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drawings/drawing7.xml" ContentType="application/vnd.openxmlformats-officedocument.drawing+xml"/>
  <Override PartName="/xl/ctrlProps/ctrlProp1.xml" ContentType="application/vnd.ms-excel.controlproperties+xml"/>
  <Override PartName="/xl/tables/table4.xml" ContentType="application/vnd.openxmlformats-officedocument.spreadsheetml.table+xml"/>
  <Override PartName="/xl/ink/ink9.xml" ContentType="application/inkml+xml"/>
  <Override PartName="/xl/ink/ink10.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KANCHANA\Downloads\"/>
    </mc:Choice>
  </mc:AlternateContent>
  <xr:revisionPtr revIDLastSave="0" documentId="13_ncr:1_{8B865E4A-8072-4690-9C4B-041720AB76F2}" xr6:coauthVersionLast="47" xr6:coauthVersionMax="47" xr10:uidLastSave="{00000000-0000-0000-0000-000000000000}"/>
  <bookViews>
    <workbookView xWindow="-108" yWindow="-108" windowWidth="23256" windowHeight="12456" firstSheet="1" activeTab="7" xr2:uid="{E8D1E606-25F4-4A72-9FB2-DB52C50BE801}"/>
  </bookViews>
  <sheets>
    <sheet name="P1" sheetId="3" r:id="rId1"/>
    <sheet name="Sheet2" sheetId="4" r:id="rId2"/>
    <sheet name="Sheet3" sheetId="5" r:id="rId3"/>
    <sheet name="Scenario Summary" sheetId="10" r:id="rId4"/>
    <sheet name="Sheet6" sheetId="9" r:id="rId5"/>
    <sheet name="Sheet8" sheetId="11" r:id="rId6"/>
    <sheet name="Superstores sales dataset" sheetId="2" r:id="rId7"/>
    <sheet name="DASHBOARD" sheetId="12" r:id="rId8"/>
    <sheet name="MACROS" sheetId="13" r:id="rId9"/>
  </sheets>
  <definedNames>
    <definedName name="ExternalData_1" localSheetId="6" hidden="1">'Superstores sales dataset'!$A$1:$U$9995</definedName>
    <definedName name="Slicer_Category">#N/A</definedName>
    <definedName name="Slicer_Order_year">#N/A</definedName>
    <definedName name="Slicer_Segment1">#N/A</definedName>
    <definedName name="Slicer_Segment2">#N/A</definedName>
    <definedName name="Slicer_Ship_Date">#N/A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6" i="2" l="1"/>
  <c r="Z2" i="2"/>
  <c r="AA2" i="2"/>
  <c r="Z3" i="2"/>
  <c r="AA3" i="2"/>
  <c r="Z4" i="2"/>
  <c r="AA4" i="2"/>
  <c r="Z5" i="2"/>
  <c r="AA5" i="2"/>
  <c r="Z6" i="2"/>
  <c r="AA6" i="2"/>
  <c r="Z7" i="2"/>
  <c r="AA7" i="2"/>
  <c r="Z8" i="2"/>
  <c r="AA8" i="2"/>
  <c r="Z9" i="2"/>
  <c r="AA9" i="2"/>
  <c r="Z10" i="2"/>
  <c r="AA10" i="2"/>
  <c r="Z11" i="2"/>
  <c r="AA11" i="2"/>
  <c r="Z12" i="2"/>
  <c r="AA12" i="2"/>
  <c r="Z13" i="2"/>
  <c r="AA13" i="2"/>
  <c r="Z14" i="2"/>
  <c r="AA14" i="2"/>
  <c r="Z15" i="2"/>
  <c r="AA15" i="2"/>
  <c r="Z16" i="2"/>
  <c r="AA16" i="2"/>
  <c r="Z17" i="2"/>
  <c r="AA17" i="2"/>
  <c r="Z18" i="2"/>
  <c r="AA18" i="2"/>
  <c r="Z19" i="2"/>
  <c r="AA19" i="2"/>
  <c r="Z20" i="2"/>
  <c r="AA20" i="2"/>
  <c r="Z21" i="2"/>
  <c r="AA21" i="2"/>
  <c r="Z22" i="2"/>
  <c r="AA22" i="2"/>
  <c r="Z23" i="2"/>
  <c r="AA23" i="2"/>
  <c r="Z24" i="2"/>
  <c r="AA24" i="2"/>
  <c r="Z25" i="2"/>
  <c r="AA25" i="2"/>
  <c r="Z26" i="2"/>
  <c r="AA26" i="2"/>
  <c r="Z27" i="2"/>
  <c r="AA27" i="2"/>
  <c r="Z28" i="2"/>
  <c r="AA28" i="2"/>
  <c r="Z29" i="2"/>
  <c r="AA29" i="2"/>
  <c r="Z30" i="2"/>
  <c r="AA30" i="2"/>
  <c r="Z31" i="2"/>
  <c r="AA31" i="2"/>
  <c r="Z32" i="2"/>
  <c r="AA32" i="2"/>
  <c r="Z33" i="2"/>
  <c r="AA33" i="2"/>
  <c r="Z34" i="2"/>
  <c r="AA34" i="2"/>
  <c r="Z35" i="2"/>
  <c r="AA35" i="2"/>
  <c r="Z36" i="2"/>
  <c r="AA36" i="2"/>
  <c r="Z37" i="2"/>
  <c r="AA37" i="2"/>
  <c r="Z38" i="2"/>
  <c r="AA38" i="2"/>
  <c r="Z39" i="2"/>
  <c r="AA39" i="2"/>
  <c r="Z40" i="2"/>
  <c r="AA40" i="2"/>
  <c r="Z41" i="2"/>
  <c r="AA41" i="2"/>
  <c r="Z42" i="2"/>
  <c r="AA42" i="2"/>
  <c r="Z43" i="2"/>
  <c r="AA43" i="2"/>
  <c r="Z44" i="2"/>
  <c r="AA44" i="2"/>
  <c r="Z45" i="2"/>
  <c r="AA45" i="2"/>
  <c r="Z46" i="2"/>
  <c r="AA46" i="2"/>
  <c r="Z47" i="2"/>
  <c r="AA47" i="2"/>
  <c r="Z48" i="2"/>
  <c r="AA48" i="2"/>
  <c r="Z49" i="2"/>
  <c r="AA49" i="2"/>
  <c r="Z50" i="2"/>
  <c r="AA50" i="2"/>
  <c r="Z51" i="2"/>
  <c r="AA51" i="2"/>
  <c r="Z52" i="2"/>
  <c r="AA52" i="2"/>
  <c r="Z53" i="2"/>
  <c r="AA53" i="2"/>
  <c r="Z54" i="2"/>
  <c r="AA54" i="2"/>
  <c r="Z55" i="2"/>
  <c r="AA55" i="2"/>
  <c r="Z56" i="2"/>
  <c r="AA56" i="2"/>
  <c r="Z57" i="2"/>
  <c r="AA57" i="2"/>
  <c r="Z58" i="2"/>
  <c r="AA58" i="2"/>
  <c r="Z59" i="2"/>
  <c r="AA59" i="2"/>
  <c r="Z60" i="2"/>
  <c r="AA60" i="2"/>
  <c r="Z61" i="2"/>
  <c r="AA61" i="2"/>
  <c r="Z62" i="2"/>
  <c r="AA62" i="2"/>
  <c r="Z63" i="2"/>
  <c r="AA63" i="2"/>
  <c r="Z64" i="2"/>
  <c r="AA64" i="2"/>
  <c r="Z65" i="2"/>
  <c r="AA65" i="2"/>
  <c r="Z66" i="2"/>
  <c r="AA66" i="2"/>
  <c r="Z67" i="2"/>
  <c r="AA67" i="2"/>
  <c r="Z68" i="2"/>
  <c r="AA68" i="2"/>
  <c r="Z69" i="2"/>
  <c r="AA69" i="2"/>
  <c r="Z70" i="2"/>
  <c r="AA70" i="2"/>
  <c r="Z71" i="2"/>
  <c r="AA71" i="2"/>
  <c r="Z72" i="2"/>
  <c r="AA72" i="2"/>
  <c r="Z73" i="2"/>
  <c r="AA73" i="2"/>
  <c r="Z74" i="2"/>
  <c r="AA74" i="2"/>
  <c r="Z75" i="2"/>
  <c r="AA75" i="2"/>
  <c r="Z76" i="2"/>
  <c r="AA76" i="2"/>
  <c r="Z77" i="2"/>
  <c r="AA77" i="2"/>
  <c r="Z78" i="2"/>
  <c r="AA78" i="2"/>
  <c r="Z79" i="2"/>
  <c r="AA79" i="2"/>
  <c r="Z80" i="2"/>
  <c r="AA80" i="2"/>
  <c r="Z81" i="2"/>
  <c r="AA81" i="2"/>
  <c r="Z82" i="2"/>
  <c r="AA82" i="2"/>
  <c r="Z83" i="2"/>
  <c r="AA83" i="2"/>
  <c r="Z84" i="2"/>
  <c r="AA84" i="2"/>
  <c r="Z85" i="2"/>
  <c r="AA85" i="2"/>
  <c r="Z86" i="2"/>
  <c r="AA86" i="2"/>
  <c r="Z87" i="2"/>
  <c r="AA87" i="2"/>
  <c r="Z88" i="2"/>
  <c r="AA88" i="2"/>
  <c r="Z89" i="2"/>
  <c r="AA89" i="2"/>
  <c r="Z90" i="2"/>
  <c r="AA90" i="2"/>
  <c r="Z91" i="2"/>
  <c r="AA91" i="2"/>
  <c r="Z92" i="2"/>
  <c r="AA92" i="2"/>
  <c r="Z93" i="2"/>
  <c r="AA93" i="2"/>
  <c r="Z94" i="2"/>
  <c r="AA94" i="2"/>
  <c r="Z95" i="2"/>
  <c r="AA95" i="2"/>
  <c r="Z96" i="2"/>
  <c r="AA96" i="2"/>
  <c r="Z97" i="2"/>
  <c r="AA97" i="2"/>
  <c r="Z98" i="2"/>
  <c r="AA98" i="2"/>
  <c r="Z99" i="2"/>
  <c r="AA99" i="2"/>
  <c r="Z100" i="2"/>
  <c r="AA100" i="2"/>
  <c r="Z101" i="2"/>
  <c r="AA101" i="2"/>
  <c r="Z102" i="2"/>
  <c r="AA102" i="2"/>
  <c r="Z103" i="2"/>
  <c r="AA103" i="2"/>
  <c r="Z104" i="2"/>
  <c r="AA104" i="2"/>
  <c r="Z105" i="2"/>
  <c r="AA105" i="2"/>
  <c r="Z106" i="2"/>
  <c r="AA106" i="2"/>
  <c r="Z107" i="2"/>
  <c r="AA107" i="2"/>
  <c r="Z108" i="2"/>
  <c r="AA108" i="2"/>
  <c r="Z109" i="2"/>
  <c r="AA109" i="2"/>
  <c r="Z110" i="2"/>
  <c r="AA110" i="2"/>
  <c r="Z111" i="2"/>
  <c r="AA111" i="2"/>
  <c r="Z112" i="2"/>
  <c r="AA112" i="2"/>
  <c r="Z113" i="2"/>
  <c r="AA113" i="2"/>
  <c r="Z114" i="2"/>
  <c r="AA114" i="2"/>
  <c r="Z115" i="2"/>
  <c r="AA115" i="2"/>
  <c r="Z116" i="2"/>
  <c r="AA116" i="2"/>
  <c r="Z117" i="2"/>
  <c r="AA117" i="2"/>
  <c r="Z118" i="2"/>
  <c r="AA118" i="2"/>
  <c r="Z119" i="2"/>
  <c r="AA119" i="2"/>
  <c r="Z120" i="2"/>
  <c r="AA120" i="2"/>
  <c r="Z121" i="2"/>
  <c r="AA121" i="2"/>
  <c r="Z122" i="2"/>
  <c r="AA122" i="2"/>
  <c r="Z123" i="2"/>
  <c r="AA123" i="2"/>
  <c r="Z124" i="2"/>
  <c r="AA124" i="2"/>
  <c r="Z125" i="2"/>
  <c r="AA125" i="2"/>
  <c r="Z126" i="2"/>
  <c r="AA126" i="2"/>
  <c r="Z127" i="2"/>
  <c r="AA127" i="2"/>
  <c r="Z128" i="2"/>
  <c r="AA128" i="2"/>
  <c r="Z129" i="2"/>
  <c r="AA129" i="2"/>
  <c r="Z130" i="2"/>
  <c r="AA130" i="2"/>
  <c r="Z131" i="2"/>
  <c r="AA131" i="2"/>
  <c r="Z132" i="2"/>
  <c r="AA132" i="2"/>
  <c r="Z133" i="2"/>
  <c r="AA133" i="2"/>
  <c r="Z134" i="2"/>
  <c r="AA134" i="2"/>
  <c r="Z135" i="2"/>
  <c r="AA135" i="2"/>
  <c r="Z136" i="2"/>
  <c r="AA136" i="2"/>
  <c r="Z137" i="2"/>
  <c r="AA137" i="2"/>
  <c r="Z138" i="2"/>
  <c r="AA138" i="2"/>
  <c r="Z139" i="2"/>
  <c r="AA139" i="2"/>
  <c r="Z140" i="2"/>
  <c r="AA140" i="2"/>
  <c r="Z141" i="2"/>
  <c r="AA141" i="2"/>
  <c r="Z142" i="2"/>
  <c r="AA142" i="2"/>
  <c r="Z143" i="2"/>
  <c r="AA143" i="2"/>
  <c r="Z144" i="2"/>
  <c r="AA144" i="2"/>
  <c r="Z145" i="2"/>
  <c r="AA145" i="2"/>
  <c r="Z146" i="2"/>
  <c r="AA146" i="2"/>
  <c r="Z147" i="2"/>
  <c r="AA147" i="2"/>
  <c r="Z148" i="2"/>
  <c r="AA148" i="2"/>
  <c r="Z149" i="2"/>
  <c r="AA149" i="2"/>
  <c r="Z150" i="2"/>
  <c r="AA150" i="2"/>
  <c r="Z151" i="2"/>
  <c r="AA151" i="2"/>
  <c r="Z152" i="2"/>
  <c r="AA152" i="2"/>
  <c r="Z153" i="2"/>
  <c r="AA153" i="2"/>
  <c r="Z154" i="2"/>
  <c r="AA154" i="2"/>
  <c r="Z155" i="2"/>
  <c r="AA155" i="2"/>
  <c r="Z156" i="2"/>
  <c r="AA156" i="2"/>
  <c r="Z157" i="2"/>
  <c r="AA157" i="2"/>
  <c r="Z158" i="2"/>
  <c r="AA158" i="2"/>
  <c r="Z159" i="2"/>
  <c r="AA159" i="2"/>
  <c r="Z160" i="2"/>
  <c r="AA160" i="2"/>
  <c r="Z161" i="2"/>
  <c r="AA161" i="2"/>
  <c r="Z162" i="2"/>
  <c r="AA162" i="2"/>
  <c r="Z163" i="2"/>
  <c r="AA163" i="2"/>
  <c r="Z164" i="2"/>
  <c r="AA164" i="2"/>
  <c r="Z165" i="2"/>
  <c r="AA165" i="2"/>
  <c r="Z166" i="2"/>
  <c r="AA166" i="2"/>
  <c r="Z167" i="2"/>
  <c r="AA167" i="2"/>
  <c r="Z168" i="2"/>
  <c r="AA168" i="2"/>
  <c r="Z169" i="2"/>
  <c r="AA169" i="2"/>
  <c r="Z170" i="2"/>
  <c r="AA170" i="2"/>
  <c r="Z171" i="2"/>
  <c r="AA171" i="2"/>
  <c r="Z172" i="2"/>
  <c r="AA172" i="2"/>
  <c r="Z173" i="2"/>
  <c r="AA173" i="2"/>
  <c r="Z174" i="2"/>
  <c r="AA174" i="2"/>
  <c r="Z175" i="2"/>
  <c r="AA175" i="2"/>
  <c r="Z176" i="2"/>
  <c r="AA176" i="2"/>
  <c r="Z177" i="2"/>
  <c r="AA177" i="2"/>
  <c r="Z178" i="2"/>
  <c r="AA178" i="2"/>
  <c r="Z179" i="2"/>
  <c r="AA179" i="2"/>
  <c r="Z180" i="2"/>
  <c r="AA180" i="2"/>
  <c r="Z181" i="2"/>
  <c r="AA181" i="2"/>
  <c r="Z182" i="2"/>
  <c r="AA182" i="2"/>
  <c r="Z183" i="2"/>
  <c r="AA183" i="2"/>
  <c r="Z184" i="2"/>
  <c r="AA184" i="2"/>
  <c r="Z185" i="2"/>
  <c r="AA185" i="2"/>
  <c r="Z186" i="2"/>
  <c r="AA186" i="2"/>
  <c r="Z187" i="2"/>
  <c r="AA187" i="2"/>
  <c r="Z188" i="2"/>
  <c r="AA188" i="2"/>
  <c r="Z189" i="2"/>
  <c r="AA189" i="2"/>
  <c r="Z190" i="2"/>
  <c r="AA190" i="2"/>
  <c r="Z191" i="2"/>
  <c r="AA191" i="2"/>
  <c r="Z192" i="2"/>
  <c r="AA192" i="2"/>
  <c r="Z193" i="2"/>
  <c r="AA193" i="2"/>
  <c r="Z194" i="2"/>
  <c r="AA194" i="2"/>
  <c r="Z195" i="2"/>
  <c r="AA195" i="2"/>
  <c r="Z196" i="2"/>
  <c r="AA196" i="2"/>
  <c r="Z197" i="2"/>
  <c r="AA197" i="2"/>
  <c r="Z198" i="2"/>
  <c r="AA198" i="2"/>
  <c r="Z199" i="2"/>
  <c r="AA199" i="2"/>
  <c r="Z200" i="2"/>
  <c r="AA200" i="2"/>
  <c r="Z201" i="2"/>
  <c r="AA201" i="2"/>
  <c r="Z202" i="2"/>
  <c r="AA202" i="2"/>
  <c r="Z203" i="2"/>
  <c r="AA203" i="2"/>
  <c r="Z204" i="2"/>
  <c r="AA204" i="2"/>
  <c r="Z205" i="2"/>
  <c r="AA205" i="2"/>
  <c r="Z206" i="2"/>
  <c r="AA206" i="2"/>
  <c r="Z207" i="2"/>
  <c r="AA207" i="2"/>
  <c r="Z208" i="2"/>
  <c r="AA208" i="2"/>
  <c r="Z209" i="2"/>
  <c r="AA209" i="2"/>
  <c r="Z210" i="2"/>
  <c r="AA210" i="2"/>
  <c r="Z211" i="2"/>
  <c r="AA211" i="2"/>
  <c r="Z212" i="2"/>
  <c r="AA212" i="2"/>
  <c r="Z213" i="2"/>
  <c r="AA213" i="2"/>
  <c r="Z214" i="2"/>
  <c r="AA214" i="2"/>
  <c r="Z215" i="2"/>
  <c r="AA215" i="2"/>
  <c r="Z216" i="2"/>
  <c r="AA216" i="2"/>
  <c r="Z217" i="2"/>
  <c r="AA217" i="2"/>
  <c r="Z218" i="2"/>
  <c r="AA218" i="2"/>
  <c r="Z219" i="2"/>
  <c r="AA219" i="2"/>
  <c r="Z220" i="2"/>
  <c r="AA220" i="2"/>
  <c r="Z221" i="2"/>
  <c r="AA221" i="2"/>
  <c r="Z222" i="2"/>
  <c r="AA222" i="2"/>
  <c r="Z223" i="2"/>
  <c r="AA223" i="2"/>
  <c r="Z224" i="2"/>
  <c r="AA224" i="2"/>
  <c r="Z225" i="2"/>
  <c r="AA225" i="2"/>
  <c r="Z226" i="2"/>
  <c r="AA226" i="2"/>
  <c r="Z227" i="2"/>
  <c r="AA227" i="2"/>
  <c r="Z228" i="2"/>
  <c r="AA228" i="2"/>
  <c r="Z229" i="2"/>
  <c r="AA229" i="2"/>
  <c r="Z230" i="2"/>
  <c r="AA230" i="2"/>
  <c r="Z231" i="2"/>
  <c r="AA231" i="2"/>
  <c r="Z232" i="2"/>
  <c r="AA232" i="2"/>
  <c r="Z233" i="2"/>
  <c r="AA233" i="2"/>
  <c r="Z234" i="2"/>
  <c r="AA234" i="2"/>
  <c r="Z235" i="2"/>
  <c r="AA235" i="2"/>
  <c r="Z236" i="2"/>
  <c r="AA236" i="2"/>
  <c r="Z237" i="2"/>
  <c r="AA237" i="2"/>
  <c r="Z238" i="2"/>
  <c r="AA238" i="2"/>
  <c r="Z239" i="2"/>
  <c r="AA239" i="2"/>
  <c r="Z240" i="2"/>
  <c r="AA240" i="2"/>
  <c r="Z241" i="2"/>
  <c r="AA241" i="2"/>
  <c r="Z242" i="2"/>
  <c r="AA242" i="2"/>
  <c r="Z243" i="2"/>
  <c r="AA243" i="2"/>
  <c r="Z244" i="2"/>
  <c r="AA244" i="2"/>
  <c r="Z245" i="2"/>
  <c r="AA245" i="2"/>
  <c r="Z246" i="2"/>
  <c r="AA246" i="2"/>
  <c r="Z247" i="2"/>
  <c r="AA247" i="2"/>
  <c r="Z248" i="2"/>
  <c r="AA248" i="2"/>
  <c r="Z249" i="2"/>
  <c r="AA249" i="2"/>
  <c r="Z250" i="2"/>
  <c r="AA250" i="2"/>
  <c r="Z251" i="2"/>
  <c r="AA251" i="2"/>
  <c r="Z252" i="2"/>
  <c r="AA252" i="2"/>
  <c r="Z253" i="2"/>
  <c r="AA253" i="2"/>
  <c r="Z254" i="2"/>
  <c r="AA254" i="2"/>
  <c r="Z255" i="2"/>
  <c r="AA255" i="2"/>
  <c r="Z256" i="2"/>
  <c r="AA256" i="2"/>
  <c r="Z257" i="2"/>
  <c r="AA257" i="2"/>
  <c r="Z258" i="2"/>
  <c r="AA258" i="2"/>
  <c r="Z259" i="2"/>
  <c r="AA259" i="2"/>
  <c r="Z260" i="2"/>
  <c r="AA260" i="2"/>
  <c r="Z261" i="2"/>
  <c r="AA261" i="2"/>
  <c r="Z262" i="2"/>
  <c r="AA262" i="2"/>
  <c r="Z263" i="2"/>
  <c r="AA263" i="2"/>
  <c r="Z264" i="2"/>
  <c r="AA264" i="2"/>
  <c r="Z265" i="2"/>
  <c r="AA265" i="2"/>
  <c r="Z266" i="2"/>
  <c r="AA266" i="2"/>
  <c r="Z267" i="2"/>
  <c r="AA267" i="2"/>
  <c r="Z268" i="2"/>
  <c r="AA268" i="2"/>
  <c r="Z269" i="2"/>
  <c r="AA269" i="2"/>
  <c r="Z270" i="2"/>
  <c r="AA270" i="2"/>
  <c r="Z271" i="2"/>
  <c r="AA271" i="2"/>
  <c r="Z272" i="2"/>
  <c r="AA272" i="2"/>
  <c r="Z273" i="2"/>
  <c r="AA273" i="2"/>
  <c r="Z274" i="2"/>
  <c r="AA274" i="2"/>
  <c r="Z275" i="2"/>
  <c r="AA275" i="2"/>
  <c r="Z276" i="2"/>
  <c r="AA276" i="2"/>
  <c r="Z277" i="2"/>
  <c r="AA277" i="2"/>
  <c r="Z278" i="2"/>
  <c r="AA278" i="2"/>
  <c r="Z279" i="2"/>
  <c r="AA279" i="2"/>
  <c r="Z280" i="2"/>
  <c r="AA280" i="2"/>
  <c r="Z281" i="2"/>
  <c r="AA281" i="2"/>
  <c r="Z282" i="2"/>
  <c r="AA282" i="2"/>
  <c r="Z283" i="2"/>
  <c r="AA283" i="2"/>
  <c r="Z284" i="2"/>
  <c r="AA284" i="2"/>
  <c r="Z285" i="2"/>
  <c r="AA285" i="2"/>
  <c r="Z286" i="2"/>
  <c r="AA286" i="2"/>
  <c r="Z287" i="2"/>
  <c r="AA287" i="2"/>
  <c r="Z288" i="2"/>
  <c r="AA288" i="2"/>
  <c r="Z289" i="2"/>
  <c r="AA289" i="2"/>
  <c r="Z290" i="2"/>
  <c r="AA290" i="2"/>
  <c r="Z291" i="2"/>
  <c r="AA291" i="2"/>
  <c r="Z292" i="2"/>
  <c r="AA292" i="2"/>
  <c r="Z293" i="2"/>
  <c r="AA293" i="2"/>
  <c r="Z294" i="2"/>
  <c r="AA294" i="2"/>
  <c r="Z295" i="2"/>
  <c r="AA295" i="2"/>
  <c r="Z296" i="2"/>
  <c r="AA296" i="2"/>
  <c r="Z297" i="2"/>
  <c r="AA297" i="2"/>
  <c r="Z298" i="2"/>
  <c r="AA298" i="2"/>
  <c r="Z299" i="2"/>
  <c r="AA299" i="2"/>
  <c r="Z300" i="2"/>
  <c r="AA300" i="2"/>
  <c r="Z301" i="2"/>
  <c r="AA301" i="2"/>
  <c r="Z302" i="2"/>
  <c r="AA302" i="2"/>
  <c r="Z303" i="2"/>
  <c r="AA303" i="2"/>
  <c r="Z304" i="2"/>
  <c r="AA304" i="2"/>
  <c r="Z305" i="2"/>
  <c r="AA305" i="2"/>
  <c r="Z306" i="2"/>
  <c r="AA306" i="2"/>
  <c r="Z307" i="2"/>
  <c r="AA307" i="2"/>
  <c r="Z308" i="2"/>
  <c r="AA308" i="2"/>
  <c r="Z309" i="2"/>
  <c r="AA309" i="2"/>
  <c r="Z310" i="2"/>
  <c r="AA310" i="2"/>
  <c r="Z311" i="2"/>
  <c r="AA311" i="2"/>
  <c r="Z312" i="2"/>
  <c r="AA312" i="2"/>
  <c r="Z313" i="2"/>
  <c r="AA313" i="2"/>
  <c r="Z314" i="2"/>
  <c r="AA314" i="2"/>
  <c r="Z315" i="2"/>
  <c r="AA315" i="2"/>
  <c r="Z316" i="2"/>
  <c r="AA316" i="2"/>
  <c r="Z317" i="2"/>
  <c r="AA317" i="2"/>
  <c r="Z318" i="2"/>
  <c r="AA318" i="2"/>
  <c r="Z319" i="2"/>
  <c r="AA319" i="2"/>
  <c r="Z320" i="2"/>
  <c r="AA320" i="2"/>
  <c r="Z321" i="2"/>
  <c r="AA321" i="2"/>
  <c r="Z322" i="2"/>
  <c r="AA322" i="2"/>
  <c r="Z323" i="2"/>
  <c r="AA323" i="2"/>
  <c r="Z324" i="2"/>
  <c r="AA324" i="2"/>
  <c r="Z325" i="2"/>
  <c r="AA325" i="2"/>
  <c r="Z326" i="2"/>
  <c r="AA326" i="2"/>
  <c r="Z327" i="2"/>
  <c r="AA327" i="2"/>
  <c r="Z328" i="2"/>
  <c r="AA328" i="2"/>
  <c r="Z329" i="2"/>
  <c r="AA329" i="2"/>
  <c r="Z330" i="2"/>
  <c r="AA330" i="2"/>
  <c r="Z331" i="2"/>
  <c r="AA331" i="2"/>
  <c r="Z332" i="2"/>
  <c r="AA332" i="2"/>
  <c r="Z333" i="2"/>
  <c r="AA333" i="2"/>
  <c r="Z334" i="2"/>
  <c r="AA334" i="2"/>
  <c r="Z335" i="2"/>
  <c r="AA335" i="2"/>
  <c r="Z336" i="2"/>
  <c r="AA336" i="2"/>
  <c r="Z337" i="2"/>
  <c r="AA337" i="2"/>
  <c r="Z338" i="2"/>
  <c r="AA338" i="2"/>
  <c r="Z339" i="2"/>
  <c r="AA339" i="2"/>
  <c r="Z340" i="2"/>
  <c r="AA340" i="2"/>
  <c r="Z341" i="2"/>
  <c r="AA341" i="2"/>
  <c r="Z342" i="2"/>
  <c r="AA342" i="2"/>
  <c r="Z343" i="2"/>
  <c r="AA343" i="2"/>
  <c r="Z344" i="2"/>
  <c r="AA344" i="2"/>
  <c r="Z345" i="2"/>
  <c r="AA345" i="2"/>
  <c r="Z346" i="2"/>
  <c r="AA346" i="2"/>
  <c r="Z347" i="2"/>
  <c r="AA347" i="2"/>
  <c r="Z348" i="2"/>
  <c r="AA348" i="2"/>
  <c r="Z349" i="2"/>
  <c r="AA349" i="2"/>
  <c r="Z350" i="2"/>
  <c r="AA350" i="2"/>
  <c r="Z351" i="2"/>
  <c r="AA351" i="2"/>
  <c r="Z352" i="2"/>
  <c r="AA352" i="2"/>
  <c r="Z353" i="2"/>
  <c r="AA353" i="2"/>
  <c r="Z354" i="2"/>
  <c r="AA354" i="2"/>
  <c r="Z355" i="2"/>
  <c r="AA355" i="2"/>
  <c r="Z356" i="2"/>
  <c r="AA356" i="2"/>
  <c r="Z357" i="2"/>
  <c r="AA357" i="2"/>
  <c r="Z358" i="2"/>
  <c r="AA358" i="2"/>
  <c r="Z359" i="2"/>
  <c r="AA359" i="2"/>
  <c r="Z360" i="2"/>
  <c r="AA360" i="2"/>
  <c r="Z361" i="2"/>
  <c r="AA361" i="2"/>
  <c r="Z362" i="2"/>
  <c r="AA362" i="2"/>
  <c r="Z363" i="2"/>
  <c r="AA363" i="2"/>
  <c r="Z364" i="2"/>
  <c r="AA364" i="2"/>
  <c r="Z365" i="2"/>
  <c r="AA365" i="2"/>
  <c r="Z366" i="2"/>
  <c r="AA366" i="2"/>
  <c r="Z367" i="2"/>
  <c r="AA367" i="2"/>
  <c r="Z368" i="2"/>
  <c r="AA368" i="2"/>
  <c r="Z369" i="2"/>
  <c r="AA369" i="2"/>
  <c r="Z370" i="2"/>
  <c r="AA370" i="2"/>
  <c r="Z371" i="2"/>
  <c r="AA371" i="2"/>
  <c r="Z372" i="2"/>
  <c r="AA372" i="2"/>
  <c r="Z373" i="2"/>
  <c r="AA373" i="2"/>
  <c r="Z374" i="2"/>
  <c r="AA374" i="2"/>
  <c r="Z375" i="2"/>
  <c r="AA375" i="2"/>
  <c r="Z376" i="2"/>
  <c r="AA376" i="2"/>
  <c r="Z377" i="2"/>
  <c r="AA377" i="2"/>
  <c r="Z378" i="2"/>
  <c r="AA378" i="2"/>
  <c r="Z379" i="2"/>
  <c r="AA379" i="2"/>
  <c r="Z380" i="2"/>
  <c r="AA380" i="2"/>
  <c r="Z381" i="2"/>
  <c r="AA381" i="2"/>
  <c r="Z382" i="2"/>
  <c r="AA382" i="2"/>
  <c r="Z383" i="2"/>
  <c r="AA383" i="2"/>
  <c r="Z384" i="2"/>
  <c r="AA384" i="2"/>
  <c r="Z385" i="2"/>
  <c r="AA385" i="2"/>
  <c r="Z386" i="2"/>
  <c r="AA386" i="2"/>
  <c r="Z387" i="2"/>
  <c r="AA387" i="2"/>
  <c r="Z388" i="2"/>
  <c r="AA388" i="2"/>
  <c r="Z389" i="2"/>
  <c r="AA389" i="2"/>
  <c r="Z390" i="2"/>
  <c r="AA390" i="2"/>
  <c r="Z391" i="2"/>
  <c r="AA391" i="2"/>
  <c r="Z392" i="2"/>
  <c r="AA392" i="2"/>
  <c r="Z393" i="2"/>
  <c r="AA393" i="2"/>
  <c r="Z394" i="2"/>
  <c r="AA394" i="2"/>
  <c r="Z395" i="2"/>
  <c r="AA395" i="2"/>
  <c r="Z396" i="2"/>
  <c r="AA396" i="2"/>
  <c r="Z397" i="2"/>
  <c r="AA397" i="2"/>
  <c r="Z398" i="2"/>
  <c r="AA398" i="2"/>
  <c r="Z399" i="2"/>
  <c r="AA399" i="2"/>
  <c r="Z400" i="2"/>
  <c r="AA400" i="2"/>
  <c r="Z401" i="2"/>
  <c r="AA401" i="2"/>
  <c r="Z402" i="2"/>
  <c r="AA402" i="2"/>
  <c r="Z403" i="2"/>
  <c r="AA403" i="2"/>
  <c r="Z404" i="2"/>
  <c r="AA404" i="2"/>
  <c r="Z405" i="2"/>
  <c r="AA405" i="2"/>
  <c r="Z406" i="2"/>
  <c r="AA406" i="2"/>
  <c r="Z407" i="2"/>
  <c r="AA407" i="2"/>
  <c r="Z408" i="2"/>
  <c r="AA408" i="2"/>
  <c r="Z409" i="2"/>
  <c r="AA409" i="2"/>
  <c r="Z410" i="2"/>
  <c r="AA410" i="2"/>
  <c r="Z411" i="2"/>
  <c r="AA411" i="2"/>
  <c r="Z412" i="2"/>
  <c r="AA412" i="2"/>
  <c r="Z413" i="2"/>
  <c r="AA413" i="2"/>
  <c r="Z414" i="2"/>
  <c r="AA414" i="2"/>
  <c r="Z415" i="2"/>
  <c r="AA415" i="2"/>
  <c r="Z416" i="2"/>
  <c r="AA416" i="2"/>
  <c r="Z417" i="2"/>
  <c r="AA417" i="2"/>
  <c r="Z418" i="2"/>
  <c r="AA418" i="2"/>
  <c r="Z419" i="2"/>
  <c r="AA419" i="2"/>
  <c r="Z420" i="2"/>
  <c r="AA420" i="2"/>
  <c r="Z421" i="2"/>
  <c r="AA421" i="2"/>
  <c r="Z422" i="2"/>
  <c r="AA422" i="2"/>
  <c r="Z423" i="2"/>
  <c r="AA423" i="2"/>
  <c r="Z424" i="2"/>
  <c r="AA424" i="2"/>
  <c r="Z425" i="2"/>
  <c r="AA425" i="2"/>
  <c r="Z426" i="2"/>
  <c r="AA426" i="2"/>
  <c r="Z427" i="2"/>
  <c r="AA427" i="2"/>
  <c r="Z428" i="2"/>
  <c r="AA428" i="2"/>
  <c r="Z429" i="2"/>
  <c r="AA429" i="2"/>
  <c r="Z430" i="2"/>
  <c r="AA430" i="2"/>
  <c r="Z431" i="2"/>
  <c r="AA431" i="2"/>
  <c r="Z432" i="2"/>
  <c r="AA432" i="2"/>
  <c r="Z433" i="2"/>
  <c r="AA433" i="2"/>
  <c r="Z434" i="2"/>
  <c r="AA434" i="2"/>
  <c r="Z435" i="2"/>
  <c r="AA435" i="2"/>
  <c r="Z436" i="2"/>
  <c r="AA436" i="2"/>
  <c r="Z437" i="2"/>
  <c r="AA437" i="2"/>
  <c r="Z438" i="2"/>
  <c r="AA438" i="2"/>
  <c r="Z439" i="2"/>
  <c r="AA439" i="2"/>
  <c r="Z440" i="2"/>
  <c r="AA440" i="2"/>
  <c r="Z441" i="2"/>
  <c r="AA441" i="2"/>
  <c r="Z442" i="2"/>
  <c r="AA442" i="2"/>
  <c r="Z443" i="2"/>
  <c r="AA443" i="2"/>
  <c r="Z444" i="2"/>
  <c r="AA444" i="2"/>
  <c r="Z445" i="2"/>
  <c r="AA445" i="2"/>
  <c r="Z446" i="2"/>
  <c r="AA446" i="2"/>
  <c r="Z447" i="2"/>
  <c r="AA447" i="2"/>
  <c r="Z448" i="2"/>
  <c r="AA448" i="2"/>
  <c r="Z449" i="2"/>
  <c r="AA449" i="2"/>
  <c r="Z450" i="2"/>
  <c r="AA450" i="2"/>
  <c r="Z451" i="2"/>
  <c r="AA451" i="2"/>
  <c r="Z452" i="2"/>
  <c r="AA452" i="2"/>
  <c r="Z453" i="2"/>
  <c r="AA453" i="2"/>
  <c r="Z454" i="2"/>
  <c r="AA454" i="2"/>
  <c r="Z455" i="2"/>
  <c r="AA455" i="2"/>
  <c r="Z456" i="2"/>
  <c r="AA456" i="2"/>
  <c r="Z457" i="2"/>
  <c r="AA457" i="2"/>
  <c r="Z458" i="2"/>
  <c r="AA458" i="2"/>
  <c r="Z459" i="2"/>
  <c r="AA459" i="2"/>
  <c r="Z460" i="2"/>
  <c r="AA460" i="2"/>
  <c r="Z461" i="2"/>
  <c r="AA461" i="2"/>
  <c r="Z462" i="2"/>
  <c r="AA462" i="2"/>
  <c r="Z463" i="2"/>
  <c r="AA463" i="2"/>
  <c r="Z464" i="2"/>
  <c r="AA464" i="2"/>
  <c r="Z465" i="2"/>
  <c r="AA465" i="2"/>
  <c r="Z466" i="2"/>
  <c r="AA466" i="2"/>
  <c r="Z467" i="2"/>
  <c r="AA467" i="2"/>
  <c r="Z468" i="2"/>
  <c r="AA468" i="2"/>
  <c r="Z469" i="2"/>
  <c r="AA469" i="2"/>
  <c r="Z470" i="2"/>
  <c r="AA470" i="2"/>
  <c r="Z471" i="2"/>
  <c r="AA471" i="2"/>
  <c r="Z472" i="2"/>
  <c r="AA472" i="2"/>
  <c r="Z473" i="2"/>
  <c r="AA473" i="2"/>
  <c r="Z474" i="2"/>
  <c r="AA474" i="2"/>
  <c r="Z475" i="2"/>
  <c r="AA475" i="2"/>
  <c r="Z476" i="2"/>
  <c r="AA476" i="2"/>
  <c r="Z477" i="2"/>
  <c r="AA477" i="2"/>
  <c r="Z478" i="2"/>
  <c r="AA478" i="2"/>
  <c r="Z479" i="2"/>
  <c r="AA479" i="2"/>
  <c r="Z480" i="2"/>
  <c r="AA480" i="2"/>
  <c r="Z481" i="2"/>
  <c r="AA481" i="2"/>
  <c r="Z482" i="2"/>
  <c r="AA482" i="2"/>
  <c r="Z483" i="2"/>
  <c r="AA483" i="2"/>
  <c r="Z484" i="2"/>
  <c r="AA484" i="2"/>
  <c r="Z485" i="2"/>
  <c r="AA485" i="2"/>
  <c r="Z486" i="2"/>
  <c r="AA486" i="2"/>
  <c r="Z487" i="2"/>
  <c r="AA487" i="2"/>
  <c r="Z488" i="2"/>
  <c r="AA488" i="2"/>
  <c r="Z489" i="2"/>
  <c r="AA489" i="2"/>
  <c r="Z490" i="2"/>
  <c r="AA490" i="2"/>
  <c r="Z491" i="2"/>
  <c r="AA491" i="2"/>
  <c r="Z492" i="2"/>
  <c r="AA492" i="2"/>
  <c r="Z493" i="2"/>
  <c r="AA493" i="2"/>
  <c r="Z494" i="2"/>
  <c r="AA494" i="2"/>
  <c r="Z495" i="2"/>
  <c r="AA495" i="2"/>
  <c r="Z496" i="2"/>
  <c r="AA496" i="2"/>
  <c r="Z497" i="2"/>
  <c r="AA497" i="2"/>
  <c r="Z498" i="2"/>
  <c r="AA498" i="2"/>
  <c r="Z499" i="2"/>
  <c r="AA499" i="2"/>
  <c r="Z500" i="2"/>
  <c r="AA500" i="2"/>
  <c r="Z501" i="2"/>
  <c r="AA501" i="2"/>
  <c r="Z502" i="2"/>
  <c r="AA502" i="2"/>
  <c r="Z503" i="2"/>
  <c r="AA503" i="2"/>
  <c r="Z504" i="2"/>
  <c r="AA504" i="2"/>
  <c r="Z505" i="2"/>
  <c r="AA505" i="2"/>
  <c r="Z506" i="2"/>
  <c r="AA506" i="2"/>
  <c r="Z507" i="2"/>
  <c r="AA507" i="2"/>
  <c r="Z508" i="2"/>
  <c r="AA508" i="2"/>
  <c r="Z509" i="2"/>
  <c r="AA509" i="2"/>
  <c r="Z510" i="2"/>
  <c r="AA510" i="2"/>
  <c r="Z511" i="2"/>
  <c r="AA511" i="2"/>
  <c r="Z512" i="2"/>
  <c r="AA512" i="2"/>
  <c r="Z513" i="2"/>
  <c r="AA513" i="2"/>
  <c r="Z514" i="2"/>
  <c r="AA514" i="2"/>
  <c r="Z515" i="2"/>
  <c r="AA515" i="2"/>
  <c r="Z516" i="2"/>
  <c r="AA516" i="2"/>
  <c r="Z517" i="2"/>
  <c r="AA517" i="2"/>
  <c r="Z518" i="2"/>
  <c r="AA518" i="2"/>
  <c r="Z519" i="2"/>
  <c r="AA519" i="2"/>
  <c r="Z520" i="2"/>
  <c r="AA520" i="2"/>
  <c r="Z521" i="2"/>
  <c r="AA521" i="2"/>
  <c r="Z522" i="2"/>
  <c r="AA522" i="2"/>
  <c r="Z523" i="2"/>
  <c r="AA523" i="2"/>
  <c r="Z524" i="2"/>
  <c r="AA524" i="2"/>
  <c r="Z525" i="2"/>
  <c r="AA525" i="2"/>
  <c r="Z526" i="2"/>
  <c r="AA526" i="2"/>
  <c r="Z527" i="2"/>
  <c r="AA527" i="2"/>
  <c r="Z528" i="2"/>
  <c r="AA528" i="2"/>
  <c r="Z529" i="2"/>
  <c r="AA529" i="2"/>
  <c r="Z530" i="2"/>
  <c r="AA530" i="2"/>
  <c r="Z531" i="2"/>
  <c r="AA531" i="2"/>
  <c r="Z532" i="2"/>
  <c r="AA532" i="2"/>
  <c r="Z533" i="2"/>
  <c r="AA533" i="2"/>
  <c r="Z534" i="2"/>
  <c r="AA534" i="2"/>
  <c r="Z535" i="2"/>
  <c r="AA535" i="2"/>
  <c r="Z536" i="2"/>
  <c r="AA536" i="2"/>
  <c r="Z537" i="2"/>
  <c r="AA537" i="2"/>
  <c r="Z538" i="2"/>
  <c r="AA538" i="2"/>
  <c r="Z539" i="2"/>
  <c r="AA539" i="2"/>
  <c r="Z540" i="2"/>
  <c r="AA540" i="2"/>
  <c r="Z541" i="2"/>
  <c r="AA541" i="2"/>
  <c r="Z542" i="2"/>
  <c r="AA542" i="2"/>
  <c r="Z543" i="2"/>
  <c r="AA543" i="2"/>
  <c r="Z544" i="2"/>
  <c r="AA544" i="2"/>
  <c r="Z545" i="2"/>
  <c r="AA545" i="2"/>
  <c r="Z546" i="2"/>
  <c r="AA546" i="2"/>
  <c r="Z547" i="2"/>
  <c r="AA547" i="2"/>
  <c r="Z548" i="2"/>
  <c r="AA548" i="2"/>
  <c r="Z549" i="2"/>
  <c r="AA549" i="2"/>
  <c r="Z550" i="2"/>
  <c r="AA550" i="2"/>
  <c r="Z551" i="2"/>
  <c r="AA551" i="2"/>
  <c r="Z552" i="2"/>
  <c r="AA552" i="2"/>
  <c r="Z553" i="2"/>
  <c r="AA553" i="2"/>
  <c r="Z554" i="2"/>
  <c r="AA554" i="2"/>
  <c r="Z555" i="2"/>
  <c r="AA555" i="2"/>
  <c r="Z556" i="2"/>
  <c r="AA556" i="2"/>
  <c r="Z557" i="2"/>
  <c r="AA557" i="2"/>
  <c r="Z558" i="2"/>
  <c r="AA558" i="2"/>
  <c r="Z559" i="2"/>
  <c r="AA559" i="2"/>
  <c r="Z560" i="2"/>
  <c r="AA560" i="2"/>
  <c r="Z561" i="2"/>
  <c r="AA561" i="2"/>
  <c r="Z562" i="2"/>
  <c r="AA562" i="2"/>
  <c r="Z563" i="2"/>
  <c r="AA563" i="2"/>
  <c r="Z564" i="2"/>
  <c r="AA564" i="2"/>
  <c r="Z565" i="2"/>
  <c r="AA565" i="2"/>
  <c r="Z566" i="2"/>
  <c r="AA566" i="2"/>
  <c r="Z567" i="2"/>
  <c r="AA567" i="2"/>
  <c r="Z568" i="2"/>
  <c r="AA568" i="2"/>
  <c r="Z569" i="2"/>
  <c r="AA569" i="2"/>
  <c r="Z570" i="2"/>
  <c r="AA570" i="2"/>
  <c r="Z571" i="2"/>
  <c r="AA571" i="2"/>
  <c r="Z572" i="2"/>
  <c r="AA572" i="2"/>
  <c r="Z573" i="2"/>
  <c r="AA573" i="2"/>
  <c r="Z574" i="2"/>
  <c r="AA574" i="2"/>
  <c r="Z575" i="2"/>
  <c r="AA575" i="2"/>
  <c r="Z576" i="2"/>
  <c r="AA576" i="2"/>
  <c r="Z577" i="2"/>
  <c r="AA577" i="2"/>
  <c r="Z578" i="2"/>
  <c r="AA578" i="2"/>
  <c r="Z579" i="2"/>
  <c r="AA579" i="2"/>
  <c r="Z580" i="2"/>
  <c r="AA580" i="2"/>
  <c r="Z581" i="2"/>
  <c r="AA581" i="2"/>
  <c r="Z582" i="2"/>
  <c r="AA582" i="2"/>
  <c r="Z583" i="2"/>
  <c r="AA583" i="2"/>
  <c r="Z584" i="2"/>
  <c r="AA584" i="2"/>
  <c r="Z585" i="2"/>
  <c r="AA585" i="2"/>
  <c r="Z586" i="2"/>
  <c r="AA586" i="2"/>
  <c r="Z587" i="2"/>
  <c r="AA587" i="2"/>
  <c r="Z588" i="2"/>
  <c r="AA588" i="2"/>
  <c r="Z589" i="2"/>
  <c r="AA589" i="2"/>
  <c r="Z590" i="2"/>
  <c r="AA590" i="2"/>
  <c r="Z591" i="2"/>
  <c r="AA591" i="2"/>
  <c r="Z592" i="2"/>
  <c r="AA592" i="2"/>
  <c r="Z593" i="2"/>
  <c r="AA593" i="2"/>
  <c r="Z594" i="2"/>
  <c r="AA594" i="2"/>
  <c r="Z595" i="2"/>
  <c r="AA595" i="2"/>
  <c r="Z596" i="2"/>
  <c r="AA596" i="2"/>
  <c r="Z597" i="2"/>
  <c r="AA597" i="2"/>
  <c r="Z598" i="2"/>
  <c r="AA598" i="2"/>
  <c r="Z599" i="2"/>
  <c r="AA599" i="2"/>
  <c r="Z600" i="2"/>
  <c r="AA600" i="2"/>
  <c r="Z601" i="2"/>
  <c r="AA601" i="2"/>
  <c r="Z602" i="2"/>
  <c r="AA602" i="2"/>
  <c r="Z603" i="2"/>
  <c r="AA603" i="2"/>
  <c r="Z604" i="2"/>
  <c r="AA604" i="2"/>
  <c r="Z605" i="2"/>
  <c r="AA605" i="2"/>
  <c r="Z606" i="2"/>
  <c r="AA606" i="2"/>
  <c r="Z607" i="2"/>
  <c r="AA607" i="2"/>
  <c r="Z608" i="2"/>
  <c r="AA608" i="2"/>
  <c r="Z609" i="2"/>
  <c r="AA609" i="2"/>
  <c r="Z610" i="2"/>
  <c r="AA610" i="2"/>
  <c r="Z611" i="2"/>
  <c r="AA611" i="2"/>
  <c r="Z612" i="2"/>
  <c r="AA612" i="2"/>
  <c r="Z613" i="2"/>
  <c r="AA613" i="2"/>
  <c r="Z614" i="2"/>
  <c r="AA614" i="2"/>
  <c r="Z615" i="2"/>
  <c r="AA615" i="2"/>
  <c r="Z616" i="2"/>
  <c r="AA616" i="2"/>
  <c r="Z617" i="2"/>
  <c r="AA617" i="2"/>
  <c r="Z618" i="2"/>
  <c r="AA618" i="2"/>
  <c r="Z619" i="2"/>
  <c r="AA619" i="2"/>
  <c r="Z620" i="2"/>
  <c r="AA620" i="2"/>
  <c r="Z621" i="2"/>
  <c r="AA621" i="2"/>
  <c r="Z622" i="2"/>
  <c r="AA622" i="2"/>
  <c r="Z623" i="2"/>
  <c r="AA623" i="2"/>
  <c r="Z624" i="2"/>
  <c r="AA624" i="2"/>
  <c r="Z625" i="2"/>
  <c r="AA625" i="2"/>
  <c r="Z626" i="2"/>
  <c r="AA626" i="2"/>
  <c r="Z627" i="2"/>
  <c r="AA627" i="2"/>
  <c r="Z628" i="2"/>
  <c r="AA628" i="2"/>
  <c r="Z629" i="2"/>
  <c r="AA629" i="2"/>
  <c r="Z630" i="2"/>
  <c r="AA630" i="2"/>
  <c r="Z631" i="2"/>
  <c r="AA631" i="2"/>
  <c r="Z632" i="2"/>
  <c r="AA632" i="2"/>
  <c r="Z633" i="2"/>
  <c r="AA633" i="2"/>
  <c r="Z634" i="2"/>
  <c r="AA634" i="2"/>
  <c r="Z635" i="2"/>
  <c r="AA635" i="2"/>
  <c r="Z636" i="2"/>
  <c r="AA636" i="2"/>
  <c r="Z637" i="2"/>
  <c r="AA637" i="2"/>
  <c r="Z638" i="2"/>
  <c r="AA638" i="2"/>
  <c r="Z639" i="2"/>
  <c r="AA639" i="2"/>
  <c r="Z640" i="2"/>
  <c r="AA640" i="2"/>
  <c r="Z641" i="2"/>
  <c r="AA641" i="2"/>
  <c r="Z642" i="2"/>
  <c r="AA642" i="2"/>
  <c r="Z643" i="2"/>
  <c r="AA643" i="2"/>
  <c r="Z644" i="2"/>
  <c r="AA644" i="2"/>
  <c r="Z645" i="2"/>
  <c r="AA645" i="2"/>
  <c r="Z646" i="2"/>
  <c r="AA646" i="2"/>
  <c r="Z647" i="2"/>
  <c r="AA647" i="2"/>
  <c r="Z648" i="2"/>
  <c r="AA648" i="2"/>
  <c r="Z649" i="2"/>
  <c r="AA649" i="2"/>
  <c r="Z650" i="2"/>
  <c r="AA650" i="2"/>
  <c r="Z651" i="2"/>
  <c r="AA651" i="2"/>
  <c r="Z652" i="2"/>
  <c r="AA652" i="2"/>
  <c r="Z653" i="2"/>
  <c r="AA653" i="2"/>
  <c r="Z654" i="2"/>
  <c r="AA654" i="2"/>
  <c r="Z655" i="2"/>
  <c r="AA655" i="2"/>
  <c r="Z656" i="2"/>
  <c r="AA656" i="2"/>
  <c r="Z657" i="2"/>
  <c r="AA657" i="2"/>
  <c r="Z658" i="2"/>
  <c r="AA658" i="2"/>
  <c r="Z659" i="2"/>
  <c r="AA659" i="2"/>
  <c r="Z660" i="2"/>
  <c r="AA660" i="2"/>
  <c r="Z661" i="2"/>
  <c r="AA661" i="2"/>
  <c r="Z662" i="2"/>
  <c r="AA662" i="2"/>
  <c r="Z663" i="2"/>
  <c r="AA663" i="2"/>
  <c r="Z664" i="2"/>
  <c r="AA664" i="2"/>
  <c r="Z665" i="2"/>
  <c r="AA665" i="2"/>
  <c r="Z666" i="2"/>
  <c r="AA666" i="2"/>
  <c r="Z667" i="2"/>
  <c r="AA667" i="2"/>
  <c r="Z668" i="2"/>
  <c r="AA668" i="2"/>
  <c r="Z669" i="2"/>
  <c r="AA669" i="2"/>
  <c r="Z670" i="2"/>
  <c r="AA670" i="2"/>
  <c r="Z671" i="2"/>
  <c r="AA671" i="2"/>
  <c r="Z672" i="2"/>
  <c r="AA672" i="2"/>
  <c r="Z673" i="2"/>
  <c r="AA673" i="2"/>
  <c r="Z674" i="2"/>
  <c r="AA674" i="2"/>
  <c r="Z675" i="2"/>
  <c r="AA675" i="2"/>
  <c r="Z676" i="2"/>
  <c r="AA676" i="2"/>
  <c r="Z677" i="2"/>
  <c r="AA677" i="2"/>
  <c r="Z678" i="2"/>
  <c r="AA678" i="2"/>
  <c r="Z679" i="2"/>
  <c r="AA679" i="2"/>
  <c r="Z680" i="2"/>
  <c r="AA680" i="2"/>
  <c r="Z681" i="2"/>
  <c r="AA681" i="2"/>
  <c r="Z682" i="2"/>
  <c r="AA682" i="2"/>
  <c r="Z683" i="2"/>
  <c r="AA683" i="2"/>
  <c r="Z684" i="2"/>
  <c r="AA684" i="2"/>
  <c r="Z685" i="2"/>
  <c r="AA685" i="2"/>
  <c r="Z686" i="2"/>
  <c r="AA686" i="2"/>
  <c r="Z687" i="2"/>
  <c r="AA687" i="2"/>
  <c r="Z688" i="2"/>
  <c r="AA688" i="2"/>
  <c r="Z689" i="2"/>
  <c r="AA689" i="2"/>
  <c r="Z690" i="2"/>
  <c r="AA690" i="2"/>
  <c r="Z691" i="2"/>
  <c r="AA691" i="2"/>
  <c r="Z692" i="2"/>
  <c r="AA692" i="2"/>
  <c r="Z693" i="2"/>
  <c r="AA693" i="2"/>
  <c r="Z694" i="2"/>
  <c r="AA694" i="2"/>
  <c r="Z695" i="2"/>
  <c r="AA695" i="2"/>
  <c r="Z696" i="2"/>
  <c r="AA696" i="2"/>
  <c r="Z697" i="2"/>
  <c r="AA697" i="2"/>
  <c r="Z698" i="2"/>
  <c r="AA698" i="2"/>
  <c r="Z699" i="2"/>
  <c r="AA699" i="2"/>
  <c r="Z700" i="2"/>
  <c r="AA700" i="2"/>
  <c r="Z701" i="2"/>
  <c r="AA701" i="2"/>
  <c r="Z702" i="2"/>
  <c r="AA702" i="2"/>
  <c r="Z703" i="2"/>
  <c r="AA703" i="2"/>
  <c r="Z704" i="2"/>
  <c r="AA704" i="2"/>
  <c r="Z705" i="2"/>
  <c r="AA705" i="2"/>
  <c r="Z706" i="2"/>
  <c r="AA706" i="2"/>
  <c r="Z707" i="2"/>
  <c r="AA707" i="2"/>
  <c r="Z708" i="2"/>
  <c r="AA708" i="2"/>
  <c r="Z709" i="2"/>
  <c r="AA709" i="2"/>
  <c r="Z710" i="2"/>
  <c r="AA710" i="2"/>
  <c r="Z711" i="2"/>
  <c r="AA711" i="2"/>
  <c r="Z712" i="2"/>
  <c r="AA712" i="2"/>
  <c r="Z713" i="2"/>
  <c r="AA713" i="2"/>
  <c r="Z714" i="2"/>
  <c r="AA714" i="2"/>
  <c r="Z715" i="2"/>
  <c r="AA715" i="2"/>
  <c r="Z716" i="2"/>
  <c r="AA716" i="2"/>
  <c r="Z717" i="2"/>
  <c r="AA717" i="2"/>
  <c r="Z718" i="2"/>
  <c r="AA718" i="2"/>
  <c r="Z719" i="2"/>
  <c r="AA719" i="2"/>
  <c r="Z720" i="2"/>
  <c r="AA720" i="2"/>
  <c r="Z721" i="2"/>
  <c r="AA721" i="2"/>
  <c r="Z722" i="2"/>
  <c r="AA722" i="2"/>
  <c r="Z723" i="2"/>
  <c r="AA723" i="2"/>
  <c r="Z724" i="2"/>
  <c r="AA724" i="2"/>
  <c r="Z725" i="2"/>
  <c r="AA725" i="2"/>
  <c r="Z726" i="2"/>
  <c r="AA726" i="2"/>
  <c r="Z727" i="2"/>
  <c r="AA727" i="2"/>
  <c r="Z728" i="2"/>
  <c r="AA728" i="2"/>
  <c r="Z729" i="2"/>
  <c r="AA729" i="2"/>
  <c r="Z730" i="2"/>
  <c r="AA730" i="2"/>
  <c r="Z731" i="2"/>
  <c r="AA731" i="2"/>
  <c r="Z732" i="2"/>
  <c r="AA732" i="2"/>
  <c r="Z733" i="2"/>
  <c r="AA733" i="2"/>
  <c r="Z734" i="2"/>
  <c r="AA734" i="2"/>
  <c r="Z735" i="2"/>
  <c r="AA735" i="2"/>
  <c r="Z736" i="2"/>
  <c r="AA736" i="2"/>
  <c r="Z737" i="2"/>
  <c r="AA737" i="2"/>
  <c r="Z738" i="2"/>
  <c r="AA738" i="2"/>
  <c r="Z739" i="2"/>
  <c r="AA739" i="2"/>
  <c r="Z740" i="2"/>
  <c r="AA740" i="2"/>
  <c r="Z741" i="2"/>
  <c r="AA741" i="2"/>
  <c r="Z742" i="2"/>
  <c r="AA742" i="2"/>
  <c r="Z743" i="2"/>
  <c r="AA743" i="2"/>
  <c r="Z744" i="2"/>
  <c r="AA744" i="2"/>
  <c r="Z745" i="2"/>
  <c r="AA745" i="2"/>
  <c r="Z746" i="2"/>
  <c r="AA746" i="2"/>
  <c r="Z747" i="2"/>
  <c r="AA747" i="2"/>
  <c r="Z748" i="2"/>
  <c r="AA748" i="2"/>
  <c r="Z749" i="2"/>
  <c r="AA749" i="2"/>
  <c r="Z750" i="2"/>
  <c r="AA750" i="2"/>
  <c r="Z751" i="2"/>
  <c r="AA751" i="2"/>
  <c r="Z752" i="2"/>
  <c r="AA752" i="2"/>
  <c r="Z753" i="2"/>
  <c r="AA753" i="2"/>
  <c r="Z754" i="2"/>
  <c r="AA754" i="2"/>
  <c r="Z755" i="2"/>
  <c r="AA755" i="2"/>
  <c r="Z756" i="2"/>
  <c r="AA756" i="2"/>
  <c r="Z757" i="2"/>
  <c r="AA757" i="2"/>
  <c r="Z758" i="2"/>
  <c r="AA758" i="2"/>
  <c r="Z759" i="2"/>
  <c r="AA759" i="2"/>
  <c r="Z760" i="2"/>
  <c r="AA760" i="2"/>
  <c r="Z761" i="2"/>
  <c r="AA761" i="2"/>
  <c r="Z762" i="2"/>
  <c r="AA762" i="2"/>
  <c r="Z763" i="2"/>
  <c r="AA763" i="2"/>
  <c r="Z764" i="2"/>
  <c r="AA764" i="2"/>
  <c r="Z765" i="2"/>
  <c r="AA765" i="2"/>
  <c r="Z766" i="2"/>
  <c r="AA766" i="2"/>
  <c r="Z767" i="2"/>
  <c r="AA767" i="2"/>
  <c r="Z768" i="2"/>
  <c r="AA768" i="2"/>
  <c r="Z769" i="2"/>
  <c r="AA769" i="2"/>
  <c r="Z770" i="2"/>
  <c r="AA770" i="2"/>
  <c r="Z771" i="2"/>
  <c r="AA771" i="2"/>
  <c r="Z772" i="2"/>
  <c r="AA772" i="2"/>
  <c r="Z773" i="2"/>
  <c r="AA773" i="2"/>
  <c r="Z774" i="2"/>
  <c r="AA774" i="2"/>
  <c r="Z775" i="2"/>
  <c r="AA775" i="2"/>
  <c r="Z776" i="2"/>
  <c r="AA776" i="2"/>
  <c r="Z777" i="2"/>
  <c r="AA777" i="2"/>
  <c r="Z778" i="2"/>
  <c r="AA778" i="2"/>
  <c r="Z779" i="2"/>
  <c r="AA779" i="2"/>
  <c r="Z780" i="2"/>
  <c r="AA780" i="2"/>
  <c r="Z781" i="2"/>
  <c r="AA781" i="2"/>
  <c r="Z782" i="2"/>
  <c r="AA782" i="2"/>
  <c r="Z783" i="2"/>
  <c r="AA783" i="2"/>
  <c r="Z784" i="2"/>
  <c r="AA784" i="2"/>
  <c r="Z785" i="2"/>
  <c r="AA785" i="2"/>
  <c r="Z786" i="2"/>
  <c r="AA786" i="2"/>
  <c r="Z787" i="2"/>
  <c r="AA787" i="2"/>
  <c r="Z788" i="2"/>
  <c r="AA788" i="2"/>
  <c r="Z789" i="2"/>
  <c r="AA789" i="2"/>
  <c r="Z790" i="2"/>
  <c r="AA790" i="2"/>
  <c r="Z791" i="2"/>
  <c r="AA791" i="2"/>
  <c r="Z792" i="2"/>
  <c r="AA792" i="2"/>
  <c r="Z793" i="2"/>
  <c r="AA793" i="2"/>
  <c r="Z794" i="2"/>
  <c r="AA794" i="2"/>
  <c r="Z795" i="2"/>
  <c r="AA795" i="2"/>
  <c r="Z796" i="2"/>
  <c r="AA796" i="2"/>
  <c r="Z797" i="2"/>
  <c r="AA797" i="2"/>
  <c r="Z798" i="2"/>
  <c r="AA798" i="2"/>
  <c r="Z799" i="2"/>
  <c r="AA799" i="2"/>
  <c r="Z800" i="2"/>
  <c r="AA800" i="2"/>
  <c r="Z801" i="2"/>
  <c r="AA801" i="2"/>
  <c r="Z802" i="2"/>
  <c r="AA802" i="2"/>
  <c r="Z803" i="2"/>
  <c r="AA803" i="2"/>
  <c r="Z804" i="2"/>
  <c r="AA804" i="2"/>
  <c r="Z805" i="2"/>
  <c r="AA805" i="2"/>
  <c r="Z806" i="2"/>
  <c r="AA806" i="2"/>
  <c r="Z807" i="2"/>
  <c r="AA807" i="2"/>
  <c r="Z808" i="2"/>
  <c r="AA808" i="2"/>
  <c r="Z809" i="2"/>
  <c r="AA809" i="2"/>
  <c r="Z810" i="2"/>
  <c r="AA810" i="2"/>
  <c r="Z811" i="2"/>
  <c r="AA811" i="2"/>
  <c r="Z812" i="2"/>
  <c r="AA812" i="2"/>
  <c r="Z813" i="2"/>
  <c r="AA813" i="2"/>
  <c r="Z814" i="2"/>
  <c r="AA814" i="2"/>
  <c r="Z815" i="2"/>
  <c r="AA815" i="2"/>
  <c r="Z816" i="2"/>
  <c r="AA816" i="2"/>
  <c r="Z817" i="2"/>
  <c r="AA817" i="2"/>
  <c r="Z818" i="2"/>
  <c r="AA818" i="2"/>
  <c r="Z819" i="2"/>
  <c r="AA819" i="2"/>
  <c r="Z820" i="2"/>
  <c r="AA820" i="2"/>
  <c r="Z821" i="2"/>
  <c r="AA821" i="2"/>
  <c r="Z822" i="2"/>
  <c r="AA822" i="2"/>
  <c r="Z823" i="2"/>
  <c r="AA823" i="2"/>
  <c r="Z824" i="2"/>
  <c r="AA824" i="2"/>
  <c r="Z825" i="2"/>
  <c r="AA825" i="2"/>
  <c r="Z826" i="2"/>
  <c r="AA826" i="2"/>
  <c r="Z827" i="2"/>
  <c r="AA827" i="2"/>
  <c r="Z828" i="2"/>
  <c r="AA828" i="2"/>
  <c r="Z829" i="2"/>
  <c r="AA829" i="2"/>
  <c r="Z830" i="2"/>
  <c r="AA830" i="2"/>
  <c r="Z831" i="2"/>
  <c r="AA831" i="2"/>
  <c r="Z832" i="2"/>
  <c r="AA832" i="2"/>
  <c r="Z833" i="2"/>
  <c r="AA833" i="2"/>
  <c r="Z834" i="2"/>
  <c r="AA834" i="2"/>
  <c r="Z835" i="2"/>
  <c r="AA835" i="2"/>
  <c r="Z836" i="2"/>
  <c r="AA836" i="2"/>
  <c r="Z837" i="2"/>
  <c r="AA837" i="2"/>
  <c r="Z838" i="2"/>
  <c r="AA838" i="2"/>
  <c r="Z839" i="2"/>
  <c r="AA839" i="2"/>
  <c r="Z840" i="2"/>
  <c r="AA840" i="2"/>
  <c r="Z841" i="2"/>
  <c r="AA841" i="2"/>
  <c r="Z842" i="2"/>
  <c r="AA842" i="2"/>
  <c r="Z843" i="2"/>
  <c r="AA843" i="2"/>
  <c r="Z844" i="2"/>
  <c r="AA844" i="2"/>
  <c r="Z845" i="2"/>
  <c r="AA845" i="2"/>
  <c r="Z846" i="2"/>
  <c r="AA846" i="2"/>
  <c r="Z847" i="2"/>
  <c r="AA847" i="2"/>
  <c r="Z848" i="2"/>
  <c r="AA848" i="2"/>
  <c r="Z849" i="2"/>
  <c r="AA849" i="2"/>
  <c r="Z850" i="2"/>
  <c r="AA850" i="2"/>
  <c r="Z851" i="2"/>
  <c r="AA851" i="2"/>
  <c r="Z852" i="2"/>
  <c r="AA852" i="2"/>
  <c r="Z853" i="2"/>
  <c r="AA853" i="2"/>
  <c r="Z854" i="2"/>
  <c r="AA854" i="2"/>
  <c r="Z855" i="2"/>
  <c r="AA855" i="2"/>
  <c r="Z856" i="2"/>
  <c r="AA856" i="2"/>
  <c r="Z857" i="2"/>
  <c r="AA857" i="2"/>
  <c r="Z858" i="2"/>
  <c r="AA858" i="2"/>
  <c r="Z859" i="2"/>
  <c r="AA859" i="2"/>
  <c r="Z860" i="2"/>
  <c r="AA860" i="2"/>
  <c r="Z861" i="2"/>
  <c r="AA861" i="2"/>
  <c r="Z862" i="2"/>
  <c r="AA862" i="2"/>
  <c r="Z863" i="2"/>
  <c r="AA863" i="2"/>
  <c r="Z864" i="2"/>
  <c r="AA864" i="2"/>
  <c r="Z865" i="2"/>
  <c r="AA865" i="2"/>
  <c r="Z866" i="2"/>
  <c r="AA866" i="2"/>
  <c r="Z867" i="2"/>
  <c r="AA867" i="2"/>
  <c r="Z868" i="2"/>
  <c r="AA868" i="2"/>
  <c r="Z869" i="2"/>
  <c r="AA869" i="2"/>
  <c r="Z870" i="2"/>
  <c r="AA870" i="2"/>
  <c r="Z871" i="2"/>
  <c r="AA871" i="2"/>
  <c r="Z872" i="2"/>
  <c r="AA872" i="2"/>
  <c r="Z873" i="2"/>
  <c r="AA873" i="2"/>
  <c r="Z874" i="2"/>
  <c r="AA874" i="2"/>
  <c r="Z875" i="2"/>
  <c r="AA875" i="2"/>
  <c r="Z876" i="2"/>
  <c r="AA876" i="2"/>
  <c r="Z877" i="2"/>
  <c r="AA877" i="2"/>
  <c r="Z878" i="2"/>
  <c r="AA878" i="2"/>
  <c r="Z879" i="2"/>
  <c r="AA879" i="2"/>
  <c r="Z880" i="2"/>
  <c r="AA880" i="2"/>
  <c r="Z881" i="2"/>
  <c r="AA881" i="2"/>
  <c r="Z882" i="2"/>
  <c r="AA882" i="2"/>
  <c r="Z883" i="2"/>
  <c r="AA883" i="2"/>
  <c r="Z884" i="2"/>
  <c r="AA884" i="2"/>
  <c r="Z885" i="2"/>
  <c r="AA885" i="2"/>
  <c r="Z886" i="2"/>
  <c r="AA886" i="2"/>
  <c r="Z887" i="2"/>
  <c r="AA887" i="2"/>
  <c r="Z888" i="2"/>
  <c r="AA888" i="2"/>
  <c r="Z889" i="2"/>
  <c r="AA889" i="2"/>
  <c r="Z890" i="2"/>
  <c r="AA890" i="2"/>
  <c r="Z891" i="2"/>
  <c r="AA891" i="2"/>
  <c r="Z892" i="2"/>
  <c r="AA892" i="2"/>
  <c r="Z893" i="2"/>
  <c r="AA893" i="2"/>
  <c r="Z894" i="2"/>
  <c r="AA894" i="2"/>
  <c r="Z895" i="2"/>
  <c r="AA895" i="2"/>
  <c r="Z896" i="2"/>
  <c r="AA896" i="2"/>
  <c r="Z897" i="2"/>
  <c r="AA897" i="2"/>
  <c r="Z898" i="2"/>
  <c r="AA898" i="2"/>
  <c r="Z899" i="2"/>
  <c r="AA899" i="2"/>
  <c r="Z900" i="2"/>
  <c r="AA900" i="2"/>
  <c r="Z901" i="2"/>
  <c r="AA901" i="2"/>
  <c r="Z902" i="2"/>
  <c r="AA902" i="2"/>
  <c r="Z903" i="2"/>
  <c r="AA903" i="2"/>
  <c r="Z904" i="2"/>
  <c r="AA904" i="2"/>
  <c r="Z905" i="2"/>
  <c r="AA905" i="2"/>
  <c r="Z906" i="2"/>
  <c r="AA906" i="2"/>
  <c r="Z907" i="2"/>
  <c r="AA907" i="2"/>
  <c r="Z908" i="2"/>
  <c r="AA908" i="2"/>
  <c r="Z909" i="2"/>
  <c r="AA909" i="2"/>
  <c r="Z910" i="2"/>
  <c r="AA910" i="2"/>
  <c r="Z911" i="2"/>
  <c r="AA911" i="2"/>
  <c r="Z912" i="2"/>
  <c r="AA912" i="2"/>
  <c r="Z913" i="2"/>
  <c r="AA913" i="2"/>
  <c r="Z914" i="2"/>
  <c r="AA914" i="2"/>
  <c r="Z915" i="2"/>
  <c r="AA915" i="2"/>
  <c r="Z916" i="2"/>
  <c r="AA916" i="2"/>
  <c r="Z917" i="2"/>
  <c r="AA917" i="2"/>
  <c r="Z918" i="2"/>
  <c r="AA918" i="2"/>
  <c r="Z919" i="2"/>
  <c r="AA919" i="2"/>
  <c r="Z920" i="2"/>
  <c r="AA920" i="2"/>
  <c r="Z921" i="2"/>
  <c r="AA921" i="2"/>
  <c r="Z922" i="2"/>
  <c r="AA922" i="2"/>
  <c r="Z923" i="2"/>
  <c r="AA923" i="2"/>
  <c r="Z924" i="2"/>
  <c r="AA924" i="2"/>
  <c r="Z925" i="2"/>
  <c r="AA925" i="2"/>
  <c r="Z926" i="2"/>
  <c r="AA926" i="2"/>
  <c r="Z927" i="2"/>
  <c r="AA927" i="2"/>
  <c r="Z928" i="2"/>
  <c r="AA928" i="2"/>
  <c r="Z929" i="2"/>
  <c r="AA929" i="2"/>
  <c r="Z930" i="2"/>
  <c r="AA930" i="2"/>
  <c r="Z931" i="2"/>
  <c r="AA931" i="2"/>
  <c r="Z932" i="2"/>
  <c r="AA932" i="2"/>
  <c r="Z933" i="2"/>
  <c r="AA933" i="2"/>
  <c r="Z934" i="2"/>
  <c r="AA934" i="2"/>
  <c r="Z935" i="2"/>
  <c r="AA935" i="2"/>
  <c r="Z936" i="2"/>
  <c r="AA936" i="2"/>
  <c r="Z937" i="2"/>
  <c r="AA937" i="2"/>
  <c r="Z938" i="2"/>
  <c r="AA938" i="2"/>
  <c r="Z939" i="2"/>
  <c r="AA939" i="2"/>
  <c r="Z940" i="2"/>
  <c r="AA940" i="2"/>
  <c r="Z941" i="2"/>
  <c r="AA941" i="2"/>
  <c r="Z942" i="2"/>
  <c r="AA942" i="2"/>
  <c r="Z943" i="2"/>
  <c r="AA943" i="2"/>
  <c r="Z944" i="2"/>
  <c r="AA944" i="2"/>
  <c r="Z945" i="2"/>
  <c r="AA945" i="2"/>
  <c r="Z946" i="2"/>
  <c r="AA946" i="2"/>
  <c r="Z947" i="2"/>
  <c r="AA947" i="2"/>
  <c r="Z948" i="2"/>
  <c r="AA948" i="2"/>
  <c r="Z949" i="2"/>
  <c r="AA949" i="2"/>
  <c r="Z950" i="2"/>
  <c r="AA950" i="2"/>
  <c r="Z951" i="2"/>
  <c r="AA951" i="2"/>
  <c r="Z952" i="2"/>
  <c r="AA952" i="2"/>
  <c r="Z953" i="2"/>
  <c r="AA953" i="2"/>
  <c r="Z954" i="2"/>
  <c r="AA954" i="2"/>
  <c r="Z955" i="2"/>
  <c r="AA955" i="2"/>
  <c r="Z956" i="2"/>
  <c r="AA956" i="2"/>
  <c r="Z957" i="2"/>
  <c r="AA957" i="2"/>
  <c r="Z958" i="2"/>
  <c r="AA958" i="2"/>
  <c r="Z959" i="2"/>
  <c r="AA959" i="2"/>
  <c r="Z960" i="2"/>
  <c r="AA960" i="2"/>
  <c r="Z961" i="2"/>
  <c r="AA961" i="2"/>
  <c r="Z962" i="2"/>
  <c r="AA962" i="2"/>
  <c r="Z963" i="2"/>
  <c r="AA963" i="2"/>
  <c r="Z964" i="2"/>
  <c r="AA964" i="2"/>
  <c r="Z965" i="2"/>
  <c r="AA965" i="2"/>
  <c r="Z966" i="2"/>
  <c r="AA966" i="2"/>
  <c r="Z967" i="2"/>
  <c r="AA967" i="2"/>
  <c r="Z968" i="2"/>
  <c r="AA968" i="2"/>
  <c r="Z969" i="2"/>
  <c r="AA969" i="2"/>
  <c r="Z970" i="2"/>
  <c r="AA970" i="2"/>
  <c r="Z971" i="2"/>
  <c r="AA971" i="2"/>
  <c r="Z972" i="2"/>
  <c r="AA972" i="2"/>
  <c r="Z973" i="2"/>
  <c r="AA973" i="2"/>
  <c r="Z974" i="2"/>
  <c r="AA974" i="2"/>
  <c r="Z975" i="2"/>
  <c r="AA975" i="2"/>
  <c r="Z976" i="2"/>
  <c r="AA976" i="2"/>
  <c r="Z977" i="2"/>
  <c r="AA977" i="2"/>
  <c r="Z978" i="2"/>
  <c r="AA978" i="2"/>
  <c r="Z979" i="2"/>
  <c r="AA979" i="2"/>
  <c r="Z980" i="2"/>
  <c r="AA980" i="2"/>
  <c r="Z981" i="2"/>
  <c r="AA981" i="2"/>
  <c r="Z982" i="2"/>
  <c r="AA982" i="2"/>
  <c r="Z983" i="2"/>
  <c r="AA983" i="2"/>
  <c r="Z984" i="2"/>
  <c r="AA984" i="2"/>
  <c r="Z985" i="2"/>
  <c r="AA985" i="2"/>
  <c r="Z986" i="2"/>
  <c r="AA986" i="2"/>
  <c r="Z987" i="2"/>
  <c r="AA987" i="2"/>
  <c r="Z988" i="2"/>
  <c r="AA988" i="2"/>
  <c r="Z989" i="2"/>
  <c r="AA989" i="2"/>
  <c r="Z990" i="2"/>
  <c r="AA990" i="2"/>
  <c r="Z991" i="2"/>
  <c r="AA991" i="2"/>
  <c r="Z992" i="2"/>
  <c r="AA992" i="2"/>
  <c r="Z993" i="2"/>
  <c r="AA993" i="2"/>
  <c r="Z994" i="2"/>
  <c r="AA994" i="2"/>
  <c r="Z995" i="2"/>
  <c r="AA995" i="2"/>
  <c r="Z996" i="2"/>
  <c r="AA996" i="2"/>
  <c r="Z997" i="2"/>
  <c r="AA997" i="2"/>
  <c r="Z998" i="2"/>
  <c r="AA998" i="2"/>
  <c r="Z999" i="2"/>
  <c r="AA999" i="2"/>
  <c r="Z1000" i="2"/>
  <c r="AA1000" i="2"/>
  <c r="Z1001" i="2"/>
  <c r="AA1001" i="2"/>
  <c r="Z1002" i="2"/>
  <c r="AA1002" i="2"/>
  <c r="Z1003" i="2"/>
  <c r="AA1003" i="2"/>
  <c r="Z1004" i="2"/>
  <c r="AA1004" i="2"/>
  <c r="Z1005" i="2"/>
  <c r="AA1005" i="2"/>
  <c r="Z1006" i="2"/>
  <c r="AA1006" i="2"/>
  <c r="Z1007" i="2"/>
  <c r="AA1007" i="2"/>
  <c r="Z1008" i="2"/>
  <c r="AA1008" i="2"/>
  <c r="Z1009" i="2"/>
  <c r="AA1009" i="2"/>
  <c r="Z1010" i="2"/>
  <c r="AA1010" i="2"/>
  <c r="Z1011" i="2"/>
  <c r="AA1011" i="2"/>
  <c r="Z1012" i="2"/>
  <c r="AA1012" i="2"/>
  <c r="Z1013" i="2"/>
  <c r="AA1013" i="2"/>
  <c r="Z1014" i="2"/>
  <c r="AA1014" i="2"/>
  <c r="Z1015" i="2"/>
  <c r="AA1015" i="2"/>
  <c r="Z1016" i="2"/>
  <c r="AA1016" i="2"/>
  <c r="Z1017" i="2"/>
  <c r="AA1017" i="2"/>
  <c r="Z1018" i="2"/>
  <c r="AA1018" i="2"/>
  <c r="Z1019" i="2"/>
  <c r="AA1019" i="2"/>
  <c r="Z1020" i="2"/>
  <c r="AA1020" i="2"/>
  <c r="Z1021" i="2"/>
  <c r="AA1021" i="2"/>
  <c r="Z1022" i="2"/>
  <c r="AA1022" i="2"/>
  <c r="Z1023" i="2"/>
  <c r="AA1023" i="2"/>
  <c r="Z1024" i="2"/>
  <c r="AA1024" i="2"/>
  <c r="Z1025" i="2"/>
  <c r="AA1025" i="2"/>
  <c r="Z1026" i="2"/>
  <c r="AA1026" i="2"/>
  <c r="Z1027" i="2"/>
  <c r="AA1027" i="2"/>
  <c r="Z1028" i="2"/>
  <c r="AA1028" i="2"/>
  <c r="Z1029" i="2"/>
  <c r="AA1029" i="2"/>
  <c r="Z1030" i="2"/>
  <c r="AA1030" i="2"/>
  <c r="Z1031" i="2"/>
  <c r="AA1031" i="2"/>
  <c r="Z1032" i="2"/>
  <c r="AA1032" i="2"/>
  <c r="Z1033" i="2"/>
  <c r="AA1033" i="2"/>
  <c r="Z1034" i="2"/>
  <c r="AA1034" i="2"/>
  <c r="Z1035" i="2"/>
  <c r="AA1035" i="2"/>
  <c r="Z1036" i="2"/>
  <c r="AA1036" i="2"/>
  <c r="Z1037" i="2"/>
  <c r="AA1037" i="2"/>
  <c r="Z1038" i="2"/>
  <c r="AA1038" i="2"/>
  <c r="Z1039" i="2"/>
  <c r="AA1039" i="2"/>
  <c r="Z1040" i="2"/>
  <c r="AA1040" i="2"/>
  <c r="Z1041" i="2"/>
  <c r="AA1041" i="2"/>
  <c r="Z1042" i="2"/>
  <c r="AA1042" i="2"/>
  <c r="Z1043" i="2"/>
  <c r="AA1043" i="2"/>
  <c r="Z1044" i="2"/>
  <c r="AA1044" i="2"/>
  <c r="Z1045" i="2"/>
  <c r="AA1045" i="2"/>
  <c r="Z1046" i="2"/>
  <c r="AA1046" i="2"/>
  <c r="Z1047" i="2"/>
  <c r="AA1047" i="2"/>
  <c r="Z1048" i="2"/>
  <c r="AA1048" i="2"/>
  <c r="Z1049" i="2"/>
  <c r="AA1049" i="2"/>
  <c r="Z1050" i="2"/>
  <c r="AA1050" i="2"/>
  <c r="Z1051" i="2"/>
  <c r="AA1051" i="2"/>
  <c r="Z1052" i="2"/>
  <c r="AA1052" i="2"/>
  <c r="Z1053" i="2"/>
  <c r="AA1053" i="2"/>
  <c r="Z1054" i="2"/>
  <c r="AA1054" i="2"/>
  <c r="Z1055" i="2"/>
  <c r="AA1055" i="2"/>
  <c r="Z1056" i="2"/>
  <c r="AA1056" i="2"/>
  <c r="Z1057" i="2"/>
  <c r="AA1057" i="2"/>
  <c r="Z1058" i="2"/>
  <c r="AA1058" i="2"/>
  <c r="Z1059" i="2"/>
  <c r="AA1059" i="2"/>
  <c r="Z1060" i="2"/>
  <c r="AA1060" i="2"/>
  <c r="Z1061" i="2"/>
  <c r="AA1061" i="2"/>
  <c r="Z1062" i="2"/>
  <c r="AA1062" i="2"/>
  <c r="Z1063" i="2"/>
  <c r="AA1063" i="2"/>
  <c r="Z1064" i="2"/>
  <c r="AA1064" i="2"/>
  <c r="Z1065" i="2"/>
  <c r="AA1065" i="2"/>
  <c r="Z1066" i="2"/>
  <c r="AA1066" i="2"/>
  <c r="Z1067" i="2"/>
  <c r="AA1067" i="2"/>
  <c r="Z1068" i="2"/>
  <c r="AA1068" i="2"/>
  <c r="Z1069" i="2"/>
  <c r="AA1069" i="2"/>
  <c r="Z1070" i="2"/>
  <c r="AA1070" i="2"/>
  <c r="Z1071" i="2"/>
  <c r="AA1071" i="2"/>
  <c r="Z1072" i="2"/>
  <c r="AA1072" i="2"/>
  <c r="Z1073" i="2"/>
  <c r="AA1073" i="2"/>
  <c r="Z1074" i="2"/>
  <c r="AA1074" i="2"/>
  <c r="Z1075" i="2"/>
  <c r="AA1075" i="2"/>
  <c r="Z1076" i="2"/>
  <c r="AA1076" i="2"/>
  <c r="Z1077" i="2"/>
  <c r="AA1077" i="2"/>
  <c r="Z1078" i="2"/>
  <c r="AA1078" i="2"/>
  <c r="Z1079" i="2"/>
  <c r="AA1079" i="2"/>
  <c r="Z1080" i="2"/>
  <c r="AA1080" i="2"/>
  <c r="Z1081" i="2"/>
  <c r="AA1081" i="2"/>
  <c r="Z1082" i="2"/>
  <c r="AA1082" i="2"/>
  <c r="Z1083" i="2"/>
  <c r="AA1083" i="2"/>
  <c r="Z1084" i="2"/>
  <c r="AA1084" i="2"/>
  <c r="Z1085" i="2"/>
  <c r="AA1085" i="2"/>
  <c r="Z1086" i="2"/>
  <c r="AA1086" i="2"/>
  <c r="Z1087" i="2"/>
  <c r="AA1087" i="2"/>
  <c r="Z1088" i="2"/>
  <c r="AA1088" i="2"/>
  <c r="Z1089" i="2"/>
  <c r="AA1089" i="2"/>
  <c r="Z1090" i="2"/>
  <c r="AA1090" i="2"/>
  <c r="Z1091" i="2"/>
  <c r="AA1091" i="2"/>
  <c r="Z1092" i="2"/>
  <c r="AA1092" i="2"/>
  <c r="Z1093" i="2"/>
  <c r="AA1093" i="2"/>
  <c r="Z1094" i="2"/>
  <c r="AA1094" i="2"/>
  <c r="Z1095" i="2"/>
  <c r="AA1095" i="2"/>
  <c r="Z1096" i="2"/>
  <c r="AA1096" i="2"/>
  <c r="Z1097" i="2"/>
  <c r="AA1097" i="2"/>
  <c r="Z1098" i="2"/>
  <c r="AA1098" i="2"/>
  <c r="Z1099" i="2"/>
  <c r="AA1099" i="2"/>
  <c r="Z1100" i="2"/>
  <c r="AA1100" i="2"/>
  <c r="Z1101" i="2"/>
  <c r="AA1101" i="2"/>
  <c r="Z1102" i="2"/>
  <c r="AA1102" i="2"/>
  <c r="Z1103" i="2"/>
  <c r="AA1103" i="2"/>
  <c r="Z1104" i="2"/>
  <c r="AA1104" i="2"/>
  <c r="Z1105" i="2"/>
  <c r="AA1105" i="2"/>
  <c r="Z1106" i="2"/>
  <c r="AA1106" i="2"/>
  <c r="Z1107" i="2"/>
  <c r="AA1107" i="2"/>
  <c r="Z1108" i="2"/>
  <c r="AA1108" i="2"/>
  <c r="Z1109" i="2"/>
  <c r="AA1109" i="2"/>
  <c r="Z1110" i="2"/>
  <c r="AA1110" i="2"/>
  <c r="Z1111" i="2"/>
  <c r="AA1111" i="2"/>
  <c r="Z1112" i="2"/>
  <c r="AA1112" i="2"/>
  <c r="Z1113" i="2"/>
  <c r="AA1113" i="2"/>
  <c r="Z1114" i="2"/>
  <c r="AA1114" i="2"/>
  <c r="Z1115" i="2"/>
  <c r="AA1115" i="2"/>
  <c r="Z1116" i="2"/>
  <c r="AA1116" i="2"/>
  <c r="Z1117" i="2"/>
  <c r="AA1117" i="2"/>
  <c r="Z1118" i="2"/>
  <c r="AA1118" i="2"/>
  <c r="Z1119" i="2"/>
  <c r="AA1119" i="2"/>
  <c r="Z1120" i="2"/>
  <c r="AA1120" i="2"/>
  <c r="Z1121" i="2"/>
  <c r="AA1121" i="2"/>
  <c r="Z1122" i="2"/>
  <c r="AA1122" i="2"/>
  <c r="Z1123" i="2"/>
  <c r="AA1123" i="2"/>
  <c r="Z1124" i="2"/>
  <c r="AA1124" i="2"/>
  <c r="Z1125" i="2"/>
  <c r="AA1125" i="2"/>
  <c r="Z1126" i="2"/>
  <c r="AA1126" i="2"/>
  <c r="Z1127" i="2"/>
  <c r="AA1127" i="2"/>
  <c r="Z1128" i="2"/>
  <c r="AA1128" i="2"/>
  <c r="Z1129" i="2"/>
  <c r="AA1129" i="2"/>
  <c r="Z1130" i="2"/>
  <c r="AA1130" i="2"/>
  <c r="Z1131" i="2"/>
  <c r="AA1131" i="2"/>
  <c r="Z1132" i="2"/>
  <c r="AA1132" i="2"/>
  <c r="Z1133" i="2"/>
  <c r="AA1133" i="2"/>
  <c r="Z1134" i="2"/>
  <c r="AA1134" i="2"/>
  <c r="Z1135" i="2"/>
  <c r="AA1135" i="2"/>
  <c r="Z1136" i="2"/>
  <c r="AA1136" i="2"/>
  <c r="Z1137" i="2"/>
  <c r="AA1137" i="2"/>
  <c r="Z1138" i="2"/>
  <c r="AA1138" i="2"/>
  <c r="Z1139" i="2"/>
  <c r="AA1139" i="2"/>
  <c r="Z1140" i="2"/>
  <c r="AA1140" i="2"/>
  <c r="Z1141" i="2"/>
  <c r="AA1141" i="2"/>
  <c r="Z1142" i="2"/>
  <c r="AA1142" i="2"/>
  <c r="Z1143" i="2"/>
  <c r="AA1143" i="2"/>
  <c r="Z1144" i="2"/>
  <c r="AA1144" i="2"/>
  <c r="Z1145" i="2"/>
  <c r="AA1145" i="2"/>
  <c r="Z1146" i="2"/>
  <c r="AA1146" i="2"/>
  <c r="Z1147" i="2"/>
  <c r="AA1147" i="2"/>
  <c r="Z1148" i="2"/>
  <c r="AA1148" i="2"/>
  <c r="Z1149" i="2"/>
  <c r="AA1149" i="2"/>
  <c r="Z1150" i="2"/>
  <c r="AA1150" i="2"/>
  <c r="Z1151" i="2"/>
  <c r="AA1151" i="2"/>
  <c r="Z1152" i="2"/>
  <c r="AA1152" i="2"/>
  <c r="Z1153" i="2"/>
  <c r="AA1153" i="2"/>
  <c r="Z1154" i="2"/>
  <c r="AA1154" i="2"/>
  <c r="Z1155" i="2"/>
  <c r="AA1155" i="2"/>
  <c r="Z1156" i="2"/>
  <c r="AA1156" i="2"/>
  <c r="Z1157" i="2"/>
  <c r="AA1157" i="2"/>
  <c r="Z1158" i="2"/>
  <c r="AA1158" i="2"/>
  <c r="Z1159" i="2"/>
  <c r="AA1159" i="2"/>
  <c r="Z1160" i="2"/>
  <c r="AA1160" i="2"/>
  <c r="Z1161" i="2"/>
  <c r="AA1161" i="2"/>
  <c r="Z1162" i="2"/>
  <c r="AA1162" i="2"/>
  <c r="Z1163" i="2"/>
  <c r="AA1163" i="2"/>
  <c r="Z1164" i="2"/>
  <c r="AA1164" i="2"/>
  <c r="Z1165" i="2"/>
  <c r="AA1165" i="2"/>
  <c r="Z1166" i="2"/>
  <c r="AA1166" i="2"/>
  <c r="Z1167" i="2"/>
  <c r="AA1167" i="2"/>
  <c r="Z1168" i="2"/>
  <c r="AA1168" i="2"/>
  <c r="Z1169" i="2"/>
  <c r="AA1169" i="2"/>
  <c r="Z1170" i="2"/>
  <c r="AA1170" i="2"/>
  <c r="Z1171" i="2"/>
  <c r="AA1171" i="2"/>
  <c r="Z1172" i="2"/>
  <c r="AA1172" i="2"/>
  <c r="Z1173" i="2"/>
  <c r="AA1173" i="2"/>
  <c r="Z1174" i="2"/>
  <c r="AA1174" i="2"/>
  <c r="Z1175" i="2"/>
  <c r="AA1175" i="2"/>
  <c r="Z1176" i="2"/>
  <c r="AA1176" i="2"/>
  <c r="Z1177" i="2"/>
  <c r="AA1177" i="2"/>
  <c r="Z1178" i="2"/>
  <c r="AA1178" i="2"/>
  <c r="Z1179" i="2"/>
  <c r="AA1179" i="2"/>
  <c r="Z1180" i="2"/>
  <c r="AA1180" i="2"/>
  <c r="Z1181" i="2"/>
  <c r="AA1181" i="2"/>
  <c r="Z1182" i="2"/>
  <c r="AA1182" i="2"/>
  <c r="Z1183" i="2"/>
  <c r="AA1183" i="2"/>
  <c r="Z1184" i="2"/>
  <c r="AA1184" i="2"/>
  <c r="Z1185" i="2"/>
  <c r="AA1185" i="2"/>
  <c r="Z1186" i="2"/>
  <c r="AA1186" i="2"/>
  <c r="Z1187" i="2"/>
  <c r="AA1187" i="2"/>
  <c r="Z1188" i="2"/>
  <c r="AA1188" i="2"/>
  <c r="Z1189" i="2"/>
  <c r="AA1189" i="2"/>
  <c r="Z1190" i="2"/>
  <c r="AA1190" i="2"/>
  <c r="Z1191" i="2"/>
  <c r="AA1191" i="2"/>
  <c r="Z1192" i="2"/>
  <c r="AA1192" i="2"/>
  <c r="Z1193" i="2"/>
  <c r="AA1193" i="2"/>
  <c r="Z1194" i="2"/>
  <c r="AA1194" i="2"/>
  <c r="Z1195" i="2"/>
  <c r="AA1195" i="2"/>
  <c r="Z1196" i="2"/>
  <c r="AA1196" i="2"/>
  <c r="Z1197" i="2"/>
  <c r="AA1197" i="2"/>
  <c r="Z1198" i="2"/>
  <c r="AA1198" i="2"/>
  <c r="Z1199" i="2"/>
  <c r="AA1199" i="2"/>
  <c r="Z1200" i="2"/>
  <c r="AA1200" i="2"/>
  <c r="Z1201" i="2"/>
  <c r="AA1201" i="2"/>
  <c r="Z1202" i="2"/>
  <c r="AA1202" i="2"/>
  <c r="Z1203" i="2"/>
  <c r="AA1203" i="2"/>
  <c r="Z1204" i="2"/>
  <c r="AA1204" i="2"/>
  <c r="Z1205" i="2"/>
  <c r="AA1205" i="2"/>
  <c r="Z1206" i="2"/>
  <c r="AA1206" i="2"/>
  <c r="Z1207" i="2"/>
  <c r="AA1207" i="2"/>
  <c r="Z1208" i="2"/>
  <c r="AA1208" i="2"/>
  <c r="Z1209" i="2"/>
  <c r="AA1209" i="2"/>
  <c r="Z1210" i="2"/>
  <c r="AA1210" i="2"/>
  <c r="Z1211" i="2"/>
  <c r="AA1211" i="2"/>
  <c r="Z1212" i="2"/>
  <c r="AA1212" i="2"/>
  <c r="Z1213" i="2"/>
  <c r="AA1213" i="2"/>
  <c r="Z1214" i="2"/>
  <c r="AA1214" i="2"/>
  <c r="Z1215" i="2"/>
  <c r="AA1215" i="2"/>
  <c r="Z1216" i="2"/>
  <c r="AA1216" i="2"/>
  <c r="Z1217" i="2"/>
  <c r="AA1217" i="2"/>
  <c r="Z1218" i="2"/>
  <c r="AA1218" i="2"/>
  <c r="Z1219" i="2"/>
  <c r="AA1219" i="2"/>
  <c r="Z1220" i="2"/>
  <c r="AA1220" i="2"/>
  <c r="Z1221" i="2"/>
  <c r="AA1221" i="2"/>
  <c r="Z1222" i="2"/>
  <c r="AA1222" i="2"/>
  <c r="Z1223" i="2"/>
  <c r="AA1223" i="2"/>
  <c r="Z1224" i="2"/>
  <c r="AA1224" i="2"/>
  <c r="Z1225" i="2"/>
  <c r="AA1225" i="2"/>
  <c r="Z1226" i="2"/>
  <c r="AA1226" i="2"/>
  <c r="Z1227" i="2"/>
  <c r="AA1227" i="2"/>
  <c r="Z1228" i="2"/>
  <c r="AA1228" i="2"/>
  <c r="Z1229" i="2"/>
  <c r="AA1229" i="2"/>
  <c r="Z1230" i="2"/>
  <c r="AA1230" i="2"/>
  <c r="Z1231" i="2"/>
  <c r="AA1231" i="2"/>
  <c r="Z1232" i="2"/>
  <c r="AA1232" i="2"/>
  <c r="Z1233" i="2"/>
  <c r="AA1233" i="2"/>
  <c r="Z1234" i="2"/>
  <c r="AA1234" i="2"/>
  <c r="Z1235" i="2"/>
  <c r="AA1235" i="2"/>
  <c r="Z1236" i="2"/>
  <c r="AA1236" i="2"/>
  <c r="Z1237" i="2"/>
  <c r="AA1237" i="2"/>
  <c r="Z1238" i="2"/>
  <c r="AA1238" i="2"/>
  <c r="Z1239" i="2"/>
  <c r="AA1239" i="2"/>
  <c r="Z1240" i="2"/>
  <c r="AA1240" i="2"/>
  <c r="Z1241" i="2"/>
  <c r="AA1241" i="2"/>
  <c r="Z1242" i="2"/>
  <c r="AA1242" i="2"/>
  <c r="Z1243" i="2"/>
  <c r="AA1243" i="2"/>
  <c r="Z1244" i="2"/>
  <c r="AA1244" i="2"/>
  <c r="Z1245" i="2"/>
  <c r="AA1245" i="2"/>
  <c r="Z1246" i="2"/>
  <c r="AA1246" i="2"/>
  <c r="Z1247" i="2"/>
  <c r="AA1247" i="2"/>
  <c r="Z1248" i="2"/>
  <c r="AA1248" i="2"/>
  <c r="Z1249" i="2"/>
  <c r="AA1249" i="2"/>
  <c r="Z1250" i="2"/>
  <c r="AA1250" i="2"/>
  <c r="Z1251" i="2"/>
  <c r="AA1251" i="2"/>
  <c r="Z1252" i="2"/>
  <c r="AA1252" i="2"/>
  <c r="Z1253" i="2"/>
  <c r="AA1253" i="2"/>
  <c r="Z1254" i="2"/>
  <c r="AA1254" i="2"/>
  <c r="Z1255" i="2"/>
  <c r="AA1255" i="2"/>
  <c r="Z1256" i="2"/>
  <c r="AA1256" i="2"/>
  <c r="Z1257" i="2"/>
  <c r="AA1257" i="2"/>
  <c r="Z1258" i="2"/>
  <c r="AA1258" i="2"/>
  <c r="Z1259" i="2"/>
  <c r="AA1259" i="2"/>
  <c r="Z1260" i="2"/>
  <c r="AA1260" i="2"/>
  <c r="Z1261" i="2"/>
  <c r="AA1261" i="2"/>
  <c r="Z1262" i="2"/>
  <c r="AA1262" i="2"/>
  <c r="Z1263" i="2"/>
  <c r="AA1263" i="2"/>
  <c r="Z1264" i="2"/>
  <c r="AA1264" i="2"/>
  <c r="Z1265" i="2"/>
  <c r="AA1265" i="2"/>
  <c r="Z1266" i="2"/>
  <c r="AA1266" i="2"/>
  <c r="Z1267" i="2"/>
  <c r="AA1267" i="2"/>
  <c r="Z1268" i="2"/>
  <c r="AA1268" i="2"/>
  <c r="Z1269" i="2"/>
  <c r="AA1269" i="2"/>
  <c r="Z1270" i="2"/>
  <c r="AA1270" i="2"/>
  <c r="Z1271" i="2"/>
  <c r="AA1271" i="2"/>
  <c r="Z1272" i="2"/>
  <c r="AA1272" i="2"/>
  <c r="Z1273" i="2"/>
  <c r="AA1273" i="2"/>
  <c r="Z1274" i="2"/>
  <c r="AA1274" i="2"/>
  <c r="Z1275" i="2"/>
  <c r="AA1275" i="2"/>
  <c r="Z1276" i="2"/>
  <c r="AA1276" i="2"/>
  <c r="Z1277" i="2"/>
  <c r="AA1277" i="2"/>
  <c r="Z1278" i="2"/>
  <c r="AA1278" i="2"/>
  <c r="Z1279" i="2"/>
  <c r="AA1279" i="2"/>
  <c r="Z1280" i="2"/>
  <c r="AA1280" i="2"/>
  <c r="Z1281" i="2"/>
  <c r="AA1281" i="2"/>
  <c r="Z1282" i="2"/>
  <c r="AA1282" i="2"/>
  <c r="Z1283" i="2"/>
  <c r="AA1283" i="2"/>
  <c r="Z1284" i="2"/>
  <c r="AA1284" i="2"/>
  <c r="Z1285" i="2"/>
  <c r="AA1285" i="2"/>
  <c r="Z1286" i="2"/>
  <c r="AA1286" i="2"/>
  <c r="Z1287" i="2"/>
  <c r="AA1287" i="2"/>
  <c r="Z1288" i="2"/>
  <c r="AA1288" i="2"/>
  <c r="Z1289" i="2"/>
  <c r="AA1289" i="2"/>
  <c r="Z1290" i="2"/>
  <c r="AA1290" i="2"/>
  <c r="Z1291" i="2"/>
  <c r="AA1291" i="2"/>
  <c r="Z1292" i="2"/>
  <c r="AA1292" i="2"/>
  <c r="Z1293" i="2"/>
  <c r="AA1293" i="2"/>
  <c r="Z1294" i="2"/>
  <c r="AA1294" i="2"/>
  <c r="Z1295" i="2"/>
  <c r="AA1295" i="2"/>
  <c r="Z1296" i="2"/>
  <c r="AA1296" i="2"/>
  <c r="Z1297" i="2"/>
  <c r="AA1297" i="2"/>
  <c r="Z1298" i="2"/>
  <c r="AA1298" i="2"/>
  <c r="Z1299" i="2"/>
  <c r="AA1299" i="2"/>
  <c r="Z1300" i="2"/>
  <c r="AA1300" i="2"/>
  <c r="Z1301" i="2"/>
  <c r="AA1301" i="2"/>
  <c r="Z1302" i="2"/>
  <c r="AA1302" i="2"/>
  <c r="Z1303" i="2"/>
  <c r="AA1303" i="2"/>
  <c r="Z1304" i="2"/>
  <c r="AA1304" i="2"/>
  <c r="Z1305" i="2"/>
  <c r="AA1305" i="2"/>
  <c r="Z1306" i="2"/>
  <c r="AA1306" i="2"/>
  <c r="Z1307" i="2"/>
  <c r="AA1307" i="2"/>
  <c r="Z1308" i="2"/>
  <c r="AA1308" i="2"/>
  <c r="Z1309" i="2"/>
  <c r="AA1309" i="2"/>
  <c r="Z1310" i="2"/>
  <c r="AA1310" i="2"/>
  <c r="Z1311" i="2"/>
  <c r="AA1311" i="2"/>
  <c r="Z1312" i="2"/>
  <c r="AA1312" i="2"/>
  <c r="Z1313" i="2"/>
  <c r="AA1313" i="2"/>
  <c r="Z1314" i="2"/>
  <c r="AA1314" i="2"/>
  <c r="Z1315" i="2"/>
  <c r="AA1315" i="2"/>
  <c r="Z1316" i="2"/>
  <c r="AA1316" i="2"/>
  <c r="Z1317" i="2"/>
  <c r="AA1317" i="2"/>
  <c r="Z1318" i="2"/>
  <c r="AA1318" i="2"/>
  <c r="Z1319" i="2"/>
  <c r="AA1319" i="2"/>
  <c r="Z1320" i="2"/>
  <c r="AA1320" i="2"/>
  <c r="Z1321" i="2"/>
  <c r="AA1321" i="2"/>
  <c r="Z1322" i="2"/>
  <c r="AA1322" i="2"/>
  <c r="Z1323" i="2"/>
  <c r="AA1323" i="2"/>
  <c r="Z1324" i="2"/>
  <c r="AA1324" i="2"/>
  <c r="Z1325" i="2"/>
  <c r="AA1325" i="2"/>
  <c r="Z1326" i="2"/>
  <c r="AA1326" i="2"/>
  <c r="Z1327" i="2"/>
  <c r="AA1327" i="2"/>
  <c r="Z1328" i="2"/>
  <c r="AA1328" i="2"/>
  <c r="Z1329" i="2"/>
  <c r="AA1329" i="2"/>
  <c r="Z1330" i="2"/>
  <c r="AA1330" i="2"/>
  <c r="Z1331" i="2"/>
  <c r="AA1331" i="2"/>
  <c r="Z1332" i="2"/>
  <c r="AA1332" i="2"/>
  <c r="Z1333" i="2"/>
  <c r="AA1333" i="2"/>
  <c r="Z1334" i="2"/>
  <c r="AA1334" i="2"/>
  <c r="Z1335" i="2"/>
  <c r="AA1335" i="2"/>
  <c r="Z1336" i="2"/>
  <c r="AA1336" i="2"/>
  <c r="Z1337" i="2"/>
  <c r="AA1337" i="2"/>
  <c r="Z1338" i="2"/>
  <c r="AA1338" i="2"/>
  <c r="Z1339" i="2"/>
  <c r="AA1339" i="2"/>
  <c r="Z1340" i="2"/>
  <c r="AA1340" i="2"/>
  <c r="Z1341" i="2"/>
  <c r="AA1341" i="2"/>
  <c r="Z1342" i="2"/>
  <c r="AA1342" i="2"/>
  <c r="Z1343" i="2"/>
  <c r="AA1343" i="2"/>
  <c r="Z1344" i="2"/>
  <c r="AA1344" i="2"/>
  <c r="Z1345" i="2"/>
  <c r="AA1345" i="2"/>
  <c r="Z1346" i="2"/>
  <c r="AA1346" i="2"/>
  <c r="Z1347" i="2"/>
  <c r="AA1347" i="2"/>
  <c r="Z1348" i="2"/>
  <c r="AA1348" i="2"/>
  <c r="Z1349" i="2"/>
  <c r="AA1349" i="2"/>
  <c r="Z1350" i="2"/>
  <c r="AA1350" i="2"/>
  <c r="Z1351" i="2"/>
  <c r="AA1351" i="2"/>
  <c r="Z1352" i="2"/>
  <c r="AA1352" i="2"/>
  <c r="Z1353" i="2"/>
  <c r="AA1353" i="2"/>
  <c r="Z1354" i="2"/>
  <c r="AA1354" i="2"/>
  <c r="Z1355" i="2"/>
  <c r="AA1355" i="2"/>
  <c r="Z1356" i="2"/>
  <c r="AA1356" i="2"/>
  <c r="Z1357" i="2"/>
  <c r="AA1357" i="2"/>
  <c r="Z1358" i="2"/>
  <c r="AA1358" i="2"/>
  <c r="Z1359" i="2"/>
  <c r="AA1359" i="2"/>
  <c r="Z1360" i="2"/>
  <c r="AA1360" i="2"/>
  <c r="Z1361" i="2"/>
  <c r="AA1361" i="2"/>
  <c r="Z1362" i="2"/>
  <c r="AA1362" i="2"/>
  <c r="Z1363" i="2"/>
  <c r="AA1363" i="2"/>
  <c r="Z1364" i="2"/>
  <c r="AA1364" i="2"/>
  <c r="Z1365" i="2"/>
  <c r="AA1365" i="2"/>
  <c r="Z1366" i="2"/>
  <c r="AA1366" i="2"/>
  <c r="Z1367" i="2"/>
  <c r="AA1367" i="2"/>
  <c r="Z1368" i="2"/>
  <c r="AA1368" i="2"/>
  <c r="Z1369" i="2"/>
  <c r="AA1369" i="2"/>
  <c r="Z1370" i="2"/>
  <c r="AA1370" i="2"/>
  <c r="Z1371" i="2"/>
  <c r="AA1371" i="2"/>
  <c r="Z1372" i="2"/>
  <c r="AA1372" i="2"/>
  <c r="Z1373" i="2"/>
  <c r="AA1373" i="2"/>
  <c r="Z1374" i="2"/>
  <c r="AA1374" i="2"/>
  <c r="Z1375" i="2"/>
  <c r="AA1375" i="2"/>
  <c r="Z1376" i="2"/>
  <c r="AA1376" i="2"/>
  <c r="Z1377" i="2"/>
  <c r="AA1377" i="2"/>
  <c r="Z1378" i="2"/>
  <c r="AA1378" i="2"/>
  <c r="Z1379" i="2"/>
  <c r="AA1379" i="2"/>
  <c r="Z1380" i="2"/>
  <c r="AA1380" i="2"/>
  <c r="Z1381" i="2"/>
  <c r="AA1381" i="2"/>
  <c r="Z1382" i="2"/>
  <c r="AA1382" i="2"/>
  <c r="Z1383" i="2"/>
  <c r="AA1383" i="2"/>
  <c r="Z1384" i="2"/>
  <c r="AA1384" i="2"/>
  <c r="Z1385" i="2"/>
  <c r="AA1385" i="2"/>
  <c r="Z1386" i="2"/>
  <c r="AA1386" i="2"/>
  <c r="Z1387" i="2"/>
  <c r="AA1387" i="2"/>
  <c r="Z1388" i="2"/>
  <c r="AA1388" i="2"/>
  <c r="Z1389" i="2"/>
  <c r="AA1389" i="2"/>
  <c r="Z1390" i="2"/>
  <c r="AA1390" i="2"/>
  <c r="Z1391" i="2"/>
  <c r="AA1391" i="2"/>
  <c r="Z1392" i="2"/>
  <c r="AA1392" i="2"/>
  <c r="Z1393" i="2"/>
  <c r="AA1393" i="2"/>
  <c r="Z1394" i="2"/>
  <c r="AA1394" i="2"/>
  <c r="Z1395" i="2"/>
  <c r="AA1395" i="2"/>
  <c r="Z1396" i="2"/>
  <c r="AA1396" i="2"/>
  <c r="Z1397" i="2"/>
  <c r="AA1397" i="2"/>
  <c r="Z1398" i="2"/>
  <c r="AA1398" i="2"/>
  <c r="Z1399" i="2"/>
  <c r="AA1399" i="2"/>
  <c r="Z1400" i="2"/>
  <c r="AA1400" i="2"/>
  <c r="Z1401" i="2"/>
  <c r="AA1401" i="2"/>
  <c r="Z1402" i="2"/>
  <c r="AA1402" i="2"/>
  <c r="Z1403" i="2"/>
  <c r="AA1403" i="2"/>
  <c r="Z1404" i="2"/>
  <c r="AA1404" i="2"/>
  <c r="Z1405" i="2"/>
  <c r="AA1405" i="2"/>
  <c r="Z1406" i="2"/>
  <c r="AA1406" i="2"/>
  <c r="Z1407" i="2"/>
  <c r="AA1407" i="2"/>
  <c r="Z1408" i="2"/>
  <c r="AA1408" i="2"/>
  <c r="Z1409" i="2"/>
  <c r="AA1409" i="2"/>
  <c r="Z1410" i="2"/>
  <c r="AA1410" i="2"/>
  <c r="Z1411" i="2"/>
  <c r="AA1411" i="2"/>
  <c r="Z1412" i="2"/>
  <c r="AA1412" i="2"/>
  <c r="Z1413" i="2"/>
  <c r="AA1413" i="2"/>
  <c r="Z1414" i="2"/>
  <c r="AA1414" i="2"/>
  <c r="Z1415" i="2"/>
  <c r="AA1415" i="2"/>
  <c r="Z1416" i="2"/>
  <c r="AA1416" i="2"/>
  <c r="Z1417" i="2"/>
  <c r="AA1417" i="2"/>
  <c r="Z1418" i="2"/>
  <c r="AA1418" i="2"/>
  <c r="Z1419" i="2"/>
  <c r="AA1419" i="2"/>
  <c r="Z1420" i="2"/>
  <c r="AA1420" i="2"/>
  <c r="Z1421" i="2"/>
  <c r="AA1421" i="2"/>
  <c r="Z1422" i="2"/>
  <c r="AA1422" i="2"/>
  <c r="Z1423" i="2"/>
  <c r="AA1423" i="2"/>
  <c r="Z1424" i="2"/>
  <c r="AA1424" i="2"/>
  <c r="Z1425" i="2"/>
  <c r="AA1425" i="2"/>
  <c r="Z1426" i="2"/>
  <c r="AA1426" i="2"/>
  <c r="Z1427" i="2"/>
  <c r="AA1427" i="2"/>
  <c r="Z1428" i="2"/>
  <c r="AA1428" i="2"/>
  <c r="Z1429" i="2"/>
  <c r="AA1429" i="2"/>
  <c r="Z1430" i="2"/>
  <c r="AA1430" i="2"/>
  <c r="Z1431" i="2"/>
  <c r="AA1431" i="2"/>
  <c r="Z1432" i="2"/>
  <c r="AA1432" i="2"/>
  <c r="Z1433" i="2"/>
  <c r="AA1433" i="2"/>
  <c r="Z1434" i="2"/>
  <c r="AA1434" i="2"/>
  <c r="Z1435" i="2"/>
  <c r="AA1435" i="2"/>
  <c r="Z1436" i="2"/>
  <c r="AA1436" i="2"/>
  <c r="Z1437" i="2"/>
  <c r="AA1437" i="2"/>
  <c r="Z1438" i="2"/>
  <c r="AA1438" i="2"/>
  <c r="Z1439" i="2"/>
  <c r="AA1439" i="2"/>
  <c r="Z1440" i="2"/>
  <c r="AA1440" i="2"/>
  <c r="Z1441" i="2"/>
  <c r="AA1441" i="2"/>
  <c r="Z1442" i="2"/>
  <c r="AA1442" i="2"/>
  <c r="Z1443" i="2"/>
  <c r="AA1443" i="2"/>
  <c r="Z1444" i="2"/>
  <c r="AA1444" i="2"/>
  <c r="Z1445" i="2"/>
  <c r="AA1445" i="2"/>
  <c r="Z1446" i="2"/>
  <c r="AA1446" i="2"/>
  <c r="Z1447" i="2"/>
  <c r="AA1447" i="2"/>
  <c r="Z1448" i="2"/>
  <c r="AA1448" i="2"/>
  <c r="Z1449" i="2"/>
  <c r="AA1449" i="2"/>
  <c r="Z1450" i="2"/>
  <c r="AA1450" i="2"/>
  <c r="Z1451" i="2"/>
  <c r="AA1451" i="2"/>
  <c r="Z1452" i="2"/>
  <c r="AA1452" i="2"/>
  <c r="Z1453" i="2"/>
  <c r="AA1453" i="2"/>
  <c r="Z1454" i="2"/>
  <c r="AA1454" i="2"/>
  <c r="Z1455" i="2"/>
  <c r="AA1455" i="2"/>
  <c r="Z1456" i="2"/>
  <c r="AA1456" i="2"/>
  <c r="Z1457" i="2"/>
  <c r="AA1457" i="2"/>
  <c r="Z1458" i="2"/>
  <c r="AA1458" i="2"/>
  <c r="Z1459" i="2"/>
  <c r="AA1459" i="2"/>
  <c r="Z1460" i="2"/>
  <c r="AA1460" i="2"/>
  <c r="Z1461" i="2"/>
  <c r="AA1461" i="2"/>
  <c r="Z1462" i="2"/>
  <c r="AA1462" i="2"/>
  <c r="Z1463" i="2"/>
  <c r="AA1463" i="2"/>
  <c r="Z1464" i="2"/>
  <c r="AA1464" i="2"/>
  <c r="Z1465" i="2"/>
  <c r="AA1465" i="2"/>
  <c r="Z1466" i="2"/>
  <c r="AA1466" i="2"/>
  <c r="Z1467" i="2"/>
  <c r="AA1467" i="2"/>
  <c r="Z1468" i="2"/>
  <c r="AA1468" i="2"/>
  <c r="Z1469" i="2"/>
  <c r="AA1469" i="2"/>
  <c r="Z1470" i="2"/>
  <c r="AA1470" i="2"/>
  <c r="Z1471" i="2"/>
  <c r="AA1471" i="2"/>
  <c r="Z1472" i="2"/>
  <c r="AA1472" i="2"/>
  <c r="Z1473" i="2"/>
  <c r="AA1473" i="2"/>
  <c r="Z1474" i="2"/>
  <c r="AA1474" i="2"/>
  <c r="Z1475" i="2"/>
  <c r="AA1475" i="2"/>
  <c r="Z1476" i="2"/>
  <c r="AA1476" i="2"/>
  <c r="Z1477" i="2"/>
  <c r="AA1477" i="2"/>
  <c r="Z1478" i="2"/>
  <c r="AA1478" i="2"/>
  <c r="Z1479" i="2"/>
  <c r="AA1479" i="2"/>
  <c r="Z1480" i="2"/>
  <c r="AA1480" i="2"/>
  <c r="Z1481" i="2"/>
  <c r="AA1481" i="2"/>
  <c r="Z1482" i="2"/>
  <c r="AA1482" i="2"/>
  <c r="Z1483" i="2"/>
  <c r="AA1483" i="2"/>
  <c r="Z1484" i="2"/>
  <c r="AA1484" i="2"/>
  <c r="Z1485" i="2"/>
  <c r="AA1485" i="2"/>
  <c r="Z1486" i="2"/>
  <c r="AA1486" i="2"/>
  <c r="Z1487" i="2"/>
  <c r="AA1487" i="2"/>
  <c r="Z1488" i="2"/>
  <c r="AA1488" i="2"/>
  <c r="Z1489" i="2"/>
  <c r="AA1489" i="2"/>
  <c r="Z1490" i="2"/>
  <c r="AA1490" i="2"/>
  <c r="Z1491" i="2"/>
  <c r="AA1491" i="2"/>
  <c r="Z1492" i="2"/>
  <c r="AA1492" i="2"/>
  <c r="Z1493" i="2"/>
  <c r="AA1493" i="2"/>
  <c r="Z1494" i="2"/>
  <c r="AA1494" i="2"/>
  <c r="Z1495" i="2"/>
  <c r="AA1495" i="2"/>
  <c r="Z1496" i="2"/>
  <c r="AA1496" i="2"/>
  <c r="Z1497" i="2"/>
  <c r="AA1497" i="2"/>
  <c r="Z1498" i="2"/>
  <c r="AA1498" i="2"/>
  <c r="Z1499" i="2"/>
  <c r="AA1499" i="2"/>
  <c r="Z1500" i="2"/>
  <c r="AA1500" i="2"/>
  <c r="Z1501" i="2"/>
  <c r="AA1501" i="2"/>
  <c r="Z1502" i="2"/>
  <c r="AA1502" i="2"/>
  <c r="Z1503" i="2"/>
  <c r="AA1503" i="2"/>
  <c r="Z1504" i="2"/>
  <c r="AA1504" i="2"/>
  <c r="Z1505" i="2"/>
  <c r="AA1505" i="2"/>
  <c r="Z1506" i="2"/>
  <c r="AA1506" i="2"/>
  <c r="Z1507" i="2"/>
  <c r="AA1507" i="2"/>
  <c r="Z1508" i="2"/>
  <c r="AA1508" i="2"/>
  <c r="Z1509" i="2"/>
  <c r="AA1509" i="2"/>
  <c r="Z1510" i="2"/>
  <c r="AA1510" i="2"/>
  <c r="Z1511" i="2"/>
  <c r="AA1511" i="2"/>
  <c r="Z1512" i="2"/>
  <c r="AA1512" i="2"/>
  <c r="Z1513" i="2"/>
  <c r="AA1513" i="2"/>
  <c r="Z1514" i="2"/>
  <c r="AA1514" i="2"/>
  <c r="Z1515" i="2"/>
  <c r="AA1515" i="2"/>
  <c r="Z1516" i="2"/>
  <c r="AA1516" i="2"/>
  <c r="Z1517" i="2"/>
  <c r="AA1517" i="2"/>
  <c r="Z1518" i="2"/>
  <c r="AA1518" i="2"/>
  <c r="Z1519" i="2"/>
  <c r="AA1519" i="2"/>
  <c r="Z1520" i="2"/>
  <c r="AA1520" i="2"/>
  <c r="Z1521" i="2"/>
  <c r="AA1521" i="2"/>
  <c r="Z1522" i="2"/>
  <c r="AA1522" i="2"/>
  <c r="Z1523" i="2"/>
  <c r="AA1523" i="2"/>
  <c r="Z1524" i="2"/>
  <c r="AA1524" i="2"/>
  <c r="Z1525" i="2"/>
  <c r="AA1525" i="2"/>
  <c r="Z1526" i="2"/>
  <c r="AA1526" i="2"/>
  <c r="Z1527" i="2"/>
  <c r="AA1527" i="2"/>
  <c r="Z1528" i="2"/>
  <c r="AA1528" i="2"/>
  <c r="Z1529" i="2"/>
  <c r="AA1529" i="2"/>
  <c r="Z1530" i="2"/>
  <c r="AA1530" i="2"/>
  <c r="Z1531" i="2"/>
  <c r="AA1531" i="2"/>
  <c r="Z1532" i="2"/>
  <c r="AA1532" i="2"/>
  <c r="Z1533" i="2"/>
  <c r="AA1533" i="2"/>
  <c r="Z1534" i="2"/>
  <c r="AA1534" i="2"/>
  <c r="Z1535" i="2"/>
  <c r="AA1535" i="2"/>
  <c r="Z1536" i="2"/>
  <c r="AA1536" i="2"/>
  <c r="Z1537" i="2"/>
  <c r="AA1537" i="2"/>
  <c r="Z1538" i="2"/>
  <c r="AA1538" i="2"/>
  <c r="Z1539" i="2"/>
  <c r="AA1539" i="2"/>
  <c r="Z1540" i="2"/>
  <c r="AA1540" i="2"/>
  <c r="Z1541" i="2"/>
  <c r="AA1541" i="2"/>
  <c r="Z1542" i="2"/>
  <c r="AA1542" i="2"/>
  <c r="Z1543" i="2"/>
  <c r="AA1543" i="2"/>
  <c r="Z1544" i="2"/>
  <c r="AA1544" i="2"/>
  <c r="Z1545" i="2"/>
  <c r="AA1545" i="2"/>
  <c r="Z1546" i="2"/>
  <c r="AA1546" i="2"/>
  <c r="Z1547" i="2"/>
  <c r="AA1547" i="2"/>
  <c r="Z1548" i="2"/>
  <c r="AA1548" i="2"/>
  <c r="Z1549" i="2"/>
  <c r="AA1549" i="2"/>
  <c r="Z1550" i="2"/>
  <c r="AA1550" i="2"/>
  <c r="Z1551" i="2"/>
  <c r="AA1551" i="2"/>
  <c r="Z1552" i="2"/>
  <c r="AA1552" i="2"/>
  <c r="Z1553" i="2"/>
  <c r="AA1553" i="2"/>
  <c r="Z1554" i="2"/>
  <c r="AA1554" i="2"/>
  <c r="Z1555" i="2"/>
  <c r="AA1555" i="2"/>
  <c r="Z1556" i="2"/>
  <c r="AA1556" i="2"/>
  <c r="Z1557" i="2"/>
  <c r="AA1557" i="2"/>
  <c r="Z1558" i="2"/>
  <c r="AA1558" i="2"/>
  <c r="Z1559" i="2"/>
  <c r="AA1559" i="2"/>
  <c r="Z1560" i="2"/>
  <c r="AA1560" i="2"/>
  <c r="Z1561" i="2"/>
  <c r="AA1561" i="2"/>
  <c r="Z1562" i="2"/>
  <c r="AA1562" i="2"/>
  <c r="Z1563" i="2"/>
  <c r="AA1563" i="2"/>
  <c r="Z1564" i="2"/>
  <c r="AA1564" i="2"/>
  <c r="Z1565" i="2"/>
  <c r="AA1565" i="2"/>
  <c r="Z1566" i="2"/>
  <c r="AA1566" i="2"/>
  <c r="Z1567" i="2"/>
  <c r="AA1567" i="2"/>
  <c r="Z1568" i="2"/>
  <c r="AA1568" i="2"/>
  <c r="Z1569" i="2"/>
  <c r="AA1569" i="2"/>
  <c r="Z1570" i="2"/>
  <c r="AA1570" i="2"/>
  <c r="Z1571" i="2"/>
  <c r="AA1571" i="2"/>
  <c r="Z1572" i="2"/>
  <c r="AA1572" i="2"/>
  <c r="Z1573" i="2"/>
  <c r="AA1573" i="2"/>
  <c r="Z1574" i="2"/>
  <c r="AA1574" i="2"/>
  <c r="Z1575" i="2"/>
  <c r="AA1575" i="2"/>
  <c r="Z1576" i="2"/>
  <c r="AA1576" i="2"/>
  <c r="Z1577" i="2"/>
  <c r="AA1577" i="2"/>
  <c r="Z1578" i="2"/>
  <c r="AA1578" i="2"/>
  <c r="Z1579" i="2"/>
  <c r="AA1579" i="2"/>
  <c r="Z1580" i="2"/>
  <c r="AA1580" i="2"/>
  <c r="Z1581" i="2"/>
  <c r="AA1581" i="2"/>
  <c r="Z1582" i="2"/>
  <c r="AA1582" i="2"/>
  <c r="Z1583" i="2"/>
  <c r="AA1583" i="2"/>
  <c r="Z1584" i="2"/>
  <c r="AA1584" i="2"/>
  <c r="Z1585" i="2"/>
  <c r="AA1585" i="2"/>
  <c r="Z1586" i="2"/>
  <c r="AA1586" i="2"/>
  <c r="Z1587" i="2"/>
  <c r="AA1587" i="2"/>
  <c r="Z1588" i="2"/>
  <c r="AA1588" i="2"/>
  <c r="Z1589" i="2"/>
  <c r="AA1589" i="2"/>
  <c r="Z1590" i="2"/>
  <c r="AA1590" i="2"/>
  <c r="Z1591" i="2"/>
  <c r="AA1591" i="2"/>
  <c r="Z1592" i="2"/>
  <c r="AA1592" i="2"/>
  <c r="Z1593" i="2"/>
  <c r="AA1593" i="2"/>
  <c r="Z1594" i="2"/>
  <c r="AA1594" i="2"/>
  <c r="Z1595" i="2"/>
  <c r="AA1595" i="2"/>
  <c r="Z1596" i="2"/>
  <c r="AA1596" i="2"/>
  <c r="Z1597" i="2"/>
  <c r="AA1597" i="2"/>
  <c r="Z1598" i="2"/>
  <c r="AA1598" i="2"/>
  <c r="Z1599" i="2"/>
  <c r="AA1599" i="2"/>
  <c r="Z1600" i="2"/>
  <c r="AA1600" i="2"/>
  <c r="Z1601" i="2"/>
  <c r="AA1601" i="2"/>
  <c r="Z1602" i="2"/>
  <c r="AA1602" i="2"/>
  <c r="Z1603" i="2"/>
  <c r="AA1603" i="2"/>
  <c r="Z1604" i="2"/>
  <c r="AA1604" i="2"/>
  <c r="Z1605" i="2"/>
  <c r="AA1605" i="2"/>
  <c r="Z1606" i="2"/>
  <c r="AA1606" i="2"/>
  <c r="Z1607" i="2"/>
  <c r="AA1607" i="2"/>
  <c r="Z1608" i="2"/>
  <c r="AA1608" i="2"/>
  <c r="Z1609" i="2"/>
  <c r="AA1609" i="2"/>
  <c r="Z1610" i="2"/>
  <c r="AA1610" i="2"/>
  <c r="Z1611" i="2"/>
  <c r="AA1611" i="2"/>
  <c r="Z1612" i="2"/>
  <c r="AA1612" i="2"/>
  <c r="Z1613" i="2"/>
  <c r="AA1613" i="2"/>
  <c r="Z1614" i="2"/>
  <c r="AA1614" i="2"/>
  <c r="Z1615" i="2"/>
  <c r="AA1615" i="2"/>
  <c r="Z1616" i="2"/>
  <c r="AA1616" i="2"/>
  <c r="Z1617" i="2"/>
  <c r="AA1617" i="2"/>
  <c r="Z1618" i="2"/>
  <c r="AA1618" i="2"/>
  <c r="Z1619" i="2"/>
  <c r="AA1619" i="2"/>
  <c r="Z1620" i="2"/>
  <c r="AA1620" i="2"/>
  <c r="Z1621" i="2"/>
  <c r="AA1621" i="2"/>
  <c r="Z1622" i="2"/>
  <c r="AA1622" i="2"/>
  <c r="Z1623" i="2"/>
  <c r="AA1623" i="2"/>
  <c r="Z1624" i="2"/>
  <c r="AA1624" i="2"/>
  <c r="Z1625" i="2"/>
  <c r="AA1625" i="2"/>
  <c r="Z1626" i="2"/>
  <c r="AA1626" i="2"/>
  <c r="Z1627" i="2"/>
  <c r="AA1627" i="2"/>
  <c r="Z1628" i="2"/>
  <c r="AA1628" i="2"/>
  <c r="Z1629" i="2"/>
  <c r="AA1629" i="2"/>
  <c r="Z1630" i="2"/>
  <c r="AA1630" i="2"/>
  <c r="Z1631" i="2"/>
  <c r="AA1631" i="2"/>
  <c r="Z1632" i="2"/>
  <c r="AA1632" i="2"/>
  <c r="Z1633" i="2"/>
  <c r="AA1633" i="2"/>
  <c r="Z1634" i="2"/>
  <c r="AA1634" i="2"/>
  <c r="Z1635" i="2"/>
  <c r="AA1635" i="2"/>
  <c r="Z1636" i="2"/>
  <c r="AA1636" i="2"/>
  <c r="Z1637" i="2"/>
  <c r="AA1637" i="2"/>
  <c r="Z1638" i="2"/>
  <c r="AA1638" i="2"/>
  <c r="Z1639" i="2"/>
  <c r="AA1639" i="2"/>
  <c r="Z1640" i="2"/>
  <c r="AA1640" i="2"/>
  <c r="Z1641" i="2"/>
  <c r="AA1641" i="2"/>
  <c r="Z1642" i="2"/>
  <c r="AA1642" i="2"/>
  <c r="Z1643" i="2"/>
  <c r="AA1643" i="2"/>
  <c r="Z1644" i="2"/>
  <c r="AA1644" i="2"/>
  <c r="Z1645" i="2"/>
  <c r="AA1645" i="2"/>
  <c r="Z1646" i="2"/>
  <c r="AA1646" i="2"/>
  <c r="Z1647" i="2"/>
  <c r="AA1647" i="2"/>
  <c r="Z1648" i="2"/>
  <c r="AA1648" i="2"/>
  <c r="Z1649" i="2"/>
  <c r="AA1649" i="2"/>
  <c r="Z1650" i="2"/>
  <c r="AA1650" i="2"/>
  <c r="Z1651" i="2"/>
  <c r="AA1651" i="2"/>
  <c r="Z1652" i="2"/>
  <c r="AA1652" i="2"/>
  <c r="Z1653" i="2"/>
  <c r="AA1653" i="2"/>
  <c r="Z1654" i="2"/>
  <c r="AA1654" i="2"/>
  <c r="Z1655" i="2"/>
  <c r="AA1655" i="2"/>
  <c r="Z1656" i="2"/>
  <c r="AA1656" i="2"/>
  <c r="Z1657" i="2"/>
  <c r="AA1657" i="2"/>
  <c r="Z1658" i="2"/>
  <c r="AA1658" i="2"/>
  <c r="Z1659" i="2"/>
  <c r="AA1659" i="2"/>
  <c r="Z1660" i="2"/>
  <c r="AA1660" i="2"/>
  <c r="Z1661" i="2"/>
  <c r="AA1661" i="2"/>
  <c r="Z1662" i="2"/>
  <c r="AA1662" i="2"/>
  <c r="Z1663" i="2"/>
  <c r="AA1663" i="2"/>
  <c r="Z1664" i="2"/>
  <c r="AA1664" i="2"/>
  <c r="Z1665" i="2"/>
  <c r="AA1665" i="2"/>
  <c r="Z1666" i="2"/>
  <c r="AA1666" i="2"/>
  <c r="Z1667" i="2"/>
  <c r="AA1667" i="2"/>
  <c r="Z1668" i="2"/>
  <c r="AA1668" i="2"/>
  <c r="Z1669" i="2"/>
  <c r="AA1669" i="2"/>
  <c r="Z1670" i="2"/>
  <c r="AA1670" i="2"/>
  <c r="Z1671" i="2"/>
  <c r="AA1671" i="2"/>
  <c r="Z1672" i="2"/>
  <c r="AA1672" i="2"/>
  <c r="Z1673" i="2"/>
  <c r="AA1673" i="2"/>
  <c r="Z1674" i="2"/>
  <c r="AA1674" i="2"/>
  <c r="Z1675" i="2"/>
  <c r="AA1675" i="2"/>
  <c r="Z1676" i="2"/>
  <c r="AA1676" i="2"/>
  <c r="Z1677" i="2"/>
  <c r="AA1677" i="2"/>
  <c r="Z1678" i="2"/>
  <c r="AA1678" i="2"/>
  <c r="Z1679" i="2"/>
  <c r="AA1679" i="2"/>
  <c r="Z1680" i="2"/>
  <c r="AA1680" i="2"/>
  <c r="Z1681" i="2"/>
  <c r="AA1681" i="2"/>
  <c r="Z1682" i="2"/>
  <c r="AA1682" i="2"/>
  <c r="Z1683" i="2"/>
  <c r="AA1683" i="2"/>
  <c r="Z1684" i="2"/>
  <c r="AA1684" i="2"/>
  <c r="Z1685" i="2"/>
  <c r="AA1685" i="2"/>
  <c r="Z1686" i="2"/>
  <c r="AA1686" i="2"/>
  <c r="Z1687" i="2"/>
  <c r="AA1687" i="2"/>
  <c r="Z1688" i="2"/>
  <c r="AA1688" i="2"/>
  <c r="Z1689" i="2"/>
  <c r="AA1689" i="2"/>
  <c r="Z1690" i="2"/>
  <c r="AA1690" i="2"/>
  <c r="Z1691" i="2"/>
  <c r="AA1691" i="2"/>
  <c r="Z1692" i="2"/>
  <c r="AA1692" i="2"/>
  <c r="Z1693" i="2"/>
  <c r="AA1693" i="2"/>
  <c r="Z1694" i="2"/>
  <c r="AA1694" i="2"/>
  <c r="Z1695" i="2"/>
  <c r="AA1695" i="2"/>
  <c r="Z1696" i="2"/>
  <c r="AA1696" i="2"/>
  <c r="Z1697" i="2"/>
  <c r="AA1697" i="2"/>
  <c r="Z1698" i="2"/>
  <c r="AA1698" i="2"/>
  <c r="Z1699" i="2"/>
  <c r="AA1699" i="2"/>
  <c r="Z1700" i="2"/>
  <c r="AA1700" i="2"/>
  <c r="Z1701" i="2"/>
  <c r="AA1701" i="2"/>
  <c r="Z1702" i="2"/>
  <c r="AA1702" i="2"/>
  <c r="Z1703" i="2"/>
  <c r="AA1703" i="2"/>
  <c r="Z1704" i="2"/>
  <c r="AA1704" i="2"/>
  <c r="Z1705" i="2"/>
  <c r="AA1705" i="2"/>
  <c r="Z1706" i="2"/>
  <c r="AA1706" i="2"/>
  <c r="Z1707" i="2"/>
  <c r="AA1707" i="2"/>
  <c r="Z1708" i="2"/>
  <c r="AA1708" i="2"/>
  <c r="Z1709" i="2"/>
  <c r="AA1709" i="2"/>
  <c r="Z1710" i="2"/>
  <c r="AA1710" i="2"/>
  <c r="Z1711" i="2"/>
  <c r="AA1711" i="2"/>
  <c r="Z1712" i="2"/>
  <c r="AA1712" i="2"/>
  <c r="Z1713" i="2"/>
  <c r="AA1713" i="2"/>
  <c r="Z1714" i="2"/>
  <c r="AA1714" i="2"/>
  <c r="Z1715" i="2"/>
  <c r="AA1715" i="2"/>
  <c r="Z1716" i="2"/>
  <c r="AA1716" i="2"/>
  <c r="Z1717" i="2"/>
  <c r="AA1717" i="2"/>
  <c r="Z1718" i="2"/>
  <c r="AA1718" i="2"/>
  <c r="Z1719" i="2"/>
  <c r="AA1719" i="2"/>
  <c r="Z1720" i="2"/>
  <c r="AA1720" i="2"/>
  <c r="Z1721" i="2"/>
  <c r="AA1721" i="2"/>
  <c r="Z1722" i="2"/>
  <c r="AA1722" i="2"/>
  <c r="Z1723" i="2"/>
  <c r="AA1723" i="2"/>
  <c r="Z1724" i="2"/>
  <c r="AA1724" i="2"/>
  <c r="Z1725" i="2"/>
  <c r="AA1725" i="2"/>
  <c r="Z1726" i="2"/>
  <c r="AA1726" i="2"/>
  <c r="Z1727" i="2"/>
  <c r="AA1727" i="2"/>
  <c r="Z1728" i="2"/>
  <c r="AA1728" i="2"/>
  <c r="Z1729" i="2"/>
  <c r="AA1729" i="2"/>
  <c r="Z1730" i="2"/>
  <c r="AA1730" i="2"/>
  <c r="Z1731" i="2"/>
  <c r="AA1731" i="2"/>
  <c r="Z1732" i="2"/>
  <c r="AA1732" i="2"/>
  <c r="Z1733" i="2"/>
  <c r="AA1733" i="2"/>
  <c r="Z1734" i="2"/>
  <c r="AA1734" i="2"/>
  <c r="Z1735" i="2"/>
  <c r="AA1735" i="2"/>
  <c r="Z1736" i="2"/>
  <c r="AA1736" i="2"/>
  <c r="Z1737" i="2"/>
  <c r="AA1737" i="2"/>
  <c r="Z1738" i="2"/>
  <c r="AA1738" i="2"/>
  <c r="Z1739" i="2"/>
  <c r="AA1739" i="2"/>
  <c r="Z1740" i="2"/>
  <c r="AA1740" i="2"/>
  <c r="Z1741" i="2"/>
  <c r="AA1741" i="2"/>
  <c r="Z1742" i="2"/>
  <c r="AA1742" i="2"/>
  <c r="Z1743" i="2"/>
  <c r="AA1743" i="2"/>
  <c r="Z1744" i="2"/>
  <c r="AA1744" i="2"/>
  <c r="Z1745" i="2"/>
  <c r="AA1745" i="2"/>
  <c r="Z1746" i="2"/>
  <c r="AA1746" i="2"/>
  <c r="Z1747" i="2"/>
  <c r="AA1747" i="2"/>
  <c r="Z1748" i="2"/>
  <c r="AA1748" i="2"/>
  <c r="Z1749" i="2"/>
  <c r="AA1749" i="2"/>
  <c r="Z1750" i="2"/>
  <c r="AA1750" i="2"/>
  <c r="Z1751" i="2"/>
  <c r="AA1751" i="2"/>
  <c r="Z1752" i="2"/>
  <c r="AA1752" i="2"/>
  <c r="Z1753" i="2"/>
  <c r="AA1753" i="2"/>
  <c r="Z1754" i="2"/>
  <c r="AA1754" i="2"/>
  <c r="Z1755" i="2"/>
  <c r="AA1755" i="2"/>
  <c r="Z1756" i="2"/>
  <c r="AA1756" i="2"/>
  <c r="Z1757" i="2"/>
  <c r="AA1757" i="2"/>
  <c r="Z1758" i="2"/>
  <c r="AA1758" i="2"/>
  <c r="Z1759" i="2"/>
  <c r="AA1759" i="2"/>
  <c r="Z1760" i="2"/>
  <c r="AA1760" i="2"/>
  <c r="Z1761" i="2"/>
  <c r="AA1761" i="2"/>
  <c r="Z1762" i="2"/>
  <c r="AA1762" i="2"/>
  <c r="Z1763" i="2"/>
  <c r="AA1763" i="2"/>
  <c r="Z1764" i="2"/>
  <c r="AA1764" i="2"/>
  <c r="Z1765" i="2"/>
  <c r="AA1765" i="2"/>
  <c r="Z1766" i="2"/>
  <c r="AA1766" i="2"/>
  <c r="Z1767" i="2"/>
  <c r="AA1767" i="2"/>
  <c r="Z1768" i="2"/>
  <c r="AA1768" i="2"/>
  <c r="Z1769" i="2"/>
  <c r="AA1769" i="2"/>
  <c r="Z1770" i="2"/>
  <c r="AA1770" i="2"/>
  <c r="Z1771" i="2"/>
  <c r="AA1771" i="2"/>
  <c r="Z1772" i="2"/>
  <c r="AA1772" i="2"/>
  <c r="Z1773" i="2"/>
  <c r="AA1773" i="2"/>
  <c r="Z1774" i="2"/>
  <c r="AA1774" i="2"/>
  <c r="Z1775" i="2"/>
  <c r="AA1775" i="2"/>
  <c r="Z1776" i="2"/>
  <c r="AA1776" i="2"/>
  <c r="Z1777" i="2"/>
  <c r="AA1777" i="2"/>
  <c r="Z1778" i="2"/>
  <c r="AA1778" i="2"/>
  <c r="Z1779" i="2"/>
  <c r="AA1779" i="2"/>
  <c r="Z1780" i="2"/>
  <c r="AA1780" i="2"/>
  <c r="Z1781" i="2"/>
  <c r="AA1781" i="2"/>
  <c r="Z1782" i="2"/>
  <c r="AA1782" i="2"/>
  <c r="Z1783" i="2"/>
  <c r="AA1783" i="2"/>
  <c r="Z1784" i="2"/>
  <c r="AA1784" i="2"/>
  <c r="Z1785" i="2"/>
  <c r="AA1785" i="2"/>
  <c r="Z1786" i="2"/>
  <c r="AA1786" i="2"/>
  <c r="Z1787" i="2"/>
  <c r="AA1787" i="2"/>
  <c r="Z1788" i="2"/>
  <c r="AA1788" i="2"/>
  <c r="Z1789" i="2"/>
  <c r="AA1789" i="2"/>
  <c r="Z1790" i="2"/>
  <c r="AA1790" i="2"/>
  <c r="Z1791" i="2"/>
  <c r="AA1791" i="2"/>
  <c r="Z1792" i="2"/>
  <c r="AA1792" i="2"/>
  <c r="Z1793" i="2"/>
  <c r="AA1793" i="2"/>
  <c r="Z1794" i="2"/>
  <c r="AA1794" i="2"/>
  <c r="Z1795" i="2"/>
  <c r="AA1795" i="2"/>
  <c r="Z1796" i="2"/>
  <c r="AA1796" i="2"/>
  <c r="Z1797" i="2"/>
  <c r="AA1797" i="2"/>
  <c r="Z1798" i="2"/>
  <c r="AA1798" i="2"/>
  <c r="Z1799" i="2"/>
  <c r="AA1799" i="2"/>
  <c r="Z1800" i="2"/>
  <c r="AA1800" i="2"/>
  <c r="Z1801" i="2"/>
  <c r="AA1801" i="2"/>
  <c r="Z1802" i="2"/>
  <c r="AA1802" i="2"/>
  <c r="Z1803" i="2"/>
  <c r="AA1803" i="2"/>
  <c r="Z1804" i="2"/>
  <c r="AA1804" i="2"/>
  <c r="Z1805" i="2"/>
  <c r="AA1805" i="2"/>
  <c r="Z1806" i="2"/>
  <c r="AA1806" i="2"/>
  <c r="Z1807" i="2"/>
  <c r="AA1807" i="2"/>
  <c r="Z1808" i="2"/>
  <c r="AA1808" i="2"/>
  <c r="Z1809" i="2"/>
  <c r="AA1809" i="2"/>
  <c r="Z1810" i="2"/>
  <c r="AA1810" i="2"/>
  <c r="Z1811" i="2"/>
  <c r="AA1811" i="2"/>
  <c r="Z1812" i="2"/>
  <c r="AA1812" i="2"/>
  <c r="Z1813" i="2"/>
  <c r="AA1813" i="2"/>
  <c r="Z1814" i="2"/>
  <c r="AA1814" i="2"/>
  <c r="Z1815" i="2"/>
  <c r="AA1815" i="2"/>
  <c r="Z1816" i="2"/>
  <c r="AA1816" i="2"/>
  <c r="Z1817" i="2"/>
  <c r="AA1817" i="2"/>
  <c r="Z1818" i="2"/>
  <c r="AA1818" i="2"/>
  <c r="Z1819" i="2"/>
  <c r="AA1819" i="2"/>
  <c r="Z1820" i="2"/>
  <c r="AA1820" i="2"/>
  <c r="Z1821" i="2"/>
  <c r="AA1821" i="2"/>
  <c r="Z1822" i="2"/>
  <c r="AA1822" i="2"/>
  <c r="Z1823" i="2"/>
  <c r="AA1823" i="2"/>
  <c r="Z1824" i="2"/>
  <c r="AA1824" i="2"/>
  <c r="Z1825" i="2"/>
  <c r="AA1825" i="2"/>
  <c r="Z1826" i="2"/>
  <c r="AA1826" i="2"/>
  <c r="Z1827" i="2"/>
  <c r="AA1827" i="2"/>
  <c r="Z1828" i="2"/>
  <c r="AA1828" i="2"/>
  <c r="Z1829" i="2"/>
  <c r="AA1829" i="2"/>
  <c r="Z1830" i="2"/>
  <c r="AA1830" i="2"/>
  <c r="Z1831" i="2"/>
  <c r="AA1831" i="2"/>
  <c r="Z1832" i="2"/>
  <c r="AA1832" i="2"/>
  <c r="Z1833" i="2"/>
  <c r="AA1833" i="2"/>
  <c r="Z1834" i="2"/>
  <c r="AA1834" i="2"/>
  <c r="Z1835" i="2"/>
  <c r="AA1835" i="2"/>
  <c r="Z1836" i="2"/>
  <c r="AA1836" i="2"/>
  <c r="Z1837" i="2"/>
  <c r="AA1837" i="2"/>
  <c r="Z1838" i="2"/>
  <c r="AA1838" i="2"/>
  <c r="Z1839" i="2"/>
  <c r="AA1839" i="2"/>
  <c r="Z1840" i="2"/>
  <c r="AA1840" i="2"/>
  <c r="Z1841" i="2"/>
  <c r="AA1841" i="2"/>
  <c r="Z1842" i="2"/>
  <c r="AA1842" i="2"/>
  <c r="Z1843" i="2"/>
  <c r="AA1843" i="2"/>
  <c r="Z1844" i="2"/>
  <c r="AA1844" i="2"/>
  <c r="Z1845" i="2"/>
  <c r="AA1845" i="2"/>
  <c r="Z1846" i="2"/>
  <c r="AA1846" i="2"/>
  <c r="Z1847" i="2"/>
  <c r="AA1847" i="2"/>
  <c r="Z1848" i="2"/>
  <c r="AA1848" i="2"/>
  <c r="Z1849" i="2"/>
  <c r="AA1849" i="2"/>
  <c r="Z1850" i="2"/>
  <c r="AA1850" i="2"/>
  <c r="Z1851" i="2"/>
  <c r="AA1851" i="2"/>
  <c r="Z1852" i="2"/>
  <c r="AA1852" i="2"/>
  <c r="Z1853" i="2"/>
  <c r="AA1853" i="2"/>
  <c r="Z1854" i="2"/>
  <c r="AA1854" i="2"/>
  <c r="Z1855" i="2"/>
  <c r="AA1855" i="2"/>
  <c r="Z1856" i="2"/>
  <c r="AA1856" i="2"/>
  <c r="Z1857" i="2"/>
  <c r="AA1857" i="2"/>
  <c r="Z1858" i="2"/>
  <c r="AA1858" i="2"/>
  <c r="Z1859" i="2"/>
  <c r="AA1859" i="2"/>
  <c r="Z1860" i="2"/>
  <c r="AA1860" i="2"/>
  <c r="Z1861" i="2"/>
  <c r="AA1861" i="2"/>
  <c r="Z1862" i="2"/>
  <c r="AA1862" i="2"/>
  <c r="Z1863" i="2"/>
  <c r="AA1863" i="2"/>
  <c r="Z1864" i="2"/>
  <c r="AA1864" i="2"/>
  <c r="Z1865" i="2"/>
  <c r="AA1865" i="2"/>
  <c r="Z1866" i="2"/>
  <c r="AA1866" i="2"/>
  <c r="Z1867" i="2"/>
  <c r="AA1867" i="2"/>
  <c r="Z1868" i="2"/>
  <c r="AA1868" i="2"/>
  <c r="Z1869" i="2"/>
  <c r="AA1869" i="2"/>
  <c r="Z1870" i="2"/>
  <c r="AA1870" i="2"/>
  <c r="Z1871" i="2"/>
  <c r="AA1871" i="2"/>
  <c r="Z1872" i="2"/>
  <c r="AA1872" i="2"/>
  <c r="Z1873" i="2"/>
  <c r="AA1873" i="2"/>
  <c r="Z1874" i="2"/>
  <c r="AA1874" i="2"/>
  <c r="Z1875" i="2"/>
  <c r="AA1875" i="2"/>
  <c r="Z1876" i="2"/>
  <c r="AA1876" i="2"/>
  <c r="Z1877" i="2"/>
  <c r="AA1877" i="2"/>
  <c r="Z1878" i="2"/>
  <c r="AA1878" i="2"/>
  <c r="Z1879" i="2"/>
  <c r="AA1879" i="2"/>
  <c r="Z1880" i="2"/>
  <c r="AA1880" i="2"/>
  <c r="Z1881" i="2"/>
  <c r="AA1881" i="2"/>
  <c r="Z1882" i="2"/>
  <c r="AA1882" i="2"/>
  <c r="Z1883" i="2"/>
  <c r="AA1883" i="2"/>
  <c r="Z1884" i="2"/>
  <c r="AA1884" i="2"/>
  <c r="Z1885" i="2"/>
  <c r="AA1885" i="2"/>
  <c r="Z1886" i="2"/>
  <c r="AA1886" i="2"/>
  <c r="Z1887" i="2"/>
  <c r="AA1887" i="2"/>
  <c r="Z1888" i="2"/>
  <c r="AA1888" i="2"/>
  <c r="Z1889" i="2"/>
  <c r="AA1889" i="2"/>
  <c r="Z1890" i="2"/>
  <c r="AA1890" i="2"/>
  <c r="Z1891" i="2"/>
  <c r="AA1891" i="2"/>
  <c r="Z1892" i="2"/>
  <c r="AA1892" i="2"/>
  <c r="Z1893" i="2"/>
  <c r="AA1893" i="2"/>
  <c r="Z1894" i="2"/>
  <c r="AA1894" i="2"/>
  <c r="Z1895" i="2"/>
  <c r="AA1895" i="2"/>
  <c r="Z1896" i="2"/>
  <c r="AA1896" i="2"/>
  <c r="Z1897" i="2"/>
  <c r="AA1897" i="2"/>
  <c r="Z1898" i="2"/>
  <c r="AA1898" i="2"/>
  <c r="Z1899" i="2"/>
  <c r="AA1899" i="2"/>
  <c r="Z1900" i="2"/>
  <c r="AA1900" i="2"/>
  <c r="Z1901" i="2"/>
  <c r="AA1901" i="2"/>
  <c r="Z1902" i="2"/>
  <c r="AA1902" i="2"/>
  <c r="Z1903" i="2"/>
  <c r="AA1903" i="2"/>
  <c r="Z1904" i="2"/>
  <c r="AA1904" i="2"/>
  <c r="Z1905" i="2"/>
  <c r="AA1905" i="2"/>
  <c r="Z1906" i="2"/>
  <c r="AA1906" i="2"/>
  <c r="Z1907" i="2"/>
  <c r="AA1907" i="2"/>
  <c r="Z1908" i="2"/>
  <c r="AA1908" i="2"/>
  <c r="Z1909" i="2"/>
  <c r="AA1909" i="2"/>
  <c r="Z1910" i="2"/>
  <c r="AA1910" i="2"/>
  <c r="Z1911" i="2"/>
  <c r="AA1911" i="2"/>
  <c r="Z1912" i="2"/>
  <c r="AA1912" i="2"/>
  <c r="Z1913" i="2"/>
  <c r="AA1913" i="2"/>
  <c r="Z1914" i="2"/>
  <c r="AA1914" i="2"/>
  <c r="Z1915" i="2"/>
  <c r="AA1915" i="2"/>
  <c r="Z1916" i="2"/>
  <c r="AA1916" i="2"/>
  <c r="Z1917" i="2"/>
  <c r="AA1917" i="2"/>
  <c r="Z1918" i="2"/>
  <c r="AA1918" i="2"/>
  <c r="Z1919" i="2"/>
  <c r="AA1919" i="2"/>
  <c r="Z1920" i="2"/>
  <c r="AA1920" i="2"/>
  <c r="Z1921" i="2"/>
  <c r="AA1921" i="2"/>
  <c r="Z1922" i="2"/>
  <c r="AA1922" i="2"/>
  <c r="Z1923" i="2"/>
  <c r="AA1923" i="2"/>
  <c r="Z1924" i="2"/>
  <c r="AA1924" i="2"/>
  <c r="Z1925" i="2"/>
  <c r="AA1925" i="2"/>
  <c r="Z1926" i="2"/>
  <c r="AA1926" i="2"/>
  <c r="Z1927" i="2"/>
  <c r="AA1927" i="2"/>
  <c r="Z1928" i="2"/>
  <c r="AA1928" i="2"/>
  <c r="Z1929" i="2"/>
  <c r="AA1929" i="2"/>
  <c r="Z1930" i="2"/>
  <c r="AA1930" i="2"/>
  <c r="Z1931" i="2"/>
  <c r="AA1931" i="2"/>
  <c r="Z1932" i="2"/>
  <c r="AA1932" i="2"/>
  <c r="Z1933" i="2"/>
  <c r="AA1933" i="2"/>
  <c r="Z1934" i="2"/>
  <c r="AA1934" i="2"/>
  <c r="Z1935" i="2"/>
  <c r="AA1935" i="2"/>
  <c r="Z1936" i="2"/>
  <c r="AA1936" i="2"/>
  <c r="Z1937" i="2"/>
  <c r="AA1937" i="2"/>
  <c r="Z1938" i="2"/>
  <c r="AA1938" i="2"/>
  <c r="Z1939" i="2"/>
  <c r="AA1939" i="2"/>
  <c r="Z1940" i="2"/>
  <c r="AA1940" i="2"/>
  <c r="Z1941" i="2"/>
  <c r="AA1941" i="2"/>
  <c r="Z1942" i="2"/>
  <c r="AA1942" i="2"/>
  <c r="Z1943" i="2"/>
  <c r="AA1943" i="2"/>
  <c r="Z1944" i="2"/>
  <c r="AA1944" i="2"/>
  <c r="Z1945" i="2"/>
  <c r="AA1945" i="2"/>
  <c r="Z1946" i="2"/>
  <c r="AA1946" i="2"/>
  <c r="Z1947" i="2"/>
  <c r="AA1947" i="2"/>
  <c r="Z1948" i="2"/>
  <c r="AA1948" i="2"/>
  <c r="Z1949" i="2"/>
  <c r="AA1949" i="2"/>
  <c r="Z1950" i="2"/>
  <c r="AA1950" i="2"/>
  <c r="Z1951" i="2"/>
  <c r="AA1951" i="2"/>
  <c r="Z1952" i="2"/>
  <c r="AA1952" i="2"/>
  <c r="Z1953" i="2"/>
  <c r="AA1953" i="2"/>
  <c r="Z1954" i="2"/>
  <c r="AA1954" i="2"/>
  <c r="Z1955" i="2"/>
  <c r="AA1955" i="2"/>
  <c r="Z1956" i="2"/>
  <c r="AA1956" i="2"/>
  <c r="Z1957" i="2"/>
  <c r="AA1957" i="2"/>
  <c r="Z1958" i="2"/>
  <c r="AA1958" i="2"/>
  <c r="Z1959" i="2"/>
  <c r="AA1959" i="2"/>
  <c r="Z1960" i="2"/>
  <c r="AA1960" i="2"/>
  <c r="Z1961" i="2"/>
  <c r="AA1961" i="2"/>
  <c r="Z1962" i="2"/>
  <c r="AA1962" i="2"/>
  <c r="Z1963" i="2"/>
  <c r="AA1963" i="2"/>
  <c r="Z1964" i="2"/>
  <c r="AA1964" i="2"/>
  <c r="Z1965" i="2"/>
  <c r="AA1965" i="2"/>
  <c r="Z1966" i="2"/>
  <c r="AA1966" i="2"/>
  <c r="Z1967" i="2"/>
  <c r="AA1967" i="2"/>
  <c r="Z1968" i="2"/>
  <c r="AA1968" i="2"/>
  <c r="Z1969" i="2"/>
  <c r="AA1969" i="2"/>
  <c r="Z1970" i="2"/>
  <c r="AA1970" i="2"/>
  <c r="Z1971" i="2"/>
  <c r="AA1971" i="2"/>
  <c r="Z1972" i="2"/>
  <c r="AA1972" i="2"/>
  <c r="Z1973" i="2"/>
  <c r="AA1973" i="2"/>
  <c r="Z1974" i="2"/>
  <c r="AA1974" i="2"/>
  <c r="Z1975" i="2"/>
  <c r="AA1975" i="2"/>
  <c r="Z1976" i="2"/>
  <c r="AA1976" i="2"/>
  <c r="Z1977" i="2"/>
  <c r="AA1977" i="2"/>
  <c r="Z1978" i="2"/>
  <c r="AA1978" i="2"/>
  <c r="Z1979" i="2"/>
  <c r="AA1979" i="2"/>
  <c r="Z1980" i="2"/>
  <c r="AA1980" i="2"/>
  <c r="Z1981" i="2"/>
  <c r="AA1981" i="2"/>
  <c r="Z1982" i="2"/>
  <c r="AA1982" i="2"/>
  <c r="Z1983" i="2"/>
  <c r="AA1983" i="2"/>
  <c r="Z1984" i="2"/>
  <c r="AA1984" i="2"/>
  <c r="Z1985" i="2"/>
  <c r="AA1985" i="2"/>
  <c r="Z1986" i="2"/>
  <c r="AA1986" i="2"/>
  <c r="Z1987" i="2"/>
  <c r="AA1987" i="2"/>
  <c r="Z1988" i="2"/>
  <c r="AA1988" i="2"/>
  <c r="Z1989" i="2"/>
  <c r="AA1989" i="2"/>
  <c r="Z1990" i="2"/>
  <c r="AA1990" i="2"/>
  <c r="Z1991" i="2"/>
  <c r="AA1991" i="2"/>
  <c r="Z1992" i="2"/>
  <c r="AA1992" i="2"/>
  <c r="Z1993" i="2"/>
  <c r="AA1993" i="2"/>
  <c r="Z1994" i="2"/>
  <c r="AA1994" i="2"/>
  <c r="Z1995" i="2"/>
  <c r="AA1995" i="2"/>
  <c r="Z1996" i="2"/>
  <c r="AA1996" i="2"/>
  <c r="Z1997" i="2"/>
  <c r="AA1997" i="2"/>
  <c r="Z1998" i="2"/>
  <c r="AA1998" i="2"/>
  <c r="Z1999" i="2"/>
  <c r="AA1999" i="2"/>
  <c r="Z2000" i="2"/>
  <c r="AA2000" i="2"/>
  <c r="Z2001" i="2"/>
  <c r="AA2001" i="2"/>
  <c r="Z2002" i="2"/>
  <c r="AA2002" i="2"/>
  <c r="Z2003" i="2"/>
  <c r="AA2003" i="2"/>
  <c r="Z2004" i="2"/>
  <c r="AA2004" i="2"/>
  <c r="Z2005" i="2"/>
  <c r="AA2005" i="2"/>
  <c r="Z2006" i="2"/>
  <c r="AA2006" i="2"/>
  <c r="Z2007" i="2"/>
  <c r="AA2007" i="2"/>
  <c r="Z2008" i="2"/>
  <c r="AA2008" i="2"/>
  <c r="Z2009" i="2"/>
  <c r="AA2009" i="2"/>
  <c r="Z2010" i="2"/>
  <c r="AA2010" i="2"/>
  <c r="Z2011" i="2"/>
  <c r="AA2011" i="2"/>
  <c r="Z2012" i="2"/>
  <c r="AA2012" i="2"/>
  <c r="Z2013" i="2"/>
  <c r="AA2013" i="2"/>
  <c r="Z2014" i="2"/>
  <c r="AA2014" i="2"/>
  <c r="Z2015" i="2"/>
  <c r="AA2015" i="2"/>
  <c r="Z2016" i="2"/>
  <c r="AA2016" i="2"/>
  <c r="Z2017" i="2"/>
  <c r="AA2017" i="2"/>
  <c r="Z2018" i="2"/>
  <c r="AA2018" i="2"/>
  <c r="Z2019" i="2"/>
  <c r="AA2019" i="2"/>
  <c r="Z2020" i="2"/>
  <c r="AA2020" i="2"/>
  <c r="Z2021" i="2"/>
  <c r="AA2021" i="2"/>
  <c r="Z2022" i="2"/>
  <c r="AA2022" i="2"/>
  <c r="Z2023" i="2"/>
  <c r="AA2023" i="2"/>
  <c r="Z2024" i="2"/>
  <c r="AA2024" i="2"/>
  <c r="Z2025" i="2"/>
  <c r="AA2025" i="2"/>
  <c r="Z2026" i="2"/>
  <c r="AA2026" i="2"/>
  <c r="Z2027" i="2"/>
  <c r="AA2027" i="2"/>
  <c r="Z2028" i="2"/>
  <c r="AA2028" i="2"/>
  <c r="Z2029" i="2"/>
  <c r="AA2029" i="2"/>
  <c r="Z2030" i="2"/>
  <c r="AA2030" i="2"/>
  <c r="Z2031" i="2"/>
  <c r="AA2031" i="2"/>
  <c r="Z2032" i="2"/>
  <c r="AA2032" i="2"/>
  <c r="Z2033" i="2"/>
  <c r="AA2033" i="2"/>
  <c r="Z2034" i="2"/>
  <c r="AA2034" i="2"/>
  <c r="Z2035" i="2"/>
  <c r="AA2035" i="2"/>
  <c r="Z2036" i="2"/>
  <c r="AA2036" i="2"/>
  <c r="Z2037" i="2"/>
  <c r="AA2037" i="2"/>
  <c r="Z2038" i="2"/>
  <c r="AA2038" i="2"/>
  <c r="Z2039" i="2"/>
  <c r="AA2039" i="2"/>
  <c r="Z2040" i="2"/>
  <c r="AA2040" i="2"/>
  <c r="Z2041" i="2"/>
  <c r="AA2041" i="2"/>
  <c r="Z2042" i="2"/>
  <c r="AA2042" i="2"/>
  <c r="Z2043" i="2"/>
  <c r="AA2043" i="2"/>
  <c r="Z2044" i="2"/>
  <c r="AA2044" i="2"/>
  <c r="Z2045" i="2"/>
  <c r="AA2045" i="2"/>
  <c r="Z2046" i="2"/>
  <c r="AA2046" i="2"/>
  <c r="Z2047" i="2"/>
  <c r="AA2047" i="2"/>
  <c r="Z2048" i="2"/>
  <c r="AA2048" i="2"/>
  <c r="Z2049" i="2"/>
  <c r="AA2049" i="2"/>
  <c r="Z2050" i="2"/>
  <c r="AA2050" i="2"/>
  <c r="Z2051" i="2"/>
  <c r="AA2051" i="2"/>
  <c r="Z2052" i="2"/>
  <c r="AA2052" i="2"/>
  <c r="Z2053" i="2"/>
  <c r="AA2053" i="2"/>
  <c r="Z2054" i="2"/>
  <c r="AA2054" i="2"/>
  <c r="Z2055" i="2"/>
  <c r="AA2055" i="2"/>
  <c r="Z2056" i="2"/>
  <c r="AA2056" i="2"/>
  <c r="Z2057" i="2"/>
  <c r="AA2057" i="2"/>
  <c r="Z2058" i="2"/>
  <c r="AA2058" i="2"/>
  <c r="Z2059" i="2"/>
  <c r="AA2059" i="2"/>
  <c r="Z2060" i="2"/>
  <c r="AA2060" i="2"/>
  <c r="Z2061" i="2"/>
  <c r="AA2061" i="2"/>
  <c r="Z2062" i="2"/>
  <c r="AA2062" i="2"/>
  <c r="Z2063" i="2"/>
  <c r="AA2063" i="2"/>
  <c r="Z2064" i="2"/>
  <c r="AA2064" i="2"/>
  <c r="Z2065" i="2"/>
  <c r="AA2065" i="2"/>
  <c r="Z2066" i="2"/>
  <c r="AA2066" i="2"/>
  <c r="Z2067" i="2"/>
  <c r="AA2067" i="2"/>
  <c r="Z2068" i="2"/>
  <c r="AA2068" i="2"/>
  <c r="Z2069" i="2"/>
  <c r="AA2069" i="2"/>
  <c r="Z2070" i="2"/>
  <c r="AA2070" i="2"/>
  <c r="Z2071" i="2"/>
  <c r="AA2071" i="2"/>
  <c r="Z2072" i="2"/>
  <c r="AA2072" i="2"/>
  <c r="Z2073" i="2"/>
  <c r="AA2073" i="2"/>
  <c r="Z2074" i="2"/>
  <c r="AA2074" i="2"/>
  <c r="Z2075" i="2"/>
  <c r="AA2075" i="2"/>
  <c r="Z2076" i="2"/>
  <c r="AA2076" i="2"/>
  <c r="Z2077" i="2"/>
  <c r="AA2077" i="2"/>
  <c r="Z2078" i="2"/>
  <c r="AA2078" i="2"/>
  <c r="Z2079" i="2"/>
  <c r="AA2079" i="2"/>
  <c r="Z2080" i="2"/>
  <c r="AA2080" i="2"/>
  <c r="Z2081" i="2"/>
  <c r="AA2081" i="2"/>
  <c r="Z2082" i="2"/>
  <c r="AA2082" i="2"/>
  <c r="Z2083" i="2"/>
  <c r="AA2083" i="2"/>
  <c r="Z2084" i="2"/>
  <c r="AA2084" i="2"/>
  <c r="Z2085" i="2"/>
  <c r="AA2085" i="2"/>
  <c r="Z2086" i="2"/>
  <c r="AA2086" i="2"/>
  <c r="Z2087" i="2"/>
  <c r="AA2087" i="2"/>
  <c r="Z2088" i="2"/>
  <c r="AA2088" i="2"/>
  <c r="Z2089" i="2"/>
  <c r="AA2089" i="2"/>
  <c r="Z2090" i="2"/>
  <c r="AA2090" i="2"/>
  <c r="Z2091" i="2"/>
  <c r="AA2091" i="2"/>
  <c r="Z2092" i="2"/>
  <c r="AA2092" i="2"/>
  <c r="Z2093" i="2"/>
  <c r="AA2093" i="2"/>
  <c r="Z2094" i="2"/>
  <c r="AA2094" i="2"/>
  <c r="Z2095" i="2"/>
  <c r="AA2095" i="2"/>
  <c r="Z2096" i="2"/>
  <c r="AA2096" i="2"/>
  <c r="Z2097" i="2"/>
  <c r="AA2097" i="2"/>
  <c r="Z2098" i="2"/>
  <c r="AA2098" i="2"/>
  <c r="Z2099" i="2"/>
  <c r="AA2099" i="2"/>
  <c r="Z2100" i="2"/>
  <c r="AA2100" i="2"/>
  <c r="Z2101" i="2"/>
  <c r="AA2101" i="2"/>
  <c r="Z2102" i="2"/>
  <c r="AA2102" i="2"/>
  <c r="Z2103" i="2"/>
  <c r="AA2103" i="2"/>
  <c r="Z2104" i="2"/>
  <c r="AA2104" i="2"/>
  <c r="Z2105" i="2"/>
  <c r="AA2105" i="2"/>
  <c r="Z2106" i="2"/>
  <c r="AA2106" i="2"/>
  <c r="Z2107" i="2"/>
  <c r="AA2107" i="2"/>
  <c r="Z2108" i="2"/>
  <c r="AA2108" i="2"/>
  <c r="Z2109" i="2"/>
  <c r="AA2109" i="2"/>
  <c r="Z2110" i="2"/>
  <c r="AA2110" i="2"/>
  <c r="Z2111" i="2"/>
  <c r="AA2111" i="2"/>
  <c r="Z2112" i="2"/>
  <c r="AA2112" i="2"/>
  <c r="Z2113" i="2"/>
  <c r="AA2113" i="2"/>
  <c r="Z2114" i="2"/>
  <c r="AA2114" i="2"/>
  <c r="Z2115" i="2"/>
  <c r="AA2115" i="2"/>
  <c r="Z2116" i="2"/>
  <c r="AA2116" i="2"/>
  <c r="Z2117" i="2"/>
  <c r="AA2117" i="2"/>
  <c r="Z2118" i="2"/>
  <c r="AA2118" i="2"/>
  <c r="Z2119" i="2"/>
  <c r="AA2119" i="2"/>
  <c r="Z2120" i="2"/>
  <c r="AA2120" i="2"/>
  <c r="Z2121" i="2"/>
  <c r="AA2121" i="2"/>
  <c r="Z2122" i="2"/>
  <c r="AA2122" i="2"/>
  <c r="Z2123" i="2"/>
  <c r="AA2123" i="2"/>
  <c r="Z2124" i="2"/>
  <c r="AA2124" i="2"/>
  <c r="Z2125" i="2"/>
  <c r="AA2125" i="2"/>
  <c r="Z2126" i="2"/>
  <c r="AA2126" i="2"/>
  <c r="Z2127" i="2"/>
  <c r="AA2127" i="2"/>
  <c r="Z2128" i="2"/>
  <c r="AA2128" i="2"/>
  <c r="Z2129" i="2"/>
  <c r="AA2129" i="2"/>
  <c r="Z2130" i="2"/>
  <c r="AA2130" i="2"/>
  <c r="Z2131" i="2"/>
  <c r="AA2131" i="2"/>
  <c r="Z2132" i="2"/>
  <c r="AA2132" i="2"/>
  <c r="Z2133" i="2"/>
  <c r="AA2133" i="2"/>
  <c r="Z2134" i="2"/>
  <c r="AA2134" i="2"/>
  <c r="Z2135" i="2"/>
  <c r="AA2135" i="2"/>
  <c r="Z2136" i="2"/>
  <c r="AA2136" i="2"/>
  <c r="Z2137" i="2"/>
  <c r="AA2137" i="2"/>
  <c r="Z2138" i="2"/>
  <c r="AA2138" i="2"/>
  <c r="Z2139" i="2"/>
  <c r="AA2139" i="2"/>
  <c r="Z2140" i="2"/>
  <c r="AA2140" i="2"/>
  <c r="Z2141" i="2"/>
  <c r="AA2141" i="2"/>
  <c r="Z2142" i="2"/>
  <c r="AA2142" i="2"/>
  <c r="Z2143" i="2"/>
  <c r="AA2143" i="2"/>
  <c r="Z2144" i="2"/>
  <c r="AA2144" i="2"/>
  <c r="Z2145" i="2"/>
  <c r="AA2145" i="2"/>
  <c r="Z2146" i="2"/>
  <c r="AA2146" i="2"/>
  <c r="Z2147" i="2"/>
  <c r="AA2147" i="2"/>
  <c r="Z2148" i="2"/>
  <c r="AA2148" i="2"/>
  <c r="Z2149" i="2"/>
  <c r="AA2149" i="2"/>
  <c r="Z2150" i="2"/>
  <c r="AA2150" i="2"/>
  <c r="Z2151" i="2"/>
  <c r="AA2151" i="2"/>
  <c r="Z2152" i="2"/>
  <c r="AA2152" i="2"/>
  <c r="Z2153" i="2"/>
  <c r="AA2153" i="2"/>
  <c r="Z2154" i="2"/>
  <c r="AA2154" i="2"/>
  <c r="Z2155" i="2"/>
  <c r="AA2155" i="2"/>
  <c r="Z2156" i="2"/>
  <c r="AA2156" i="2"/>
  <c r="Z2157" i="2"/>
  <c r="AA2157" i="2"/>
  <c r="Z2158" i="2"/>
  <c r="AA2158" i="2"/>
  <c r="Z2159" i="2"/>
  <c r="AA2159" i="2"/>
  <c r="Z2160" i="2"/>
  <c r="AA2160" i="2"/>
  <c r="Z2161" i="2"/>
  <c r="AA2161" i="2"/>
  <c r="Z2162" i="2"/>
  <c r="AA2162" i="2"/>
  <c r="Z2163" i="2"/>
  <c r="AA2163" i="2"/>
  <c r="Z2164" i="2"/>
  <c r="AA2164" i="2"/>
  <c r="Z2165" i="2"/>
  <c r="AA2165" i="2"/>
  <c r="Z2166" i="2"/>
  <c r="AA2166" i="2"/>
  <c r="Z2167" i="2"/>
  <c r="AA2167" i="2"/>
  <c r="Z2168" i="2"/>
  <c r="AA2168" i="2"/>
  <c r="Z2169" i="2"/>
  <c r="AA2169" i="2"/>
  <c r="Z2170" i="2"/>
  <c r="AA2170" i="2"/>
  <c r="Z2171" i="2"/>
  <c r="AA2171" i="2"/>
  <c r="Z2172" i="2"/>
  <c r="AA2172" i="2"/>
  <c r="Z2173" i="2"/>
  <c r="AA2173" i="2"/>
  <c r="Z2174" i="2"/>
  <c r="AA2174" i="2"/>
  <c r="Z2175" i="2"/>
  <c r="AA2175" i="2"/>
  <c r="Z2176" i="2"/>
  <c r="AA2176" i="2"/>
  <c r="Z2177" i="2"/>
  <c r="AA2177" i="2"/>
  <c r="Z2178" i="2"/>
  <c r="AA2178" i="2"/>
  <c r="Z2179" i="2"/>
  <c r="AA2179" i="2"/>
  <c r="Z2180" i="2"/>
  <c r="AA2180" i="2"/>
  <c r="Z2181" i="2"/>
  <c r="AA2181" i="2"/>
  <c r="Z2182" i="2"/>
  <c r="AA2182" i="2"/>
  <c r="Z2183" i="2"/>
  <c r="AA2183" i="2"/>
  <c r="Z2184" i="2"/>
  <c r="AA2184" i="2"/>
  <c r="Z2185" i="2"/>
  <c r="AA2185" i="2"/>
  <c r="Z2186" i="2"/>
  <c r="AA2186" i="2"/>
  <c r="Z2187" i="2"/>
  <c r="AA2187" i="2"/>
  <c r="Z2188" i="2"/>
  <c r="AA2188" i="2"/>
  <c r="Z2189" i="2"/>
  <c r="AA2189" i="2"/>
  <c r="Z2190" i="2"/>
  <c r="AA2190" i="2"/>
  <c r="Z2191" i="2"/>
  <c r="AA2191" i="2"/>
  <c r="Z2192" i="2"/>
  <c r="AA2192" i="2"/>
  <c r="Z2193" i="2"/>
  <c r="AA2193" i="2"/>
  <c r="Z2194" i="2"/>
  <c r="AA2194" i="2"/>
  <c r="Z2195" i="2"/>
  <c r="AA2195" i="2"/>
  <c r="Z2196" i="2"/>
  <c r="AA2196" i="2"/>
  <c r="Z2197" i="2"/>
  <c r="AA2197" i="2"/>
  <c r="Z2198" i="2"/>
  <c r="AA2198" i="2"/>
  <c r="Z2199" i="2"/>
  <c r="AA2199" i="2"/>
  <c r="Z2200" i="2"/>
  <c r="AA2200" i="2"/>
  <c r="Z2201" i="2"/>
  <c r="AA2201" i="2"/>
  <c r="Z2202" i="2"/>
  <c r="AA2202" i="2"/>
  <c r="Z2203" i="2"/>
  <c r="AA2203" i="2"/>
  <c r="Z2204" i="2"/>
  <c r="AA2204" i="2"/>
  <c r="Z2205" i="2"/>
  <c r="AA2205" i="2"/>
  <c r="Z2206" i="2"/>
  <c r="AA2206" i="2"/>
  <c r="Z2207" i="2"/>
  <c r="AA2207" i="2"/>
  <c r="Z2208" i="2"/>
  <c r="AA2208" i="2"/>
  <c r="Z2209" i="2"/>
  <c r="AA2209" i="2"/>
  <c r="Z2210" i="2"/>
  <c r="AA2210" i="2"/>
  <c r="Z2211" i="2"/>
  <c r="AA2211" i="2"/>
  <c r="Z2212" i="2"/>
  <c r="AA2212" i="2"/>
  <c r="Z2213" i="2"/>
  <c r="AA2213" i="2"/>
  <c r="Z2214" i="2"/>
  <c r="AA2214" i="2"/>
  <c r="Z2215" i="2"/>
  <c r="AA2215" i="2"/>
  <c r="Z2216" i="2"/>
  <c r="AA2216" i="2"/>
  <c r="Z2217" i="2"/>
  <c r="AA2217" i="2"/>
  <c r="Z2218" i="2"/>
  <c r="AA2218" i="2"/>
  <c r="Z2219" i="2"/>
  <c r="AA2219" i="2"/>
  <c r="Z2220" i="2"/>
  <c r="AA2220" i="2"/>
  <c r="Z2221" i="2"/>
  <c r="AA2221" i="2"/>
  <c r="Z2222" i="2"/>
  <c r="AA2222" i="2"/>
  <c r="Z2223" i="2"/>
  <c r="AA2223" i="2"/>
  <c r="Z2224" i="2"/>
  <c r="AA2224" i="2"/>
  <c r="Z2225" i="2"/>
  <c r="AA2225" i="2"/>
  <c r="Z2226" i="2"/>
  <c r="AA2226" i="2"/>
  <c r="Z2227" i="2"/>
  <c r="AA2227" i="2"/>
  <c r="Z2228" i="2"/>
  <c r="AA2228" i="2"/>
  <c r="Z2229" i="2"/>
  <c r="AA2229" i="2"/>
  <c r="Z2230" i="2"/>
  <c r="AA2230" i="2"/>
  <c r="Z2231" i="2"/>
  <c r="AA2231" i="2"/>
  <c r="Z2232" i="2"/>
  <c r="AA2232" i="2"/>
  <c r="Z2233" i="2"/>
  <c r="AA2233" i="2"/>
  <c r="Z2234" i="2"/>
  <c r="AA2234" i="2"/>
  <c r="Z2235" i="2"/>
  <c r="AA2235" i="2"/>
  <c r="Z2236" i="2"/>
  <c r="AA2236" i="2"/>
  <c r="Z2237" i="2"/>
  <c r="AA2237" i="2"/>
  <c r="Z2238" i="2"/>
  <c r="AA2238" i="2"/>
  <c r="Z2239" i="2"/>
  <c r="AA2239" i="2"/>
  <c r="Z2240" i="2"/>
  <c r="AA2240" i="2"/>
  <c r="Z2241" i="2"/>
  <c r="AA2241" i="2"/>
  <c r="Z2242" i="2"/>
  <c r="AA2242" i="2"/>
  <c r="Z2243" i="2"/>
  <c r="AA2243" i="2"/>
  <c r="Z2244" i="2"/>
  <c r="AA2244" i="2"/>
  <c r="Z2245" i="2"/>
  <c r="AA2245" i="2"/>
  <c r="Z2246" i="2"/>
  <c r="AA2246" i="2"/>
  <c r="Z2247" i="2"/>
  <c r="AA2247" i="2"/>
  <c r="Z2248" i="2"/>
  <c r="AA2248" i="2"/>
  <c r="Z2249" i="2"/>
  <c r="AA2249" i="2"/>
  <c r="Z2250" i="2"/>
  <c r="AA2250" i="2"/>
  <c r="Z2251" i="2"/>
  <c r="AA2251" i="2"/>
  <c r="Z2252" i="2"/>
  <c r="AA2252" i="2"/>
  <c r="Z2253" i="2"/>
  <c r="AA2253" i="2"/>
  <c r="Z2254" i="2"/>
  <c r="AA2254" i="2"/>
  <c r="Z2255" i="2"/>
  <c r="AA2255" i="2"/>
  <c r="Z2256" i="2"/>
  <c r="AA2256" i="2"/>
  <c r="Z2257" i="2"/>
  <c r="AA2257" i="2"/>
  <c r="Z2258" i="2"/>
  <c r="AA2258" i="2"/>
  <c r="Z2259" i="2"/>
  <c r="AA2259" i="2"/>
  <c r="Z2260" i="2"/>
  <c r="AA2260" i="2"/>
  <c r="Z2261" i="2"/>
  <c r="AA2261" i="2"/>
  <c r="Z2262" i="2"/>
  <c r="AA2262" i="2"/>
  <c r="Z2263" i="2"/>
  <c r="AA2263" i="2"/>
  <c r="Z2264" i="2"/>
  <c r="AA2264" i="2"/>
  <c r="Z2265" i="2"/>
  <c r="AA2265" i="2"/>
  <c r="Z2266" i="2"/>
  <c r="AA2266" i="2"/>
  <c r="Z2267" i="2"/>
  <c r="AA2267" i="2"/>
  <c r="Z2268" i="2"/>
  <c r="AA2268" i="2"/>
  <c r="Z2269" i="2"/>
  <c r="AA2269" i="2"/>
  <c r="Z2270" i="2"/>
  <c r="AA2270" i="2"/>
  <c r="Z2271" i="2"/>
  <c r="AA2271" i="2"/>
  <c r="Z2272" i="2"/>
  <c r="AA2272" i="2"/>
  <c r="Z2273" i="2"/>
  <c r="AA2273" i="2"/>
  <c r="Z2274" i="2"/>
  <c r="AA2274" i="2"/>
  <c r="Z2275" i="2"/>
  <c r="AA2275" i="2"/>
  <c r="Z2276" i="2"/>
  <c r="AA2276" i="2"/>
  <c r="Z2277" i="2"/>
  <c r="AA2277" i="2"/>
  <c r="Z2278" i="2"/>
  <c r="AA2278" i="2"/>
  <c r="Z2279" i="2"/>
  <c r="AA2279" i="2"/>
  <c r="Z2280" i="2"/>
  <c r="AA2280" i="2"/>
  <c r="Z2281" i="2"/>
  <c r="AA2281" i="2"/>
  <c r="Z2282" i="2"/>
  <c r="AA2282" i="2"/>
  <c r="Z2283" i="2"/>
  <c r="AA2283" i="2"/>
  <c r="Z2284" i="2"/>
  <c r="AA2284" i="2"/>
  <c r="Z2285" i="2"/>
  <c r="AA2285" i="2"/>
  <c r="Z2286" i="2"/>
  <c r="AA2286" i="2"/>
  <c r="Z2287" i="2"/>
  <c r="AA2287" i="2"/>
  <c r="Z2288" i="2"/>
  <c r="AA2288" i="2"/>
  <c r="Z2289" i="2"/>
  <c r="AA2289" i="2"/>
  <c r="Z2290" i="2"/>
  <c r="AA2290" i="2"/>
  <c r="Z2291" i="2"/>
  <c r="AA2291" i="2"/>
  <c r="Z2292" i="2"/>
  <c r="AA2292" i="2"/>
  <c r="Z2293" i="2"/>
  <c r="AA2293" i="2"/>
  <c r="Z2294" i="2"/>
  <c r="AA2294" i="2"/>
  <c r="Z2295" i="2"/>
  <c r="AA2295" i="2"/>
  <c r="Z2296" i="2"/>
  <c r="AA2296" i="2"/>
  <c r="Z2297" i="2"/>
  <c r="AA2297" i="2"/>
  <c r="Z2298" i="2"/>
  <c r="AA2298" i="2"/>
  <c r="Z2299" i="2"/>
  <c r="AA2299" i="2"/>
  <c r="Z2300" i="2"/>
  <c r="AA2300" i="2"/>
  <c r="Z2301" i="2"/>
  <c r="AA2301" i="2"/>
  <c r="Z2302" i="2"/>
  <c r="AA2302" i="2"/>
  <c r="Z2303" i="2"/>
  <c r="AA2303" i="2"/>
  <c r="Z2304" i="2"/>
  <c r="AA2304" i="2"/>
  <c r="Z2305" i="2"/>
  <c r="AA2305" i="2"/>
  <c r="Z2306" i="2"/>
  <c r="AA2306" i="2"/>
  <c r="Z2307" i="2"/>
  <c r="AA2307" i="2"/>
  <c r="Z2308" i="2"/>
  <c r="AA2308" i="2"/>
  <c r="Z2309" i="2"/>
  <c r="AA2309" i="2"/>
  <c r="Z2310" i="2"/>
  <c r="AA2310" i="2"/>
  <c r="Z2311" i="2"/>
  <c r="AA2311" i="2"/>
  <c r="Z2312" i="2"/>
  <c r="AA2312" i="2"/>
  <c r="Z2313" i="2"/>
  <c r="AA2313" i="2"/>
  <c r="Z2314" i="2"/>
  <c r="AA2314" i="2"/>
  <c r="Z2315" i="2"/>
  <c r="AA2315" i="2"/>
  <c r="Z2316" i="2"/>
  <c r="AA2316" i="2"/>
  <c r="Z2317" i="2"/>
  <c r="AA2317" i="2"/>
  <c r="Z2318" i="2"/>
  <c r="AA2318" i="2"/>
  <c r="Z2319" i="2"/>
  <c r="AA2319" i="2"/>
  <c r="Z2320" i="2"/>
  <c r="AA2320" i="2"/>
  <c r="Z2321" i="2"/>
  <c r="AA2321" i="2"/>
  <c r="Z2322" i="2"/>
  <c r="AA2322" i="2"/>
  <c r="Z2323" i="2"/>
  <c r="AA2323" i="2"/>
  <c r="Z2324" i="2"/>
  <c r="AA2324" i="2"/>
  <c r="Z2325" i="2"/>
  <c r="AA2325" i="2"/>
  <c r="Z2326" i="2"/>
  <c r="AA2326" i="2"/>
  <c r="Z2327" i="2"/>
  <c r="AA2327" i="2"/>
  <c r="Z2328" i="2"/>
  <c r="AA2328" i="2"/>
  <c r="Z2329" i="2"/>
  <c r="AA2329" i="2"/>
  <c r="Z2330" i="2"/>
  <c r="AA2330" i="2"/>
  <c r="Z2331" i="2"/>
  <c r="AA2331" i="2"/>
  <c r="Z2332" i="2"/>
  <c r="AA2332" i="2"/>
  <c r="Z2333" i="2"/>
  <c r="AA2333" i="2"/>
  <c r="Z2334" i="2"/>
  <c r="AA2334" i="2"/>
  <c r="Z2335" i="2"/>
  <c r="AA2335" i="2"/>
  <c r="Z2336" i="2"/>
  <c r="AA2336" i="2"/>
  <c r="Z2337" i="2"/>
  <c r="AA2337" i="2"/>
  <c r="Z2338" i="2"/>
  <c r="AA2338" i="2"/>
  <c r="Z2339" i="2"/>
  <c r="AA2339" i="2"/>
  <c r="Z2340" i="2"/>
  <c r="AA2340" i="2"/>
  <c r="Z2341" i="2"/>
  <c r="AA2341" i="2"/>
  <c r="Z2342" i="2"/>
  <c r="AA2342" i="2"/>
  <c r="Z2343" i="2"/>
  <c r="AA2343" i="2"/>
  <c r="Z2344" i="2"/>
  <c r="AA2344" i="2"/>
  <c r="Z2345" i="2"/>
  <c r="AA2345" i="2"/>
  <c r="Z2346" i="2"/>
  <c r="AA2346" i="2"/>
  <c r="Z2347" i="2"/>
  <c r="AA2347" i="2"/>
  <c r="Z2348" i="2"/>
  <c r="AA2348" i="2"/>
  <c r="Z2349" i="2"/>
  <c r="AA2349" i="2"/>
  <c r="Z2350" i="2"/>
  <c r="AA2350" i="2"/>
  <c r="Z2351" i="2"/>
  <c r="AA2351" i="2"/>
  <c r="Z2352" i="2"/>
  <c r="AA2352" i="2"/>
  <c r="Z2353" i="2"/>
  <c r="AA2353" i="2"/>
  <c r="Z2354" i="2"/>
  <c r="AA2354" i="2"/>
  <c r="Z2355" i="2"/>
  <c r="AA2355" i="2"/>
  <c r="Z2356" i="2"/>
  <c r="AA2356" i="2"/>
  <c r="Z2357" i="2"/>
  <c r="AA2357" i="2"/>
  <c r="Z2358" i="2"/>
  <c r="AA2358" i="2"/>
  <c r="Z2359" i="2"/>
  <c r="AA2359" i="2"/>
  <c r="Z2360" i="2"/>
  <c r="AA2360" i="2"/>
  <c r="Z2361" i="2"/>
  <c r="AA2361" i="2"/>
  <c r="Z2362" i="2"/>
  <c r="AA2362" i="2"/>
  <c r="Z2363" i="2"/>
  <c r="AA2363" i="2"/>
  <c r="Z2364" i="2"/>
  <c r="AA2364" i="2"/>
  <c r="Z2365" i="2"/>
  <c r="AA2365" i="2"/>
  <c r="Z2366" i="2"/>
  <c r="AA2366" i="2"/>
  <c r="Z2367" i="2"/>
  <c r="AA2367" i="2"/>
  <c r="Z2368" i="2"/>
  <c r="AA2368" i="2"/>
  <c r="Z2369" i="2"/>
  <c r="AA2369" i="2"/>
  <c r="Z2370" i="2"/>
  <c r="AA2370" i="2"/>
  <c r="Z2371" i="2"/>
  <c r="AA2371" i="2"/>
  <c r="Z2372" i="2"/>
  <c r="AA2372" i="2"/>
  <c r="Z2373" i="2"/>
  <c r="AA2373" i="2"/>
  <c r="Z2374" i="2"/>
  <c r="AA2374" i="2"/>
  <c r="Z2375" i="2"/>
  <c r="AA2375" i="2"/>
  <c r="Z2376" i="2"/>
  <c r="AA2376" i="2"/>
  <c r="Z2377" i="2"/>
  <c r="AA2377" i="2"/>
  <c r="Z2378" i="2"/>
  <c r="AA2378" i="2"/>
  <c r="Z2379" i="2"/>
  <c r="AA2379" i="2"/>
  <c r="Z2380" i="2"/>
  <c r="AA2380" i="2"/>
  <c r="Z2381" i="2"/>
  <c r="AA2381" i="2"/>
  <c r="Z2382" i="2"/>
  <c r="AA2382" i="2"/>
  <c r="Z2383" i="2"/>
  <c r="AA2383" i="2"/>
  <c r="Z2384" i="2"/>
  <c r="AA2384" i="2"/>
  <c r="Z2385" i="2"/>
  <c r="AA2385" i="2"/>
  <c r="Z2386" i="2"/>
  <c r="AA2386" i="2"/>
  <c r="Z2387" i="2"/>
  <c r="AA2387" i="2"/>
  <c r="Z2388" i="2"/>
  <c r="AA2388" i="2"/>
  <c r="Z2389" i="2"/>
  <c r="AA2389" i="2"/>
  <c r="Z2390" i="2"/>
  <c r="AA2390" i="2"/>
  <c r="Z2391" i="2"/>
  <c r="AA2391" i="2"/>
  <c r="Z2392" i="2"/>
  <c r="AA2392" i="2"/>
  <c r="Z2393" i="2"/>
  <c r="AA2393" i="2"/>
  <c r="Z2394" i="2"/>
  <c r="AA2394" i="2"/>
  <c r="Z2395" i="2"/>
  <c r="AA2395" i="2"/>
  <c r="Z2396" i="2"/>
  <c r="AA2396" i="2"/>
  <c r="Z2397" i="2"/>
  <c r="AA2397" i="2"/>
  <c r="Z2398" i="2"/>
  <c r="AA2398" i="2"/>
  <c r="Z2399" i="2"/>
  <c r="AA2399" i="2"/>
  <c r="Z2400" i="2"/>
  <c r="AA2400" i="2"/>
  <c r="Z2401" i="2"/>
  <c r="AA2401" i="2"/>
  <c r="Z2402" i="2"/>
  <c r="AA2402" i="2"/>
  <c r="Z2403" i="2"/>
  <c r="AA2403" i="2"/>
  <c r="Z2404" i="2"/>
  <c r="AA2404" i="2"/>
  <c r="Z2405" i="2"/>
  <c r="AA2405" i="2"/>
  <c r="Z2406" i="2"/>
  <c r="AA2406" i="2"/>
  <c r="Z2407" i="2"/>
  <c r="AA2407" i="2"/>
  <c r="Z2408" i="2"/>
  <c r="AA2408" i="2"/>
  <c r="Z2409" i="2"/>
  <c r="AA2409" i="2"/>
  <c r="Z2410" i="2"/>
  <c r="AA2410" i="2"/>
  <c r="Z2411" i="2"/>
  <c r="AA2411" i="2"/>
  <c r="Z2412" i="2"/>
  <c r="AA2412" i="2"/>
  <c r="Z2413" i="2"/>
  <c r="AA2413" i="2"/>
  <c r="Z2414" i="2"/>
  <c r="AA2414" i="2"/>
  <c r="Z2415" i="2"/>
  <c r="AA2415" i="2"/>
  <c r="Z2416" i="2"/>
  <c r="AA2416" i="2"/>
  <c r="Z2417" i="2"/>
  <c r="AA2417" i="2"/>
  <c r="Z2418" i="2"/>
  <c r="AA2418" i="2"/>
  <c r="Z2419" i="2"/>
  <c r="AA2419" i="2"/>
  <c r="Z2420" i="2"/>
  <c r="AA2420" i="2"/>
  <c r="Z2421" i="2"/>
  <c r="AA2421" i="2"/>
  <c r="Z2422" i="2"/>
  <c r="AA2422" i="2"/>
  <c r="Z2423" i="2"/>
  <c r="AA2423" i="2"/>
  <c r="Z2424" i="2"/>
  <c r="AA2424" i="2"/>
  <c r="Z2425" i="2"/>
  <c r="AA2425" i="2"/>
  <c r="Z2426" i="2"/>
  <c r="AA2426" i="2"/>
  <c r="Z2427" i="2"/>
  <c r="AA2427" i="2"/>
  <c r="Z2428" i="2"/>
  <c r="AA2428" i="2"/>
  <c r="Z2429" i="2"/>
  <c r="AA2429" i="2"/>
  <c r="Z2430" i="2"/>
  <c r="AA2430" i="2"/>
  <c r="Z2431" i="2"/>
  <c r="AA2431" i="2"/>
  <c r="Z2432" i="2"/>
  <c r="AA2432" i="2"/>
  <c r="Z2433" i="2"/>
  <c r="AA2433" i="2"/>
  <c r="Z2434" i="2"/>
  <c r="AA2434" i="2"/>
  <c r="Z2435" i="2"/>
  <c r="AA2435" i="2"/>
  <c r="Z2436" i="2"/>
  <c r="AA2436" i="2"/>
  <c r="Z2437" i="2"/>
  <c r="AA2437" i="2"/>
  <c r="Z2438" i="2"/>
  <c r="AA2438" i="2"/>
  <c r="Z2439" i="2"/>
  <c r="AA2439" i="2"/>
  <c r="Z2440" i="2"/>
  <c r="AA2440" i="2"/>
  <c r="Z2441" i="2"/>
  <c r="AA2441" i="2"/>
  <c r="Z2442" i="2"/>
  <c r="AA2442" i="2"/>
  <c r="Z2443" i="2"/>
  <c r="AA2443" i="2"/>
  <c r="Z2444" i="2"/>
  <c r="AA2444" i="2"/>
  <c r="Z2445" i="2"/>
  <c r="AA2445" i="2"/>
  <c r="Z2446" i="2"/>
  <c r="AA2446" i="2"/>
  <c r="Z2447" i="2"/>
  <c r="AA2447" i="2"/>
  <c r="Z2448" i="2"/>
  <c r="AA2448" i="2"/>
  <c r="Z2449" i="2"/>
  <c r="AA2449" i="2"/>
  <c r="Z2450" i="2"/>
  <c r="AA2450" i="2"/>
  <c r="Z2451" i="2"/>
  <c r="AA2451" i="2"/>
  <c r="Z2452" i="2"/>
  <c r="AA2452" i="2"/>
  <c r="Z2453" i="2"/>
  <c r="AA2453" i="2"/>
  <c r="Z2454" i="2"/>
  <c r="AA2454" i="2"/>
  <c r="Z2455" i="2"/>
  <c r="AA2455" i="2"/>
  <c r="Z2456" i="2"/>
  <c r="AA2456" i="2"/>
  <c r="Z2457" i="2"/>
  <c r="AA2457" i="2"/>
  <c r="Z2458" i="2"/>
  <c r="AA2458" i="2"/>
  <c r="Z2459" i="2"/>
  <c r="AA2459" i="2"/>
  <c r="Z2460" i="2"/>
  <c r="AA2460" i="2"/>
  <c r="Z2461" i="2"/>
  <c r="AA2461" i="2"/>
  <c r="Z2462" i="2"/>
  <c r="AA2462" i="2"/>
  <c r="Z2463" i="2"/>
  <c r="AA2463" i="2"/>
  <c r="Z2464" i="2"/>
  <c r="AA2464" i="2"/>
  <c r="Z2465" i="2"/>
  <c r="AA2465" i="2"/>
  <c r="Z2466" i="2"/>
  <c r="AA2466" i="2"/>
  <c r="Z2467" i="2"/>
  <c r="AA2467" i="2"/>
  <c r="Z2468" i="2"/>
  <c r="AA2468" i="2"/>
  <c r="Z2469" i="2"/>
  <c r="AA2469" i="2"/>
  <c r="Z2470" i="2"/>
  <c r="AA2470" i="2"/>
  <c r="Z2471" i="2"/>
  <c r="AA2471" i="2"/>
  <c r="Z2472" i="2"/>
  <c r="AA2472" i="2"/>
  <c r="Z2473" i="2"/>
  <c r="AA2473" i="2"/>
  <c r="Z2474" i="2"/>
  <c r="AA2474" i="2"/>
  <c r="Z2475" i="2"/>
  <c r="AA2475" i="2"/>
  <c r="Z2476" i="2"/>
  <c r="AA2476" i="2"/>
  <c r="Z2477" i="2"/>
  <c r="AA2477" i="2"/>
  <c r="Z2478" i="2"/>
  <c r="AA2478" i="2"/>
  <c r="Z2479" i="2"/>
  <c r="AA2479" i="2"/>
  <c r="Z2480" i="2"/>
  <c r="AA2480" i="2"/>
  <c r="Z2481" i="2"/>
  <c r="AA2481" i="2"/>
  <c r="Z2482" i="2"/>
  <c r="AA2482" i="2"/>
  <c r="Z2483" i="2"/>
  <c r="AA2483" i="2"/>
  <c r="Z2484" i="2"/>
  <c r="AA2484" i="2"/>
  <c r="Z2485" i="2"/>
  <c r="AA2485" i="2"/>
  <c r="Z2486" i="2"/>
  <c r="AA2486" i="2"/>
  <c r="Z2487" i="2"/>
  <c r="AA2487" i="2"/>
  <c r="Z2488" i="2"/>
  <c r="AA2488" i="2"/>
  <c r="Z2489" i="2"/>
  <c r="AA2489" i="2"/>
  <c r="Z2490" i="2"/>
  <c r="AA2490" i="2"/>
  <c r="Z2491" i="2"/>
  <c r="AA2491" i="2"/>
  <c r="Z2492" i="2"/>
  <c r="AA2492" i="2"/>
  <c r="Z2493" i="2"/>
  <c r="AA2493" i="2"/>
  <c r="Z2494" i="2"/>
  <c r="AA2494" i="2"/>
  <c r="Z2495" i="2"/>
  <c r="AA2495" i="2"/>
  <c r="Z2496" i="2"/>
  <c r="AA2496" i="2"/>
  <c r="Z2497" i="2"/>
  <c r="AA2497" i="2"/>
  <c r="Z2498" i="2"/>
  <c r="AA2498" i="2"/>
  <c r="Z2499" i="2"/>
  <c r="AA2499" i="2"/>
  <c r="Z2500" i="2"/>
  <c r="AA2500" i="2"/>
  <c r="Z2501" i="2"/>
  <c r="AA2501" i="2"/>
  <c r="Z2502" i="2"/>
  <c r="AA2502" i="2"/>
  <c r="Z2503" i="2"/>
  <c r="AA2503" i="2"/>
  <c r="Z2504" i="2"/>
  <c r="AA2504" i="2"/>
  <c r="Z2505" i="2"/>
  <c r="AA2505" i="2"/>
  <c r="Z2506" i="2"/>
  <c r="AA2506" i="2"/>
  <c r="Z2507" i="2"/>
  <c r="AA2507" i="2"/>
  <c r="Z2508" i="2"/>
  <c r="AA2508" i="2"/>
  <c r="Z2509" i="2"/>
  <c r="AA2509" i="2"/>
  <c r="Z2510" i="2"/>
  <c r="AA2510" i="2"/>
  <c r="Z2511" i="2"/>
  <c r="AA2511" i="2"/>
  <c r="Z2512" i="2"/>
  <c r="AA2512" i="2"/>
  <c r="Z2513" i="2"/>
  <c r="AA2513" i="2"/>
  <c r="Z2514" i="2"/>
  <c r="AA2514" i="2"/>
  <c r="Z2515" i="2"/>
  <c r="AA2515" i="2"/>
  <c r="Z2516" i="2"/>
  <c r="AA2516" i="2"/>
  <c r="Z2517" i="2"/>
  <c r="AA2517" i="2"/>
  <c r="Z2518" i="2"/>
  <c r="AA2518" i="2"/>
  <c r="Z2519" i="2"/>
  <c r="AA2519" i="2"/>
  <c r="Z2520" i="2"/>
  <c r="AA2520" i="2"/>
  <c r="Z2521" i="2"/>
  <c r="AA2521" i="2"/>
  <c r="Z2522" i="2"/>
  <c r="AA2522" i="2"/>
  <c r="Z2523" i="2"/>
  <c r="AA2523" i="2"/>
  <c r="Z2524" i="2"/>
  <c r="AA2524" i="2"/>
  <c r="Z2525" i="2"/>
  <c r="AA2525" i="2"/>
  <c r="Z2526" i="2"/>
  <c r="AA2526" i="2"/>
  <c r="Z2527" i="2"/>
  <c r="AA2527" i="2"/>
  <c r="Z2528" i="2"/>
  <c r="AA2528" i="2"/>
  <c r="Z2529" i="2"/>
  <c r="AA2529" i="2"/>
  <c r="Z2530" i="2"/>
  <c r="AA2530" i="2"/>
  <c r="Z2531" i="2"/>
  <c r="AA2531" i="2"/>
  <c r="Z2532" i="2"/>
  <c r="AA2532" i="2"/>
  <c r="Z2533" i="2"/>
  <c r="AA2533" i="2"/>
  <c r="Z2534" i="2"/>
  <c r="AA2534" i="2"/>
  <c r="Z2535" i="2"/>
  <c r="AA2535" i="2"/>
  <c r="Z2536" i="2"/>
  <c r="AA2536" i="2"/>
  <c r="Z2537" i="2"/>
  <c r="AA2537" i="2"/>
  <c r="Z2538" i="2"/>
  <c r="AA2538" i="2"/>
  <c r="Z2539" i="2"/>
  <c r="AA2539" i="2"/>
  <c r="Z2540" i="2"/>
  <c r="AA2540" i="2"/>
  <c r="Z2541" i="2"/>
  <c r="AA2541" i="2"/>
  <c r="Z2542" i="2"/>
  <c r="AA2542" i="2"/>
  <c r="Z2543" i="2"/>
  <c r="AA2543" i="2"/>
  <c r="Z2544" i="2"/>
  <c r="AA2544" i="2"/>
  <c r="Z2545" i="2"/>
  <c r="AA2545" i="2"/>
  <c r="Z2546" i="2"/>
  <c r="AA2546" i="2"/>
  <c r="Z2547" i="2"/>
  <c r="AA2547" i="2"/>
  <c r="Z2548" i="2"/>
  <c r="AA2548" i="2"/>
  <c r="Z2549" i="2"/>
  <c r="AA2549" i="2"/>
  <c r="Z2550" i="2"/>
  <c r="AA2550" i="2"/>
  <c r="Z2551" i="2"/>
  <c r="AA2551" i="2"/>
  <c r="Z2552" i="2"/>
  <c r="AA2552" i="2"/>
  <c r="Z2553" i="2"/>
  <c r="AA2553" i="2"/>
  <c r="Z2554" i="2"/>
  <c r="AA2554" i="2"/>
  <c r="Z2555" i="2"/>
  <c r="AA2555" i="2"/>
  <c r="Z2556" i="2"/>
  <c r="AA2556" i="2"/>
  <c r="Z2557" i="2"/>
  <c r="AA2557" i="2"/>
  <c r="Z2558" i="2"/>
  <c r="AA2558" i="2"/>
  <c r="Z2559" i="2"/>
  <c r="AA2559" i="2"/>
  <c r="Z2560" i="2"/>
  <c r="AA2560" i="2"/>
  <c r="Z2561" i="2"/>
  <c r="AA2561" i="2"/>
  <c r="Z2562" i="2"/>
  <c r="AA2562" i="2"/>
  <c r="Z2563" i="2"/>
  <c r="AA2563" i="2"/>
  <c r="Z2564" i="2"/>
  <c r="AA2564" i="2"/>
  <c r="Z2565" i="2"/>
  <c r="AA2565" i="2"/>
  <c r="Z2566" i="2"/>
  <c r="AA2566" i="2"/>
  <c r="Z2567" i="2"/>
  <c r="AA2567" i="2"/>
  <c r="Z2568" i="2"/>
  <c r="AA2568" i="2"/>
  <c r="Z2569" i="2"/>
  <c r="AA2569" i="2"/>
  <c r="Z2570" i="2"/>
  <c r="AA2570" i="2"/>
  <c r="Z2571" i="2"/>
  <c r="AA2571" i="2"/>
  <c r="Z2572" i="2"/>
  <c r="AA2572" i="2"/>
  <c r="Z2573" i="2"/>
  <c r="AA2573" i="2"/>
  <c r="Z2574" i="2"/>
  <c r="AA2574" i="2"/>
  <c r="Z2575" i="2"/>
  <c r="AA2575" i="2"/>
  <c r="Z2576" i="2"/>
  <c r="AA2576" i="2"/>
  <c r="Z2577" i="2"/>
  <c r="AA2577" i="2"/>
  <c r="Z2578" i="2"/>
  <c r="AA2578" i="2"/>
  <c r="Z2579" i="2"/>
  <c r="AA2579" i="2"/>
  <c r="Z2580" i="2"/>
  <c r="AA2580" i="2"/>
  <c r="Z2581" i="2"/>
  <c r="AA2581" i="2"/>
  <c r="Z2582" i="2"/>
  <c r="AA2582" i="2"/>
  <c r="Z2583" i="2"/>
  <c r="AA2583" i="2"/>
  <c r="Z2584" i="2"/>
  <c r="AA2584" i="2"/>
  <c r="Z2585" i="2"/>
  <c r="AA2585" i="2"/>
  <c r="Z2586" i="2"/>
  <c r="AA2586" i="2"/>
  <c r="Z2587" i="2"/>
  <c r="AA2587" i="2"/>
  <c r="Z2588" i="2"/>
  <c r="AA2588" i="2"/>
  <c r="Z2589" i="2"/>
  <c r="AA2589" i="2"/>
  <c r="Z2590" i="2"/>
  <c r="AA2590" i="2"/>
  <c r="Z2591" i="2"/>
  <c r="AA2591" i="2"/>
  <c r="Z2592" i="2"/>
  <c r="AA2592" i="2"/>
  <c r="Z2593" i="2"/>
  <c r="AA2593" i="2"/>
  <c r="Z2594" i="2"/>
  <c r="AA2594" i="2"/>
  <c r="Z2595" i="2"/>
  <c r="AA2595" i="2"/>
  <c r="Z2596" i="2"/>
  <c r="AA2596" i="2"/>
  <c r="Z2597" i="2"/>
  <c r="AA2597" i="2"/>
  <c r="Z2598" i="2"/>
  <c r="AA2598" i="2"/>
  <c r="Z2599" i="2"/>
  <c r="AA2599" i="2"/>
  <c r="Z2600" i="2"/>
  <c r="AA2600" i="2"/>
  <c r="Z2601" i="2"/>
  <c r="AA2601" i="2"/>
  <c r="Z2602" i="2"/>
  <c r="AA2602" i="2"/>
  <c r="Z2603" i="2"/>
  <c r="AA2603" i="2"/>
  <c r="Z2604" i="2"/>
  <c r="AA2604" i="2"/>
  <c r="Z2605" i="2"/>
  <c r="AA2605" i="2"/>
  <c r="Z2606" i="2"/>
  <c r="AA2606" i="2"/>
  <c r="Z2607" i="2"/>
  <c r="AA2607" i="2"/>
  <c r="Z2608" i="2"/>
  <c r="AA2608" i="2"/>
  <c r="Z2609" i="2"/>
  <c r="AA2609" i="2"/>
  <c r="Z2610" i="2"/>
  <c r="AA2610" i="2"/>
  <c r="Z2611" i="2"/>
  <c r="AA2611" i="2"/>
  <c r="Z2612" i="2"/>
  <c r="AA2612" i="2"/>
  <c r="Z2613" i="2"/>
  <c r="AA2613" i="2"/>
  <c r="Z2614" i="2"/>
  <c r="AA2614" i="2"/>
  <c r="Z2615" i="2"/>
  <c r="AA2615" i="2"/>
  <c r="Z2616" i="2"/>
  <c r="AA2616" i="2"/>
  <c r="Z2617" i="2"/>
  <c r="AA2617" i="2"/>
  <c r="Z2618" i="2"/>
  <c r="AA2618" i="2"/>
  <c r="Z2619" i="2"/>
  <c r="AA2619" i="2"/>
  <c r="Z2620" i="2"/>
  <c r="AA2620" i="2"/>
  <c r="Z2621" i="2"/>
  <c r="AA2621" i="2"/>
  <c r="Z2622" i="2"/>
  <c r="AA2622" i="2"/>
  <c r="Z2623" i="2"/>
  <c r="AA2623" i="2"/>
  <c r="Z2624" i="2"/>
  <c r="AA2624" i="2"/>
  <c r="Z2625" i="2"/>
  <c r="AA2625" i="2"/>
  <c r="Z2626" i="2"/>
  <c r="AA2626" i="2"/>
  <c r="Z2627" i="2"/>
  <c r="AA2627" i="2"/>
  <c r="Z2628" i="2"/>
  <c r="AA2628" i="2"/>
  <c r="Z2629" i="2"/>
  <c r="AA2629" i="2"/>
  <c r="Z2630" i="2"/>
  <c r="AA2630" i="2"/>
  <c r="Z2631" i="2"/>
  <c r="AA2631" i="2"/>
  <c r="Z2632" i="2"/>
  <c r="AA2632" i="2"/>
  <c r="Z2633" i="2"/>
  <c r="AA2633" i="2"/>
  <c r="Z2634" i="2"/>
  <c r="AA2634" i="2"/>
  <c r="Z2635" i="2"/>
  <c r="AA2635" i="2"/>
  <c r="Z2636" i="2"/>
  <c r="AA2636" i="2"/>
  <c r="Z2637" i="2"/>
  <c r="AA2637" i="2"/>
  <c r="Z2638" i="2"/>
  <c r="AA2638" i="2"/>
  <c r="Z2639" i="2"/>
  <c r="AA2639" i="2"/>
  <c r="Z2640" i="2"/>
  <c r="AA2640" i="2"/>
  <c r="Z2641" i="2"/>
  <c r="AA2641" i="2"/>
  <c r="Z2642" i="2"/>
  <c r="AA2642" i="2"/>
  <c r="Z2643" i="2"/>
  <c r="AA2643" i="2"/>
  <c r="Z2644" i="2"/>
  <c r="AA2644" i="2"/>
  <c r="Z2645" i="2"/>
  <c r="AA2645" i="2"/>
  <c r="Z2646" i="2"/>
  <c r="AA2646" i="2"/>
  <c r="Z2647" i="2"/>
  <c r="AA2647" i="2"/>
  <c r="Z2648" i="2"/>
  <c r="AA2648" i="2"/>
  <c r="Z2649" i="2"/>
  <c r="AA2649" i="2"/>
  <c r="Z2650" i="2"/>
  <c r="AA2650" i="2"/>
  <c r="Z2651" i="2"/>
  <c r="AA2651" i="2"/>
  <c r="Z2652" i="2"/>
  <c r="AA2652" i="2"/>
  <c r="Z2653" i="2"/>
  <c r="AA2653" i="2"/>
  <c r="Z2654" i="2"/>
  <c r="AA2654" i="2"/>
  <c r="Z2655" i="2"/>
  <c r="AA2655" i="2"/>
  <c r="Z2656" i="2"/>
  <c r="AA2656" i="2"/>
  <c r="Z2657" i="2"/>
  <c r="AA2657" i="2"/>
  <c r="Z2658" i="2"/>
  <c r="AA2658" i="2"/>
  <c r="Z2659" i="2"/>
  <c r="AA2659" i="2"/>
  <c r="Z2660" i="2"/>
  <c r="AA2660" i="2"/>
  <c r="Z2661" i="2"/>
  <c r="AA2661" i="2"/>
  <c r="Z2662" i="2"/>
  <c r="AA2662" i="2"/>
  <c r="Z2663" i="2"/>
  <c r="AA2663" i="2"/>
  <c r="Z2664" i="2"/>
  <c r="AA2664" i="2"/>
  <c r="Z2665" i="2"/>
  <c r="AA2665" i="2"/>
  <c r="Z2666" i="2"/>
  <c r="AA2666" i="2"/>
  <c r="Z2667" i="2"/>
  <c r="AA2667" i="2"/>
  <c r="Z2668" i="2"/>
  <c r="AA2668" i="2"/>
  <c r="Z2669" i="2"/>
  <c r="AA2669" i="2"/>
  <c r="Z2670" i="2"/>
  <c r="AA2670" i="2"/>
  <c r="Z2671" i="2"/>
  <c r="AA2671" i="2"/>
  <c r="Z2672" i="2"/>
  <c r="AA2672" i="2"/>
  <c r="Z2673" i="2"/>
  <c r="AA2673" i="2"/>
  <c r="Z2674" i="2"/>
  <c r="AA2674" i="2"/>
  <c r="Z2675" i="2"/>
  <c r="AA2675" i="2"/>
  <c r="Z2676" i="2"/>
  <c r="AA2676" i="2"/>
  <c r="Z2677" i="2"/>
  <c r="AA2677" i="2"/>
  <c r="Z2678" i="2"/>
  <c r="AA2678" i="2"/>
  <c r="Z2679" i="2"/>
  <c r="AA2679" i="2"/>
  <c r="Z2680" i="2"/>
  <c r="AA2680" i="2"/>
  <c r="Z2681" i="2"/>
  <c r="AA2681" i="2"/>
  <c r="Z2682" i="2"/>
  <c r="AA2682" i="2"/>
  <c r="Z2683" i="2"/>
  <c r="AA2683" i="2"/>
  <c r="Z2684" i="2"/>
  <c r="AA2684" i="2"/>
  <c r="Z2685" i="2"/>
  <c r="AA2685" i="2"/>
  <c r="Z2686" i="2"/>
  <c r="AA2686" i="2"/>
  <c r="Z2687" i="2"/>
  <c r="AA2687" i="2"/>
  <c r="Z2688" i="2"/>
  <c r="AA2688" i="2"/>
  <c r="Z2689" i="2"/>
  <c r="AA2689" i="2"/>
  <c r="Z2690" i="2"/>
  <c r="AA2690" i="2"/>
  <c r="Z2691" i="2"/>
  <c r="AA2691" i="2"/>
  <c r="Z2692" i="2"/>
  <c r="AA2692" i="2"/>
  <c r="Z2693" i="2"/>
  <c r="AA2693" i="2"/>
  <c r="Z2694" i="2"/>
  <c r="AA2694" i="2"/>
  <c r="Z2695" i="2"/>
  <c r="AA2695" i="2"/>
  <c r="Z2696" i="2"/>
  <c r="AA2696" i="2"/>
  <c r="Z2697" i="2"/>
  <c r="AA2697" i="2"/>
  <c r="Z2698" i="2"/>
  <c r="AA2698" i="2"/>
  <c r="Z2699" i="2"/>
  <c r="AA2699" i="2"/>
  <c r="Z2700" i="2"/>
  <c r="AA2700" i="2"/>
  <c r="Z2701" i="2"/>
  <c r="AA2701" i="2"/>
  <c r="Z2702" i="2"/>
  <c r="AA2702" i="2"/>
  <c r="Z2703" i="2"/>
  <c r="AA2703" i="2"/>
  <c r="Z2704" i="2"/>
  <c r="AA2704" i="2"/>
  <c r="Z2705" i="2"/>
  <c r="AA2705" i="2"/>
  <c r="Z2706" i="2"/>
  <c r="AA2706" i="2"/>
  <c r="Z2707" i="2"/>
  <c r="AA2707" i="2"/>
  <c r="Z2708" i="2"/>
  <c r="AA2708" i="2"/>
  <c r="Z2709" i="2"/>
  <c r="AA2709" i="2"/>
  <c r="Z2710" i="2"/>
  <c r="AA2710" i="2"/>
  <c r="Z2711" i="2"/>
  <c r="AA2711" i="2"/>
  <c r="Z2712" i="2"/>
  <c r="AA2712" i="2"/>
  <c r="Z2713" i="2"/>
  <c r="AA2713" i="2"/>
  <c r="Z2714" i="2"/>
  <c r="AA2714" i="2"/>
  <c r="Z2715" i="2"/>
  <c r="AA2715" i="2"/>
  <c r="Z2716" i="2"/>
  <c r="AA2716" i="2"/>
  <c r="Z2717" i="2"/>
  <c r="AA2717" i="2"/>
  <c r="Z2718" i="2"/>
  <c r="AA2718" i="2"/>
  <c r="Z2719" i="2"/>
  <c r="AA2719" i="2"/>
  <c r="Z2720" i="2"/>
  <c r="AA2720" i="2"/>
  <c r="Z2721" i="2"/>
  <c r="AA2721" i="2"/>
  <c r="Z2722" i="2"/>
  <c r="AA2722" i="2"/>
  <c r="Z2723" i="2"/>
  <c r="AA2723" i="2"/>
  <c r="Z2724" i="2"/>
  <c r="AA2724" i="2"/>
  <c r="Z2725" i="2"/>
  <c r="AA2725" i="2"/>
  <c r="Z2726" i="2"/>
  <c r="AA2726" i="2"/>
  <c r="Z2727" i="2"/>
  <c r="AA2727" i="2"/>
  <c r="Z2728" i="2"/>
  <c r="AA2728" i="2"/>
  <c r="Z2729" i="2"/>
  <c r="AA2729" i="2"/>
  <c r="Z2730" i="2"/>
  <c r="AA2730" i="2"/>
  <c r="Z2731" i="2"/>
  <c r="AA2731" i="2"/>
  <c r="Z2732" i="2"/>
  <c r="AA2732" i="2"/>
  <c r="Z2733" i="2"/>
  <c r="AA2733" i="2"/>
  <c r="Z2734" i="2"/>
  <c r="AA2734" i="2"/>
  <c r="Z2735" i="2"/>
  <c r="AA2735" i="2"/>
  <c r="Z2736" i="2"/>
  <c r="AA2736" i="2"/>
  <c r="Z2737" i="2"/>
  <c r="AA2737" i="2"/>
  <c r="Z2738" i="2"/>
  <c r="AA2738" i="2"/>
  <c r="Z2739" i="2"/>
  <c r="AA2739" i="2"/>
  <c r="Z2740" i="2"/>
  <c r="AA2740" i="2"/>
  <c r="Z2741" i="2"/>
  <c r="AA2741" i="2"/>
  <c r="Z2742" i="2"/>
  <c r="AA2742" i="2"/>
  <c r="Z2743" i="2"/>
  <c r="AA2743" i="2"/>
  <c r="Z2744" i="2"/>
  <c r="AA2744" i="2"/>
  <c r="Z2745" i="2"/>
  <c r="AA2745" i="2"/>
  <c r="Z2746" i="2"/>
  <c r="AA2746" i="2"/>
  <c r="Z2747" i="2"/>
  <c r="AA2747" i="2"/>
  <c r="Z2748" i="2"/>
  <c r="AA2748" i="2"/>
  <c r="Z2749" i="2"/>
  <c r="AA2749" i="2"/>
  <c r="Z2750" i="2"/>
  <c r="AA2750" i="2"/>
  <c r="Z2751" i="2"/>
  <c r="AA2751" i="2"/>
  <c r="Z2752" i="2"/>
  <c r="AA2752" i="2"/>
  <c r="Z2753" i="2"/>
  <c r="AA2753" i="2"/>
  <c r="Z2754" i="2"/>
  <c r="AA2754" i="2"/>
  <c r="Z2755" i="2"/>
  <c r="AA2755" i="2"/>
  <c r="Z2756" i="2"/>
  <c r="AA2756" i="2"/>
  <c r="Z2757" i="2"/>
  <c r="AA2757" i="2"/>
  <c r="Z2758" i="2"/>
  <c r="AA2758" i="2"/>
  <c r="Z2759" i="2"/>
  <c r="AA2759" i="2"/>
  <c r="Z2760" i="2"/>
  <c r="AA2760" i="2"/>
  <c r="Z2761" i="2"/>
  <c r="AA2761" i="2"/>
  <c r="Z2762" i="2"/>
  <c r="AA2762" i="2"/>
  <c r="Z2763" i="2"/>
  <c r="AA2763" i="2"/>
  <c r="Z2764" i="2"/>
  <c r="AA2764" i="2"/>
  <c r="Z2765" i="2"/>
  <c r="AA2765" i="2"/>
  <c r="Z2766" i="2"/>
  <c r="AA2766" i="2"/>
  <c r="Z2767" i="2"/>
  <c r="AA2767" i="2"/>
  <c r="Z2768" i="2"/>
  <c r="AA2768" i="2"/>
  <c r="Z2769" i="2"/>
  <c r="AA2769" i="2"/>
  <c r="Z2770" i="2"/>
  <c r="AA2770" i="2"/>
  <c r="Z2771" i="2"/>
  <c r="AA2771" i="2"/>
  <c r="Z2772" i="2"/>
  <c r="AA2772" i="2"/>
  <c r="Z2773" i="2"/>
  <c r="AA2773" i="2"/>
  <c r="Z2774" i="2"/>
  <c r="AA2774" i="2"/>
  <c r="Z2775" i="2"/>
  <c r="AA2775" i="2"/>
  <c r="Z2776" i="2"/>
  <c r="AA2776" i="2"/>
  <c r="Z2777" i="2"/>
  <c r="AA2777" i="2"/>
  <c r="Z2778" i="2"/>
  <c r="AA2778" i="2"/>
  <c r="Z2779" i="2"/>
  <c r="AA2779" i="2"/>
  <c r="Z2780" i="2"/>
  <c r="AA2780" i="2"/>
  <c r="Z2781" i="2"/>
  <c r="AA2781" i="2"/>
  <c r="Z2782" i="2"/>
  <c r="AA2782" i="2"/>
  <c r="Z2783" i="2"/>
  <c r="AA2783" i="2"/>
  <c r="Z2784" i="2"/>
  <c r="AA2784" i="2"/>
  <c r="Z2785" i="2"/>
  <c r="AA2785" i="2"/>
  <c r="Z2786" i="2"/>
  <c r="AA2786" i="2"/>
  <c r="Z2787" i="2"/>
  <c r="AA2787" i="2"/>
  <c r="Z2788" i="2"/>
  <c r="AA2788" i="2"/>
  <c r="Z2789" i="2"/>
  <c r="AA2789" i="2"/>
  <c r="Z2790" i="2"/>
  <c r="AA2790" i="2"/>
  <c r="Z2791" i="2"/>
  <c r="AA2791" i="2"/>
  <c r="Z2792" i="2"/>
  <c r="AA2792" i="2"/>
  <c r="Z2793" i="2"/>
  <c r="AA2793" i="2"/>
  <c r="Z2794" i="2"/>
  <c r="AA2794" i="2"/>
  <c r="Z2795" i="2"/>
  <c r="AA2795" i="2"/>
  <c r="Z2796" i="2"/>
  <c r="AA2796" i="2"/>
  <c r="Z2797" i="2"/>
  <c r="AA2797" i="2"/>
  <c r="Z2798" i="2"/>
  <c r="AA2798" i="2"/>
  <c r="Z2799" i="2"/>
  <c r="AA2799" i="2"/>
  <c r="Z2800" i="2"/>
  <c r="AA2800" i="2"/>
  <c r="Z2801" i="2"/>
  <c r="AA2801" i="2"/>
  <c r="Z2802" i="2"/>
  <c r="AA2802" i="2"/>
  <c r="Z2803" i="2"/>
  <c r="AA2803" i="2"/>
  <c r="Z2804" i="2"/>
  <c r="AA2804" i="2"/>
  <c r="Z2805" i="2"/>
  <c r="AA2805" i="2"/>
  <c r="Z2806" i="2"/>
  <c r="AA2806" i="2"/>
  <c r="Z2807" i="2"/>
  <c r="AA2807" i="2"/>
  <c r="Z2808" i="2"/>
  <c r="AA2808" i="2"/>
  <c r="Z2809" i="2"/>
  <c r="AA2809" i="2"/>
  <c r="Z2810" i="2"/>
  <c r="AA2810" i="2"/>
  <c r="Z2811" i="2"/>
  <c r="AA2811" i="2"/>
  <c r="Z2812" i="2"/>
  <c r="AA2812" i="2"/>
  <c r="Z2813" i="2"/>
  <c r="AA2813" i="2"/>
  <c r="Z2814" i="2"/>
  <c r="AA2814" i="2"/>
  <c r="Z2815" i="2"/>
  <c r="AA2815" i="2"/>
  <c r="Z2816" i="2"/>
  <c r="AA2816" i="2"/>
  <c r="Z2817" i="2"/>
  <c r="AA2817" i="2"/>
  <c r="Z2818" i="2"/>
  <c r="AA2818" i="2"/>
  <c r="Z2819" i="2"/>
  <c r="AA2819" i="2"/>
  <c r="Z2820" i="2"/>
  <c r="AA2820" i="2"/>
  <c r="Z2821" i="2"/>
  <c r="AA2821" i="2"/>
  <c r="Z2822" i="2"/>
  <c r="AA2822" i="2"/>
  <c r="Z2823" i="2"/>
  <c r="AA2823" i="2"/>
  <c r="Z2824" i="2"/>
  <c r="AA2824" i="2"/>
  <c r="Z2825" i="2"/>
  <c r="AA2825" i="2"/>
  <c r="Z2826" i="2"/>
  <c r="AA2826" i="2"/>
  <c r="Z2827" i="2"/>
  <c r="AA2827" i="2"/>
  <c r="Z2828" i="2"/>
  <c r="AA2828" i="2"/>
  <c r="Z2829" i="2"/>
  <c r="AA2829" i="2"/>
  <c r="Z2830" i="2"/>
  <c r="AA2830" i="2"/>
  <c r="Z2831" i="2"/>
  <c r="AA2831" i="2"/>
  <c r="Z2832" i="2"/>
  <c r="AA2832" i="2"/>
  <c r="Z2833" i="2"/>
  <c r="AA2833" i="2"/>
  <c r="Z2834" i="2"/>
  <c r="AA2834" i="2"/>
  <c r="Z2835" i="2"/>
  <c r="AA2835" i="2"/>
  <c r="Z2836" i="2"/>
  <c r="AA2836" i="2"/>
  <c r="Z2837" i="2"/>
  <c r="AA2837" i="2"/>
  <c r="Z2838" i="2"/>
  <c r="AA2838" i="2"/>
  <c r="Z2839" i="2"/>
  <c r="AA2839" i="2"/>
  <c r="Z2840" i="2"/>
  <c r="AA2840" i="2"/>
  <c r="Z2841" i="2"/>
  <c r="AA2841" i="2"/>
  <c r="Z2842" i="2"/>
  <c r="AA2842" i="2"/>
  <c r="Z2843" i="2"/>
  <c r="AA2843" i="2"/>
  <c r="Z2844" i="2"/>
  <c r="AA2844" i="2"/>
  <c r="Z2845" i="2"/>
  <c r="AA2845" i="2"/>
  <c r="Z2846" i="2"/>
  <c r="AA2846" i="2"/>
  <c r="Z2847" i="2"/>
  <c r="AA2847" i="2"/>
  <c r="Z2848" i="2"/>
  <c r="AA2848" i="2"/>
  <c r="Z2849" i="2"/>
  <c r="AA2849" i="2"/>
  <c r="Z2850" i="2"/>
  <c r="AA2850" i="2"/>
  <c r="Z2851" i="2"/>
  <c r="AA2851" i="2"/>
  <c r="Z2852" i="2"/>
  <c r="AA2852" i="2"/>
  <c r="Z2853" i="2"/>
  <c r="AA2853" i="2"/>
  <c r="Z2854" i="2"/>
  <c r="AA2854" i="2"/>
  <c r="Z2855" i="2"/>
  <c r="AA2855" i="2"/>
  <c r="Z2856" i="2"/>
  <c r="AA2856" i="2"/>
  <c r="Z2857" i="2"/>
  <c r="AA2857" i="2"/>
  <c r="Z2858" i="2"/>
  <c r="AA2858" i="2"/>
  <c r="Z2859" i="2"/>
  <c r="AA2859" i="2"/>
  <c r="Z2860" i="2"/>
  <c r="AA2860" i="2"/>
  <c r="Z2861" i="2"/>
  <c r="AA2861" i="2"/>
  <c r="Z2862" i="2"/>
  <c r="AA2862" i="2"/>
  <c r="Z2863" i="2"/>
  <c r="AA2863" i="2"/>
  <c r="Z2864" i="2"/>
  <c r="AA2864" i="2"/>
  <c r="Z2865" i="2"/>
  <c r="AA2865" i="2"/>
  <c r="Z2866" i="2"/>
  <c r="AA2866" i="2"/>
  <c r="Z2867" i="2"/>
  <c r="AA2867" i="2"/>
  <c r="Z2868" i="2"/>
  <c r="AA2868" i="2"/>
  <c r="Z2869" i="2"/>
  <c r="AA2869" i="2"/>
  <c r="Z2870" i="2"/>
  <c r="AA2870" i="2"/>
  <c r="Z2871" i="2"/>
  <c r="AA2871" i="2"/>
  <c r="Z2872" i="2"/>
  <c r="AA2872" i="2"/>
  <c r="Z2873" i="2"/>
  <c r="AA2873" i="2"/>
  <c r="Z2874" i="2"/>
  <c r="AA2874" i="2"/>
  <c r="Z2875" i="2"/>
  <c r="AA2875" i="2"/>
  <c r="Z2876" i="2"/>
  <c r="AA2876" i="2"/>
  <c r="Z2877" i="2"/>
  <c r="AA2877" i="2"/>
  <c r="Z2878" i="2"/>
  <c r="AA2878" i="2"/>
  <c r="Z2879" i="2"/>
  <c r="AA2879" i="2"/>
  <c r="Z2880" i="2"/>
  <c r="AA2880" i="2"/>
  <c r="Z2881" i="2"/>
  <c r="AA2881" i="2"/>
  <c r="Z2882" i="2"/>
  <c r="AA2882" i="2"/>
  <c r="Z2883" i="2"/>
  <c r="AA2883" i="2"/>
  <c r="Z2884" i="2"/>
  <c r="AA2884" i="2"/>
  <c r="Z2885" i="2"/>
  <c r="AA2885" i="2"/>
  <c r="Z2886" i="2"/>
  <c r="AA2886" i="2"/>
  <c r="Z2887" i="2"/>
  <c r="AA2887" i="2"/>
  <c r="Z2888" i="2"/>
  <c r="AA2888" i="2"/>
  <c r="Z2889" i="2"/>
  <c r="AA2889" i="2"/>
  <c r="Z2890" i="2"/>
  <c r="AA2890" i="2"/>
  <c r="Z2891" i="2"/>
  <c r="AA2891" i="2"/>
  <c r="Z2892" i="2"/>
  <c r="AA2892" i="2"/>
  <c r="Z2893" i="2"/>
  <c r="AA2893" i="2"/>
  <c r="Z2894" i="2"/>
  <c r="AA2894" i="2"/>
  <c r="Z2895" i="2"/>
  <c r="AA2895" i="2"/>
  <c r="Z2896" i="2"/>
  <c r="AA2896" i="2"/>
  <c r="Z2897" i="2"/>
  <c r="AA2897" i="2"/>
  <c r="Z2898" i="2"/>
  <c r="AA2898" i="2"/>
  <c r="Z2899" i="2"/>
  <c r="AA2899" i="2"/>
  <c r="Z2900" i="2"/>
  <c r="AA2900" i="2"/>
  <c r="Z2901" i="2"/>
  <c r="AA2901" i="2"/>
  <c r="Z2902" i="2"/>
  <c r="AA2902" i="2"/>
  <c r="Z2903" i="2"/>
  <c r="AA2903" i="2"/>
  <c r="Z2904" i="2"/>
  <c r="AA2904" i="2"/>
  <c r="Z2905" i="2"/>
  <c r="AA2905" i="2"/>
  <c r="Z2906" i="2"/>
  <c r="AA2906" i="2"/>
  <c r="Z2907" i="2"/>
  <c r="AA2907" i="2"/>
  <c r="Z2908" i="2"/>
  <c r="AA2908" i="2"/>
  <c r="Z2909" i="2"/>
  <c r="AA2909" i="2"/>
  <c r="Z2910" i="2"/>
  <c r="AA2910" i="2"/>
  <c r="Z2911" i="2"/>
  <c r="AA2911" i="2"/>
  <c r="Z2912" i="2"/>
  <c r="AA2912" i="2"/>
  <c r="Z2913" i="2"/>
  <c r="AA2913" i="2"/>
  <c r="Z2914" i="2"/>
  <c r="AA2914" i="2"/>
  <c r="Z2915" i="2"/>
  <c r="AA2915" i="2"/>
  <c r="Z2916" i="2"/>
  <c r="AA2916" i="2"/>
  <c r="Z2917" i="2"/>
  <c r="AA2917" i="2"/>
  <c r="Z2918" i="2"/>
  <c r="AA2918" i="2"/>
  <c r="Z2919" i="2"/>
  <c r="AA2919" i="2"/>
  <c r="Z2920" i="2"/>
  <c r="AA2920" i="2"/>
  <c r="Z2921" i="2"/>
  <c r="AA2921" i="2"/>
  <c r="Z2922" i="2"/>
  <c r="AA2922" i="2"/>
  <c r="Z2923" i="2"/>
  <c r="AA2923" i="2"/>
  <c r="Z2924" i="2"/>
  <c r="AA2924" i="2"/>
  <c r="Z2925" i="2"/>
  <c r="AA2925" i="2"/>
  <c r="Z2926" i="2"/>
  <c r="AA2926" i="2"/>
  <c r="Z2927" i="2"/>
  <c r="AA2927" i="2"/>
  <c r="Z2928" i="2"/>
  <c r="AA2928" i="2"/>
  <c r="Z2929" i="2"/>
  <c r="AA2929" i="2"/>
  <c r="Z2930" i="2"/>
  <c r="AA2930" i="2"/>
  <c r="Z2931" i="2"/>
  <c r="AA2931" i="2"/>
  <c r="Z2932" i="2"/>
  <c r="AA2932" i="2"/>
  <c r="Z2933" i="2"/>
  <c r="AA2933" i="2"/>
  <c r="Z2934" i="2"/>
  <c r="AA2934" i="2"/>
  <c r="Z2935" i="2"/>
  <c r="AA2935" i="2"/>
  <c r="Z2936" i="2"/>
  <c r="AA2936" i="2"/>
  <c r="Z2937" i="2"/>
  <c r="AA2937" i="2"/>
  <c r="Z2938" i="2"/>
  <c r="AA2938" i="2"/>
  <c r="Z2939" i="2"/>
  <c r="AA2939" i="2"/>
  <c r="Z2940" i="2"/>
  <c r="AA2940" i="2"/>
  <c r="Z2941" i="2"/>
  <c r="AA2941" i="2"/>
  <c r="Z2942" i="2"/>
  <c r="AA2942" i="2"/>
  <c r="Z2943" i="2"/>
  <c r="AA2943" i="2"/>
  <c r="Z2944" i="2"/>
  <c r="AA2944" i="2"/>
  <c r="Z2945" i="2"/>
  <c r="AA2945" i="2"/>
  <c r="Z2946" i="2"/>
  <c r="AA2946" i="2"/>
  <c r="Z2947" i="2"/>
  <c r="AA2947" i="2"/>
  <c r="Z2948" i="2"/>
  <c r="AA2948" i="2"/>
  <c r="Z2949" i="2"/>
  <c r="AA2949" i="2"/>
  <c r="Z2950" i="2"/>
  <c r="AA2950" i="2"/>
  <c r="Z2951" i="2"/>
  <c r="AA2951" i="2"/>
  <c r="Z2952" i="2"/>
  <c r="AA2952" i="2"/>
  <c r="Z2953" i="2"/>
  <c r="AA2953" i="2"/>
  <c r="Z2954" i="2"/>
  <c r="AA2954" i="2"/>
  <c r="Z2955" i="2"/>
  <c r="AA2955" i="2"/>
  <c r="Z2956" i="2"/>
  <c r="AA2956" i="2"/>
  <c r="Z2957" i="2"/>
  <c r="AA2957" i="2"/>
  <c r="Z2958" i="2"/>
  <c r="AA2958" i="2"/>
  <c r="Z2959" i="2"/>
  <c r="AA2959" i="2"/>
  <c r="Z2960" i="2"/>
  <c r="AA2960" i="2"/>
  <c r="Z2961" i="2"/>
  <c r="AA2961" i="2"/>
  <c r="Z2962" i="2"/>
  <c r="AA2962" i="2"/>
  <c r="Z2963" i="2"/>
  <c r="AA2963" i="2"/>
  <c r="Z2964" i="2"/>
  <c r="AA2964" i="2"/>
  <c r="Z2965" i="2"/>
  <c r="AA2965" i="2"/>
  <c r="Z2966" i="2"/>
  <c r="AA2966" i="2"/>
  <c r="Z2967" i="2"/>
  <c r="AA2967" i="2"/>
  <c r="Z2968" i="2"/>
  <c r="AA2968" i="2"/>
  <c r="Z2969" i="2"/>
  <c r="AA2969" i="2"/>
  <c r="Z2970" i="2"/>
  <c r="AA2970" i="2"/>
  <c r="Z2971" i="2"/>
  <c r="AA2971" i="2"/>
  <c r="Z2972" i="2"/>
  <c r="AA2972" i="2"/>
  <c r="Z2973" i="2"/>
  <c r="AA2973" i="2"/>
  <c r="Z2974" i="2"/>
  <c r="AA2974" i="2"/>
  <c r="Z2975" i="2"/>
  <c r="AA2975" i="2"/>
  <c r="Z2976" i="2"/>
  <c r="AA2976" i="2"/>
  <c r="Z2977" i="2"/>
  <c r="AA2977" i="2"/>
  <c r="Z2978" i="2"/>
  <c r="AA2978" i="2"/>
  <c r="Z2979" i="2"/>
  <c r="AA2979" i="2"/>
  <c r="Z2980" i="2"/>
  <c r="AA2980" i="2"/>
  <c r="Z2981" i="2"/>
  <c r="AA2981" i="2"/>
  <c r="Z2982" i="2"/>
  <c r="AA2982" i="2"/>
  <c r="Z2983" i="2"/>
  <c r="AA2983" i="2"/>
  <c r="Z2984" i="2"/>
  <c r="AA2984" i="2"/>
  <c r="Z2985" i="2"/>
  <c r="AA2985" i="2"/>
  <c r="Z2986" i="2"/>
  <c r="AA2986" i="2"/>
  <c r="Z2987" i="2"/>
  <c r="AA2987" i="2"/>
  <c r="Z2988" i="2"/>
  <c r="AA2988" i="2"/>
  <c r="Z2989" i="2"/>
  <c r="AA2989" i="2"/>
  <c r="Z2990" i="2"/>
  <c r="AA2990" i="2"/>
  <c r="Z2991" i="2"/>
  <c r="AA2991" i="2"/>
  <c r="Z2992" i="2"/>
  <c r="AA2992" i="2"/>
  <c r="Z2993" i="2"/>
  <c r="AA2993" i="2"/>
  <c r="Z2994" i="2"/>
  <c r="AA2994" i="2"/>
  <c r="Z2995" i="2"/>
  <c r="AA2995" i="2"/>
  <c r="Z2996" i="2"/>
  <c r="AA2996" i="2"/>
  <c r="Z2997" i="2"/>
  <c r="AA2997" i="2"/>
  <c r="Z2998" i="2"/>
  <c r="AA2998" i="2"/>
  <c r="Z2999" i="2"/>
  <c r="AA2999" i="2"/>
  <c r="Z3000" i="2"/>
  <c r="AA3000" i="2"/>
  <c r="Z3001" i="2"/>
  <c r="AA3001" i="2"/>
  <c r="Z3002" i="2"/>
  <c r="AA3002" i="2"/>
  <c r="Z3003" i="2"/>
  <c r="AA3003" i="2"/>
  <c r="Z3004" i="2"/>
  <c r="AA3004" i="2"/>
  <c r="Z3005" i="2"/>
  <c r="AA3005" i="2"/>
  <c r="Z3006" i="2"/>
  <c r="AA3006" i="2"/>
  <c r="Z3007" i="2"/>
  <c r="AA3007" i="2"/>
  <c r="Z3008" i="2"/>
  <c r="AA3008" i="2"/>
  <c r="Z3009" i="2"/>
  <c r="AA3009" i="2"/>
  <c r="Z3010" i="2"/>
  <c r="AA3010" i="2"/>
  <c r="Z3011" i="2"/>
  <c r="AA3011" i="2"/>
  <c r="Z3012" i="2"/>
  <c r="AA3012" i="2"/>
  <c r="Z3013" i="2"/>
  <c r="AA3013" i="2"/>
  <c r="Z3014" i="2"/>
  <c r="AA3014" i="2"/>
  <c r="Z3015" i="2"/>
  <c r="AA3015" i="2"/>
  <c r="Z3016" i="2"/>
  <c r="AA3016" i="2"/>
  <c r="Z3017" i="2"/>
  <c r="AA3017" i="2"/>
  <c r="Z3018" i="2"/>
  <c r="AA3018" i="2"/>
  <c r="Z3019" i="2"/>
  <c r="AA3019" i="2"/>
  <c r="Z3020" i="2"/>
  <c r="AA3020" i="2"/>
  <c r="Z3021" i="2"/>
  <c r="AA3021" i="2"/>
  <c r="Z3022" i="2"/>
  <c r="AA3022" i="2"/>
  <c r="Z3023" i="2"/>
  <c r="AA3023" i="2"/>
  <c r="Z3024" i="2"/>
  <c r="AA3024" i="2"/>
  <c r="Z3025" i="2"/>
  <c r="AA3025" i="2"/>
  <c r="Z3026" i="2"/>
  <c r="AA3026" i="2"/>
  <c r="Z3027" i="2"/>
  <c r="AA3027" i="2"/>
  <c r="Z3028" i="2"/>
  <c r="AA3028" i="2"/>
  <c r="Z3029" i="2"/>
  <c r="AA3029" i="2"/>
  <c r="Z3030" i="2"/>
  <c r="AA3030" i="2"/>
  <c r="Z3031" i="2"/>
  <c r="AA3031" i="2"/>
  <c r="Z3032" i="2"/>
  <c r="AA3032" i="2"/>
  <c r="Z3033" i="2"/>
  <c r="AA3033" i="2"/>
  <c r="Z3034" i="2"/>
  <c r="AA3034" i="2"/>
  <c r="Z3035" i="2"/>
  <c r="AA3035" i="2"/>
  <c r="Z3036" i="2"/>
  <c r="AA3036" i="2"/>
  <c r="Z3037" i="2"/>
  <c r="AA3037" i="2"/>
  <c r="Z3038" i="2"/>
  <c r="AA3038" i="2"/>
  <c r="Z3039" i="2"/>
  <c r="AA3039" i="2"/>
  <c r="Z3040" i="2"/>
  <c r="AA3040" i="2"/>
  <c r="Z3041" i="2"/>
  <c r="AA3041" i="2"/>
  <c r="Z3042" i="2"/>
  <c r="AA3042" i="2"/>
  <c r="Z3043" i="2"/>
  <c r="AA3043" i="2"/>
  <c r="Z3044" i="2"/>
  <c r="AA3044" i="2"/>
  <c r="Z3045" i="2"/>
  <c r="AA3045" i="2"/>
  <c r="Z3046" i="2"/>
  <c r="AA3046" i="2"/>
  <c r="Z3047" i="2"/>
  <c r="AA3047" i="2"/>
  <c r="Z3048" i="2"/>
  <c r="AA3048" i="2"/>
  <c r="Z3049" i="2"/>
  <c r="AA3049" i="2"/>
  <c r="Z3050" i="2"/>
  <c r="AA3050" i="2"/>
  <c r="Z3051" i="2"/>
  <c r="AA3051" i="2"/>
  <c r="Z3052" i="2"/>
  <c r="AA3052" i="2"/>
  <c r="Z3053" i="2"/>
  <c r="AA3053" i="2"/>
  <c r="Z3054" i="2"/>
  <c r="AA3054" i="2"/>
  <c r="Z3055" i="2"/>
  <c r="AA3055" i="2"/>
  <c r="Z3056" i="2"/>
  <c r="AA3056" i="2"/>
  <c r="Z3057" i="2"/>
  <c r="AA3057" i="2"/>
  <c r="Z3058" i="2"/>
  <c r="AA3058" i="2"/>
  <c r="Z3059" i="2"/>
  <c r="AA3059" i="2"/>
  <c r="Z3060" i="2"/>
  <c r="AA3060" i="2"/>
  <c r="Z3061" i="2"/>
  <c r="AA3061" i="2"/>
  <c r="Z3062" i="2"/>
  <c r="AA3062" i="2"/>
  <c r="Z3063" i="2"/>
  <c r="AA3063" i="2"/>
  <c r="Z3064" i="2"/>
  <c r="AA3064" i="2"/>
  <c r="Z3065" i="2"/>
  <c r="AA3065" i="2"/>
  <c r="Z3066" i="2"/>
  <c r="AA3066" i="2"/>
  <c r="Z3067" i="2"/>
  <c r="AA3067" i="2"/>
  <c r="Z3068" i="2"/>
  <c r="AA3068" i="2"/>
  <c r="Z3069" i="2"/>
  <c r="AA3069" i="2"/>
  <c r="Z3070" i="2"/>
  <c r="AA3070" i="2"/>
  <c r="Z3071" i="2"/>
  <c r="AA3071" i="2"/>
  <c r="Z3072" i="2"/>
  <c r="AA3072" i="2"/>
  <c r="Z3073" i="2"/>
  <c r="AA3073" i="2"/>
  <c r="Z3074" i="2"/>
  <c r="AA3074" i="2"/>
  <c r="Z3075" i="2"/>
  <c r="AA3075" i="2"/>
  <c r="Z3076" i="2"/>
  <c r="AA3076" i="2"/>
  <c r="Z3077" i="2"/>
  <c r="AA3077" i="2"/>
  <c r="Z3078" i="2"/>
  <c r="AA3078" i="2"/>
  <c r="Z3079" i="2"/>
  <c r="AA3079" i="2"/>
  <c r="Z3080" i="2"/>
  <c r="AA3080" i="2"/>
  <c r="Z3081" i="2"/>
  <c r="AA3081" i="2"/>
  <c r="Z3082" i="2"/>
  <c r="AA3082" i="2"/>
  <c r="Z3083" i="2"/>
  <c r="AA3083" i="2"/>
  <c r="Z3084" i="2"/>
  <c r="AA3084" i="2"/>
  <c r="Z3085" i="2"/>
  <c r="AA3085" i="2"/>
  <c r="Z3086" i="2"/>
  <c r="AA3086" i="2"/>
  <c r="Z3087" i="2"/>
  <c r="AA3087" i="2"/>
  <c r="Z3088" i="2"/>
  <c r="AA3088" i="2"/>
  <c r="Z3089" i="2"/>
  <c r="AA3089" i="2"/>
  <c r="Z3090" i="2"/>
  <c r="AA3090" i="2"/>
  <c r="Z3091" i="2"/>
  <c r="AA3091" i="2"/>
  <c r="Z3092" i="2"/>
  <c r="AA3092" i="2"/>
  <c r="Z3093" i="2"/>
  <c r="AA3093" i="2"/>
  <c r="Z3094" i="2"/>
  <c r="AA3094" i="2"/>
  <c r="Z3095" i="2"/>
  <c r="AA3095" i="2"/>
  <c r="Z3096" i="2"/>
  <c r="AA3096" i="2"/>
  <c r="Z3097" i="2"/>
  <c r="AA3097" i="2"/>
  <c r="Z3098" i="2"/>
  <c r="AA3098" i="2"/>
  <c r="Z3099" i="2"/>
  <c r="AA3099" i="2"/>
  <c r="Z3100" i="2"/>
  <c r="AA3100" i="2"/>
  <c r="Z3101" i="2"/>
  <c r="AA3101" i="2"/>
  <c r="Z3102" i="2"/>
  <c r="AA3102" i="2"/>
  <c r="Z3103" i="2"/>
  <c r="AA3103" i="2"/>
  <c r="Z3104" i="2"/>
  <c r="AA3104" i="2"/>
  <c r="Z3105" i="2"/>
  <c r="AA3105" i="2"/>
  <c r="Z3106" i="2"/>
  <c r="AA3106" i="2"/>
  <c r="Z3107" i="2"/>
  <c r="AA3107" i="2"/>
  <c r="Z3108" i="2"/>
  <c r="AA3108" i="2"/>
  <c r="Z3109" i="2"/>
  <c r="AA3109" i="2"/>
  <c r="Z3110" i="2"/>
  <c r="AA3110" i="2"/>
  <c r="Z3111" i="2"/>
  <c r="AA3111" i="2"/>
  <c r="Z3112" i="2"/>
  <c r="AA3112" i="2"/>
  <c r="Z3113" i="2"/>
  <c r="AA3113" i="2"/>
  <c r="Z3114" i="2"/>
  <c r="AA3114" i="2"/>
  <c r="Z3115" i="2"/>
  <c r="AA3115" i="2"/>
  <c r="Z3116" i="2"/>
  <c r="AA3116" i="2"/>
  <c r="Z3117" i="2"/>
  <c r="AA3117" i="2"/>
  <c r="Z3118" i="2"/>
  <c r="AA3118" i="2"/>
  <c r="Z3119" i="2"/>
  <c r="AA3119" i="2"/>
  <c r="Z3120" i="2"/>
  <c r="AA3120" i="2"/>
  <c r="Z3121" i="2"/>
  <c r="AA3121" i="2"/>
  <c r="Z3122" i="2"/>
  <c r="AA3122" i="2"/>
  <c r="Z3123" i="2"/>
  <c r="AA3123" i="2"/>
  <c r="Z3124" i="2"/>
  <c r="AA3124" i="2"/>
  <c r="Z3125" i="2"/>
  <c r="AA3125" i="2"/>
  <c r="Z3126" i="2"/>
  <c r="AA3126" i="2"/>
  <c r="Z3127" i="2"/>
  <c r="AA3127" i="2"/>
  <c r="Z3128" i="2"/>
  <c r="AA3128" i="2"/>
  <c r="Z3129" i="2"/>
  <c r="AA3129" i="2"/>
  <c r="Z3130" i="2"/>
  <c r="AA3130" i="2"/>
  <c r="Z3131" i="2"/>
  <c r="AA3131" i="2"/>
  <c r="Z3132" i="2"/>
  <c r="AA3132" i="2"/>
  <c r="Z3133" i="2"/>
  <c r="AA3133" i="2"/>
  <c r="Z3134" i="2"/>
  <c r="AA3134" i="2"/>
  <c r="Z3135" i="2"/>
  <c r="AA3135" i="2"/>
  <c r="Z3136" i="2"/>
  <c r="AA3136" i="2"/>
  <c r="Z3137" i="2"/>
  <c r="AA3137" i="2"/>
  <c r="Z3138" i="2"/>
  <c r="AA3138" i="2"/>
  <c r="Z3139" i="2"/>
  <c r="AA3139" i="2"/>
  <c r="Z3140" i="2"/>
  <c r="AA3140" i="2"/>
  <c r="Z3141" i="2"/>
  <c r="AA3141" i="2"/>
  <c r="Z3142" i="2"/>
  <c r="AA3142" i="2"/>
  <c r="Z3143" i="2"/>
  <c r="AA3143" i="2"/>
  <c r="Z3144" i="2"/>
  <c r="AA3144" i="2"/>
  <c r="Z3145" i="2"/>
  <c r="AA3145" i="2"/>
  <c r="Z3146" i="2"/>
  <c r="AA3146" i="2"/>
  <c r="Z3147" i="2"/>
  <c r="AA3147" i="2"/>
  <c r="Z3148" i="2"/>
  <c r="AA3148" i="2"/>
  <c r="Z3149" i="2"/>
  <c r="AA3149" i="2"/>
  <c r="Z3150" i="2"/>
  <c r="AA3150" i="2"/>
  <c r="Z3151" i="2"/>
  <c r="AA3151" i="2"/>
  <c r="Z3152" i="2"/>
  <c r="AA3152" i="2"/>
  <c r="Z3153" i="2"/>
  <c r="AA3153" i="2"/>
  <c r="Z3154" i="2"/>
  <c r="AA3154" i="2"/>
  <c r="Z3155" i="2"/>
  <c r="AA3155" i="2"/>
  <c r="Z3156" i="2"/>
  <c r="AA3156" i="2"/>
  <c r="Z3157" i="2"/>
  <c r="AA3157" i="2"/>
  <c r="Z3158" i="2"/>
  <c r="AA3158" i="2"/>
  <c r="Z3159" i="2"/>
  <c r="AA3159" i="2"/>
  <c r="Z3160" i="2"/>
  <c r="AA3160" i="2"/>
  <c r="Z3161" i="2"/>
  <c r="AA3161" i="2"/>
  <c r="Z3162" i="2"/>
  <c r="AA3162" i="2"/>
  <c r="Z3163" i="2"/>
  <c r="AA3163" i="2"/>
  <c r="Z3164" i="2"/>
  <c r="AA3164" i="2"/>
  <c r="Z3165" i="2"/>
  <c r="AA3165" i="2"/>
  <c r="Z3166" i="2"/>
  <c r="AA3166" i="2"/>
  <c r="Z3167" i="2"/>
  <c r="AA3167" i="2"/>
  <c r="Z3168" i="2"/>
  <c r="AA3168" i="2"/>
  <c r="Z3169" i="2"/>
  <c r="AA3169" i="2"/>
  <c r="Z3170" i="2"/>
  <c r="AA3170" i="2"/>
  <c r="Z3171" i="2"/>
  <c r="AA3171" i="2"/>
  <c r="Z3172" i="2"/>
  <c r="AA3172" i="2"/>
  <c r="Z3173" i="2"/>
  <c r="AA3173" i="2"/>
  <c r="Z3174" i="2"/>
  <c r="AA3174" i="2"/>
  <c r="Z3175" i="2"/>
  <c r="AA3175" i="2"/>
  <c r="Z3176" i="2"/>
  <c r="AA3176" i="2"/>
  <c r="Z3177" i="2"/>
  <c r="AA3177" i="2"/>
  <c r="Z3178" i="2"/>
  <c r="AA3178" i="2"/>
  <c r="Z3179" i="2"/>
  <c r="AA3179" i="2"/>
  <c r="Z3180" i="2"/>
  <c r="AA3180" i="2"/>
  <c r="Z3181" i="2"/>
  <c r="AA3181" i="2"/>
  <c r="Z3182" i="2"/>
  <c r="AA3182" i="2"/>
  <c r="Z3183" i="2"/>
  <c r="AA3183" i="2"/>
  <c r="Z3184" i="2"/>
  <c r="AA3184" i="2"/>
  <c r="Z3185" i="2"/>
  <c r="AA3185" i="2"/>
  <c r="Z3186" i="2"/>
  <c r="AA3186" i="2"/>
  <c r="Z3187" i="2"/>
  <c r="AA3187" i="2"/>
  <c r="Z3188" i="2"/>
  <c r="AA3188" i="2"/>
  <c r="Z3189" i="2"/>
  <c r="AA3189" i="2"/>
  <c r="Z3190" i="2"/>
  <c r="AA3190" i="2"/>
  <c r="Z3191" i="2"/>
  <c r="AA3191" i="2"/>
  <c r="Z3192" i="2"/>
  <c r="AA3192" i="2"/>
  <c r="Z3193" i="2"/>
  <c r="AA3193" i="2"/>
  <c r="Z3194" i="2"/>
  <c r="AA3194" i="2"/>
  <c r="Z3195" i="2"/>
  <c r="AA3195" i="2"/>
  <c r="Z3196" i="2"/>
  <c r="AA3196" i="2"/>
  <c r="Z3197" i="2"/>
  <c r="AA3197" i="2"/>
  <c r="Z3198" i="2"/>
  <c r="AA3198" i="2"/>
  <c r="Z3199" i="2"/>
  <c r="AA3199" i="2"/>
  <c r="Z3200" i="2"/>
  <c r="AA3200" i="2"/>
  <c r="Z3201" i="2"/>
  <c r="AA3201" i="2"/>
  <c r="Z3202" i="2"/>
  <c r="AA3202" i="2"/>
  <c r="Z3203" i="2"/>
  <c r="AA3203" i="2"/>
  <c r="Z3204" i="2"/>
  <c r="AA3204" i="2"/>
  <c r="Z3205" i="2"/>
  <c r="AA3205" i="2"/>
  <c r="Z3206" i="2"/>
  <c r="AA3206" i="2"/>
  <c r="Z3207" i="2"/>
  <c r="AA3207" i="2"/>
  <c r="Z3208" i="2"/>
  <c r="AA3208" i="2"/>
  <c r="Z3209" i="2"/>
  <c r="AA3209" i="2"/>
  <c r="Z3210" i="2"/>
  <c r="AA3210" i="2"/>
  <c r="Z3211" i="2"/>
  <c r="AA3211" i="2"/>
  <c r="Z3212" i="2"/>
  <c r="AA3212" i="2"/>
  <c r="Z3213" i="2"/>
  <c r="AA3213" i="2"/>
  <c r="Z3214" i="2"/>
  <c r="AA3214" i="2"/>
  <c r="Z3215" i="2"/>
  <c r="AA3215" i="2"/>
  <c r="Z3216" i="2"/>
  <c r="AA3216" i="2"/>
  <c r="Z3217" i="2"/>
  <c r="AA3217" i="2"/>
  <c r="Z3218" i="2"/>
  <c r="AA3218" i="2"/>
  <c r="Z3219" i="2"/>
  <c r="AA3219" i="2"/>
  <c r="Z3220" i="2"/>
  <c r="AA3220" i="2"/>
  <c r="Z3221" i="2"/>
  <c r="AA3221" i="2"/>
  <c r="Z3222" i="2"/>
  <c r="AA3222" i="2"/>
  <c r="Z3223" i="2"/>
  <c r="AA3223" i="2"/>
  <c r="Z3224" i="2"/>
  <c r="AA3224" i="2"/>
  <c r="Z3225" i="2"/>
  <c r="AA3225" i="2"/>
  <c r="Z3226" i="2"/>
  <c r="AA3226" i="2"/>
  <c r="Z3227" i="2"/>
  <c r="AA3227" i="2"/>
  <c r="Z3228" i="2"/>
  <c r="AA3228" i="2"/>
  <c r="Z3229" i="2"/>
  <c r="AA3229" i="2"/>
  <c r="Z3230" i="2"/>
  <c r="AA3230" i="2"/>
  <c r="Z3231" i="2"/>
  <c r="AA3231" i="2"/>
  <c r="Z3232" i="2"/>
  <c r="AA3232" i="2"/>
  <c r="Z3233" i="2"/>
  <c r="AA3233" i="2"/>
  <c r="Z3234" i="2"/>
  <c r="AA3234" i="2"/>
  <c r="Z3235" i="2"/>
  <c r="AA3235" i="2"/>
  <c r="Z3236" i="2"/>
  <c r="AA3236" i="2"/>
  <c r="Z3237" i="2"/>
  <c r="AA3237" i="2"/>
  <c r="Z3238" i="2"/>
  <c r="AA3238" i="2"/>
  <c r="Z3239" i="2"/>
  <c r="AA3239" i="2"/>
  <c r="Z3240" i="2"/>
  <c r="AA3240" i="2"/>
  <c r="Z3241" i="2"/>
  <c r="AA3241" i="2"/>
  <c r="Z3242" i="2"/>
  <c r="AA3242" i="2"/>
  <c r="Z3243" i="2"/>
  <c r="AA3243" i="2"/>
  <c r="Z3244" i="2"/>
  <c r="AA3244" i="2"/>
  <c r="Z3245" i="2"/>
  <c r="AA3245" i="2"/>
  <c r="Z3246" i="2"/>
  <c r="AA3246" i="2"/>
  <c r="Z3247" i="2"/>
  <c r="AA3247" i="2"/>
  <c r="Z3248" i="2"/>
  <c r="AA3248" i="2"/>
  <c r="Z3249" i="2"/>
  <c r="AA3249" i="2"/>
  <c r="Z3250" i="2"/>
  <c r="AA3250" i="2"/>
  <c r="Z3251" i="2"/>
  <c r="AA3251" i="2"/>
  <c r="Z3252" i="2"/>
  <c r="AA3252" i="2"/>
  <c r="Z3253" i="2"/>
  <c r="AA3253" i="2"/>
  <c r="Z3254" i="2"/>
  <c r="AA3254" i="2"/>
  <c r="Z3255" i="2"/>
  <c r="AA3255" i="2"/>
  <c r="Z3256" i="2"/>
  <c r="AA3256" i="2"/>
  <c r="Z3257" i="2"/>
  <c r="AA3257" i="2"/>
  <c r="Z3258" i="2"/>
  <c r="AA3258" i="2"/>
  <c r="Z3259" i="2"/>
  <c r="AA3259" i="2"/>
  <c r="Z3260" i="2"/>
  <c r="AA3260" i="2"/>
  <c r="Z3261" i="2"/>
  <c r="AA3261" i="2"/>
  <c r="Z3262" i="2"/>
  <c r="AA3262" i="2"/>
  <c r="Z3263" i="2"/>
  <c r="AA3263" i="2"/>
  <c r="Z3264" i="2"/>
  <c r="AA3264" i="2"/>
  <c r="Z3265" i="2"/>
  <c r="AA3265" i="2"/>
  <c r="Z3266" i="2"/>
  <c r="AA3266" i="2"/>
  <c r="Z3267" i="2"/>
  <c r="AA3267" i="2"/>
  <c r="Z3268" i="2"/>
  <c r="AA3268" i="2"/>
  <c r="Z3269" i="2"/>
  <c r="AA3269" i="2"/>
  <c r="Z3270" i="2"/>
  <c r="AA3270" i="2"/>
  <c r="Z3271" i="2"/>
  <c r="AA3271" i="2"/>
  <c r="Z3272" i="2"/>
  <c r="AA3272" i="2"/>
  <c r="Z3273" i="2"/>
  <c r="AA3273" i="2"/>
  <c r="Z3274" i="2"/>
  <c r="AA3274" i="2"/>
  <c r="Z3275" i="2"/>
  <c r="AA3275" i="2"/>
  <c r="Z3276" i="2"/>
  <c r="AA3276" i="2"/>
  <c r="Z3277" i="2"/>
  <c r="AA3277" i="2"/>
  <c r="Z3278" i="2"/>
  <c r="AA3278" i="2"/>
  <c r="Z3279" i="2"/>
  <c r="AA3279" i="2"/>
  <c r="Z3280" i="2"/>
  <c r="AA3280" i="2"/>
  <c r="Z3281" i="2"/>
  <c r="AA3281" i="2"/>
  <c r="Z3282" i="2"/>
  <c r="AA3282" i="2"/>
  <c r="Z3283" i="2"/>
  <c r="AA3283" i="2"/>
  <c r="Z3284" i="2"/>
  <c r="AA3284" i="2"/>
  <c r="Z3285" i="2"/>
  <c r="AA3285" i="2"/>
  <c r="Z3286" i="2"/>
  <c r="AA3286" i="2"/>
  <c r="Z3287" i="2"/>
  <c r="AA3287" i="2"/>
  <c r="Z3288" i="2"/>
  <c r="AA3288" i="2"/>
  <c r="Z3289" i="2"/>
  <c r="AA3289" i="2"/>
  <c r="Z3290" i="2"/>
  <c r="AA3290" i="2"/>
  <c r="Z3291" i="2"/>
  <c r="AA3291" i="2"/>
  <c r="Z3292" i="2"/>
  <c r="AA3292" i="2"/>
  <c r="Z3293" i="2"/>
  <c r="AA3293" i="2"/>
  <c r="Z3294" i="2"/>
  <c r="AA3294" i="2"/>
  <c r="Z3295" i="2"/>
  <c r="AA3295" i="2"/>
  <c r="Z3296" i="2"/>
  <c r="AA3296" i="2"/>
  <c r="Z3297" i="2"/>
  <c r="AA3297" i="2"/>
  <c r="Z3298" i="2"/>
  <c r="AA3298" i="2"/>
  <c r="Z3299" i="2"/>
  <c r="AA3299" i="2"/>
  <c r="Z3300" i="2"/>
  <c r="AA3300" i="2"/>
  <c r="Z3301" i="2"/>
  <c r="AA3301" i="2"/>
  <c r="Z3302" i="2"/>
  <c r="AA3302" i="2"/>
  <c r="Z3303" i="2"/>
  <c r="AA3303" i="2"/>
  <c r="Z3304" i="2"/>
  <c r="AA3304" i="2"/>
  <c r="Z3305" i="2"/>
  <c r="AA3305" i="2"/>
  <c r="Z3306" i="2"/>
  <c r="AA3306" i="2"/>
  <c r="Z3307" i="2"/>
  <c r="AA3307" i="2"/>
  <c r="Z3308" i="2"/>
  <c r="AA3308" i="2"/>
  <c r="Z3309" i="2"/>
  <c r="AA3309" i="2"/>
  <c r="Z3310" i="2"/>
  <c r="AA3310" i="2"/>
  <c r="Z3311" i="2"/>
  <c r="AA3311" i="2"/>
  <c r="Z3312" i="2"/>
  <c r="AA3312" i="2"/>
  <c r="Z3313" i="2"/>
  <c r="AA3313" i="2"/>
  <c r="Z3314" i="2"/>
  <c r="AA3314" i="2"/>
  <c r="Z3315" i="2"/>
  <c r="AA3315" i="2"/>
  <c r="Z3316" i="2"/>
  <c r="AA3316" i="2"/>
  <c r="Z3317" i="2"/>
  <c r="AA3317" i="2"/>
  <c r="Z3318" i="2"/>
  <c r="AA3318" i="2"/>
  <c r="Z3319" i="2"/>
  <c r="AA3319" i="2"/>
  <c r="Z3320" i="2"/>
  <c r="AA3320" i="2"/>
  <c r="Z3321" i="2"/>
  <c r="AA3321" i="2"/>
  <c r="Z3322" i="2"/>
  <c r="AA3322" i="2"/>
  <c r="Z3323" i="2"/>
  <c r="AA3323" i="2"/>
  <c r="Z3324" i="2"/>
  <c r="AA3324" i="2"/>
  <c r="Z3325" i="2"/>
  <c r="AA3325" i="2"/>
  <c r="Z3326" i="2"/>
  <c r="AA3326" i="2"/>
  <c r="Z3327" i="2"/>
  <c r="AA3327" i="2"/>
  <c r="Z3328" i="2"/>
  <c r="AA3328" i="2"/>
  <c r="Z3329" i="2"/>
  <c r="AA3329" i="2"/>
  <c r="Z3330" i="2"/>
  <c r="AA3330" i="2"/>
  <c r="Z3331" i="2"/>
  <c r="AA3331" i="2"/>
  <c r="Z3332" i="2"/>
  <c r="AA3332" i="2"/>
  <c r="Z3333" i="2"/>
  <c r="AA3333" i="2"/>
  <c r="Z3334" i="2"/>
  <c r="AA3334" i="2"/>
  <c r="Z3335" i="2"/>
  <c r="AA3335" i="2"/>
  <c r="Z3336" i="2"/>
  <c r="AA3336" i="2"/>
  <c r="Z3337" i="2"/>
  <c r="AA3337" i="2"/>
  <c r="Z3338" i="2"/>
  <c r="AA3338" i="2"/>
  <c r="Z3339" i="2"/>
  <c r="AA3339" i="2"/>
  <c r="Z3340" i="2"/>
  <c r="AA3340" i="2"/>
  <c r="Z3341" i="2"/>
  <c r="AA3341" i="2"/>
  <c r="Z3342" i="2"/>
  <c r="AA3342" i="2"/>
  <c r="Z3343" i="2"/>
  <c r="AA3343" i="2"/>
  <c r="Z3344" i="2"/>
  <c r="AA3344" i="2"/>
  <c r="Z3345" i="2"/>
  <c r="AA3345" i="2"/>
  <c r="Z3346" i="2"/>
  <c r="AA3346" i="2"/>
  <c r="Z3347" i="2"/>
  <c r="AA3347" i="2"/>
  <c r="Z3348" i="2"/>
  <c r="AA3348" i="2"/>
  <c r="Z3349" i="2"/>
  <c r="AA3349" i="2"/>
  <c r="Z3350" i="2"/>
  <c r="AA3350" i="2"/>
  <c r="Z3351" i="2"/>
  <c r="AA3351" i="2"/>
  <c r="Z3352" i="2"/>
  <c r="AA3352" i="2"/>
  <c r="Z3353" i="2"/>
  <c r="AA3353" i="2"/>
  <c r="Z3354" i="2"/>
  <c r="AA3354" i="2"/>
  <c r="Z3355" i="2"/>
  <c r="AA3355" i="2"/>
  <c r="Z3356" i="2"/>
  <c r="AA3356" i="2"/>
  <c r="Z3357" i="2"/>
  <c r="AA3357" i="2"/>
  <c r="Z3358" i="2"/>
  <c r="AA3358" i="2"/>
  <c r="Z3359" i="2"/>
  <c r="AA3359" i="2"/>
  <c r="Z3360" i="2"/>
  <c r="AA3360" i="2"/>
  <c r="Z3361" i="2"/>
  <c r="AA3361" i="2"/>
  <c r="Z3362" i="2"/>
  <c r="AA3362" i="2"/>
  <c r="Z3363" i="2"/>
  <c r="AA3363" i="2"/>
  <c r="Z3364" i="2"/>
  <c r="AA3364" i="2"/>
  <c r="Z3365" i="2"/>
  <c r="AA3365" i="2"/>
  <c r="Z3366" i="2"/>
  <c r="AA3366" i="2"/>
  <c r="Z3367" i="2"/>
  <c r="AA3367" i="2"/>
  <c r="Z3368" i="2"/>
  <c r="AA3368" i="2"/>
  <c r="Z3369" i="2"/>
  <c r="AA3369" i="2"/>
  <c r="Z3370" i="2"/>
  <c r="AA3370" i="2"/>
  <c r="Z3371" i="2"/>
  <c r="AA3371" i="2"/>
  <c r="Z3372" i="2"/>
  <c r="AA3372" i="2"/>
  <c r="Z3373" i="2"/>
  <c r="AA3373" i="2"/>
  <c r="Z3374" i="2"/>
  <c r="AA3374" i="2"/>
  <c r="Z3375" i="2"/>
  <c r="AA3375" i="2"/>
  <c r="Z3376" i="2"/>
  <c r="AA3376" i="2"/>
  <c r="Z3377" i="2"/>
  <c r="AA3377" i="2"/>
  <c r="Z3378" i="2"/>
  <c r="AA3378" i="2"/>
  <c r="Z3379" i="2"/>
  <c r="AA3379" i="2"/>
  <c r="Z3380" i="2"/>
  <c r="AA3380" i="2"/>
  <c r="Z3381" i="2"/>
  <c r="AA3381" i="2"/>
  <c r="Z3382" i="2"/>
  <c r="AA3382" i="2"/>
  <c r="Z3383" i="2"/>
  <c r="AA3383" i="2"/>
  <c r="Z3384" i="2"/>
  <c r="AA3384" i="2"/>
  <c r="Z3385" i="2"/>
  <c r="AA3385" i="2"/>
  <c r="Z3386" i="2"/>
  <c r="AA3386" i="2"/>
  <c r="Z3387" i="2"/>
  <c r="AA3387" i="2"/>
  <c r="Z3388" i="2"/>
  <c r="AA3388" i="2"/>
  <c r="Z3389" i="2"/>
  <c r="AA3389" i="2"/>
  <c r="Z3390" i="2"/>
  <c r="AA3390" i="2"/>
  <c r="Z3391" i="2"/>
  <c r="AA3391" i="2"/>
  <c r="Z3392" i="2"/>
  <c r="AA3392" i="2"/>
  <c r="Z3393" i="2"/>
  <c r="AA3393" i="2"/>
  <c r="Z3394" i="2"/>
  <c r="AA3394" i="2"/>
  <c r="Z3395" i="2"/>
  <c r="AA3395" i="2"/>
  <c r="Z3396" i="2"/>
  <c r="AA3396" i="2"/>
  <c r="Z3397" i="2"/>
  <c r="AA3397" i="2"/>
  <c r="Z3398" i="2"/>
  <c r="AA3398" i="2"/>
  <c r="Z3399" i="2"/>
  <c r="AA3399" i="2"/>
  <c r="Z3400" i="2"/>
  <c r="AA3400" i="2"/>
  <c r="Z3401" i="2"/>
  <c r="AA3401" i="2"/>
  <c r="Z3402" i="2"/>
  <c r="AA3402" i="2"/>
  <c r="Z3403" i="2"/>
  <c r="AA3403" i="2"/>
  <c r="Z3404" i="2"/>
  <c r="AA3404" i="2"/>
  <c r="Z3405" i="2"/>
  <c r="AA3405" i="2"/>
  <c r="Z3406" i="2"/>
  <c r="AA3406" i="2"/>
  <c r="Z3407" i="2"/>
  <c r="AA3407" i="2"/>
  <c r="Z3408" i="2"/>
  <c r="AA3408" i="2"/>
  <c r="Z3409" i="2"/>
  <c r="AA3409" i="2"/>
  <c r="Z3410" i="2"/>
  <c r="AA3410" i="2"/>
  <c r="Z3411" i="2"/>
  <c r="AA3411" i="2"/>
  <c r="Z3412" i="2"/>
  <c r="AA3412" i="2"/>
  <c r="Z3413" i="2"/>
  <c r="AA3413" i="2"/>
  <c r="Z3414" i="2"/>
  <c r="AA3414" i="2"/>
  <c r="Z3415" i="2"/>
  <c r="AA3415" i="2"/>
  <c r="Z3416" i="2"/>
  <c r="AA3416" i="2"/>
  <c r="Z3417" i="2"/>
  <c r="AA3417" i="2"/>
  <c r="Z3418" i="2"/>
  <c r="AA3418" i="2"/>
  <c r="Z3419" i="2"/>
  <c r="AA3419" i="2"/>
  <c r="Z3420" i="2"/>
  <c r="AA3420" i="2"/>
  <c r="Z3421" i="2"/>
  <c r="AA3421" i="2"/>
  <c r="Z3422" i="2"/>
  <c r="AA3422" i="2"/>
  <c r="Z3423" i="2"/>
  <c r="AA3423" i="2"/>
  <c r="Z3424" i="2"/>
  <c r="AA3424" i="2"/>
  <c r="Z3425" i="2"/>
  <c r="AA3425" i="2"/>
  <c r="Z3426" i="2"/>
  <c r="AA3426" i="2"/>
  <c r="Z3427" i="2"/>
  <c r="AA3427" i="2"/>
  <c r="Z3428" i="2"/>
  <c r="AA3428" i="2"/>
  <c r="Z3429" i="2"/>
  <c r="AA3429" i="2"/>
  <c r="Z3430" i="2"/>
  <c r="AA3430" i="2"/>
  <c r="Z3431" i="2"/>
  <c r="AA3431" i="2"/>
  <c r="Z3432" i="2"/>
  <c r="AA3432" i="2"/>
  <c r="Z3433" i="2"/>
  <c r="AA3433" i="2"/>
  <c r="Z3434" i="2"/>
  <c r="AA3434" i="2"/>
  <c r="Z3435" i="2"/>
  <c r="AA3435" i="2"/>
  <c r="Z3436" i="2"/>
  <c r="AA3436" i="2"/>
  <c r="Z3437" i="2"/>
  <c r="AA3437" i="2"/>
  <c r="Z3438" i="2"/>
  <c r="AA3438" i="2"/>
  <c r="Z3439" i="2"/>
  <c r="AA3439" i="2"/>
  <c r="Z3440" i="2"/>
  <c r="AA3440" i="2"/>
  <c r="Z3441" i="2"/>
  <c r="AA3441" i="2"/>
  <c r="Z3442" i="2"/>
  <c r="AA3442" i="2"/>
  <c r="Z3443" i="2"/>
  <c r="AA3443" i="2"/>
  <c r="Z3444" i="2"/>
  <c r="AA3444" i="2"/>
  <c r="Z3445" i="2"/>
  <c r="AA3445" i="2"/>
  <c r="Z3446" i="2"/>
  <c r="AA3446" i="2"/>
  <c r="Z3447" i="2"/>
  <c r="AA3447" i="2"/>
  <c r="Z3448" i="2"/>
  <c r="AA3448" i="2"/>
  <c r="Z3449" i="2"/>
  <c r="AA3449" i="2"/>
  <c r="Z3450" i="2"/>
  <c r="AA3450" i="2"/>
  <c r="Z3451" i="2"/>
  <c r="AA3451" i="2"/>
  <c r="Z3452" i="2"/>
  <c r="AA3452" i="2"/>
  <c r="Z3453" i="2"/>
  <c r="AA3453" i="2"/>
  <c r="Z3454" i="2"/>
  <c r="AA3454" i="2"/>
  <c r="Z3455" i="2"/>
  <c r="AA3455" i="2"/>
  <c r="Z3456" i="2"/>
  <c r="AA3456" i="2"/>
  <c r="Z3457" i="2"/>
  <c r="AA3457" i="2"/>
  <c r="Z3458" i="2"/>
  <c r="AA3458" i="2"/>
  <c r="Z3459" i="2"/>
  <c r="AA3459" i="2"/>
  <c r="Z3460" i="2"/>
  <c r="AA3460" i="2"/>
  <c r="Z3461" i="2"/>
  <c r="AA3461" i="2"/>
  <c r="Z3462" i="2"/>
  <c r="AA3462" i="2"/>
  <c r="Z3463" i="2"/>
  <c r="AA3463" i="2"/>
  <c r="Z3464" i="2"/>
  <c r="AA3464" i="2"/>
  <c r="Z3465" i="2"/>
  <c r="AA3465" i="2"/>
  <c r="Z3466" i="2"/>
  <c r="AA3466" i="2"/>
  <c r="Z3467" i="2"/>
  <c r="AA3467" i="2"/>
  <c r="Z3468" i="2"/>
  <c r="AA3468" i="2"/>
  <c r="Z3469" i="2"/>
  <c r="AA3469" i="2"/>
  <c r="Z3470" i="2"/>
  <c r="AA3470" i="2"/>
  <c r="Z3471" i="2"/>
  <c r="AA3471" i="2"/>
  <c r="Z3472" i="2"/>
  <c r="AA3472" i="2"/>
  <c r="Z3473" i="2"/>
  <c r="AA3473" i="2"/>
  <c r="Z3474" i="2"/>
  <c r="AA3474" i="2"/>
  <c r="Z3475" i="2"/>
  <c r="AA3475" i="2"/>
  <c r="Z3476" i="2"/>
  <c r="AA3476" i="2"/>
  <c r="Z3477" i="2"/>
  <c r="AA3477" i="2"/>
  <c r="Z3478" i="2"/>
  <c r="AA3478" i="2"/>
  <c r="Z3479" i="2"/>
  <c r="AA3479" i="2"/>
  <c r="Z3480" i="2"/>
  <c r="AA3480" i="2"/>
  <c r="Z3481" i="2"/>
  <c r="AA3481" i="2"/>
  <c r="Z3482" i="2"/>
  <c r="AA3482" i="2"/>
  <c r="Z3483" i="2"/>
  <c r="AA3483" i="2"/>
  <c r="Z3484" i="2"/>
  <c r="AA3484" i="2"/>
  <c r="Z3485" i="2"/>
  <c r="AA3485" i="2"/>
  <c r="Z3486" i="2"/>
  <c r="AA3486" i="2"/>
  <c r="Z3487" i="2"/>
  <c r="AA3487" i="2"/>
  <c r="Z3488" i="2"/>
  <c r="AA3488" i="2"/>
  <c r="Z3489" i="2"/>
  <c r="AA3489" i="2"/>
  <c r="Z3490" i="2"/>
  <c r="AA3490" i="2"/>
  <c r="Z3491" i="2"/>
  <c r="AA3491" i="2"/>
  <c r="Z3492" i="2"/>
  <c r="AA3492" i="2"/>
  <c r="Z3493" i="2"/>
  <c r="AA3493" i="2"/>
  <c r="Z3494" i="2"/>
  <c r="AA3494" i="2"/>
  <c r="Z3495" i="2"/>
  <c r="AA3495" i="2"/>
  <c r="Z3496" i="2"/>
  <c r="AA3496" i="2"/>
  <c r="Z3497" i="2"/>
  <c r="AA3497" i="2"/>
  <c r="Z3498" i="2"/>
  <c r="AA3498" i="2"/>
  <c r="Z3499" i="2"/>
  <c r="AA3499" i="2"/>
  <c r="Z3500" i="2"/>
  <c r="AA3500" i="2"/>
  <c r="Z3501" i="2"/>
  <c r="AA3501" i="2"/>
  <c r="Z3502" i="2"/>
  <c r="AA3502" i="2"/>
  <c r="Z3503" i="2"/>
  <c r="AA3503" i="2"/>
  <c r="Z3504" i="2"/>
  <c r="AA3504" i="2"/>
  <c r="Z3505" i="2"/>
  <c r="AA3505" i="2"/>
  <c r="Z3506" i="2"/>
  <c r="AA3506" i="2"/>
  <c r="Z3507" i="2"/>
  <c r="AA3507" i="2"/>
  <c r="Z3508" i="2"/>
  <c r="AA3508" i="2"/>
  <c r="Z3509" i="2"/>
  <c r="AA3509" i="2"/>
  <c r="Z3510" i="2"/>
  <c r="AA3510" i="2"/>
  <c r="Z3511" i="2"/>
  <c r="AA3511" i="2"/>
  <c r="Z3512" i="2"/>
  <c r="AA3512" i="2"/>
  <c r="Z3513" i="2"/>
  <c r="AA3513" i="2"/>
  <c r="Z3514" i="2"/>
  <c r="AA3514" i="2"/>
  <c r="Z3515" i="2"/>
  <c r="AA3515" i="2"/>
  <c r="Z3516" i="2"/>
  <c r="AA3516" i="2"/>
  <c r="Z3517" i="2"/>
  <c r="AA3517" i="2"/>
  <c r="Z3518" i="2"/>
  <c r="AA3518" i="2"/>
  <c r="Z3519" i="2"/>
  <c r="AA3519" i="2"/>
  <c r="Z3520" i="2"/>
  <c r="AA3520" i="2"/>
  <c r="Z3521" i="2"/>
  <c r="AA3521" i="2"/>
  <c r="Z3522" i="2"/>
  <c r="AA3522" i="2"/>
  <c r="Z3523" i="2"/>
  <c r="AA3523" i="2"/>
  <c r="Z3524" i="2"/>
  <c r="AA3524" i="2"/>
  <c r="Z3525" i="2"/>
  <c r="AA3525" i="2"/>
  <c r="Z3526" i="2"/>
  <c r="AA3526" i="2"/>
  <c r="Z3527" i="2"/>
  <c r="AA3527" i="2"/>
  <c r="Z3528" i="2"/>
  <c r="AA3528" i="2"/>
  <c r="Z3529" i="2"/>
  <c r="AA3529" i="2"/>
  <c r="Z3530" i="2"/>
  <c r="AA3530" i="2"/>
  <c r="Z3531" i="2"/>
  <c r="AA3531" i="2"/>
  <c r="Z3532" i="2"/>
  <c r="AA3532" i="2"/>
  <c r="Z3533" i="2"/>
  <c r="AA3533" i="2"/>
  <c r="Z3534" i="2"/>
  <c r="AA3534" i="2"/>
  <c r="Z3535" i="2"/>
  <c r="AA3535" i="2"/>
  <c r="Z3536" i="2"/>
  <c r="AA3536" i="2"/>
  <c r="Z3537" i="2"/>
  <c r="AA3537" i="2"/>
  <c r="Z3538" i="2"/>
  <c r="AA3538" i="2"/>
  <c r="Z3539" i="2"/>
  <c r="AA3539" i="2"/>
  <c r="Z3540" i="2"/>
  <c r="AA3540" i="2"/>
  <c r="Z3541" i="2"/>
  <c r="AA3541" i="2"/>
  <c r="Z3542" i="2"/>
  <c r="AA3542" i="2"/>
  <c r="Z3543" i="2"/>
  <c r="AA3543" i="2"/>
  <c r="Z3544" i="2"/>
  <c r="AA3544" i="2"/>
  <c r="Z3545" i="2"/>
  <c r="AA3545" i="2"/>
  <c r="Z3546" i="2"/>
  <c r="AA3546" i="2"/>
  <c r="Z3547" i="2"/>
  <c r="AA3547" i="2"/>
  <c r="Z3548" i="2"/>
  <c r="AA3548" i="2"/>
  <c r="Z3549" i="2"/>
  <c r="AA3549" i="2"/>
  <c r="Z3550" i="2"/>
  <c r="AA3550" i="2"/>
  <c r="Z3551" i="2"/>
  <c r="AA3551" i="2"/>
  <c r="Z3552" i="2"/>
  <c r="AA3552" i="2"/>
  <c r="Z3553" i="2"/>
  <c r="AA3553" i="2"/>
  <c r="Z3554" i="2"/>
  <c r="AA3554" i="2"/>
  <c r="Z3555" i="2"/>
  <c r="AA3555" i="2"/>
  <c r="Z3556" i="2"/>
  <c r="AA3556" i="2"/>
  <c r="Z3557" i="2"/>
  <c r="AA3557" i="2"/>
  <c r="Z3558" i="2"/>
  <c r="AA3558" i="2"/>
  <c r="Z3559" i="2"/>
  <c r="AA3559" i="2"/>
  <c r="Z3560" i="2"/>
  <c r="AA3560" i="2"/>
  <c r="Z3561" i="2"/>
  <c r="AA3561" i="2"/>
  <c r="Z3562" i="2"/>
  <c r="AA3562" i="2"/>
  <c r="Z3563" i="2"/>
  <c r="AA3563" i="2"/>
  <c r="Z3564" i="2"/>
  <c r="AA3564" i="2"/>
  <c r="Z3565" i="2"/>
  <c r="AA3565" i="2"/>
  <c r="Z3566" i="2"/>
  <c r="AA3566" i="2"/>
  <c r="Z3567" i="2"/>
  <c r="AA3567" i="2"/>
  <c r="Z3568" i="2"/>
  <c r="AA3568" i="2"/>
  <c r="Z3569" i="2"/>
  <c r="AA3569" i="2"/>
  <c r="Z3570" i="2"/>
  <c r="AA3570" i="2"/>
  <c r="Z3571" i="2"/>
  <c r="AA3571" i="2"/>
  <c r="Z3572" i="2"/>
  <c r="AA3572" i="2"/>
  <c r="Z3573" i="2"/>
  <c r="AA3573" i="2"/>
  <c r="Z3574" i="2"/>
  <c r="AA3574" i="2"/>
  <c r="Z3575" i="2"/>
  <c r="AA3575" i="2"/>
  <c r="Z3576" i="2"/>
  <c r="AA3576" i="2"/>
  <c r="Z3577" i="2"/>
  <c r="AA3577" i="2"/>
  <c r="Z3578" i="2"/>
  <c r="AA3578" i="2"/>
  <c r="Z3579" i="2"/>
  <c r="AA3579" i="2"/>
  <c r="Z3580" i="2"/>
  <c r="AA3580" i="2"/>
  <c r="Z3581" i="2"/>
  <c r="AA3581" i="2"/>
  <c r="Z3582" i="2"/>
  <c r="AA3582" i="2"/>
  <c r="Z3583" i="2"/>
  <c r="AA3583" i="2"/>
  <c r="Z3584" i="2"/>
  <c r="AA3584" i="2"/>
  <c r="Z3585" i="2"/>
  <c r="AA3585" i="2"/>
  <c r="Z3586" i="2"/>
  <c r="AA3586" i="2"/>
  <c r="Z3587" i="2"/>
  <c r="AA3587" i="2"/>
  <c r="Z3588" i="2"/>
  <c r="AA3588" i="2"/>
  <c r="Z3589" i="2"/>
  <c r="AA3589" i="2"/>
  <c r="Z3590" i="2"/>
  <c r="AA3590" i="2"/>
  <c r="Z3591" i="2"/>
  <c r="AA3591" i="2"/>
  <c r="Z3592" i="2"/>
  <c r="AA3592" i="2"/>
  <c r="Z3593" i="2"/>
  <c r="AA3593" i="2"/>
  <c r="Z3594" i="2"/>
  <c r="AA3594" i="2"/>
  <c r="Z3595" i="2"/>
  <c r="AA3595" i="2"/>
  <c r="Z3596" i="2"/>
  <c r="AA3596" i="2"/>
  <c r="Z3597" i="2"/>
  <c r="AA3597" i="2"/>
  <c r="Z3598" i="2"/>
  <c r="AA3598" i="2"/>
  <c r="Z3599" i="2"/>
  <c r="AA3599" i="2"/>
  <c r="Z3600" i="2"/>
  <c r="AA3600" i="2"/>
  <c r="Z3601" i="2"/>
  <c r="AA3601" i="2"/>
  <c r="Z3602" i="2"/>
  <c r="AA3602" i="2"/>
  <c r="Z3603" i="2"/>
  <c r="AA3603" i="2"/>
  <c r="Z3604" i="2"/>
  <c r="AA3604" i="2"/>
  <c r="Z3605" i="2"/>
  <c r="AA3605" i="2"/>
  <c r="Z3606" i="2"/>
  <c r="AA3606" i="2"/>
  <c r="Z3607" i="2"/>
  <c r="AA3607" i="2"/>
  <c r="Z3608" i="2"/>
  <c r="AA3608" i="2"/>
  <c r="Z3609" i="2"/>
  <c r="AA3609" i="2"/>
  <c r="Z3610" i="2"/>
  <c r="AA3610" i="2"/>
  <c r="Z3611" i="2"/>
  <c r="AA3611" i="2"/>
  <c r="Z3612" i="2"/>
  <c r="AA3612" i="2"/>
  <c r="Z3613" i="2"/>
  <c r="AA3613" i="2"/>
  <c r="Z3614" i="2"/>
  <c r="AA3614" i="2"/>
  <c r="Z3615" i="2"/>
  <c r="AA3615" i="2"/>
  <c r="Z3616" i="2"/>
  <c r="AA3616" i="2"/>
  <c r="Z3617" i="2"/>
  <c r="AA3617" i="2"/>
  <c r="Z3618" i="2"/>
  <c r="AA3618" i="2"/>
  <c r="Z3619" i="2"/>
  <c r="AA3619" i="2"/>
  <c r="Z3620" i="2"/>
  <c r="AA3620" i="2"/>
  <c r="Z3621" i="2"/>
  <c r="AA3621" i="2"/>
  <c r="Z3622" i="2"/>
  <c r="AA3622" i="2"/>
  <c r="Z3623" i="2"/>
  <c r="AA3623" i="2"/>
  <c r="Z3624" i="2"/>
  <c r="AA3624" i="2"/>
  <c r="Z3625" i="2"/>
  <c r="AA3625" i="2"/>
  <c r="Z3626" i="2"/>
  <c r="AA3626" i="2"/>
  <c r="Z3627" i="2"/>
  <c r="AA3627" i="2"/>
  <c r="Z3628" i="2"/>
  <c r="AA3628" i="2"/>
  <c r="Z3629" i="2"/>
  <c r="AA3629" i="2"/>
  <c r="Z3630" i="2"/>
  <c r="AA3630" i="2"/>
  <c r="Z3631" i="2"/>
  <c r="AA3631" i="2"/>
  <c r="Z3632" i="2"/>
  <c r="AA3632" i="2"/>
  <c r="Z3633" i="2"/>
  <c r="AA3633" i="2"/>
  <c r="Z3634" i="2"/>
  <c r="AA3634" i="2"/>
  <c r="Z3635" i="2"/>
  <c r="AA3635" i="2"/>
  <c r="Z3636" i="2"/>
  <c r="AA3636" i="2"/>
  <c r="Z3637" i="2"/>
  <c r="AA3637" i="2"/>
  <c r="Z3638" i="2"/>
  <c r="AA3638" i="2"/>
  <c r="Z3639" i="2"/>
  <c r="AA3639" i="2"/>
  <c r="Z3640" i="2"/>
  <c r="AA3640" i="2"/>
  <c r="Z3641" i="2"/>
  <c r="AA3641" i="2"/>
  <c r="Z3642" i="2"/>
  <c r="AA3642" i="2"/>
  <c r="Z3643" i="2"/>
  <c r="AA3643" i="2"/>
  <c r="Z3644" i="2"/>
  <c r="AA3644" i="2"/>
  <c r="Z3645" i="2"/>
  <c r="AA3645" i="2"/>
  <c r="Z3646" i="2"/>
  <c r="AA3646" i="2"/>
  <c r="Z3647" i="2"/>
  <c r="AA3647" i="2"/>
  <c r="Z3648" i="2"/>
  <c r="AA3648" i="2"/>
  <c r="Z3649" i="2"/>
  <c r="AA3649" i="2"/>
  <c r="Z3650" i="2"/>
  <c r="AA3650" i="2"/>
  <c r="Z3651" i="2"/>
  <c r="AA3651" i="2"/>
  <c r="Z3652" i="2"/>
  <c r="AA3652" i="2"/>
  <c r="Z3653" i="2"/>
  <c r="AA3653" i="2"/>
  <c r="Z3654" i="2"/>
  <c r="AA3654" i="2"/>
  <c r="Z3655" i="2"/>
  <c r="AA3655" i="2"/>
  <c r="Z3656" i="2"/>
  <c r="AA3656" i="2"/>
  <c r="Z3657" i="2"/>
  <c r="AA3657" i="2"/>
  <c r="Z3658" i="2"/>
  <c r="AA3658" i="2"/>
  <c r="Z3659" i="2"/>
  <c r="AA3659" i="2"/>
  <c r="Z3660" i="2"/>
  <c r="AA3660" i="2"/>
  <c r="Z3661" i="2"/>
  <c r="AA3661" i="2"/>
  <c r="Z3662" i="2"/>
  <c r="AA3662" i="2"/>
  <c r="Z3663" i="2"/>
  <c r="AA3663" i="2"/>
  <c r="Z3664" i="2"/>
  <c r="AA3664" i="2"/>
  <c r="Z3665" i="2"/>
  <c r="AA3665" i="2"/>
  <c r="Z3666" i="2"/>
  <c r="AA3666" i="2"/>
  <c r="Z3667" i="2"/>
  <c r="AA3667" i="2"/>
  <c r="Z3668" i="2"/>
  <c r="AA3668" i="2"/>
  <c r="Z3669" i="2"/>
  <c r="AA3669" i="2"/>
  <c r="Z3670" i="2"/>
  <c r="AA3670" i="2"/>
  <c r="Z3671" i="2"/>
  <c r="AA3671" i="2"/>
  <c r="Z3672" i="2"/>
  <c r="AA3672" i="2"/>
  <c r="Z3673" i="2"/>
  <c r="AA3673" i="2"/>
  <c r="Z3674" i="2"/>
  <c r="AA3674" i="2"/>
  <c r="Z3675" i="2"/>
  <c r="AA3675" i="2"/>
  <c r="Z3676" i="2"/>
  <c r="AA3676" i="2"/>
  <c r="Z3677" i="2"/>
  <c r="AA3677" i="2"/>
  <c r="Z3678" i="2"/>
  <c r="AA3678" i="2"/>
  <c r="Z3679" i="2"/>
  <c r="AA3679" i="2"/>
  <c r="Z3680" i="2"/>
  <c r="AA3680" i="2"/>
  <c r="Z3681" i="2"/>
  <c r="AA3681" i="2"/>
  <c r="Z3682" i="2"/>
  <c r="AA3682" i="2"/>
  <c r="Z3683" i="2"/>
  <c r="AA3683" i="2"/>
  <c r="Z3684" i="2"/>
  <c r="AA3684" i="2"/>
  <c r="Z3685" i="2"/>
  <c r="AA3685" i="2"/>
  <c r="Z3686" i="2"/>
  <c r="AA3686" i="2"/>
  <c r="Z3687" i="2"/>
  <c r="AA3687" i="2"/>
  <c r="Z3688" i="2"/>
  <c r="AA3688" i="2"/>
  <c r="Z3689" i="2"/>
  <c r="AA3689" i="2"/>
  <c r="Z3690" i="2"/>
  <c r="AA3690" i="2"/>
  <c r="Z3691" i="2"/>
  <c r="AA3691" i="2"/>
  <c r="Z3692" i="2"/>
  <c r="AA3692" i="2"/>
  <c r="Z3693" i="2"/>
  <c r="AA3693" i="2"/>
  <c r="Z3694" i="2"/>
  <c r="AA3694" i="2"/>
  <c r="Z3695" i="2"/>
  <c r="AA3695" i="2"/>
  <c r="Z3696" i="2"/>
  <c r="AA3696" i="2"/>
  <c r="Z3697" i="2"/>
  <c r="AA3697" i="2"/>
  <c r="Z3698" i="2"/>
  <c r="AA3698" i="2"/>
  <c r="Z3699" i="2"/>
  <c r="AA3699" i="2"/>
  <c r="Z3700" i="2"/>
  <c r="AA3700" i="2"/>
  <c r="Z3701" i="2"/>
  <c r="AA3701" i="2"/>
  <c r="Z3702" i="2"/>
  <c r="AA3702" i="2"/>
  <c r="Z3703" i="2"/>
  <c r="AA3703" i="2"/>
  <c r="Z3704" i="2"/>
  <c r="AA3704" i="2"/>
  <c r="Z3705" i="2"/>
  <c r="AA3705" i="2"/>
  <c r="Z3706" i="2"/>
  <c r="AA3706" i="2"/>
  <c r="Z3707" i="2"/>
  <c r="AA3707" i="2"/>
  <c r="Z3708" i="2"/>
  <c r="AA3708" i="2"/>
  <c r="Z3709" i="2"/>
  <c r="AA3709" i="2"/>
  <c r="Z3710" i="2"/>
  <c r="AA3710" i="2"/>
  <c r="Z3711" i="2"/>
  <c r="AA3711" i="2"/>
  <c r="Z3712" i="2"/>
  <c r="AA3712" i="2"/>
  <c r="Z3713" i="2"/>
  <c r="AA3713" i="2"/>
  <c r="Z3714" i="2"/>
  <c r="AA3714" i="2"/>
  <c r="Z3715" i="2"/>
  <c r="AA3715" i="2"/>
  <c r="Z3716" i="2"/>
  <c r="AA3716" i="2"/>
  <c r="Z3717" i="2"/>
  <c r="AA3717" i="2"/>
  <c r="Z3718" i="2"/>
  <c r="AA3718" i="2"/>
  <c r="Z3719" i="2"/>
  <c r="AA3719" i="2"/>
  <c r="Z3720" i="2"/>
  <c r="AA3720" i="2"/>
  <c r="Z3721" i="2"/>
  <c r="AA3721" i="2"/>
  <c r="Z3722" i="2"/>
  <c r="AA3722" i="2"/>
  <c r="Z3723" i="2"/>
  <c r="AA3723" i="2"/>
  <c r="Z3724" i="2"/>
  <c r="AA3724" i="2"/>
  <c r="Z3725" i="2"/>
  <c r="AA3725" i="2"/>
  <c r="Z3726" i="2"/>
  <c r="AA3726" i="2"/>
  <c r="Z3727" i="2"/>
  <c r="AA3727" i="2"/>
  <c r="Z3728" i="2"/>
  <c r="AA3728" i="2"/>
  <c r="Z3729" i="2"/>
  <c r="AA3729" i="2"/>
  <c r="Z3730" i="2"/>
  <c r="AA3730" i="2"/>
  <c r="Z3731" i="2"/>
  <c r="AA3731" i="2"/>
  <c r="Z3732" i="2"/>
  <c r="AA3732" i="2"/>
  <c r="Z3733" i="2"/>
  <c r="AA3733" i="2"/>
  <c r="Z3734" i="2"/>
  <c r="AA3734" i="2"/>
  <c r="Z3735" i="2"/>
  <c r="AA3735" i="2"/>
  <c r="Z3736" i="2"/>
  <c r="AA3736" i="2"/>
  <c r="Z3737" i="2"/>
  <c r="AA3737" i="2"/>
  <c r="Z3738" i="2"/>
  <c r="AA3738" i="2"/>
  <c r="Z3739" i="2"/>
  <c r="AA3739" i="2"/>
  <c r="Z3740" i="2"/>
  <c r="AA3740" i="2"/>
  <c r="Z3741" i="2"/>
  <c r="AA3741" i="2"/>
  <c r="Z3742" i="2"/>
  <c r="AA3742" i="2"/>
  <c r="Z3743" i="2"/>
  <c r="AA3743" i="2"/>
  <c r="Z3744" i="2"/>
  <c r="AA3744" i="2"/>
  <c r="Z3745" i="2"/>
  <c r="AA3745" i="2"/>
  <c r="Z3746" i="2"/>
  <c r="AA3746" i="2"/>
  <c r="Z3747" i="2"/>
  <c r="AA3747" i="2"/>
  <c r="Z3748" i="2"/>
  <c r="AA3748" i="2"/>
  <c r="Z3749" i="2"/>
  <c r="AA3749" i="2"/>
  <c r="Z3750" i="2"/>
  <c r="AA3750" i="2"/>
  <c r="Z3751" i="2"/>
  <c r="AA3751" i="2"/>
  <c r="Z3752" i="2"/>
  <c r="AA3752" i="2"/>
  <c r="Z3753" i="2"/>
  <c r="AA3753" i="2"/>
  <c r="Z3754" i="2"/>
  <c r="AA3754" i="2"/>
  <c r="Z3755" i="2"/>
  <c r="AA3755" i="2"/>
  <c r="Z3756" i="2"/>
  <c r="AA3756" i="2"/>
  <c r="Z3757" i="2"/>
  <c r="AA3757" i="2"/>
  <c r="Z3758" i="2"/>
  <c r="AA3758" i="2"/>
  <c r="Z3759" i="2"/>
  <c r="AA3759" i="2"/>
  <c r="Z3760" i="2"/>
  <c r="AA3760" i="2"/>
  <c r="Z3761" i="2"/>
  <c r="AA3761" i="2"/>
  <c r="Z3762" i="2"/>
  <c r="AA3762" i="2"/>
  <c r="Z3763" i="2"/>
  <c r="AA3763" i="2"/>
  <c r="Z3764" i="2"/>
  <c r="AA3764" i="2"/>
  <c r="Z3765" i="2"/>
  <c r="AA3765" i="2"/>
  <c r="Z3766" i="2"/>
  <c r="AA3766" i="2"/>
  <c r="Z3767" i="2"/>
  <c r="AA3767" i="2"/>
  <c r="Z3768" i="2"/>
  <c r="AA3768" i="2"/>
  <c r="Z3769" i="2"/>
  <c r="AA3769" i="2"/>
  <c r="Z3770" i="2"/>
  <c r="AA3770" i="2"/>
  <c r="Z3771" i="2"/>
  <c r="AA3771" i="2"/>
  <c r="Z3772" i="2"/>
  <c r="AA3772" i="2"/>
  <c r="Z3773" i="2"/>
  <c r="AA3773" i="2"/>
  <c r="Z3774" i="2"/>
  <c r="AA3774" i="2"/>
  <c r="Z3775" i="2"/>
  <c r="AA3775" i="2"/>
  <c r="Z3776" i="2"/>
  <c r="AA3776" i="2"/>
  <c r="Z3777" i="2"/>
  <c r="AA3777" i="2"/>
  <c r="Z3778" i="2"/>
  <c r="AA3778" i="2"/>
  <c r="Z3779" i="2"/>
  <c r="AA3779" i="2"/>
  <c r="Z3780" i="2"/>
  <c r="AA3780" i="2"/>
  <c r="Z3781" i="2"/>
  <c r="AA3781" i="2"/>
  <c r="Z3782" i="2"/>
  <c r="AA3782" i="2"/>
  <c r="Z3783" i="2"/>
  <c r="AA3783" i="2"/>
  <c r="Z3784" i="2"/>
  <c r="AA3784" i="2"/>
  <c r="Z3785" i="2"/>
  <c r="AA3785" i="2"/>
  <c r="Z3786" i="2"/>
  <c r="AA3786" i="2"/>
  <c r="Z3787" i="2"/>
  <c r="AA3787" i="2"/>
  <c r="Z3788" i="2"/>
  <c r="AA3788" i="2"/>
  <c r="Z3789" i="2"/>
  <c r="AA3789" i="2"/>
  <c r="Z3790" i="2"/>
  <c r="AA3790" i="2"/>
  <c r="Z3791" i="2"/>
  <c r="AA3791" i="2"/>
  <c r="Z3792" i="2"/>
  <c r="AA3792" i="2"/>
  <c r="Z3793" i="2"/>
  <c r="AA3793" i="2"/>
  <c r="Z3794" i="2"/>
  <c r="AA3794" i="2"/>
  <c r="Z3795" i="2"/>
  <c r="AA3795" i="2"/>
  <c r="Z3796" i="2"/>
  <c r="AA3796" i="2"/>
  <c r="Z3797" i="2"/>
  <c r="AA3797" i="2"/>
  <c r="Z3798" i="2"/>
  <c r="AA3798" i="2"/>
  <c r="Z3799" i="2"/>
  <c r="AA3799" i="2"/>
  <c r="Z3800" i="2"/>
  <c r="AA3800" i="2"/>
  <c r="Z3801" i="2"/>
  <c r="AA3801" i="2"/>
  <c r="Z3802" i="2"/>
  <c r="AA3802" i="2"/>
  <c r="Z3803" i="2"/>
  <c r="AA3803" i="2"/>
  <c r="Z3804" i="2"/>
  <c r="AA3804" i="2"/>
  <c r="Z3805" i="2"/>
  <c r="AA3805" i="2"/>
  <c r="Z3806" i="2"/>
  <c r="AA3806" i="2"/>
  <c r="Z3807" i="2"/>
  <c r="AA3807" i="2"/>
  <c r="Z3808" i="2"/>
  <c r="AA3808" i="2"/>
  <c r="Z3809" i="2"/>
  <c r="AA3809" i="2"/>
  <c r="Z3810" i="2"/>
  <c r="AA3810" i="2"/>
  <c r="Z3811" i="2"/>
  <c r="AA3811" i="2"/>
  <c r="Z3812" i="2"/>
  <c r="AA3812" i="2"/>
  <c r="Z3813" i="2"/>
  <c r="AA3813" i="2"/>
  <c r="Z3814" i="2"/>
  <c r="AA3814" i="2"/>
  <c r="Z3815" i="2"/>
  <c r="AA3815" i="2"/>
  <c r="Z3816" i="2"/>
  <c r="AA3816" i="2"/>
  <c r="Z3817" i="2"/>
  <c r="AA3817" i="2"/>
  <c r="Z3818" i="2"/>
  <c r="AA3818" i="2"/>
  <c r="Z3819" i="2"/>
  <c r="AA3819" i="2"/>
  <c r="Z3820" i="2"/>
  <c r="AA3820" i="2"/>
  <c r="Z3821" i="2"/>
  <c r="AA3821" i="2"/>
  <c r="Z3822" i="2"/>
  <c r="AA3822" i="2"/>
  <c r="Z3823" i="2"/>
  <c r="AA3823" i="2"/>
  <c r="Z3824" i="2"/>
  <c r="AA3824" i="2"/>
  <c r="Z3825" i="2"/>
  <c r="AA3825" i="2"/>
  <c r="Z3826" i="2"/>
  <c r="AA3826" i="2"/>
  <c r="Z3827" i="2"/>
  <c r="AA3827" i="2"/>
  <c r="Z3828" i="2"/>
  <c r="AA3828" i="2"/>
  <c r="Z3829" i="2"/>
  <c r="AA3829" i="2"/>
  <c r="Z3830" i="2"/>
  <c r="AA3830" i="2"/>
  <c r="Z3831" i="2"/>
  <c r="AA3831" i="2"/>
  <c r="Z3832" i="2"/>
  <c r="AA3832" i="2"/>
  <c r="Z3833" i="2"/>
  <c r="AA3833" i="2"/>
  <c r="Z3834" i="2"/>
  <c r="AA3834" i="2"/>
  <c r="Z3835" i="2"/>
  <c r="AA3835" i="2"/>
  <c r="Z3836" i="2"/>
  <c r="AA3836" i="2"/>
  <c r="Z3837" i="2"/>
  <c r="AA3837" i="2"/>
  <c r="Z3838" i="2"/>
  <c r="AA3838" i="2"/>
  <c r="Z3839" i="2"/>
  <c r="AA3839" i="2"/>
  <c r="Z3840" i="2"/>
  <c r="AA3840" i="2"/>
  <c r="Z3841" i="2"/>
  <c r="AA3841" i="2"/>
  <c r="Z3842" i="2"/>
  <c r="AA3842" i="2"/>
  <c r="Z3843" i="2"/>
  <c r="AA3843" i="2"/>
  <c r="Z3844" i="2"/>
  <c r="AA3844" i="2"/>
  <c r="Z3845" i="2"/>
  <c r="AA3845" i="2"/>
  <c r="Z3846" i="2"/>
  <c r="AA3846" i="2"/>
  <c r="Z3847" i="2"/>
  <c r="AA3847" i="2"/>
  <c r="Z3848" i="2"/>
  <c r="AA3848" i="2"/>
  <c r="Z3849" i="2"/>
  <c r="AA3849" i="2"/>
  <c r="Z3850" i="2"/>
  <c r="AA3850" i="2"/>
  <c r="Z3851" i="2"/>
  <c r="AA3851" i="2"/>
  <c r="Z3852" i="2"/>
  <c r="AA3852" i="2"/>
  <c r="Z3853" i="2"/>
  <c r="AA3853" i="2"/>
  <c r="Z3854" i="2"/>
  <c r="AA3854" i="2"/>
  <c r="Z3855" i="2"/>
  <c r="AA3855" i="2"/>
  <c r="Z3856" i="2"/>
  <c r="AA3856" i="2"/>
  <c r="Z3857" i="2"/>
  <c r="AA3857" i="2"/>
  <c r="Z3858" i="2"/>
  <c r="AA3858" i="2"/>
  <c r="Z3859" i="2"/>
  <c r="AA3859" i="2"/>
  <c r="Z3860" i="2"/>
  <c r="AA3860" i="2"/>
  <c r="Z3861" i="2"/>
  <c r="AA3861" i="2"/>
  <c r="Z3862" i="2"/>
  <c r="AA3862" i="2"/>
  <c r="Z3863" i="2"/>
  <c r="AA3863" i="2"/>
  <c r="Z3864" i="2"/>
  <c r="AA3864" i="2"/>
  <c r="Z3865" i="2"/>
  <c r="AA3865" i="2"/>
  <c r="Z3866" i="2"/>
  <c r="AA3866" i="2"/>
  <c r="Z3867" i="2"/>
  <c r="AA3867" i="2"/>
  <c r="Z3868" i="2"/>
  <c r="AA3868" i="2"/>
  <c r="Z3869" i="2"/>
  <c r="AA3869" i="2"/>
  <c r="Z3870" i="2"/>
  <c r="AA3870" i="2"/>
  <c r="Z3871" i="2"/>
  <c r="AA3871" i="2"/>
  <c r="Z3872" i="2"/>
  <c r="AA3872" i="2"/>
  <c r="Z3873" i="2"/>
  <c r="AA3873" i="2"/>
  <c r="Z3874" i="2"/>
  <c r="AA3874" i="2"/>
  <c r="Z3875" i="2"/>
  <c r="AA3875" i="2"/>
  <c r="Z3876" i="2"/>
  <c r="AA3876" i="2"/>
  <c r="Z3877" i="2"/>
  <c r="AA3877" i="2"/>
  <c r="Z3878" i="2"/>
  <c r="AA3878" i="2"/>
  <c r="Z3879" i="2"/>
  <c r="AA3879" i="2"/>
  <c r="Z3880" i="2"/>
  <c r="AA3880" i="2"/>
  <c r="Z3881" i="2"/>
  <c r="AA3881" i="2"/>
  <c r="Z3882" i="2"/>
  <c r="AA3882" i="2"/>
  <c r="Z3883" i="2"/>
  <c r="AA3883" i="2"/>
  <c r="Z3884" i="2"/>
  <c r="AA3884" i="2"/>
  <c r="Z3885" i="2"/>
  <c r="AA3885" i="2"/>
  <c r="Z3886" i="2"/>
  <c r="AA3886" i="2"/>
  <c r="Z3887" i="2"/>
  <c r="AA3887" i="2"/>
  <c r="Z3888" i="2"/>
  <c r="AA3888" i="2"/>
  <c r="Z3889" i="2"/>
  <c r="AA3889" i="2"/>
  <c r="Z3890" i="2"/>
  <c r="AA3890" i="2"/>
  <c r="Z3891" i="2"/>
  <c r="AA3891" i="2"/>
  <c r="Z3892" i="2"/>
  <c r="AA3892" i="2"/>
  <c r="Z3893" i="2"/>
  <c r="AA3893" i="2"/>
  <c r="Z3894" i="2"/>
  <c r="AA3894" i="2"/>
  <c r="Z3895" i="2"/>
  <c r="AA3895" i="2"/>
  <c r="Z3896" i="2"/>
  <c r="AA3896" i="2"/>
  <c r="Z3897" i="2"/>
  <c r="AA3897" i="2"/>
  <c r="Z3898" i="2"/>
  <c r="AA3898" i="2"/>
  <c r="Z3899" i="2"/>
  <c r="AA3899" i="2"/>
  <c r="Z3900" i="2"/>
  <c r="AA3900" i="2"/>
  <c r="Z3901" i="2"/>
  <c r="AA3901" i="2"/>
  <c r="Z3902" i="2"/>
  <c r="AA3902" i="2"/>
  <c r="Z3903" i="2"/>
  <c r="AA3903" i="2"/>
  <c r="Z3904" i="2"/>
  <c r="AA3904" i="2"/>
  <c r="Z3905" i="2"/>
  <c r="AA3905" i="2"/>
  <c r="Z3906" i="2"/>
  <c r="AA3906" i="2"/>
  <c r="Z3907" i="2"/>
  <c r="AA3907" i="2"/>
  <c r="Z3908" i="2"/>
  <c r="AA3908" i="2"/>
  <c r="Z3909" i="2"/>
  <c r="AA3909" i="2"/>
  <c r="Z3910" i="2"/>
  <c r="AA3910" i="2"/>
  <c r="Z3911" i="2"/>
  <c r="AA3911" i="2"/>
  <c r="Z3912" i="2"/>
  <c r="AA3912" i="2"/>
  <c r="Z3913" i="2"/>
  <c r="AA3913" i="2"/>
  <c r="Z3914" i="2"/>
  <c r="AA3914" i="2"/>
  <c r="Z3915" i="2"/>
  <c r="AA3915" i="2"/>
  <c r="Z3916" i="2"/>
  <c r="AA3916" i="2"/>
  <c r="Z3917" i="2"/>
  <c r="AA3917" i="2"/>
  <c r="Z3918" i="2"/>
  <c r="AA3918" i="2"/>
  <c r="Z3919" i="2"/>
  <c r="AA3919" i="2"/>
  <c r="Z3920" i="2"/>
  <c r="AA3920" i="2"/>
  <c r="Z3921" i="2"/>
  <c r="AA3921" i="2"/>
  <c r="Z3922" i="2"/>
  <c r="AA3922" i="2"/>
  <c r="Z3923" i="2"/>
  <c r="AA3923" i="2"/>
  <c r="Z3924" i="2"/>
  <c r="AA3924" i="2"/>
  <c r="Z3925" i="2"/>
  <c r="AA3925" i="2"/>
  <c r="Z3926" i="2"/>
  <c r="AA3926" i="2"/>
  <c r="Z3927" i="2"/>
  <c r="AA3927" i="2"/>
  <c r="Z3928" i="2"/>
  <c r="AA3928" i="2"/>
  <c r="Z3929" i="2"/>
  <c r="AA3929" i="2"/>
  <c r="Z3930" i="2"/>
  <c r="AA3930" i="2"/>
  <c r="Z3931" i="2"/>
  <c r="AA3931" i="2"/>
  <c r="Z3932" i="2"/>
  <c r="AA3932" i="2"/>
  <c r="Z3933" i="2"/>
  <c r="AA3933" i="2"/>
  <c r="Z3934" i="2"/>
  <c r="AA3934" i="2"/>
  <c r="Z3935" i="2"/>
  <c r="AA3935" i="2"/>
  <c r="Z3936" i="2"/>
  <c r="AA3936" i="2"/>
  <c r="Z3937" i="2"/>
  <c r="AA3937" i="2"/>
  <c r="Z3938" i="2"/>
  <c r="AA3938" i="2"/>
  <c r="Z3939" i="2"/>
  <c r="AA3939" i="2"/>
  <c r="Z3940" i="2"/>
  <c r="AA3940" i="2"/>
  <c r="Z3941" i="2"/>
  <c r="AA3941" i="2"/>
  <c r="Z3942" i="2"/>
  <c r="AA3942" i="2"/>
  <c r="Z3943" i="2"/>
  <c r="AA3943" i="2"/>
  <c r="Z3944" i="2"/>
  <c r="AA3944" i="2"/>
  <c r="Z3945" i="2"/>
  <c r="AA3945" i="2"/>
  <c r="Z3946" i="2"/>
  <c r="AA3946" i="2"/>
  <c r="Z3947" i="2"/>
  <c r="AA3947" i="2"/>
  <c r="Z3948" i="2"/>
  <c r="AA3948" i="2"/>
  <c r="Z3949" i="2"/>
  <c r="AA3949" i="2"/>
  <c r="Z3950" i="2"/>
  <c r="AA3950" i="2"/>
  <c r="Z3951" i="2"/>
  <c r="AA3951" i="2"/>
  <c r="Z3952" i="2"/>
  <c r="AA3952" i="2"/>
  <c r="Z3953" i="2"/>
  <c r="AA3953" i="2"/>
  <c r="Z3954" i="2"/>
  <c r="AA3954" i="2"/>
  <c r="Z3955" i="2"/>
  <c r="AA3955" i="2"/>
  <c r="Z3956" i="2"/>
  <c r="AA3956" i="2"/>
  <c r="Z3957" i="2"/>
  <c r="AA3957" i="2"/>
  <c r="Z3958" i="2"/>
  <c r="AA3958" i="2"/>
  <c r="Z3959" i="2"/>
  <c r="AA3959" i="2"/>
  <c r="Z3960" i="2"/>
  <c r="AA3960" i="2"/>
  <c r="Z3961" i="2"/>
  <c r="AA3961" i="2"/>
  <c r="Z3962" i="2"/>
  <c r="AA3962" i="2"/>
  <c r="Z3963" i="2"/>
  <c r="AA3963" i="2"/>
  <c r="Z3964" i="2"/>
  <c r="AA3964" i="2"/>
  <c r="Z3965" i="2"/>
  <c r="AA3965" i="2"/>
  <c r="Z3966" i="2"/>
  <c r="AA3966" i="2"/>
  <c r="Z3967" i="2"/>
  <c r="AA3967" i="2"/>
  <c r="Z3968" i="2"/>
  <c r="AA3968" i="2"/>
  <c r="Z3969" i="2"/>
  <c r="AA3969" i="2"/>
  <c r="Z3970" i="2"/>
  <c r="AA3970" i="2"/>
  <c r="Z3971" i="2"/>
  <c r="AA3971" i="2"/>
  <c r="Z3972" i="2"/>
  <c r="AA3972" i="2"/>
  <c r="Z3973" i="2"/>
  <c r="AA3973" i="2"/>
  <c r="Z3974" i="2"/>
  <c r="AA3974" i="2"/>
  <c r="Z3975" i="2"/>
  <c r="AA3975" i="2"/>
  <c r="Z3976" i="2"/>
  <c r="AA3976" i="2"/>
  <c r="Z3977" i="2"/>
  <c r="AA3977" i="2"/>
  <c r="Z3978" i="2"/>
  <c r="AA3978" i="2"/>
  <c r="Z3979" i="2"/>
  <c r="AA3979" i="2"/>
  <c r="Z3980" i="2"/>
  <c r="AA3980" i="2"/>
  <c r="Z3981" i="2"/>
  <c r="AA3981" i="2"/>
  <c r="Z3982" i="2"/>
  <c r="AA3982" i="2"/>
  <c r="Z3983" i="2"/>
  <c r="AA3983" i="2"/>
  <c r="Z3984" i="2"/>
  <c r="AA3984" i="2"/>
  <c r="Z3985" i="2"/>
  <c r="AA3985" i="2"/>
  <c r="Z3986" i="2"/>
  <c r="AA3986" i="2"/>
  <c r="Z3987" i="2"/>
  <c r="AA3987" i="2"/>
  <c r="Z3988" i="2"/>
  <c r="AA3988" i="2"/>
  <c r="Z3989" i="2"/>
  <c r="AA3989" i="2"/>
  <c r="Z3990" i="2"/>
  <c r="AA3990" i="2"/>
  <c r="Z3991" i="2"/>
  <c r="AA3991" i="2"/>
  <c r="Z3992" i="2"/>
  <c r="AA3992" i="2"/>
  <c r="Z3993" i="2"/>
  <c r="AA3993" i="2"/>
  <c r="Z3994" i="2"/>
  <c r="AA3994" i="2"/>
  <c r="Z3995" i="2"/>
  <c r="AA3995" i="2"/>
  <c r="Z3996" i="2"/>
  <c r="AA3996" i="2"/>
  <c r="Z3997" i="2"/>
  <c r="AA3997" i="2"/>
  <c r="Z3998" i="2"/>
  <c r="AA3998" i="2"/>
  <c r="Z3999" i="2"/>
  <c r="AA3999" i="2"/>
  <c r="Z4000" i="2"/>
  <c r="AA4000" i="2"/>
  <c r="Z4001" i="2"/>
  <c r="AA4001" i="2"/>
  <c r="Z4002" i="2"/>
  <c r="AA4002" i="2"/>
  <c r="Z4003" i="2"/>
  <c r="AA4003" i="2"/>
  <c r="Z4004" i="2"/>
  <c r="AA4004" i="2"/>
  <c r="Z4005" i="2"/>
  <c r="AA4005" i="2"/>
  <c r="Z4006" i="2"/>
  <c r="AA4006" i="2"/>
  <c r="Z4007" i="2"/>
  <c r="AA4007" i="2"/>
  <c r="Z4008" i="2"/>
  <c r="AA4008" i="2"/>
  <c r="Z4009" i="2"/>
  <c r="AA4009" i="2"/>
  <c r="Z4010" i="2"/>
  <c r="AA4010" i="2"/>
  <c r="Z4011" i="2"/>
  <c r="AA4011" i="2"/>
  <c r="Z4012" i="2"/>
  <c r="AA4012" i="2"/>
  <c r="Z4013" i="2"/>
  <c r="AA4013" i="2"/>
  <c r="Z4014" i="2"/>
  <c r="AA4014" i="2"/>
  <c r="Z4015" i="2"/>
  <c r="AA4015" i="2"/>
  <c r="Z4016" i="2"/>
  <c r="AA4016" i="2"/>
  <c r="Z4017" i="2"/>
  <c r="AA4017" i="2"/>
  <c r="Z4018" i="2"/>
  <c r="AA4018" i="2"/>
  <c r="Z4019" i="2"/>
  <c r="AA4019" i="2"/>
  <c r="Z4020" i="2"/>
  <c r="AA4020" i="2"/>
  <c r="Z4021" i="2"/>
  <c r="AA4021" i="2"/>
  <c r="Z4022" i="2"/>
  <c r="AA4022" i="2"/>
  <c r="Z4023" i="2"/>
  <c r="AA4023" i="2"/>
  <c r="Z4024" i="2"/>
  <c r="AA4024" i="2"/>
  <c r="Z4025" i="2"/>
  <c r="AA4025" i="2"/>
  <c r="Z4026" i="2"/>
  <c r="AA4026" i="2"/>
  <c r="Z4027" i="2"/>
  <c r="AA4027" i="2"/>
  <c r="Z4028" i="2"/>
  <c r="AA4028" i="2"/>
  <c r="Z4029" i="2"/>
  <c r="AA4029" i="2"/>
  <c r="Z4030" i="2"/>
  <c r="AA4030" i="2"/>
  <c r="Z4031" i="2"/>
  <c r="AA4031" i="2"/>
  <c r="Z4032" i="2"/>
  <c r="AA4032" i="2"/>
  <c r="Z4033" i="2"/>
  <c r="AA4033" i="2"/>
  <c r="Z4034" i="2"/>
  <c r="AA4034" i="2"/>
  <c r="Z4035" i="2"/>
  <c r="AA4035" i="2"/>
  <c r="Z4036" i="2"/>
  <c r="AA4036" i="2"/>
  <c r="Z4037" i="2"/>
  <c r="AA4037" i="2"/>
  <c r="Z4038" i="2"/>
  <c r="AA4038" i="2"/>
  <c r="Z4039" i="2"/>
  <c r="AA4039" i="2"/>
  <c r="Z4040" i="2"/>
  <c r="AA4040" i="2"/>
  <c r="Z4041" i="2"/>
  <c r="AA4041" i="2"/>
  <c r="Z4042" i="2"/>
  <c r="AA4042" i="2"/>
  <c r="Z4043" i="2"/>
  <c r="AA4043" i="2"/>
  <c r="Z4044" i="2"/>
  <c r="AA4044" i="2"/>
  <c r="Z4045" i="2"/>
  <c r="AA4045" i="2"/>
  <c r="Z4046" i="2"/>
  <c r="AA4046" i="2"/>
  <c r="Z4047" i="2"/>
  <c r="AA4047" i="2"/>
  <c r="Z4048" i="2"/>
  <c r="AA4048" i="2"/>
  <c r="Z4049" i="2"/>
  <c r="AA4049" i="2"/>
  <c r="Z4050" i="2"/>
  <c r="AA4050" i="2"/>
  <c r="Z4051" i="2"/>
  <c r="AA4051" i="2"/>
  <c r="Z4052" i="2"/>
  <c r="AA4052" i="2"/>
  <c r="Z4053" i="2"/>
  <c r="AA4053" i="2"/>
  <c r="Z4054" i="2"/>
  <c r="AA4054" i="2"/>
  <c r="Z4055" i="2"/>
  <c r="AA4055" i="2"/>
  <c r="Z4056" i="2"/>
  <c r="AA4056" i="2"/>
  <c r="Z4057" i="2"/>
  <c r="AA4057" i="2"/>
  <c r="Z4058" i="2"/>
  <c r="AA4058" i="2"/>
  <c r="Z4059" i="2"/>
  <c r="AA4059" i="2"/>
  <c r="Z4060" i="2"/>
  <c r="AA4060" i="2"/>
  <c r="Z4061" i="2"/>
  <c r="AA4061" i="2"/>
  <c r="Z4062" i="2"/>
  <c r="AA4062" i="2"/>
  <c r="Z4063" i="2"/>
  <c r="AA4063" i="2"/>
  <c r="Z4064" i="2"/>
  <c r="AA4064" i="2"/>
  <c r="Z4065" i="2"/>
  <c r="AA4065" i="2"/>
  <c r="Z4066" i="2"/>
  <c r="AA4066" i="2"/>
  <c r="Z4067" i="2"/>
  <c r="AA4067" i="2"/>
  <c r="Z4068" i="2"/>
  <c r="AA4068" i="2"/>
  <c r="Z4069" i="2"/>
  <c r="AA4069" i="2"/>
  <c r="Z4070" i="2"/>
  <c r="AA4070" i="2"/>
  <c r="Z4071" i="2"/>
  <c r="AA4071" i="2"/>
  <c r="Z4072" i="2"/>
  <c r="AA4072" i="2"/>
  <c r="Z4073" i="2"/>
  <c r="AA4073" i="2"/>
  <c r="Z4074" i="2"/>
  <c r="AA4074" i="2"/>
  <c r="Z4075" i="2"/>
  <c r="AA4075" i="2"/>
  <c r="Z4076" i="2"/>
  <c r="AA4076" i="2"/>
  <c r="Z4077" i="2"/>
  <c r="AA4077" i="2"/>
  <c r="Z4078" i="2"/>
  <c r="AA4078" i="2"/>
  <c r="Z4079" i="2"/>
  <c r="AA4079" i="2"/>
  <c r="Z4080" i="2"/>
  <c r="AA4080" i="2"/>
  <c r="Z4081" i="2"/>
  <c r="AA4081" i="2"/>
  <c r="Z4082" i="2"/>
  <c r="AA4082" i="2"/>
  <c r="Z4083" i="2"/>
  <c r="AA4083" i="2"/>
  <c r="Z4084" i="2"/>
  <c r="AA4084" i="2"/>
  <c r="Z4085" i="2"/>
  <c r="AA4085" i="2"/>
  <c r="Z4086" i="2"/>
  <c r="AA4086" i="2"/>
  <c r="Z4087" i="2"/>
  <c r="AA4087" i="2"/>
  <c r="Z4088" i="2"/>
  <c r="AA4088" i="2"/>
  <c r="Z4089" i="2"/>
  <c r="AA4089" i="2"/>
  <c r="Z4090" i="2"/>
  <c r="AA4090" i="2"/>
  <c r="Z4091" i="2"/>
  <c r="AA4091" i="2"/>
  <c r="Z4092" i="2"/>
  <c r="AA4092" i="2"/>
  <c r="Z4093" i="2"/>
  <c r="AA4093" i="2"/>
  <c r="Z4094" i="2"/>
  <c r="AA4094" i="2"/>
  <c r="Z4095" i="2"/>
  <c r="AA4095" i="2"/>
  <c r="Z4096" i="2"/>
  <c r="AA4096" i="2"/>
  <c r="Z4097" i="2"/>
  <c r="AA4097" i="2"/>
  <c r="Z4098" i="2"/>
  <c r="AA4098" i="2"/>
  <c r="Z4099" i="2"/>
  <c r="AA4099" i="2"/>
  <c r="Z4100" i="2"/>
  <c r="AA4100" i="2"/>
  <c r="Z4101" i="2"/>
  <c r="AA4101" i="2"/>
  <c r="Z4102" i="2"/>
  <c r="AA4102" i="2"/>
  <c r="Z4103" i="2"/>
  <c r="AA4103" i="2"/>
  <c r="Z4104" i="2"/>
  <c r="AA4104" i="2"/>
  <c r="Z4105" i="2"/>
  <c r="AA4105" i="2"/>
  <c r="Z4106" i="2"/>
  <c r="AA4106" i="2"/>
  <c r="Z4107" i="2"/>
  <c r="AA4107" i="2"/>
  <c r="Z4108" i="2"/>
  <c r="AA4108" i="2"/>
  <c r="Z4109" i="2"/>
  <c r="AA4109" i="2"/>
  <c r="Z4110" i="2"/>
  <c r="AA4110" i="2"/>
  <c r="Z4111" i="2"/>
  <c r="AA4111" i="2"/>
  <c r="Z4112" i="2"/>
  <c r="AA4112" i="2"/>
  <c r="Z4113" i="2"/>
  <c r="AA4113" i="2"/>
  <c r="Z4114" i="2"/>
  <c r="AA4114" i="2"/>
  <c r="Z4115" i="2"/>
  <c r="AA4115" i="2"/>
  <c r="Z4116" i="2"/>
  <c r="AA4116" i="2"/>
  <c r="Z4117" i="2"/>
  <c r="AA4117" i="2"/>
  <c r="Z4118" i="2"/>
  <c r="AA4118" i="2"/>
  <c r="Z4119" i="2"/>
  <c r="AA4119" i="2"/>
  <c r="Z4120" i="2"/>
  <c r="AA4120" i="2"/>
  <c r="Z4121" i="2"/>
  <c r="AA4121" i="2"/>
  <c r="Z4122" i="2"/>
  <c r="AA4122" i="2"/>
  <c r="Z4123" i="2"/>
  <c r="AA4123" i="2"/>
  <c r="Z4124" i="2"/>
  <c r="AA4124" i="2"/>
  <c r="Z4125" i="2"/>
  <c r="AA4125" i="2"/>
  <c r="Z4126" i="2"/>
  <c r="AA4126" i="2"/>
  <c r="Z4127" i="2"/>
  <c r="AA4127" i="2"/>
  <c r="Z4128" i="2"/>
  <c r="AA4128" i="2"/>
  <c r="Z4129" i="2"/>
  <c r="AA4129" i="2"/>
  <c r="Z4130" i="2"/>
  <c r="AA4130" i="2"/>
  <c r="Z4131" i="2"/>
  <c r="AA4131" i="2"/>
  <c r="Z4132" i="2"/>
  <c r="AA4132" i="2"/>
  <c r="Z4133" i="2"/>
  <c r="AA4133" i="2"/>
  <c r="Z4134" i="2"/>
  <c r="AA4134" i="2"/>
  <c r="Z4135" i="2"/>
  <c r="AA4135" i="2"/>
  <c r="Z4136" i="2"/>
  <c r="AA4136" i="2"/>
  <c r="Z4137" i="2"/>
  <c r="AA4137" i="2"/>
  <c r="Z4138" i="2"/>
  <c r="AA4138" i="2"/>
  <c r="Z4139" i="2"/>
  <c r="AA4139" i="2"/>
  <c r="Z4140" i="2"/>
  <c r="AA4140" i="2"/>
  <c r="Z4141" i="2"/>
  <c r="AA4141" i="2"/>
  <c r="Z4142" i="2"/>
  <c r="AA4142" i="2"/>
  <c r="Z4143" i="2"/>
  <c r="AA4143" i="2"/>
  <c r="Z4144" i="2"/>
  <c r="AA4144" i="2"/>
  <c r="Z4145" i="2"/>
  <c r="AA4145" i="2"/>
  <c r="Z4146" i="2"/>
  <c r="AA4146" i="2"/>
  <c r="Z4147" i="2"/>
  <c r="AA4147" i="2"/>
  <c r="Z4148" i="2"/>
  <c r="AA4148" i="2"/>
  <c r="Z4149" i="2"/>
  <c r="AA4149" i="2"/>
  <c r="Z4150" i="2"/>
  <c r="AA4150" i="2"/>
  <c r="Z4151" i="2"/>
  <c r="AA4151" i="2"/>
  <c r="Z4152" i="2"/>
  <c r="AA4152" i="2"/>
  <c r="Z4153" i="2"/>
  <c r="AA4153" i="2"/>
  <c r="Z4154" i="2"/>
  <c r="AA4154" i="2"/>
  <c r="Z4155" i="2"/>
  <c r="AA4155" i="2"/>
  <c r="Z4156" i="2"/>
  <c r="AA4156" i="2"/>
  <c r="Z4157" i="2"/>
  <c r="AA4157" i="2"/>
  <c r="Z4158" i="2"/>
  <c r="AA4158" i="2"/>
  <c r="Z4159" i="2"/>
  <c r="AA4159" i="2"/>
  <c r="Z4160" i="2"/>
  <c r="AA4160" i="2"/>
  <c r="Z4161" i="2"/>
  <c r="AA4161" i="2"/>
  <c r="Z4162" i="2"/>
  <c r="AA4162" i="2"/>
  <c r="Z4163" i="2"/>
  <c r="AA4163" i="2"/>
  <c r="Z4164" i="2"/>
  <c r="AA4164" i="2"/>
  <c r="Z4165" i="2"/>
  <c r="AA4165" i="2"/>
  <c r="Z4166" i="2"/>
  <c r="AA4166" i="2"/>
  <c r="Z4167" i="2"/>
  <c r="AA4167" i="2"/>
  <c r="Z4168" i="2"/>
  <c r="AA4168" i="2"/>
  <c r="Z4169" i="2"/>
  <c r="AA4169" i="2"/>
  <c r="Z4170" i="2"/>
  <c r="AA4170" i="2"/>
  <c r="Z4171" i="2"/>
  <c r="AA4171" i="2"/>
  <c r="Z4172" i="2"/>
  <c r="AA4172" i="2"/>
  <c r="Z4173" i="2"/>
  <c r="AA4173" i="2"/>
  <c r="Z4174" i="2"/>
  <c r="AA4174" i="2"/>
  <c r="Z4175" i="2"/>
  <c r="AA4175" i="2"/>
  <c r="Z4176" i="2"/>
  <c r="AA4176" i="2"/>
  <c r="Z4177" i="2"/>
  <c r="AA4177" i="2"/>
  <c r="Z4178" i="2"/>
  <c r="AA4178" i="2"/>
  <c r="Z4179" i="2"/>
  <c r="AA4179" i="2"/>
  <c r="Z4180" i="2"/>
  <c r="AA4180" i="2"/>
  <c r="Z4181" i="2"/>
  <c r="AA4181" i="2"/>
  <c r="Z4182" i="2"/>
  <c r="AA4182" i="2"/>
  <c r="Z4183" i="2"/>
  <c r="AA4183" i="2"/>
  <c r="Z4184" i="2"/>
  <c r="AA4184" i="2"/>
  <c r="Z4185" i="2"/>
  <c r="AA4185" i="2"/>
  <c r="Z4186" i="2"/>
  <c r="AA4186" i="2"/>
  <c r="Z4187" i="2"/>
  <c r="AA4187" i="2"/>
  <c r="Z4188" i="2"/>
  <c r="AA4188" i="2"/>
  <c r="Z4189" i="2"/>
  <c r="AA4189" i="2"/>
  <c r="Z4190" i="2"/>
  <c r="AA4190" i="2"/>
  <c r="Z4191" i="2"/>
  <c r="AA4191" i="2"/>
  <c r="Z4192" i="2"/>
  <c r="AA4192" i="2"/>
  <c r="Z4193" i="2"/>
  <c r="AA4193" i="2"/>
  <c r="Z4194" i="2"/>
  <c r="AA4194" i="2"/>
  <c r="Z4195" i="2"/>
  <c r="AA4195" i="2"/>
  <c r="Z4196" i="2"/>
  <c r="AA4196" i="2"/>
  <c r="Z4197" i="2"/>
  <c r="AA4197" i="2"/>
  <c r="Z4198" i="2"/>
  <c r="AA4198" i="2"/>
  <c r="Z4199" i="2"/>
  <c r="AA4199" i="2"/>
  <c r="Z4200" i="2"/>
  <c r="AA4200" i="2"/>
  <c r="Z4201" i="2"/>
  <c r="AA4201" i="2"/>
  <c r="Z4202" i="2"/>
  <c r="AA4202" i="2"/>
  <c r="Z4203" i="2"/>
  <c r="AA4203" i="2"/>
  <c r="Z4204" i="2"/>
  <c r="AA4204" i="2"/>
  <c r="Z4205" i="2"/>
  <c r="AA4205" i="2"/>
  <c r="Z4206" i="2"/>
  <c r="AA4206" i="2"/>
  <c r="Z4207" i="2"/>
  <c r="AA4207" i="2"/>
  <c r="Z4208" i="2"/>
  <c r="AA4208" i="2"/>
  <c r="Z4209" i="2"/>
  <c r="AA4209" i="2"/>
  <c r="Z4210" i="2"/>
  <c r="AA4210" i="2"/>
  <c r="Z4211" i="2"/>
  <c r="AA4211" i="2"/>
  <c r="Z4212" i="2"/>
  <c r="AA4212" i="2"/>
  <c r="Z4213" i="2"/>
  <c r="AA4213" i="2"/>
  <c r="Z4214" i="2"/>
  <c r="AA4214" i="2"/>
  <c r="Z4215" i="2"/>
  <c r="AA4215" i="2"/>
  <c r="Z4216" i="2"/>
  <c r="AA4216" i="2"/>
  <c r="Z4217" i="2"/>
  <c r="AA4217" i="2"/>
  <c r="Z4218" i="2"/>
  <c r="AA4218" i="2"/>
  <c r="Z4219" i="2"/>
  <c r="AA4219" i="2"/>
  <c r="Z4220" i="2"/>
  <c r="AA4220" i="2"/>
  <c r="Z4221" i="2"/>
  <c r="AA4221" i="2"/>
  <c r="Z4222" i="2"/>
  <c r="AA4222" i="2"/>
  <c r="Z4223" i="2"/>
  <c r="AA4223" i="2"/>
  <c r="Z4224" i="2"/>
  <c r="AA4224" i="2"/>
  <c r="Z4225" i="2"/>
  <c r="AA4225" i="2"/>
  <c r="Z4226" i="2"/>
  <c r="AA4226" i="2"/>
  <c r="Z4227" i="2"/>
  <c r="AA4227" i="2"/>
  <c r="Z4228" i="2"/>
  <c r="AA4228" i="2"/>
  <c r="Z4229" i="2"/>
  <c r="AA4229" i="2"/>
  <c r="Z4230" i="2"/>
  <c r="AA4230" i="2"/>
  <c r="Z4231" i="2"/>
  <c r="AA4231" i="2"/>
  <c r="Z4232" i="2"/>
  <c r="AA4232" i="2"/>
  <c r="Z4233" i="2"/>
  <c r="AA4233" i="2"/>
  <c r="Z4234" i="2"/>
  <c r="AA4234" i="2"/>
  <c r="Z4235" i="2"/>
  <c r="AA4235" i="2"/>
  <c r="Z4236" i="2"/>
  <c r="AA4236" i="2"/>
  <c r="Z4237" i="2"/>
  <c r="AA4237" i="2"/>
  <c r="Z4238" i="2"/>
  <c r="AA4238" i="2"/>
  <c r="Z4239" i="2"/>
  <c r="AA4239" i="2"/>
  <c r="Z4240" i="2"/>
  <c r="AA4240" i="2"/>
  <c r="Z4241" i="2"/>
  <c r="AA4241" i="2"/>
  <c r="Z4242" i="2"/>
  <c r="AA4242" i="2"/>
  <c r="Z4243" i="2"/>
  <c r="AA4243" i="2"/>
  <c r="Z4244" i="2"/>
  <c r="AA4244" i="2"/>
  <c r="Z4245" i="2"/>
  <c r="AA4245" i="2"/>
  <c r="Z4246" i="2"/>
  <c r="AA4246" i="2"/>
  <c r="Z4247" i="2"/>
  <c r="AA4247" i="2"/>
  <c r="Z4248" i="2"/>
  <c r="AA4248" i="2"/>
  <c r="Z4249" i="2"/>
  <c r="AA4249" i="2"/>
  <c r="Z4250" i="2"/>
  <c r="AA4250" i="2"/>
  <c r="Z4251" i="2"/>
  <c r="AA4251" i="2"/>
  <c r="Z4252" i="2"/>
  <c r="AA4252" i="2"/>
  <c r="Z4253" i="2"/>
  <c r="AA4253" i="2"/>
  <c r="Z4254" i="2"/>
  <c r="AA4254" i="2"/>
  <c r="Z4255" i="2"/>
  <c r="AA4255" i="2"/>
  <c r="Z4256" i="2"/>
  <c r="AA4256" i="2"/>
  <c r="Z4257" i="2"/>
  <c r="AA4257" i="2"/>
  <c r="Z4258" i="2"/>
  <c r="AA4258" i="2"/>
  <c r="Z4259" i="2"/>
  <c r="AA4259" i="2"/>
  <c r="Z4260" i="2"/>
  <c r="AA4260" i="2"/>
  <c r="Z4261" i="2"/>
  <c r="AA4261" i="2"/>
  <c r="Z4262" i="2"/>
  <c r="AA4262" i="2"/>
  <c r="Z4263" i="2"/>
  <c r="AA4263" i="2"/>
  <c r="Z4264" i="2"/>
  <c r="AA4264" i="2"/>
  <c r="Z4265" i="2"/>
  <c r="AA4265" i="2"/>
  <c r="Z4266" i="2"/>
  <c r="AA4266" i="2"/>
  <c r="Z4267" i="2"/>
  <c r="AA4267" i="2"/>
  <c r="Z4268" i="2"/>
  <c r="AA4268" i="2"/>
  <c r="Z4269" i="2"/>
  <c r="AA4269" i="2"/>
  <c r="Z4270" i="2"/>
  <c r="AA4270" i="2"/>
  <c r="Z4271" i="2"/>
  <c r="AA4271" i="2"/>
  <c r="Z4272" i="2"/>
  <c r="AA4272" i="2"/>
  <c r="Z4273" i="2"/>
  <c r="AA4273" i="2"/>
  <c r="Z4274" i="2"/>
  <c r="AA4274" i="2"/>
  <c r="Z4275" i="2"/>
  <c r="AA4275" i="2"/>
  <c r="Z4276" i="2"/>
  <c r="AA4276" i="2"/>
  <c r="Z4277" i="2"/>
  <c r="AA4277" i="2"/>
  <c r="Z4278" i="2"/>
  <c r="AA4278" i="2"/>
  <c r="Z4279" i="2"/>
  <c r="AA4279" i="2"/>
  <c r="Z4280" i="2"/>
  <c r="AA4280" i="2"/>
  <c r="Z4281" i="2"/>
  <c r="AA4281" i="2"/>
  <c r="Z4282" i="2"/>
  <c r="AA4282" i="2"/>
  <c r="Z4283" i="2"/>
  <c r="AA4283" i="2"/>
  <c r="Z4284" i="2"/>
  <c r="AA4284" i="2"/>
  <c r="Z4285" i="2"/>
  <c r="AA4285" i="2"/>
  <c r="Z4286" i="2"/>
  <c r="AA4286" i="2"/>
  <c r="Z4287" i="2"/>
  <c r="AA4287" i="2"/>
  <c r="Z4288" i="2"/>
  <c r="AA4288" i="2"/>
  <c r="Z4289" i="2"/>
  <c r="AA4289" i="2"/>
  <c r="Z4290" i="2"/>
  <c r="AA4290" i="2"/>
  <c r="Z4291" i="2"/>
  <c r="AA4291" i="2"/>
  <c r="Z4292" i="2"/>
  <c r="AA4292" i="2"/>
  <c r="Z4293" i="2"/>
  <c r="AA4293" i="2"/>
  <c r="Z4294" i="2"/>
  <c r="AA4294" i="2"/>
  <c r="Z4295" i="2"/>
  <c r="AA4295" i="2"/>
  <c r="Z4296" i="2"/>
  <c r="AA4296" i="2"/>
  <c r="Z4297" i="2"/>
  <c r="AA4297" i="2"/>
  <c r="Z4298" i="2"/>
  <c r="AA4298" i="2"/>
  <c r="Z4299" i="2"/>
  <c r="AA4299" i="2"/>
  <c r="Z4300" i="2"/>
  <c r="AA4300" i="2"/>
  <c r="Z4301" i="2"/>
  <c r="AA4301" i="2"/>
  <c r="Z4302" i="2"/>
  <c r="AA4302" i="2"/>
  <c r="Z4303" i="2"/>
  <c r="AA4303" i="2"/>
  <c r="Z4304" i="2"/>
  <c r="AA4304" i="2"/>
  <c r="Z4305" i="2"/>
  <c r="AA4305" i="2"/>
  <c r="Z4306" i="2"/>
  <c r="AA4306" i="2"/>
  <c r="Z4307" i="2"/>
  <c r="AA4307" i="2"/>
  <c r="Z4308" i="2"/>
  <c r="AA4308" i="2"/>
  <c r="Z4309" i="2"/>
  <c r="AA4309" i="2"/>
  <c r="Z4310" i="2"/>
  <c r="AA4310" i="2"/>
  <c r="Z4311" i="2"/>
  <c r="AA4311" i="2"/>
  <c r="Z4312" i="2"/>
  <c r="AA4312" i="2"/>
  <c r="Z4313" i="2"/>
  <c r="AA4313" i="2"/>
  <c r="Z4314" i="2"/>
  <c r="AA4314" i="2"/>
  <c r="Z4315" i="2"/>
  <c r="AA4315" i="2"/>
  <c r="Z4316" i="2"/>
  <c r="AA4316" i="2"/>
  <c r="Z4317" i="2"/>
  <c r="AA4317" i="2"/>
  <c r="Z4318" i="2"/>
  <c r="AA4318" i="2"/>
  <c r="Z4319" i="2"/>
  <c r="AA4319" i="2"/>
  <c r="Z4320" i="2"/>
  <c r="AA4320" i="2"/>
  <c r="Z4321" i="2"/>
  <c r="AA4321" i="2"/>
  <c r="Z4322" i="2"/>
  <c r="AA4322" i="2"/>
  <c r="Z4323" i="2"/>
  <c r="AA4323" i="2"/>
  <c r="Z4324" i="2"/>
  <c r="AA4324" i="2"/>
  <c r="Z4325" i="2"/>
  <c r="AA4325" i="2"/>
  <c r="Z4326" i="2"/>
  <c r="AA4326" i="2"/>
  <c r="Z4327" i="2"/>
  <c r="AA4327" i="2"/>
  <c r="Z4328" i="2"/>
  <c r="AA4328" i="2"/>
  <c r="Z4329" i="2"/>
  <c r="AA4329" i="2"/>
  <c r="Z4330" i="2"/>
  <c r="AA4330" i="2"/>
  <c r="Z4331" i="2"/>
  <c r="AA4331" i="2"/>
  <c r="Z4332" i="2"/>
  <c r="AA4332" i="2"/>
  <c r="Z4333" i="2"/>
  <c r="AA4333" i="2"/>
  <c r="Z4334" i="2"/>
  <c r="AA4334" i="2"/>
  <c r="Z4335" i="2"/>
  <c r="AA4335" i="2"/>
  <c r="Z4336" i="2"/>
  <c r="AA4336" i="2"/>
  <c r="Z4337" i="2"/>
  <c r="AA4337" i="2"/>
  <c r="Z4338" i="2"/>
  <c r="AA4338" i="2"/>
  <c r="Z4339" i="2"/>
  <c r="AA4339" i="2"/>
  <c r="Z4340" i="2"/>
  <c r="AA4340" i="2"/>
  <c r="Z4341" i="2"/>
  <c r="AA4341" i="2"/>
  <c r="Z4342" i="2"/>
  <c r="AA4342" i="2"/>
  <c r="Z4343" i="2"/>
  <c r="AA4343" i="2"/>
  <c r="Z4344" i="2"/>
  <c r="AA4344" i="2"/>
  <c r="Z4345" i="2"/>
  <c r="AA4345" i="2"/>
  <c r="Z4346" i="2"/>
  <c r="AA4346" i="2"/>
  <c r="Z4347" i="2"/>
  <c r="AA4347" i="2"/>
  <c r="Z4348" i="2"/>
  <c r="AA4348" i="2"/>
  <c r="Z4349" i="2"/>
  <c r="AA4349" i="2"/>
  <c r="Z4350" i="2"/>
  <c r="AA4350" i="2"/>
  <c r="Z4351" i="2"/>
  <c r="AA4351" i="2"/>
  <c r="Z4352" i="2"/>
  <c r="AA4352" i="2"/>
  <c r="Z4353" i="2"/>
  <c r="AA4353" i="2"/>
  <c r="Z4354" i="2"/>
  <c r="AA4354" i="2"/>
  <c r="Z4355" i="2"/>
  <c r="AA4355" i="2"/>
  <c r="Z4356" i="2"/>
  <c r="AA4356" i="2"/>
  <c r="Z4357" i="2"/>
  <c r="AA4357" i="2"/>
  <c r="Z4358" i="2"/>
  <c r="AA4358" i="2"/>
  <c r="Z4359" i="2"/>
  <c r="AA4359" i="2"/>
  <c r="Z4360" i="2"/>
  <c r="AA4360" i="2"/>
  <c r="Z4361" i="2"/>
  <c r="AA4361" i="2"/>
  <c r="Z4362" i="2"/>
  <c r="AA4362" i="2"/>
  <c r="Z4363" i="2"/>
  <c r="AA4363" i="2"/>
  <c r="Z4364" i="2"/>
  <c r="AA4364" i="2"/>
  <c r="Z4365" i="2"/>
  <c r="AA4365" i="2"/>
  <c r="Z4366" i="2"/>
  <c r="AA4366" i="2"/>
  <c r="Z4367" i="2"/>
  <c r="AA4367" i="2"/>
  <c r="Z4368" i="2"/>
  <c r="AA4368" i="2"/>
  <c r="Z4369" i="2"/>
  <c r="AA4369" i="2"/>
  <c r="Z4370" i="2"/>
  <c r="AA4370" i="2"/>
  <c r="Z4371" i="2"/>
  <c r="AA4371" i="2"/>
  <c r="Z4372" i="2"/>
  <c r="AA4372" i="2"/>
  <c r="Z4373" i="2"/>
  <c r="AA4373" i="2"/>
  <c r="Z4374" i="2"/>
  <c r="AA4374" i="2"/>
  <c r="Z4375" i="2"/>
  <c r="AA4375" i="2"/>
  <c r="Z4376" i="2"/>
  <c r="AA4376" i="2"/>
  <c r="Z4377" i="2"/>
  <c r="AA4377" i="2"/>
  <c r="Z4378" i="2"/>
  <c r="AA4378" i="2"/>
  <c r="Z4379" i="2"/>
  <c r="AA4379" i="2"/>
  <c r="Z4380" i="2"/>
  <c r="AA4380" i="2"/>
  <c r="Z4381" i="2"/>
  <c r="AA4381" i="2"/>
  <c r="Z4382" i="2"/>
  <c r="AA4382" i="2"/>
  <c r="Z4383" i="2"/>
  <c r="AA4383" i="2"/>
  <c r="Z4384" i="2"/>
  <c r="AA4384" i="2"/>
  <c r="Z4385" i="2"/>
  <c r="AA4385" i="2"/>
  <c r="Z4386" i="2"/>
  <c r="AA4386" i="2"/>
  <c r="Z4387" i="2"/>
  <c r="AA4387" i="2"/>
  <c r="Z4388" i="2"/>
  <c r="AA4388" i="2"/>
  <c r="Z4389" i="2"/>
  <c r="AA4389" i="2"/>
  <c r="Z4390" i="2"/>
  <c r="AA4390" i="2"/>
  <c r="Z4391" i="2"/>
  <c r="AA4391" i="2"/>
  <c r="Z4392" i="2"/>
  <c r="AA4392" i="2"/>
  <c r="Z4393" i="2"/>
  <c r="AA4393" i="2"/>
  <c r="Z4394" i="2"/>
  <c r="AA4394" i="2"/>
  <c r="Z4395" i="2"/>
  <c r="AA4395" i="2"/>
  <c r="Z4396" i="2"/>
  <c r="AA4396" i="2"/>
  <c r="Z4397" i="2"/>
  <c r="AA4397" i="2"/>
  <c r="Z4398" i="2"/>
  <c r="AA4398" i="2"/>
  <c r="Z4399" i="2"/>
  <c r="AA4399" i="2"/>
  <c r="Z4400" i="2"/>
  <c r="AA4400" i="2"/>
  <c r="Z4401" i="2"/>
  <c r="AA4401" i="2"/>
  <c r="Z4402" i="2"/>
  <c r="AA4402" i="2"/>
  <c r="Z4403" i="2"/>
  <c r="AA4403" i="2"/>
  <c r="Z4404" i="2"/>
  <c r="AA4404" i="2"/>
  <c r="Z4405" i="2"/>
  <c r="AA4405" i="2"/>
  <c r="Z4406" i="2"/>
  <c r="AA4406" i="2"/>
  <c r="Z4407" i="2"/>
  <c r="AA4407" i="2"/>
  <c r="Z4408" i="2"/>
  <c r="AA4408" i="2"/>
  <c r="Z4409" i="2"/>
  <c r="AA4409" i="2"/>
  <c r="Z4410" i="2"/>
  <c r="AA4410" i="2"/>
  <c r="Z4411" i="2"/>
  <c r="AA4411" i="2"/>
  <c r="Z4412" i="2"/>
  <c r="AA4412" i="2"/>
  <c r="Z4413" i="2"/>
  <c r="AA4413" i="2"/>
  <c r="Z4414" i="2"/>
  <c r="AA4414" i="2"/>
  <c r="Z4415" i="2"/>
  <c r="AA4415" i="2"/>
  <c r="Z4416" i="2"/>
  <c r="AA4416" i="2"/>
  <c r="Z4417" i="2"/>
  <c r="AA4417" i="2"/>
  <c r="Z4418" i="2"/>
  <c r="AA4418" i="2"/>
  <c r="Z4419" i="2"/>
  <c r="AA4419" i="2"/>
  <c r="Z4420" i="2"/>
  <c r="AA4420" i="2"/>
  <c r="Z4421" i="2"/>
  <c r="AA4421" i="2"/>
  <c r="Z4422" i="2"/>
  <c r="AA4422" i="2"/>
  <c r="Z4423" i="2"/>
  <c r="AA4423" i="2"/>
  <c r="Z4424" i="2"/>
  <c r="AA4424" i="2"/>
  <c r="Z4425" i="2"/>
  <c r="AA4425" i="2"/>
  <c r="Z4426" i="2"/>
  <c r="AA4426" i="2"/>
  <c r="Z4427" i="2"/>
  <c r="AA4427" i="2"/>
  <c r="Z4428" i="2"/>
  <c r="AA4428" i="2"/>
  <c r="Z4429" i="2"/>
  <c r="AA4429" i="2"/>
  <c r="Z4430" i="2"/>
  <c r="AA4430" i="2"/>
  <c r="Z4431" i="2"/>
  <c r="AA4431" i="2"/>
  <c r="Z4432" i="2"/>
  <c r="AA4432" i="2"/>
  <c r="Z4433" i="2"/>
  <c r="AA4433" i="2"/>
  <c r="Z4434" i="2"/>
  <c r="AA4434" i="2"/>
  <c r="Z4435" i="2"/>
  <c r="AA4435" i="2"/>
  <c r="Z4436" i="2"/>
  <c r="AA4436" i="2"/>
  <c r="Z4437" i="2"/>
  <c r="AA4437" i="2"/>
  <c r="Z4438" i="2"/>
  <c r="AA4438" i="2"/>
  <c r="Z4439" i="2"/>
  <c r="AA4439" i="2"/>
  <c r="Z4440" i="2"/>
  <c r="AA4440" i="2"/>
  <c r="Z4441" i="2"/>
  <c r="AA4441" i="2"/>
  <c r="Z4442" i="2"/>
  <c r="AA4442" i="2"/>
  <c r="Z4443" i="2"/>
  <c r="AA4443" i="2"/>
  <c r="Z4444" i="2"/>
  <c r="AA4444" i="2"/>
  <c r="Z4445" i="2"/>
  <c r="AA4445" i="2"/>
  <c r="Z4446" i="2"/>
  <c r="AA4446" i="2"/>
  <c r="Z4447" i="2"/>
  <c r="AA4447" i="2"/>
  <c r="Z4448" i="2"/>
  <c r="AA4448" i="2"/>
  <c r="Z4449" i="2"/>
  <c r="AA4449" i="2"/>
  <c r="Z4450" i="2"/>
  <c r="AA4450" i="2"/>
  <c r="Z4451" i="2"/>
  <c r="AA4451" i="2"/>
  <c r="Z4452" i="2"/>
  <c r="AA4452" i="2"/>
  <c r="Z4453" i="2"/>
  <c r="AA4453" i="2"/>
  <c r="Z4454" i="2"/>
  <c r="AA4454" i="2"/>
  <c r="Z4455" i="2"/>
  <c r="AA4455" i="2"/>
  <c r="Z4456" i="2"/>
  <c r="AA4456" i="2"/>
  <c r="Z4457" i="2"/>
  <c r="AA4457" i="2"/>
  <c r="Z4458" i="2"/>
  <c r="AA4458" i="2"/>
  <c r="Z4459" i="2"/>
  <c r="AA4459" i="2"/>
  <c r="Z4460" i="2"/>
  <c r="AA4460" i="2"/>
  <c r="Z4461" i="2"/>
  <c r="AA4461" i="2"/>
  <c r="Z4462" i="2"/>
  <c r="AA4462" i="2"/>
  <c r="Z4463" i="2"/>
  <c r="AA4463" i="2"/>
  <c r="Z4464" i="2"/>
  <c r="AA4464" i="2"/>
  <c r="Z4465" i="2"/>
  <c r="AA4465" i="2"/>
  <c r="Z4466" i="2"/>
  <c r="AA4466" i="2"/>
  <c r="Z4467" i="2"/>
  <c r="AA4467" i="2"/>
  <c r="Z4468" i="2"/>
  <c r="AA4468" i="2"/>
  <c r="Z4469" i="2"/>
  <c r="AA4469" i="2"/>
  <c r="Z4470" i="2"/>
  <c r="AA4470" i="2"/>
  <c r="Z4471" i="2"/>
  <c r="AA4471" i="2"/>
  <c r="Z4472" i="2"/>
  <c r="AA4472" i="2"/>
  <c r="Z4473" i="2"/>
  <c r="AA4473" i="2"/>
  <c r="Z4474" i="2"/>
  <c r="AA4474" i="2"/>
  <c r="Z4475" i="2"/>
  <c r="AA4475" i="2"/>
  <c r="Z4476" i="2"/>
  <c r="AA4476" i="2"/>
  <c r="Z4477" i="2"/>
  <c r="AA4477" i="2"/>
  <c r="Z4478" i="2"/>
  <c r="AA4478" i="2"/>
  <c r="Z4479" i="2"/>
  <c r="AA4479" i="2"/>
  <c r="Z4480" i="2"/>
  <c r="AA4480" i="2"/>
  <c r="Z4481" i="2"/>
  <c r="AA4481" i="2"/>
  <c r="Z4482" i="2"/>
  <c r="AA4482" i="2"/>
  <c r="Z4483" i="2"/>
  <c r="AA4483" i="2"/>
  <c r="Z4484" i="2"/>
  <c r="AA4484" i="2"/>
  <c r="Z4485" i="2"/>
  <c r="AA4485" i="2"/>
  <c r="Z4486" i="2"/>
  <c r="AA4486" i="2"/>
  <c r="Z4487" i="2"/>
  <c r="AA4487" i="2"/>
  <c r="Z4488" i="2"/>
  <c r="AA4488" i="2"/>
  <c r="Z4489" i="2"/>
  <c r="AA4489" i="2"/>
  <c r="Z4490" i="2"/>
  <c r="AA4490" i="2"/>
  <c r="Z4491" i="2"/>
  <c r="AA4491" i="2"/>
  <c r="Z4492" i="2"/>
  <c r="AA4492" i="2"/>
  <c r="Z4493" i="2"/>
  <c r="AA4493" i="2"/>
  <c r="Z4494" i="2"/>
  <c r="AA4494" i="2"/>
  <c r="Z4495" i="2"/>
  <c r="AA4495" i="2"/>
  <c r="Z4496" i="2"/>
  <c r="AA4496" i="2"/>
  <c r="Z4497" i="2"/>
  <c r="AA4497" i="2"/>
  <c r="Z4498" i="2"/>
  <c r="AA4498" i="2"/>
  <c r="Z4499" i="2"/>
  <c r="AA4499" i="2"/>
  <c r="Z4500" i="2"/>
  <c r="AA4500" i="2"/>
  <c r="Z4501" i="2"/>
  <c r="AA4501" i="2"/>
  <c r="Z4502" i="2"/>
  <c r="AA4502" i="2"/>
  <c r="Z4503" i="2"/>
  <c r="AA4503" i="2"/>
  <c r="Z4504" i="2"/>
  <c r="AA4504" i="2"/>
  <c r="Z4505" i="2"/>
  <c r="AA4505" i="2"/>
  <c r="Z4506" i="2"/>
  <c r="AA4506" i="2"/>
  <c r="Z4507" i="2"/>
  <c r="AA4507" i="2"/>
  <c r="Z4508" i="2"/>
  <c r="AA4508" i="2"/>
  <c r="Z4509" i="2"/>
  <c r="AA4509" i="2"/>
  <c r="Z4510" i="2"/>
  <c r="AA4510" i="2"/>
  <c r="Z4511" i="2"/>
  <c r="AA4511" i="2"/>
  <c r="Z4512" i="2"/>
  <c r="AA4512" i="2"/>
  <c r="Z4513" i="2"/>
  <c r="AA4513" i="2"/>
  <c r="Z4514" i="2"/>
  <c r="AA4514" i="2"/>
  <c r="Z4515" i="2"/>
  <c r="AA4515" i="2"/>
  <c r="Z4516" i="2"/>
  <c r="AA4516" i="2"/>
  <c r="Z4517" i="2"/>
  <c r="AA4517" i="2"/>
  <c r="Z4518" i="2"/>
  <c r="AA4518" i="2"/>
  <c r="Z4519" i="2"/>
  <c r="AA4519" i="2"/>
  <c r="Z4520" i="2"/>
  <c r="AA4520" i="2"/>
  <c r="Z4521" i="2"/>
  <c r="AA4521" i="2"/>
  <c r="Z4522" i="2"/>
  <c r="AA4522" i="2"/>
  <c r="Z4523" i="2"/>
  <c r="AA4523" i="2"/>
  <c r="Z4524" i="2"/>
  <c r="AA4524" i="2"/>
  <c r="Z4525" i="2"/>
  <c r="AA4525" i="2"/>
  <c r="Z4526" i="2"/>
  <c r="AA4526" i="2"/>
  <c r="Z4527" i="2"/>
  <c r="AA4527" i="2"/>
  <c r="Z4528" i="2"/>
  <c r="AA4528" i="2"/>
  <c r="Z4529" i="2"/>
  <c r="AA4529" i="2"/>
  <c r="Z4530" i="2"/>
  <c r="AA4530" i="2"/>
  <c r="Z4531" i="2"/>
  <c r="AA4531" i="2"/>
  <c r="Z4532" i="2"/>
  <c r="AA4532" i="2"/>
  <c r="Z4533" i="2"/>
  <c r="AA4533" i="2"/>
  <c r="Z4534" i="2"/>
  <c r="AA4534" i="2"/>
  <c r="Z4535" i="2"/>
  <c r="AA4535" i="2"/>
  <c r="Z4536" i="2"/>
  <c r="AA4536" i="2"/>
  <c r="Z4537" i="2"/>
  <c r="AA4537" i="2"/>
  <c r="Z4538" i="2"/>
  <c r="AA4538" i="2"/>
  <c r="Z4539" i="2"/>
  <c r="AA4539" i="2"/>
  <c r="Z4540" i="2"/>
  <c r="AA4540" i="2"/>
  <c r="Z4541" i="2"/>
  <c r="AA4541" i="2"/>
  <c r="Z4542" i="2"/>
  <c r="AA4542" i="2"/>
  <c r="Z4543" i="2"/>
  <c r="AA4543" i="2"/>
  <c r="Z4544" i="2"/>
  <c r="AA4544" i="2"/>
  <c r="Z4545" i="2"/>
  <c r="AA4545" i="2"/>
  <c r="Z4546" i="2"/>
  <c r="AA4546" i="2"/>
  <c r="Z4547" i="2"/>
  <c r="AA4547" i="2"/>
  <c r="Z4548" i="2"/>
  <c r="AA4548" i="2"/>
  <c r="Z4549" i="2"/>
  <c r="AA4549" i="2"/>
  <c r="Z4550" i="2"/>
  <c r="AA4550" i="2"/>
  <c r="Z4551" i="2"/>
  <c r="AA4551" i="2"/>
  <c r="Z4552" i="2"/>
  <c r="AA4552" i="2"/>
  <c r="Z4553" i="2"/>
  <c r="AA4553" i="2"/>
  <c r="Z4554" i="2"/>
  <c r="AA4554" i="2"/>
  <c r="Z4555" i="2"/>
  <c r="AA4555" i="2"/>
  <c r="Z4556" i="2"/>
  <c r="AA4556" i="2"/>
  <c r="Z4557" i="2"/>
  <c r="AA4557" i="2"/>
  <c r="Z4558" i="2"/>
  <c r="AA4558" i="2"/>
  <c r="Z4559" i="2"/>
  <c r="AA4559" i="2"/>
  <c r="Z4560" i="2"/>
  <c r="AA4560" i="2"/>
  <c r="Z4561" i="2"/>
  <c r="AA4561" i="2"/>
  <c r="Z4562" i="2"/>
  <c r="AA4562" i="2"/>
  <c r="Z4563" i="2"/>
  <c r="AA4563" i="2"/>
  <c r="Z4564" i="2"/>
  <c r="AA4564" i="2"/>
  <c r="Z4565" i="2"/>
  <c r="AA4565" i="2"/>
  <c r="Z4566" i="2"/>
  <c r="AA4566" i="2"/>
  <c r="Z4567" i="2"/>
  <c r="AA4567" i="2"/>
  <c r="Z4568" i="2"/>
  <c r="AA4568" i="2"/>
  <c r="Z4569" i="2"/>
  <c r="AA4569" i="2"/>
  <c r="Z4570" i="2"/>
  <c r="AA4570" i="2"/>
  <c r="Z4571" i="2"/>
  <c r="AA4571" i="2"/>
  <c r="Z4572" i="2"/>
  <c r="AA4572" i="2"/>
  <c r="Z4573" i="2"/>
  <c r="AA4573" i="2"/>
  <c r="Z4574" i="2"/>
  <c r="AA4574" i="2"/>
  <c r="Z4575" i="2"/>
  <c r="AA4575" i="2"/>
  <c r="Z4576" i="2"/>
  <c r="AA4576" i="2"/>
  <c r="Z4577" i="2"/>
  <c r="AA4577" i="2"/>
  <c r="Z4578" i="2"/>
  <c r="AA4578" i="2"/>
  <c r="Z4579" i="2"/>
  <c r="AA4579" i="2"/>
  <c r="Z4580" i="2"/>
  <c r="AA4580" i="2"/>
  <c r="Z4581" i="2"/>
  <c r="AA4581" i="2"/>
  <c r="Z4582" i="2"/>
  <c r="AA4582" i="2"/>
  <c r="Z4583" i="2"/>
  <c r="AA4583" i="2"/>
  <c r="Z4584" i="2"/>
  <c r="AA4584" i="2"/>
  <c r="Z4585" i="2"/>
  <c r="AA4585" i="2"/>
  <c r="Z4586" i="2"/>
  <c r="AA4586" i="2"/>
  <c r="Z4587" i="2"/>
  <c r="AA4587" i="2"/>
  <c r="Z4588" i="2"/>
  <c r="AA4588" i="2"/>
  <c r="Z4589" i="2"/>
  <c r="AA4589" i="2"/>
  <c r="Z4590" i="2"/>
  <c r="AA4590" i="2"/>
  <c r="Z4591" i="2"/>
  <c r="AA4591" i="2"/>
  <c r="Z4592" i="2"/>
  <c r="AA4592" i="2"/>
  <c r="Z4593" i="2"/>
  <c r="AA4593" i="2"/>
  <c r="Z4594" i="2"/>
  <c r="AA4594" i="2"/>
  <c r="Z4595" i="2"/>
  <c r="AA4595" i="2"/>
  <c r="Z4596" i="2"/>
  <c r="AA4596" i="2"/>
  <c r="Z4597" i="2"/>
  <c r="AA4597" i="2"/>
  <c r="Z4598" i="2"/>
  <c r="AA4598" i="2"/>
  <c r="Z4599" i="2"/>
  <c r="AA4599" i="2"/>
  <c r="Z4600" i="2"/>
  <c r="AA4600" i="2"/>
  <c r="Z4601" i="2"/>
  <c r="AA4601" i="2"/>
  <c r="Z4602" i="2"/>
  <c r="AA4602" i="2"/>
  <c r="Z4603" i="2"/>
  <c r="AA4603" i="2"/>
  <c r="Z4604" i="2"/>
  <c r="AA4604" i="2"/>
  <c r="Z4605" i="2"/>
  <c r="AA4605" i="2"/>
  <c r="Z4606" i="2"/>
  <c r="AA4606" i="2"/>
  <c r="Z4607" i="2"/>
  <c r="AA4607" i="2"/>
  <c r="Z4608" i="2"/>
  <c r="AA4608" i="2"/>
  <c r="Z4609" i="2"/>
  <c r="AA4609" i="2"/>
  <c r="Z4610" i="2"/>
  <c r="AA4610" i="2"/>
  <c r="Z4611" i="2"/>
  <c r="AA4611" i="2"/>
  <c r="Z4612" i="2"/>
  <c r="AA4612" i="2"/>
  <c r="Z4613" i="2"/>
  <c r="AA4613" i="2"/>
  <c r="Z4614" i="2"/>
  <c r="AA4614" i="2"/>
  <c r="Z4615" i="2"/>
  <c r="AA4615" i="2"/>
  <c r="Z4616" i="2"/>
  <c r="AA4616" i="2"/>
  <c r="Z4617" i="2"/>
  <c r="AA4617" i="2"/>
  <c r="Z4618" i="2"/>
  <c r="AA4618" i="2"/>
  <c r="Z4619" i="2"/>
  <c r="AA4619" i="2"/>
  <c r="Z4620" i="2"/>
  <c r="AA4620" i="2"/>
  <c r="Z4621" i="2"/>
  <c r="AA4621" i="2"/>
  <c r="Z4622" i="2"/>
  <c r="AA4622" i="2"/>
  <c r="Z4623" i="2"/>
  <c r="AA4623" i="2"/>
  <c r="Z4624" i="2"/>
  <c r="AA4624" i="2"/>
  <c r="Z4625" i="2"/>
  <c r="AA4625" i="2"/>
  <c r="Z4626" i="2"/>
  <c r="AA4626" i="2"/>
  <c r="Z4627" i="2"/>
  <c r="AA4627" i="2"/>
  <c r="Z4628" i="2"/>
  <c r="AA4628" i="2"/>
  <c r="Z4629" i="2"/>
  <c r="AA4629" i="2"/>
  <c r="Z4630" i="2"/>
  <c r="AA4630" i="2"/>
  <c r="Z4631" i="2"/>
  <c r="AA4631" i="2"/>
  <c r="Z4632" i="2"/>
  <c r="AA4632" i="2"/>
  <c r="Z4633" i="2"/>
  <c r="AA4633" i="2"/>
  <c r="Z4634" i="2"/>
  <c r="AA4634" i="2"/>
  <c r="Z4635" i="2"/>
  <c r="AA4635" i="2"/>
  <c r="Z4636" i="2"/>
  <c r="AA4636" i="2"/>
  <c r="Z4637" i="2"/>
  <c r="AA4637" i="2"/>
  <c r="Z4638" i="2"/>
  <c r="AA4638" i="2"/>
  <c r="Z4639" i="2"/>
  <c r="AA4639" i="2"/>
  <c r="Z4640" i="2"/>
  <c r="AA4640" i="2"/>
  <c r="Z4641" i="2"/>
  <c r="AA4641" i="2"/>
  <c r="Z4642" i="2"/>
  <c r="AA4642" i="2"/>
  <c r="Z4643" i="2"/>
  <c r="AA4643" i="2"/>
  <c r="Z4644" i="2"/>
  <c r="AA4644" i="2"/>
  <c r="Z4645" i="2"/>
  <c r="AA4645" i="2"/>
  <c r="Z4646" i="2"/>
  <c r="AA4646" i="2"/>
  <c r="Z4647" i="2"/>
  <c r="AA4647" i="2"/>
  <c r="Z4648" i="2"/>
  <c r="AA4648" i="2"/>
  <c r="Z4649" i="2"/>
  <c r="AA4649" i="2"/>
  <c r="Z4650" i="2"/>
  <c r="AA4650" i="2"/>
  <c r="Z4651" i="2"/>
  <c r="AA4651" i="2"/>
  <c r="Z4652" i="2"/>
  <c r="AA4652" i="2"/>
  <c r="Z4653" i="2"/>
  <c r="AA4653" i="2"/>
  <c r="Z4654" i="2"/>
  <c r="AA4654" i="2"/>
  <c r="Z4655" i="2"/>
  <c r="AA4655" i="2"/>
  <c r="Z4656" i="2"/>
  <c r="AA4656" i="2"/>
  <c r="Z4657" i="2"/>
  <c r="AA4657" i="2"/>
  <c r="Z4658" i="2"/>
  <c r="AA4658" i="2"/>
  <c r="Z4659" i="2"/>
  <c r="AA4659" i="2"/>
  <c r="Z4660" i="2"/>
  <c r="AA4660" i="2"/>
  <c r="Z4661" i="2"/>
  <c r="AA4661" i="2"/>
  <c r="Z4662" i="2"/>
  <c r="AA4662" i="2"/>
  <c r="Z4663" i="2"/>
  <c r="AA4663" i="2"/>
  <c r="Z4664" i="2"/>
  <c r="AA4664" i="2"/>
  <c r="Z4665" i="2"/>
  <c r="AA4665" i="2"/>
  <c r="Z4666" i="2"/>
  <c r="AA4666" i="2"/>
  <c r="Z4667" i="2"/>
  <c r="AA4667" i="2"/>
  <c r="Z4668" i="2"/>
  <c r="AA4668" i="2"/>
  <c r="Z4669" i="2"/>
  <c r="AA4669" i="2"/>
  <c r="Z4670" i="2"/>
  <c r="AA4670" i="2"/>
  <c r="Z4671" i="2"/>
  <c r="AA4671" i="2"/>
  <c r="Z4672" i="2"/>
  <c r="AA4672" i="2"/>
  <c r="Z4673" i="2"/>
  <c r="AA4673" i="2"/>
  <c r="Z4674" i="2"/>
  <c r="AA4674" i="2"/>
  <c r="Z4675" i="2"/>
  <c r="AA4675" i="2"/>
  <c r="Z4676" i="2"/>
  <c r="AA4676" i="2"/>
  <c r="Z4677" i="2"/>
  <c r="AA4677" i="2"/>
  <c r="Z4678" i="2"/>
  <c r="AA4678" i="2"/>
  <c r="Z4679" i="2"/>
  <c r="AA4679" i="2"/>
  <c r="Z4680" i="2"/>
  <c r="AA4680" i="2"/>
  <c r="Z4681" i="2"/>
  <c r="AA4681" i="2"/>
  <c r="Z4682" i="2"/>
  <c r="AA4682" i="2"/>
  <c r="Z4683" i="2"/>
  <c r="AA4683" i="2"/>
  <c r="Z4684" i="2"/>
  <c r="AA4684" i="2"/>
  <c r="Z4685" i="2"/>
  <c r="AA4685" i="2"/>
  <c r="Z4686" i="2"/>
  <c r="AA4686" i="2"/>
  <c r="Z4687" i="2"/>
  <c r="AA4687" i="2"/>
  <c r="Z4688" i="2"/>
  <c r="AA4688" i="2"/>
  <c r="Z4689" i="2"/>
  <c r="AA4689" i="2"/>
  <c r="Z4690" i="2"/>
  <c r="AA4690" i="2"/>
  <c r="Z4691" i="2"/>
  <c r="AA4691" i="2"/>
  <c r="Z4692" i="2"/>
  <c r="AA4692" i="2"/>
  <c r="Z4693" i="2"/>
  <c r="AA4693" i="2"/>
  <c r="Z4694" i="2"/>
  <c r="AA4694" i="2"/>
  <c r="Z4695" i="2"/>
  <c r="AA4695" i="2"/>
  <c r="Z4696" i="2"/>
  <c r="AA4696" i="2"/>
  <c r="Z4697" i="2"/>
  <c r="AA4697" i="2"/>
  <c r="Z4698" i="2"/>
  <c r="AA4698" i="2"/>
  <c r="Z4699" i="2"/>
  <c r="AA4699" i="2"/>
  <c r="Z4700" i="2"/>
  <c r="AA4700" i="2"/>
  <c r="Z4701" i="2"/>
  <c r="AA4701" i="2"/>
  <c r="Z4702" i="2"/>
  <c r="AA4702" i="2"/>
  <c r="Z4703" i="2"/>
  <c r="AA4703" i="2"/>
  <c r="Z4704" i="2"/>
  <c r="AA4704" i="2"/>
  <c r="Z4705" i="2"/>
  <c r="AA4705" i="2"/>
  <c r="Z4706" i="2"/>
  <c r="AA4706" i="2"/>
  <c r="Z4707" i="2"/>
  <c r="AA4707" i="2"/>
  <c r="Z4708" i="2"/>
  <c r="AA4708" i="2"/>
  <c r="Z4709" i="2"/>
  <c r="AA4709" i="2"/>
  <c r="Z4710" i="2"/>
  <c r="AA4710" i="2"/>
  <c r="Z4711" i="2"/>
  <c r="AA4711" i="2"/>
  <c r="Z4712" i="2"/>
  <c r="AA4712" i="2"/>
  <c r="Z4713" i="2"/>
  <c r="AA4713" i="2"/>
  <c r="Z4714" i="2"/>
  <c r="AA4714" i="2"/>
  <c r="Z4715" i="2"/>
  <c r="AA4715" i="2"/>
  <c r="Z4716" i="2"/>
  <c r="AA4716" i="2"/>
  <c r="Z4717" i="2"/>
  <c r="AA4717" i="2"/>
  <c r="Z4718" i="2"/>
  <c r="AA4718" i="2"/>
  <c r="Z4719" i="2"/>
  <c r="AA4719" i="2"/>
  <c r="Z4720" i="2"/>
  <c r="AA4720" i="2"/>
  <c r="Z4721" i="2"/>
  <c r="AA4721" i="2"/>
  <c r="Z4722" i="2"/>
  <c r="AA4722" i="2"/>
  <c r="Z4723" i="2"/>
  <c r="AA4723" i="2"/>
  <c r="Z4724" i="2"/>
  <c r="AA4724" i="2"/>
  <c r="Z4725" i="2"/>
  <c r="AA4725" i="2"/>
  <c r="Z4726" i="2"/>
  <c r="AA4726" i="2"/>
  <c r="Z4727" i="2"/>
  <c r="AA4727" i="2"/>
  <c r="Z4728" i="2"/>
  <c r="AA4728" i="2"/>
  <c r="Z4729" i="2"/>
  <c r="AA4729" i="2"/>
  <c r="Z4730" i="2"/>
  <c r="AA4730" i="2"/>
  <c r="Z4731" i="2"/>
  <c r="AA4731" i="2"/>
  <c r="Z4732" i="2"/>
  <c r="AA4732" i="2"/>
  <c r="Z4733" i="2"/>
  <c r="AA4733" i="2"/>
  <c r="Z4734" i="2"/>
  <c r="AA4734" i="2"/>
  <c r="Z4735" i="2"/>
  <c r="AA4735" i="2"/>
  <c r="Z4736" i="2"/>
  <c r="AA4736" i="2"/>
  <c r="Z4737" i="2"/>
  <c r="AA4737" i="2"/>
  <c r="Z4738" i="2"/>
  <c r="AA4738" i="2"/>
  <c r="Z4739" i="2"/>
  <c r="AA4739" i="2"/>
  <c r="Z4740" i="2"/>
  <c r="AA4740" i="2"/>
  <c r="Z4741" i="2"/>
  <c r="AA4741" i="2"/>
  <c r="Z4742" i="2"/>
  <c r="AA4742" i="2"/>
  <c r="Z4743" i="2"/>
  <c r="AA4743" i="2"/>
  <c r="Z4744" i="2"/>
  <c r="AA4744" i="2"/>
  <c r="Z4745" i="2"/>
  <c r="AA4745" i="2"/>
  <c r="Z4746" i="2"/>
  <c r="AA4746" i="2"/>
  <c r="Z4747" i="2"/>
  <c r="AA4747" i="2"/>
  <c r="Z4748" i="2"/>
  <c r="AA4748" i="2"/>
  <c r="Z4749" i="2"/>
  <c r="AA4749" i="2"/>
  <c r="Z4750" i="2"/>
  <c r="AA4750" i="2"/>
  <c r="Z4751" i="2"/>
  <c r="AA4751" i="2"/>
  <c r="Z4752" i="2"/>
  <c r="AA4752" i="2"/>
  <c r="Z4753" i="2"/>
  <c r="AA4753" i="2"/>
  <c r="Z4754" i="2"/>
  <c r="AA4754" i="2"/>
  <c r="Z4755" i="2"/>
  <c r="AA4755" i="2"/>
  <c r="Z4756" i="2"/>
  <c r="AA4756" i="2"/>
  <c r="Z4757" i="2"/>
  <c r="AA4757" i="2"/>
  <c r="Z4758" i="2"/>
  <c r="AA4758" i="2"/>
  <c r="Z4759" i="2"/>
  <c r="AA4759" i="2"/>
  <c r="Z4760" i="2"/>
  <c r="AA4760" i="2"/>
  <c r="Z4761" i="2"/>
  <c r="AA4761" i="2"/>
  <c r="Z4762" i="2"/>
  <c r="AA4762" i="2"/>
  <c r="Z4763" i="2"/>
  <c r="AA4763" i="2"/>
  <c r="Z4764" i="2"/>
  <c r="AA4764" i="2"/>
  <c r="Z4765" i="2"/>
  <c r="AA4765" i="2"/>
  <c r="Z4766" i="2"/>
  <c r="AA4766" i="2"/>
  <c r="Z4767" i="2"/>
  <c r="AA4767" i="2"/>
  <c r="Z4768" i="2"/>
  <c r="AA4768" i="2"/>
  <c r="Z4769" i="2"/>
  <c r="AA4769" i="2"/>
  <c r="Z4770" i="2"/>
  <c r="AA4770" i="2"/>
  <c r="Z4771" i="2"/>
  <c r="AA4771" i="2"/>
  <c r="Z4772" i="2"/>
  <c r="AA4772" i="2"/>
  <c r="Z4773" i="2"/>
  <c r="AA4773" i="2"/>
  <c r="Z4774" i="2"/>
  <c r="AA4774" i="2"/>
  <c r="Z4775" i="2"/>
  <c r="AA4775" i="2"/>
  <c r="Z4776" i="2"/>
  <c r="AA4776" i="2"/>
  <c r="Z4777" i="2"/>
  <c r="AA4777" i="2"/>
  <c r="Z4778" i="2"/>
  <c r="AA4778" i="2"/>
  <c r="Z4779" i="2"/>
  <c r="AA4779" i="2"/>
  <c r="Z4780" i="2"/>
  <c r="AA4780" i="2"/>
  <c r="Z4781" i="2"/>
  <c r="AA4781" i="2"/>
  <c r="Z4782" i="2"/>
  <c r="AA4782" i="2"/>
  <c r="Z4783" i="2"/>
  <c r="AA4783" i="2"/>
  <c r="Z4784" i="2"/>
  <c r="AA4784" i="2"/>
  <c r="Z4785" i="2"/>
  <c r="AA4785" i="2"/>
  <c r="Z4786" i="2"/>
  <c r="AA4786" i="2"/>
  <c r="Z4787" i="2"/>
  <c r="AA4787" i="2"/>
  <c r="Z4788" i="2"/>
  <c r="AA4788" i="2"/>
  <c r="Z4789" i="2"/>
  <c r="AA4789" i="2"/>
  <c r="Z4790" i="2"/>
  <c r="AA4790" i="2"/>
  <c r="Z4791" i="2"/>
  <c r="AA4791" i="2"/>
  <c r="Z4792" i="2"/>
  <c r="AA4792" i="2"/>
  <c r="Z4793" i="2"/>
  <c r="AA4793" i="2"/>
  <c r="Z4794" i="2"/>
  <c r="AA4794" i="2"/>
  <c r="Z4795" i="2"/>
  <c r="AA4795" i="2"/>
  <c r="Z4796" i="2"/>
  <c r="AA4796" i="2"/>
  <c r="Z4797" i="2"/>
  <c r="AA4797" i="2"/>
  <c r="Z4798" i="2"/>
  <c r="AA4798" i="2"/>
  <c r="Z4799" i="2"/>
  <c r="AA4799" i="2"/>
  <c r="Z4800" i="2"/>
  <c r="AA4800" i="2"/>
  <c r="Z4801" i="2"/>
  <c r="AA4801" i="2"/>
  <c r="Z4802" i="2"/>
  <c r="AA4802" i="2"/>
  <c r="Z4803" i="2"/>
  <c r="AA4803" i="2"/>
  <c r="Z4804" i="2"/>
  <c r="AA4804" i="2"/>
  <c r="Z4805" i="2"/>
  <c r="AA4805" i="2"/>
  <c r="Z4806" i="2"/>
  <c r="AA4806" i="2"/>
  <c r="Z4807" i="2"/>
  <c r="AA4807" i="2"/>
  <c r="Z4808" i="2"/>
  <c r="AA4808" i="2"/>
  <c r="Z4809" i="2"/>
  <c r="AA4809" i="2"/>
  <c r="Z4810" i="2"/>
  <c r="AA4810" i="2"/>
  <c r="Z4811" i="2"/>
  <c r="AA4811" i="2"/>
  <c r="Z4812" i="2"/>
  <c r="AA4812" i="2"/>
  <c r="Z4813" i="2"/>
  <c r="AA4813" i="2"/>
  <c r="Z4814" i="2"/>
  <c r="AA4814" i="2"/>
  <c r="Z4815" i="2"/>
  <c r="AA4815" i="2"/>
  <c r="Z4816" i="2"/>
  <c r="AA4816" i="2"/>
  <c r="Z4817" i="2"/>
  <c r="AA4817" i="2"/>
  <c r="Z4818" i="2"/>
  <c r="AA4818" i="2"/>
  <c r="Z4819" i="2"/>
  <c r="AA4819" i="2"/>
  <c r="Z4820" i="2"/>
  <c r="AA4820" i="2"/>
  <c r="Z4821" i="2"/>
  <c r="AA4821" i="2"/>
  <c r="Z4822" i="2"/>
  <c r="AA4822" i="2"/>
  <c r="Z4823" i="2"/>
  <c r="AA4823" i="2"/>
  <c r="Z4824" i="2"/>
  <c r="AA4824" i="2"/>
  <c r="Z4825" i="2"/>
  <c r="AA4825" i="2"/>
  <c r="Z4826" i="2"/>
  <c r="AA4826" i="2"/>
  <c r="Z4827" i="2"/>
  <c r="AA4827" i="2"/>
  <c r="Z4828" i="2"/>
  <c r="AA4828" i="2"/>
  <c r="Z4829" i="2"/>
  <c r="AA4829" i="2"/>
  <c r="Z4830" i="2"/>
  <c r="AA4830" i="2"/>
  <c r="Z4831" i="2"/>
  <c r="AA4831" i="2"/>
  <c r="Z4832" i="2"/>
  <c r="AA4832" i="2"/>
  <c r="Z4833" i="2"/>
  <c r="AA4833" i="2"/>
  <c r="Z4834" i="2"/>
  <c r="AA4834" i="2"/>
  <c r="Z4835" i="2"/>
  <c r="AA4835" i="2"/>
  <c r="Z4836" i="2"/>
  <c r="AA4836" i="2"/>
  <c r="Z4837" i="2"/>
  <c r="AA4837" i="2"/>
  <c r="Z4838" i="2"/>
  <c r="AA4838" i="2"/>
  <c r="Z4839" i="2"/>
  <c r="AA4839" i="2"/>
  <c r="Z4840" i="2"/>
  <c r="AA4840" i="2"/>
  <c r="Z4841" i="2"/>
  <c r="AA4841" i="2"/>
  <c r="Z4842" i="2"/>
  <c r="AA4842" i="2"/>
  <c r="Z4843" i="2"/>
  <c r="AA4843" i="2"/>
  <c r="Z4844" i="2"/>
  <c r="AA4844" i="2"/>
  <c r="Z4845" i="2"/>
  <c r="AA4845" i="2"/>
  <c r="Z4846" i="2"/>
  <c r="AA4846" i="2"/>
  <c r="Z4847" i="2"/>
  <c r="AA4847" i="2"/>
  <c r="Z4848" i="2"/>
  <c r="AA4848" i="2"/>
  <c r="Z4849" i="2"/>
  <c r="AA4849" i="2"/>
  <c r="Z4850" i="2"/>
  <c r="AA4850" i="2"/>
  <c r="Z4851" i="2"/>
  <c r="AA4851" i="2"/>
  <c r="Z4852" i="2"/>
  <c r="AA4852" i="2"/>
  <c r="Z4853" i="2"/>
  <c r="AA4853" i="2"/>
  <c r="Z4854" i="2"/>
  <c r="AA4854" i="2"/>
  <c r="Z4855" i="2"/>
  <c r="AA4855" i="2"/>
  <c r="Z4856" i="2"/>
  <c r="AA4856" i="2"/>
  <c r="Z4857" i="2"/>
  <c r="AA4857" i="2"/>
  <c r="Z4858" i="2"/>
  <c r="AA4858" i="2"/>
  <c r="Z4859" i="2"/>
  <c r="AA4859" i="2"/>
  <c r="Z4860" i="2"/>
  <c r="AA4860" i="2"/>
  <c r="Z4861" i="2"/>
  <c r="AA4861" i="2"/>
  <c r="Z4862" i="2"/>
  <c r="AA4862" i="2"/>
  <c r="Z4863" i="2"/>
  <c r="AA4863" i="2"/>
  <c r="Z4864" i="2"/>
  <c r="AA4864" i="2"/>
  <c r="Z4865" i="2"/>
  <c r="AA4865" i="2"/>
  <c r="Z4866" i="2"/>
  <c r="AA4866" i="2"/>
  <c r="Z4867" i="2"/>
  <c r="AA4867" i="2"/>
  <c r="Z4868" i="2"/>
  <c r="AA4868" i="2"/>
  <c r="Z4869" i="2"/>
  <c r="AA4869" i="2"/>
  <c r="Z4870" i="2"/>
  <c r="AA4870" i="2"/>
  <c r="Z4871" i="2"/>
  <c r="AA4871" i="2"/>
  <c r="Z4872" i="2"/>
  <c r="AA4872" i="2"/>
  <c r="Z4873" i="2"/>
  <c r="AA4873" i="2"/>
  <c r="Z4874" i="2"/>
  <c r="AA4874" i="2"/>
  <c r="Z4875" i="2"/>
  <c r="AA4875" i="2"/>
  <c r="Z4876" i="2"/>
  <c r="AA4876" i="2"/>
  <c r="Z4877" i="2"/>
  <c r="AA4877" i="2"/>
  <c r="Z4878" i="2"/>
  <c r="AA4878" i="2"/>
  <c r="Z4879" i="2"/>
  <c r="AA4879" i="2"/>
  <c r="Z4880" i="2"/>
  <c r="AA4880" i="2"/>
  <c r="Z4881" i="2"/>
  <c r="AA4881" i="2"/>
  <c r="Z4882" i="2"/>
  <c r="AA4882" i="2"/>
  <c r="Z4883" i="2"/>
  <c r="AA4883" i="2"/>
  <c r="Z4884" i="2"/>
  <c r="AA4884" i="2"/>
  <c r="Z4885" i="2"/>
  <c r="AA4885" i="2"/>
  <c r="Z4886" i="2"/>
  <c r="AA4886" i="2"/>
  <c r="Z4887" i="2"/>
  <c r="AA4887" i="2"/>
  <c r="Z4888" i="2"/>
  <c r="AA4888" i="2"/>
  <c r="Z4889" i="2"/>
  <c r="AA4889" i="2"/>
  <c r="Z4890" i="2"/>
  <c r="AA4890" i="2"/>
  <c r="Z4891" i="2"/>
  <c r="AA4891" i="2"/>
  <c r="Z4892" i="2"/>
  <c r="AA4892" i="2"/>
  <c r="Z4893" i="2"/>
  <c r="AA4893" i="2"/>
  <c r="Z4894" i="2"/>
  <c r="AA4894" i="2"/>
  <c r="Z4895" i="2"/>
  <c r="AA4895" i="2"/>
  <c r="Z4896" i="2"/>
  <c r="AA4896" i="2"/>
  <c r="Z4897" i="2"/>
  <c r="AA4897" i="2"/>
  <c r="Z4898" i="2"/>
  <c r="AA4898" i="2"/>
  <c r="Z4899" i="2"/>
  <c r="AA4899" i="2"/>
  <c r="Z4900" i="2"/>
  <c r="AA4900" i="2"/>
  <c r="Z4901" i="2"/>
  <c r="AA4901" i="2"/>
  <c r="Z4902" i="2"/>
  <c r="AA4902" i="2"/>
  <c r="Z4903" i="2"/>
  <c r="AA4903" i="2"/>
  <c r="Z4904" i="2"/>
  <c r="AA4904" i="2"/>
  <c r="Z4905" i="2"/>
  <c r="AA4905" i="2"/>
  <c r="Z4906" i="2"/>
  <c r="AA4906" i="2"/>
  <c r="Z4907" i="2"/>
  <c r="AA4907" i="2"/>
  <c r="Z4908" i="2"/>
  <c r="AA4908" i="2"/>
  <c r="Z4909" i="2"/>
  <c r="AA4909" i="2"/>
  <c r="Z4910" i="2"/>
  <c r="AA4910" i="2"/>
  <c r="Z4911" i="2"/>
  <c r="AA4911" i="2"/>
  <c r="Z4912" i="2"/>
  <c r="AA4912" i="2"/>
  <c r="Z4913" i="2"/>
  <c r="AA4913" i="2"/>
  <c r="Z4914" i="2"/>
  <c r="AA4914" i="2"/>
  <c r="Z4915" i="2"/>
  <c r="AA4915" i="2"/>
  <c r="Z4916" i="2"/>
  <c r="AA4916" i="2"/>
  <c r="Z4917" i="2"/>
  <c r="AA4917" i="2"/>
  <c r="Z4918" i="2"/>
  <c r="AA4918" i="2"/>
  <c r="Z4919" i="2"/>
  <c r="AA4919" i="2"/>
  <c r="Z4920" i="2"/>
  <c r="AA4920" i="2"/>
  <c r="Z4921" i="2"/>
  <c r="AA4921" i="2"/>
  <c r="Z4922" i="2"/>
  <c r="AA4922" i="2"/>
  <c r="Z4923" i="2"/>
  <c r="AA4923" i="2"/>
  <c r="Z4924" i="2"/>
  <c r="AA4924" i="2"/>
  <c r="Z4925" i="2"/>
  <c r="AA4925" i="2"/>
  <c r="Z4926" i="2"/>
  <c r="AA4926" i="2"/>
  <c r="Z4927" i="2"/>
  <c r="AA4927" i="2"/>
  <c r="Z4928" i="2"/>
  <c r="AA4928" i="2"/>
  <c r="Z4929" i="2"/>
  <c r="AA4929" i="2"/>
  <c r="Z4930" i="2"/>
  <c r="AA4930" i="2"/>
  <c r="Z4931" i="2"/>
  <c r="AA4931" i="2"/>
  <c r="Z4932" i="2"/>
  <c r="AA4932" i="2"/>
  <c r="Z4933" i="2"/>
  <c r="AA4933" i="2"/>
  <c r="Z4934" i="2"/>
  <c r="AA4934" i="2"/>
  <c r="Z4935" i="2"/>
  <c r="AA4935" i="2"/>
  <c r="Z4936" i="2"/>
  <c r="AA4936" i="2"/>
  <c r="Z4937" i="2"/>
  <c r="AA4937" i="2"/>
  <c r="Z4938" i="2"/>
  <c r="AA4938" i="2"/>
  <c r="Z4939" i="2"/>
  <c r="AA4939" i="2"/>
  <c r="Z4940" i="2"/>
  <c r="AA4940" i="2"/>
  <c r="Z4941" i="2"/>
  <c r="AA4941" i="2"/>
  <c r="Z4942" i="2"/>
  <c r="AA4942" i="2"/>
  <c r="Z4943" i="2"/>
  <c r="AA4943" i="2"/>
  <c r="Z4944" i="2"/>
  <c r="AA4944" i="2"/>
  <c r="Z4945" i="2"/>
  <c r="AA4945" i="2"/>
  <c r="Z4946" i="2"/>
  <c r="AA4946" i="2"/>
  <c r="Z4947" i="2"/>
  <c r="AA4947" i="2"/>
  <c r="Z4948" i="2"/>
  <c r="AA4948" i="2"/>
  <c r="Z4949" i="2"/>
  <c r="AA4949" i="2"/>
  <c r="Z4950" i="2"/>
  <c r="AA4950" i="2"/>
  <c r="Z4951" i="2"/>
  <c r="AA4951" i="2"/>
  <c r="Z4952" i="2"/>
  <c r="AA4952" i="2"/>
  <c r="Z4953" i="2"/>
  <c r="AA4953" i="2"/>
  <c r="Z4954" i="2"/>
  <c r="AA4954" i="2"/>
  <c r="Z4955" i="2"/>
  <c r="AA4955" i="2"/>
  <c r="Z4956" i="2"/>
  <c r="AA4956" i="2"/>
  <c r="Z4957" i="2"/>
  <c r="AA4957" i="2"/>
  <c r="Z4958" i="2"/>
  <c r="AA4958" i="2"/>
  <c r="Z4959" i="2"/>
  <c r="AA4959" i="2"/>
  <c r="Z4960" i="2"/>
  <c r="AA4960" i="2"/>
  <c r="Z4961" i="2"/>
  <c r="AA4961" i="2"/>
  <c r="Z4962" i="2"/>
  <c r="AA4962" i="2"/>
  <c r="Z4963" i="2"/>
  <c r="AA4963" i="2"/>
  <c r="Z4964" i="2"/>
  <c r="AA4964" i="2"/>
  <c r="Z4965" i="2"/>
  <c r="AA4965" i="2"/>
  <c r="Z4966" i="2"/>
  <c r="AA4966" i="2"/>
  <c r="Z4967" i="2"/>
  <c r="AA4967" i="2"/>
  <c r="Z4968" i="2"/>
  <c r="AA4968" i="2"/>
  <c r="Z4969" i="2"/>
  <c r="AA4969" i="2"/>
  <c r="Z4970" i="2"/>
  <c r="AA4970" i="2"/>
  <c r="Z4971" i="2"/>
  <c r="AA4971" i="2"/>
  <c r="Z4972" i="2"/>
  <c r="AA4972" i="2"/>
  <c r="Z4973" i="2"/>
  <c r="AA4973" i="2"/>
  <c r="Z4974" i="2"/>
  <c r="AA4974" i="2"/>
  <c r="Z4975" i="2"/>
  <c r="AA4975" i="2"/>
  <c r="Z4976" i="2"/>
  <c r="AA4976" i="2"/>
  <c r="Z4977" i="2"/>
  <c r="AA4977" i="2"/>
  <c r="Z4978" i="2"/>
  <c r="AA4978" i="2"/>
  <c r="Z4979" i="2"/>
  <c r="AA4979" i="2"/>
  <c r="Z4980" i="2"/>
  <c r="AA4980" i="2"/>
  <c r="Z4981" i="2"/>
  <c r="AA4981" i="2"/>
  <c r="Z4982" i="2"/>
  <c r="AA4982" i="2"/>
  <c r="Z4983" i="2"/>
  <c r="AA4983" i="2"/>
  <c r="Z4984" i="2"/>
  <c r="AA4984" i="2"/>
  <c r="Z4985" i="2"/>
  <c r="AA4985" i="2"/>
  <c r="Z4986" i="2"/>
  <c r="AA4986" i="2"/>
  <c r="Z4987" i="2"/>
  <c r="AA4987" i="2"/>
  <c r="Z4988" i="2"/>
  <c r="AA4988" i="2"/>
  <c r="Z4989" i="2"/>
  <c r="AA4989" i="2"/>
  <c r="Z4990" i="2"/>
  <c r="AA4990" i="2"/>
  <c r="Z4991" i="2"/>
  <c r="AA4991" i="2"/>
  <c r="Z4992" i="2"/>
  <c r="AA4992" i="2"/>
  <c r="Z4993" i="2"/>
  <c r="AA4993" i="2"/>
  <c r="Z4994" i="2"/>
  <c r="AA4994" i="2"/>
  <c r="Z4995" i="2"/>
  <c r="AA4995" i="2"/>
  <c r="Z4996" i="2"/>
  <c r="AA4996" i="2"/>
  <c r="Z4997" i="2"/>
  <c r="AA4997" i="2"/>
  <c r="Z4998" i="2"/>
  <c r="AA4998" i="2"/>
  <c r="Z4999" i="2"/>
  <c r="AA4999" i="2"/>
  <c r="Z5000" i="2"/>
  <c r="AA5000" i="2"/>
  <c r="Z5001" i="2"/>
  <c r="AA5001" i="2"/>
  <c r="Z5002" i="2"/>
  <c r="AA5002" i="2"/>
  <c r="Z5003" i="2"/>
  <c r="AA5003" i="2"/>
  <c r="Z5004" i="2"/>
  <c r="AA5004" i="2"/>
  <c r="Z5005" i="2"/>
  <c r="AA5005" i="2"/>
  <c r="Z5006" i="2"/>
  <c r="AA5006" i="2"/>
  <c r="Z5007" i="2"/>
  <c r="AA5007" i="2"/>
  <c r="Z5008" i="2"/>
  <c r="AA5008" i="2"/>
  <c r="Z5009" i="2"/>
  <c r="AA5009" i="2"/>
  <c r="Z5010" i="2"/>
  <c r="AA5010" i="2"/>
  <c r="Z5011" i="2"/>
  <c r="AA5011" i="2"/>
  <c r="Z5012" i="2"/>
  <c r="AA5012" i="2"/>
  <c r="Z5013" i="2"/>
  <c r="AA5013" i="2"/>
  <c r="Z5014" i="2"/>
  <c r="AA5014" i="2"/>
  <c r="Z5015" i="2"/>
  <c r="AA5015" i="2"/>
  <c r="Z5016" i="2"/>
  <c r="AA5016" i="2"/>
  <c r="Z5017" i="2"/>
  <c r="AA5017" i="2"/>
  <c r="Z5018" i="2"/>
  <c r="AA5018" i="2"/>
  <c r="Z5019" i="2"/>
  <c r="AA5019" i="2"/>
  <c r="Z5020" i="2"/>
  <c r="AA5020" i="2"/>
  <c r="Z5021" i="2"/>
  <c r="AA5021" i="2"/>
  <c r="Z5022" i="2"/>
  <c r="AA5022" i="2"/>
  <c r="Z5023" i="2"/>
  <c r="AA5023" i="2"/>
  <c r="Z5024" i="2"/>
  <c r="AA5024" i="2"/>
  <c r="Z5025" i="2"/>
  <c r="AA5025" i="2"/>
  <c r="Z5026" i="2"/>
  <c r="AA5026" i="2"/>
  <c r="Z5027" i="2"/>
  <c r="AA5027" i="2"/>
  <c r="Z5028" i="2"/>
  <c r="AA5028" i="2"/>
  <c r="Z5029" i="2"/>
  <c r="AA5029" i="2"/>
  <c r="Z5030" i="2"/>
  <c r="AA5030" i="2"/>
  <c r="Z5031" i="2"/>
  <c r="AA5031" i="2"/>
  <c r="Z5032" i="2"/>
  <c r="AA5032" i="2"/>
  <c r="Z5033" i="2"/>
  <c r="AA5033" i="2"/>
  <c r="Z5034" i="2"/>
  <c r="AA5034" i="2"/>
  <c r="Z5035" i="2"/>
  <c r="AA5035" i="2"/>
  <c r="Z5036" i="2"/>
  <c r="AA5036" i="2"/>
  <c r="Z5037" i="2"/>
  <c r="AA5037" i="2"/>
  <c r="Z5038" i="2"/>
  <c r="AA5038" i="2"/>
  <c r="Z5039" i="2"/>
  <c r="AA5039" i="2"/>
  <c r="Z5040" i="2"/>
  <c r="AA5040" i="2"/>
  <c r="Z5041" i="2"/>
  <c r="AA5041" i="2"/>
  <c r="Z5042" i="2"/>
  <c r="AA5042" i="2"/>
  <c r="Z5043" i="2"/>
  <c r="AA5043" i="2"/>
  <c r="Z5044" i="2"/>
  <c r="AA5044" i="2"/>
  <c r="Z5045" i="2"/>
  <c r="AA5045" i="2"/>
  <c r="Z5046" i="2"/>
  <c r="AA5046" i="2"/>
  <c r="Z5047" i="2"/>
  <c r="AA5047" i="2"/>
  <c r="Z5048" i="2"/>
  <c r="AA5048" i="2"/>
  <c r="Z5049" i="2"/>
  <c r="AA5049" i="2"/>
  <c r="Z5050" i="2"/>
  <c r="AA5050" i="2"/>
  <c r="Z5051" i="2"/>
  <c r="AA5051" i="2"/>
  <c r="Z5052" i="2"/>
  <c r="AA5052" i="2"/>
  <c r="Z5053" i="2"/>
  <c r="AA5053" i="2"/>
  <c r="Z5054" i="2"/>
  <c r="AA5054" i="2"/>
  <c r="Z5055" i="2"/>
  <c r="AA5055" i="2"/>
  <c r="Z5056" i="2"/>
  <c r="AA5056" i="2"/>
  <c r="Z5057" i="2"/>
  <c r="AA5057" i="2"/>
  <c r="Z5058" i="2"/>
  <c r="AA5058" i="2"/>
  <c r="Z5059" i="2"/>
  <c r="AA5059" i="2"/>
  <c r="Z5060" i="2"/>
  <c r="AA5060" i="2"/>
  <c r="Z5061" i="2"/>
  <c r="AA5061" i="2"/>
  <c r="Z5062" i="2"/>
  <c r="AA5062" i="2"/>
  <c r="Z5063" i="2"/>
  <c r="AA5063" i="2"/>
  <c r="Z5064" i="2"/>
  <c r="AA5064" i="2"/>
  <c r="Z5065" i="2"/>
  <c r="AA5065" i="2"/>
  <c r="Z5066" i="2"/>
  <c r="AA5066" i="2"/>
  <c r="Z5067" i="2"/>
  <c r="AA5067" i="2"/>
  <c r="Z5068" i="2"/>
  <c r="AA5068" i="2"/>
  <c r="Z5069" i="2"/>
  <c r="AA5069" i="2"/>
  <c r="Z5070" i="2"/>
  <c r="AA5070" i="2"/>
  <c r="Z5071" i="2"/>
  <c r="AA5071" i="2"/>
  <c r="Z5072" i="2"/>
  <c r="AA5072" i="2"/>
  <c r="Z5073" i="2"/>
  <c r="AA5073" i="2"/>
  <c r="Z5074" i="2"/>
  <c r="AA5074" i="2"/>
  <c r="Z5075" i="2"/>
  <c r="AA5075" i="2"/>
  <c r="Z5076" i="2"/>
  <c r="AA5076" i="2"/>
  <c r="Z5077" i="2"/>
  <c r="AA5077" i="2"/>
  <c r="Z5078" i="2"/>
  <c r="AA5078" i="2"/>
  <c r="Z5079" i="2"/>
  <c r="AA5079" i="2"/>
  <c r="Z5080" i="2"/>
  <c r="AA5080" i="2"/>
  <c r="Z5081" i="2"/>
  <c r="AA5081" i="2"/>
  <c r="Z5082" i="2"/>
  <c r="AA5082" i="2"/>
  <c r="Z5083" i="2"/>
  <c r="AA5083" i="2"/>
  <c r="Z5084" i="2"/>
  <c r="AA5084" i="2"/>
  <c r="Z5085" i="2"/>
  <c r="AA5085" i="2"/>
  <c r="Z5086" i="2"/>
  <c r="AA5086" i="2"/>
  <c r="Z5087" i="2"/>
  <c r="AA5087" i="2"/>
  <c r="Z5088" i="2"/>
  <c r="AA5088" i="2"/>
  <c r="Z5089" i="2"/>
  <c r="AA5089" i="2"/>
  <c r="Z5090" i="2"/>
  <c r="AA5090" i="2"/>
  <c r="Z5091" i="2"/>
  <c r="AA5091" i="2"/>
  <c r="Z5092" i="2"/>
  <c r="AA5092" i="2"/>
  <c r="Z5093" i="2"/>
  <c r="AA5093" i="2"/>
  <c r="Z5094" i="2"/>
  <c r="AA5094" i="2"/>
  <c r="Z5095" i="2"/>
  <c r="AA5095" i="2"/>
  <c r="Z5096" i="2"/>
  <c r="AA5096" i="2"/>
  <c r="Z5097" i="2"/>
  <c r="AA5097" i="2"/>
  <c r="Z5098" i="2"/>
  <c r="AA5098" i="2"/>
  <c r="Z5099" i="2"/>
  <c r="AA5099" i="2"/>
  <c r="Z5100" i="2"/>
  <c r="AA5100" i="2"/>
  <c r="Z5101" i="2"/>
  <c r="AA5101" i="2"/>
  <c r="Z5102" i="2"/>
  <c r="AA5102" i="2"/>
  <c r="Z5103" i="2"/>
  <c r="AA5103" i="2"/>
  <c r="Z5104" i="2"/>
  <c r="AA5104" i="2"/>
  <c r="Z5105" i="2"/>
  <c r="AA5105" i="2"/>
  <c r="Z5106" i="2"/>
  <c r="AA5106" i="2"/>
  <c r="Z5107" i="2"/>
  <c r="AA5107" i="2"/>
  <c r="Z5108" i="2"/>
  <c r="AA5108" i="2"/>
  <c r="Z5109" i="2"/>
  <c r="AA5109" i="2"/>
  <c r="Z5110" i="2"/>
  <c r="AA5110" i="2"/>
  <c r="Z5111" i="2"/>
  <c r="AA5111" i="2"/>
  <c r="Z5112" i="2"/>
  <c r="AA5112" i="2"/>
  <c r="Z5113" i="2"/>
  <c r="AA5113" i="2"/>
  <c r="Z5114" i="2"/>
  <c r="AA5114" i="2"/>
  <c r="Z5115" i="2"/>
  <c r="AA5115" i="2"/>
  <c r="Z5116" i="2"/>
  <c r="AA5116" i="2"/>
  <c r="Z5117" i="2"/>
  <c r="AA5117" i="2"/>
  <c r="Z5118" i="2"/>
  <c r="AA5118" i="2"/>
  <c r="Z5119" i="2"/>
  <c r="AA5119" i="2"/>
  <c r="Z5120" i="2"/>
  <c r="AA5120" i="2"/>
  <c r="Z5121" i="2"/>
  <c r="AA5121" i="2"/>
  <c r="Z5122" i="2"/>
  <c r="AA5122" i="2"/>
  <c r="Z5123" i="2"/>
  <c r="AA5123" i="2"/>
  <c r="Z5124" i="2"/>
  <c r="AA5124" i="2"/>
  <c r="Z5125" i="2"/>
  <c r="AA5125" i="2"/>
  <c r="Z5126" i="2"/>
  <c r="AA5126" i="2"/>
  <c r="Z5127" i="2"/>
  <c r="AA5127" i="2"/>
  <c r="Z5128" i="2"/>
  <c r="AA5128" i="2"/>
  <c r="Z5129" i="2"/>
  <c r="AA5129" i="2"/>
  <c r="Z5130" i="2"/>
  <c r="AA5130" i="2"/>
  <c r="Z5131" i="2"/>
  <c r="AA5131" i="2"/>
  <c r="Z5132" i="2"/>
  <c r="AA5132" i="2"/>
  <c r="Z5133" i="2"/>
  <c r="AA5133" i="2"/>
  <c r="Z5134" i="2"/>
  <c r="AA5134" i="2"/>
  <c r="Z5135" i="2"/>
  <c r="AA5135" i="2"/>
  <c r="Z5136" i="2"/>
  <c r="AA5136" i="2"/>
  <c r="Z5137" i="2"/>
  <c r="AA5137" i="2"/>
  <c r="Z5138" i="2"/>
  <c r="AA5138" i="2"/>
  <c r="Z5139" i="2"/>
  <c r="AA5139" i="2"/>
  <c r="Z5140" i="2"/>
  <c r="AA5140" i="2"/>
  <c r="Z5141" i="2"/>
  <c r="AA5141" i="2"/>
  <c r="Z5142" i="2"/>
  <c r="AA5142" i="2"/>
  <c r="Z5143" i="2"/>
  <c r="AA5143" i="2"/>
  <c r="Z5144" i="2"/>
  <c r="AA5144" i="2"/>
  <c r="Z5145" i="2"/>
  <c r="AA5145" i="2"/>
  <c r="Z5146" i="2"/>
  <c r="AA5146" i="2"/>
  <c r="Z5147" i="2"/>
  <c r="AA5147" i="2"/>
  <c r="Z5148" i="2"/>
  <c r="AA5148" i="2"/>
  <c r="Z5149" i="2"/>
  <c r="AA5149" i="2"/>
  <c r="Z5150" i="2"/>
  <c r="AA5150" i="2"/>
  <c r="Z5151" i="2"/>
  <c r="AA5151" i="2"/>
  <c r="Z5152" i="2"/>
  <c r="AA5152" i="2"/>
  <c r="Z5153" i="2"/>
  <c r="AA5153" i="2"/>
  <c r="Z5154" i="2"/>
  <c r="AA5154" i="2"/>
  <c r="Z5155" i="2"/>
  <c r="AA5155" i="2"/>
  <c r="Z5156" i="2"/>
  <c r="AA5156" i="2"/>
  <c r="Z5157" i="2"/>
  <c r="AA5157" i="2"/>
  <c r="Z5158" i="2"/>
  <c r="AA5158" i="2"/>
  <c r="Z5159" i="2"/>
  <c r="AA5159" i="2"/>
  <c r="Z5160" i="2"/>
  <c r="AA5160" i="2"/>
  <c r="Z5161" i="2"/>
  <c r="AA5161" i="2"/>
  <c r="Z5162" i="2"/>
  <c r="AA5162" i="2"/>
  <c r="Z5163" i="2"/>
  <c r="AA5163" i="2"/>
  <c r="Z5164" i="2"/>
  <c r="AA5164" i="2"/>
  <c r="Z5165" i="2"/>
  <c r="AA5165" i="2"/>
  <c r="Z5166" i="2"/>
  <c r="AA5166" i="2"/>
  <c r="Z5167" i="2"/>
  <c r="AA5167" i="2"/>
  <c r="Z5168" i="2"/>
  <c r="AA5168" i="2"/>
  <c r="Z5169" i="2"/>
  <c r="AA5169" i="2"/>
  <c r="Z5170" i="2"/>
  <c r="AA5170" i="2"/>
  <c r="Z5171" i="2"/>
  <c r="AA5171" i="2"/>
  <c r="Z5172" i="2"/>
  <c r="AA5172" i="2"/>
  <c r="Z5173" i="2"/>
  <c r="AA5173" i="2"/>
  <c r="Z5174" i="2"/>
  <c r="AA5174" i="2"/>
  <c r="Z5175" i="2"/>
  <c r="AA5175" i="2"/>
  <c r="Z5176" i="2"/>
  <c r="AA5176" i="2"/>
  <c r="Z5177" i="2"/>
  <c r="AA5177" i="2"/>
  <c r="Z5178" i="2"/>
  <c r="AA5178" i="2"/>
  <c r="Z5179" i="2"/>
  <c r="AA5179" i="2"/>
  <c r="Z5180" i="2"/>
  <c r="AA5180" i="2"/>
  <c r="Z5181" i="2"/>
  <c r="AA5181" i="2"/>
  <c r="Z5182" i="2"/>
  <c r="AA5182" i="2"/>
  <c r="Z5183" i="2"/>
  <c r="AA5183" i="2"/>
  <c r="Z5184" i="2"/>
  <c r="AA5184" i="2"/>
  <c r="Z5185" i="2"/>
  <c r="AA5185" i="2"/>
  <c r="Z5186" i="2"/>
  <c r="AA5186" i="2"/>
  <c r="Z5187" i="2"/>
  <c r="AA5187" i="2"/>
  <c r="Z5188" i="2"/>
  <c r="AA5188" i="2"/>
  <c r="Z5189" i="2"/>
  <c r="AA5189" i="2"/>
  <c r="Z5190" i="2"/>
  <c r="AA5190" i="2"/>
  <c r="Z5191" i="2"/>
  <c r="AA5191" i="2"/>
  <c r="Z5192" i="2"/>
  <c r="AA5192" i="2"/>
  <c r="Z5193" i="2"/>
  <c r="AA5193" i="2"/>
  <c r="Z5194" i="2"/>
  <c r="AA5194" i="2"/>
  <c r="Z5195" i="2"/>
  <c r="AA5195" i="2"/>
  <c r="Z5196" i="2"/>
  <c r="AA5196" i="2"/>
  <c r="Z5197" i="2"/>
  <c r="AA5197" i="2"/>
  <c r="Z5198" i="2"/>
  <c r="AA5198" i="2"/>
  <c r="Z5199" i="2"/>
  <c r="AA5199" i="2"/>
  <c r="Z5200" i="2"/>
  <c r="AA5200" i="2"/>
  <c r="Z5201" i="2"/>
  <c r="AA5201" i="2"/>
  <c r="Z5202" i="2"/>
  <c r="AA5202" i="2"/>
  <c r="Z5203" i="2"/>
  <c r="AA5203" i="2"/>
  <c r="Z5204" i="2"/>
  <c r="AA5204" i="2"/>
  <c r="Z5205" i="2"/>
  <c r="AA5205" i="2"/>
  <c r="Z5206" i="2"/>
  <c r="AA5206" i="2"/>
  <c r="Z5207" i="2"/>
  <c r="AA5207" i="2"/>
  <c r="Z5208" i="2"/>
  <c r="AA5208" i="2"/>
  <c r="Z5209" i="2"/>
  <c r="AA5209" i="2"/>
  <c r="Z5210" i="2"/>
  <c r="AA5210" i="2"/>
  <c r="Z5211" i="2"/>
  <c r="AA5211" i="2"/>
  <c r="Z5212" i="2"/>
  <c r="AA5212" i="2"/>
  <c r="Z5213" i="2"/>
  <c r="AA5213" i="2"/>
  <c r="Z5214" i="2"/>
  <c r="AA5214" i="2"/>
  <c r="Z5215" i="2"/>
  <c r="AA5215" i="2"/>
  <c r="Z5216" i="2"/>
  <c r="AA5216" i="2"/>
  <c r="Z5217" i="2"/>
  <c r="AA5217" i="2"/>
  <c r="Z5218" i="2"/>
  <c r="AA5218" i="2"/>
  <c r="Z5219" i="2"/>
  <c r="AA5219" i="2"/>
  <c r="Z5220" i="2"/>
  <c r="AA5220" i="2"/>
  <c r="Z5221" i="2"/>
  <c r="AA5221" i="2"/>
  <c r="Z5222" i="2"/>
  <c r="AA5222" i="2"/>
  <c r="Z5223" i="2"/>
  <c r="AA5223" i="2"/>
  <c r="Z5224" i="2"/>
  <c r="AA5224" i="2"/>
  <c r="Z5225" i="2"/>
  <c r="AA5225" i="2"/>
  <c r="Z5226" i="2"/>
  <c r="AA5226" i="2"/>
  <c r="Z5227" i="2"/>
  <c r="AA5227" i="2"/>
  <c r="Z5228" i="2"/>
  <c r="AA5228" i="2"/>
  <c r="Z5229" i="2"/>
  <c r="AA5229" i="2"/>
  <c r="Z5230" i="2"/>
  <c r="AA5230" i="2"/>
  <c r="Z5231" i="2"/>
  <c r="AA5231" i="2"/>
  <c r="Z5232" i="2"/>
  <c r="AA5232" i="2"/>
  <c r="Z5233" i="2"/>
  <c r="AA5233" i="2"/>
  <c r="Z5234" i="2"/>
  <c r="AA5234" i="2"/>
  <c r="Z5235" i="2"/>
  <c r="AA5235" i="2"/>
  <c r="Z5236" i="2"/>
  <c r="AA5236" i="2"/>
  <c r="Z5237" i="2"/>
  <c r="AA5237" i="2"/>
  <c r="Z5238" i="2"/>
  <c r="AA5238" i="2"/>
  <c r="Z5239" i="2"/>
  <c r="AA5239" i="2"/>
  <c r="Z5240" i="2"/>
  <c r="AA5240" i="2"/>
  <c r="Z5241" i="2"/>
  <c r="AA5241" i="2"/>
  <c r="Z5242" i="2"/>
  <c r="AA5242" i="2"/>
  <c r="Z5243" i="2"/>
  <c r="AA5243" i="2"/>
  <c r="Z5244" i="2"/>
  <c r="AA5244" i="2"/>
  <c r="Z5245" i="2"/>
  <c r="AA5245" i="2"/>
  <c r="Z5246" i="2"/>
  <c r="AA5246" i="2"/>
  <c r="Z5247" i="2"/>
  <c r="AA5247" i="2"/>
  <c r="Z5248" i="2"/>
  <c r="AA5248" i="2"/>
  <c r="Z5249" i="2"/>
  <c r="AA5249" i="2"/>
  <c r="Z5250" i="2"/>
  <c r="AA5250" i="2"/>
  <c r="Z5251" i="2"/>
  <c r="AA5251" i="2"/>
  <c r="Z5252" i="2"/>
  <c r="AA5252" i="2"/>
  <c r="Z5253" i="2"/>
  <c r="AA5253" i="2"/>
  <c r="Z5254" i="2"/>
  <c r="AA5254" i="2"/>
  <c r="Z5255" i="2"/>
  <c r="AA5255" i="2"/>
  <c r="Z5256" i="2"/>
  <c r="AA5256" i="2"/>
  <c r="Z5257" i="2"/>
  <c r="AA5257" i="2"/>
  <c r="Z5258" i="2"/>
  <c r="AA5258" i="2"/>
  <c r="Z5259" i="2"/>
  <c r="AA5259" i="2"/>
  <c r="Z5260" i="2"/>
  <c r="AA5260" i="2"/>
  <c r="Z5261" i="2"/>
  <c r="AA5261" i="2"/>
  <c r="Z5262" i="2"/>
  <c r="AA5262" i="2"/>
  <c r="Z5263" i="2"/>
  <c r="AA5263" i="2"/>
  <c r="Z5264" i="2"/>
  <c r="AA5264" i="2"/>
  <c r="Z5265" i="2"/>
  <c r="AA5265" i="2"/>
  <c r="Z5266" i="2"/>
  <c r="AA5266" i="2"/>
  <c r="Z5267" i="2"/>
  <c r="AA5267" i="2"/>
  <c r="Z5268" i="2"/>
  <c r="AA5268" i="2"/>
  <c r="Z5269" i="2"/>
  <c r="AA5269" i="2"/>
  <c r="Z5270" i="2"/>
  <c r="AA5270" i="2"/>
  <c r="Z5271" i="2"/>
  <c r="AA5271" i="2"/>
  <c r="Z5272" i="2"/>
  <c r="AA5272" i="2"/>
  <c r="Z5273" i="2"/>
  <c r="AA5273" i="2"/>
  <c r="Z5274" i="2"/>
  <c r="AA5274" i="2"/>
  <c r="Z5275" i="2"/>
  <c r="AA5275" i="2"/>
  <c r="Z5276" i="2"/>
  <c r="AA5276" i="2"/>
  <c r="Z5277" i="2"/>
  <c r="AA5277" i="2"/>
  <c r="Z5278" i="2"/>
  <c r="AA5278" i="2"/>
  <c r="Z5279" i="2"/>
  <c r="AA5279" i="2"/>
  <c r="Z5280" i="2"/>
  <c r="AA5280" i="2"/>
  <c r="Z5281" i="2"/>
  <c r="AA5281" i="2"/>
  <c r="Z5282" i="2"/>
  <c r="AA5282" i="2"/>
  <c r="Z5283" i="2"/>
  <c r="AA5283" i="2"/>
  <c r="Z5284" i="2"/>
  <c r="AA5284" i="2"/>
  <c r="Z5285" i="2"/>
  <c r="AA5285" i="2"/>
  <c r="Z5286" i="2"/>
  <c r="AA5286" i="2"/>
  <c r="Z5287" i="2"/>
  <c r="AA5287" i="2"/>
  <c r="Z5288" i="2"/>
  <c r="AA5288" i="2"/>
  <c r="Z5289" i="2"/>
  <c r="AA5289" i="2"/>
  <c r="Z5290" i="2"/>
  <c r="AA5290" i="2"/>
  <c r="Z5291" i="2"/>
  <c r="AA5291" i="2"/>
  <c r="Z5292" i="2"/>
  <c r="AA5292" i="2"/>
  <c r="Z5293" i="2"/>
  <c r="AA5293" i="2"/>
  <c r="Z5294" i="2"/>
  <c r="AA5294" i="2"/>
  <c r="Z5295" i="2"/>
  <c r="AA5295" i="2"/>
  <c r="Z5296" i="2"/>
  <c r="AA5296" i="2"/>
  <c r="Z5297" i="2"/>
  <c r="AA5297" i="2"/>
  <c r="Z5298" i="2"/>
  <c r="AA5298" i="2"/>
  <c r="Z5299" i="2"/>
  <c r="AA5299" i="2"/>
  <c r="Z5300" i="2"/>
  <c r="AA5300" i="2"/>
  <c r="Z5301" i="2"/>
  <c r="AA5301" i="2"/>
  <c r="Z5302" i="2"/>
  <c r="AA5302" i="2"/>
  <c r="Z5303" i="2"/>
  <c r="AA5303" i="2"/>
  <c r="Z5304" i="2"/>
  <c r="AA5304" i="2"/>
  <c r="Z5305" i="2"/>
  <c r="AA5305" i="2"/>
  <c r="Z5306" i="2"/>
  <c r="AA5306" i="2"/>
  <c r="Z5307" i="2"/>
  <c r="AA5307" i="2"/>
  <c r="Z5308" i="2"/>
  <c r="AA5308" i="2"/>
  <c r="Z5309" i="2"/>
  <c r="AA5309" i="2"/>
  <c r="Z5310" i="2"/>
  <c r="AA5310" i="2"/>
  <c r="Z5311" i="2"/>
  <c r="AA5311" i="2"/>
  <c r="Z5312" i="2"/>
  <c r="AA5312" i="2"/>
  <c r="Z5313" i="2"/>
  <c r="AA5313" i="2"/>
  <c r="Z5314" i="2"/>
  <c r="AA5314" i="2"/>
  <c r="Z5315" i="2"/>
  <c r="AA5315" i="2"/>
  <c r="Z5316" i="2"/>
  <c r="AA5316" i="2"/>
  <c r="Z5317" i="2"/>
  <c r="AA5317" i="2"/>
  <c r="Z5318" i="2"/>
  <c r="AA5318" i="2"/>
  <c r="Z5319" i="2"/>
  <c r="AA5319" i="2"/>
  <c r="Z5320" i="2"/>
  <c r="AA5320" i="2"/>
  <c r="Z5321" i="2"/>
  <c r="AA5321" i="2"/>
  <c r="Z5322" i="2"/>
  <c r="AA5322" i="2"/>
  <c r="Z5323" i="2"/>
  <c r="AA5323" i="2"/>
  <c r="Z5324" i="2"/>
  <c r="AA5324" i="2"/>
  <c r="Z5325" i="2"/>
  <c r="AA5325" i="2"/>
  <c r="Z5326" i="2"/>
  <c r="AA5326" i="2"/>
  <c r="Z5327" i="2"/>
  <c r="AA5327" i="2"/>
  <c r="Z5328" i="2"/>
  <c r="AA5328" i="2"/>
  <c r="Z5329" i="2"/>
  <c r="AA5329" i="2"/>
  <c r="Z5330" i="2"/>
  <c r="AA5330" i="2"/>
  <c r="Z5331" i="2"/>
  <c r="AA5331" i="2"/>
  <c r="Z5332" i="2"/>
  <c r="AA5332" i="2"/>
  <c r="Z5333" i="2"/>
  <c r="AA5333" i="2"/>
  <c r="Z5334" i="2"/>
  <c r="AA5334" i="2"/>
  <c r="Z5335" i="2"/>
  <c r="AA5335" i="2"/>
  <c r="Z5336" i="2"/>
  <c r="AA5336" i="2"/>
  <c r="Z5337" i="2"/>
  <c r="AA5337" i="2"/>
  <c r="Z5338" i="2"/>
  <c r="AA5338" i="2"/>
  <c r="Z5339" i="2"/>
  <c r="AA5339" i="2"/>
  <c r="Z5340" i="2"/>
  <c r="AA5340" i="2"/>
  <c r="Z5341" i="2"/>
  <c r="AA5341" i="2"/>
  <c r="Z5342" i="2"/>
  <c r="AA5342" i="2"/>
  <c r="Z5343" i="2"/>
  <c r="AA5343" i="2"/>
  <c r="Z5344" i="2"/>
  <c r="AA5344" i="2"/>
  <c r="Z5345" i="2"/>
  <c r="AA5345" i="2"/>
  <c r="Z5346" i="2"/>
  <c r="AA5346" i="2"/>
  <c r="Z5347" i="2"/>
  <c r="AA5347" i="2"/>
  <c r="Z5348" i="2"/>
  <c r="AA5348" i="2"/>
  <c r="Z5349" i="2"/>
  <c r="AA5349" i="2"/>
  <c r="Z5350" i="2"/>
  <c r="AA5350" i="2"/>
  <c r="Z5351" i="2"/>
  <c r="AA5351" i="2"/>
  <c r="Z5352" i="2"/>
  <c r="AA5352" i="2"/>
  <c r="Z5353" i="2"/>
  <c r="AA5353" i="2"/>
  <c r="Z5354" i="2"/>
  <c r="AA5354" i="2"/>
  <c r="Z5355" i="2"/>
  <c r="AA5355" i="2"/>
  <c r="Z5356" i="2"/>
  <c r="AA5356" i="2"/>
  <c r="Z5357" i="2"/>
  <c r="AA5357" i="2"/>
  <c r="Z5358" i="2"/>
  <c r="AA5358" i="2"/>
  <c r="Z5359" i="2"/>
  <c r="AA5359" i="2"/>
  <c r="Z5360" i="2"/>
  <c r="AA5360" i="2"/>
  <c r="Z5361" i="2"/>
  <c r="AA5361" i="2"/>
  <c r="Z5362" i="2"/>
  <c r="AA5362" i="2"/>
  <c r="Z5363" i="2"/>
  <c r="AA5363" i="2"/>
  <c r="Z5364" i="2"/>
  <c r="AA5364" i="2"/>
  <c r="Z5365" i="2"/>
  <c r="AA5365" i="2"/>
  <c r="Z5366" i="2"/>
  <c r="AA5366" i="2"/>
  <c r="Z5367" i="2"/>
  <c r="AA5367" i="2"/>
  <c r="Z5368" i="2"/>
  <c r="AA5368" i="2"/>
  <c r="Z5369" i="2"/>
  <c r="AA5369" i="2"/>
  <c r="Z5370" i="2"/>
  <c r="AA5370" i="2"/>
  <c r="Z5371" i="2"/>
  <c r="AA5371" i="2"/>
  <c r="Z5372" i="2"/>
  <c r="AA5372" i="2"/>
  <c r="Z5373" i="2"/>
  <c r="AA5373" i="2"/>
  <c r="Z5374" i="2"/>
  <c r="AA5374" i="2"/>
  <c r="Z5375" i="2"/>
  <c r="AA5375" i="2"/>
  <c r="Z5376" i="2"/>
  <c r="AA5376" i="2"/>
  <c r="Z5377" i="2"/>
  <c r="AA5377" i="2"/>
  <c r="Z5378" i="2"/>
  <c r="AA5378" i="2"/>
  <c r="Z5379" i="2"/>
  <c r="AA5379" i="2"/>
  <c r="Z5380" i="2"/>
  <c r="AA5380" i="2"/>
  <c r="Z5381" i="2"/>
  <c r="AA5381" i="2"/>
  <c r="Z5382" i="2"/>
  <c r="AA5382" i="2"/>
  <c r="Z5383" i="2"/>
  <c r="AA5383" i="2"/>
  <c r="Z5384" i="2"/>
  <c r="AA5384" i="2"/>
  <c r="Z5385" i="2"/>
  <c r="AA5385" i="2"/>
  <c r="Z5386" i="2"/>
  <c r="AA5386" i="2"/>
  <c r="Z5387" i="2"/>
  <c r="AA5387" i="2"/>
  <c r="Z5388" i="2"/>
  <c r="AA5388" i="2"/>
  <c r="Z5389" i="2"/>
  <c r="AA5389" i="2"/>
  <c r="Z5390" i="2"/>
  <c r="AA5390" i="2"/>
  <c r="Z5391" i="2"/>
  <c r="AA5391" i="2"/>
  <c r="Z5392" i="2"/>
  <c r="AA5392" i="2"/>
  <c r="Z5393" i="2"/>
  <c r="AA5393" i="2"/>
  <c r="Z5394" i="2"/>
  <c r="AA5394" i="2"/>
  <c r="Z5395" i="2"/>
  <c r="AA5395" i="2"/>
  <c r="Z5396" i="2"/>
  <c r="AA5396" i="2"/>
  <c r="Z5397" i="2"/>
  <c r="AA5397" i="2"/>
  <c r="Z5398" i="2"/>
  <c r="AA5398" i="2"/>
  <c r="Z5399" i="2"/>
  <c r="AA5399" i="2"/>
  <c r="Z5400" i="2"/>
  <c r="AA5400" i="2"/>
  <c r="Z5401" i="2"/>
  <c r="AA5401" i="2"/>
  <c r="Z5402" i="2"/>
  <c r="AA5402" i="2"/>
  <c r="Z5403" i="2"/>
  <c r="AA5403" i="2"/>
  <c r="Z5404" i="2"/>
  <c r="AA5404" i="2"/>
  <c r="Z5405" i="2"/>
  <c r="AA5405" i="2"/>
  <c r="Z5406" i="2"/>
  <c r="AA5406" i="2"/>
  <c r="Z5407" i="2"/>
  <c r="AA5407" i="2"/>
  <c r="Z5408" i="2"/>
  <c r="AA5408" i="2"/>
  <c r="Z5409" i="2"/>
  <c r="AA5409" i="2"/>
  <c r="Z5410" i="2"/>
  <c r="AA5410" i="2"/>
  <c r="Z5411" i="2"/>
  <c r="AA5411" i="2"/>
  <c r="Z5412" i="2"/>
  <c r="AA5412" i="2"/>
  <c r="Z5413" i="2"/>
  <c r="AA5413" i="2"/>
  <c r="Z5414" i="2"/>
  <c r="AA5414" i="2"/>
  <c r="Z5415" i="2"/>
  <c r="AA5415" i="2"/>
  <c r="Z5416" i="2"/>
  <c r="AA5416" i="2"/>
  <c r="Z5417" i="2"/>
  <c r="AA5417" i="2"/>
  <c r="Z5418" i="2"/>
  <c r="AA5418" i="2"/>
  <c r="Z5419" i="2"/>
  <c r="AA5419" i="2"/>
  <c r="Z5420" i="2"/>
  <c r="AA5420" i="2"/>
  <c r="Z5421" i="2"/>
  <c r="AA5421" i="2"/>
  <c r="Z5422" i="2"/>
  <c r="AA5422" i="2"/>
  <c r="Z5423" i="2"/>
  <c r="AA5423" i="2"/>
  <c r="Z5424" i="2"/>
  <c r="AA5424" i="2"/>
  <c r="Z5425" i="2"/>
  <c r="AA5425" i="2"/>
  <c r="Z5426" i="2"/>
  <c r="AA5426" i="2"/>
  <c r="Z5427" i="2"/>
  <c r="AA5427" i="2"/>
  <c r="Z5428" i="2"/>
  <c r="AA5428" i="2"/>
  <c r="Z5429" i="2"/>
  <c r="AA5429" i="2"/>
  <c r="Z5430" i="2"/>
  <c r="AA5430" i="2"/>
  <c r="Z5431" i="2"/>
  <c r="AA5431" i="2"/>
  <c r="Z5432" i="2"/>
  <c r="AA5432" i="2"/>
  <c r="Z5433" i="2"/>
  <c r="AA5433" i="2"/>
  <c r="Z5434" i="2"/>
  <c r="AA5434" i="2"/>
  <c r="Z5435" i="2"/>
  <c r="AA5435" i="2"/>
  <c r="Z5436" i="2"/>
  <c r="AA5436" i="2"/>
  <c r="Z5437" i="2"/>
  <c r="AA5437" i="2"/>
  <c r="Z5438" i="2"/>
  <c r="AA5438" i="2"/>
  <c r="Z5439" i="2"/>
  <c r="AA5439" i="2"/>
  <c r="Z5440" i="2"/>
  <c r="AA5440" i="2"/>
  <c r="Z5441" i="2"/>
  <c r="AA5441" i="2"/>
  <c r="Z5442" i="2"/>
  <c r="AA5442" i="2"/>
  <c r="Z5443" i="2"/>
  <c r="AA5443" i="2"/>
  <c r="Z5444" i="2"/>
  <c r="AA5444" i="2"/>
  <c r="Z5445" i="2"/>
  <c r="AA5445" i="2"/>
  <c r="Z5446" i="2"/>
  <c r="AA5446" i="2"/>
  <c r="Z5447" i="2"/>
  <c r="AA5447" i="2"/>
  <c r="Z5448" i="2"/>
  <c r="AA5448" i="2"/>
  <c r="Z5449" i="2"/>
  <c r="AA5449" i="2"/>
  <c r="Z5450" i="2"/>
  <c r="AA5450" i="2"/>
  <c r="Z5451" i="2"/>
  <c r="AA5451" i="2"/>
  <c r="Z5452" i="2"/>
  <c r="AA5452" i="2"/>
  <c r="Z5453" i="2"/>
  <c r="AA5453" i="2"/>
  <c r="Z5454" i="2"/>
  <c r="AA5454" i="2"/>
  <c r="Z5455" i="2"/>
  <c r="AA5455" i="2"/>
  <c r="Z5456" i="2"/>
  <c r="AA5456" i="2"/>
  <c r="Z5457" i="2"/>
  <c r="AA5457" i="2"/>
  <c r="Z5458" i="2"/>
  <c r="AA5458" i="2"/>
  <c r="Z5459" i="2"/>
  <c r="AA5459" i="2"/>
  <c r="Z5460" i="2"/>
  <c r="AA5460" i="2"/>
  <c r="Z5461" i="2"/>
  <c r="AA5461" i="2"/>
  <c r="Z5462" i="2"/>
  <c r="AA5462" i="2"/>
  <c r="Z5463" i="2"/>
  <c r="AA5463" i="2"/>
  <c r="Z5464" i="2"/>
  <c r="AA5464" i="2"/>
  <c r="Z5465" i="2"/>
  <c r="AA5465" i="2"/>
  <c r="Z5466" i="2"/>
  <c r="AA5466" i="2"/>
  <c r="Z5467" i="2"/>
  <c r="AA5467" i="2"/>
  <c r="Z5468" i="2"/>
  <c r="AA5468" i="2"/>
  <c r="Z5469" i="2"/>
  <c r="AA5469" i="2"/>
  <c r="Z5470" i="2"/>
  <c r="AA5470" i="2"/>
  <c r="Z5471" i="2"/>
  <c r="AA5471" i="2"/>
  <c r="Z5472" i="2"/>
  <c r="AA5472" i="2"/>
  <c r="Z5473" i="2"/>
  <c r="AA5473" i="2"/>
  <c r="Z5474" i="2"/>
  <c r="AA5474" i="2"/>
  <c r="Z5475" i="2"/>
  <c r="AA5475" i="2"/>
  <c r="Z5476" i="2"/>
  <c r="AA5476" i="2"/>
  <c r="Z5477" i="2"/>
  <c r="AA5477" i="2"/>
  <c r="Z5478" i="2"/>
  <c r="AA5478" i="2"/>
  <c r="Z5479" i="2"/>
  <c r="AA5479" i="2"/>
  <c r="Z5480" i="2"/>
  <c r="AA5480" i="2"/>
  <c r="Z5481" i="2"/>
  <c r="AA5481" i="2"/>
  <c r="Z5482" i="2"/>
  <c r="AA5482" i="2"/>
  <c r="Z5483" i="2"/>
  <c r="AA5483" i="2"/>
  <c r="Z5484" i="2"/>
  <c r="AA5484" i="2"/>
  <c r="Z5485" i="2"/>
  <c r="AA5485" i="2"/>
  <c r="Z5486" i="2"/>
  <c r="AA5486" i="2"/>
  <c r="Z5487" i="2"/>
  <c r="AA5487" i="2"/>
  <c r="Z5488" i="2"/>
  <c r="AA5488" i="2"/>
  <c r="Z5489" i="2"/>
  <c r="AA5489" i="2"/>
  <c r="Z5490" i="2"/>
  <c r="AA5490" i="2"/>
  <c r="Z5491" i="2"/>
  <c r="AA5491" i="2"/>
  <c r="Z5492" i="2"/>
  <c r="AA5492" i="2"/>
  <c r="Z5493" i="2"/>
  <c r="AA5493" i="2"/>
  <c r="Z5494" i="2"/>
  <c r="AA5494" i="2"/>
  <c r="Z5495" i="2"/>
  <c r="AA5495" i="2"/>
  <c r="Z5496" i="2"/>
  <c r="AA5496" i="2"/>
  <c r="Z5497" i="2"/>
  <c r="AA5497" i="2"/>
  <c r="Z5498" i="2"/>
  <c r="AA5498" i="2"/>
  <c r="Z5499" i="2"/>
  <c r="AA5499" i="2"/>
  <c r="Z5500" i="2"/>
  <c r="AA5500" i="2"/>
  <c r="Z5501" i="2"/>
  <c r="AA5501" i="2"/>
  <c r="Z5502" i="2"/>
  <c r="AA5502" i="2"/>
  <c r="Z5503" i="2"/>
  <c r="AA5503" i="2"/>
  <c r="Z5504" i="2"/>
  <c r="AA5504" i="2"/>
  <c r="Z5505" i="2"/>
  <c r="AA5505" i="2"/>
  <c r="Z5506" i="2"/>
  <c r="AA5506" i="2"/>
  <c r="Z5507" i="2"/>
  <c r="AA5507" i="2"/>
  <c r="Z5508" i="2"/>
  <c r="AA5508" i="2"/>
  <c r="Z5509" i="2"/>
  <c r="AA5509" i="2"/>
  <c r="Z5510" i="2"/>
  <c r="AA5510" i="2"/>
  <c r="Z5511" i="2"/>
  <c r="AA5511" i="2"/>
  <c r="Z5512" i="2"/>
  <c r="AA5512" i="2"/>
  <c r="Z5513" i="2"/>
  <c r="AA5513" i="2"/>
  <c r="Z5514" i="2"/>
  <c r="AA5514" i="2"/>
  <c r="Z5515" i="2"/>
  <c r="AA5515" i="2"/>
  <c r="Z5516" i="2"/>
  <c r="AA5516" i="2"/>
  <c r="Z5517" i="2"/>
  <c r="AA5517" i="2"/>
  <c r="Z5518" i="2"/>
  <c r="AA5518" i="2"/>
  <c r="Z5519" i="2"/>
  <c r="AA5519" i="2"/>
  <c r="Z5520" i="2"/>
  <c r="AA5520" i="2"/>
  <c r="Z5521" i="2"/>
  <c r="AA5521" i="2"/>
  <c r="Z5522" i="2"/>
  <c r="AA5522" i="2"/>
  <c r="Z5523" i="2"/>
  <c r="AA5523" i="2"/>
  <c r="Z5524" i="2"/>
  <c r="AA5524" i="2"/>
  <c r="Z5525" i="2"/>
  <c r="AA5525" i="2"/>
  <c r="Z5526" i="2"/>
  <c r="AA5526" i="2"/>
  <c r="Z5527" i="2"/>
  <c r="AA5527" i="2"/>
  <c r="Z5528" i="2"/>
  <c r="AA5528" i="2"/>
  <c r="Z5529" i="2"/>
  <c r="AA5529" i="2"/>
  <c r="Z5530" i="2"/>
  <c r="AA5530" i="2"/>
  <c r="Z5531" i="2"/>
  <c r="AA5531" i="2"/>
  <c r="Z5532" i="2"/>
  <c r="AA5532" i="2"/>
  <c r="Z5533" i="2"/>
  <c r="AA5533" i="2"/>
  <c r="Z5534" i="2"/>
  <c r="AA5534" i="2"/>
  <c r="Z5535" i="2"/>
  <c r="AA5535" i="2"/>
  <c r="Z5536" i="2"/>
  <c r="AA5536" i="2"/>
  <c r="Z5537" i="2"/>
  <c r="AA5537" i="2"/>
  <c r="Z5538" i="2"/>
  <c r="AA5538" i="2"/>
  <c r="Z5539" i="2"/>
  <c r="AA5539" i="2"/>
  <c r="Z5540" i="2"/>
  <c r="AA5540" i="2"/>
  <c r="Z5541" i="2"/>
  <c r="AA5541" i="2"/>
  <c r="Z5542" i="2"/>
  <c r="AA5542" i="2"/>
  <c r="Z5543" i="2"/>
  <c r="AA5543" i="2"/>
  <c r="Z5544" i="2"/>
  <c r="AA5544" i="2"/>
  <c r="Z5545" i="2"/>
  <c r="AA5545" i="2"/>
  <c r="Z5546" i="2"/>
  <c r="AA5546" i="2"/>
  <c r="Z5547" i="2"/>
  <c r="AA5547" i="2"/>
  <c r="Z5548" i="2"/>
  <c r="AA5548" i="2"/>
  <c r="Z5549" i="2"/>
  <c r="AA5549" i="2"/>
  <c r="Z5550" i="2"/>
  <c r="AA5550" i="2"/>
  <c r="Z5551" i="2"/>
  <c r="AA5551" i="2"/>
  <c r="Z5552" i="2"/>
  <c r="AA5552" i="2"/>
  <c r="Z5553" i="2"/>
  <c r="AA5553" i="2"/>
  <c r="Z5554" i="2"/>
  <c r="AA5554" i="2"/>
  <c r="Z5555" i="2"/>
  <c r="AA5555" i="2"/>
  <c r="Z5556" i="2"/>
  <c r="AA5556" i="2"/>
  <c r="Z5557" i="2"/>
  <c r="AA5557" i="2"/>
  <c r="Z5558" i="2"/>
  <c r="AA5558" i="2"/>
  <c r="Z5559" i="2"/>
  <c r="AA5559" i="2"/>
  <c r="Z5560" i="2"/>
  <c r="AA5560" i="2"/>
  <c r="Z5561" i="2"/>
  <c r="AA5561" i="2"/>
  <c r="Z5562" i="2"/>
  <c r="AA5562" i="2"/>
  <c r="Z5563" i="2"/>
  <c r="AA5563" i="2"/>
  <c r="Z5564" i="2"/>
  <c r="AA5564" i="2"/>
  <c r="Z5565" i="2"/>
  <c r="AA5565" i="2"/>
  <c r="Z5566" i="2"/>
  <c r="AA5566" i="2"/>
  <c r="Z5567" i="2"/>
  <c r="AA5567" i="2"/>
  <c r="Z5568" i="2"/>
  <c r="AA5568" i="2"/>
  <c r="Z5569" i="2"/>
  <c r="AA5569" i="2"/>
  <c r="Z5570" i="2"/>
  <c r="AA5570" i="2"/>
  <c r="Z5571" i="2"/>
  <c r="AA5571" i="2"/>
  <c r="Z5572" i="2"/>
  <c r="AA5572" i="2"/>
  <c r="Z5573" i="2"/>
  <c r="AA5573" i="2"/>
  <c r="Z5574" i="2"/>
  <c r="AA5574" i="2"/>
  <c r="Z5575" i="2"/>
  <c r="AA5575" i="2"/>
  <c r="Z5576" i="2"/>
  <c r="AA5576" i="2"/>
  <c r="Z5577" i="2"/>
  <c r="AA5577" i="2"/>
  <c r="Z5578" i="2"/>
  <c r="AA5578" i="2"/>
  <c r="Z5579" i="2"/>
  <c r="AA5579" i="2"/>
  <c r="Z5580" i="2"/>
  <c r="AA5580" i="2"/>
  <c r="Z5581" i="2"/>
  <c r="AA5581" i="2"/>
  <c r="Z5582" i="2"/>
  <c r="AA5582" i="2"/>
  <c r="Z5583" i="2"/>
  <c r="AA5583" i="2"/>
  <c r="Z5584" i="2"/>
  <c r="AA5584" i="2"/>
  <c r="Z5585" i="2"/>
  <c r="AA5585" i="2"/>
  <c r="Z5586" i="2"/>
  <c r="AA5586" i="2"/>
  <c r="Z5587" i="2"/>
  <c r="AA5587" i="2"/>
  <c r="Z5588" i="2"/>
  <c r="AA5588" i="2"/>
  <c r="Z5589" i="2"/>
  <c r="AA5589" i="2"/>
  <c r="Z5590" i="2"/>
  <c r="AA5590" i="2"/>
  <c r="Z5591" i="2"/>
  <c r="AA5591" i="2"/>
  <c r="Z5592" i="2"/>
  <c r="AA5592" i="2"/>
  <c r="Z5593" i="2"/>
  <c r="AA5593" i="2"/>
  <c r="Z5594" i="2"/>
  <c r="AA5594" i="2"/>
  <c r="Z5595" i="2"/>
  <c r="AA5595" i="2"/>
  <c r="Z5596" i="2"/>
  <c r="AA5596" i="2"/>
  <c r="Z5597" i="2"/>
  <c r="AA5597" i="2"/>
  <c r="Z5598" i="2"/>
  <c r="AA5598" i="2"/>
  <c r="Z5599" i="2"/>
  <c r="AA5599" i="2"/>
  <c r="Z5600" i="2"/>
  <c r="AA5600" i="2"/>
  <c r="Z5601" i="2"/>
  <c r="AA5601" i="2"/>
  <c r="Z5602" i="2"/>
  <c r="AA5602" i="2"/>
  <c r="Z5603" i="2"/>
  <c r="AA5603" i="2"/>
  <c r="Z5604" i="2"/>
  <c r="AA5604" i="2"/>
  <c r="Z5605" i="2"/>
  <c r="AA5605" i="2"/>
  <c r="Z5606" i="2"/>
  <c r="AA5606" i="2"/>
  <c r="Z5607" i="2"/>
  <c r="AA5607" i="2"/>
  <c r="Z5608" i="2"/>
  <c r="AA5608" i="2"/>
  <c r="Z5609" i="2"/>
  <c r="AA5609" i="2"/>
  <c r="Z5610" i="2"/>
  <c r="AA5610" i="2"/>
  <c r="Z5611" i="2"/>
  <c r="AA5611" i="2"/>
  <c r="Z5612" i="2"/>
  <c r="AA5612" i="2"/>
  <c r="Z5613" i="2"/>
  <c r="AA5613" i="2"/>
  <c r="Z5614" i="2"/>
  <c r="AA5614" i="2"/>
  <c r="Z5615" i="2"/>
  <c r="AA5615" i="2"/>
  <c r="Z5616" i="2"/>
  <c r="AA5616" i="2"/>
  <c r="Z5617" i="2"/>
  <c r="AA5617" i="2"/>
  <c r="Z5618" i="2"/>
  <c r="AA5618" i="2"/>
  <c r="Z5619" i="2"/>
  <c r="AA5619" i="2"/>
  <c r="Z5620" i="2"/>
  <c r="AA5620" i="2"/>
  <c r="Z5621" i="2"/>
  <c r="AA5621" i="2"/>
  <c r="Z5622" i="2"/>
  <c r="AA5622" i="2"/>
  <c r="Z5623" i="2"/>
  <c r="AA5623" i="2"/>
  <c r="Z5624" i="2"/>
  <c r="AA5624" i="2"/>
  <c r="Z5625" i="2"/>
  <c r="AA5625" i="2"/>
  <c r="Z5626" i="2"/>
  <c r="AA5626" i="2"/>
  <c r="Z5627" i="2"/>
  <c r="AA5627" i="2"/>
  <c r="Z5628" i="2"/>
  <c r="AA5628" i="2"/>
  <c r="Z5629" i="2"/>
  <c r="AA5629" i="2"/>
  <c r="Z5630" i="2"/>
  <c r="AA5630" i="2"/>
  <c r="Z5631" i="2"/>
  <c r="AA5631" i="2"/>
  <c r="Z5632" i="2"/>
  <c r="AA5632" i="2"/>
  <c r="Z5633" i="2"/>
  <c r="AA5633" i="2"/>
  <c r="Z5634" i="2"/>
  <c r="AA5634" i="2"/>
  <c r="Z5635" i="2"/>
  <c r="AA5635" i="2"/>
  <c r="Z5636" i="2"/>
  <c r="AA5636" i="2"/>
  <c r="Z5637" i="2"/>
  <c r="AA5637" i="2"/>
  <c r="Z5638" i="2"/>
  <c r="AA5638" i="2"/>
  <c r="Z5639" i="2"/>
  <c r="AA5639" i="2"/>
  <c r="Z5640" i="2"/>
  <c r="AA5640" i="2"/>
  <c r="Z5641" i="2"/>
  <c r="AA5641" i="2"/>
  <c r="Z5642" i="2"/>
  <c r="AA5642" i="2"/>
  <c r="Z5643" i="2"/>
  <c r="AA5643" i="2"/>
  <c r="Z5644" i="2"/>
  <c r="AA5644" i="2"/>
  <c r="Z5645" i="2"/>
  <c r="AA5645" i="2"/>
  <c r="Z5646" i="2"/>
  <c r="AA5646" i="2"/>
  <c r="Z5647" i="2"/>
  <c r="AA5647" i="2"/>
  <c r="Z5648" i="2"/>
  <c r="AA5648" i="2"/>
  <c r="Z5649" i="2"/>
  <c r="AA5649" i="2"/>
  <c r="Z5650" i="2"/>
  <c r="AA5650" i="2"/>
  <c r="Z5651" i="2"/>
  <c r="AA5651" i="2"/>
  <c r="Z5652" i="2"/>
  <c r="AA5652" i="2"/>
  <c r="Z5653" i="2"/>
  <c r="AA5653" i="2"/>
  <c r="Z5654" i="2"/>
  <c r="AA5654" i="2"/>
  <c r="Z5655" i="2"/>
  <c r="AA5655" i="2"/>
  <c r="Z5656" i="2"/>
  <c r="AA5656" i="2"/>
  <c r="Z5657" i="2"/>
  <c r="AA5657" i="2"/>
  <c r="Z5658" i="2"/>
  <c r="AA5658" i="2"/>
  <c r="Z5659" i="2"/>
  <c r="AA5659" i="2"/>
  <c r="Z5660" i="2"/>
  <c r="AA5660" i="2"/>
  <c r="Z5661" i="2"/>
  <c r="AA5661" i="2"/>
  <c r="Z5662" i="2"/>
  <c r="AA5662" i="2"/>
  <c r="Z5663" i="2"/>
  <c r="AA5663" i="2"/>
  <c r="Z5664" i="2"/>
  <c r="AA5664" i="2"/>
  <c r="Z5665" i="2"/>
  <c r="AA5665" i="2"/>
  <c r="Z5666" i="2"/>
  <c r="AA5666" i="2"/>
  <c r="Z5667" i="2"/>
  <c r="AA5667" i="2"/>
  <c r="Z5668" i="2"/>
  <c r="AA5668" i="2"/>
  <c r="Z5669" i="2"/>
  <c r="AA5669" i="2"/>
  <c r="Z5670" i="2"/>
  <c r="AA5670" i="2"/>
  <c r="Z5671" i="2"/>
  <c r="AA5671" i="2"/>
  <c r="Z5672" i="2"/>
  <c r="AA5672" i="2"/>
  <c r="Z5673" i="2"/>
  <c r="AA5673" i="2"/>
  <c r="Z5674" i="2"/>
  <c r="AA5674" i="2"/>
  <c r="Z5675" i="2"/>
  <c r="AA5675" i="2"/>
  <c r="Z5676" i="2"/>
  <c r="AA5676" i="2"/>
  <c r="Z5677" i="2"/>
  <c r="AA5677" i="2"/>
  <c r="Z5678" i="2"/>
  <c r="AA5678" i="2"/>
  <c r="Z5679" i="2"/>
  <c r="AA5679" i="2"/>
  <c r="Z5680" i="2"/>
  <c r="AA5680" i="2"/>
  <c r="Z5681" i="2"/>
  <c r="AA5681" i="2"/>
  <c r="Z5682" i="2"/>
  <c r="AA5682" i="2"/>
  <c r="Z5683" i="2"/>
  <c r="AA5683" i="2"/>
  <c r="Z5684" i="2"/>
  <c r="AA5684" i="2"/>
  <c r="Z5685" i="2"/>
  <c r="AA5685" i="2"/>
  <c r="Z5686" i="2"/>
  <c r="AA5686" i="2"/>
  <c r="Z5687" i="2"/>
  <c r="AA5687" i="2"/>
  <c r="Z5688" i="2"/>
  <c r="AA5688" i="2"/>
  <c r="Z5689" i="2"/>
  <c r="AA5689" i="2"/>
  <c r="Z5690" i="2"/>
  <c r="AA5690" i="2"/>
  <c r="Z5691" i="2"/>
  <c r="AA5691" i="2"/>
  <c r="Z5692" i="2"/>
  <c r="AA5692" i="2"/>
  <c r="Z5693" i="2"/>
  <c r="AA5693" i="2"/>
  <c r="Z5694" i="2"/>
  <c r="AA5694" i="2"/>
  <c r="Z5695" i="2"/>
  <c r="AA5695" i="2"/>
  <c r="Z5696" i="2"/>
  <c r="AA5696" i="2"/>
  <c r="Z5697" i="2"/>
  <c r="AA5697" i="2"/>
  <c r="Z5698" i="2"/>
  <c r="AA5698" i="2"/>
  <c r="Z5699" i="2"/>
  <c r="AA5699" i="2"/>
  <c r="Z5700" i="2"/>
  <c r="AA5700" i="2"/>
  <c r="Z5701" i="2"/>
  <c r="AA5701" i="2"/>
  <c r="Z5702" i="2"/>
  <c r="AA5702" i="2"/>
  <c r="Z5703" i="2"/>
  <c r="AA5703" i="2"/>
  <c r="Z5704" i="2"/>
  <c r="AA5704" i="2"/>
  <c r="Z5705" i="2"/>
  <c r="AA5705" i="2"/>
  <c r="Z5706" i="2"/>
  <c r="AA5706" i="2"/>
  <c r="Z5707" i="2"/>
  <c r="AA5707" i="2"/>
  <c r="Z5708" i="2"/>
  <c r="AA5708" i="2"/>
  <c r="Z5709" i="2"/>
  <c r="AA5709" i="2"/>
  <c r="Z5710" i="2"/>
  <c r="AA5710" i="2"/>
  <c r="Z5711" i="2"/>
  <c r="AA5711" i="2"/>
  <c r="Z5712" i="2"/>
  <c r="AA5712" i="2"/>
  <c r="Z5713" i="2"/>
  <c r="AA5713" i="2"/>
  <c r="Z5714" i="2"/>
  <c r="AA5714" i="2"/>
  <c r="Z5715" i="2"/>
  <c r="AA5715" i="2"/>
  <c r="Z5716" i="2"/>
  <c r="AA5716" i="2"/>
  <c r="Z5717" i="2"/>
  <c r="AA5717" i="2"/>
  <c r="Z5718" i="2"/>
  <c r="AA5718" i="2"/>
  <c r="Z5719" i="2"/>
  <c r="AA5719" i="2"/>
  <c r="Z5720" i="2"/>
  <c r="AA5720" i="2"/>
  <c r="Z5721" i="2"/>
  <c r="AA5721" i="2"/>
  <c r="Z5722" i="2"/>
  <c r="AA5722" i="2"/>
  <c r="Z5723" i="2"/>
  <c r="AA5723" i="2"/>
  <c r="Z5724" i="2"/>
  <c r="AA5724" i="2"/>
  <c r="Z5725" i="2"/>
  <c r="AA5725" i="2"/>
  <c r="Z5726" i="2"/>
  <c r="AA5726" i="2"/>
  <c r="Z5727" i="2"/>
  <c r="AA5727" i="2"/>
  <c r="Z5728" i="2"/>
  <c r="AA5728" i="2"/>
  <c r="Z5729" i="2"/>
  <c r="AA5729" i="2"/>
  <c r="Z5730" i="2"/>
  <c r="AA5730" i="2"/>
  <c r="Z5731" i="2"/>
  <c r="AA5731" i="2"/>
  <c r="Z5732" i="2"/>
  <c r="AA5732" i="2"/>
  <c r="Z5733" i="2"/>
  <c r="AA5733" i="2"/>
  <c r="Z5734" i="2"/>
  <c r="AA5734" i="2"/>
  <c r="Z5735" i="2"/>
  <c r="AA5735" i="2"/>
  <c r="Z5736" i="2"/>
  <c r="AA5736" i="2"/>
  <c r="Z5737" i="2"/>
  <c r="AA5737" i="2"/>
  <c r="Z5738" i="2"/>
  <c r="AA5738" i="2"/>
  <c r="Z5739" i="2"/>
  <c r="AA5739" i="2"/>
  <c r="Z5740" i="2"/>
  <c r="AA5740" i="2"/>
  <c r="Z5741" i="2"/>
  <c r="AA5741" i="2"/>
  <c r="Z5742" i="2"/>
  <c r="AA5742" i="2"/>
  <c r="Z5743" i="2"/>
  <c r="AA5743" i="2"/>
  <c r="Z5744" i="2"/>
  <c r="AA5744" i="2"/>
  <c r="Z5745" i="2"/>
  <c r="AA5745" i="2"/>
  <c r="Z5746" i="2"/>
  <c r="AA5746" i="2"/>
  <c r="Z5747" i="2"/>
  <c r="AA5747" i="2"/>
  <c r="Z5748" i="2"/>
  <c r="AA5748" i="2"/>
  <c r="Z5749" i="2"/>
  <c r="AA5749" i="2"/>
  <c r="Z5750" i="2"/>
  <c r="AA5750" i="2"/>
  <c r="Z5751" i="2"/>
  <c r="AA5751" i="2"/>
  <c r="Z5752" i="2"/>
  <c r="AA5752" i="2"/>
  <c r="Z5753" i="2"/>
  <c r="AA5753" i="2"/>
  <c r="Z5754" i="2"/>
  <c r="AA5754" i="2"/>
  <c r="Z5755" i="2"/>
  <c r="AA5755" i="2"/>
  <c r="Z5756" i="2"/>
  <c r="AA5756" i="2"/>
  <c r="Z5757" i="2"/>
  <c r="AA5757" i="2"/>
  <c r="Z5758" i="2"/>
  <c r="AA5758" i="2"/>
  <c r="Z5759" i="2"/>
  <c r="AA5759" i="2"/>
  <c r="Z5760" i="2"/>
  <c r="AA5760" i="2"/>
  <c r="Z5761" i="2"/>
  <c r="AA5761" i="2"/>
  <c r="Z5762" i="2"/>
  <c r="AA5762" i="2"/>
  <c r="Z5763" i="2"/>
  <c r="AA5763" i="2"/>
  <c r="Z5764" i="2"/>
  <c r="AA5764" i="2"/>
  <c r="Z5765" i="2"/>
  <c r="AA5765" i="2"/>
  <c r="Z5766" i="2"/>
  <c r="AA5766" i="2"/>
  <c r="Z5767" i="2"/>
  <c r="AA5767" i="2"/>
  <c r="Z5768" i="2"/>
  <c r="AA5768" i="2"/>
  <c r="Z5769" i="2"/>
  <c r="AA5769" i="2"/>
  <c r="Z5770" i="2"/>
  <c r="AA5770" i="2"/>
  <c r="Z5771" i="2"/>
  <c r="AA5771" i="2"/>
  <c r="Z5772" i="2"/>
  <c r="AA5772" i="2"/>
  <c r="Z5773" i="2"/>
  <c r="AA5773" i="2"/>
  <c r="Z5774" i="2"/>
  <c r="AA5774" i="2"/>
  <c r="Z5775" i="2"/>
  <c r="AA5775" i="2"/>
  <c r="Z5776" i="2"/>
  <c r="AA5776" i="2"/>
  <c r="Z5777" i="2"/>
  <c r="AA5777" i="2"/>
  <c r="Z5778" i="2"/>
  <c r="AA5778" i="2"/>
  <c r="Z5779" i="2"/>
  <c r="AA5779" i="2"/>
  <c r="Z5780" i="2"/>
  <c r="AA5780" i="2"/>
  <c r="Z5781" i="2"/>
  <c r="AA5781" i="2"/>
  <c r="Z5782" i="2"/>
  <c r="AA5782" i="2"/>
  <c r="Z5783" i="2"/>
  <c r="AA5783" i="2"/>
  <c r="Z5784" i="2"/>
  <c r="AA5784" i="2"/>
  <c r="Z5785" i="2"/>
  <c r="AA5785" i="2"/>
  <c r="Z5786" i="2"/>
  <c r="AA5786" i="2"/>
  <c r="Z5787" i="2"/>
  <c r="AA5787" i="2"/>
  <c r="Z5788" i="2"/>
  <c r="AA5788" i="2"/>
  <c r="Z5789" i="2"/>
  <c r="AA5789" i="2"/>
  <c r="Z5790" i="2"/>
  <c r="AA5790" i="2"/>
  <c r="Z5791" i="2"/>
  <c r="AA5791" i="2"/>
  <c r="Z5792" i="2"/>
  <c r="AA5792" i="2"/>
  <c r="Z5793" i="2"/>
  <c r="AA5793" i="2"/>
  <c r="Z5794" i="2"/>
  <c r="AA5794" i="2"/>
  <c r="Z5795" i="2"/>
  <c r="AA5795" i="2"/>
  <c r="Z5796" i="2"/>
  <c r="AA5796" i="2"/>
  <c r="Z5797" i="2"/>
  <c r="AA5797" i="2"/>
  <c r="Z5798" i="2"/>
  <c r="AA5798" i="2"/>
  <c r="Z5799" i="2"/>
  <c r="AA5799" i="2"/>
  <c r="Z5800" i="2"/>
  <c r="AA5800" i="2"/>
  <c r="Z5801" i="2"/>
  <c r="AA5801" i="2"/>
  <c r="Z5802" i="2"/>
  <c r="AA5802" i="2"/>
  <c r="Z5803" i="2"/>
  <c r="AA5803" i="2"/>
  <c r="Z5804" i="2"/>
  <c r="AA5804" i="2"/>
  <c r="Z5805" i="2"/>
  <c r="AA5805" i="2"/>
  <c r="Z5806" i="2"/>
  <c r="AA5806" i="2"/>
  <c r="Z5807" i="2"/>
  <c r="AA5807" i="2"/>
  <c r="Z5808" i="2"/>
  <c r="AA5808" i="2"/>
  <c r="Z5809" i="2"/>
  <c r="AA5809" i="2"/>
  <c r="Z5810" i="2"/>
  <c r="AA5810" i="2"/>
  <c r="Z5811" i="2"/>
  <c r="AA5811" i="2"/>
  <c r="Z5812" i="2"/>
  <c r="AA5812" i="2"/>
  <c r="Z5813" i="2"/>
  <c r="AA5813" i="2"/>
  <c r="Z5814" i="2"/>
  <c r="AA5814" i="2"/>
  <c r="Z5815" i="2"/>
  <c r="AA5815" i="2"/>
  <c r="Z5816" i="2"/>
  <c r="AA5816" i="2"/>
  <c r="Z5817" i="2"/>
  <c r="AA5817" i="2"/>
  <c r="Z5818" i="2"/>
  <c r="AA5818" i="2"/>
  <c r="Z5819" i="2"/>
  <c r="AA5819" i="2"/>
  <c r="Z5820" i="2"/>
  <c r="AA5820" i="2"/>
  <c r="Z5821" i="2"/>
  <c r="AA5821" i="2"/>
  <c r="Z5822" i="2"/>
  <c r="AA5822" i="2"/>
  <c r="Z5823" i="2"/>
  <c r="AA5823" i="2"/>
  <c r="Z5824" i="2"/>
  <c r="AA5824" i="2"/>
  <c r="Z5825" i="2"/>
  <c r="AA5825" i="2"/>
  <c r="Z5826" i="2"/>
  <c r="AA5826" i="2"/>
  <c r="Z5827" i="2"/>
  <c r="AA5827" i="2"/>
  <c r="Z5828" i="2"/>
  <c r="AA5828" i="2"/>
  <c r="Z5829" i="2"/>
  <c r="AA5829" i="2"/>
  <c r="Z5830" i="2"/>
  <c r="AA5830" i="2"/>
  <c r="Z5831" i="2"/>
  <c r="AA5831" i="2"/>
  <c r="Z5832" i="2"/>
  <c r="AA5832" i="2"/>
  <c r="Z5833" i="2"/>
  <c r="AA5833" i="2"/>
  <c r="Z5834" i="2"/>
  <c r="AA5834" i="2"/>
  <c r="Z5835" i="2"/>
  <c r="AA5835" i="2"/>
  <c r="Z5836" i="2"/>
  <c r="AA5836" i="2"/>
  <c r="Z5837" i="2"/>
  <c r="AA5837" i="2"/>
  <c r="Z5838" i="2"/>
  <c r="AA5838" i="2"/>
  <c r="Z5839" i="2"/>
  <c r="AA5839" i="2"/>
  <c r="Z5840" i="2"/>
  <c r="AA5840" i="2"/>
  <c r="Z5841" i="2"/>
  <c r="AA5841" i="2"/>
  <c r="Z5842" i="2"/>
  <c r="AA5842" i="2"/>
  <c r="Z5843" i="2"/>
  <c r="AA5843" i="2"/>
  <c r="Z5844" i="2"/>
  <c r="AA5844" i="2"/>
  <c r="Z5845" i="2"/>
  <c r="AA5845" i="2"/>
  <c r="Z5846" i="2"/>
  <c r="AA5846" i="2"/>
  <c r="Z5847" i="2"/>
  <c r="AA5847" i="2"/>
  <c r="Z5848" i="2"/>
  <c r="AA5848" i="2"/>
  <c r="Z5849" i="2"/>
  <c r="AA5849" i="2"/>
  <c r="Z5850" i="2"/>
  <c r="AA5850" i="2"/>
  <c r="Z5851" i="2"/>
  <c r="AA5851" i="2"/>
  <c r="Z5852" i="2"/>
  <c r="AA5852" i="2"/>
  <c r="Z5853" i="2"/>
  <c r="AA5853" i="2"/>
  <c r="Z5854" i="2"/>
  <c r="AA5854" i="2"/>
  <c r="Z5855" i="2"/>
  <c r="AA5855" i="2"/>
  <c r="Z5856" i="2"/>
  <c r="AA5856" i="2"/>
  <c r="Z5857" i="2"/>
  <c r="AA5857" i="2"/>
  <c r="Z5858" i="2"/>
  <c r="AA5858" i="2"/>
  <c r="Z5859" i="2"/>
  <c r="AA5859" i="2"/>
  <c r="Z5860" i="2"/>
  <c r="AA5860" i="2"/>
  <c r="Z5861" i="2"/>
  <c r="AA5861" i="2"/>
  <c r="Z5862" i="2"/>
  <c r="AA5862" i="2"/>
  <c r="Z5863" i="2"/>
  <c r="AA5863" i="2"/>
  <c r="Z5864" i="2"/>
  <c r="AA5864" i="2"/>
  <c r="Z5865" i="2"/>
  <c r="AA5865" i="2"/>
  <c r="Z5866" i="2"/>
  <c r="AA5866" i="2"/>
  <c r="Z5867" i="2"/>
  <c r="AA5867" i="2"/>
  <c r="Z5868" i="2"/>
  <c r="AA5868" i="2"/>
  <c r="Z5869" i="2"/>
  <c r="AA5869" i="2"/>
  <c r="Z5870" i="2"/>
  <c r="AA5870" i="2"/>
  <c r="Z5871" i="2"/>
  <c r="AA5871" i="2"/>
  <c r="Z5872" i="2"/>
  <c r="AA5872" i="2"/>
  <c r="Z5873" i="2"/>
  <c r="AA5873" i="2"/>
  <c r="Z5874" i="2"/>
  <c r="AA5874" i="2"/>
  <c r="Z5875" i="2"/>
  <c r="AA5875" i="2"/>
  <c r="Z5876" i="2"/>
  <c r="AA5876" i="2"/>
  <c r="Z5877" i="2"/>
  <c r="AA5877" i="2"/>
  <c r="Z5878" i="2"/>
  <c r="AA5878" i="2"/>
  <c r="Z5879" i="2"/>
  <c r="AA5879" i="2"/>
  <c r="Z5880" i="2"/>
  <c r="AA5880" i="2"/>
  <c r="Z5881" i="2"/>
  <c r="AA5881" i="2"/>
  <c r="Z5882" i="2"/>
  <c r="AA5882" i="2"/>
  <c r="Z5883" i="2"/>
  <c r="AA5883" i="2"/>
  <c r="Z5884" i="2"/>
  <c r="AA5884" i="2"/>
  <c r="Z5885" i="2"/>
  <c r="AA5885" i="2"/>
  <c r="Z5886" i="2"/>
  <c r="AA5886" i="2"/>
  <c r="Z5887" i="2"/>
  <c r="AA5887" i="2"/>
  <c r="Z5888" i="2"/>
  <c r="AA5888" i="2"/>
  <c r="Z5889" i="2"/>
  <c r="AA5889" i="2"/>
  <c r="Z5890" i="2"/>
  <c r="AA5890" i="2"/>
  <c r="Z5891" i="2"/>
  <c r="AA5891" i="2"/>
  <c r="Z5892" i="2"/>
  <c r="AA5892" i="2"/>
  <c r="Z5893" i="2"/>
  <c r="AA5893" i="2"/>
  <c r="Z5894" i="2"/>
  <c r="AA5894" i="2"/>
  <c r="Z5895" i="2"/>
  <c r="AA5895" i="2"/>
  <c r="Z5896" i="2"/>
  <c r="AA5896" i="2"/>
  <c r="Z5897" i="2"/>
  <c r="AA5897" i="2"/>
  <c r="Z5898" i="2"/>
  <c r="AA5898" i="2"/>
  <c r="Z5899" i="2"/>
  <c r="AA5899" i="2"/>
  <c r="Z5900" i="2"/>
  <c r="AA5900" i="2"/>
  <c r="Z5901" i="2"/>
  <c r="AA5901" i="2"/>
  <c r="Z5902" i="2"/>
  <c r="AA5902" i="2"/>
  <c r="Z5903" i="2"/>
  <c r="AA5903" i="2"/>
  <c r="Z5904" i="2"/>
  <c r="AA5904" i="2"/>
  <c r="Z5905" i="2"/>
  <c r="AA5905" i="2"/>
  <c r="Z5906" i="2"/>
  <c r="AA5906" i="2"/>
  <c r="Z5907" i="2"/>
  <c r="AA5907" i="2"/>
  <c r="Z5908" i="2"/>
  <c r="AA5908" i="2"/>
  <c r="Z5909" i="2"/>
  <c r="AA5909" i="2"/>
  <c r="Z5910" i="2"/>
  <c r="AA5910" i="2"/>
  <c r="Z5911" i="2"/>
  <c r="AA5911" i="2"/>
  <c r="Z5912" i="2"/>
  <c r="AA5912" i="2"/>
  <c r="Z5913" i="2"/>
  <c r="AA5913" i="2"/>
  <c r="Z5914" i="2"/>
  <c r="AA5914" i="2"/>
  <c r="Z5915" i="2"/>
  <c r="AA5915" i="2"/>
  <c r="Z5916" i="2"/>
  <c r="AA5916" i="2"/>
  <c r="Z5917" i="2"/>
  <c r="AA5917" i="2"/>
  <c r="Z5918" i="2"/>
  <c r="AA5918" i="2"/>
  <c r="Z5919" i="2"/>
  <c r="AA5919" i="2"/>
  <c r="Z5920" i="2"/>
  <c r="AA5920" i="2"/>
  <c r="Z5921" i="2"/>
  <c r="AA5921" i="2"/>
  <c r="Z5922" i="2"/>
  <c r="AA5922" i="2"/>
  <c r="Z5923" i="2"/>
  <c r="AA5923" i="2"/>
  <c r="Z5924" i="2"/>
  <c r="AA5924" i="2"/>
  <c r="Z5925" i="2"/>
  <c r="AA5925" i="2"/>
  <c r="Z5926" i="2"/>
  <c r="AA5926" i="2"/>
  <c r="Z5927" i="2"/>
  <c r="AA5927" i="2"/>
  <c r="Z5928" i="2"/>
  <c r="AA5928" i="2"/>
  <c r="Z5929" i="2"/>
  <c r="AA5929" i="2"/>
  <c r="Z5930" i="2"/>
  <c r="AA5930" i="2"/>
  <c r="Z5931" i="2"/>
  <c r="AA5931" i="2"/>
  <c r="Z5932" i="2"/>
  <c r="AA5932" i="2"/>
  <c r="Z5933" i="2"/>
  <c r="AA5933" i="2"/>
  <c r="Z5934" i="2"/>
  <c r="AA5934" i="2"/>
  <c r="Z5935" i="2"/>
  <c r="AA5935" i="2"/>
  <c r="Z5936" i="2"/>
  <c r="AA5936" i="2"/>
  <c r="Z5937" i="2"/>
  <c r="AA5937" i="2"/>
  <c r="Z5938" i="2"/>
  <c r="AA5938" i="2"/>
  <c r="Z5939" i="2"/>
  <c r="AA5939" i="2"/>
  <c r="Z5940" i="2"/>
  <c r="AA5940" i="2"/>
  <c r="Z5941" i="2"/>
  <c r="AA5941" i="2"/>
  <c r="Z5942" i="2"/>
  <c r="AA5942" i="2"/>
  <c r="Z5943" i="2"/>
  <c r="AA5943" i="2"/>
  <c r="Z5944" i="2"/>
  <c r="AA5944" i="2"/>
  <c r="Z5945" i="2"/>
  <c r="AA5945" i="2"/>
  <c r="Z5946" i="2"/>
  <c r="AA5946" i="2"/>
  <c r="Z5947" i="2"/>
  <c r="AA5947" i="2"/>
  <c r="Z5948" i="2"/>
  <c r="AA5948" i="2"/>
  <c r="Z5949" i="2"/>
  <c r="AA5949" i="2"/>
  <c r="Z5950" i="2"/>
  <c r="AA5950" i="2"/>
  <c r="Z5951" i="2"/>
  <c r="AA5951" i="2"/>
  <c r="Z5952" i="2"/>
  <c r="AA5952" i="2"/>
  <c r="Z5953" i="2"/>
  <c r="AA5953" i="2"/>
  <c r="Z5954" i="2"/>
  <c r="AA5954" i="2"/>
  <c r="Z5955" i="2"/>
  <c r="AA5955" i="2"/>
  <c r="Z5956" i="2"/>
  <c r="AA5956" i="2"/>
  <c r="Z5957" i="2"/>
  <c r="AA5957" i="2"/>
  <c r="Z5958" i="2"/>
  <c r="AA5958" i="2"/>
  <c r="Z5959" i="2"/>
  <c r="AA5959" i="2"/>
  <c r="Z5960" i="2"/>
  <c r="AA5960" i="2"/>
  <c r="Z5961" i="2"/>
  <c r="AA5961" i="2"/>
  <c r="Z5962" i="2"/>
  <c r="AA5962" i="2"/>
  <c r="Z5963" i="2"/>
  <c r="AA5963" i="2"/>
  <c r="Z5964" i="2"/>
  <c r="AA5964" i="2"/>
  <c r="Z5965" i="2"/>
  <c r="AA5965" i="2"/>
  <c r="Z5966" i="2"/>
  <c r="AA5966" i="2"/>
  <c r="Z5967" i="2"/>
  <c r="AA5967" i="2"/>
  <c r="Z5968" i="2"/>
  <c r="AA5968" i="2"/>
  <c r="Z5969" i="2"/>
  <c r="AA5969" i="2"/>
  <c r="Z5970" i="2"/>
  <c r="AA5970" i="2"/>
  <c r="Z5971" i="2"/>
  <c r="AA5971" i="2"/>
  <c r="Z5972" i="2"/>
  <c r="AA5972" i="2"/>
  <c r="Z5973" i="2"/>
  <c r="AA5973" i="2"/>
  <c r="Z5974" i="2"/>
  <c r="AA5974" i="2"/>
  <c r="Z5975" i="2"/>
  <c r="AA5975" i="2"/>
  <c r="Z5976" i="2"/>
  <c r="AA5976" i="2"/>
  <c r="Z5977" i="2"/>
  <c r="AA5977" i="2"/>
  <c r="Z5978" i="2"/>
  <c r="AA5978" i="2"/>
  <c r="Z5979" i="2"/>
  <c r="AA5979" i="2"/>
  <c r="Z5980" i="2"/>
  <c r="AA5980" i="2"/>
  <c r="Z5981" i="2"/>
  <c r="AA5981" i="2"/>
  <c r="Z5982" i="2"/>
  <c r="AA5982" i="2"/>
  <c r="Z5983" i="2"/>
  <c r="AA5983" i="2"/>
  <c r="Z5984" i="2"/>
  <c r="AA5984" i="2"/>
  <c r="Z5985" i="2"/>
  <c r="AA5985" i="2"/>
  <c r="Z5986" i="2"/>
  <c r="AA5986" i="2"/>
  <c r="Z5987" i="2"/>
  <c r="AA5987" i="2"/>
  <c r="Z5988" i="2"/>
  <c r="AA5988" i="2"/>
  <c r="Z5989" i="2"/>
  <c r="AA5989" i="2"/>
  <c r="Z5990" i="2"/>
  <c r="AA5990" i="2"/>
  <c r="Z5991" i="2"/>
  <c r="AA5991" i="2"/>
  <c r="Z5992" i="2"/>
  <c r="AA5992" i="2"/>
  <c r="Z5993" i="2"/>
  <c r="AA5993" i="2"/>
  <c r="Z5994" i="2"/>
  <c r="AA5994" i="2"/>
  <c r="Z5995" i="2"/>
  <c r="AA5995" i="2"/>
  <c r="Z5996" i="2"/>
  <c r="AA5996" i="2"/>
  <c r="Z5997" i="2"/>
  <c r="AA5997" i="2"/>
  <c r="Z5998" i="2"/>
  <c r="AA5998" i="2"/>
  <c r="Z5999" i="2"/>
  <c r="AA5999" i="2"/>
  <c r="Z6000" i="2"/>
  <c r="AA6000" i="2"/>
  <c r="Z6001" i="2"/>
  <c r="AA6001" i="2"/>
  <c r="Z6002" i="2"/>
  <c r="AA6002" i="2"/>
  <c r="Z6003" i="2"/>
  <c r="AA6003" i="2"/>
  <c r="Z6004" i="2"/>
  <c r="AA6004" i="2"/>
  <c r="Z6005" i="2"/>
  <c r="AA6005" i="2"/>
  <c r="Z6006" i="2"/>
  <c r="AA6006" i="2"/>
  <c r="Z6007" i="2"/>
  <c r="AA6007" i="2"/>
  <c r="Z6008" i="2"/>
  <c r="AA6008" i="2"/>
  <c r="Z6009" i="2"/>
  <c r="AA6009" i="2"/>
  <c r="Z6010" i="2"/>
  <c r="AA6010" i="2"/>
  <c r="Z6011" i="2"/>
  <c r="AA6011" i="2"/>
  <c r="Z6012" i="2"/>
  <c r="AA6012" i="2"/>
  <c r="Z6013" i="2"/>
  <c r="AA6013" i="2"/>
  <c r="Z6014" i="2"/>
  <c r="AA6014" i="2"/>
  <c r="Z6015" i="2"/>
  <c r="AA6015" i="2"/>
  <c r="Z6016" i="2"/>
  <c r="AA6016" i="2"/>
  <c r="Z6017" i="2"/>
  <c r="AA6017" i="2"/>
  <c r="Z6018" i="2"/>
  <c r="AA6018" i="2"/>
  <c r="Z6019" i="2"/>
  <c r="AA6019" i="2"/>
  <c r="Z6020" i="2"/>
  <c r="AA6020" i="2"/>
  <c r="Z6021" i="2"/>
  <c r="AA6021" i="2"/>
  <c r="Z6022" i="2"/>
  <c r="AA6022" i="2"/>
  <c r="Z6023" i="2"/>
  <c r="AA6023" i="2"/>
  <c r="Z6024" i="2"/>
  <c r="AA6024" i="2"/>
  <c r="Z6025" i="2"/>
  <c r="AA6025" i="2"/>
  <c r="Z6026" i="2"/>
  <c r="AA6026" i="2"/>
  <c r="Z6027" i="2"/>
  <c r="AA6027" i="2"/>
  <c r="Z6028" i="2"/>
  <c r="AA6028" i="2"/>
  <c r="Z6029" i="2"/>
  <c r="AA6029" i="2"/>
  <c r="Z6030" i="2"/>
  <c r="AA6030" i="2"/>
  <c r="Z6031" i="2"/>
  <c r="AA6031" i="2"/>
  <c r="Z6032" i="2"/>
  <c r="AA6032" i="2"/>
  <c r="Z6033" i="2"/>
  <c r="AA6033" i="2"/>
  <c r="Z6034" i="2"/>
  <c r="AA6034" i="2"/>
  <c r="Z6035" i="2"/>
  <c r="AA6035" i="2"/>
  <c r="Z6036" i="2"/>
  <c r="AA6036" i="2"/>
  <c r="Z6037" i="2"/>
  <c r="AA6037" i="2"/>
  <c r="Z6038" i="2"/>
  <c r="AA6038" i="2"/>
  <c r="Z6039" i="2"/>
  <c r="AA6039" i="2"/>
  <c r="Z6040" i="2"/>
  <c r="AA6040" i="2"/>
  <c r="Z6041" i="2"/>
  <c r="AA6041" i="2"/>
  <c r="Z6042" i="2"/>
  <c r="AA6042" i="2"/>
  <c r="Z6043" i="2"/>
  <c r="AA6043" i="2"/>
  <c r="Z6044" i="2"/>
  <c r="AA6044" i="2"/>
  <c r="Z6045" i="2"/>
  <c r="AA6045" i="2"/>
  <c r="Z6046" i="2"/>
  <c r="AA6046" i="2"/>
  <c r="Z6047" i="2"/>
  <c r="AA6047" i="2"/>
  <c r="Z6048" i="2"/>
  <c r="AA6048" i="2"/>
  <c r="Z6049" i="2"/>
  <c r="AA6049" i="2"/>
  <c r="Z6050" i="2"/>
  <c r="AA6050" i="2"/>
  <c r="Z6051" i="2"/>
  <c r="AA6051" i="2"/>
  <c r="Z6052" i="2"/>
  <c r="AA6052" i="2"/>
  <c r="Z6053" i="2"/>
  <c r="AA6053" i="2"/>
  <c r="Z6054" i="2"/>
  <c r="AA6054" i="2"/>
  <c r="Z6055" i="2"/>
  <c r="AA6055" i="2"/>
  <c r="Z6056" i="2"/>
  <c r="AA6056" i="2"/>
  <c r="Z6057" i="2"/>
  <c r="AA6057" i="2"/>
  <c r="Z6058" i="2"/>
  <c r="AA6058" i="2"/>
  <c r="Z6059" i="2"/>
  <c r="AA6059" i="2"/>
  <c r="Z6060" i="2"/>
  <c r="AA6060" i="2"/>
  <c r="Z6061" i="2"/>
  <c r="AA6061" i="2"/>
  <c r="Z6062" i="2"/>
  <c r="AA6062" i="2"/>
  <c r="Z6063" i="2"/>
  <c r="AA6063" i="2"/>
  <c r="Z6064" i="2"/>
  <c r="AA6064" i="2"/>
  <c r="Z6065" i="2"/>
  <c r="AA6065" i="2"/>
  <c r="Z6066" i="2"/>
  <c r="AA6066" i="2"/>
  <c r="Z6067" i="2"/>
  <c r="AA6067" i="2"/>
  <c r="Z6068" i="2"/>
  <c r="AA6068" i="2"/>
  <c r="Z6069" i="2"/>
  <c r="AA6069" i="2"/>
  <c r="Z6070" i="2"/>
  <c r="AA6070" i="2"/>
  <c r="Z6071" i="2"/>
  <c r="AA6071" i="2"/>
  <c r="Z6072" i="2"/>
  <c r="AA6072" i="2"/>
  <c r="Z6073" i="2"/>
  <c r="AA6073" i="2"/>
  <c r="Z6074" i="2"/>
  <c r="AA6074" i="2"/>
  <c r="Z6075" i="2"/>
  <c r="AA6075" i="2"/>
  <c r="Z6076" i="2"/>
  <c r="AA6076" i="2"/>
  <c r="Z6077" i="2"/>
  <c r="AA6077" i="2"/>
  <c r="Z6078" i="2"/>
  <c r="AA6078" i="2"/>
  <c r="Z6079" i="2"/>
  <c r="AA6079" i="2"/>
  <c r="Z6080" i="2"/>
  <c r="AA6080" i="2"/>
  <c r="Z6081" i="2"/>
  <c r="AA6081" i="2"/>
  <c r="Z6082" i="2"/>
  <c r="AA6082" i="2"/>
  <c r="Z6083" i="2"/>
  <c r="AA6083" i="2"/>
  <c r="Z6084" i="2"/>
  <c r="AA6084" i="2"/>
  <c r="Z6085" i="2"/>
  <c r="AA6085" i="2"/>
  <c r="Z6086" i="2"/>
  <c r="AA6086" i="2"/>
  <c r="Z6087" i="2"/>
  <c r="AA6087" i="2"/>
  <c r="Z6088" i="2"/>
  <c r="AA6088" i="2"/>
  <c r="Z6089" i="2"/>
  <c r="AA6089" i="2"/>
  <c r="Z6090" i="2"/>
  <c r="AA6090" i="2"/>
  <c r="Z6091" i="2"/>
  <c r="AA6091" i="2"/>
  <c r="Z6092" i="2"/>
  <c r="AA6092" i="2"/>
  <c r="Z6093" i="2"/>
  <c r="AA6093" i="2"/>
  <c r="Z6094" i="2"/>
  <c r="AA6094" i="2"/>
  <c r="Z6095" i="2"/>
  <c r="AA6095" i="2"/>
  <c r="Z6096" i="2"/>
  <c r="AA6096" i="2"/>
  <c r="Z6097" i="2"/>
  <c r="AA6097" i="2"/>
  <c r="Z6098" i="2"/>
  <c r="AA6098" i="2"/>
  <c r="Z6099" i="2"/>
  <c r="AA6099" i="2"/>
  <c r="Z6100" i="2"/>
  <c r="AA6100" i="2"/>
  <c r="Z6101" i="2"/>
  <c r="AA6101" i="2"/>
  <c r="Z6102" i="2"/>
  <c r="AA6102" i="2"/>
  <c r="Z6103" i="2"/>
  <c r="AA6103" i="2"/>
  <c r="Z6104" i="2"/>
  <c r="AA6104" i="2"/>
  <c r="Z6105" i="2"/>
  <c r="AA6105" i="2"/>
  <c r="Z6106" i="2"/>
  <c r="AA6106" i="2"/>
  <c r="Z6107" i="2"/>
  <c r="AA6107" i="2"/>
  <c r="Z6108" i="2"/>
  <c r="AA6108" i="2"/>
  <c r="Z6109" i="2"/>
  <c r="AA6109" i="2"/>
  <c r="Z6110" i="2"/>
  <c r="AA6110" i="2"/>
  <c r="Z6111" i="2"/>
  <c r="AA6111" i="2"/>
  <c r="Z6112" i="2"/>
  <c r="AA6112" i="2"/>
  <c r="Z6113" i="2"/>
  <c r="AA6113" i="2"/>
  <c r="Z6114" i="2"/>
  <c r="AA6114" i="2"/>
  <c r="Z6115" i="2"/>
  <c r="AA6115" i="2"/>
  <c r="Z6116" i="2"/>
  <c r="AA6116" i="2"/>
  <c r="Z6117" i="2"/>
  <c r="AA6117" i="2"/>
  <c r="Z6118" i="2"/>
  <c r="AA6118" i="2"/>
  <c r="Z6119" i="2"/>
  <c r="AA6119" i="2"/>
  <c r="Z6120" i="2"/>
  <c r="AA6120" i="2"/>
  <c r="Z6121" i="2"/>
  <c r="AA6121" i="2"/>
  <c r="Z6122" i="2"/>
  <c r="AA6122" i="2"/>
  <c r="Z6123" i="2"/>
  <c r="AA6123" i="2"/>
  <c r="Z6124" i="2"/>
  <c r="AA6124" i="2"/>
  <c r="Z6125" i="2"/>
  <c r="AA6125" i="2"/>
  <c r="Z6126" i="2"/>
  <c r="AA6126" i="2"/>
  <c r="Z6127" i="2"/>
  <c r="AA6127" i="2"/>
  <c r="Z6128" i="2"/>
  <c r="AA6128" i="2"/>
  <c r="Z6129" i="2"/>
  <c r="AA6129" i="2"/>
  <c r="Z6130" i="2"/>
  <c r="AA6130" i="2"/>
  <c r="Z6131" i="2"/>
  <c r="AA6131" i="2"/>
  <c r="Z6132" i="2"/>
  <c r="AA6132" i="2"/>
  <c r="Z6133" i="2"/>
  <c r="AA6133" i="2"/>
  <c r="Z6134" i="2"/>
  <c r="AA6134" i="2"/>
  <c r="Z6135" i="2"/>
  <c r="AA6135" i="2"/>
  <c r="Z6136" i="2"/>
  <c r="AA6136" i="2"/>
  <c r="Z6137" i="2"/>
  <c r="AA6137" i="2"/>
  <c r="Z6138" i="2"/>
  <c r="AA6138" i="2"/>
  <c r="Z6139" i="2"/>
  <c r="AA6139" i="2"/>
  <c r="Z6140" i="2"/>
  <c r="AA6140" i="2"/>
  <c r="Z6141" i="2"/>
  <c r="AA6141" i="2"/>
  <c r="Z6142" i="2"/>
  <c r="AA6142" i="2"/>
  <c r="Z6143" i="2"/>
  <c r="AA6143" i="2"/>
  <c r="Z6144" i="2"/>
  <c r="AA6144" i="2"/>
  <c r="Z6145" i="2"/>
  <c r="AA6145" i="2"/>
  <c r="Z6146" i="2"/>
  <c r="AA6146" i="2"/>
  <c r="Z6147" i="2"/>
  <c r="AA6147" i="2"/>
  <c r="Z6148" i="2"/>
  <c r="AA6148" i="2"/>
  <c r="Z6149" i="2"/>
  <c r="AA6149" i="2"/>
  <c r="Z6150" i="2"/>
  <c r="AA6150" i="2"/>
  <c r="Z6151" i="2"/>
  <c r="AA6151" i="2"/>
  <c r="Z6152" i="2"/>
  <c r="AA6152" i="2"/>
  <c r="Z6153" i="2"/>
  <c r="AA6153" i="2"/>
  <c r="Z6154" i="2"/>
  <c r="AA6154" i="2"/>
  <c r="Z6155" i="2"/>
  <c r="AA6155" i="2"/>
  <c r="Z6156" i="2"/>
  <c r="AA6156" i="2"/>
  <c r="Z6157" i="2"/>
  <c r="AA6157" i="2"/>
  <c r="Z6158" i="2"/>
  <c r="AA6158" i="2"/>
  <c r="Z6159" i="2"/>
  <c r="AA6159" i="2"/>
  <c r="Z6160" i="2"/>
  <c r="AA6160" i="2"/>
  <c r="Z6161" i="2"/>
  <c r="AA6161" i="2"/>
  <c r="Z6162" i="2"/>
  <c r="AA6162" i="2"/>
  <c r="Z6163" i="2"/>
  <c r="AA6163" i="2"/>
  <c r="Z6164" i="2"/>
  <c r="AA6164" i="2"/>
  <c r="Z6165" i="2"/>
  <c r="AA6165" i="2"/>
  <c r="Z6166" i="2"/>
  <c r="AA6166" i="2"/>
  <c r="Z6167" i="2"/>
  <c r="AA6167" i="2"/>
  <c r="Z6168" i="2"/>
  <c r="AA6168" i="2"/>
  <c r="Z6169" i="2"/>
  <c r="AA6169" i="2"/>
  <c r="Z6170" i="2"/>
  <c r="AA6170" i="2"/>
  <c r="Z6171" i="2"/>
  <c r="AA6171" i="2"/>
  <c r="Z6172" i="2"/>
  <c r="AA6172" i="2"/>
  <c r="Z6173" i="2"/>
  <c r="AA6173" i="2"/>
  <c r="Z6174" i="2"/>
  <c r="AA6174" i="2"/>
  <c r="Z6175" i="2"/>
  <c r="AA6175" i="2"/>
  <c r="Z6176" i="2"/>
  <c r="AA6176" i="2"/>
  <c r="Z6177" i="2"/>
  <c r="AA6177" i="2"/>
  <c r="Z6178" i="2"/>
  <c r="AA6178" i="2"/>
  <c r="Z6179" i="2"/>
  <c r="AA6179" i="2"/>
  <c r="Z6180" i="2"/>
  <c r="AA6180" i="2"/>
  <c r="Z6181" i="2"/>
  <c r="AA6181" i="2"/>
  <c r="Z6182" i="2"/>
  <c r="AA6182" i="2"/>
  <c r="Z6183" i="2"/>
  <c r="AA6183" i="2"/>
  <c r="Z6184" i="2"/>
  <c r="AA6184" i="2"/>
  <c r="Z6185" i="2"/>
  <c r="AA6185" i="2"/>
  <c r="Z6186" i="2"/>
  <c r="AA6186" i="2"/>
  <c r="Z6187" i="2"/>
  <c r="AA6187" i="2"/>
  <c r="Z6188" i="2"/>
  <c r="AA6188" i="2"/>
  <c r="Z6189" i="2"/>
  <c r="AA6189" i="2"/>
  <c r="Z6190" i="2"/>
  <c r="AA6190" i="2"/>
  <c r="Z6191" i="2"/>
  <c r="AA6191" i="2"/>
  <c r="Z6192" i="2"/>
  <c r="AA6192" i="2"/>
  <c r="Z6193" i="2"/>
  <c r="AA6193" i="2"/>
  <c r="Z6194" i="2"/>
  <c r="AA6194" i="2"/>
  <c r="Z6195" i="2"/>
  <c r="AA6195" i="2"/>
  <c r="Z6196" i="2"/>
  <c r="AA6196" i="2"/>
  <c r="Z6197" i="2"/>
  <c r="AA6197" i="2"/>
  <c r="Z6198" i="2"/>
  <c r="AA6198" i="2"/>
  <c r="Z6199" i="2"/>
  <c r="AA6199" i="2"/>
  <c r="Z6200" i="2"/>
  <c r="AA6200" i="2"/>
  <c r="Z6201" i="2"/>
  <c r="AA6201" i="2"/>
  <c r="Z6202" i="2"/>
  <c r="AA6202" i="2"/>
  <c r="Z6203" i="2"/>
  <c r="AA6203" i="2"/>
  <c r="Z6204" i="2"/>
  <c r="AA6204" i="2"/>
  <c r="Z6205" i="2"/>
  <c r="AA6205" i="2"/>
  <c r="Z6206" i="2"/>
  <c r="AA6206" i="2"/>
  <c r="Z6207" i="2"/>
  <c r="AA6207" i="2"/>
  <c r="Z6208" i="2"/>
  <c r="AA6208" i="2"/>
  <c r="Z6209" i="2"/>
  <c r="AA6209" i="2"/>
  <c r="Z6210" i="2"/>
  <c r="AA6210" i="2"/>
  <c r="Z6211" i="2"/>
  <c r="AA6211" i="2"/>
  <c r="Z6212" i="2"/>
  <c r="AA6212" i="2"/>
  <c r="Z6213" i="2"/>
  <c r="AA6213" i="2"/>
  <c r="Z6214" i="2"/>
  <c r="AA6214" i="2"/>
  <c r="Z6215" i="2"/>
  <c r="AA6215" i="2"/>
  <c r="Z6216" i="2"/>
  <c r="AA6216" i="2"/>
  <c r="Z6217" i="2"/>
  <c r="AA6217" i="2"/>
  <c r="Z6218" i="2"/>
  <c r="AA6218" i="2"/>
  <c r="Z6219" i="2"/>
  <c r="AA6219" i="2"/>
  <c r="Z6220" i="2"/>
  <c r="AA6220" i="2"/>
  <c r="Z6221" i="2"/>
  <c r="AA6221" i="2"/>
  <c r="Z6222" i="2"/>
  <c r="AA6222" i="2"/>
  <c r="Z6223" i="2"/>
  <c r="AA6223" i="2"/>
  <c r="Z6224" i="2"/>
  <c r="AA6224" i="2"/>
  <c r="Z6225" i="2"/>
  <c r="AA6225" i="2"/>
  <c r="Z6226" i="2"/>
  <c r="AA6226" i="2"/>
  <c r="Z6227" i="2"/>
  <c r="AA6227" i="2"/>
  <c r="Z6228" i="2"/>
  <c r="AA6228" i="2"/>
  <c r="Z6229" i="2"/>
  <c r="AA6229" i="2"/>
  <c r="Z6230" i="2"/>
  <c r="AA6230" i="2"/>
  <c r="Z6231" i="2"/>
  <c r="AA6231" i="2"/>
  <c r="Z6232" i="2"/>
  <c r="AA6232" i="2"/>
  <c r="Z6233" i="2"/>
  <c r="AA6233" i="2"/>
  <c r="Z6234" i="2"/>
  <c r="AA6234" i="2"/>
  <c r="Z6235" i="2"/>
  <c r="AA6235" i="2"/>
  <c r="Z6236" i="2"/>
  <c r="AA6236" i="2"/>
  <c r="Z6237" i="2"/>
  <c r="AA6237" i="2"/>
  <c r="Z6238" i="2"/>
  <c r="AA6238" i="2"/>
  <c r="Z6239" i="2"/>
  <c r="AA6239" i="2"/>
  <c r="Z6240" i="2"/>
  <c r="AA6240" i="2"/>
  <c r="Z6241" i="2"/>
  <c r="AA6241" i="2"/>
  <c r="Z6242" i="2"/>
  <c r="AA6242" i="2"/>
  <c r="Z6243" i="2"/>
  <c r="AA6243" i="2"/>
  <c r="Z6244" i="2"/>
  <c r="AA6244" i="2"/>
  <c r="Z6245" i="2"/>
  <c r="AA6245" i="2"/>
  <c r="Z6246" i="2"/>
  <c r="AA6246" i="2"/>
  <c r="Z6247" i="2"/>
  <c r="AA6247" i="2"/>
  <c r="Z6248" i="2"/>
  <c r="AA6248" i="2"/>
  <c r="Z6249" i="2"/>
  <c r="AA6249" i="2"/>
  <c r="Z6250" i="2"/>
  <c r="AA6250" i="2"/>
  <c r="Z6251" i="2"/>
  <c r="AA6251" i="2"/>
  <c r="Z6252" i="2"/>
  <c r="AA6252" i="2"/>
  <c r="Z6253" i="2"/>
  <c r="AA6253" i="2"/>
  <c r="Z6254" i="2"/>
  <c r="AA6254" i="2"/>
  <c r="Z6255" i="2"/>
  <c r="AA6255" i="2"/>
  <c r="Z6256" i="2"/>
  <c r="AA6256" i="2"/>
  <c r="Z6257" i="2"/>
  <c r="AA6257" i="2"/>
  <c r="Z6258" i="2"/>
  <c r="AA6258" i="2"/>
  <c r="Z6259" i="2"/>
  <c r="AA6259" i="2"/>
  <c r="Z6260" i="2"/>
  <c r="AA6260" i="2"/>
  <c r="Z6261" i="2"/>
  <c r="AA6261" i="2"/>
  <c r="Z6262" i="2"/>
  <c r="AA6262" i="2"/>
  <c r="Z6263" i="2"/>
  <c r="AA6263" i="2"/>
  <c r="Z6264" i="2"/>
  <c r="AA6264" i="2"/>
  <c r="Z6265" i="2"/>
  <c r="AA6265" i="2"/>
  <c r="Z6266" i="2"/>
  <c r="AA6266" i="2"/>
  <c r="Z6267" i="2"/>
  <c r="AA6267" i="2"/>
  <c r="Z6268" i="2"/>
  <c r="AA6268" i="2"/>
  <c r="Z6269" i="2"/>
  <c r="AA6269" i="2"/>
  <c r="Z6270" i="2"/>
  <c r="AA6270" i="2"/>
  <c r="Z6271" i="2"/>
  <c r="AA6271" i="2"/>
  <c r="Z6272" i="2"/>
  <c r="AA6272" i="2"/>
  <c r="Z6273" i="2"/>
  <c r="AA6273" i="2"/>
  <c r="Z6274" i="2"/>
  <c r="AA6274" i="2"/>
  <c r="Z6275" i="2"/>
  <c r="AA6275" i="2"/>
  <c r="Z6276" i="2"/>
  <c r="AA6276" i="2"/>
  <c r="Z6277" i="2"/>
  <c r="AA6277" i="2"/>
  <c r="Z6278" i="2"/>
  <c r="AA6278" i="2"/>
  <c r="Z6279" i="2"/>
  <c r="AA6279" i="2"/>
  <c r="Z6280" i="2"/>
  <c r="AA6280" i="2"/>
  <c r="Z6281" i="2"/>
  <c r="AA6281" i="2"/>
  <c r="Z6282" i="2"/>
  <c r="AA6282" i="2"/>
  <c r="Z6283" i="2"/>
  <c r="AA6283" i="2"/>
  <c r="Z6284" i="2"/>
  <c r="AA6284" i="2"/>
  <c r="Z6285" i="2"/>
  <c r="AA6285" i="2"/>
  <c r="Z6286" i="2"/>
  <c r="AA6286" i="2"/>
  <c r="Z6287" i="2"/>
  <c r="AA6287" i="2"/>
  <c r="Z6288" i="2"/>
  <c r="AA6288" i="2"/>
  <c r="Z6289" i="2"/>
  <c r="AA6289" i="2"/>
  <c r="Z6290" i="2"/>
  <c r="AA6290" i="2"/>
  <c r="Z6291" i="2"/>
  <c r="AA6291" i="2"/>
  <c r="Z6292" i="2"/>
  <c r="AA6292" i="2"/>
  <c r="Z6293" i="2"/>
  <c r="AA6293" i="2"/>
  <c r="Z6294" i="2"/>
  <c r="AA6294" i="2"/>
  <c r="Z6295" i="2"/>
  <c r="AA6295" i="2"/>
  <c r="Z6296" i="2"/>
  <c r="AA6296" i="2"/>
  <c r="Z6297" i="2"/>
  <c r="AA6297" i="2"/>
  <c r="Z6298" i="2"/>
  <c r="AA6298" i="2"/>
  <c r="Z6299" i="2"/>
  <c r="AA6299" i="2"/>
  <c r="Z6300" i="2"/>
  <c r="AA6300" i="2"/>
  <c r="Z6301" i="2"/>
  <c r="AA6301" i="2"/>
  <c r="Z6302" i="2"/>
  <c r="AA6302" i="2"/>
  <c r="Z6303" i="2"/>
  <c r="AA6303" i="2"/>
  <c r="Z6304" i="2"/>
  <c r="AA6304" i="2"/>
  <c r="Z6305" i="2"/>
  <c r="AA6305" i="2"/>
  <c r="Z6306" i="2"/>
  <c r="AA6306" i="2"/>
  <c r="Z6307" i="2"/>
  <c r="AA6307" i="2"/>
  <c r="Z6308" i="2"/>
  <c r="AA6308" i="2"/>
  <c r="Z6309" i="2"/>
  <c r="AA6309" i="2"/>
  <c r="Z6310" i="2"/>
  <c r="AA6310" i="2"/>
  <c r="Z6311" i="2"/>
  <c r="AA6311" i="2"/>
  <c r="Z6312" i="2"/>
  <c r="AA6312" i="2"/>
  <c r="Z6313" i="2"/>
  <c r="AA6313" i="2"/>
  <c r="Z6314" i="2"/>
  <c r="AA6314" i="2"/>
  <c r="Z6315" i="2"/>
  <c r="AA6315" i="2"/>
  <c r="Z6316" i="2"/>
  <c r="AA6316" i="2"/>
  <c r="Z6317" i="2"/>
  <c r="AA6317" i="2"/>
  <c r="Z6318" i="2"/>
  <c r="AA6318" i="2"/>
  <c r="Z6319" i="2"/>
  <c r="AA6319" i="2"/>
  <c r="Z6320" i="2"/>
  <c r="AA6320" i="2"/>
  <c r="Z6321" i="2"/>
  <c r="AA6321" i="2"/>
  <c r="Z6322" i="2"/>
  <c r="AA6322" i="2"/>
  <c r="Z6323" i="2"/>
  <c r="AA6323" i="2"/>
  <c r="Z6324" i="2"/>
  <c r="AA6324" i="2"/>
  <c r="Z6325" i="2"/>
  <c r="AA6325" i="2"/>
  <c r="Z6326" i="2"/>
  <c r="AA6326" i="2"/>
  <c r="Z6327" i="2"/>
  <c r="AA6327" i="2"/>
  <c r="Z6328" i="2"/>
  <c r="AA6328" i="2"/>
  <c r="Z6329" i="2"/>
  <c r="AA6329" i="2"/>
  <c r="Z6330" i="2"/>
  <c r="AA6330" i="2"/>
  <c r="Z6331" i="2"/>
  <c r="AA6331" i="2"/>
  <c r="Z6332" i="2"/>
  <c r="AA6332" i="2"/>
  <c r="Z6333" i="2"/>
  <c r="AA6333" i="2"/>
  <c r="Z6334" i="2"/>
  <c r="AA6334" i="2"/>
  <c r="Z6335" i="2"/>
  <c r="AA6335" i="2"/>
  <c r="Z6336" i="2"/>
  <c r="AA6336" i="2"/>
  <c r="Z6337" i="2"/>
  <c r="AA6337" i="2"/>
  <c r="Z6338" i="2"/>
  <c r="AA6338" i="2"/>
  <c r="Z6339" i="2"/>
  <c r="AA6339" i="2"/>
  <c r="Z6340" i="2"/>
  <c r="AA6340" i="2"/>
  <c r="Z6341" i="2"/>
  <c r="AA6341" i="2"/>
  <c r="Z6342" i="2"/>
  <c r="AA6342" i="2"/>
  <c r="Z6343" i="2"/>
  <c r="AA6343" i="2"/>
  <c r="Z6344" i="2"/>
  <c r="AA6344" i="2"/>
  <c r="Z6345" i="2"/>
  <c r="AA6345" i="2"/>
  <c r="Z6346" i="2"/>
  <c r="AA6346" i="2"/>
  <c r="Z6347" i="2"/>
  <c r="AA6347" i="2"/>
  <c r="Z6348" i="2"/>
  <c r="AA6348" i="2"/>
  <c r="Z6349" i="2"/>
  <c r="AA6349" i="2"/>
  <c r="Z6350" i="2"/>
  <c r="AA6350" i="2"/>
  <c r="Z6351" i="2"/>
  <c r="AA6351" i="2"/>
  <c r="Z6352" i="2"/>
  <c r="AA6352" i="2"/>
  <c r="Z6353" i="2"/>
  <c r="AA6353" i="2"/>
  <c r="Z6354" i="2"/>
  <c r="AA6354" i="2"/>
  <c r="Z6355" i="2"/>
  <c r="AA6355" i="2"/>
  <c r="Z6356" i="2"/>
  <c r="AA6356" i="2"/>
  <c r="Z6357" i="2"/>
  <c r="AA6357" i="2"/>
  <c r="Z6358" i="2"/>
  <c r="AA6358" i="2"/>
  <c r="Z6359" i="2"/>
  <c r="AA6359" i="2"/>
  <c r="Z6360" i="2"/>
  <c r="AA6360" i="2"/>
  <c r="Z6361" i="2"/>
  <c r="AA6361" i="2"/>
  <c r="Z6362" i="2"/>
  <c r="AA6362" i="2"/>
  <c r="Z6363" i="2"/>
  <c r="AA6363" i="2"/>
  <c r="Z6364" i="2"/>
  <c r="AA6364" i="2"/>
  <c r="Z6365" i="2"/>
  <c r="AA6365" i="2"/>
  <c r="Z6366" i="2"/>
  <c r="AA6366" i="2"/>
  <c r="Z6367" i="2"/>
  <c r="AA6367" i="2"/>
  <c r="Z6368" i="2"/>
  <c r="AA6368" i="2"/>
  <c r="Z6369" i="2"/>
  <c r="AA6369" i="2"/>
  <c r="Z6370" i="2"/>
  <c r="AA6370" i="2"/>
  <c r="Z6371" i="2"/>
  <c r="AA6371" i="2"/>
  <c r="Z6372" i="2"/>
  <c r="AA6372" i="2"/>
  <c r="Z6373" i="2"/>
  <c r="AA6373" i="2"/>
  <c r="Z6374" i="2"/>
  <c r="AA6374" i="2"/>
  <c r="Z6375" i="2"/>
  <c r="AA6375" i="2"/>
  <c r="Z6376" i="2"/>
  <c r="AA6376" i="2"/>
  <c r="Z6377" i="2"/>
  <c r="AA6377" i="2"/>
  <c r="Z6378" i="2"/>
  <c r="AA6378" i="2"/>
  <c r="Z6379" i="2"/>
  <c r="AA6379" i="2"/>
  <c r="Z6380" i="2"/>
  <c r="AA6380" i="2"/>
  <c r="Z6381" i="2"/>
  <c r="AA6381" i="2"/>
  <c r="Z6382" i="2"/>
  <c r="AA6382" i="2"/>
  <c r="Z6383" i="2"/>
  <c r="AA6383" i="2"/>
  <c r="Z6384" i="2"/>
  <c r="AA6384" i="2"/>
  <c r="Z6385" i="2"/>
  <c r="AA6385" i="2"/>
  <c r="Z6386" i="2"/>
  <c r="AA6386" i="2"/>
  <c r="Z6387" i="2"/>
  <c r="AA6387" i="2"/>
  <c r="Z6388" i="2"/>
  <c r="AA6388" i="2"/>
  <c r="Z6389" i="2"/>
  <c r="AA6389" i="2"/>
  <c r="Z6390" i="2"/>
  <c r="AA6390" i="2"/>
  <c r="Z6391" i="2"/>
  <c r="AA6391" i="2"/>
  <c r="Z6392" i="2"/>
  <c r="AA6392" i="2"/>
  <c r="Z6393" i="2"/>
  <c r="AA6393" i="2"/>
  <c r="Z6394" i="2"/>
  <c r="AA6394" i="2"/>
  <c r="Z6395" i="2"/>
  <c r="AA6395" i="2"/>
  <c r="Z6396" i="2"/>
  <c r="AA6396" i="2"/>
  <c r="Z6397" i="2"/>
  <c r="AA6397" i="2"/>
  <c r="Z6398" i="2"/>
  <c r="AA6398" i="2"/>
  <c r="Z6399" i="2"/>
  <c r="AA6399" i="2"/>
  <c r="Z6400" i="2"/>
  <c r="AA6400" i="2"/>
  <c r="Z6401" i="2"/>
  <c r="AA6401" i="2"/>
  <c r="Z6402" i="2"/>
  <c r="AA6402" i="2"/>
  <c r="Z6403" i="2"/>
  <c r="AA6403" i="2"/>
  <c r="Z6404" i="2"/>
  <c r="AA6404" i="2"/>
  <c r="Z6405" i="2"/>
  <c r="AA6405" i="2"/>
  <c r="Z6406" i="2"/>
  <c r="AA6406" i="2"/>
  <c r="Z6407" i="2"/>
  <c r="AA6407" i="2"/>
  <c r="Z6408" i="2"/>
  <c r="AA6408" i="2"/>
  <c r="Z6409" i="2"/>
  <c r="AA6409" i="2"/>
  <c r="Z6410" i="2"/>
  <c r="AA6410" i="2"/>
  <c r="Z6411" i="2"/>
  <c r="AA6411" i="2"/>
  <c r="Z6412" i="2"/>
  <c r="AA6412" i="2"/>
  <c r="Z6413" i="2"/>
  <c r="AA6413" i="2"/>
  <c r="Z6414" i="2"/>
  <c r="AA6414" i="2"/>
  <c r="Z6415" i="2"/>
  <c r="AA6415" i="2"/>
  <c r="Z6416" i="2"/>
  <c r="AA6416" i="2"/>
  <c r="Z6417" i="2"/>
  <c r="AA6417" i="2"/>
  <c r="Z6418" i="2"/>
  <c r="AA6418" i="2"/>
  <c r="Z6419" i="2"/>
  <c r="AA6419" i="2"/>
  <c r="Z6420" i="2"/>
  <c r="AA6420" i="2"/>
  <c r="Z6421" i="2"/>
  <c r="AA6421" i="2"/>
  <c r="Z6422" i="2"/>
  <c r="AA6422" i="2"/>
  <c r="Z6423" i="2"/>
  <c r="AA6423" i="2"/>
  <c r="Z6424" i="2"/>
  <c r="AA6424" i="2"/>
  <c r="Z6425" i="2"/>
  <c r="AA6425" i="2"/>
  <c r="Z6426" i="2"/>
  <c r="AA6426" i="2"/>
  <c r="Z6427" i="2"/>
  <c r="AA6427" i="2"/>
  <c r="Z6428" i="2"/>
  <c r="AA6428" i="2"/>
  <c r="Z6429" i="2"/>
  <c r="AA6429" i="2"/>
  <c r="Z6430" i="2"/>
  <c r="AA6430" i="2"/>
  <c r="Z6431" i="2"/>
  <c r="AA6431" i="2"/>
  <c r="Z6432" i="2"/>
  <c r="AA6432" i="2"/>
  <c r="Z6433" i="2"/>
  <c r="AA6433" i="2"/>
  <c r="Z6434" i="2"/>
  <c r="AA6434" i="2"/>
  <c r="Z6435" i="2"/>
  <c r="AA6435" i="2"/>
  <c r="Z6436" i="2"/>
  <c r="AA6436" i="2"/>
  <c r="Z6437" i="2"/>
  <c r="AA6437" i="2"/>
  <c r="Z6438" i="2"/>
  <c r="AA6438" i="2"/>
  <c r="Z6439" i="2"/>
  <c r="AA6439" i="2"/>
  <c r="Z6440" i="2"/>
  <c r="AA6440" i="2"/>
  <c r="Z6441" i="2"/>
  <c r="AA6441" i="2"/>
  <c r="Z6442" i="2"/>
  <c r="AA6442" i="2"/>
  <c r="Z6443" i="2"/>
  <c r="AA6443" i="2"/>
  <c r="Z6444" i="2"/>
  <c r="AA6444" i="2"/>
  <c r="Z6445" i="2"/>
  <c r="AA6445" i="2"/>
  <c r="Z6446" i="2"/>
  <c r="AA6446" i="2"/>
  <c r="Z6447" i="2"/>
  <c r="AA6447" i="2"/>
  <c r="Z6448" i="2"/>
  <c r="AA6448" i="2"/>
  <c r="Z6449" i="2"/>
  <c r="AA6449" i="2"/>
  <c r="Z6450" i="2"/>
  <c r="AA6450" i="2"/>
  <c r="Z6451" i="2"/>
  <c r="AA6451" i="2"/>
  <c r="Z6452" i="2"/>
  <c r="AA6452" i="2"/>
  <c r="Z6453" i="2"/>
  <c r="AA6453" i="2"/>
  <c r="Z6454" i="2"/>
  <c r="AA6454" i="2"/>
  <c r="Z6455" i="2"/>
  <c r="AA6455" i="2"/>
  <c r="Z6456" i="2"/>
  <c r="AA6456" i="2"/>
  <c r="Z6457" i="2"/>
  <c r="AA6457" i="2"/>
  <c r="Z6458" i="2"/>
  <c r="AA6458" i="2"/>
  <c r="Z6459" i="2"/>
  <c r="AA6459" i="2"/>
  <c r="Z6460" i="2"/>
  <c r="AA6460" i="2"/>
  <c r="Z6461" i="2"/>
  <c r="AA6461" i="2"/>
  <c r="Z6462" i="2"/>
  <c r="AA6462" i="2"/>
  <c r="Z6463" i="2"/>
  <c r="AA6463" i="2"/>
  <c r="Z6464" i="2"/>
  <c r="AA6464" i="2"/>
  <c r="Z6465" i="2"/>
  <c r="AA6465" i="2"/>
  <c r="Z6466" i="2"/>
  <c r="AA6466" i="2"/>
  <c r="Z6467" i="2"/>
  <c r="AA6467" i="2"/>
  <c r="Z6468" i="2"/>
  <c r="AA6468" i="2"/>
  <c r="Z6469" i="2"/>
  <c r="AA6469" i="2"/>
  <c r="Z6470" i="2"/>
  <c r="AA6470" i="2"/>
  <c r="Z6471" i="2"/>
  <c r="AA6471" i="2"/>
  <c r="Z6472" i="2"/>
  <c r="AA6472" i="2"/>
  <c r="Z6473" i="2"/>
  <c r="AA6473" i="2"/>
  <c r="Z6474" i="2"/>
  <c r="AA6474" i="2"/>
  <c r="Z6475" i="2"/>
  <c r="AA6475" i="2"/>
  <c r="Z6476" i="2"/>
  <c r="AA6476" i="2"/>
  <c r="Z6477" i="2"/>
  <c r="AA6477" i="2"/>
  <c r="Z6478" i="2"/>
  <c r="AA6478" i="2"/>
  <c r="Z6479" i="2"/>
  <c r="AA6479" i="2"/>
  <c r="Z6480" i="2"/>
  <c r="AA6480" i="2"/>
  <c r="Z6481" i="2"/>
  <c r="AA6481" i="2"/>
  <c r="Z6482" i="2"/>
  <c r="AA6482" i="2"/>
  <c r="Z6483" i="2"/>
  <c r="AA6483" i="2"/>
  <c r="Z6484" i="2"/>
  <c r="AA6484" i="2"/>
  <c r="Z6485" i="2"/>
  <c r="AA6485" i="2"/>
  <c r="Z6486" i="2"/>
  <c r="AA6486" i="2"/>
  <c r="Z6487" i="2"/>
  <c r="AA6487" i="2"/>
  <c r="Z6488" i="2"/>
  <c r="AA6488" i="2"/>
  <c r="Z6489" i="2"/>
  <c r="AA6489" i="2"/>
  <c r="Z6490" i="2"/>
  <c r="AA6490" i="2"/>
  <c r="Z6491" i="2"/>
  <c r="AA6491" i="2"/>
  <c r="Z6492" i="2"/>
  <c r="AA6492" i="2"/>
  <c r="Z6493" i="2"/>
  <c r="AA6493" i="2"/>
  <c r="Z6494" i="2"/>
  <c r="AA6494" i="2"/>
  <c r="Z6495" i="2"/>
  <c r="AA6495" i="2"/>
  <c r="Z6496" i="2"/>
  <c r="AA6496" i="2"/>
  <c r="Z6497" i="2"/>
  <c r="AA6497" i="2"/>
  <c r="Z6498" i="2"/>
  <c r="AA6498" i="2"/>
  <c r="Z6499" i="2"/>
  <c r="AA6499" i="2"/>
  <c r="Z6500" i="2"/>
  <c r="AA6500" i="2"/>
  <c r="Z6501" i="2"/>
  <c r="AA6501" i="2"/>
  <c r="Z6502" i="2"/>
  <c r="AA6502" i="2"/>
  <c r="Z6503" i="2"/>
  <c r="AA6503" i="2"/>
  <c r="Z6504" i="2"/>
  <c r="AA6504" i="2"/>
  <c r="Z6505" i="2"/>
  <c r="AA6505" i="2"/>
  <c r="Z6506" i="2"/>
  <c r="AA6506" i="2"/>
  <c r="Z6507" i="2"/>
  <c r="AA6507" i="2"/>
  <c r="Z6508" i="2"/>
  <c r="AA6508" i="2"/>
  <c r="Z6509" i="2"/>
  <c r="AA6509" i="2"/>
  <c r="Z6510" i="2"/>
  <c r="AA6510" i="2"/>
  <c r="Z6511" i="2"/>
  <c r="AA6511" i="2"/>
  <c r="Z6512" i="2"/>
  <c r="AA6512" i="2"/>
  <c r="Z6513" i="2"/>
  <c r="AA6513" i="2"/>
  <c r="Z6514" i="2"/>
  <c r="AA6514" i="2"/>
  <c r="Z6515" i="2"/>
  <c r="AA6515" i="2"/>
  <c r="Z6516" i="2"/>
  <c r="AA6516" i="2"/>
  <c r="Z6517" i="2"/>
  <c r="AA6517" i="2"/>
  <c r="Z6518" i="2"/>
  <c r="AA6518" i="2"/>
  <c r="Z6519" i="2"/>
  <c r="AA6519" i="2"/>
  <c r="Z6520" i="2"/>
  <c r="AA6520" i="2"/>
  <c r="Z6521" i="2"/>
  <c r="AA6521" i="2"/>
  <c r="Z6522" i="2"/>
  <c r="AA6522" i="2"/>
  <c r="Z6523" i="2"/>
  <c r="AA6523" i="2"/>
  <c r="Z6524" i="2"/>
  <c r="AA6524" i="2"/>
  <c r="Z6525" i="2"/>
  <c r="AA6525" i="2"/>
  <c r="Z6526" i="2"/>
  <c r="AA6526" i="2"/>
  <c r="Z6527" i="2"/>
  <c r="AA6527" i="2"/>
  <c r="Z6528" i="2"/>
  <c r="AA6528" i="2"/>
  <c r="Z6529" i="2"/>
  <c r="AA6529" i="2"/>
  <c r="Z6530" i="2"/>
  <c r="AA6530" i="2"/>
  <c r="Z6531" i="2"/>
  <c r="AA6531" i="2"/>
  <c r="Z6532" i="2"/>
  <c r="AA6532" i="2"/>
  <c r="Z6533" i="2"/>
  <c r="AA6533" i="2"/>
  <c r="Z6534" i="2"/>
  <c r="AA6534" i="2"/>
  <c r="Z6535" i="2"/>
  <c r="AA6535" i="2"/>
  <c r="Z6536" i="2"/>
  <c r="AA6536" i="2"/>
  <c r="Z6537" i="2"/>
  <c r="AA6537" i="2"/>
  <c r="Z6538" i="2"/>
  <c r="AA6538" i="2"/>
  <c r="Z6539" i="2"/>
  <c r="AA6539" i="2"/>
  <c r="Z6540" i="2"/>
  <c r="AA6540" i="2"/>
  <c r="Z6541" i="2"/>
  <c r="AA6541" i="2"/>
  <c r="Z6542" i="2"/>
  <c r="AA6542" i="2"/>
  <c r="Z6543" i="2"/>
  <c r="AA6543" i="2"/>
  <c r="Z6544" i="2"/>
  <c r="AA6544" i="2"/>
  <c r="Z6545" i="2"/>
  <c r="AA6545" i="2"/>
  <c r="Z6546" i="2"/>
  <c r="AA6546" i="2"/>
  <c r="Z6547" i="2"/>
  <c r="AA6547" i="2"/>
  <c r="Z6548" i="2"/>
  <c r="AA6548" i="2"/>
  <c r="Z6549" i="2"/>
  <c r="AA6549" i="2"/>
  <c r="Z6550" i="2"/>
  <c r="AA6550" i="2"/>
  <c r="Z6551" i="2"/>
  <c r="AA6551" i="2"/>
  <c r="Z6552" i="2"/>
  <c r="AA6552" i="2"/>
  <c r="Z6553" i="2"/>
  <c r="AA6553" i="2"/>
  <c r="Z6554" i="2"/>
  <c r="AA6554" i="2"/>
  <c r="Z6555" i="2"/>
  <c r="AA6555" i="2"/>
  <c r="Z6556" i="2"/>
  <c r="AA6556" i="2"/>
  <c r="Z6557" i="2"/>
  <c r="AA6557" i="2"/>
  <c r="Z6558" i="2"/>
  <c r="AA6558" i="2"/>
  <c r="Z6559" i="2"/>
  <c r="AA6559" i="2"/>
  <c r="Z6560" i="2"/>
  <c r="AA6560" i="2"/>
  <c r="Z6561" i="2"/>
  <c r="AA6561" i="2"/>
  <c r="Z6562" i="2"/>
  <c r="AA6562" i="2"/>
  <c r="Z6563" i="2"/>
  <c r="AA6563" i="2"/>
  <c r="Z6564" i="2"/>
  <c r="AA6564" i="2"/>
  <c r="Z6565" i="2"/>
  <c r="AA6565" i="2"/>
  <c r="Z6566" i="2"/>
  <c r="AA6566" i="2"/>
  <c r="Z6567" i="2"/>
  <c r="AA6567" i="2"/>
  <c r="Z6568" i="2"/>
  <c r="AA6568" i="2"/>
  <c r="Z6569" i="2"/>
  <c r="AA6569" i="2"/>
  <c r="Z6570" i="2"/>
  <c r="AA6570" i="2"/>
  <c r="Z6571" i="2"/>
  <c r="AA6571" i="2"/>
  <c r="Z6572" i="2"/>
  <c r="AA6572" i="2"/>
  <c r="Z6573" i="2"/>
  <c r="AA6573" i="2"/>
  <c r="Z6574" i="2"/>
  <c r="AA6574" i="2"/>
  <c r="Z6575" i="2"/>
  <c r="AA6575" i="2"/>
  <c r="Z6576" i="2"/>
  <c r="AA6576" i="2"/>
  <c r="Z6577" i="2"/>
  <c r="AA6577" i="2"/>
  <c r="Z6578" i="2"/>
  <c r="AA6578" i="2"/>
  <c r="Z6579" i="2"/>
  <c r="AA6579" i="2"/>
  <c r="Z6580" i="2"/>
  <c r="AA6580" i="2"/>
  <c r="Z6581" i="2"/>
  <c r="AA6581" i="2"/>
  <c r="Z6582" i="2"/>
  <c r="AA6582" i="2"/>
  <c r="Z6583" i="2"/>
  <c r="AA6583" i="2"/>
  <c r="Z6584" i="2"/>
  <c r="AA6584" i="2"/>
  <c r="Z6585" i="2"/>
  <c r="AA6585" i="2"/>
  <c r="Z6586" i="2"/>
  <c r="AA6586" i="2"/>
  <c r="Z6587" i="2"/>
  <c r="AA6587" i="2"/>
  <c r="Z6588" i="2"/>
  <c r="AA6588" i="2"/>
  <c r="Z6589" i="2"/>
  <c r="AA6589" i="2"/>
  <c r="Z6590" i="2"/>
  <c r="AA6590" i="2"/>
  <c r="Z6591" i="2"/>
  <c r="AA6591" i="2"/>
  <c r="Z6592" i="2"/>
  <c r="AA6592" i="2"/>
  <c r="Z6593" i="2"/>
  <c r="AA6593" i="2"/>
  <c r="Z6594" i="2"/>
  <c r="AA6594" i="2"/>
  <c r="Z6595" i="2"/>
  <c r="AA6595" i="2"/>
  <c r="Z6596" i="2"/>
  <c r="AA6596" i="2"/>
  <c r="Z6597" i="2"/>
  <c r="AA6597" i="2"/>
  <c r="Z6598" i="2"/>
  <c r="AA6598" i="2"/>
  <c r="Z6599" i="2"/>
  <c r="AA6599" i="2"/>
  <c r="Z6600" i="2"/>
  <c r="AA6600" i="2"/>
  <c r="Z6601" i="2"/>
  <c r="AA6601" i="2"/>
  <c r="Z6602" i="2"/>
  <c r="AA6602" i="2"/>
  <c r="Z6603" i="2"/>
  <c r="AA6603" i="2"/>
  <c r="Z6604" i="2"/>
  <c r="AA6604" i="2"/>
  <c r="Z6605" i="2"/>
  <c r="AA6605" i="2"/>
  <c r="Z6606" i="2"/>
  <c r="AA6606" i="2"/>
  <c r="Z6607" i="2"/>
  <c r="AA6607" i="2"/>
  <c r="Z6608" i="2"/>
  <c r="AA6608" i="2"/>
  <c r="Z6609" i="2"/>
  <c r="AA6609" i="2"/>
  <c r="Z6610" i="2"/>
  <c r="AA6610" i="2"/>
  <c r="Z6611" i="2"/>
  <c r="AA6611" i="2"/>
  <c r="Z6612" i="2"/>
  <c r="AA6612" i="2"/>
  <c r="Z6613" i="2"/>
  <c r="AA6613" i="2"/>
  <c r="Z6614" i="2"/>
  <c r="AA6614" i="2"/>
  <c r="Z6615" i="2"/>
  <c r="AA6615" i="2"/>
  <c r="Z6616" i="2"/>
  <c r="AA6616" i="2"/>
  <c r="Z6617" i="2"/>
  <c r="AA6617" i="2"/>
  <c r="Z6618" i="2"/>
  <c r="AA6618" i="2"/>
  <c r="Z6619" i="2"/>
  <c r="AA6619" i="2"/>
  <c r="Z6620" i="2"/>
  <c r="AA6620" i="2"/>
  <c r="Z6621" i="2"/>
  <c r="AA6621" i="2"/>
  <c r="Z6622" i="2"/>
  <c r="AA6622" i="2"/>
  <c r="Z6623" i="2"/>
  <c r="AA6623" i="2"/>
  <c r="Z6624" i="2"/>
  <c r="AA6624" i="2"/>
  <c r="Z6625" i="2"/>
  <c r="AA6625" i="2"/>
  <c r="Z6626" i="2"/>
  <c r="AA6626" i="2"/>
  <c r="Z6627" i="2"/>
  <c r="AA6627" i="2"/>
  <c r="Z6628" i="2"/>
  <c r="AA6628" i="2"/>
  <c r="Z6629" i="2"/>
  <c r="AA6629" i="2"/>
  <c r="Z6630" i="2"/>
  <c r="AA6630" i="2"/>
  <c r="Z6631" i="2"/>
  <c r="AA6631" i="2"/>
  <c r="Z6632" i="2"/>
  <c r="AA6632" i="2"/>
  <c r="Z6633" i="2"/>
  <c r="AA6633" i="2"/>
  <c r="Z6634" i="2"/>
  <c r="AA6634" i="2"/>
  <c r="Z6635" i="2"/>
  <c r="AA6635" i="2"/>
  <c r="Z6636" i="2"/>
  <c r="AA6636" i="2"/>
  <c r="Z6637" i="2"/>
  <c r="AA6637" i="2"/>
  <c r="Z6638" i="2"/>
  <c r="AA6638" i="2"/>
  <c r="Z6639" i="2"/>
  <c r="AA6639" i="2"/>
  <c r="Z6640" i="2"/>
  <c r="AA6640" i="2"/>
  <c r="Z6641" i="2"/>
  <c r="AA6641" i="2"/>
  <c r="Z6642" i="2"/>
  <c r="AA6642" i="2"/>
  <c r="Z6643" i="2"/>
  <c r="AA6643" i="2"/>
  <c r="Z6644" i="2"/>
  <c r="AA6644" i="2"/>
  <c r="Z6645" i="2"/>
  <c r="AA6645" i="2"/>
  <c r="Z6646" i="2"/>
  <c r="AA6646" i="2"/>
  <c r="Z6647" i="2"/>
  <c r="AA6647" i="2"/>
  <c r="Z6648" i="2"/>
  <c r="AA6648" i="2"/>
  <c r="Z6649" i="2"/>
  <c r="AA6649" i="2"/>
  <c r="Z6650" i="2"/>
  <c r="AA6650" i="2"/>
  <c r="Z6651" i="2"/>
  <c r="AA6651" i="2"/>
  <c r="Z6652" i="2"/>
  <c r="AA6652" i="2"/>
  <c r="Z6653" i="2"/>
  <c r="AA6653" i="2"/>
  <c r="Z6654" i="2"/>
  <c r="AA6654" i="2"/>
  <c r="Z6655" i="2"/>
  <c r="AA6655" i="2"/>
  <c r="Z6656" i="2"/>
  <c r="AA6656" i="2"/>
  <c r="Z6657" i="2"/>
  <c r="AA6657" i="2"/>
  <c r="Z6658" i="2"/>
  <c r="AA6658" i="2"/>
  <c r="Z6659" i="2"/>
  <c r="AA6659" i="2"/>
  <c r="Z6660" i="2"/>
  <c r="AA6660" i="2"/>
  <c r="Z6661" i="2"/>
  <c r="AA6661" i="2"/>
  <c r="Z6662" i="2"/>
  <c r="AA6662" i="2"/>
  <c r="Z6663" i="2"/>
  <c r="AA6663" i="2"/>
  <c r="Z6664" i="2"/>
  <c r="AA6664" i="2"/>
  <c r="Z6665" i="2"/>
  <c r="AA6665" i="2"/>
  <c r="Z6666" i="2"/>
  <c r="AA6666" i="2"/>
  <c r="Z6667" i="2"/>
  <c r="AA6667" i="2"/>
  <c r="Z6668" i="2"/>
  <c r="AA6668" i="2"/>
  <c r="Z6669" i="2"/>
  <c r="AA6669" i="2"/>
  <c r="Z6670" i="2"/>
  <c r="AA6670" i="2"/>
  <c r="Z6671" i="2"/>
  <c r="AA6671" i="2"/>
  <c r="Z6672" i="2"/>
  <c r="AA6672" i="2"/>
  <c r="Z6673" i="2"/>
  <c r="AA6673" i="2"/>
  <c r="Z6674" i="2"/>
  <c r="AA6674" i="2"/>
  <c r="Z6675" i="2"/>
  <c r="AA6675" i="2"/>
  <c r="Z6676" i="2"/>
  <c r="AA6676" i="2"/>
  <c r="Z6677" i="2"/>
  <c r="AA6677" i="2"/>
  <c r="Z6678" i="2"/>
  <c r="AA6678" i="2"/>
  <c r="Z6679" i="2"/>
  <c r="AA6679" i="2"/>
  <c r="Z6680" i="2"/>
  <c r="AA6680" i="2"/>
  <c r="Z6681" i="2"/>
  <c r="AA6681" i="2"/>
  <c r="Z6682" i="2"/>
  <c r="AA6682" i="2"/>
  <c r="Z6683" i="2"/>
  <c r="AA6683" i="2"/>
  <c r="Z6684" i="2"/>
  <c r="AA6684" i="2"/>
  <c r="Z6685" i="2"/>
  <c r="AA6685" i="2"/>
  <c r="Z6686" i="2"/>
  <c r="AA6686" i="2"/>
  <c r="Z6687" i="2"/>
  <c r="AA6687" i="2"/>
  <c r="Z6688" i="2"/>
  <c r="AA6688" i="2"/>
  <c r="Z6689" i="2"/>
  <c r="AA6689" i="2"/>
  <c r="Z6690" i="2"/>
  <c r="AA6690" i="2"/>
  <c r="Z6691" i="2"/>
  <c r="AA6691" i="2"/>
  <c r="Z6692" i="2"/>
  <c r="AA6692" i="2"/>
  <c r="Z6693" i="2"/>
  <c r="AA6693" i="2"/>
  <c r="Z6694" i="2"/>
  <c r="AA6694" i="2"/>
  <c r="Z6695" i="2"/>
  <c r="AA6695" i="2"/>
  <c r="Z6696" i="2"/>
  <c r="AA6696" i="2"/>
  <c r="Z6697" i="2"/>
  <c r="AA6697" i="2"/>
  <c r="Z6698" i="2"/>
  <c r="AA6698" i="2"/>
  <c r="Z6699" i="2"/>
  <c r="AA6699" i="2"/>
  <c r="Z6700" i="2"/>
  <c r="AA6700" i="2"/>
  <c r="Z6701" i="2"/>
  <c r="AA6701" i="2"/>
  <c r="Z6702" i="2"/>
  <c r="AA6702" i="2"/>
  <c r="Z6703" i="2"/>
  <c r="AA6703" i="2"/>
  <c r="Z6704" i="2"/>
  <c r="AA6704" i="2"/>
  <c r="Z6705" i="2"/>
  <c r="AA6705" i="2"/>
  <c r="Z6706" i="2"/>
  <c r="AA6706" i="2"/>
  <c r="Z6707" i="2"/>
  <c r="AA6707" i="2"/>
  <c r="Z6708" i="2"/>
  <c r="AA6708" i="2"/>
  <c r="Z6709" i="2"/>
  <c r="AA6709" i="2"/>
  <c r="Z6710" i="2"/>
  <c r="AA6710" i="2"/>
  <c r="Z6711" i="2"/>
  <c r="AA6711" i="2"/>
  <c r="Z6712" i="2"/>
  <c r="AA6712" i="2"/>
  <c r="Z6713" i="2"/>
  <c r="AA6713" i="2"/>
  <c r="Z6714" i="2"/>
  <c r="AA6714" i="2"/>
  <c r="Z6715" i="2"/>
  <c r="AA6715" i="2"/>
  <c r="Z6716" i="2"/>
  <c r="AA6716" i="2"/>
  <c r="Z6717" i="2"/>
  <c r="AA6717" i="2"/>
  <c r="Z6718" i="2"/>
  <c r="AA6718" i="2"/>
  <c r="Z6719" i="2"/>
  <c r="AA6719" i="2"/>
  <c r="Z6720" i="2"/>
  <c r="AA6720" i="2"/>
  <c r="Z6721" i="2"/>
  <c r="AA6721" i="2"/>
  <c r="Z6722" i="2"/>
  <c r="AA6722" i="2"/>
  <c r="Z6723" i="2"/>
  <c r="AA6723" i="2"/>
  <c r="Z6724" i="2"/>
  <c r="AA6724" i="2"/>
  <c r="Z6725" i="2"/>
  <c r="AA6725" i="2"/>
  <c r="Z6726" i="2"/>
  <c r="AA6726" i="2"/>
  <c r="Z6727" i="2"/>
  <c r="AA6727" i="2"/>
  <c r="Z6728" i="2"/>
  <c r="AA6728" i="2"/>
  <c r="Z6729" i="2"/>
  <c r="AA6729" i="2"/>
  <c r="Z6730" i="2"/>
  <c r="AA6730" i="2"/>
  <c r="Z6731" i="2"/>
  <c r="AA6731" i="2"/>
  <c r="Z6732" i="2"/>
  <c r="AA6732" i="2"/>
  <c r="Z6733" i="2"/>
  <c r="AA6733" i="2"/>
  <c r="Z6734" i="2"/>
  <c r="AA6734" i="2"/>
  <c r="Z6735" i="2"/>
  <c r="AA6735" i="2"/>
  <c r="Z6736" i="2"/>
  <c r="AA6736" i="2"/>
  <c r="Z6737" i="2"/>
  <c r="AA6737" i="2"/>
  <c r="Z6738" i="2"/>
  <c r="AA6738" i="2"/>
  <c r="Z6739" i="2"/>
  <c r="AA6739" i="2"/>
  <c r="Z6740" i="2"/>
  <c r="AA6740" i="2"/>
  <c r="Z6741" i="2"/>
  <c r="AA6741" i="2"/>
  <c r="Z6742" i="2"/>
  <c r="AA6742" i="2"/>
  <c r="Z6743" i="2"/>
  <c r="AA6743" i="2"/>
  <c r="Z6744" i="2"/>
  <c r="AA6744" i="2"/>
  <c r="Z6745" i="2"/>
  <c r="AA6745" i="2"/>
  <c r="Z6746" i="2"/>
  <c r="AA6746" i="2"/>
  <c r="Z6747" i="2"/>
  <c r="AA6747" i="2"/>
  <c r="Z6748" i="2"/>
  <c r="AA6748" i="2"/>
  <c r="Z6749" i="2"/>
  <c r="AA6749" i="2"/>
  <c r="Z6750" i="2"/>
  <c r="AA6750" i="2"/>
  <c r="Z6751" i="2"/>
  <c r="AA6751" i="2"/>
  <c r="Z6752" i="2"/>
  <c r="AA6752" i="2"/>
  <c r="Z6753" i="2"/>
  <c r="AA6753" i="2"/>
  <c r="Z6754" i="2"/>
  <c r="AA6754" i="2"/>
  <c r="Z6755" i="2"/>
  <c r="AA6755" i="2"/>
  <c r="Z6756" i="2"/>
  <c r="AA6756" i="2"/>
  <c r="Z6757" i="2"/>
  <c r="AA6757" i="2"/>
  <c r="Z6758" i="2"/>
  <c r="AA6758" i="2"/>
  <c r="Z6759" i="2"/>
  <c r="AA6759" i="2"/>
  <c r="Z6760" i="2"/>
  <c r="AA6760" i="2"/>
  <c r="Z6761" i="2"/>
  <c r="AA6761" i="2"/>
  <c r="Z6762" i="2"/>
  <c r="AA6762" i="2"/>
  <c r="Z6763" i="2"/>
  <c r="AA6763" i="2"/>
  <c r="Z6764" i="2"/>
  <c r="AA6764" i="2"/>
  <c r="Z6765" i="2"/>
  <c r="AA6765" i="2"/>
  <c r="Z6766" i="2"/>
  <c r="AA6766" i="2"/>
  <c r="Z6767" i="2"/>
  <c r="AA6767" i="2"/>
  <c r="Z6768" i="2"/>
  <c r="AA6768" i="2"/>
  <c r="Z6769" i="2"/>
  <c r="AA6769" i="2"/>
  <c r="Z6770" i="2"/>
  <c r="AA6770" i="2"/>
  <c r="Z6771" i="2"/>
  <c r="AA6771" i="2"/>
  <c r="Z6772" i="2"/>
  <c r="AA6772" i="2"/>
  <c r="Z6773" i="2"/>
  <c r="AA6773" i="2"/>
  <c r="Z6774" i="2"/>
  <c r="AA6774" i="2"/>
  <c r="Z6775" i="2"/>
  <c r="AA6775" i="2"/>
  <c r="Z6776" i="2"/>
  <c r="AA6776" i="2"/>
  <c r="Z6777" i="2"/>
  <c r="AA6777" i="2"/>
  <c r="Z6778" i="2"/>
  <c r="AA6778" i="2"/>
  <c r="Z6779" i="2"/>
  <c r="AA6779" i="2"/>
  <c r="Z6780" i="2"/>
  <c r="AA6780" i="2"/>
  <c r="Z6781" i="2"/>
  <c r="AA6781" i="2"/>
  <c r="Z6782" i="2"/>
  <c r="AA6782" i="2"/>
  <c r="Z6783" i="2"/>
  <c r="AA6783" i="2"/>
  <c r="Z6784" i="2"/>
  <c r="AA6784" i="2"/>
  <c r="Z6785" i="2"/>
  <c r="AA6785" i="2"/>
  <c r="Z6786" i="2"/>
  <c r="AA6786" i="2"/>
  <c r="Z6787" i="2"/>
  <c r="AA6787" i="2"/>
  <c r="Z6788" i="2"/>
  <c r="AA6788" i="2"/>
  <c r="Z6789" i="2"/>
  <c r="AA6789" i="2"/>
  <c r="Z6790" i="2"/>
  <c r="AA6790" i="2"/>
  <c r="Z6791" i="2"/>
  <c r="AA6791" i="2"/>
  <c r="Z6792" i="2"/>
  <c r="AA6792" i="2"/>
  <c r="Z6793" i="2"/>
  <c r="AA6793" i="2"/>
  <c r="Z6794" i="2"/>
  <c r="AA6794" i="2"/>
  <c r="Z6795" i="2"/>
  <c r="AA6795" i="2"/>
  <c r="Z6796" i="2"/>
  <c r="AA6796" i="2"/>
  <c r="Z6797" i="2"/>
  <c r="AA6797" i="2"/>
  <c r="Z6798" i="2"/>
  <c r="AA6798" i="2"/>
  <c r="Z6799" i="2"/>
  <c r="AA6799" i="2"/>
  <c r="Z6800" i="2"/>
  <c r="AA6800" i="2"/>
  <c r="Z6801" i="2"/>
  <c r="AA6801" i="2"/>
  <c r="Z6802" i="2"/>
  <c r="AA6802" i="2"/>
  <c r="Z6803" i="2"/>
  <c r="AA6803" i="2"/>
  <c r="Z6804" i="2"/>
  <c r="AA6804" i="2"/>
  <c r="Z6805" i="2"/>
  <c r="AA6805" i="2"/>
  <c r="Z6806" i="2"/>
  <c r="AA6806" i="2"/>
  <c r="Z6807" i="2"/>
  <c r="AA6807" i="2"/>
  <c r="Z6808" i="2"/>
  <c r="AA6808" i="2"/>
  <c r="Z6809" i="2"/>
  <c r="AA6809" i="2"/>
  <c r="Z6810" i="2"/>
  <c r="AA6810" i="2"/>
  <c r="Z6811" i="2"/>
  <c r="AA6811" i="2"/>
  <c r="Z6812" i="2"/>
  <c r="AA6812" i="2"/>
  <c r="Z6813" i="2"/>
  <c r="AA6813" i="2"/>
  <c r="Z6814" i="2"/>
  <c r="AA6814" i="2"/>
  <c r="Z6815" i="2"/>
  <c r="AA6815" i="2"/>
  <c r="Z6816" i="2"/>
  <c r="AA6816" i="2"/>
  <c r="Z6817" i="2"/>
  <c r="AA6817" i="2"/>
  <c r="Z6818" i="2"/>
  <c r="AA6818" i="2"/>
  <c r="Z6819" i="2"/>
  <c r="AA6819" i="2"/>
  <c r="Z6820" i="2"/>
  <c r="AA6820" i="2"/>
  <c r="Z6821" i="2"/>
  <c r="AA6821" i="2"/>
  <c r="Z6822" i="2"/>
  <c r="AA6822" i="2"/>
  <c r="Z6823" i="2"/>
  <c r="AA6823" i="2"/>
  <c r="Z6824" i="2"/>
  <c r="AA6824" i="2"/>
  <c r="Z6825" i="2"/>
  <c r="AA6825" i="2"/>
  <c r="Z6826" i="2"/>
  <c r="AA6826" i="2"/>
  <c r="Z6827" i="2"/>
  <c r="AA6827" i="2"/>
  <c r="Z6828" i="2"/>
  <c r="AA6828" i="2"/>
  <c r="Z6829" i="2"/>
  <c r="AA6829" i="2"/>
  <c r="Z6830" i="2"/>
  <c r="AA6830" i="2"/>
  <c r="Z6831" i="2"/>
  <c r="AA6831" i="2"/>
  <c r="Z6832" i="2"/>
  <c r="AA6832" i="2"/>
  <c r="Z6833" i="2"/>
  <c r="AA6833" i="2"/>
  <c r="Z6834" i="2"/>
  <c r="AA6834" i="2"/>
  <c r="Z6835" i="2"/>
  <c r="AA6835" i="2"/>
  <c r="Z6836" i="2"/>
  <c r="AA6836" i="2"/>
  <c r="Z6837" i="2"/>
  <c r="AA6837" i="2"/>
  <c r="Z6838" i="2"/>
  <c r="AA6838" i="2"/>
  <c r="Z6839" i="2"/>
  <c r="AA6839" i="2"/>
  <c r="Z6840" i="2"/>
  <c r="AA6840" i="2"/>
  <c r="Z6841" i="2"/>
  <c r="AA6841" i="2"/>
  <c r="Z6842" i="2"/>
  <c r="AA6842" i="2"/>
  <c r="Z6843" i="2"/>
  <c r="AA6843" i="2"/>
  <c r="Z6844" i="2"/>
  <c r="AA6844" i="2"/>
  <c r="Z6845" i="2"/>
  <c r="AA6845" i="2"/>
  <c r="Z6846" i="2"/>
  <c r="AA6846" i="2"/>
  <c r="Z6847" i="2"/>
  <c r="AA6847" i="2"/>
  <c r="Z6848" i="2"/>
  <c r="AA6848" i="2"/>
  <c r="Z6849" i="2"/>
  <c r="AA6849" i="2"/>
  <c r="Z6850" i="2"/>
  <c r="AA6850" i="2"/>
  <c r="Z6851" i="2"/>
  <c r="AA6851" i="2"/>
  <c r="Z6852" i="2"/>
  <c r="AA6852" i="2"/>
  <c r="Z6853" i="2"/>
  <c r="AA6853" i="2"/>
  <c r="Z6854" i="2"/>
  <c r="AA6854" i="2"/>
  <c r="Z6855" i="2"/>
  <c r="AA6855" i="2"/>
  <c r="Z6856" i="2"/>
  <c r="AA6856" i="2"/>
  <c r="Z6857" i="2"/>
  <c r="AA6857" i="2"/>
  <c r="Z6858" i="2"/>
  <c r="AA6858" i="2"/>
  <c r="Z6859" i="2"/>
  <c r="AA6859" i="2"/>
  <c r="Z6860" i="2"/>
  <c r="AA6860" i="2"/>
  <c r="Z6861" i="2"/>
  <c r="AA6861" i="2"/>
  <c r="Z6862" i="2"/>
  <c r="AA6862" i="2"/>
  <c r="Z6863" i="2"/>
  <c r="AA6863" i="2"/>
  <c r="Z6864" i="2"/>
  <c r="AA6864" i="2"/>
  <c r="Z6865" i="2"/>
  <c r="AA6865" i="2"/>
  <c r="Z6866" i="2"/>
  <c r="AA6866" i="2"/>
  <c r="Z6867" i="2"/>
  <c r="AA6867" i="2"/>
  <c r="Z6868" i="2"/>
  <c r="AA6868" i="2"/>
  <c r="Z6869" i="2"/>
  <c r="AA6869" i="2"/>
  <c r="Z6870" i="2"/>
  <c r="AA6870" i="2"/>
  <c r="Z6871" i="2"/>
  <c r="AA6871" i="2"/>
  <c r="Z6872" i="2"/>
  <c r="AA6872" i="2"/>
  <c r="Z6873" i="2"/>
  <c r="AA6873" i="2"/>
  <c r="Z6874" i="2"/>
  <c r="AA6874" i="2"/>
  <c r="Z6875" i="2"/>
  <c r="AA6875" i="2"/>
  <c r="Z6876" i="2"/>
  <c r="AA6876" i="2"/>
  <c r="Z6877" i="2"/>
  <c r="AA6877" i="2"/>
  <c r="Z6878" i="2"/>
  <c r="AA6878" i="2"/>
  <c r="Z6879" i="2"/>
  <c r="AA6879" i="2"/>
  <c r="Z6880" i="2"/>
  <c r="AA6880" i="2"/>
  <c r="Z6881" i="2"/>
  <c r="AA6881" i="2"/>
  <c r="Z6882" i="2"/>
  <c r="AA6882" i="2"/>
  <c r="Z6883" i="2"/>
  <c r="AA6883" i="2"/>
  <c r="Z6884" i="2"/>
  <c r="AA6884" i="2"/>
  <c r="Z6885" i="2"/>
  <c r="AA6885" i="2"/>
  <c r="Z6886" i="2"/>
  <c r="AA6886" i="2"/>
  <c r="Z6887" i="2"/>
  <c r="AA6887" i="2"/>
  <c r="Z6888" i="2"/>
  <c r="AA6888" i="2"/>
  <c r="Z6889" i="2"/>
  <c r="AA6889" i="2"/>
  <c r="Z6890" i="2"/>
  <c r="AA6890" i="2"/>
  <c r="Z6891" i="2"/>
  <c r="AA6891" i="2"/>
  <c r="Z6892" i="2"/>
  <c r="AA6892" i="2"/>
  <c r="Z6893" i="2"/>
  <c r="AA6893" i="2"/>
  <c r="Z6894" i="2"/>
  <c r="AA6894" i="2"/>
  <c r="Z6895" i="2"/>
  <c r="AA6895" i="2"/>
  <c r="Z6896" i="2"/>
  <c r="AA6896" i="2"/>
  <c r="Z6897" i="2"/>
  <c r="AA6897" i="2"/>
  <c r="Z6898" i="2"/>
  <c r="AA6898" i="2"/>
  <c r="Z6899" i="2"/>
  <c r="AA6899" i="2"/>
  <c r="Z6900" i="2"/>
  <c r="AA6900" i="2"/>
  <c r="Z6901" i="2"/>
  <c r="AA6901" i="2"/>
  <c r="Z6902" i="2"/>
  <c r="AA6902" i="2"/>
  <c r="Z6903" i="2"/>
  <c r="AA6903" i="2"/>
  <c r="Z6904" i="2"/>
  <c r="AA6904" i="2"/>
  <c r="Z6905" i="2"/>
  <c r="AA6905" i="2"/>
  <c r="Z6906" i="2"/>
  <c r="AA6906" i="2"/>
  <c r="Z6907" i="2"/>
  <c r="AA6907" i="2"/>
  <c r="Z6908" i="2"/>
  <c r="AA6908" i="2"/>
  <c r="Z6909" i="2"/>
  <c r="AA6909" i="2"/>
  <c r="Z6910" i="2"/>
  <c r="AA6910" i="2"/>
  <c r="Z6911" i="2"/>
  <c r="AA6911" i="2"/>
  <c r="Z6912" i="2"/>
  <c r="AA6912" i="2"/>
  <c r="Z6913" i="2"/>
  <c r="AA6913" i="2"/>
  <c r="Z6914" i="2"/>
  <c r="AA6914" i="2"/>
  <c r="Z6915" i="2"/>
  <c r="AA6915" i="2"/>
  <c r="Z6916" i="2"/>
  <c r="AA6916" i="2"/>
  <c r="Z6917" i="2"/>
  <c r="AA6917" i="2"/>
  <c r="Z6918" i="2"/>
  <c r="AA6918" i="2"/>
  <c r="Z6919" i="2"/>
  <c r="AA6919" i="2"/>
  <c r="Z6920" i="2"/>
  <c r="AA6920" i="2"/>
  <c r="Z6921" i="2"/>
  <c r="AA6921" i="2"/>
  <c r="Z6922" i="2"/>
  <c r="AA6922" i="2"/>
  <c r="Z6923" i="2"/>
  <c r="AA6923" i="2"/>
  <c r="Z6924" i="2"/>
  <c r="AA6924" i="2"/>
  <c r="Z6925" i="2"/>
  <c r="AA6925" i="2"/>
  <c r="Z6926" i="2"/>
  <c r="AA6926" i="2"/>
  <c r="Z6927" i="2"/>
  <c r="AA6927" i="2"/>
  <c r="Z6928" i="2"/>
  <c r="AA6928" i="2"/>
  <c r="Z6929" i="2"/>
  <c r="AA6929" i="2"/>
  <c r="Z6930" i="2"/>
  <c r="AA6930" i="2"/>
  <c r="Z6931" i="2"/>
  <c r="AA6931" i="2"/>
  <c r="Z6932" i="2"/>
  <c r="AA6932" i="2"/>
  <c r="Z6933" i="2"/>
  <c r="AA6933" i="2"/>
  <c r="Z6934" i="2"/>
  <c r="AA6934" i="2"/>
  <c r="Z6935" i="2"/>
  <c r="AA6935" i="2"/>
  <c r="Z6936" i="2"/>
  <c r="AA6936" i="2"/>
  <c r="Z6937" i="2"/>
  <c r="AA6937" i="2"/>
  <c r="Z6938" i="2"/>
  <c r="AA6938" i="2"/>
  <c r="Z6939" i="2"/>
  <c r="AA6939" i="2"/>
  <c r="Z6940" i="2"/>
  <c r="AA6940" i="2"/>
  <c r="Z6941" i="2"/>
  <c r="AA6941" i="2"/>
  <c r="Z6942" i="2"/>
  <c r="AA6942" i="2"/>
  <c r="Z6943" i="2"/>
  <c r="AA6943" i="2"/>
  <c r="Z6944" i="2"/>
  <c r="AA6944" i="2"/>
  <c r="Z6945" i="2"/>
  <c r="AA6945" i="2"/>
  <c r="Z6946" i="2"/>
  <c r="AA6946" i="2"/>
  <c r="Z6947" i="2"/>
  <c r="AA6947" i="2"/>
  <c r="Z6948" i="2"/>
  <c r="AA6948" i="2"/>
  <c r="Z6949" i="2"/>
  <c r="AA6949" i="2"/>
  <c r="Z6950" i="2"/>
  <c r="AA6950" i="2"/>
  <c r="Z6951" i="2"/>
  <c r="AA6951" i="2"/>
  <c r="Z6952" i="2"/>
  <c r="AA6952" i="2"/>
  <c r="Z6953" i="2"/>
  <c r="AA6953" i="2"/>
  <c r="Z6954" i="2"/>
  <c r="AA6954" i="2"/>
  <c r="Z6955" i="2"/>
  <c r="AA6955" i="2"/>
  <c r="Z6956" i="2"/>
  <c r="AA6956" i="2"/>
  <c r="Z6957" i="2"/>
  <c r="AA6957" i="2"/>
  <c r="Z6958" i="2"/>
  <c r="AA6958" i="2"/>
  <c r="Z6959" i="2"/>
  <c r="AA6959" i="2"/>
  <c r="Z6960" i="2"/>
  <c r="AA6960" i="2"/>
  <c r="Z6961" i="2"/>
  <c r="AA6961" i="2"/>
  <c r="Z6962" i="2"/>
  <c r="AA6962" i="2"/>
  <c r="Z6963" i="2"/>
  <c r="AA6963" i="2"/>
  <c r="Z6964" i="2"/>
  <c r="AA6964" i="2"/>
  <c r="Z6965" i="2"/>
  <c r="AA6965" i="2"/>
  <c r="Z6966" i="2"/>
  <c r="AA6966" i="2"/>
  <c r="Z6967" i="2"/>
  <c r="AA6967" i="2"/>
  <c r="Z6968" i="2"/>
  <c r="AA6968" i="2"/>
  <c r="Z6969" i="2"/>
  <c r="AA6969" i="2"/>
  <c r="Z6970" i="2"/>
  <c r="AA6970" i="2"/>
  <c r="Z6971" i="2"/>
  <c r="AA6971" i="2"/>
  <c r="Z6972" i="2"/>
  <c r="AA6972" i="2"/>
  <c r="Z6973" i="2"/>
  <c r="AA6973" i="2"/>
  <c r="Z6974" i="2"/>
  <c r="AA6974" i="2"/>
  <c r="Z6975" i="2"/>
  <c r="AA6975" i="2"/>
  <c r="Z6976" i="2"/>
  <c r="AA6976" i="2"/>
  <c r="Z6977" i="2"/>
  <c r="AA6977" i="2"/>
  <c r="Z6978" i="2"/>
  <c r="AA6978" i="2"/>
  <c r="Z6979" i="2"/>
  <c r="AA6979" i="2"/>
  <c r="Z6980" i="2"/>
  <c r="AA6980" i="2"/>
  <c r="Z6981" i="2"/>
  <c r="AA6981" i="2"/>
  <c r="Z6982" i="2"/>
  <c r="AA6982" i="2"/>
  <c r="Z6983" i="2"/>
  <c r="AA6983" i="2"/>
  <c r="Z6984" i="2"/>
  <c r="AA6984" i="2"/>
  <c r="Z6985" i="2"/>
  <c r="AA6985" i="2"/>
  <c r="Z6986" i="2"/>
  <c r="AA6986" i="2"/>
  <c r="Z6987" i="2"/>
  <c r="AA6987" i="2"/>
  <c r="Z6988" i="2"/>
  <c r="AA6988" i="2"/>
  <c r="Z6989" i="2"/>
  <c r="AA6989" i="2"/>
  <c r="Z6990" i="2"/>
  <c r="AA6990" i="2"/>
  <c r="Z6991" i="2"/>
  <c r="AA6991" i="2"/>
  <c r="Z6992" i="2"/>
  <c r="AA6992" i="2"/>
  <c r="Z6993" i="2"/>
  <c r="AA6993" i="2"/>
  <c r="Z6994" i="2"/>
  <c r="AA6994" i="2"/>
  <c r="Z6995" i="2"/>
  <c r="AA6995" i="2"/>
  <c r="Z6996" i="2"/>
  <c r="AA6996" i="2"/>
  <c r="Z6997" i="2"/>
  <c r="AA6997" i="2"/>
  <c r="Z6998" i="2"/>
  <c r="AA6998" i="2"/>
  <c r="Z6999" i="2"/>
  <c r="AA6999" i="2"/>
  <c r="Z7000" i="2"/>
  <c r="AA7000" i="2"/>
  <c r="Z7001" i="2"/>
  <c r="AA7001" i="2"/>
  <c r="Z7002" i="2"/>
  <c r="AA7002" i="2"/>
  <c r="Z7003" i="2"/>
  <c r="AA7003" i="2"/>
  <c r="Z7004" i="2"/>
  <c r="AA7004" i="2"/>
  <c r="Z7005" i="2"/>
  <c r="AA7005" i="2"/>
  <c r="Z7006" i="2"/>
  <c r="AA7006" i="2"/>
  <c r="Z7007" i="2"/>
  <c r="AA7007" i="2"/>
  <c r="Z7008" i="2"/>
  <c r="AA7008" i="2"/>
  <c r="Z7009" i="2"/>
  <c r="AA7009" i="2"/>
  <c r="Z7010" i="2"/>
  <c r="AA7010" i="2"/>
  <c r="Z7011" i="2"/>
  <c r="AA7011" i="2"/>
  <c r="Z7012" i="2"/>
  <c r="AA7012" i="2"/>
  <c r="Z7013" i="2"/>
  <c r="AA7013" i="2"/>
  <c r="Z7014" i="2"/>
  <c r="AA7014" i="2"/>
  <c r="Z7015" i="2"/>
  <c r="AA7015" i="2"/>
  <c r="Z7016" i="2"/>
  <c r="AA7016" i="2"/>
  <c r="Z7017" i="2"/>
  <c r="AA7017" i="2"/>
  <c r="Z7018" i="2"/>
  <c r="AA7018" i="2"/>
  <c r="Z7019" i="2"/>
  <c r="AA7019" i="2"/>
  <c r="Z7020" i="2"/>
  <c r="AA7020" i="2"/>
  <c r="Z7021" i="2"/>
  <c r="AA7021" i="2"/>
  <c r="Z7022" i="2"/>
  <c r="AA7022" i="2"/>
  <c r="Z7023" i="2"/>
  <c r="AA7023" i="2"/>
  <c r="Z7024" i="2"/>
  <c r="AA7024" i="2"/>
  <c r="Z7025" i="2"/>
  <c r="AA7025" i="2"/>
  <c r="Z7026" i="2"/>
  <c r="AA7026" i="2"/>
  <c r="Z7027" i="2"/>
  <c r="AA7027" i="2"/>
  <c r="Z7028" i="2"/>
  <c r="AA7028" i="2"/>
  <c r="Z7029" i="2"/>
  <c r="AA7029" i="2"/>
  <c r="Z7030" i="2"/>
  <c r="AA7030" i="2"/>
  <c r="Z7031" i="2"/>
  <c r="AA7031" i="2"/>
  <c r="Z7032" i="2"/>
  <c r="AA7032" i="2"/>
  <c r="Z7033" i="2"/>
  <c r="AA7033" i="2"/>
  <c r="Z7034" i="2"/>
  <c r="AA7034" i="2"/>
  <c r="Z7035" i="2"/>
  <c r="AA7035" i="2"/>
  <c r="Z7036" i="2"/>
  <c r="AA7036" i="2"/>
  <c r="Z7037" i="2"/>
  <c r="AA7037" i="2"/>
  <c r="Z7038" i="2"/>
  <c r="AA7038" i="2"/>
  <c r="Z7039" i="2"/>
  <c r="AA7039" i="2"/>
  <c r="Z7040" i="2"/>
  <c r="AA7040" i="2"/>
  <c r="Z7041" i="2"/>
  <c r="AA7041" i="2"/>
  <c r="Z7042" i="2"/>
  <c r="AA7042" i="2"/>
  <c r="Z7043" i="2"/>
  <c r="AA7043" i="2"/>
  <c r="Z7044" i="2"/>
  <c r="AA7044" i="2"/>
  <c r="Z7045" i="2"/>
  <c r="AA7045" i="2"/>
  <c r="Z7046" i="2"/>
  <c r="AA7046" i="2"/>
  <c r="Z7047" i="2"/>
  <c r="AA7047" i="2"/>
  <c r="Z7048" i="2"/>
  <c r="AA7048" i="2"/>
  <c r="Z7049" i="2"/>
  <c r="AA7049" i="2"/>
  <c r="Z7050" i="2"/>
  <c r="AA7050" i="2"/>
  <c r="Z7051" i="2"/>
  <c r="AA7051" i="2"/>
  <c r="Z7052" i="2"/>
  <c r="AA7052" i="2"/>
  <c r="Z7053" i="2"/>
  <c r="AA7053" i="2"/>
  <c r="Z7054" i="2"/>
  <c r="AA7054" i="2"/>
  <c r="Z7055" i="2"/>
  <c r="AA7055" i="2"/>
  <c r="Z7056" i="2"/>
  <c r="AA7056" i="2"/>
  <c r="Z7057" i="2"/>
  <c r="AA7057" i="2"/>
  <c r="Z7058" i="2"/>
  <c r="AA7058" i="2"/>
  <c r="Z7059" i="2"/>
  <c r="AA7059" i="2"/>
  <c r="Z7060" i="2"/>
  <c r="AA7060" i="2"/>
  <c r="Z7061" i="2"/>
  <c r="AA7061" i="2"/>
  <c r="Z7062" i="2"/>
  <c r="AA7062" i="2"/>
  <c r="Z7063" i="2"/>
  <c r="AA7063" i="2"/>
  <c r="Z7064" i="2"/>
  <c r="AA7064" i="2"/>
  <c r="Z7065" i="2"/>
  <c r="AA7065" i="2"/>
  <c r="Z7066" i="2"/>
  <c r="AA7066" i="2"/>
  <c r="Z7067" i="2"/>
  <c r="AA7067" i="2"/>
  <c r="Z7068" i="2"/>
  <c r="AA7068" i="2"/>
  <c r="Z7069" i="2"/>
  <c r="AA7069" i="2"/>
  <c r="Z7070" i="2"/>
  <c r="AA7070" i="2"/>
  <c r="Z7071" i="2"/>
  <c r="AA7071" i="2"/>
  <c r="Z7072" i="2"/>
  <c r="AA7072" i="2"/>
  <c r="Z7073" i="2"/>
  <c r="AA7073" i="2"/>
  <c r="Z7074" i="2"/>
  <c r="AA7074" i="2"/>
  <c r="Z7075" i="2"/>
  <c r="AA7075" i="2"/>
  <c r="Z7076" i="2"/>
  <c r="AA7076" i="2"/>
  <c r="Z7077" i="2"/>
  <c r="AA7077" i="2"/>
  <c r="Z7078" i="2"/>
  <c r="AA7078" i="2"/>
  <c r="Z7079" i="2"/>
  <c r="AA7079" i="2"/>
  <c r="Z7080" i="2"/>
  <c r="AA7080" i="2"/>
  <c r="Z7081" i="2"/>
  <c r="AA7081" i="2"/>
  <c r="Z7082" i="2"/>
  <c r="AA7082" i="2"/>
  <c r="Z7083" i="2"/>
  <c r="AA7083" i="2"/>
  <c r="Z7084" i="2"/>
  <c r="AA7084" i="2"/>
  <c r="Z7085" i="2"/>
  <c r="AA7085" i="2"/>
  <c r="Z7086" i="2"/>
  <c r="AA7086" i="2"/>
  <c r="Z7087" i="2"/>
  <c r="AA7087" i="2"/>
  <c r="Z7088" i="2"/>
  <c r="AA7088" i="2"/>
  <c r="Z7089" i="2"/>
  <c r="AA7089" i="2"/>
  <c r="Z7090" i="2"/>
  <c r="AA7090" i="2"/>
  <c r="Z7091" i="2"/>
  <c r="AA7091" i="2"/>
  <c r="Z7092" i="2"/>
  <c r="AA7092" i="2"/>
  <c r="Z7093" i="2"/>
  <c r="AA7093" i="2"/>
  <c r="Z7094" i="2"/>
  <c r="AA7094" i="2"/>
  <c r="Z7095" i="2"/>
  <c r="AA7095" i="2"/>
  <c r="Z7096" i="2"/>
  <c r="AA7096" i="2"/>
  <c r="Z7097" i="2"/>
  <c r="AA7097" i="2"/>
  <c r="Z7098" i="2"/>
  <c r="AA7098" i="2"/>
  <c r="Z7099" i="2"/>
  <c r="AA7099" i="2"/>
  <c r="Z7100" i="2"/>
  <c r="AA7100" i="2"/>
  <c r="Z7101" i="2"/>
  <c r="AA7101" i="2"/>
  <c r="Z7102" i="2"/>
  <c r="AA7102" i="2"/>
  <c r="Z7103" i="2"/>
  <c r="AA7103" i="2"/>
  <c r="Z7104" i="2"/>
  <c r="AA7104" i="2"/>
  <c r="Z7105" i="2"/>
  <c r="AA7105" i="2"/>
  <c r="Z7106" i="2"/>
  <c r="AA7106" i="2"/>
  <c r="Z7107" i="2"/>
  <c r="AA7107" i="2"/>
  <c r="Z7108" i="2"/>
  <c r="AA7108" i="2"/>
  <c r="Z7109" i="2"/>
  <c r="AA7109" i="2"/>
  <c r="Z7110" i="2"/>
  <c r="AA7110" i="2"/>
  <c r="Z7111" i="2"/>
  <c r="AA7111" i="2"/>
  <c r="Z7112" i="2"/>
  <c r="AA7112" i="2"/>
  <c r="Z7113" i="2"/>
  <c r="AA7113" i="2"/>
  <c r="Z7114" i="2"/>
  <c r="AA7114" i="2"/>
  <c r="Z7115" i="2"/>
  <c r="AA7115" i="2"/>
  <c r="Z7116" i="2"/>
  <c r="AA7116" i="2"/>
  <c r="Z7117" i="2"/>
  <c r="AA7117" i="2"/>
  <c r="Z7118" i="2"/>
  <c r="AA7118" i="2"/>
  <c r="Z7119" i="2"/>
  <c r="AA7119" i="2"/>
  <c r="Z7120" i="2"/>
  <c r="AA7120" i="2"/>
  <c r="Z7121" i="2"/>
  <c r="AA7121" i="2"/>
  <c r="Z7122" i="2"/>
  <c r="AA7122" i="2"/>
  <c r="Z7123" i="2"/>
  <c r="AA7123" i="2"/>
  <c r="Z7124" i="2"/>
  <c r="AA7124" i="2"/>
  <c r="Z7125" i="2"/>
  <c r="AA7125" i="2"/>
  <c r="Z7126" i="2"/>
  <c r="AA7126" i="2"/>
  <c r="Z7127" i="2"/>
  <c r="AA7127" i="2"/>
  <c r="Z7128" i="2"/>
  <c r="AA7128" i="2"/>
  <c r="Z7129" i="2"/>
  <c r="AA7129" i="2"/>
  <c r="Z7130" i="2"/>
  <c r="AA7130" i="2"/>
  <c r="Z7131" i="2"/>
  <c r="AA7131" i="2"/>
  <c r="Z7132" i="2"/>
  <c r="AA7132" i="2"/>
  <c r="Z7133" i="2"/>
  <c r="AA7133" i="2"/>
  <c r="Z7134" i="2"/>
  <c r="AA7134" i="2"/>
  <c r="Z7135" i="2"/>
  <c r="AA7135" i="2"/>
  <c r="Z7136" i="2"/>
  <c r="AA7136" i="2"/>
  <c r="Z7137" i="2"/>
  <c r="AA7137" i="2"/>
  <c r="Z7138" i="2"/>
  <c r="AA7138" i="2"/>
  <c r="Z7139" i="2"/>
  <c r="AA7139" i="2"/>
  <c r="Z7140" i="2"/>
  <c r="AA7140" i="2"/>
  <c r="Z7141" i="2"/>
  <c r="AA7141" i="2"/>
  <c r="Z7142" i="2"/>
  <c r="AA7142" i="2"/>
  <c r="Z7143" i="2"/>
  <c r="AA7143" i="2"/>
  <c r="Z7144" i="2"/>
  <c r="AA7144" i="2"/>
  <c r="Z7145" i="2"/>
  <c r="AA7145" i="2"/>
  <c r="Z7146" i="2"/>
  <c r="AA7146" i="2"/>
  <c r="Z7147" i="2"/>
  <c r="AA7147" i="2"/>
  <c r="Z7148" i="2"/>
  <c r="AA7148" i="2"/>
  <c r="Z7149" i="2"/>
  <c r="AA7149" i="2"/>
  <c r="Z7150" i="2"/>
  <c r="AA7150" i="2"/>
  <c r="Z7151" i="2"/>
  <c r="AA7151" i="2"/>
  <c r="Z7152" i="2"/>
  <c r="AA7152" i="2"/>
  <c r="Z7153" i="2"/>
  <c r="AA7153" i="2"/>
  <c r="Z7154" i="2"/>
  <c r="AA7154" i="2"/>
  <c r="Z7155" i="2"/>
  <c r="AA7155" i="2"/>
  <c r="Z7156" i="2"/>
  <c r="AA7156" i="2"/>
  <c r="Z7157" i="2"/>
  <c r="AA7157" i="2"/>
  <c r="Z7158" i="2"/>
  <c r="AA7158" i="2"/>
  <c r="Z7159" i="2"/>
  <c r="AA7159" i="2"/>
  <c r="Z7160" i="2"/>
  <c r="AA7160" i="2"/>
  <c r="Z7161" i="2"/>
  <c r="AA7161" i="2"/>
  <c r="Z7162" i="2"/>
  <c r="AA7162" i="2"/>
  <c r="Z7163" i="2"/>
  <c r="AA7163" i="2"/>
  <c r="Z7164" i="2"/>
  <c r="AA7164" i="2"/>
  <c r="Z7165" i="2"/>
  <c r="AA7165" i="2"/>
  <c r="Z7166" i="2"/>
  <c r="AA7166" i="2"/>
  <c r="Z7167" i="2"/>
  <c r="AA7167" i="2"/>
  <c r="Z7168" i="2"/>
  <c r="AA7168" i="2"/>
  <c r="Z7169" i="2"/>
  <c r="AA7169" i="2"/>
  <c r="Z7170" i="2"/>
  <c r="AA7170" i="2"/>
  <c r="Z7171" i="2"/>
  <c r="AA7171" i="2"/>
  <c r="Z7172" i="2"/>
  <c r="AA7172" i="2"/>
  <c r="Z7173" i="2"/>
  <c r="AA7173" i="2"/>
  <c r="Z7174" i="2"/>
  <c r="AA7174" i="2"/>
  <c r="Z7175" i="2"/>
  <c r="AA7175" i="2"/>
  <c r="Z7176" i="2"/>
  <c r="AA7176" i="2"/>
  <c r="Z7177" i="2"/>
  <c r="AA7177" i="2"/>
  <c r="Z7178" i="2"/>
  <c r="AA7178" i="2"/>
  <c r="Z7179" i="2"/>
  <c r="AA7179" i="2"/>
  <c r="Z7180" i="2"/>
  <c r="AA7180" i="2"/>
  <c r="Z7181" i="2"/>
  <c r="AA7181" i="2"/>
  <c r="Z7182" i="2"/>
  <c r="AA7182" i="2"/>
  <c r="Z7183" i="2"/>
  <c r="AA7183" i="2"/>
  <c r="Z7184" i="2"/>
  <c r="AA7184" i="2"/>
  <c r="Z7185" i="2"/>
  <c r="AA7185" i="2"/>
  <c r="Z7186" i="2"/>
  <c r="AA7186" i="2"/>
  <c r="Z7187" i="2"/>
  <c r="AA7187" i="2"/>
  <c r="Z7188" i="2"/>
  <c r="AA7188" i="2"/>
  <c r="Z7189" i="2"/>
  <c r="AA7189" i="2"/>
  <c r="Z7190" i="2"/>
  <c r="AA7190" i="2"/>
  <c r="Z7191" i="2"/>
  <c r="AA7191" i="2"/>
  <c r="Z7192" i="2"/>
  <c r="AA7192" i="2"/>
  <c r="Z7193" i="2"/>
  <c r="AA7193" i="2"/>
  <c r="Z7194" i="2"/>
  <c r="AA7194" i="2"/>
  <c r="Z7195" i="2"/>
  <c r="AA7195" i="2"/>
  <c r="Z7196" i="2"/>
  <c r="AA7196" i="2"/>
  <c r="Z7197" i="2"/>
  <c r="AA7197" i="2"/>
  <c r="Z7198" i="2"/>
  <c r="AA7198" i="2"/>
  <c r="Z7199" i="2"/>
  <c r="AA7199" i="2"/>
  <c r="Z7200" i="2"/>
  <c r="AA7200" i="2"/>
  <c r="Z7201" i="2"/>
  <c r="AA7201" i="2"/>
  <c r="Z7202" i="2"/>
  <c r="AA7202" i="2"/>
  <c r="Z7203" i="2"/>
  <c r="AA7203" i="2"/>
  <c r="Z7204" i="2"/>
  <c r="AA7204" i="2"/>
  <c r="Z7205" i="2"/>
  <c r="AA7205" i="2"/>
  <c r="Z7206" i="2"/>
  <c r="AA7206" i="2"/>
  <c r="Z7207" i="2"/>
  <c r="AA7207" i="2"/>
  <c r="Z7208" i="2"/>
  <c r="AA7208" i="2"/>
  <c r="Z7209" i="2"/>
  <c r="AA7209" i="2"/>
  <c r="Z7210" i="2"/>
  <c r="AA7210" i="2"/>
  <c r="Z7211" i="2"/>
  <c r="AA7211" i="2"/>
  <c r="Z7212" i="2"/>
  <c r="AA7212" i="2"/>
  <c r="Z7213" i="2"/>
  <c r="AA7213" i="2"/>
  <c r="Z7214" i="2"/>
  <c r="AA7214" i="2"/>
  <c r="Z7215" i="2"/>
  <c r="AA7215" i="2"/>
  <c r="Z7216" i="2"/>
  <c r="AA7216" i="2"/>
  <c r="Z7217" i="2"/>
  <c r="AA7217" i="2"/>
  <c r="Z7218" i="2"/>
  <c r="AA7218" i="2"/>
  <c r="Z7219" i="2"/>
  <c r="AA7219" i="2"/>
  <c r="Z7220" i="2"/>
  <c r="AA7220" i="2"/>
  <c r="Z7221" i="2"/>
  <c r="AA7221" i="2"/>
  <c r="Z7222" i="2"/>
  <c r="AA7222" i="2"/>
  <c r="Z7223" i="2"/>
  <c r="AA7223" i="2"/>
  <c r="Z7224" i="2"/>
  <c r="AA7224" i="2"/>
  <c r="Z7225" i="2"/>
  <c r="AA7225" i="2"/>
  <c r="Z7226" i="2"/>
  <c r="AA7226" i="2"/>
  <c r="Z7227" i="2"/>
  <c r="AA7227" i="2"/>
  <c r="Z7228" i="2"/>
  <c r="AA7228" i="2"/>
  <c r="Z7229" i="2"/>
  <c r="AA7229" i="2"/>
  <c r="Z7230" i="2"/>
  <c r="AA7230" i="2"/>
  <c r="Z7231" i="2"/>
  <c r="AA7231" i="2"/>
  <c r="Z7232" i="2"/>
  <c r="AA7232" i="2"/>
  <c r="Z7233" i="2"/>
  <c r="AA7233" i="2"/>
  <c r="Z7234" i="2"/>
  <c r="AA7234" i="2"/>
  <c r="Z7235" i="2"/>
  <c r="AA7235" i="2"/>
  <c r="Z7236" i="2"/>
  <c r="AA7236" i="2"/>
  <c r="Z7237" i="2"/>
  <c r="AA7237" i="2"/>
  <c r="Z7238" i="2"/>
  <c r="AA7238" i="2"/>
  <c r="Z7239" i="2"/>
  <c r="AA7239" i="2"/>
  <c r="Z7240" i="2"/>
  <c r="AA7240" i="2"/>
  <c r="Z7241" i="2"/>
  <c r="AA7241" i="2"/>
  <c r="Z7242" i="2"/>
  <c r="AA7242" i="2"/>
  <c r="Z7243" i="2"/>
  <c r="AA7243" i="2"/>
  <c r="Z7244" i="2"/>
  <c r="AA7244" i="2"/>
  <c r="Z7245" i="2"/>
  <c r="AA7245" i="2"/>
  <c r="Z7246" i="2"/>
  <c r="AA7246" i="2"/>
  <c r="Z7247" i="2"/>
  <c r="AA7247" i="2"/>
  <c r="Z7248" i="2"/>
  <c r="AA7248" i="2"/>
  <c r="Z7249" i="2"/>
  <c r="AA7249" i="2"/>
  <c r="Z7250" i="2"/>
  <c r="AA7250" i="2"/>
  <c r="Z7251" i="2"/>
  <c r="AA7251" i="2"/>
  <c r="Z7252" i="2"/>
  <c r="AA7252" i="2"/>
  <c r="Z7253" i="2"/>
  <c r="AA7253" i="2"/>
  <c r="Z7254" i="2"/>
  <c r="AA7254" i="2"/>
  <c r="Z7255" i="2"/>
  <c r="AA7255" i="2"/>
  <c r="Z7256" i="2"/>
  <c r="AA7256" i="2"/>
  <c r="Z7257" i="2"/>
  <c r="AA7257" i="2"/>
  <c r="Z7258" i="2"/>
  <c r="AA7258" i="2"/>
  <c r="Z7259" i="2"/>
  <c r="AA7259" i="2"/>
  <c r="Z7260" i="2"/>
  <c r="AA7260" i="2"/>
  <c r="Z7261" i="2"/>
  <c r="AA7261" i="2"/>
  <c r="Z7262" i="2"/>
  <c r="AA7262" i="2"/>
  <c r="Z7263" i="2"/>
  <c r="AA7263" i="2"/>
  <c r="Z7264" i="2"/>
  <c r="AA7264" i="2"/>
  <c r="Z7265" i="2"/>
  <c r="AA7265" i="2"/>
  <c r="Z7266" i="2"/>
  <c r="AA7266" i="2"/>
  <c r="Z7267" i="2"/>
  <c r="AA7267" i="2"/>
  <c r="Z7268" i="2"/>
  <c r="AA7268" i="2"/>
  <c r="Z7269" i="2"/>
  <c r="AA7269" i="2"/>
  <c r="Z7270" i="2"/>
  <c r="AA7270" i="2"/>
  <c r="Z7271" i="2"/>
  <c r="AA7271" i="2"/>
  <c r="Z7272" i="2"/>
  <c r="AA7272" i="2"/>
  <c r="Z7273" i="2"/>
  <c r="AA7273" i="2"/>
  <c r="Z7274" i="2"/>
  <c r="AA7274" i="2"/>
  <c r="Z7275" i="2"/>
  <c r="AA7275" i="2"/>
  <c r="Z7276" i="2"/>
  <c r="AA7276" i="2"/>
  <c r="Z7277" i="2"/>
  <c r="AA7277" i="2"/>
  <c r="Z7278" i="2"/>
  <c r="AA7278" i="2"/>
  <c r="Z7279" i="2"/>
  <c r="AA7279" i="2"/>
  <c r="Z7280" i="2"/>
  <c r="AA7280" i="2"/>
  <c r="Z7281" i="2"/>
  <c r="AA7281" i="2"/>
  <c r="Z7282" i="2"/>
  <c r="AA7282" i="2"/>
  <c r="Z7283" i="2"/>
  <c r="AA7283" i="2"/>
  <c r="Z7284" i="2"/>
  <c r="AA7284" i="2"/>
  <c r="Z7285" i="2"/>
  <c r="AA7285" i="2"/>
  <c r="Z7286" i="2"/>
  <c r="AA7286" i="2"/>
  <c r="Z7287" i="2"/>
  <c r="AA7287" i="2"/>
  <c r="Z7288" i="2"/>
  <c r="AA7288" i="2"/>
  <c r="Z7289" i="2"/>
  <c r="AA7289" i="2"/>
  <c r="Z7290" i="2"/>
  <c r="AA7290" i="2"/>
  <c r="Z7291" i="2"/>
  <c r="AA7291" i="2"/>
  <c r="Z7292" i="2"/>
  <c r="AA7292" i="2"/>
  <c r="Z7293" i="2"/>
  <c r="AA7293" i="2"/>
  <c r="Z7294" i="2"/>
  <c r="AA7294" i="2"/>
  <c r="Z7295" i="2"/>
  <c r="AA7295" i="2"/>
  <c r="Z7296" i="2"/>
  <c r="AA7296" i="2"/>
  <c r="Z7297" i="2"/>
  <c r="AA7297" i="2"/>
  <c r="Z7298" i="2"/>
  <c r="AA7298" i="2"/>
  <c r="Z7299" i="2"/>
  <c r="AA7299" i="2"/>
  <c r="Z7300" i="2"/>
  <c r="AA7300" i="2"/>
  <c r="Z7301" i="2"/>
  <c r="AA7301" i="2"/>
  <c r="Z7302" i="2"/>
  <c r="AA7302" i="2"/>
  <c r="Z7303" i="2"/>
  <c r="AA7303" i="2"/>
  <c r="Z7304" i="2"/>
  <c r="AA7304" i="2"/>
  <c r="Z7305" i="2"/>
  <c r="AA7305" i="2"/>
  <c r="Z7306" i="2"/>
  <c r="AA7306" i="2"/>
  <c r="Z7307" i="2"/>
  <c r="AA7307" i="2"/>
  <c r="Z7308" i="2"/>
  <c r="AA7308" i="2"/>
  <c r="Z7309" i="2"/>
  <c r="AA7309" i="2"/>
  <c r="Z7310" i="2"/>
  <c r="AA7310" i="2"/>
  <c r="Z7311" i="2"/>
  <c r="AA7311" i="2"/>
  <c r="Z7312" i="2"/>
  <c r="AA7312" i="2"/>
  <c r="Z7313" i="2"/>
  <c r="AA7313" i="2"/>
  <c r="Z7314" i="2"/>
  <c r="AA7314" i="2"/>
  <c r="Z7315" i="2"/>
  <c r="AA7315" i="2"/>
  <c r="Z7316" i="2"/>
  <c r="AA7316" i="2"/>
  <c r="Z7317" i="2"/>
  <c r="AA7317" i="2"/>
  <c r="Z7318" i="2"/>
  <c r="AA7318" i="2"/>
  <c r="Z7319" i="2"/>
  <c r="AA7319" i="2"/>
  <c r="Z7320" i="2"/>
  <c r="AA7320" i="2"/>
  <c r="Z7321" i="2"/>
  <c r="AA7321" i="2"/>
  <c r="Z7322" i="2"/>
  <c r="AA7322" i="2"/>
  <c r="Z7323" i="2"/>
  <c r="AA7323" i="2"/>
  <c r="Z7324" i="2"/>
  <c r="AA7324" i="2"/>
  <c r="Z7325" i="2"/>
  <c r="AA7325" i="2"/>
  <c r="Z7326" i="2"/>
  <c r="AA7326" i="2"/>
  <c r="Z7327" i="2"/>
  <c r="AA7327" i="2"/>
  <c r="Z7328" i="2"/>
  <c r="AA7328" i="2"/>
  <c r="Z7329" i="2"/>
  <c r="AA7329" i="2"/>
  <c r="Z7330" i="2"/>
  <c r="AA7330" i="2"/>
  <c r="Z7331" i="2"/>
  <c r="AA7331" i="2"/>
  <c r="Z7332" i="2"/>
  <c r="AA7332" i="2"/>
  <c r="Z7333" i="2"/>
  <c r="AA7333" i="2"/>
  <c r="Z7334" i="2"/>
  <c r="AA7334" i="2"/>
  <c r="Z7335" i="2"/>
  <c r="AA7335" i="2"/>
  <c r="Z7336" i="2"/>
  <c r="AA7336" i="2"/>
  <c r="Z7337" i="2"/>
  <c r="AA7337" i="2"/>
  <c r="Z7338" i="2"/>
  <c r="AA7338" i="2"/>
  <c r="Z7339" i="2"/>
  <c r="AA7339" i="2"/>
  <c r="Z7340" i="2"/>
  <c r="AA7340" i="2"/>
  <c r="Z7341" i="2"/>
  <c r="AA7341" i="2"/>
  <c r="Z7342" i="2"/>
  <c r="AA7342" i="2"/>
  <c r="Z7343" i="2"/>
  <c r="AA7343" i="2"/>
  <c r="Z7344" i="2"/>
  <c r="AA7344" i="2"/>
  <c r="Z7345" i="2"/>
  <c r="AA7345" i="2"/>
  <c r="Z7346" i="2"/>
  <c r="AA7346" i="2"/>
  <c r="Z7347" i="2"/>
  <c r="AA7347" i="2"/>
  <c r="Z7348" i="2"/>
  <c r="AA7348" i="2"/>
  <c r="Z7349" i="2"/>
  <c r="AA7349" i="2"/>
  <c r="Z7350" i="2"/>
  <c r="AA7350" i="2"/>
  <c r="Z7351" i="2"/>
  <c r="AA7351" i="2"/>
  <c r="Z7352" i="2"/>
  <c r="AA7352" i="2"/>
  <c r="Z7353" i="2"/>
  <c r="AA7353" i="2"/>
  <c r="Z7354" i="2"/>
  <c r="AA7354" i="2"/>
  <c r="Z7355" i="2"/>
  <c r="AA7355" i="2"/>
  <c r="Z7356" i="2"/>
  <c r="AA7356" i="2"/>
  <c r="Z7357" i="2"/>
  <c r="AA7357" i="2"/>
  <c r="Z7358" i="2"/>
  <c r="AA7358" i="2"/>
  <c r="Z7359" i="2"/>
  <c r="AA7359" i="2"/>
  <c r="Z7360" i="2"/>
  <c r="AA7360" i="2"/>
  <c r="Z7361" i="2"/>
  <c r="AA7361" i="2"/>
  <c r="Z7362" i="2"/>
  <c r="AA7362" i="2"/>
  <c r="Z7363" i="2"/>
  <c r="AA7363" i="2"/>
  <c r="Z7364" i="2"/>
  <c r="AA7364" i="2"/>
  <c r="Z7365" i="2"/>
  <c r="AA7365" i="2"/>
  <c r="Z7366" i="2"/>
  <c r="AA7366" i="2"/>
  <c r="Z7367" i="2"/>
  <c r="AA7367" i="2"/>
  <c r="Z7368" i="2"/>
  <c r="AA7368" i="2"/>
  <c r="Z7369" i="2"/>
  <c r="AA7369" i="2"/>
  <c r="Z7370" i="2"/>
  <c r="AA7370" i="2"/>
  <c r="Z7371" i="2"/>
  <c r="AA7371" i="2"/>
  <c r="Z7372" i="2"/>
  <c r="AA7372" i="2"/>
  <c r="Z7373" i="2"/>
  <c r="AA7373" i="2"/>
  <c r="Z7374" i="2"/>
  <c r="AA7374" i="2"/>
  <c r="Z7375" i="2"/>
  <c r="AA7375" i="2"/>
  <c r="Z7376" i="2"/>
  <c r="AA7376" i="2"/>
  <c r="Z7377" i="2"/>
  <c r="AA7377" i="2"/>
  <c r="Z7378" i="2"/>
  <c r="AA7378" i="2"/>
  <c r="Z7379" i="2"/>
  <c r="AA7379" i="2"/>
  <c r="Z7380" i="2"/>
  <c r="AA7380" i="2"/>
  <c r="Z7381" i="2"/>
  <c r="AA7381" i="2"/>
  <c r="Z7382" i="2"/>
  <c r="AA7382" i="2"/>
  <c r="Z7383" i="2"/>
  <c r="AA7383" i="2"/>
  <c r="Z7384" i="2"/>
  <c r="AA7384" i="2"/>
  <c r="Z7385" i="2"/>
  <c r="AA7385" i="2"/>
  <c r="Z7386" i="2"/>
  <c r="AA7386" i="2"/>
  <c r="Z7387" i="2"/>
  <c r="AA7387" i="2"/>
  <c r="Z7388" i="2"/>
  <c r="AA7388" i="2"/>
  <c r="Z7389" i="2"/>
  <c r="AA7389" i="2"/>
  <c r="Z7390" i="2"/>
  <c r="AA7390" i="2"/>
  <c r="Z7391" i="2"/>
  <c r="AA7391" i="2"/>
  <c r="Z7392" i="2"/>
  <c r="AA7392" i="2"/>
  <c r="Z7393" i="2"/>
  <c r="AA7393" i="2"/>
  <c r="Z7394" i="2"/>
  <c r="AA7394" i="2"/>
  <c r="Z7395" i="2"/>
  <c r="AA7395" i="2"/>
  <c r="Z7396" i="2"/>
  <c r="AA7396" i="2"/>
  <c r="Z7397" i="2"/>
  <c r="AA7397" i="2"/>
  <c r="Z7398" i="2"/>
  <c r="AA7398" i="2"/>
  <c r="Z7399" i="2"/>
  <c r="AA7399" i="2"/>
  <c r="Z7400" i="2"/>
  <c r="AA7400" i="2"/>
  <c r="Z7401" i="2"/>
  <c r="AA7401" i="2"/>
  <c r="Z7402" i="2"/>
  <c r="AA7402" i="2"/>
  <c r="Z7403" i="2"/>
  <c r="AA7403" i="2"/>
  <c r="Z7404" i="2"/>
  <c r="AA7404" i="2"/>
  <c r="Z7405" i="2"/>
  <c r="AA7405" i="2"/>
  <c r="Z7406" i="2"/>
  <c r="AA7406" i="2"/>
  <c r="Z7407" i="2"/>
  <c r="AA7407" i="2"/>
  <c r="Z7408" i="2"/>
  <c r="AA7408" i="2"/>
  <c r="Z7409" i="2"/>
  <c r="AA7409" i="2"/>
  <c r="Z7410" i="2"/>
  <c r="AA7410" i="2"/>
  <c r="Z7411" i="2"/>
  <c r="AA7411" i="2"/>
  <c r="Z7412" i="2"/>
  <c r="AA7412" i="2"/>
  <c r="Z7413" i="2"/>
  <c r="AA7413" i="2"/>
  <c r="Z7414" i="2"/>
  <c r="AA7414" i="2"/>
  <c r="Z7415" i="2"/>
  <c r="AA7415" i="2"/>
  <c r="Z7416" i="2"/>
  <c r="AA7416" i="2"/>
  <c r="Z7417" i="2"/>
  <c r="AA7417" i="2"/>
  <c r="Z7418" i="2"/>
  <c r="AA7418" i="2"/>
  <c r="Z7419" i="2"/>
  <c r="AA7419" i="2"/>
  <c r="Z7420" i="2"/>
  <c r="AA7420" i="2"/>
  <c r="Z7421" i="2"/>
  <c r="AA7421" i="2"/>
  <c r="Z7422" i="2"/>
  <c r="AA7422" i="2"/>
  <c r="Z7423" i="2"/>
  <c r="AA7423" i="2"/>
  <c r="Z7424" i="2"/>
  <c r="AA7424" i="2"/>
  <c r="Z7425" i="2"/>
  <c r="AA7425" i="2"/>
  <c r="Z7426" i="2"/>
  <c r="AA7426" i="2"/>
  <c r="Z7427" i="2"/>
  <c r="AA7427" i="2"/>
  <c r="Z7428" i="2"/>
  <c r="AA7428" i="2"/>
  <c r="Z7429" i="2"/>
  <c r="AA7429" i="2"/>
  <c r="Z7430" i="2"/>
  <c r="AA7430" i="2"/>
  <c r="Z7431" i="2"/>
  <c r="AA7431" i="2"/>
  <c r="Z7432" i="2"/>
  <c r="AA7432" i="2"/>
  <c r="Z7433" i="2"/>
  <c r="AA7433" i="2"/>
  <c r="Z7434" i="2"/>
  <c r="AA7434" i="2"/>
  <c r="Z7435" i="2"/>
  <c r="AA7435" i="2"/>
  <c r="Z7436" i="2"/>
  <c r="AA7436" i="2"/>
  <c r="Z7437" i="2"/>
  <c r="AA7437" i="2"/>
  <c r="Z7438" i="2"/>
  <c r="AA7438" i="2"/>
  <c r="Z7439" i="2"/>
  <c r="AA7439" i="2"/>
  <c r="Z7440" i="2"/>
  <c r="AA7440" i="2"/>
  <c r="Z7441" i="2"/>
  <c r="AA7441" i="2"/>
  <c r="Z7442" i="2"/>
  <c r="AA7442" i="2"/>
  <c r="Z7443" i="2"/>
  <c r="AA7443" i="2"/>
  <c r="Z7444" i="2"/>
  <c r="AA7444" i="2"/>
  <c r="Z7445" i="2"/>
  <c r="AA7445" i="2"/>
  <c r="Z7446" i="2"/>
  <c r="AA7446" i="2"/>
  <c r="Z7447" i="2"/>
  <c r="AA7447" i="2"/>
  <c r="Z7448" i="2"/>
  <c r="AA7448" i="2"/>
  <c r="Z7449" i="2"/>
  <c r="AA7449" i="2"/>
  <c r="Z7450" i="2"/>
  <c r="AA7450" i="2"/>
  <c r="Z7451" i="2"/>
  <c r="AA7451" i="2"/>
  <c r="Z7452" i="2"/>
  <c r="AA7452" i="2"/>
  <c r="Z7453" i="2"/>
  <c r="AA7453" i="2"/>
  <c r="Z7454" i="2"/>
  <c r="AA7454" i="2"/>
  <c r="Z7455" i="2"/>
  <c r="AA7455" i="2"/>
  <c r="Z7456" i="2"/>
  <c r="AA7456" i="2"/>
  <c r="Z7457" i="2"/>
  <c r="AA7457" i="2"/>
  <c r="Z7458" i="2"/>
  <c r="AA7458" i="2"/>
  <c r="Z7459" i="2"/>
  <c r="AA7459" i="2"/>
  <c r="Z7460" i="2"/>
  <c r="AA7460" i="2"/>
  <c r="Z7461" i="2"/>
  <c r="AA7461" i="2"/>
  <c r="Z7462" i="2"/>
  <c r="AA7462" i="2"/>
  <c r="Z7463" i="2"/>
  <c r="AA7463" i="2"/>
  <c r="Z7464" i="2"/>
  <c r="AA7464" i="2"/>
  <c r="Z7465" i="2"/>
  <c r="AA7465" i="2"/>
  <c r="Z7466" i="2"/>
  <c r="AA7466" i="2"/>
  <c r="Z7467" i="2"/>
  <c r="AA7467" i="2"/>
  <c r="Z7468" i="2"/>
  <c r="AA7468" i="2"/>
  <c r="Z7469" i="2"/>
  <c r="AA7469" i="2"/>
  <c r="Z7470" i="2"/>
  <c r="AA7470" i="2"/>
  <c r="Z7471" i="2"/>
  <c r="AA7471" i="2"/>
  <c r="Z7472" i="2"/>
  <c r="AA7472" i="2"/>
  <c r="Z7473" i="2"/>
  <c r="AA7473" i="2"/>
  <c r="Z7474" i="2"/>
  <c r="AA7474" i="2"/>
  <c r="Z7475" i="2"/>
  <c r="AA7475" i="2"/>
  <c r="Z7476" i="2"/>
  <c r="AA7476" i="2"/>
  <c r="Z7477" i="2"/>
  <c r="AA7477" i="2"/>
  <c r="Z7478" i="2"/>
  <c r="AA7478" i="2"/>
  <c r="Z7479" i="2"/>
  <c r="AA7479" i="2"/>
  <c r="Z7480" i="2"/>
  <c r="AA7480" i="2"/>
  <c r="Z7481" i="2"/>
  <c r="AA7481" i="2"/>
  <c r="Z7482" i="2"/>
  <c r="AA7482" i="2"/>
  <c r="Z7483" i="2"/>
  <c r="AA7483" i="2"/>
  <c r="Z7484" i="2"/>
  <c r="AA7484" i="2"/>
  <c r="Z7485" i="2"/>
  <c r="AA7485" i="2"/>
  <c r="Z7486" i="2"/>
  <c r="AA7486" i="2"/>
  <c r="Z7487" i="2"/>
  <c r="AA7487" i="2"/>
  <c r="Z7488" i="2"/>
  <c r="AA7488" i="2"/>
  <c r="Z7489" i="2"/>
  <c r="AA7489" i="2"/>
  <c r="Z7490" i="2"/>
  <c r="AA7490" i="2"/>
  <c r="Z7491" i="2"/>
  <c r="AA7491" i="2"/>
  <c r="Z7492" i="2"/>
  <c r="AA7492" i="2"/>
  <c r="Z7493" i="2"/>
  <c r="AA7493" i="2"/>
  <c r="Z7494" i="2"/>
  <c r="AA7494" i="2"/>
  <c r="Z7495" i="2"/>
  <c r="AA7495" i="2"/>
  <c r="Z7496" i="2"/>
  <c r="AA7496" i="2"/>
  <c r="Z7497" i="2"/>
  <c r="AA7497" i="2"/>
  <c r="Z7498" i="2"/>
  <c r="AA7498" i="2"/>
  <c r="Z7499" i="2"/>
  <c r="AA7499" i="2"/>
  <c r="Z7500" i="2"/>
  <c r="AA7500" i="2"/>
  <c r="Z7501" i="2"/>
  <c r="AA7501" i="2"/>
  <c r="Z7502" i="2"/>
  <c r="AA7502" i="2"/>
  <c r="Z7503" i="2"/>
  <c r="AA7503" i="2"/>
  <c r="Z7504" i="2"/>
  <c r="AA7504" i="2"/>
  <c r="Z7505" i="2"/>
  <c r="AA7505" i="2"/>
  <c r="Z7506" i="2"/>
  <c r="AA7506" i="2"/>
  <c r="Z7507" i="2"/>
  <c r="AA7507" i="2"/>
  <c r="Z7508" i="2"/>
  <c r="AA7508" i="2"/>
  <c r="Z7509" i="2"/>
  <c r="AA7509" i="2"/>
  <c r="Z7510" i="2"/>
  <c r="AA7510" i="2"/>
  <c r="Z7511" i="2"/>
  <c r="AA7511" i="2"/>
  <c r="Z7512" i="2"/>
  <c r="AA7512" i="2"/>
  <c r="Z7513" i="2"/>
  <c r="AA7513" i="2"/>
  <c r="Z7514" i="2"/>
  <c r="AA7514" i="2"/>
  <c r="Z7515" i="2"/>
  <c r="AA7515" i="2"/>
  <c r="Z7516" i="2"/>
  <c r="AA7516" i="2"/>
  <c r="Z7517" i="2"/>
  <c r="AA7517" i="2"/>
  <c r="Z7518" i="2"/>
  <c r="AA7518" i="2"/>
  <c r="Z7519" i="2"/>
  <c r="AA7519" i="2"/>
  <c r="Z7520" i="2"/>
  <c r="AA7520" i="2"/>
  <c r="Z7521" i="2"/>
  <c r="AA7521" i="2"/>
  <c r="Z7522" i="2"/>
  <c r="AA7522" i="2"/>
  <c r="Z7523" i="2"/>
  <c r="AA7523" i="2"/>
  <c r="Z7524" i="2"/>
  <c r="AA7524" i="2"/>
  <c r="Z7525" i="2"/>
  <c r="AA7525" i="2"/>
  <c r="Z7526" i="2"/>
  <c r="AA7526" i="2"/>
  <c r="Z7527" i="2"/>
  <c r="AA7527" i="2"/>
  <c r="Z7528" i="2"/>
  <c r="AA7528" i="2"/>
  <c r="Z7529" i="2"/>
  <c r="AA7529" i="2"/>
  <c r="Z7530" i="2"/>
  <c r="AA7530" i="2"/>
  <c r="Z7531" i="2"/>
  <c r="AA7531" i="2"/>
  <c r="Z7532" i="2"/>
  <c r="AA7532" i="2"/>
  <c r="Z7533" i="2"/>
  <c r="AA7533" i="2"/>
  <c r="Z7534" i="2"/>
  <c r="AA7534" i="2"/>
  <c r="Z7535" i="2"/>
  <c r="AA7535" i="2"/>
  <c r="Z7536" i="2"/>
  <c r="AA7536" i="2"/>
  <c r="Z7537" i="2"/>
  <c r="AA7537" i="2"/>
  <c r="Z7538" i="2"/>
  <c r="AA7538" i="2"/>
  <c r="Z7539" i="2"/>
  <c r="AA7539" i="2"/>
  <c r="Z7540" i="2"/>
  <c r="AA7540" i="2"/>
  <c r="Z7541" i="2"/>
  <c r="AA7541" i="2"/>
  <c r="Z7542" i="2"/>
  <c r="AA7542" i="2"/>
  <c r="Z7543" i="2"/>
  <c r="AA7543" i="2"/>
  <c r="Z7544" i="2"/>
  <c r="AA7544" i="2"/>
  <c r="Z7545" i="2"/>
  <c r="AA7545" i="2"/>
  <c r="Z7546" i="2"/>
  <c r="AA7546" i="2"/>
  <c r="Z7547" i="2"/>
  <c r="AA7547" i="2"/>
  <c r="Z7548" i="2"/>
  <c r="AA7548" i="2"/>
  <c r="Z7549" i="2"/>
  <c r="AA7549" i="2"/>
  <c r="Z7550" i="2"/>
  <c r="AA7550" i="2"/>
  <c r="Z7551" i="2"/>
  <c r="AA7551" i="2"/>
  <c r="Z7552" i="2"/>
  <c r="AA7552" i="2"/>
  <c r="Z7553" i="2"/>
  <c r="AA7553" i="2"/>
  <c r="Z7554" i="2"/>
  <c r="AA7554" i="2"/>
  <c r="Z7555" i="2"/>
  <c r="AA7555" i="2"/>
  <c r="Z7556" i="2"/>
  <c r="AA7556" i="2"/>
  <c r="Z7557" i="2"/>
  <c r="AA7557" i="2"/>
  <c r="Z7558" i="2"/>
  <c r="AA7558" i="2"/>
  <c r="Z7559" i="2"/>
  <c r="AA7559" i="2"/>
  <c r="Z7560" i="2"/>
  <c r="AA7560" i="2"/>
  <c r="Z7561" i="2"/>
  <c r="AA7561" i="2"/>
  <c r="Z7562" i="2"/>
  <c r="AA7562" i="2"/>
  <c r="Z7563" i="2"/>
  <c r="AA7563" i="2"/>
  <c r="Z7564" i="2"/>
  <c r="AA7564" i="2"/>
  <c r="Z7565" i="2"/>
  <c r="AA7565" i="2"/>
  <c r="Z7566" i="2"/>
  <c r="AA7566" i="2"/>
  <c r="Z7567" i="2"/>
  <c r="AA7567" i="2"/>
  <c r="Z7568" i="2"/>
  <c r="AA7568" i="2"/>
  <c r="Z7569" i="2"/>
  <c r="AA7569" i="2"/>
  <c r="Z7570" i="2"/>
  <c r="AA7570" i="2"/>
  <c r="Z7571" i="2"/>
  <c r="AA7571" i="2"/>
  <c r="Z7572" i="2"/>
  <c r="AA7572" i="2"/>
  <c r="Z7573" i="2"/>
  <c r="AA7573" i="2"/>
  <c r="Z7574" i="2"/>
  <c r="AA7574" i="2"/>
  <c r="Z7575" i="2"/>
  <c r="AA7575" i="2"/>
  <c r="Z7576" i="2"/>
  <c r="AA7576" i="2"/>
  <c r="Z7577" i="2"/>
  <c r="AA7577" i="2"/>
  <c r="Z7578" i="2"/>
  <c r="AA7578" i="2"/>
  <c r="Z7579" i="2"/>
  <c r="AA7579" i="2"/>
  <c r="Z7580" i="2"/>
  <c r="AA7580" i="2"/>
  <c r="Z7581" i="2"/>
  <c r="AA7581" i="2"/>
  <c r="Z7582" i="2"/>
  <c r="AA7582" i="2"/>
  <c r="Z7583" i="2"/>
  <c r="AA7583" i="2"/>
  <c r="Z7584" i="2"/>
  <c r="AA7584" i="2"/>
  <c r="Z7585" i="2"/>
  <c r="AA7585" i="2"/>
  <c r="Z7586" i="2"/>
  <c r="AA7586" i="2"/>
  <c r="Z7587" i="2"/>
  <c r="AA7587" i="2"/>
  <c r="Z7588" i="2"/>
  <c r="AA7588" i="2"/>
  <c r="Z7589" i="2"/>
  <c r="AA7589" i="2"/>
  <c r="Z7590" i="2"/>
  <c r="AA7590" i="2"/>
  <c r="Z7591" i="2"/>
  <c r="AA7591" i="2"/>
  <c r="Z7592" i="2"/>
  <c r="AA7592" i="2"/>
  <c r="Z7593" i="2"/>
  <c r="AA7593" i="2"/>
  <c r="Z7594" i="2"/>
  <c r="AA7594" i="2"/>
  <c r="Z7595" i="2"/>
  <c r="AA7595" i="2"/>
  <c r="Z7596" i="2"/>
  <c r="AA7596" i="2"/>
  <c r="Z7597" i="2"/>
  <c r="AA7597" i="2"/>
  <c r="Z7598" i="2"/>
  <c r="AA7598" i="2"/>
  <c r="Z7599" i="2"/>
  <c r="AA7599" i="2"/>
  <c r="Z7600" i="2"/>
  <c r="AA7600" i="2"/>
  <c r="Z7601" i="2"/>
  <c r="AA7601" i="2"/>
  <c r="Z7602" i="2"/>
  <c r="AA7602" i="2"/>
  <c r="Z7603" i="2"/>
  <c r="AA7603" i="2"/>
  <c r="Z7604" i="2"/>
  <c r="AA7604" i="2"/>
  <c r="Z7605" i="2"/>
  <c r="AA7605" i="2"/>
  <c r="Z7606" i="2"/>
  <c r="AA7606" i="2"/>
  <c r="Z7607" i="2"/>
  <c r="AA7607" i="2"/>
  <c r="Z7608" i="2"/>
  <c r="AA7608" i="2"/>
  <c r="Z7609" i="2"/>
  <c r="AA7609" i="2"/>
  <c r="Z7610" i="2"/>
  <c r="AA7610" i="2"/>
  <c r="Z7611" i="2"/>
  <c r="AA7611" i="2"/>
  <c r="Z7612" i="2"/>
  <c r="AA7612" i="2"/>
  <c r="Z7613" i="2"/>
  <c r="AA7613" i="2"/>
  <c r="Z7614" i="2"/>
  <c r="AA7614" i="2"/>
  <c r="Z7615" i="2"/>
  <c r="AA7615" i="2"/>
  <c r="Z7616" i="2"/>
  <c r="AA7616" i="2"/>
  <c r="Z7617" i="2"/>
  <c r="AA7617" i="2"/>
  <c r="Z7618" i="2"/>
  <c r="AA7618" i="2"/>
  <c r="Z7619" i="2"/>
  <c r="AA7619" i="2"/>
  <c r="Z7620" i="2"/>
  <c r="AA7620" i="2"/>
  <c r="Z7621" i="2"/>
  <c r="AA7621" i="2"/>
  <c r="Z7622" i="2"/>
  <c r="AA7622" i="2"/>
  <c r="Z7623" i="2"/>
  <c r="AA7623" i="2"/>
  <c r="Z7624" i="2"/>
  <c r="AA7624" i="2"/>
  <c r="Z7625" i="2"/>
  <c r="AA7625" i="2"/>
  <c r="Z7626" i="2"/>
  <c r="AA7626" i="2"/>
  <c r="Z7627" i="2"/>
  <c r="AA7627" i="2"/>
  <c r="Z7628" i="2"/>
  <c r="AA7628" i="2"/>
  <c r="Z7629" i="2"/>
  <c r="AA7629" i="2"/>
  <c r="Z7630" i="2"/>
  <c r="AA7630" i="2"/>
  <c r="Z7631" i="2"/>
  <c r="AA7631" i="2"/>
  <c r="Z7632" i="2"/>
  <c r="AA7632" i="2"/>
  <c r="Z7633" i="2"/>
  <c r="AA7633" i="2"/>
  <c r="Z7634" i="2"/>
  <c r="AA7634" i="2"/>
  <c r="Z7635" i="2"/>
  <c r="AA7635" i="2"/>
  <c r="Z7636" i="2"/>
  <c r="AA7636" i="2"/>
  <c r="Z7637" i="2"/>
  <c r="AA7637" i="2"/>
  <c r="Z7638" i="2"/>
  <c r="AA7638" i="2"/>
  <c r="Z7639" i="2"/>
  <c r="AA7639" i="2"/>
  <c r="Z7640" i="2"/>
  <c r="AA7640" i="2"/>
  <c r="Z7641" i="2"/>
  <c r="AA7641" i="2"/>
  <c r="Z7642" i="2"/>
  <c r="AA7642" i="2"/>
  <c r="Z7643" i="2"/>
  <c r="AA7643" i="2"/>
  <c r="Z7644" i="2"/>
  <c r="AA7644" i="2"/>
  <c r="Z7645" i="2"/>
  <c r="AA7645" i="2"/>
  <c r="Z7646" i="2"/>
  <c r="AA7646" i="2"/>
  <c r="Z7647" i="2"/>
  <c r="AA7647" i="2"/>
  <c r="Z7648" i="2"/>
  <c r="AA7648" i="2"/>
  <c r="Z7649" i="2"/>
  <c r="AA7649" i="2"/>
  <c r="Z7650" i="2"/>
  <c r="AA7650" i="2"/>
  <c r="Z7651" i="2"/>
  <c r="AA7651" i="2"/>
  <c r="Z7652" i="2"/>
  <c r="AA7652" i="2"/>
  <c r="Z7653" i="2"/>
  <c r="AA7653" i="2"/>
  <c r="Z7654" i="2"/>
  <c r="AA7654" i="2"/>
  <c r="Z7655" i="2"/>
  <c r="AA7655" i="2"/>
  <c r="Z7656" i="2"/>
  <c r="AA7656" i="2"/>
  <c r="Z7657" i="2"/>
  <c r="AA7657" i="2"/>
  <c r="Z7658" i="2"/>
  <c r="AA7658" i="2"/>
  <c r="Z7659" i="2"/>
  <c r="AA7659" i="2"/>
  <c r="Z7660" i="2"/>
  <c r="AA7660" i="2"/>
  <c r="Z7661" i="2"/>
  <c r="AA7661" i="2"/>
  <c r="Z7662" i="2"/>
  <c r="AA7662" i="2"/>
  <c r="Z7663" i="2"/>
  <c r="AA7663" i="2"/>
  <c r="Z7664" i="2"/>
  <c r="AA7664" i="2"/>
  <c r="Z7665" i="2"/>
  <c r="AA7665" i="2"/>
  <c r="Z7666" i="2"/>
  <c r="AA7666" i="2"/>
  <c r="Z7667" i="2"/>
  <c r="AA7667" i="2"/>
  <c r="Z7668" i="2"/>
  <c r="AA7668" i="2"/>
  <c r="Z7669" i="2"/>
  <c r="AA7669" i="2"/>
  <c r="Z7670" i="2"/>
  <c r="AA7670" i="2"/>
  <c r="Z7671" i="2"/>
  <c r="AA7671" i="2"/>
  <c r="Z7672" i="2"/>
  <c r="AA7672" i="2"/>
  <c r="Z7673" i="2"/>
  <c r="AA7673" i="2"/>
  <c r="Z7674" i="2"/>
  <c r="AA7674" i="2"/>
  <c r="Z7675" i="2"/>
  <c r="AA7675" i="2"/>
  <c r="Z7676" i="2"/>
  <c r="AA7676" i="2"/>
  <c r="Z7677" i="2"/>
  <c r="AA7677" i="2"/>
  <c r="Z7678" i="2"/>
  <c r="AA7678" i="2"/>
  <c r="Z7679" i="2"/>
  <c r="AA7679" i="2"/>
  <c r="Z7680" i="2"/>
  <c r="AA7680" i="2"/>
  <c r="Z7681" i="2"/>
  <c r="AA7681" i="2"/>
  <c r="Z7682" i="2"/>
  <c r="AA7682" i="2"/>
  <c r="Z7683" i="2"/>
  <c r="AA7683" i="2"/>
  <c r="Z7684" i="2"/>
  <c r="AA7684" i="2"/>
  <c r="Z7685" i="2"/>
  <c r="AA7685" i="2"/>
  <c r="Z7686" i="2"/>
  <c r="AA7686" i="2"/>
  <c r="Z7687" i="2"/>
  <c r="AA7687" i="2"/>
  <c r="Z7688" i="2"/>
  <c r="AA7688" i="2"/>
  <c r="Z7689" i="2"/>
  <c r="AA7689" i="2"/>
  <c r="Z7690" i="2"/>
  <c r="AA7690" i="2"/>
  <c r="Z7691" i="2"/>
  <c r="AA7691" i="2"/>
  <c r="Z7692" i="2"/>
  <c r="AA7692" i="2"/>
  <c r="Z7693" i="2"/>
  <c r="AA7693" i="2"/>
  <c r="Z7694" i="2"/>
  <c r="AA7694" i="2"/>
  <c r="Z7695" i="2"/>
  <c r="AA7695" i="2"/>
  <c r="Z7696" i="2"/>
  <c r="AA7696" i="2"/>
  <c r="Z7697" i="2"/>
  <c r="AA7697" i="2"/>
  <c r="Z7698" i="2"/>
  <c r="AA7698" i="2"/>
  <c r="Z7699" i="2"/>
  <c r="AA7699" i="2"/>
  <c r="Z7700" i="2"/>
  <c r="AA7700" i="2"/>
  <c r="Z7701" i="2"/>
  <c r="AA7701" i="2"/>
  <c r="Z7702" i="2"/>
  <c r="AA7702" i="2"/>
  <c r="Z7703" i="2"/>
  <c r="AA7703" i="2"/>
  <c r="Z7704" i="2"/>
  <c r="AA7704" i="2"/>
  <c r="Z7705" i="2"/>
  <c r="AA7705" i="2"/>
  <c r="Z7706" i="2"/>
  <c r="AA7706" i="2"/>
  <c r="Z7707" i="2"/>
  <c r="AA7707" i="2"/>
  <c r="Z7708" i="2"/>
  <c r="AA7708" i="2"/>
  <c r="Z7709" i="2"/>
  <c r="AA7709" i="2"/>
  <c r="Z7710" i="2"/>
  <c r="AA7710" i="2"/>
  <c r="Z7711" i="2"/>
  <c r="AA7711" i="2"/>
  <c r="Z7712" i="2"/>
  <c r="AA7712" i="2"/>
  <c r="Z7713" i="2"/>
  <c r="AA7713" i="2"/>
  <c r="Z7714" i="2"/>
  <c r="AA7714" i="2"/>
  <c r="Z7715" i="2"/>
  <c r="AA7715" i="2"/>
  <c r="Z7716" i="2"/>
  <c r="AA7716" i="2"/>
  <c r="Z7717" i="2"/>
  <c r="AA7717" i="2"/>
  <c r="Z7718" i="2"/>
  <c r="AA7718" i="2"/>
  <c r="Z7719" i="2"/>
  <c r="AA7719" i="2"/>
  <c r="Z7720" i="2"/>
  <c r="AA7720" i="2"/>
  <c r="Z7721" i="2"/>
  <c r="AA7721" i="2"/>
  <c r="Z7722" i="2"/>
  <c r="AA7722" i="2"/>
  <c r="Z7723" i="2"/>
  <c r="AA7723" i="2"/>
  <c r="Z7724" i="2"/>
  <c r="AA7724" i="2"/>
  <c r="Z7725" i="2"/>
  <c r="AA7725" i="2"/>
  <c r="Z7726" i="2"/>
  <c r="AA7726" i="2"/>
  <c r="Z7727" i="2"/>
  <c r="AA7727" i="2"/>
  <c r="Z7728" i="2"/>
  <c r="AA7728" i="2"/>
  <c r="Z7729" i="2"/>
  <c r="AA7729" i="2"/>
  <c r="Z7730" i="2"/>
  <c r="AA7730" i="2"/>
  <c r="Z7731" i="2"/>
  <c r="AA7731" i="2"/>
  <c r="Z7732" i="2"/>
  <c r="AA7732" i="2"/>
  <c r="Z7733" i="2"/>
  <c r="AA7733" i="2"/>
  <c r="Z7734" i="2"/>
  <c r="AA7734" i="2"/>
  <c r="Z7735" i="2"/>
  <c r="AA7735" i="2"/>
  <c r="Z7736" i="2"/>
  <c r="AA7736" i="2"/>
  <c r="Z7737" i="2"/>
  <c r="AA7737" i="2"/>
  <c r="Z7738" i="2"/>
  <c r="AA7738" i="2"/>
  <c r="Z7739" i="2"/>
  <c r="AA7739" i="2"/>
  <c r="Z7740" i="2"/>
  <c r="AA7740" i="2"/>
  <c r="Z7741" i="2"/>
  <c r="AA7741" i="2"/>
  <c r="Z7742" i="2"/>
  <c r="AA7742" i="2"/>
  <c r="Z7743" i="2"/>
  <c r="AA7743" i="2"/>
  <c r="Z7744" i="2"/>
  <c r="AA7744" i="2"/>
  <c r="Z7745" i="2"/>
  <c r="AA7745" i="2"/>
  <c r="Z7746" i="2"/>
  <c r="AA7746" i="2"/>
  <c r="Z7747" i="2"/>
  <c r="AA7747" i="2"/>
  <c r="Z7748" i="2"/>
  <c r="AA7748" i="2"/>
  <c r="Z7749" i="2"/>
  <c r="AA7749" i="2"/>
  <c r="Z7750" i="2"/>
  <c r="AA7750" i="2"/>
  <c r="Z7751" i="2"/>
  <c r="AA7751" i="2"/>
  <c r="Z7752" i="2"/>
  <c r="AA7752" i="2"/>
  <c r="Z7753" i="2"/>
  <c r="AA7753" i="2"/>
  <c r="Z7754" i="2"/>
  <c r="AA7754" i="2"/>
  <c r="Z7755" i="2"/>
  <c r="AA7755" i="2"/>
  <c r="Z7756" i="2"/>
  <c r="AA7756" i="2"/>
  <c r="Z7757" i="2"/>
  <c r="AA7757" i="2"/>
  <c r="Z7758" i="2"/>
  <c r="AA7758" i="2"/>
  <c r="Z7759" i="2"/>
  <c r="AA7759" i="2"/>
  <c r="Z7760" i="2"/>
  <c r="AA7760" i="2"/>
  <c r="Z7761" i="2"/>
  <c r="AA7761" i="2"/>
  <c r="Z7762" i="2"/>
  <c r="AA7762" i="2"/>
  <c r="Z7763" i="2"/>
  <c r="AA7763" i="2"/>
  <c r="Z7764" i="2"/>
  <c r="AA7764" i="2"/>
  <c r="Z7765" i="2"/>
  <c r="AA7765" i="2"/>
  <c r="Z7766" i="2"/>
  <c r="AA7766" i="2"/>
  <c r="Z7767" i="2"/>
  <c r="AA7767" i="2"/>
  <c r="Z7768" i="2"/>
  <c r="AA7768" i="2"/>
  <c r="Z7769" i="2"/>
  <c r="AA7769" i="2"/>
  <c r="Z7770" i="2"/>
  <c r="AA7770" i="2"/>
  <c r="Z7771" i="2"/>
  <c r="AA7771" i="2"/>
  <c r="Z7772" i="2"/>
  <c r="AA7772" i="2"/>
  <c r="Z7773" i="2"/>
  <c r="AA7773" i="2"/>
  <c r="Z7774" i="2"/>
  <c r="AA7774" i="2"/>
  <c r="Z7775" i="2"/>
  <c r="AA7775" i="2"/>
  <c r="Z7776" i="2"/>
  <c r="AA7776" i="2"/>
  <c r="Z7777" i="2"/>
  <c r="AA7777" i="2"/>
  <c r="Z7778" i="2"/>
  <c r="AA7778" i="2"/>
  <c r="Z7779" i="2"/>
  <c r="AA7779" i="2"/>
  <c r="Z7780" i="2"/>
  <c r="AA7780" i="2"/>
  <c r="Z7781" i="2"/>
  <c r="AA7781" i="2"/>
  <c r="Z7782" i="2"/>
  <c r="AA7782" i="2"/>
  <c r="Z7783" i="2"/>
  <c r="AA7783" i="2"/>
  <c r="Z7784" i="2"/>
  <c r="AA7784" i="2"/>
  <c r="Z7785" i="2"/>
  <c r="AA7785" i="2"/>
  <c r="Z7786" i="2"/>
  <c r="AA7786" i="2"/>
  <c r="Z7787" i="2"/>
  <c r="AA7787" i="2"/>
  <c r="Z7788" i="2"/>
  <c r="AA7788" i="2"/>
  <c r="Z7789" i="2"/>
  <c r="AA7789" i="2"/>
  <c r="Z7790" i="2"/>
  <c r="AA7790" i="2"/>
  <c r="Z7791" i="2"/>
  <c r="AA7791" i="2"/>
  <c r="Z7792" i="2"/>
  <c r="AA7792" i="2"/>
  <c r="Z7793" i="2"/>
  <c r="AA7793" i="2"/>
  <c r="Z7794" i="2"/>
  <c r="AA7794" i="2"/>
  <c r="Z7795" i="2"/>
  <c r="AA7795" i="2"/>
  <c r="Z7796" i="2"/>
  <c r="AA7796" i="2"/>
  <c r="Z7797" i="2"/>
  <c r="AA7797" i="2"/>
  <c r="Z7798" i="2"/>
  <c r="AA7798" i="2"/>
  <c r="Z7799" i="2"/>
  <c r="AA7799" i="2"/>
  <c r="Z7800" i="2"/>
  <c r="AA7800" i="2"/>
  <c r="Z7801" i="2"/>
  <c r="AA7801" i="2"/>
  <c r="Z7802" i="2"/>
  <c r="AA7802" i="2"/>
  <c r="Z7803" i="2"/>
  <c r="AA7803" i="2"/>
  <c r="Z7804" i="2"/>
  <c r="AA7804" i="2"/>
  <c r="Z7805" i="2"/>
  <c r="AA7805" i="2"/>
  <c r="Z7806" i="2"/>
  <c r="AA7806" i="2"/>
  <c r="Z7807" i="2"/>
  <c r="AA7807" i="2"/>
  <c r="Z7808" i="2"/>
  <c r="AA7808" i="2"/>
  <c r="Z7809" i="2"/>
  <c r="AA7809" i="2"/>
  <c r="Z7810" i="2"/>
  <c r="AA7810" i="2"/>
  <c r="Z7811" i="2"/>
  <c r="AA7811" i="2"/>
  <c r="Z7812" i="2"/>
  <c r="AA7812" i="2"/>
  <c r="Z7813" i="2"/>
  <c r="AA7813" i="2"/>
  <c r="Z7814" i="2"/>
  <c r="AA7814" i="2"/>
  <c r="Z7815" i="2"/>
  <c r="AA7815" i="2"/>
  <c r="Z7816" i="2"/>
  <c r="AA7816" i="2"/>
  <c r="Z7817" i="2"/>
  <c r="AA7817" i="2"/>
  <c r="Z7818" i="2"/>
  <c r="AA7818" i="2"/>
  <c r="Z7819" i="2"/>
  <c r="AA7819" i="2"/>
  <c r="Z7820" i="2"/>
  <c r="AA7820" i="2"/>
  <c r="Z7821" i="2"/>
  <c r="AA7821" i="2"/>
  <c r="Z7822" i="2"/>
  <c r="AA7822" i="2"/>
  <c r="Z7823" i="2"/>
  <c r="AA7823" i="2"/>
  <c r="Z7824" i="2"/>
  <c r="AA7824" i="2"/>
  <c r="Z7825" i="2"/>
  <c r="AA7825" i="2"/>
  <c r="Z7826" i="2"/>
  <c r="AA7826" i="2"/>
  <c r="Z7827" i="2"/>
  <c r="AA7827" i="2"/>
  <c r="Z7828" i="2"/>
  <c r="AA7828" i="2"/>
  <c r="Z7829" i="2"/>
  <c r="AA7829" i="2"/>
  <c r="Z7830" i="2"/>
  <c r="AA7830" i="2"/>
  <c r="Z7831" i="2"/>
  <c r="AA7831" i="2"/>
  <c r="Z7832" i="2"/>
  <c r="AA7832" i="2"/>
  <c r="Z7833" i="2"/>
  <c r="AA7833" i="2"/>
  <c r="Z7834" i="2"/>
  <c r="AA7834" i="2"/>
  <c r="Z7835" i="2"/>
  <c r="AA7835" i="2"/>
  <c r="Z7836" i="2"/>
  <c r="AA7836" i="2"/>
  <c r="Z7837" i="2"/>
  <c r="AA7837" i="2"/>
  <c r="Z7838" i="2"/>
  <c r="AA7838" i="2"/>
  <c r="Z7839" i="2"/>
  <c r="AA7839" i="2"/>
  <c r="Z7840" i="2"/>
  <c r="AA7840" i="2"/>
  <c r="Z7841" i="2"/>
  <c r="AA7841" i="2"/>
  <c r="Z7842" i="2"/>
  <c r="AA7842" i="2"/>
  <c r="Z7843" i="2"/>
  <c r="AA7843" i="2"/>
  <c r="Z7844" i="2"/>
  <c r="AA7844" i="2"/>
  <c r="Z7845" i="2"/>
  <c r="AA7845" i="2"/>
  <c r="Z7846" i="2"/>
  <c r="AA7846" i="2"/>
  <c r="Z7847" i="2"/>
  <c r="AA7847" i="2"/>
  <c r="Z7848" i="2"/>
  <c r="AA7848" i="2"/>
  <c r="Z7849" i="2"/>
  <c r="AA7849" i="2"/>
  <c r="Z7850" i="2"/>
  <c r="AA7850" i="2"/>
  <c r="Z7851" i="2"/>
  <c r="AA7851" i="2"/>
  <c r="Z7852" i="2"/>
  <c r="AA7852" i="2"/>
  <c r="Z7853" i="2"/>
  <c r="AA7853" i="2"/>
  <c r="Z7854" i="2"/>
  <c r="AA7854" i="2"/>
  <c r="Z7855" i="2"/>
  <c r="AA7855" i="2"/>
  <c r="Z7856" i="2"/>
  <c r="AA7856" i="2"/>
  <c r="Z7857" i="2"/>
  <c r="AA7857" i="2"/>
  <c r="Z7858" i="2"/>
  <c r="AA7858" i="2"/>
  <c r="Z7859" i="2"/>
  <c r="AA7859" i="2"/>
  <c r="Z7860" i="2"/>
  <c r="AA7860" i="2"/>
  <c r="Z7861" i="2"/>
  <c r="AA7861" i="2"/>
  <c r="Z7862" i="2"/>
  <c r="AA7862" i="2"/>
  <c r="Z7863" i="2"/>
  <c r="AA7863" i="2"/>
  <c r="Z7864" i="2"/>
  <c r="AA7864" i="2"/>
  <c r="Z7865" i="2"/>
  <c r="AA7865" i="2"/>
  <c r="Z7866" i="2"/>
  <c r="AA7866" i="2"/>
  <c r="Z7867" i="2"/>
  <c r="AA7867" i="2"/>
  <c r="Z7868" i="2"/>
  <c r="AA7868" i="2"/>
  <c r="Z7869" i="2"/>
  <c r="AA7869" i="2"/>
  <c r="Z7870" i="2"/>
  <c r="AA7870" i="2"/>
  <c r="Z7871" i="2"/>
  <c r="AA7871" i="2"/>
  <c r="Z7872" i="2"/>
  <c r="AA7872" i="2"/>
  <c r="Z7873" i="2"/>
  <c r="AA7873" i="2"/>
  <c r="Z7874" i="2"/>
  <c r="AA7874" i="2"/>
  <c r="Z7875" i="2"/>
  <c r="AA7875" i="2"/>
  <c r="Z7876" i="2"/>
  <c r="AA7876" i="2"/>
  <c r="Z7877" i="2"/>
  <c r="AA7877" i="2"/>
  <c r="Z7878" i="2"/>
  <c r="AA7878" i="2"/>
  <c r="Z7879" i="2"/>
  <c r="AA7879" i="2"/>
  <c r="Z7880" i="2"/>
  <c r="AA7880" i="2"/>
  <c r="Z7881" i="2"/>
  <c r="AA7881" i="2"/>
  <c r="Z7882" i="2"/>
  <c r="AA7882" i="2"/>
  <c r="Z7883" i="2"/>
  <c r="AA7883" i="2"/>
  <c r="Z7884" i="2"/>
  <c r="AA7884" i="2"/>
  <c r="Z7885" i="2"/>
  <c r="AA7885" i="2"/>
  <c r="Z7886" i="2"/>
  <c r="AA7886" i="2"/>
  <c r="Z7887" i="2"/>
  <c r="AA7887" i="2"/>
  <c r="Z7888" i="2"/>
  <c r="AA7888" i="2"/>
  <c r="Z7889" i="2"/>
  <c r="AA7889" i="2"/>
  <c r="Z7890" i="2"/>
  <c r="AA7890" i="2"/>
  <c r="Z7891" i="2"/>
  <c r="AA7891" i="2"/>
  <c r="Z7892" i="2"/>
  <c r="AA7892" i="2"/>
  <c r="Z7893" i="2"/>
  <c r="AA7893" i="2"/>
  <c r="Z7894" i="2"/>
  <c r="AA7894" i="2"/>
  <c r="Z7895" i="2"/>
  <c r="AA7895" i="2"/>
  <c r="Z7896" i="2"/>
  <c r="AA7896" i="2"/>
  <c r="Z7897" i="2"/>
  <c r="AA7897" i="2"/>
  <c r="Z7898" i="2"/>
  <c r="AA7898" i="2"/>
  <c r="Z7899" i="2"/>
  <c r="AA7899" i="2"/>
  <c r="Z7900" i="2"/>
  <c r="AA7900" i="2"/>
  <c r="Z7901" i="2"/>
  <c r="AA7901" i="2"/>
  <c r="Z7902" i="2"/>
  <c r="AA7902" i="2"/>
  <c r="Z7903" i="2"/>
  <c r="AA7903" i="2"/>
  <c r="Z7904" i="2"/>
  <c r="AA7904" i="2"/>
  <c r="Z7905" i="2"/>
  <c r="AA7905" i="2"/>
  <c r="Z7906" i="2"/>
  <c r="AA7906" i="2"/>
  <c r="Z7907" i="2"/>
  <c r="AA7907" i="2"/>
  <c r="Z7908" i="2"/>
  <c r="AA7908" i="2"/>
  <c r="Z7909" i="2"/>
  <c r="AA7909" i="2"/>
  <c r="Z7910" i="2"/>
  <c r="AA7910" i="2"/>
  <c r="Z7911" i="2"/>
  <c r="AA7911" i="2"/>
  <c r="Z7912" i="2"/>
  <c r="AA7912" i="2"/>
  <c r="Z7913" i="2"/>
  <c r="AA7913" i="2"/>
  <c r="Z7914" i="2"/>
  <c r="AA7914" i="2"/>
  <c r="Z7915" i="2"/>
  <c r="AA7915" i="2"/>
  <c r="Z7916" i="2"/>
  <c r="AA7916" i="2"/>
  <c r="Z7917" i="2"/>
  <c r="AA7917" i="2"/>
  <c r="Z7918" i="2"/>
  <c r="AA7918" i="2"/>
  <c r="Z7919" i="2"/>
  <c r="AA7919" i="2"/>
  <c r="Z7920" i="2"/>
  <c r="AA7920" i="2"/>
  <c r="Z7921" i="2"/>
  <c r="AA7921" i="2"/>
  <c r="Z7922" i="2"/>
  <c r="AA7922" i="2"/>
  <c r="Z7923" i="2"/>
  <c r="AA7923" i="2"/>
  <c r="Z7924" i="2"/>
  <c r="AA7924" i="2"/>
  <c r="Z7925" i="2"/>
  <c r="AA7925" i="2"/>
  <c r="Z7926" i="2"/>
  <c r="AA7926" i="2"/>
  <c r="Z7927" i="2"/>
  <c r="AA7927" i="2"/>
  <c r="Z7928" i="2"/>
  <c r="AA7928" i="2"/>
  <c r="Z7929" i="2"/>
  <c r="AA7929" i="2"/>
  <c r="Z7930" i="2"/>
  <c r="AA7930" i="2"/>
  <c r="Z7931" i="2"/>
  <c r="AA7931" i="2"/>
  <c r="Z7932" i="2"/>
  <c r="AA7932" i="2"/>
  <c r="Z7933" i="2"/>
  <c r="AA7933" i="2"/>
  <c r="Z7934" i="2"/>
  <c r="AA7934" i="2"/>
  <c r="Z7935" i="2"/>
  <c r="AA7935" i="2"/>
  <c r="Z7936" i="2"/>
  <c r="AA7936" i="2"/>
  <c r="Z7937" i="2"/>
  <c r="AA7937" i="2"/>
  <c r="Z7938" i="2"/>
  <c r="AA7938" i="2"/>
  <c r="Z7939" i="2"/>
  <c r="AA7939" i="2"/>
  <c r="Z7940" i="2"/>
  <c r="AA7940" i="2"/>
  <c r="Z7941" i="2"/>
  <c r="AA7941" i="2"/>
  <c r="Z7942" i="2"/>
  <c r="AA7942" i="2"/>
  <c r="Z7943" i="2"/>
  <c r="AA7943" i="2"/>
  <c r="Z7944" i="2"/>
  <c r="AA7944" i="2"/>
  <c r="Z7945" i="2"/>
  <c r="AA7945" i="2"/>
  <c r="Z7946" i="2"/>
  <c r="AA7946" i="2"/>
  <c r="Z7947" i="2"/>
  <c r="AA7947" i="2"/>
  <c r="Z7948" i="2"/>
  <c r="AA7948" i="2"/>
  <c r="Z7949" i="2"/>
  <c r="AA7949" i="2"/>
  <c r="Z7950" i="2"/>
  <c r="AA7950" i="2"/>
  <c r="Z7951" i="2"/>
  <c r="AA7951" i="2"/>
  <c r="Z7952" i="2"/>
  <c r="AA7952" i="2"/>
  <c r="Z7953" i="2"/>
  <c r="AA7953" i="2"/>
  <c r="Z7954" i="2"/>
  <c r="AA7954" i="2"/>
  <c r="Z7955" i="2"/>
  <c r="AA7955" i="2"/>
  <c r="Z7956" i="2"/>
  <c r="AA7956" i="2"/>
  <c r="Z7957" i="2"/>
  <c r="AA7957" i="2"/>
  <c r="Z7958" i="2"/>
  <c r="AA7958" i="2"/>
  <c r="Z7959" i="2"/>
  <c r="AA7959" i="2"/>
  <c r="Z7960" i="2"/>
  <c r="AA7960" i="2"/>
  <c r="Z7961" i="2"/>
  <c r="AA7961" i="2"/>
  <c r="Z7962" i="2"/>
  <c r="AA7962" i="2"/>
  <c r="Z7963" i="2"/>
  <c r="AA7963" i="2"/>
  <c r="Z7964" i="2"/>
  <c r="AA7964" i="2"/>
  <c r="Z7965" i="2"/>
  <c r="AA7965" i="2"/>
  <c r="Z7966" i="2"/>
  <c r="AA7966" i="2"/>
  <c r="Z7967" i="2"/>
  <c r="AA7967" i="2"/>
  <c r="Z7968" i="2"/>
  <c r="AA7968" i="2"/>
  <c r="Z7969" i="2"/>
  <c r="AA7969" i="2"/>
  <c r="Z7970" i="2"/>
  <c r="AA7970" i="2"/>
  <c r="Z7971" i="2"/>
  <c r="AA7971" i="2"/>
  <c r="Z7972" i="2"/>
  <c r="AA7972" i="2"/>
  <c r="Z7973" i="2"/>
  <c r="AA7973" i="2"/>
  <c r="Z7974" i="2"/>
  <c r="AA7974" i="2"/>
  <c r="Z7975" i="2"/>
  <c r="AA7975" i="2"/>
  <c r="Z7976" i="2"/>
  <c r="AA7976" i="2"/>
  <c r="Z7977" i="2"/>
  <c r="AA7977" i="2"/>
  <c r="Z7978" i="2"/>
  <c r="AA7978" i="2"/>
  <c r="Z7979" i="2"/>
  <c r="AA7979" i="2"/>
  <c r="Z7980" i="2"/>
  <c r="AA7980" i="2"/>
  <c r="Z7981" i="2"/>
  <c r="AA7981" i="2"/>
  <c r="Z7982" i="2"/>
  <c r="AA7982" i="2"/>
  <c r="Z7983" i="2"/>
  <c r="AA7983" i="2"/>
  <c r="Z7984" i="2"/>
  <c r="AA7984" i="2"/>
  <c r="Z7985" i="2"/>
  <c r="AA7985" i="2"/>
  <c r="Z7986" i="2"/>
  <c r="AA7986" i="2"/>
  <c r="Z7987" i="2"/>
  <c r="AA7987" i="2"/>
  <c r="Z7988" i="2"/>
  <c r="AA7988" i="2"/>
  <c r="Z7989" i="2"/>
  <c r="AA7989" i="2"/>
  <c r="Z7990" i="2"/>
  <c r="AA7990" i="2"/>
  <c r="Z7991" i="2"/>
  <c r="AA7991" i="2"/>
  <c r="Z7992" i="2"/>
  <c r="AA7992" i="2"/>
  <c r="Z7993" i="2"/>
  <c r="AA7993" i="2"/>
  <c r="Z7994" i="2"/>
  <c r="AA7994" i="2"/>
  <c r="Z7995" i="2"/>
  <c r="AA7995" i="2"/>
  <c r="Z7996" i="2"/>
  <c r="AA7996" i="2"/>
  <c r="Z7997" i="2"/>
  <c r="AA7997" i="2"/>
  <c r="Z7998" i="2"/>
  <c r="AA7998" i="2"/>
  <c r="Z7999" i="2"/>
  <c r="AA7999" i="2"/>
  <c r="Z8000" i="2"/>
  <c r="AA8000" i="2"/>
  <c r="Z8001" i="2"/>
  <c r="AA8001" i="2"/>
  <c r="Z8002" i="2"/>
  <c r="AA8002" i="2"/>
  <c r="Z8003" i="2"/>
  <c r="AA8003" i="2"/>
  <c r="Z8004" i="2"/>
  <c r="AA8004" i="2"/>
  <c r="Z8005" i="2"/>
  <c r="AA8005" i="2"/>
  <c r="Z8006" i="2"/>
  <c r="AA8006" i="2"/>
  <c r="Z8007" i="2"/>
  <c r="AA8007" i="2"/>
  <c r="Z8008" i="2"/>
  <c r="AA8008" i="2"/>
  <c r="Z8009" i="2"/>
  <c r="AA8009" i="2"/>
  <c r="Z8010" i="2"/>
  <c r="AA8010" i="2"/>
  <c r="Z8011" i="2"/>
  <c r="AA8011" i="2"/>
  <c r="Z8012" i="2"/>
  <c r="AA8012" i="2"/>
  <c r="Z8013" i="2"/>
  <c r="AA8013" i="2"/>
  <c r="Z8014" i="2"/>
  <c r="AA8014" i="2"/>
  <c r="Z8015" i="2"/>
  <c r="AA8015" i="2"/>
  <c r="Z8016" i="2"/>
  <c r="AA8016" i="2"/>
  <c r="Z8017" i="2"/>
  <c r="AA8017" i="2"/>
  <c r="Z8018" i="2"/>
  <c r="AA8018" i="2"/>
  <c r="Z8019" i="2"/>
  <c r="AA8019" i="2"/>
  <c r="Z8020" i="2"/>
  <c r="AA8020" i="2"/>
  <c r="Z8021" i="2"/>
  <c r="AA8021" i="2"/>
  <c r="Z8022" i="2"/>
  <c r="AA8022" i="2"/>
  <c r="Z8023" i="2"/>
  <c r="AA8023" i="2"/>
  <c r="Z8024" i="2"/>
  <c r="AA8024" i="2"/>
  <c r="Z8025" i="2"/>
  <c r="AA8025" i="2"/>
  <c r="Z8026" i="2"/>
  <c r="AA8026" i="2"/>
  <c r="Z8027" i="2"/>
  <c r="AA8027" i="2"/>
  <c r="Z8028" i="2"/>
  <c r="AA8028" i="2"/>
  <c r="Z8029" i="2"/>
  <c r="AA8029" i="2"/>
  <c r="Z8030" i="2"/>
  <c r="AA8030" i="2"/>
  <c r="Z8031" i="2"/>
  <c r="AA8031" i="2"/>
  <c r="Z8032" i="2"/>
  <c r="AA8032" i="2"/>
  <c r="Z8033" i="2"/>
  <c r="AA8033" i="2"/>
  <c r="Z8034" i="2"/>
  <c r="AA8034" i="2"/>
  <c r="Z8035" i="2"/>
  <c r="AA8035" i="2"/>
  <c r="Z8036" i="2"/>
  <c r="AA8036" i="2"/>
  <c r="Z8037" i="2"/>
  <c r="AA8037" i="2"/>
  <c r="Z8038" i="2"/>
  <c r="AA8038" i="2"/>
  <c r="Z8039" i="2"/>
  <c r="AA8039" i="2"/>
  <c r="Z8040" i="2"/>
  <c r="AA8040" i="2"/>
  <c r="Z8041" i="2"/>
  <c r="AA8041" i="2"/>
  <c r="Z8042" i="2"/>
  <c r="AA8042" i="2"/>
  <c r="Z8043" i="2"/>
  <c r="AA8043" i="2"/>
  <c r="Z8044" i="2"/>
  <c r="AA8044" i="2"/>
  <c r="Z8045" i="2"/>
  <c r="AA8045" i="2"/>
  <c r="Z8046" i="2"/>
  <c r="AA8046" i="2"/>
  <c r="Z8047" i="2"/>
  <c r="AA8047" i="2"/>
  <c r="Z8048" i="2"/>
  <c r="AA8048" i="2"/>
  <c r="Z8049" i="2"/>
  <c r="AA8049" i="2"/>
  <c r="Z8050" i="2"/>
  <c r="AA8050" i="2"/>
  <c r="Z8051" i="2"/>
  <c r="AA8051" i="2"/>
  <c r="Z8052" i="2"/>
  <c r="AA8052" i="2"/>
  <c r="Z8053" i="2"/>
  <c r="AA8053" i="2"/>
  <c r="Z8054" i="2"/>
  <c r="AA8054" i="2"/>
  <c r="Z8055" i="2"/>
  <c r="AA8055" i="2"/>
  <c r="Z8056" i="2"/>
  <c r="AA8056" i="2"/>
  <c r="Z8057" i="2"/>
  <c r="AA8057" i="2"/>
  <c r="Z8058" i="2"/>
  <c r="AA8058" i="2"/>
  <c r="Z8059" i="2"/>
  <c r="AA8059" i="2"/>
  <c r="Z8060" i="2"/>
  <c r="AA8060" i="2"/>
  <c r="Z8061" i="2"/>
  <c r="AA8061" i="2"/>
  <c r="Z8062" i="2"/>
  <c r="AA8062" i="2"/>
  <c r="Z8063" i="2"/>
  <c r="AA8063" i="2"/>
  <c r="Z8064" i="2"/>
  <c r="AA8064" i="2"/>
  <c r="Z8065" i="2"/>
  <c r="AA8065" i="2"/>
  <c r="Z8066" i="2"/>
  <c r="AA8066" i="2"/>
  <c r="Z8067" i="2"/>
  <c r="AA8067" i="2"/>
  <c r="Z8068" i="2"/>
  <c r="AA8068" i="2"/>
  <c r="Z8069" i="2"/>
  <c r="AA8069" i="2"/>
  <c r="Z8070" i="2"/>
  <c r="AA8070" i="2"/>
  <c r="Z8071" i="2"/>
  <c r="AA8071" i="2"/>
  <c r="Z8072" i="2"/>
  <c r="AA8072" i="2"/>
  <c r="Z8073" i="2"/>
  <c r="AA8073" i="2"/>
  <c r="Z8074" i="2"/>
  <c r="AA8074" i="2"/>
  <c r="Z8075" i="2"/>
  <c r="AA8075" i="2"/>
  <c r="Z8076" i="2"/>
  <c r="AA8076" i="2"/>
  <c r="Z8077" i="2"/>
  <c r="AA8077" i="2"/>
  <c r="Z8078" i="2"/>
  <c r="AA8078" i="2"/>
  <c r="Z8079" i="2"/>
  <c r="AA8079" i="2"/>
  <c r="Z8080" i="2"/>
  <c r="AA8080" i="2"/>
  <c r="Z8081" i="2"/>
  <c r="AA8081" i="2"/>
  <c r="Z8082" i="2"/>
  <c r="AA8082" i="2"/>
  <c r="Z8083" i="2"/>
  <c r="AA8083" i="2"/>
  <c r="Z8084" i="2"/>
  <c r="AA8084" i="2"/>
  <c r="Z8085" i="2"/>
  <c r="AA8085" i="2"/>
  <c r="Z8086" i="2"/>
  <c r="AA8086" i="2"/>
  <c r="Z8087" i="2"/>
  <c r="AA8087" i="2"/>
  <c r="Z8088" i="2"/>
  <c r="AA8088" i="2"/>
  <c r="Z8089" i="2"/>
  <c r="AA8089" i="2"/>
  <c r="Z8090" i="2"/>
  <c r="AA8090" i="2"/>
  <c r="Z8091" i="2"/>
  <c r="AA8091" i="2"/>
  <c r="Z8092" i="2"/>
  <c r="AA8092" i="2"/>
  <c r="Z8093" i="2"/>
  <c r="AA8093" i="2"/>
  <c r="Z8094" i="2"/>
  <c r="AA8094" i="2"/>
  <c r="Z8095" i="2"/>
  <c r="AA8095" i="2"/>
  <c r="Z8096" i="2"/>
  <c r="AA8096" i="2"/>
  <c r="Z8097" i="2"/>
  <c r="AA8097" i="2"/>
  <c r="Z8098" i="2"/>
  <c r="AA8098" i="2"/>
  <c r="Z8099" i="2"/>
  <c r="AA8099" i="2"/>
  <c r="Z8100" i="2"/>
  <c r="AA8100" i="2"/>
  <c r="Z8101" i="2"/>
  <c r="AA8101" i="2"/>
  <c r="Z8102" i="2"/>
  <c r="AA8102" i="2"/>
  <c r="Z8103" i="2"/>
  <c r="AA8103" i="2"/>
  <c r="Z8104" i="2"/>
  <c r="AA8104" i="2"/>
  <c r="Z8105" i="2"/>
  <c r="AA8105" i="2"/>
  <c r="Z8106" i="2"/>
  <c r="AA8106" i="2"/>
  <c r="Z8107" i="2"/>
  <c r="AA8107" i="2"/>
  <c r="Z8108" i="2"/>
  <c r="AA8108" i="2"/>
  <c r="Z8109" i="2"/>
  <c r="AA8109" i="2"/>
  <c r="Z8110" i="2"/>
  <c r="AA8110" i="2"/>
  <c r="Z8111" i="2"/>
  <c r="AA8111" i="2"/>
  <c r="Z8112" i="2"/>
  <c r="AA8112" i="2"/>
  <c r="Z8113" i="2"/>
  <c r="AA8113" i="2"/>
  <c r="Z8114" i="2"/>
  <c r="AA8114" i="2"/>
  <c r="Z8115" i="2"/>
  <c r="AA8115" i="2"/>
  <c r="Z8116" i="2"/>
  <c r="AA8116" i="2"/>
  <c r="Z8117" i="2"/>
  <c r="AA8117" i="2"/>
  <c r="Z8118" i="2"/>
  <c r="AA8118" i="2"/>
  <c r="Z8119" i="2"/>
  <c r="AA8119" i="2"/>
  <c r="Z8120" i="2"/>
  <c r="AA8120" i="2"/>
  <c r="Z8121" i="2"/>
  <c r="AA8121" i="2"/>
  <c r="Z8122" i="2"/>
  <c r="AA8122" i="2"/>
  <c r="Z8123" i="2"/>
  <c r="AA8123" i="2"/>
  <c r="Z8124" i="2"/>
  <c r="AA8124" i="2"/>
  <c r="Z8125" i="2"/>
  <c r="AA8125" i="2"/>
  <c r="Z8126" i="2"/>
  <c r="AA8126" i="2"/>
  <c r="Z8127" i="2"/>
  <c r="AA8127" i="2"/>
  <c r="Z8128" i="2"/>
  <c r="AA8128" i="2"/>
  <c r="Z8129" i="2"/>
  <c r="AA8129" i="2"/>
  <c r="Z8130" i="2"/>
  <c r="AA8130" i="2"/>
  <c r="Z8131" i="2"/>
  <c r="AA8131" i="2"/>
  <c r="Z8132" i="2"/>
  <c r="AA8132" i="2"/>
  <c r="Z8133" i="2"/>
  <c r="AA8133" i="2"/>
  <c r="Z8134" i="2"/>
  <c r="AA8134" i="2"/>
  <c r="Z8135" i="2"/>
  <c r="AA8135" i="2"/>
  <c r="Z8136" i="2"/>
  <c r="AA8136" i="2"/>
  <c r="Z8137" i="2"/>
  <c r="AA8137" i="2"/>
  <c r="Z8138" i="2"/>
  <c r="AA8138" i="2"/>
  <c r="Z8139" i="2"/>
  <c r="AA8139" i="2"/>
  <c r="Z8140" i="2"/>
  <c r="AA8140" i="2"/>
  <c r="Z8141" i="2"/>
  <c r="AA8141" i="2"/>
  <c r="Z8142" i="2"/>
  <c r="AA8142" i="2"/>
  <c r="Z8143" i="2"/>
  <c r="AA8143" i="2"/>
  <c r="Z8144" i="2"/>
  <c r="AA8144" i="2"/>
  <c r="Z8145" i="2"/>
  <c r="AA8145" i="2"/>
  <c r="Z8146" i="2"/>
  <c r="AA8146" i="2"/>
  <c r="Z8147" i="2"/>
  <c r="AA8147" i="2"/>
  <c r="Z8148" i="2"/>
  <c r="AA8148" i="2"/>
  <c r="Z8149" i="2"/>
  <c r="AA8149" i="2"/>
  <c r="Z8150" i="2"/>
  <c r="AA8150" i="2"/>
  <c r="Z8151" i="2"/>
  <c r="AA8151" i="2"/>
  <c r="Z8152" i="2"/>
  <c r="AA8152" i="2"/>
  <c r="Z8153" i="2"/>
  <c r="AA8153" i="2"/>
  <c r="Z8154" i="2"/>
  <c r="AA8154" i="2"/>
  <c r="Z8155" i="2"/>
  <c r="AA8155" i="2"/>
  <c r="Z8156" i="2"/>
  <c r="AA8156" i="2"/>
  <c r="Z8157" i="2"/>
  <c r="AA8157" i="2"/>
  <c r="Z8158" i="2"/>
  <c r="AA8158" i="2"/>
  <c r="Z8159" i="2"/>
  <c r="AA8159" i="2"/>
  <c r="Z8160" i="2"/>
  <c r="AA8160" i="2"/>
  <c r="Z8161" i="2"/>
  <c r="AA8161" i="2"/>
  <c r="Z8162" i="2"/>
  <c r="AA8162" i="2"/>
  <c r="Z8163" i="2"/>
  <c r="AA8163" i="2"/>
  <c r="Z8164" i="2"/>
  <c r="AA8164" i="2"/>
  <c r="Z8165" i="2"/>
  <c r="AA8165" i="2"/>
  <c r="Z8166" i="2"/>
  <c r="AA8166" i="2"/>
  <c r="Z8167" i="2"/>
  <c r="AA8167" i="2"/>
  <c r="Z8168" i="2"/>
  <c r="AA8168" i="2"/>
  <c r="Z8169" i="2"/>
  <c r="AA8169" i="2"/>
  <c r="Z8170" i="2"/>
  <c r="AA8170" i="2"/>
  <c r="Z8171" i="2"/>
  <c r="AA8171" i="2"/>
  <c r="Z8172" i="2"/>
  <c r="AA8172" i="2"/>
  <c r="Z8173" i="2"/>
  <c r="AA8173" i="2"/>
  <c r="Z8174" i="2"/>
  <c r="AA8174" i="2"/>
  <c r="Z8175" i="2"/>
  <c r="AA8175" i="2"/>
  <c r="Z8176" i="2"/>
  <c r="AA8176" i="2"/>
  <c r="Z8177" i="2"/>
  <c r="AA8177" i="2"/>
  <c r="Z8178" i="2"/>
  <c r="AA8178" i="2"/>
  <c r="Z8179" i="2"/>
  <c r="AA8179" i="2"/>
  <c r="Z8180" i="2"/>
  <c r="AA8180" i="2"/>
  <c r="Z8181" i="2"/>
  <c r="AA8181" i="2"/>
  <c r="Z8182" i="2"/>
  <c r="AA8182" i="2"/>
  <c r="Z8183" i="2"/>
  <c r="AA8183" i="2"/>
  <c r="Z8184" i="2"/>
  <c r="AA8184" i="2"/>
  <c r="Z8185" i="2"/>
  <c r="AA8185" i="2"/>
  <c r="Z8186" i="2"/>
  <c r="AA8186" i="2"/>
  <c r="Z8187" i="2"/>
  <c r="AA8187" i="2"/>
  <c r="Z8188" i="2"/>
  <c r="AA8188" i="2"/>
  <c r="Z8189" i="2"/>
  <c r="AA8189" i="2"/>
  <c r="Z8190" i="2"/>
  <c r="AA8190" i="2"/>
  <c r="Z8191" i="2"/>
  <c r="AA8191" i="2"/>
  <c r="Z8192" i="2"/>
  <c r="AA8192" i="2"/>
  <c r="Z8193" i="2"/>
  <c r="AA8193" i="2"/>
  <c r="Z8194" i="2"/>
  <c r="AA8194" i="2"/>
  <c r="Z8195" i="2"/>
  <c r="AA8195" i="2"/>
  <c r="Z8196" i="2"/>
  <c r="AA8196" i="2"/>
  <c r="Z8197" i="2"/>
  <c r="AA8197" i="2"/>
  <c r="Z8198" i="2"/>
  <c r="AA8198" i="2"/>
  <c r="Z8199" i="2"/>
  <c r="AA8199" i="2"/>
  <c r="Z8200" i="2"/>
  <c r="AA8200" i="2"/>
  <c r="Z8201" i="2"/>
  <c r="AA8201" i="2"/>
  <c r="Z8202" i="2"/>
  <c r="AA8202" i="2"/>
  <c r="Z8203" i="2"/>
  <c r="AA8203" i="2"/>
  <c r="Z8204" i="2"/>
  <c r="AA8204" i="2"/>
  <c r="Z8205" i="2"/>
  <c r="AA8205" i="2"/>
  <c r="Z8206" i="2"/>
  <c r="AA8206" i="2"/>
  <c r="Z8207" i="2"/>
  <c r="AA8207" i="2"/>
  <c r="Z8208" i="2"/>
  <c r="AA8208" i="2"/>
  <c r="Z8209" i="2"/>
  <c r="AA8209" i="2"/>
  <c r="Z8210" i="2"/>
  <c r="AA8210" i="2"/>
  <c r="Z8211" i="2"/>
  <c r="AA8211" i="2"/>
  <c r="Z8212" i="2"/>
  <c r="AA8212" i="2"/>
  <c r="Z8213" i="2"/>
  <c r="AA8213" i="2"/>
  <c r="Z8214" i="2"/>
  <c r="AA8214" i="2"/>
  <c r="Z8215" i="2"/>
  <c r="AA8215" i="2"/>
  <c r="Z8216" i="2"/>
  <c r="AA8216" i="2"/>
  <c r="Z8217" i="2"/>
  <c r="AA8217" i="2"/>
  <c r="Z8218" i="2"/>
  <c r="AA8218" i="2"/>
  <c r="Z8219" i="2"/>
  <c r="AA8219" i="2"/>
  <c r="Z8220" i="2"/>
  <c r="AA8220" i="2"/>
  <c r="Z8221" i="2"/>
  <c r="AA8221" i="2"/>
  <c r="Z8222" i="2"/>
  <c r="AA8222" i="2"/>
  <c r="Z8223" i="2"/>
  <c r="AA8223" i="2"/>
  <c r="Z8224" i="2"/>
  <c r="AA8224" i="2"/>
  <c r="Z8225" i="2"/>
  <c r="AA8225" i="2"/>
  <c r="Z8226" i="2"/>
  <c r="AA8226" i="2"/>
  <c r="Z8227" i="2"/>
  <c r="AA8227" i="2"/>
  <c r="Z8228" i="2"/>
  <c r="AA8228" i="2"/>
  <c r="Z8229" i="2"/>
  <c r="AA8229" i="2"/>
  <c r="Z8230" i="2"/>
  <c r="AA8230" i="2"/>
  <c r="Z8231" i="2"/>
  <c r="AA8231" i="2"/>
  <c r="Z8232" i="2"/>
  <c r="AA8232" i="2"/>
  <c r="Z8233" i="2"/>
  <c r="AA8233" i="2"/>
  <c r="Z8234" i="2"/>
  <c r="AA8234" i="2"/>
  <c r="Z8235" i="2"/>
  <c r="AA8235" i="2"/>
  <c r="Z8236" i="2"/>
  <c r="AA8236" i="2"/>
  <c r="Z8237" i="2"/>
  <c r="AA8237" i="2"/>
  <c r="Z8238" i="2"/>
  <c r="AA8238" i="2"/>
  <c r="Z8239" i="2"/>
  <c r="AA8239" i="2"/>
  <c r="Z8240" i="2"/>
  <c r="AA8240" i="2"/>
  <c r="Z8241" i="2"/>
  <c r="AA8241" i="2"/>
  <c r="Z8242" i="2"/>
  <c r="AA8242" i="2"/>
  <c r="Z8243" i="2"/>
  <c r="AA8243" i="2"/>
  <c r="Z8244" i="2"/>
  <c r="AA8244" i="2"/>
  <c r="Z8245" i="2"/>
  <c r="AA8245" i="2"/>
  <c r="Z8246" i="2"/>
  <c r="AA8246" i="2"/>
  <c r="Z8247" i="2"/>
  <c r="AA8247" i="2"/>
  <c r="Z8248" i="2"/>
  <c r="AA8248" i="2"/>
  <c r="Z8249" i="2"/>
  <c r="AA8249" i="2"/>
  <c r="Z8250" i="2"/>
  <c r="AA8250" i="2"/>
  <c r="Z8251" i="2"/>
  <c r="AA8251" i="2"/>
  <c r="Z8252" i="2"/>
  <c r="AA8252" i="2"/>
  <c r="Z8253" i="2"/>
  <c r="AA8253" i="2"/>
  <c r="Z8254" i="2"/>
  <c r="AA8254" i="2"/>
  <c r="Z8255" i="2"/>
  <c r="AA8255" i="2"/>
  <c r="Z8256" i="2"/>
  <c r="AA8256" i="2"/>
  <c r="Z8257" i="2"/>
  <c r="AA8257" i="2"/>
  <c r="Z8258" i="2"/>
  <c r="AA8258" i="2"/>
  <c r="Z8259" i="2"/>
  <c r="AA8259" i="2"/>
  <c r="Z8260" i="2"/>
  <c r="AA8260" i="2"/>
  <c r="Z8261" i="2"/>
  <c r="AA8261" i="2"/>
  <c r="Z8262" i="2"/>
  <c r="AA8262" i="2"/>
  <c r="Z8263" i="2"/>
  <c r="AA8263" i="2"/>
  <c r="Z8264" i="2"/>
  <c r="AA8264" i="2"/>
  <c r="Z8265" i="2"/>
  <c r="AA8265" i="2"/>
  <c r="Z8266" i="2"/>
  <c r="AA8266" i="2"/>
  <c r="Z8267" i="2"/>
  <c r="AA8267" i="2"/>
  <c r="Z8268" i="2"/>
  <c r="AA8268" i="2"/>
  <c r="Z8269" i="2"/>
  <c r="AA8269" i="2"/>
  <c r="Z8270" i="2"/>
  <c r="AA8270" i="2"/>
  <c r="Z8271" i="2"/>
  <c r="AA8271" i="2"/>
  <c r="Z8272" i="2"/>
  <c r="AA8272" i="2"/>
  <c r="Z8273" i="2"/>
  <c r="AA8273" i="2"/>
  <c r="Z8274" i="2"/>
  <c r="AA8274" i="2"/>
  <c r="Z8275" i="2"/>
  <c r="AA8275" i="2"/>
  <c r="Z8276" i="2"/>
  <c r="AA8276" i="2"/>
  <c r="Z8277" i="2"/>
  <c r="AA8277" i="2"/>
  <c r="Z8278" i="2"/>
  <c r="AA8278" i="2"/>
  <c r="Z8279" i="2"/>
  <c r="AA8279" i="2"/>
  <c r="Z8280" i="2"/>
  <c r="AA8280" i="2"/>
  <c r="Z8281" i="2"/>
  <c r="AA8281" i="2"/>
  <c r="Z8282" i="2"/>
  <c r="AA8282" i="2"/>
  <c r="Z8283" i="2"/>
  <c r="AA8283" i="2"/>
  <c r="Z8284" i="2"/>
  <c r="AA8284" i="2"/>
  <c r="Z8285" i="2"/>
  <c r="AA8285" i="2"/>
  <c r="Z8286" i="2"/>
  <c r="AA8286" i="2"/>
  <c r="Z8287" i="2"/>
  <c r="AA8287" i="2"/>
  <c r="Z8288" i="2"/>
  <c r="AA8288" i="2"/>
  <c r="Z8289" i="2"/>
  <c r="AA8289" i="2"/>
  <c r="Z8290" i="2"/>
  <c r="AA8290" i="2"/>
  <c r="Z8291" i="2"/>
  <c r="AA8291" i="2"/>
  <c r="Z8292" i="2"/>
  <c r="AA8292" i="2"/>
  <c r="Z8293" i="2"/>
  <c r="AA8293" i="2"/>
  <c r="Z8294" i="2"/>
  <c r="AA8294" i="2"/>
  <c r="Z8295" i="2"/>
  <c r="AA8295" i="2"/>
  <c r="Z8296" i="2"/>
  <c r="AA8296" i="2"/>
  <c r="Z8297" i="2"/>
  <c r="AA8297" i="2"/>
  <c r="Z8298" i="2"/>
  <c r="AA8298" i="2"/>
  <c r="Z8299" i="2"/>
  <c r="AA8299" i="2"/>
  <c r="Z8300" i="2"/>
  <c r="AA8300" i="2"/>
  <c r="Z8301" i="2"/>
  <c r="AA8301" i="2"/>
  <c r="Z8302" i="2"/>
  <c r="AA8302" i="2"/>
  <c r="Z8303" i="2"/>
  <c r="AA8303" i="2"/>
  <c r="Z8304" i="2"/>
  <c r="AA8304" i="2"/>
  <c r="Z8305" i="2"/>
  <c r="AA8305" i="2"/>
  <c r="Z8306" i="2"/>
  <c r="AA8306" i="2"/>
  <c r="Z8307" i="2"/>
  <c r="AA8307" i="2"/>
  <c r="Z8308" i="2"/>
  <c r="AA8308" i="2"/>
  <c r="Z8309" i="2"/>
  <c r="AA8309" i="2"/>
  <c r="Z8310" i="2"/>
  <c r="AA8310" i="2"/>
  <c r="Z8311" i="2"/>
  <c r="AA8311" i="2"/>
  <c r="Z8312" i="2"/>
  <c r="AA8312" i="2"/>
  <c r="Z8313" i="2"/>
  <c r="AA8313" i="2"/>
  <c r="Z8314" i="2"/>
  <c r="AA8314" i="2"/>
  <c r="Z8315" i="2"/>
  <c r="AA8315" i="2"/>
  <c r="Z8316" i="2"/>
  <c r="AA8316" i="2"/>
  <c r="Z8317" i="2"/>
  <c r="AA8317" i="2"/>
  <c r="Z8318" i="2"/>
  <c r="AA8318" i="2"/>
  <c r="Z8319" i="2"/>
  <c r="AA8319" i="2"/>
  <c r="Z8320" i="2"/>
  <c r="AA8320" i="2"/>
  <c r="Z8321" i="2"/>
  <c r="AA8321" i="2"/>
  <c r="Z8322" i="2"/>
  <c r="AA8322" i="2"/>
  <c r="Z8323" i="2"/>
  <c r="AA8323" i="2"/>
  <c r="Z8324" i="2"/>
  <c r="AA8324" i="2"/>
  <c r="Z8325" i="2"/>
  <c r="AA8325" i="2"/>
  <c r="Z8326" i="2"/>
  <c r="AA8326" i="2"/>
  <c r="Z8327" i="2"/>
  <c r="AA8327" i="2"/>
  <c r="Z8328" i="2"/>
  <c r="AA8328" i="2"/>
  <c r="Z8329" i="2"/>
  <c r="AA8329" i="2"/>
  <c r="Z8330" i="2"/>
  <c r="AA8330" i="2"/>
  <c r="Z8331" i="2"/>
  <c r="AA8331" i="2"/>
  <c r="Z8332" i="2"/>
  <c r="AA8332" i="2"/>
  <c r="Z8333" i="2"/>
  <c r="AA8333" i="2"/>
  <c r="Z8334" i="2"/>
  <c r="AA8334" i="2"/>
  <c r="Z8335" i="2"/>
  <c r="AA8335" i="2"/>
  <c r="Z8336" i="2"/>
  <c r="AA8336" i="2"/>
  <c r="Z8337" i="2"/>
  <c r="AA8337" i="2"/>
  <c r="Z8338" i="2"/>
  <c r="AA8338" i="2"/>
  <c r="Z8339" i="2"/>
  <c r="AA8339" i="2"/>
  <c r="Z8340" i="2"/>
  <c r="AA8340" i="2"/>
  <c r="Z8341" i="2"/>
  <c r="AA8341" i="2"/>
  <c r="Z8342" i="2"/>
  <c r="AA8342" i="2"/>
  <c r="Z8343" i="2"/>
  <c r="AA8343" i="2"/>
  <c r="Z8344" i="2"/>
  <c r="AA8344" i="2"/>
  <c r="Z8345" i="2"/>
  <c r="AA8345" i="2"/>
  <c r="Z8346" i="2"/>
  <c r="AA8346" i="2"/>
  <c r="Z8347" i="2"/>
  <c r="AA8347" i="2"/>
  <c r="Z8348" i="2"/>
  <c r="AA8348" i="2"/>
  <c r="Z8349" i="2"/>
  <c r="AA8349" i="2"/>
  <c r="Z8350" i="2"/>
  <c r="AA8350" i="2"/>
  <c r="Z8351" i="2"/>
  <c r="AA8351" i="2"/>
  <c r="Z8352" i="2"/>
  <c r="AA8352" i="2"/>
  <c r="Z8353" i="2"/>
  <c r="AA8353" i="2"/>
  <c r="Z8354" i="2"/>
  <c r="AA8354" i="2"/>
  <c r="Z8355" i="2"/>
  <c r="AA8355" i="2"/>
  <c r="Z8356" i="2"/>
  <c r="AA8356" i="2"/>
  <c r="Z8357" i="2"/>
  <c r="AA8357" i="2"/>
  <c r="Z8358" i="2"/>
  <c r="AA8358" i="2"/>
  <c r="Z8359" i="2"/>
  <c r="AA8359" i="2"/>
  <c r="Z8360" i="2"/>
  <c r="AA8360" i="2"/>
  <c r="Z8361" i="2"/>
  <c r="AA8361" i="2"/>
  <c r="Z8362" i="2"/>
  <c r="AA8362" i="2"/>
  <c r="Z8363" i="2"/>
  <c r="AA8363" i="2"/>
  <c r="Z8364" i="2"/>
  <c r="AA8364" i="2"/>
  <c r="Z8365" i="2"/>
  <c r="AA8365" i="2"/>
  <c r="Z8366" i="2"/>
  <c r="AA8366" i="2"/>
  <c r="Z8367" i="2"/>
  <c r="AA8367" i="2"/>
  <c r="Z8368" i="2"/>
  <c r="AA8368" i="2"/>
  <c r="Z8369" i="2"/>
  <c r="AA8369" i="2"/>
  <c r="Z8370" i="2"/>
  <c r="AA8370" i="2"/>
  <c r="Z8371" i="2"/>
  <c r="AA8371" i="2"/>
  <c r="Z8372" i="2"/>
  <c r="AA8372" i="2"/>
  <c r="Z8373" i="2"/>
  <c r="AA8373" i="2"/>
  <c r="Z8374" i="2"/>
  <c r="AA8374" i="2"/>
  <c r="Z8375" i="2"/>
  <c r="AA8375" i="2"/>
  <c r="Z8376" i="2"/>
  <c r="AA8376" i="2"/>
  <c r="Z8377" i="2"/>
  <c r="AA8377" i="2"/>
  <c r="Z8378" i="2"/>
  <c r="AA8378" i="2"/>
  <c r="Z8379" i="2"/>
  <c r="AA8379" i="2"/>
  <c r="Z8380" i="2"/>
  <c r="AA8380" i="2"/>
  <c r="Z8381" i="2"/>
  <c r="AA8381" i="2"/>
  <c r="Z8382" i="2"/>
  <c r="AA8382" i="2"/>
  <c r="Z8383" i="2"/>
  <c r="AA8383" i="2"/>
  <c r="Z8384" i="2"/>
  <c r="AA8384" i="2"/>
  <c r="Z8385" i="2"/>
  <c r="AA8385" i="2"/>
  <c r="Z8386" i="2"/>
  <c r="AA8386" i="2"/>
  <c r="Z8387" i="2"/>
  <c r="AA8387" i="2"/>
  <c r="Z8388" i="2"/>
  <c r="AA8388" i="2"/>
  <c r="Z8389" i="2"/>
  <c r="AA8389" i="2"/>
  <c r="Z8390" i="2"/>
  <c r="AA8390" i="2"/>
  <c r="Z8391" i="2"/>
  <c r="AA8391" i="2"/>
  <c r="Z8392" i="2"/>
  <c r="AA8392" i="2"/>
  <c r="Z8393" i="2"/>
  <c r="AA8393" i="2"/>
  <c r="Z8394" i="2"/>
  <c r="AA8394" i="2"/>
  <c r="Z8395" i="2"/>
  <c r="AA8395" i="2"/>
  <c r="Z8396" i="2"/>
  <c r="AA8396" i="2"/>
  <c r="Z8397" i="2"/>
  <c r="AA8397" i="2"/>
  <c r="Z8398" i="2"/>
  <c r="AA8398" i="2"/>
  <c r="Z8399" i="2"/>
  <c r="AA8399" i="2"/>
  <c r="Z8400" i="2"/>
  <c r="AA8400" i="2"/>
  <c r="Z8401" i="2"/>
  <c r="AA8401" i="2"/>
  <c r="Z8402" i="2"/>
  <c r="AA8402" i="2"/>
  <c r="Z8403" i="2"/>
  <c r="AA8403" i="2"/>
  <c r="Z8404" i="2"/>
  <c r="AA8404" i="2"/>
  <c r="Z8405" i="2"/>
  <c r="AA8405" i="2"/>
  <c r="Z8406" i="2"/>
  <c r="AA8406" i="2"/>
  <c r="Z8407" i="2"/>
  <c r="AA8407" i="2"/>
  <c r="Z8408" i="2"/>
  <c r="AA8408" i="2"/>
  <c r="Z8409" i="2"/>
  <c r="AA8409" i="2"/>
  <c r="Z8410" i="2"/>
  <c r="AA8410" i="2"/>
  <c r="Z8411" i="2"/>
  <c r="AA8411" i="2"/>
  <c r="Z8412" i="2"/>
  <c r="AA8412" i="2"/>
  <c r="Z8413" i="2"/>
  <c r="AA8413" i="2"/>
  <c r="Z8414" i="2"/>
  <c r="AA8414" i="2"/>
  <c r="Z8415" i="2"/>
  <c r="AA8415" i="2"/>
  <c r="Z8416" i="2"/>
  <c r="AA8416" i="2"/>
  <c r="Z8417" i="2"/>
  <c r="AA8417" i="2"/>
  <c r="Z8418" i="2"/>
  <c r="AA8418" i="2"/>
  <c r="Z8419" i="2"/>
  <c r="AA8419" i="2"/>
  <c r="Z8420" i="2"/>
  <c r="AA8420" i="2"/>
  <c r="Z8421" i="2"/>
  <c r="AA8421" i="2"/>
  <c r="Z8422" i="2"/>
  <c r="AA8422" i="2"/>
  <c r="Z8423" i="2"/>
  <c r="AA8423" i="2"/>
  <c r="Z8424" i="2"/>
  <c r="AA8424" i="2"/>
  <c r="Z8425" i="2"/>
  <c r="AA8425" i="2"/>
  <c r="Z8426" i="2"/>
  <c r="AA8426" i="2"/>
  <c r="Z8427" i="2"/>
  <c r="AA8427" i="2"/>
  <c r="Z8428" i="2"/>
  <c r="AA8428" i="2"/>
  <c r="Z8429" i="2"/>
  <c r="AA8429" i="2"/>
  <c r="Z8430" i="2"/>
  <c r="AA8430" i="2"/>
  <c r="Z8431" i="2"/>
  <c r="AA8431" i="2"/>
  <c r="Z8432" i="2"/>
  <c r="AA8432" i="2"/>
  <c r="Z8433" i="2"/>
  <c r="AA8433" i="2"/>
  <c r="Z8434" i="2"/>
  <c r="AA8434" i="2"/>
  <c r="Z8435" i="2"/>
  <c r="AA8435" i="2"/>
  <c r="Z8436" i="2"/>
  <c r="AA8436" i="2"/>
  <c r="Z8437" i="2"/>
  <c r="AA8437" i="2"/>
  <c r="Z8438" i="2"/>
  <c r="AA8438" i="2"/>
  <c r="Z8439" i="2"/>
  <c r="AA8439" i="2"/>
  <c r="Z8440" i="2"/>
  <c r="AA8440" i="2"/>
  <c r="Z8441" i="2"/>
  <c r="AA8441" i="2"/>
  <c r="Z8442" i="2"/>
  <c r="AA8442" i="2"/>
  <c r="Z8443" i="2"/>
  <c r="AA8443" i="2"/>
  <c r="Z8444" i="2"/>
  <c r="AA8444" i="2"/>
  <c r="Z8445" i="2"/>
  <c r="AA8445" i="2"/>
  <c r="Z8446" i="2"/>
  <c r="AA8446" i="2"/>
  <c r="Z8447" i="2"/>
  <c r="AA8447" i="2"/>
  <c r="Z8448" i="2"/>
  <c r="AA8448" i="2"/>
  <c r="Z8449" i="2"/>
  <c r="AA8449" i="2"/>
  <c r="Z8450" i="2"/>
  <c r="AA8450" i="2"/>
  <c r="Z8451" i="2"/>
  <c r="AA8451" i="2"/>
  <c r="Z8452" i="2"/>
  <c r="AA8452" i="2"/>
  <c r="Z8453" i="2"/>
  <c r="AA8453" i="2"/>
  <c r="Z8454" i="2"/>
  <c r="AA8454" i="2"/>
  <c r="Z8455" i="2"/>
  <c r="AA8455" i="2"/>
  <c r="Z8456" i="2"/>
  <c r="AA8456" i="2"/>
  <c r="Z8457" i="2"/>
  <c r="AA8457" i="2"/>
  <c r="Z8458" i="2"/>
  <c r="AA8458" i="2"/>
  <c r="Z8459" i="2"/>
  <c r="AA8459" i="2"/>
  <c r="Z8460" i="2"/>
  <c r="AA8460" i="2"/>
  <c r="Z8461" i="2"/>
  <c r="AA8461" i="2"/>
  <c r="Z8462" i="2"/>
  <c r="AA8462" i="2"/>
  <c r="Z8463" i="2"/>
  <c r="AA8463" i="2"/>
  <c r="Z8464" i="2"/>
  <c r="AA8464" i="2"/>
  <c r="Z8465" i="2"/>
  <c r="AA8465" i="2"/>
  <c r="Z8466" i="2"/>
  <c r="AA8466" i="2"/>
  <c r="Z8467" i="2"/>
  <c r="AA8467" i="2"/>
  <c r="Z8468" i="2"/>
  <c r="AA8468" i="2"/>
  <c r="Z8469" i="2"/>
  <c r="AA8469" i="2"/>
  <c r="Z8470" i="2"/>
  <c r="AA8470" i="2"/>
  <c r="Z8471" i="2"/>
  <c r="AA8471" i="2"/>
  <c r="Z8472" i="2"/>
  <c r="AA8472" i="2"/>
  <c r="Z8473" i="2"/>
  <c r="AA8473" i="2"/>
  <c r="Z8474" i="2"/>
  <c r="AA8474" i="2"/>
  <c r="Z8475" i="2"/>
  <c r="AA8475" i="2"/>
  <c r="Z8476" i="2"/>
  <c r="AA8476" i="2"/>
  <c r="Z8477" i="2"/>
  <c r="AA8477" i="2"/>
  <c r="Z8478" i="2"/>
  <c r="AA8478" i="2"/>
  <c r="Z8479" i="2"/>
  <c r="AA8479" i="2"/>
  <c r="Z8480" i="2"/>
  <c r="AA8480" i="2"/>
  <c r="Z8481" i="2"/>
  <c r="AA8481" i="2"/>
  <c r="Z8482" i="2"/>
  <c r="AA8482" i="2"/>
  <c r="Z8483" i="2"/>
  <c r="AA8483" i="2"/>
  <c r="Z8484" i="2"/>
  <c r="AA8484" i="2"/>
  <c r="Z8485" i="2"/>
  <c r="AA8485" i="2"/>
  <c r="Z8486" i="2"/>
  <c r="AA8486" i="2"/>
  <c r="Z8487" i="2"/>
  <c r="AA8487" i="2"/>
  <c r="Z8488" i="2"/>
  <c r="AA8488" i="2"/>
  <c r="Z8489" i="2"/>
  <c r="AA8489" i="2"/>
  <c r="Z8490" i="2"/>
  <c r="AA8490" i="2"/>
  <c r="Z8491" i="2"/>
  <c r="AA8491" i="2"/>
  <c r="Z8492" i="2"/>
  <c r="AA8492" i="2"/>
  <c r="Z8493" i="2"/>
  <c r="AA8493" i="2"/>
  <c r="Z8494" i="2"/>
  <c r="AA8494" i="2"/>
  <c r="Z8495" i="2"/>
  <c r="AA8495" i="2"/>
  <c r="Z8496" i="2"/>
  <c r="AA8496" i="2"/>
  <c r="Z8497" i="2"/>
  <c r="AA8497" i="2"/>
  <c r="Z8498" i="2"/>
  <c r="AA8498" i="2"/>
  <c r="Z8499" i="2"/>
  <c r="AA8499" i="2"/>
  <c r="Z8500" i="2"/>
  <c r="AA8500" i="2"/>
  <c r="Z8501" i="2"/>
  <c r="AA8501" i="2"/>
  <c r="Z8502" i="2"/>
  <c r="AA8502" i="2"/>
  <c r="Z8503" i="2"/>
  <c r="AA8503" i="2"/>
  <c r="Z8504" i="2"/>
  <c r="AA8504" i="2"/>
  <c r="Z8505" i="2"/>
  <c r="AA8505" i="2"/>
  <c r="Z8506" i="2"/>
  <c r="AA8506" i="2"/>
  <c r="Z8507" i="2"/>
  <c r="AA8507" i="2"/>
  <c r="Z8508" i="2"/>
  <c r="AA8508" i="2"/>
  <c r="Z8509" i="2"/>
  <c r="AA8509" i="2"/>
  <c r="Z8510" i="2"/>
  <c r="AA8510" i="2"/>
  <c r="Z8511" i="2"/>
  <c r="AA8511" i="2"/>
  <c r="Z8512" i="2"/>
  <c r="AA8512" i="2"/>
  <c r="Z8513" i="2"/>
  <c r="AA8513" i="2"/>
  <c r="Z8514" i="2"/>
  <c r="AA8514" i="2"/>
  <c r="Z8515" i="2"/>
  <c r="AA8515" i="2"/>
  <c r="Z8516" i="2"/>
  <c r="AA8516" i="2"/>
  <c r="Z8517" i="2"/>
  <c r="AA8517" i="2"/>
  <c r="Z8518" i="2"/>
  <c r="AA8518" i="2"/>
  <c r="Z8519" i="2"/>
  <c r="AA8519" i="2"/>
  <c r="Z8520" i="2"/>
  <c r="AA8520" i="2"/>
  <c r="Z8521" i="2"/>
  <c r="AA8521" i="2"/>
  <c r="Z8522" i="2"/>
  <c r="AA8522" i="2"/>
  <c r="Z8523" i="2"/>
  <c r="AA8523" i="2"/>
  <c r="Z8524" i="2"/>
  <c r="AA8524" i="2"/>
  <c r="Z8525" i="2"/>
  <c r="AA8525" i="2"/>
  <c r="Z8526" i="2"/>
  <c r="AA8526" i="2"/>
  <c r="Z8527" i="2"/>
  <c r="AA8527" i="2"/>
  <c r="Z8528" i="2"/>
  <c r="AA8528" i="2"/>
  <c r="Z8529" i="2"/>
  <c r="AA8529" i="2"/>
  <c r="Z8530" i="2"/>
  <c r="AA8530" i="2"/>
  <c r="Z8531" i="2"/>
  <c r="AA8531" i="2"/>
  <c r="Z8532" i="2"/>
  <c r="AA8532" i="2"/>
  <c r="Z8533" i="2"/>
  <c r="AA8533" i="2"/>
  <c r="Z8534" i="2"/>
  <c r="AA8534" i="2"/>
  <c r="Z8535" i="2"/>
  <c r="AA8535" i="2"/>
  <c r="Z8536" i="2"/>
  <c r="AA8536" i="2"/>
  <c r="Z8537" i="2"/>
  <c r="AA8537" i="2"/>
  <c r="Z8538" i="2"/>
  <c r="AA8538" i="2"/>
  <c r="Z8539" i="2"/>
  <c r="AA8539" i="2"/>
  <c r="Z8540" i="2"/>
  <c r="AA8540" i="2"/>
  <c r="Z8541" i="2"/>
  <c r="AA8541" i="2"/>
  <c r="Z8542" i="2"/>
  <c r="AA8542" i="2"/>
  <c r="Z8543" i="2"/>
  <c r="AA8543" i="2"/>
  <c r="Z8544" i="2"/>
  <c r="AA8544" i="2"/>
  <c r="Z8545" i="2"/>
  <c r="AA8545" i="2"/>
  <c r="Z8546" i="2"/>
  <c r="AA8546" i="2"/>
  <c r="Z8547" i="2"/>
  <c r="AA8547" i="2"/>
  <c r="Z8548" i="2"/>
  <c r="AA8548" i="2"/>
  <c r="Z8549" i="2"/>
  <c r="AA8549" i="2"/>
  <c r="Z8550" i="2"/>
  <c r="AA8550" i="2"/>
  <c r="Z8551" i="2"/>
  <c r="AA8551" i="2"/>
  <c r="Z8552" i="2"/>
  <c r="AA8552" i="2"/>
  <c r="Z8553" i="2"/>
  <c r="AA8553" i="2"/>
  <c r="Z8554" i="2"/>
  <c r="AA8554" i="2"/>
  <c r="Z8555" i="2"/>
  <c r="AA8555" i="2"/>
  <c r="Z8556" i="2"/>
  <c r="AA8556" i="2"/>
  <c r="Z8557" i="2"/>
  <c r="AA8557" i="2"/>
  <c r="Z8558" i="2"/>
  <c r="AA8558" i="2"/>
  <c r="Z8559" i="2"/>
  <c r="AA8559" i="2"/>
  <c r="Z8560" i="2"/>
  <c r="AA8560" i="2"/>
  <c r="Z8561" i="2"/>
  <c r="AA8561" i="2"/>
  <c r="Z8562" i="2"/>
  <c r="AA8562" i="2"/>
  <c r="Z8563" i="2"/>
  <c r="AA8563" i="2"/>
  <c r="Z8564" i="2"/>
  <c r="AA8564" i="2"/>
  <c r="Z8565" i="2"/>
  <c r="AA8565" i="2"/>
  <c r="Z8566" i="2"/>
  <c r="AA8566" i="2"/>
  <c r="Z8567" i="2"/>
  <c r="AA8567" i="2"/>
  <c r="Z8568" i="2"/>
  <c r="AA8568" i="2"/>
  <c r="Z8569" i="2"/>
  <c r="AA8569" i="2"/>
  <c r="Z8570" i="2"/>
  <c r="AA8570" i="2"/>
  <c r="Z8571" i="2"/>
  <c r="AA8571" i="2"/>
  <c r="Z8572" i="2"/>
  <c r="AA8572" i="2"/>
  <c r="Z8573" i="2"/>
  <c r="AA8573" i="2"/>
  <c r="Z8574" i="2"/>
  <c r="AA8574" i="2"/>
  <c r="Z8575" i="2"/>
  <c r="AA8575" i="2"/>
  <c r="Z8576" i="2"/>
  <c r="AA8576" i="2"/>
  <c r="Z8577" i="2"/>
  <c r="AA8577" i="2"/>
  <c r="Z8578" i="2"/>
  <c r="AA8578" i="2"/>
  <c r="Z8579" i="2"/>
  <c r="AA8579" i="2"/>
  <c r="Z8580" i="2"/>
  <c r="AA8580" i="2"/>
  <c r="Z8581" i="2"/>
  <c r="AA8581" i="2"/>
  <c r="Z8582" i="2"/>
  <c r="AA8582" i="2"/>
  <c r="Z8583" i="2"/>
  <c r="AA8583" i="2"/>
  <c r="Z8584" i="2"/>
  <c r="AA8584" i="2"/>
  <c r="Z8585" i="2"/>
  <c r="AA8585" i="2"/>
  <c r="Z8586" i="2"/>
  <c r="AA8586" i="2"/>
  <c r="Z8587" i="2"/>
  <c r="AA8587" i="2"/>
  <c r="Z8588" i="2"/>
  <c r="AA8588" i="2"/>
  <c r="Z8589" i="2"/>
  <c r="AA8589" i="2"/>
  <c r="Z8590" i="2"/>
  <c r="AA8590" i="2"/>
  <c r="Z8591" i="2"/>
  <c r="AA8591" i="2"/>
  <c r="Z8592" i="2"/>
  <c r="AA8592" i="2"/>
  <c r="Z8593" i="2"/>
  <c r="AA8593" i="2"/>
  <c r="Z8594" i="2"/>
  <c r="AA8594" i="2"/>
  <c r="Z8595" i="2"/>
  <c r="AA8595" i="2"/>
  <c r="Z8596" i="2"/>
  <c r="AA8596" i="2"/>
  <c r="Z8597" i="2"/>
  <c r="AA8597" i="2"/>
  <c r="Z8598" i="2"/>
  <c r="AA8598" i="2"/>
  <c r="Z8599" i="2"/>
  <c r="AA8599" i="2"/>
  <c r="Z8600" i="2"/>
  <c r="AA8600" i="2"/>
  <c r="Z8601" i="2"/>
  <c r="AA8601" i="2"/>
  <c r="Z8602" i="2"/>
  <c r="AA8602" i="2"/>
  <c r="Z8603" i="2"/>
  <c r="AA8603" i="2"/>
  <c r="Z8604" i="2"/>
  <c r="AA8604" i="2"/>
  <c r="Z8605" i="2"/>
  <c r="AA8605" i="2"/>
  <c r="Z8606" i="2"/>
  <c r="AA8606" i="2"/>
  <c r="Z8607" i="2"/>
  <c r="AA8607" i="2"/>
  <c r="Z8608" i="2"/>
  <c r="AA8608" i="2"/>
  <c r="Z8609" i="2"/>
  <c r="AA8609" i="2"/>
  <c r="Z8610" i="2"/>
  <c r="AA8610" i="2"/>
  <c r="Z8611" i="2"/>
  <c r="AA8611" i="2"/>
  <c r="Z8612" i="2"/>
  <c r="AA8612" i="2"/>
  <c r="Z8613" i="2"/>
  <c r="AA8613" i="2"/>
  <c r="Z8614" i="2"/>
  <c r="AA8614" i="2"/>
  <c r="Z8615" i="2"/>
  <c r="AA8615" i="2"/>
  <c r="Z8616" i="2"/>
  <c r="AA8616" i="2"/>
  <c r="Z8617" i="2"/>
  <c r="AA8617" i="2"/>
  <c r="Z8618" i="2"/>
  <c r="AA8618" i="2"/>
  <c r="Z8619" i="2"/>
  <c r="AA8619" i="2"/>
  <c r="Z8620" i="2"/>
  <c r="AA8620" i="2"/>
  <c r="Z8621" i="2"/>
  <c r="AA8621" i="2"/>
  <c r="Z8622" i="2"/>
  <c r="AA8622" i="2"/>
  <c r="Z8623" i="2"/>
  <c r="AA8623" i="2"/>
  <c r="Z8624" i="2"/>
  <c r="AA8624" i="2"/>
  <c r="Z8625" i="2"/>
  <c r="AA8625" i="2"/>
  <c r="Z8626" i="2"/>
  <c r="AA8626" i="2"/>
  <c r="Z8627" i="2"/>
  <c r="AA8627" i="2"/>
  <c r="Z8628" i="2"/>
  <c r="AA8628" i="2"/>
  <c r="Z8629" i="2"/>
  <c r="AA8629" i="2"/>
  <c r="Z8630" i="2"/>
  <c r="AA8630" i="2"/>
  <c r="Z8631" i="2"/>
  <c r="AA8631" i="2"/>
  <c r="Z8632" i="2"/>
  <c r="AA8632" i="2"/>
  <c r="Z8633" i="2"/>
  <c r="AA8633" i="2"/>
  <c r="Z8634" i="2"/>
  <c r="AA8634" i="2"/>
  <c r="Z8635" i="2"/>
  <c r="AA8635" i="2"/>
  <c r="Z8636" i="2"/>
  <c r="AA8636" i="2"/>
  <c r="Z8637" i="2"/>
  <c r="AA8637" i="2"/>
  <c r="Z8638" i="2"/>
  <c r="AA8638" i="2"/>
  <c r="Z8639" i="2"/>
  <c r="AA8639" i="2"/>
  <c r="Z8640" i="2"/>
  <c r="AA8640" i="2"/>
  <c r="Z8641" i="2"/>
  <c r="AA8641" i="2"/>
  <c r="Z8642" i="2"/>
  <c r="AA8642" i="2"/>
  <c r="Z8643" i="2"/>
  <c r="AA8643" i="2"/>
  <c r="Z8644" i="2"/>
  <c r="AA8644" i="2"/>
  <c r="Z8645" i="2"/>
  <c r="AA8645" i="2"/>
  <c r="Z8646" i="2"/>
  <c r="AA8646" i="2"/>
  <c r="Z8647" i="2"/>
  <c r="AA8647" i="2"/>
  <c r="Z8648" i="2"/>
  <c r="AA8648" i="2"/>
  <c r="Z8649" i="2"/>
  <c r="AA8649" i="2"/>
  <c r="Z8650" i="2"/>
  <c r="AA8650" i="2"/>
  <c r="Z8651" i="2"/>
  <c r="AA8651" i="2"/>
  <c r="Z8652" i="2"/>
  <c r="AA8652" i="2"/>
  <c r="Z8653" i="2"/>
  <c r="AA8653" i="2"/>
  <c r="Z8654" i="2"/>
  <c r="AA8654" i="2"/>
  <c r="Z8655" i="2"/>
  <c r="AA8655" i="2"/>
  <c r="Z8656" i="2"/>
  <c r="AA8656" i="2"/>
  <c r="Z8657" i="2"/>
  <c r="AA8657" i="2"/>
  <c r="Z8658" i="2"/>
  <c r="AA8658" i="2"/>
  <c r="Z8659" i="2"/>
  <c r="AA8659" i="2"/>
  <c r="Z8660" i="2"/>
  <c r="AA8660" i="2"/>
  <c r="Z8661" i="2"/>
  <c r="AA8661" i="2"/>
  <c r="Z8662" i="2"/>
  <c r="AA8662" i="2"/>
  <c r="Z8663" i="2"/>
  <c r="AA8663" i="2"/>
  <c r="Z8664" i="2"/>
  <c r="AA8664" i="2"/>
  <c r="Z8665" i="2"/>
  <c r="AA8665" i="2"/>
  <c r="Z8666" i="2"/>
  <c r="AA8666" i="2"/>
  <c r="Z8667" i="2"/>
  <c r="AA8667" i="2"/>
  <c r="Z8668" i="2"/>
  <c r="AA8668" i="2"/>
  <c r="Z8669" i="2"/>
  <c r="AA8669" i="2"/>
  <c r="Z8670" i="2"/>
  <c r="AA8670" i="2"/>
  <c r="Z8671" i="2"/>
  <c r="AA8671" i="2"/>
  <c r="Z8672" i="2"/>
  <c r="AA8672" i="2"/>
  <c r="Z8673" i="2"/>
  <c r="AA8673" i="2"/>
  <c r="Z8674" i="2"/>
  <c r="AA8674" i="2"/>
  <c r="Z8675" i="2"/>
  <c r="AA8675" i="2"/>
  <c r="Z8676" i="2"/>
  <c r="AA8676" i="2"/>
  <c r="Z8677" i="2"/>
  <c r="AA8677" i="2"/>
  <c r="Z8678" i="2"/>
  <c r="AA8678" i="2"/>
  <c r="Z8679" i="2"/>
  <c r="AA8679" i="2"/>
  <c r="Z8680" i="2"/>
  <c r="AA8680" i="2"/>
  <c r="Z8681" i="2"/>
  <c r="AA8681" i="2"/>
  <c r="Z8682" i="2"/>
  <c r="AA8682" i="2"/>
  <c r="Z8683" i="2"/>
  <c r="AA8683" i="2"/>
  <c r="Z8684" i="2"/>
  <c r="AA8684" i="2"/>
  <c r="Z8685" i="2"/>
  <c r="AA8685" i="2"/>
  <c r="Z8686" i="2"/>
  <c r="AA8686" i="2"/>
  <c r="Z8687" i="2"/>
  <c r="AA8687" i="2"/>
  <c r="Z8688" i="2"/>
  <c r="AA8688" i="2"/>
  <c r="Z8689" i="2"/>
  <c r="AA8689" i="2"/>
  <c r="Z8690" i="2"/>
  <c r="AA8690" i="2"/>
  <c r="Z8691" i="2"/>
  <c r="AA8691" i="2"/>
  <c r="Z8692" i="2"/>
  <c r="AA8692" i="2"/>
  <c r="Z8693" i="2"/>
  <c r="AA8693" i="2"/>
  <c r="Z8694" i="2"/>
  <c r="AA8694" i="2"/>
  <c r="Z8695" i="2"/>
  <c r="AA8695" i="2"/>
  <c r="Z8696" i="2"/>
  <c r="AA8696" i="2"/>
  <c r="Z8697" i="2"/>
  <c r="AA8697" i="2"/>
  <c r="Z8698" i="2"/>
  <c r="AA8698" i="2"/>
  <c r="Z8699" i="2"/>
  <c r="AA8699" i="2"/>
  <c r="Z8700" i="2"/>
  <c r="AA8700" i="2"/>
  <c r="Z8701" i="2"/>
  <c r="AA8701" i="2"/>
  <c r="Z8702" i="2"/>
  <c r="AA8702" i="2"/>
  <c r="Z8703" i="2"/>
  <c r="AA8703" i="2"/>
  <c r="Z8704" i="2"/>
  <c r="AA8704" i="2"/>
  <c r="Z8705" i="2"/>
  <c r="AA8705" i="2"/>
  <c r="Z8706" i="2"/>
  <c r="AA8706" i="2"/>
  <c r="Z8707" i="2"/>
  <c r="AA8707" i="2"/>
  <c r="Z8708" i="2"/>
  <c r="AA8708" i="2"/>
  <c r="Z8709" i="2"/>
  <c r="AA8709" i="2"/>
  <c r="Z8710" i="2"/>
  <c r="AA8710" i="2"/>
  <c r="Z8711" i="2"/>
  <c r="AA8711" i="2"/>
  <c r="Z8712" i="2"/>
  <c r="AA8712" i="2"/>
  <c r="Z8713" i="2"/>
  <c r="AA8713" i="2"/>
  <c r="Z8714" i="2"/>
  <c r="AA8714" i="2"/>
  <c r="Z8715" i="2"/>
  <c r="AA8715" i="2"/>
  <c r="Z8716" i="2"/>
  <c r="AA8716" i="2"/>
  <c r="Z8717" i="2"/>
  <c r="AA8717" i="2"/>
  <c r="Z8718" i="2"/>
  <c r="AA8718" i="2"/>
  <c r="Z8719" i="2"/>
  <c r="AA8719" i="2"/>
  <c r="Z8720" i="2"/>
  <c r="AA8720" i="2"/>
  <c r="Z8721" i="2"/>
  <c r="AA8721" i="2"/>
  <c r="Z8722" i="2"/>
  <c r="AA8722" i="2"/>
  <c r="Z8723" i="2"/>
  <c r="AA8723" i="2"/>
  <c r="Z8724" i="2"/>
  <c r="AA8724" i="2"/>
  <c r="Z8725" i="2"/>
  <c r="AA8725" i="2"/>
  <c r="Z8726" i="2"/>
  <c r="AA8726" i="2"/>
  <c r="Z8727" i="2"/>
  <c r="AA8727" i="2"/>
  <c r="Z8728" i="2"/>
  <c r="AA8728" i="2"/>
  <c r="Z8729" i="2"/>
  <c r="AA8729" i="2"/>
  <c r="Z8730" i="2"/>
  <c r="AA8730" i="2"/>
  <c r="Z8731" i="2"/>
  <c r="AA8731" i="2"/>
  <c r="Z8732" i="2"/>
  <c r="AA8732" i="2"/>
  <c r="Z8733" i="2"/>
  <c r="AA8733" i="2"/>
  <c r="Z8734" i="2"/>
  <c r="AA8734" i="2"/>
  <c r="Z8735" i="2"/>
  <c r="AA8735" i="2"/>
  <c r="Z8736" i="2"/>
  <c r="AA8736" i="2"/>
  <c r="Z8737" i="2"/>
  <c r="AA8737" i="2"/>
  <c r="Z8738" i="2"/>
  <c r="AA8738" i="2"/>
  <c r="Z8739" i="2"/>
  <c r="AA8739" i="2"/>
  <c r="Z8740" i="2"/>
  <c r="AA8740" i="2"/>
  <c r="Z8741" i="2"/>
  <c r="AA8741" i="2"/>
  <c r="Z8742" i="2"/>
  <c r="AA8742" i="2"/>
  <c r="Z8743" i="2"/>
  <c r="AA8743" i="2"/>
  <c r="Z8744" i="2"/>
  <c r="AA8744" i="2"/>
  <c r="Z8745" i="2"/>
  <c r="AA8745" i="2"/>
  <c r="Z8746" i="2"/>
  <c r="AA8746" i="2"/>
  <c r="Z8747" i="2"/>
  <c r="AA8747" i="2"/>
  <c r="Z8748" i="2"/>
  <c r="AA8748" i="2"/>
  <c r="Z8749" i="2"/>
  <c r="AA8749" i="2"/>
  <c r="Z8750" i="2"/>
  <c r="AA8750" i="2"/>
  <c r="Z8751" i="2"/>
  <c r="AA8751" i="2"/>
  <c r="Z8752" i="2"/>
  <c r="AA8752" i="2"/>
  <c r="Z8753" i="2"/>
  <c r="AA8753" i="2"/>
  <c r="Z8754" i="2"/>
  <c r="AA8754" i="2"/>
  <c r="Z8755" i="2"/>
  <c r="AA8755" i="2"/>
  <c r="Z8756" i="2"/>
  <c r="AA8756" i="2"/>
  <c r="Z8757" i="2"/>
  <c r="AA8757" i="2"/>
  <c r="Z8758" i="2"/>
  <c r="AA8758" i="2"/>
  <c r="Z8759" i="2"/>
  <c r="AA8759" i="2"/>
  <c r="Z8760" i="2"/>
  <c r="AA8760" i="2"/>
  <c r="Z8761" i="2"/>
  <c r="AA8761" i="2"/>
  <c r="Z8762" i="2"/>
  <c r="AA8762" i="2"/>
  <c r="Z8763" i="2"/>
  <c r="AA8763" i="2"/>
  <c r="Z8764" i="2"/>
  <c r="AA8764" i="2"/>
  <c r="Z8765" i="2"/>
  <c r="AA8765" i="2"/>
  <c r="Z8766" i="2"/>
  <c r="AA8766" i="2"/>
  <c r="Z8767" i="2"/>
  <c r="AA8767" i="2"/>
  <c r="Z8768" i="2"/>
  <c r="AA8768" i="2"/>
  <c r="Z8769" i="2"/>
  <c r="AA8769" i="2"/>
  <c r="Z8770" i="2"/>
  <c r="AA8770" i="2"/>
  <c r="Z8771" i="2"/>
  <c r="AA8771" i="2"/>
  <c r="Z8772" i="2"/>
  <c r="AA8772" i="2"/>
  <c r="Z8773" i="2"/>
  <c r="AA8773" i="2"/>
  <c r="Z8774" i="2"/>
  <c r="AA8774" i="2"/>
  <c r="Z8775" i="2"/>
  <c r="AA8775" i="2"/>
  <c r="Z8776" i="2"/>
  <c r="AA8776" i="2"/>
  <c r="Z8777" i="2"/>
  <c r="AA8777" i="2"/>
  <c r="Z8778" i="2"/>
  <c r="AA8778" i="2"/>
  <c r="Z8779" i="2"/>
  <c r="AA8779" i="2"/>
  <c r="Z8780" i="2"/>
  <c r="AA8780" i="2"/>
  <c r="Z8781" i="2"/>
  <c r="AA8781" i="2"/>
  <c r="Z8782" i="2"/>
  <c r="AA8782" i="2"/>
  <c r="Z8783" i="2"/>
  <c r="AA8783" i="2"/>
  <c r="Z8784" i="2"/>
  <c r="AA8784" i="2"/>
  <c r="Z8785" i="2"/>
  <c r="AA8785" i="2"/>
  <c r="Z8786" i="2"/>
  <c r="AA8786" i="2"/>
  <c r="Z8787" i="2"/>
  <c r="AA8787" i="2"/>
  <c r="Z8788" i="2"/>
  <c r="AA8788" i="2"/>
  <c r="Z8789" i="2"/>
  <c r="AA8789" i="2"/>
  <c r="Z8790" i="2"/>
  <c r="AA8790" i="2"/>
  <c r="Z8791" i="2"/>
  <c r="AA8791" i="2"/>
  <c r="Z8792" i="2"/>
  <c r="AA8792" i="2"/>
  <c r="Z8793" i="2"/>
  <c r="AA8793" i="2"/>
  <c r="Z8794" i="2"/>
  <c r="AA8794" i="2"/>
  <c r="Z8795" i="2"/>
  <c r="AA8795" i="2"/>
  <c r="Z8796" i="2"/>
  <c r="AA8796" i="2"/>
  <c r="Z8797" i="2"/>
  <c r="AA8797" i="2"/>
  <c r="Z8798" i="2"/>
  <c r="AA8798" i="2"/>
  <c r="Z8799" i="2"/>
  <c r="AA8799" i="2"/>
  <c r="Z8800" i="2"/>
  <c r="AA8800" i="2"/>
  <c r="Z8801" i="2"/>
  <c r="AA8801" i="2"/>
  <c r="Z8802" i="2"/>
  <c r="AA8802" i="2"/>
  <c r="Z8803" i="2"/>
  <c r="AA8803" i="2"/>
  <c r="Z8804" i="2"/>
  <c r="AA8804" i="2"/>
  <c r="Z8805" i="2"/>
  <c r="AA8805" i="2"/>
  <c r="Z8806" i="2"/>
  <c r="AA8806" i="2"/>
  <c r="Z8807" i="2"/>
  <c r="AA8807" i="2"/>
  <c r="Z8808" i="2"/>
  <c r="AA8808" i="2"/>
  <c r="Z8809" i="2"/>
  <c r="AA8809" i="2"/>
  <c r="Z8810" i="2"/>
  <c r="AA8810" i="2"/>
  <c r="Z8811" i="2"/>
  <c r="AA8811" i="2"/>
  <c r="Z8812" i="2"/>
  <c r="AA8812" i="2"/>
  <c r="Z8813" i="2"/>
  <c r="AA8813" i="2"/>
  <c r="Z8814" i="2"/>
  <c r="AA8814" i="2"/>
  <c r="Z8815" i="2"/>
  <c r="AA8815" i="2"/>
  <c r="Z8816" i="2"/>
  <c r="AA8816" i="2"/>
  <c r="Z8817" i="2"/>
  <c r="AA8817" i="2"/>
  <c r="Z8818" i="2"/>
  <c r="AA8818" i="2"/>
  <c r="Z8819" i="2"/>
  <c r="AA8819" i="2"/>
  <c r="Z8820" i="2"/>
  <c r="AA8820" i="2"/>
  <c r="Z8821" i="2"/>
  <c r="AA8821" i="2"/>
  <c r="Z8822" i="2"/>
  <c r="AA8822" i="2"/>
  <c r="Z8823" i="2"/>
  <c r="AA8823" i="2"/>
  <c r="Z8824" i="2"/>
  <c r="AA8824" i="2"/>
  <c r="Z8825" i="2"/>
  <c r="AA8825" i="2"/>
  <c r="Z8826" i="2"/>
  <c r="AA8826" i="2"/>
  <c r="Z8827" i="2"/>
  <c r="AA8827" i="2"/>
  <c r="Z8828" i="2"/>
  <c r="AA8828" i="2"/>
  <c r="Z8829" i="2"/>
  <c r="AA8829" i="2"/>
  <c r="Z8830" i="2"/>
  <c r="AA8830" i="2"/>
  <c r="Z8831" i="2"/>
  <c r="AA8831" i="2"/>
  <c r="Z8832" i="2"/>
  <c r="AA8832" i="2"/>
  <c r="Z8833" i="2"/>
  <c r="AA8833" i="2"/>
  <c r="Z8834" i="2"/>
  <c r="AA8834" i="2"/>
  <c r="Z8835" i="2"/>
  <c r="AA8835" i="2"/>
  <c r="Z8836" i="2"/>
  <c r="AA8836" i="2"/>
  <c r="Z8837" i="2"/>
  <c r="AA8837" i="2"/>
  <c r="Z8838" i="2"/>
  <c r="AA8838" i="2"/>
  <c r="Z8839" i="2"/>
  <c r="AA8839" i="2"/>
  <c r="Z8840" i="2"/>
  <c r="AA8840" i="2"/>
  <c r="Z8841" i="2"/>
  <c r="AA8841" i="2"/>
  <c r="Z8842" i="2"/>
  <c r="AA8842" i="2"/>
  <c r="Z8843" i="2"/>
  <c r="AA8843" i="2"/>
  <c r="Z8844" i="2"/>
  <c r="AA8844" i="2"/>
  <c r="Z8845" i="2"/>
  <c r="AA8845" i="2"/>
  <c r="Z8846" i="2"/>
  <c r="AA8846" i="2"/>
  <c r="Z8847" i="2"/>
  <c r="AA8847" i="2"/>
  <c r="Z8848" i="2"/>
  <c r="AA8848" i="2"/>
  <c r="Z8849" i="2"/>
  <c r="AA8849" i="2"/>
  <c r="Z8850" i="2"/>
  <c r="AA8850" i="2"/>
  <c r="Z8851" i="2"/>
  <c r="AA8851" i="2"/>
  <c r="Z8852" i="2"/>
  <c r="AA8852" i="2"/>
  <c r="Z8853" i="2"/>
  <c r="AA8853" i="2"/>
  <c r="Z8854" i="2"/>
  <c r="AA8854" i="2"/>
  <c r="Z8855" i="2"/>
  <c r="AA8855" i="2"/>
  <c r="Z8856" i="2"/>
  <c r="AA8856" i="2"/>
  <c r="Z8857" i="2"/>
  <c r="AA8857" i="2"/>
  <c r="Z8858" i="2"/>
  <c r="AA8858" i="2"/>
  <c r="Z8859" i="2"/>
  <c r="AA8859" i="2"/>
  <c r="Z8860" i="2"/>
  <c r="AA8860" i="2"/>
  <c r="Z8861" i="2"/>
  <c r="AA8861" i="2"/>
  <c r="Z8862" i="2"/>
  <c r="AA8862" i="2"/>
  <c r="Z8863" i="2"/>
  <c r="AA8863" i="2"/>
  <c r="Z8864" i="2"/>
  <c r="AA8864" i="2"/>
  <c r="Z8865" i="2"/>
  <c r="AA8865" i="2"/>
  <c r="Z8866" i="2"/>
  <c r="AA8866" i="2"/>
  <c r="Z8867" i="2"/>
  <c r="AA8867" i="2"/>
  <c r="Z8868" i="2"/>
  <c r="AA8868" i="2"/>
  <c r="Z8869" i="2"/>
  <c r="AA8869" i="2"/>
  <c r="Z8870" i="2"/>
  <c r="AA8870" i="2"/>
  <c r="Z8871" i="2"/>
  <c r="AA8871" i="2"/>
  <c r="Z8872" i="2"/>
  <c r="AA8872" i="2"/>
  <c r="Z8873" i="2"/>
  <c r="AA8873" i="2"/>
  <c r="Z8874" i="2"/>
  <c r="AA8874" i="2"/>
  <c r="Z8875" i="2"/>
  <c r="AA8875" i="2"/>
  <c r="Z8876" i="2"/>
  <c r="AA8876" i="2"/>
  <c r="Z8877" i="2"/>
  <c r="AA8877" i="2"/>
  <c r="Z8878" i="2"/>
  <c r="AA8878" i="2"/>
  <c r="Z8879" i="2"/>
  <c r="AA8879" i="2"/>
  <c r="Z8880" i="2"/>
  <c r="AA8880" i="2"/>
  <c r="Z8881" i="2"/>
  <c r="AA8881" i="2"/>
  <c r="Z8882" i="2"/>
  <c r="AA8882" i="2"/>
  <c r="Z8883" i="2"/>
  <c r="AA8883" i="2"/>
  <c r="Z8884" i="2"/>
  <c r="AA8884" i="2"/>
  <c r="Z8885" i="2"/>
  <c r="AA8885" i="2"/>
  <c r="Z8886" i="2"/>
  <c r="AA8886" i="2"/>
  <c r="Z8887" i="2"/>
  <c r="AA8887" i="2"/>
  <c r="Z8888" i="2"/>
  <c r="AA8888" i="2"/>
  <c r="Z8889" i="2"/>
  <c r="AA8889" i="2"/>
  <c r="Z8890" i="2"/>
  <c r="AA8890" i="2"/>
  <c r="Z8891" i="2"/>
  <c r="AA8891" i="2"/>
  <c r="Z8892" i="2"/>
  <c r="AA8892" i="2"/>
  <c r="Z8893" i="2"/>
  <c r="AA8893" i="2"/>
  <c r="Z8894" i="2"/>
  <c r="AA8894" i="2"/>
  <c r="Z8895" i="2"/>
  <c r="AA8895" i="2"/>
  <c r="Z8896" i="2"/>
  <c r="AA8896" i="2"/>
  <c r="Z8897" i="2"/>
  <c r="AA8897" i="2"/>
  <c r="Z8898" i="2"/>
  <c r="AA8898" i="2"/>
  <c r="Z8899" i="2"/>
  <c r="AA8899" i="2"/>
  <c r="Z8900" i="2"/>
  <c r="AA8900" i="2"/>
  <c r="Z8901" i="2"/>
  <c r="AA8901" i="2"/>
  <c r="Z8902" i="2"/>
  <c r="AA8902" i="2"/>
  <c r="Z8903" i="2"/>
  <c r="AA8903" i="2"/>
  <c r="Z8904" i="2"/>
  <c r="AA8904" i="2"/>
  <c r="Z8905" i="2"/>
  <c r="AA8905" i="2"/>
  <c r="Z8906" i="2"/>
  <c r="AA8906" i="2"/>
  <c r="Z8907" i="2"/>
  <c r="AA8907" i="2"/>
  <c r="Z8908" i="2"/>
  <c r="AA8908" i="2"/>
  <c r="Z8909" i="2"/>
  <c r="AA8909" i="2"/>
  <c r="Z8910" i="2"/>
  <c r="AA8910" i="2"/>
  <c r="Z8911" i="2"/>
  <c r="AA8911" i="2"/>
  <c r="Z8912" i="2"/>
  <c r="AA8912" i="2"/>
  <c r="Z8913" i="2"/>
  <c r="AA8913" i="2"/>
  <c r="Z8914" i="2"/>
  <c r="AA8914" i="2"/>
  <c r="Z8915" i="2"/>
  <c r="AA8915" i="2"/>
  <c r="Z8916" i="2"/>
  <c r="AA8916" i="2"/>
  <c r="Z8917" i="2"/>
  <c r="AA8917" i="2"/>
  <c r="Z8918" i="2"/>
  <c r="AA8918" i="2"/>
  <c r="Z8919" i="2"/>
  <c r="AA8919" i="2"/>
  <c r="Z8920" i="2"/>
  <c r="AA8920" i="2"/>
  <c r="Z8921" i="2"/>
  <c r="AA8921" i="2"/>
  <c r="Z8922" i="2"/>
  <c r="AA8922" i="2"/>
  <c r="Z8923" i="2"/>
  <c r="AA8923" i="2"/>
  <c r="Z8924" i="2"/>
  <c r="AA8924" i="2"/>
  <c r="Z8925" i="2"/>
  <c r="AA8925" i="2"/>
  <c r="Z8926" i="2"/>
  <c r="AA8926" i="2"/>
  <c r="Z8927" i="2"/>
  <c r="AA8927" i="2"/>
  <c r="Z8928" i="2"/>
  <c r="AA8928" i="2"/>
  <c r="Z8929" i="2"/>
  <c r="AA8929" i="2"/>
  <c r="Z8930" i="2"/>
  <c r="AA8930" i="2"/>
  <c r="Z8931" i="2"/>
  <c r="AA8931" i="2"/>
  <c r="Z8932" i="2"/>
  <c r="AA8932" i="2"/>
  <c r="Z8933" i="2"/>
  <c r="AA8933" i="2"/>
  <c r="Z8934" i="2"/>
  <c r="AA8934" i="2"/>
  <c r="Z8935" i="2"/>
  <c r="AA8935" i="2"/>
  <c r="Z8936" i="2"/>
  <c r="AA8936" i="2"/>
  <c r="Z8937" i="2"/>
  <c r="AA8937" i="2"/>
  <c r="Z8938" i="2"/>
  <c r="AA8938" i="2"/>
  <c r="Z8939" i="2"/>
  <c r="AA8939" i="2"/>
  <c r="Z8940" i="2"/>
  <c r="AA8940" i="2"/>
  <c r="Z8941" i="2"/>
  <c r="AA8941" i="2"/>
  <c r="Z8942" i="2"/>
  <c r="AA8942" i="2"/>
  <c r="Z8943" i="2"/>
  <c r="AA8943" i="2"/>
  <c r="Z8944" i="2"/>
  <c r="AA8944" i="2"/>
  <c r="Z8945" i="2"/>
  <c r="AA8945" i="2"/>
  <c r="Z8946" i="2"/>
  <c r="AA8946" i="2"/>
  <c r="Z8947" i="2"/>
  <c r="AA8947" i="2"/>
  <c r="Z8948" i="2"/>
  <c r="AA8948" i="2"/>
  <c r="Z8949" i="2"/>
  <c r="AA8949" i="2"/>
  <c r="Z8950" i="2"/>
  <c r="AA8950" i="2"/>
  <c r="Z8951" i="2"/>
  <c r="AA8951" i="2"/>
  <c r="Z8952" i="2"/>
  <c r="AA8952" i="2"/>
  <c r="Z8953" i="2"/>
  <c r="AA8953" i="2"/>
  <c r="Z8954" i="2"/>
  <c r="AA8954" i="2"/>
  <c r="Z8955" i="2"/>
  <c r="AA8955" i="2"/>
  <c r="Z8956" i="2"/>
  <c r="AA8956" i="2"/>
  <c r="Z8957" i="2"/>
  <c r="AA8957" i="2"/>
  <c r="Z8958" i="2"/>
  <c r="AA8958" i="2"/>
  <c r="Z8959" i="2"/>
  <c r="AA8959" i="2"/>
  <c r="Z8960" i="2"/>
  <c r="AA8960" i="2"/>
  <c r="Z8961" i="2"/>
  <c r="AA8961" i="2"/>
  <c r="Z8962" i="2"/>
  <c r="AA8962" i="2"/>
  <c r="Z8963" i="2"/>
  <c r="AA8963" i="2"/>
  <c r="Z8964" i="2"/>
  <c r="AA8964" i="2"/>
  <c r="Z8965" i="2"/>
  <c r="AA8965" i="2"/>
  <c r="Z8966" i="2"/>
  <c r="AA8966" i="2"/>
  <c r="Z8967" i="2"/>
  <c r="AA8967" i="2"/>
  <c r="Z8968" i="2"/>
  <c r="AA8968" i="2"/>
  <c r="Z8969" i="2"/>
  <c r="AA8969" i="2"/>
  <c r="Z8970" i="2"/>
  <c r="AA8970" i="2"/>
  <c r="Z8971" i="2"/>
  <c r="AA8971" i="2"/>
  <c r="Z8972" i="2"/>
  <c r="AA8972" i="2"/>
  <c r="Z8973" i="2"/>
  <c r="AA8973" i="2"/>
  <c r="Z8974" i="2"/>
  <c r="AA8974" i="2"/>
  <c r="Z8975" i="2"/>
  <c r="AA8975" i="2"/>
  <c r="Z8976" i="2"/>
  <c r="AA8976" i="2"/>
  <c r="Z8977" i="2"/>
  <c r="AA8977" i="2"/>
  <c r="Z8978" i="2"/>
  <c r="AA8978" i="2"/>
  <c r="Z8979" i="2"/>
  <c r="AA8979" i="2"/>
  <c r="Z8980" i="2"/>
  <c r="AA8980" i="2"/>
  <c r="Z8981" i="2"/>
  <c r="AA8981" i="2"/>
  <c r="Z8982" i="2"/>
  <c r="AA8982" i="2"/>
  <c r="Z8983" i="2"/>
  <c r="AA8983" i="2"/>
  <c r="Z8984" i="2"/>
  <c r="AA8984" i="2"/>
  <c r="Z8985" i="2"/>
  <c r="AA8985" i="2"/>
  <c r="Z8986" i="2"/>
  <c r="AA8986" i="2"/>
  <c r="Z8987" i="2"/>
  <c r="AA8987" i="2"/>
  <c r="Z8988" i="2"/>
  <c r="AA8988" i="2"/>
  <c r="Z8989" i="2"/>
  <c r="AA8989" i="2"/>
  <c r="Z8990" i="2"/>
  <c r="AA8990" i="2"/>
  <c r="Z8991" i="2"/>
  <c r="AA8991" i="2"/>
  <c r="Z8992" i="2"/>
  <c r="AA8992" i="2"/>
  <c r="Z8993" i="2"/>
  <c r="AA8993" i="2"/>
  <c r="Z8994" i="2"/>
  <c r="AA8994" i="2"/>
  <c r="Z8995" i="2"/>
  <c r="AA8995" i="2"/>
  <c r="Z8996" i="2"/>
  <c r="AA8996" i="2"/>
  <c r="Z8997" i="2"/>
  <c r="AA8997" i="2"/>
  <c r="Z8998" i="2"/>
  <c r="AA8998" i="2"/>
  <c r="Z8999" i="2"/>
  <c r="AA8999" i="2"/>
  <c r="Z9000" i="2"/>
  <c r="AA9000" i="2"/>
  <c r="Z9001" i="2"/>
  <c r="AA9001" i="2"/>
  <c r="Z9002" i="2"/>
  <c r="AA9002" i="2"/>
  <c r="Z9003" i="2"/>
  <c r="AA9003" i="2"/>
  <c r="Z9004" i="2"/>
  <c r="AA9004" i="2"/>
  <c r="Z9005" i="2"/>
  <c r="AA9005" i="2"/>
  <c r="Z9006" i="2"/>
  <c r="AA9006" i="2"/>
  <c r="Z9007" i="2"/>
  <c r="AA9007" i="2"/>
  <c r="Z9008" i="2"/>
  <c r="AA9008" i="2"/>
  <c r="Z9009" i="2"/>
  <c r="AA9009" i="2"/>
  <c r="Z9010" i="2"/>
  <c r="AA9010" i="2"/>
  <c r="Z9011" i="2"/>
  <c r="AA9011" i="2"/>
  <c r="Z9012" i="2"/>
  <c r="AA9012" i="2"/>
  <c r="Z9013" i="2"/>
  <c r="AA9013" i="2"/>
  <c r="Z9014" i="2"/>
  <c r="AA9014" i="2"/>
  <c r="Z9015" i="2"/>
  <c r="AA9015" i="2"/>
  <c r="Z9016" i="2"/>
  <c r="AA9016" i="2"/>
  <c r="Z9017" i="2"/>
  <c r="AA9017" i="2"/>
  <c r="Z9018" i="2"/>
  <c r="AA9018" i="2"/>
  <c r="Z9019" i="2"/>
  <c r="AA9019" i="2"/>
  <c r="Z9020" i="2"/>
  <c r="AA9020" i="2"/>
  <c r="Z9021" i="2"/>
  <c r="AA9021" i="2"/>
  <c r="Z9022" i="2"/>
  <c r="AA9022" i="2"/>
  <c r="Z9023" i="2"/>
  <c r="AA9023" i="2"/>
  <c r="Z9024" i="2"/>
  <c r="AA9024" i="2"/>
  <c r="Z9025" i="2"/>
  <c r="AA9025" i="2"/>
  <c r="Z9026" i="2"/>
  <c r="AA9026" i="2"/>
  <c r="Z9027" i="2"/>
  <c r="AA9027" i="2"/>
  <c r="Z9028" i="2"/>
  <c r="AA9028" i="2"/>
  <c r="Z9029" i="2"/>
  <c r="AA9029" i="2"/>
  <c r="Z9030" i="2"/>
  <c r="AA9030" i="2"/>
  <c r="Z9031" i="2"/>
  <c r="AA9031" i="2"/>
  <c r="Z9032" i="2"/>
  <c r="AA9032" i="2"/>
  <c r="Z9033" i="2"/>
  <c r="AA9033" i="2"/>
  <c r="Z9034" i="2"/>
  <c r="AA9034" i="2"/>
  <c r="Z9035" i="2"/>
  <c r="AA9035" i="2"/>
  <c r="Z9036" i="2"/>
  <c r="AA9036" i="2"/>
  <c r="Z9037" i="2"/>
  <c r="AA9037" i="2"/>
  <c r="Z9038" i="2"/>
  <c r="AA9038" i="2"/>
  <c r="Z9039" i="2"/>
  <c r="AA9039" i="2"/>
  <c r="Z9040" i="2"/>
  <c r="AA9040" i="2"/>
  <c r="Z9041" i="2"/>
  <c r="AA9041" i="2"/>
  <c r="Z9042" i="2"/>
  <c r="AA9042" i="2"/>
  <c r="Z9043" i="2"/>
  <c r="AA9043" i="2"/>
  <c r="Z9044" i="2"/>
  <c r="AA9044" i="2"/>
  <c r="Z9045" i="2"/>
  <c r="AA9045" i="2"/>
  <c r="Z9046" i="2"/>
  <c r="AA9046" i="2"/>
  <c r="Z9047" i="2"/>
  <c r="AA9047" i="2"/>
  <c r="Z9048" i="2"/>
  <c r="AA9048" i="2"/>
  <c r="Z9049" i="2"/>
  <c r="AA9049" i="2"/>
  <c r="Z9050" i="2"/>
  <c r="AA9050" i="2"/>
  <c r="Z9051" i="2"/>
  <c r="AA9051" i="2"/>
  <c r="Z9052" i="2"/>
  <c r="AA9052" i="2"/>
  <c r="Z9053" i="2"/>
  <c r="AA9053" i="2"/>
  <c r="Z9054" i="2"/>
  <c r="AA9054" i="2"/>
  <c r="Z9055" i="2"/>
  <c r="AA9055" i="2"/>
  <c r="Z9056" i="2"/>
  <c r="AA9056" i="2"/>
  <c r="Z9057" i="2"/>
  <c r="AA9057" i="2"/>
  <c r="Z9058" i="2"/>
  <c r="AA9058" i="2"/>
  <c r="Z9059" i="2"/>
  <c r="AA9059" i="2"/>
  <c r="Z9060" i="2"/>
  <c r="AA9060" i="2"/>
  <c r="Z9061" i="2"/>
  <c r="AA9061" i="2"/>
  <c r="Z9062" i="2"/>
  <c r="AA9062" i="2"/>
  <c r="Z9063" i="2"/>
  <c r="AA9063" i="2"/>
  <c r="Z9064" i="2"/>
  <c r="AA9064" i="2"/>
  <c r="Z9065" i="2"/>
  <c r="AA9065" i="2"/>
  <c r="Z9066" i="2"/>
  <c r="AA9066" i="2"/>
  <c r="Z9067" i="2"/>
  <c r="AA9067" i="2"/>
  <c r="Z9068" i="2"/>
  <c r="AA9068" i="2"/>
  <c r="Z9069" i="2"/>
  <c r="AA9069" i="2"/>
  <c r="Z9070" i="2"/>
  <c r="AA9070" i="2"/>
  <c r="Z9071" i="2"/>
  <c r="AA9071" i="2"/>
  <c r="Z9072" i="2"/>
  <c r="AA9072" i="2"/>
  <c r="Z9073" i="2"/>
  <c r="AA9073" i="2"/>
  <c r="Z9074" i="2"/>
  <c r="AA9074" i="2"/>
  <c r="Z9075" i="2"/>
  <c r="AA9075" i="2"/>
  <c r="Z9076" i="2"/>
  <c r="AA9076" i="2"/>
  <c r="Z9077" i="2"/>
  <c r="AA9077" i="2"/>
  <c r="Z9078" i="2"/>
  <c r="AA9078" i="2"/>
  <c r="Z9079" i="2"/>
  <c r="AA9079" i="2"/>
  <c r="Z9080" i="2"/>
  <c r="AA9080" i="2"/>
  <c r="Z9081" i="2"/>
  <c r="AA9081" i="2"/>
  <c r="Z9082" i="2"/>
  <c r="AA9082" i="2"/>
  <c r="Z9083" i="2"/>
  <c r="AA9083" i="2"/>
  <c r="Z9084" i="2"/>
  <c r="AA9084" i="2"/>
  <c r="Z9085" i="2"/>
  <c r="AA9085" i="2"/>
  <c r="Z9086" i="2"/>
  <c r="AA9086" i="2"/>
  <c r="Z9087" i="2"/>
  <c r="AA9087" i="2"/>
  <c r="Z9088" i="2"/>
  <c r="AA9088" i="2"/>
  <c r="Z9089" i="2"/>
  <c r="AA9089" i="2"/>
  <c r="Z9090" i="2"/>
  <c r="AA9090" i="2"/>
  <c r="Z9091" i="2"/>
  <c r="AA9091" i="2"/>
  <c r="Z9092" i="2"/>
  <c r="AA9092" i="2"/>
  <c r="Z9093" i="2"/>
  <c r="AA9093" i="2"/>
  <c r="Z9094" i="2"/>
  <c r="AA9094" i="2"/>
  <c r="Z9095" i="2"/>
  <c r="AA9095" i="2"/>
  <c r="Z9096" i="2"/>
  <c r="AA9096" i="2"/>
  <c r="Z9097" i="2"/>
  <c r="AA9097" i="2"/>
  <c r="Z9098" i="2"/>
  <c r="AA9098" i="2"/>
  <c r="Z9099" i="2"/>
  <c r="AA9099" i="2"/>
  <c r="Z9100" i="2"/>
  <c r="AA9100" i="2"/>
  <c r="Z9101" i="2"/>
  <c r="AA9101" i="2"/>
  <c r="Z9102" i="2"/>
  <c r="AA9102" i="2"/>
  <c r="Z9103" i="2"/>
  <c r="AA9103" i="2"/>
  <c r="Z9104" i="2"/>
  <c r="AA9104" i="2"/>
  <c r="Z9105" i="2"/>
  <c r="AA9105" i="2"/>
  <c r="Z9106" i="2"/>
  <c r="AA9106" i="2"/>
  <c r="Z9107" i="2"/>
  <c r="AA9107" i="2"/>
  <c r="Z9108" i="2"/>
  <c r="AA9108" i="2"/>
  <c r="Z9109" i="2"/>
  <c r="AA9109" i="2"/>
  <c r="Z9110" i="2"/>
  <c r="AA9110" i="2"/>
  <c r="Z9111" i="2"/>
  <c r="AA9111" i="2"/>
  <c r="Z9112" i="2"/>
  <c r="AA9112" i="2"/>
  <c r="Z9113" i="2"/>
  <c r="AA9113" i="2"/>
  <c r="Z9114" i="2"/>
  <c r="AA9114" i="2"/>
  <c r="Z9115" i="2"/>
  <c r="AA9115" i="2"/>
  <c r="Z9116" i="2"/>
  <c r="AA9116" i="2"/>
  <c r="Z9117" i="2"/>
  <c r="AA9117" i="2"/>
  <c r="Z9118" i="2"/>
  <c r="AA9118" i="2"/>
  <c r="Z9119" i="2"/>
  <c r="AA9119" i="2"/>
  <c r="Z9120" i="2"/>
  <c r="AA9120" i="2"/>
  <c r="Z9121" i="2"/>
  <c r="AA9121" i="2"/>
  <c r="Z9122" i="2"/>
  <c r="AA9122" i="2"/>
  <c r="Z9123" i="2"/>
  <c r="AA9123" i="2"/>
  <c r="Z9124" i="2"/>
  <c r="AA9124" i="2"/>
  <c r="Z9125" i="2"/>
  <c r="AA9125" i="2"/>
  <c r="Z9126" i="2"/>
  <c r="AA9126" i="2"/>
  <c r="Z9127" i="2"/>
  <c r="AA9127" i="2"/>
  <c r="Z9128" i="2"/>
  <c r="AA9128" i="2"/>
  <c r="Z9129" i="2"/>
  <c r="AA9129" i="2"/>
  <c r="Z9130" i="2"/>
  <c r="AA9130" i="2"/>
  <c r="Z9131" i="2"/>
  <c r="AA9131" i="2"/>
  <c r="Z9132" i="2"/>
  <c r="AA9132" i="2"/>
  <c r="Z9133" i="2"/>
  <c r="AA9133" i="2"/>
  <c r="Z9134" i="2"/>
  <c r="AA9134" i="2"/>
  <c r="Z9135" i="2"/>
  <c r="AA9135" i="2"/>
  <c r="Z9136" i="2"/>
  <c r="AA9136" i="2"/>
  <c r="Z9137" i="2"/>
  <c r="AA9137" i="2"/>
  <c r="Z9138" i="2"/>
  <c r="AA9138" i="2"/>
  <c r="Z9139" i="2"/>
  <c r="AA9139" i="2"/>
  <c r="Z9140" i="2"/>
  <c r="AA9140" i="2"/>
  <c r="Z9141" i="2"/>
  <c r="AA9141" i="2"/>
  <c r="Z9142" i="2"/>
  <c r="AA9142" i="2"/>
  <c r="Z9143" i="2"/>
  <c r="AA9143" i="2"/>
  <c r="Z9144" i="2"/>
  <c r="AA9144" i="2"/>
  <c r="Z9145" i="2"/>
  <c r="AA9145" i="2"/>
  <c r="Z9146" i="2"/>
  <c r="AA9146" i="2"/>
  <c r="Z9147" i="2"/>
  <c r="AA9147" i="2"/>
  <c r="Z9148" i="2"/>
  <c r="AA9148" i="2"/>
  <c r="Z9149" i="2"/>
  <c r="AA9149" i="2"/>
  <c r="Z9150" i="2"/>
  <c r="AA9150" i="2"/>
  <c r="Z9151" i="2"/>
  <c r="AA9151" i="2"/>
  <c r="Z9152" i="2"/>
  <c r="AA9152" i="2"/>
  <c r="Z9153" i="2"/>
  <c r="AA9153" i="2"/>
  <c r="Z9154" i="2"/>
  <c r="AA9154" i="2"/>
  <c r="Z9155" i="2"/>
  <c r="AA9155" i="2"/>
  <c r="Z9156" i="2"/>
  <c r="AA9156" i="2"/>
  <c r="Z9157" i="2"/>
  <c r="AA9157" i="2"/>
  <c r="Z9158" i="2"/>
  <c r="AA9158" i="2"/>
  <c r="Z9159" i="2"/>
  <c r="AA9159" i="2"/>
  <c r="Z9160" i="2"/>
  <c r="AA9160" i="2"/>
  <c r="Z9161" i="2"/>
  <c r="AA9161" i="2"/>
  <c r="Z9162" i="2"/>
  <c r="AA9162" i="2"/>
  <c r="Z9163" i="2"/>
  <c r="AA9163" i="2"/>
  <c r="Z9164" i="2"/>
  <c r="AA9164" i="2"/>
  <c r="Z9165" i="2"/>
  <c r="AA9165" i="2"/>
  <c r="Z9166" i="2"/>
  <c r="AA9166" i="2"/>
  <c r="Z9167" i="2"/>
  <c r="AA9167" i="2"/>
  <c r="Z9168" i="2"/>
  <c r="AA9168" i="2"/>
  <c r="Z9169" i="2"/>
  <c r="AA9169" i="2"/>
  <c r="Z9170" i="2"/>
  <c r="AA9170" i="2"/>
  <c r="Z9171" i="2"/>
  <c r="AA9171" i="2"/>
  <c r="Z9172" i="2"/>
  <c r="AA9172" i="2"/>
  <c r="Z9173" i="2"/>
  <c r="AA9173" i="2"/>
  <c r="Z9174" i="2"/>
  <c r="AA9174" i="2"/>
  <c r="Z9175" i="2"/>
  <c r="AA9175" i="2"/>
  <c r="Z9176" i="2"/>
  <c r="AA9176" i="2"/>
  <c r="Z9177" i="2"/>
  <c r="AA9177" i="2"/>
  <c r="Z9178" i="2"/>
  <c r="AA9178" i="2"/>
  <c r="Z9179" i="2"/>
  <c r="AA9179" i="2"/>
  <c r="Z9180" i="2"/>
  <c r="AA9180" i="2"/>
  <c r="Z9181" i="2"/>
  <c r="AA9181" i="2"/>
  <c r="Z9182" i="2"/>
  <c r="AA9182" i="2"/>
  <c r="Z9183" i="2"/>
  <c r="AA9183" i="2"/>
  <c r="Z9184" i="2"/>
  <c r="AA9184" i="2"/>
  <c r="Z9185" i="2"/>
  <c r="AA9185" i="2"/>
  <c r="Z9186" i="2"/>
  <c r="AA9186" i="2"/>
  <c r="Z9187" i="2"/>
  <c r="AA9187" i="2"/>
  <c r="Z9188" i="2"/>
  <c r="AA9188" i="2"/>
  <c r="Z9189" i="2"/>
  <c r="AA9189" i="2"/>
  <c r="Z9190" i="2"/>
  <c r="AA9190" i="2"/>
  <c r="Z9191" i="2"/>
  <c r="AA9191" i="2"/>
  <c r="Z9192" i="2"/>
  <c r="AA9192" i="2"/>
  <c r="Z9193" i="2"/>
  <c r="AA9193" i="2"/>
  <c r="Z9194" i="2"/>
  <c r="AA9194" i="2"/>
  <c r="Z9195" i="2"/>
  <c r="AA9195" i="2"/>
  <c r="Z9196" i="2"/>
  <c r="AA9196" i="2"/>
  <c r="Z9197" i="2"/>
  <c r="AA9197" i="2"/>
  <c r="Z9198" i="2"/>
  <c r="AA9198" i="2"/>
  <c r="Z9199" i="2"/>
  <c r="AA9199" i="2"/>
  <c r="Z9200" i="2"/>
  <c r="AA9200" i="2"/>
  <c r="Z9201" i="2"/>
  <c r="AA9201" i="2"/>
  <c r="Z9202" i="2"/>
  <c r="AA9202" i="2"/>
  <c r="Z9203" i="2"/>
  <c r="AA9203" i="2"/>
  <c r="Z9204" i="2"/>
  <c r="AA9204" i="2"/>
  <c r="Z9205" i="2"/>
  <c r="AA9205" i="2"/>
  <c r="Z9206" i="2"/>
  <c r="AA9206" i="2"/>
  <c r="Z9207" i="2"/>
  <c r="AA9207" i="2"/>
  <c r="Z9208" i="2"/>
  <c r="AA9208" i="2"/>
  <c r="Z9209" i="2"/>
  <c r="AA9209" i="2"/>
  <c r="Z9210" i="2"/>
  <c r="AA9210" i="2"/>
  <c r="Z9211" i="2"/>
  <c r="AA9211" i="2"/>
  <c r="Z9212" i="2"/>
  <c r="AA9212" i="2"/>
  <c r="Z9213" i="2"/>
  <c r="AA9213" i="2"/>
  <c r="Z9214" i="2"/>
  <c r="AA9214" i="2"/>
  <c r="Z9215" i="2"/>
  <c r="AA9215" i="2"/>
  <c r="Z9216" i="2"/>
  <c r="AA9216" i="2"/>
  <c r="Z9217" i="2"/>
  <c r="AA9217" i="2"/>
  <c r="Z9218" i="2"/>
  <c r="AA9218" i="2"/>
  <c r="Z9219" i="2"/>
  <c r="AA9219" i="2"/>
  <c r="Z9220" i="2"/>
  <c r="AA9220" i="2"/>
  <c r="Z9221" i="2"/>
  <c r="AA9221" i="2"/>
  <c r="Z9222" i="2"/>
  <c r="AA9222" i="2"/>
  <c r="Z9223" i="2"/>
  <c r="AA9223" i="2"/>
  <c r="Z9224" i="2"/>
  <c r="AA9224" i="2"/>
  <c r="Z9225" i="2"/>
  <c r="AA9225" i="2"/>
  <c r="Z9226" i="2"/>
  <c r="AA9226" i="2"/>
  <c r="Z9227" i="2"/>
  <c r="AA9227" i="2"/>
  <c r="Z9228" i="2"/>
  <c r="AA9228" i="2"/>
  <c r="Z9229" i="2"/>
  <c r="AA9229" i="2"/>
  <c r="Z9230" i="2"/>
  <c r="AA9230" i="2"/>
  <c r="Z9231" i="2"/>
  <c r="AA9231" i="2"/>
  <c r="Z9232" i="2"/>
  <c r="AA9232" i="2"/>
  <c r="Z9233" i="2"/>
  <c r="AA9233" i="2"/>
  <c r="Z9234" i="2"/>
  <c r="AA9234" i="2"/>
  <c r="Z9235" i="2"/>
  <c r="AA9235" i="2"/>
  <c r="Z9236" i="2"/>
  <c r="AA9236" i="2"/>
  <c r="Z9237" i="2"/>
  <c r="AA9237" i="2"/>
  <c r="Z9238" i="2"/>
  <c r="AA9238" i="2"/>
  <c r="Z9239" i="2"/>
  <c r="AA9239" i="2"/>
  <c r="Z9240" i="2"/>
  <c r="AA9240" i="2"/>
  <c r="Z9241" i="2"/>
  <c r="AA9241" i="2"/>
  <c r="Z9242" i="2"/>
  <c r="AA9242" i="2"/>
  <c r="Z9243" i="2"/>
  <c r="AA9243" i="2"/>
  <c r="Z9244" i="2"/>
  <c r="AA9244" i="2"/>
  <c r="Z9245" i="2"/>
  <c r="AA9245" i="2"/>
  <c r="Z9246" i="2"/>
  <c r="AA9246" i="2"/>
  <c r="Z9247" i="2"/>
  <c r="AA9247" i="2"/>
  <c r="Z9248" i="2"/>
  <c r="AA9248" i="2"/>
  <c r="Z9249" i="2"/>
  <c r="AA9249" i="2"/>
  <c r="Z9250" i="2"/>
  <c r="AA9250" i="2"/>
  <c r="Z9251" i="2"/>
  <c r="AA9251" i="2"/>
  <c r="Z9252" i="2"/>
  <c r="AA9252" i="2"/>
  <c r="Z9253" i="2"/>
  <c r="AA9253" i="2"/>
  <c r="Z9254" i="2"/>
  <c r="AA9254" i="2"/>
  <c r="Z9255" i="2"/>
  <c r="AA9255" i="2"/>
  <c r="Z9256" i="2"/>
  <c r="AA9256" i="2"/>
  <c r="Z9257" i="2"/>
  <c r="AA9257" i="2"/>
  <c r="Z9258" i="2"/>
  <c r="AA9258" i="2"/>
  <c r="Z9259" i="2"/>
  <c r="AA9259" i="2"/>
  <c r="Z9260" i="2"/>
  <c r="AA9260" i="2"/>
  <c r="Z9261" i="2"/>
  <c r="AA9261" i="2"/>
  <c r="Z9262" i="2"/>
  <c r="AA9262" i="2"/>
  <c r="Z9263" i="2"/>
  <c r="AA9263" i="2"/>
  <c r="Z9264" i="2"/>
  <c r="AA9264" i="2"/>
  <c r="Z9265" i="2"/>
  <c r="AA9265" i="2"/>
  <c r="Z9266" i="2"/>
  <c r="AA9266" i="2"/>
  <c r="Z9267" i="2"/>
  <c r="AA9267" i="2"/>
  <c r="Z9268" i="2"/>
  <c r="AA9268" i="2"/>
  <c r="Z9269" i="2"/>
  <c r="AA9269" i="2"/>
  <c r="Z9270" i="2"/>
  <c r="AA9270" i="2"/>
  <c r="Z9271" i="2"/>
  <c r="AA9271" i="2"/>
  <c r="Z9272" i="2"/>
  <c r="AA9272" i="2"/>
  <c r="Z9273" i="2"/>
  <c r="AA9273" i="2"/>
  <c r="Z9274" i="2"/>
  <c r="AA9274" i="2"/>
  <c r="Z9275" i="2"/>
  <c r="AA9275" i="2"/>
  <c r="Z9276" i="2"/>
  <c r="AA9276" i="2"/>
  <c r="Z9277" i="2"/>
  <c r="AA9277" i="2"/>
  <c r="Z9278" i="2"/>
  <c r="AA9278" i="2"/>
  <c r="Z9279" i="2"/>
  <c r="AA9279" i="2"/>
  <c r="Z9280" i="2"/>
  <c r="AA9280" i="2"/>
  <c r="Z9281" i="2"/>
  <c r="AA9281" i="2"/>
  <c r="Z9282" i="2"/>
  <c r="AA9282" i="2"/>
  <c r="Z9283" i="2"/>
  <c r="AA9283" i="2"/>
  <c r="Z9284" i="2"/>
  <c r="AA9284" i="2"/>
  <c r="Z9285" i="2"/>
  <c r="AA9285" i="2"/>
  <c r="Z9286" i="2"/>
  <c r="AA9286" i="2"/>
  <c r="Z9287" i="2"/>
  <c r="AA9287" i="2"/>
  <c r="Z9288" i="2"/>
  <c r="AA9288" i="2"/>
  <c r="Z9289" i="2"/>
  <c r="AA9289" i="2"/>
  <c r="Z9290" i="2"/>
  <c r="AA9290" i="2"/>
  <c r="Z9291" i="2"/>
  <c r="AA9291" i="2"/>
  <c r="Z9292" i="2"/>
  <c r="AA9292" i="2"/>
  <c r="Z9293" i="2"/>
  <c r="AA9293" i="2"/>
  <c r="Z9294" i="2"/>
  <c r="AA9294" i="2"/>
  <c r="Z9295" i="2"/>
  <c r="AA9295" i="2"/>
  <c r="Z9296" i="2"/>
  <c r="AA9296" i="2"/>
  <c r="Z9297" i="2"/>
  <c r="AA9297" i="2"/>
  <c r="Z9298" i="2"/>
  <c r="AA9298" i="2"/>
  <c r="Z9299" i="2"/>
  <c r="AA9299" i="2"/>
  <c r="Z9300" i="2"/>
  <c r="AA9300" i="2"/>
  <c r="Z9301" i="2"/>
  <c r="AA9301" i="2"/>
  <c r="Z9302" i="2"/>
  <c r="AA9302" i="2"/>
  <c r="Z9303" i="2"/>
  <c r="AA9303" i="2"/>
  <c r="Z9304" i="2"/>
  <c r="AA9304" i="2"/>
  <c r="Z9305" i="2"/>
  <c r="AA9305" i="2"/>
  <c r="Z9306" i="2"/>
  <c r="AA9306" i="2"/>
  <c r="Z9307" i="2"/>
  <c r="AA9307" i="2"/>
  <c r="Z9308" i="2"/>
  <c r="AA9308" i="2"/>
  <c r="Z9309" i="2"/>
  <c r="AA9309" i="2"/>
  <c r="Z9310" i="2"/>
  <c r="AA9310" i="2"/>
  <c r="Z9311" i="2"/>
  <c r="AA9311" i="2"/>
  <c r="Z9312" i="2"/>
  <c r="AA9312" i="2"/>
  <c r="Z9313" i="2"/>
  <c r="AA9313" i="2"/>
  <c r="Z9314" i="2"/>
  <c r="AA9314" i="2"/>
  <c r="Z9315" i="2"/>
  <c r="AA9315" i="2"/>
  <c r="Z9316" i="2"/>
  <c r="AA9316" i="2"/>
  <c r="Z9317" i="2"/>
  <c r="AA9317" i="2"/>
  <c r="Z9318" i="2"/>
  <c r="AA9318" i="2"/>
  <c r="Z9319" i="2"/>
  <c r="AA9319" i="2"/>
  <c r="Z9320" i="2"/>
  <c r="AA9320" i="2"/>
  <c r="Z9321" i="2"/>
  <c r="AA9321" i="2"/>
  <c r="Z9322" i="2"/>
  <c r="AA9322" i="2"/>
  <c r="Z9323" i="2"/>
  <c r="AA9323" i="2"/>
  <c r="Z9324" i="2"/>
  <c r="AA9324" i="2"/>
  <c r="Z9325" i="2"/>
  <c r="AA9325" i="2"/>
  <c r="Z9326" i="2"/>
  <c r="AA9326" i="2"/>
  <c r="Z9327" i="2"/>
  <c r="AA9327" i="2"/>
  <c r="Z9328" i="2"/>
  <c r="AA9328" i="2"/>
  <c r="Z9329" i="2"/>
  <c r="AA9329" i="2"/>
  <c r="Z9330" i="2"/>
  <c r="AA9330" i="2"/>
  <c r="Z9331" i="2"/>
  <c r="AA9331" i="2"/>
  <c r="Z9332" i="2"/>
  <c r="AA9332" i="2"/>
  <c r="Z9333" i="2"/>
  <c r="AA9333" i="2"/>
  <c r="Z9334" i="2"/>
  <c r="AA9334" i="2"/>
  <c r="Z9335" i="2"/>
  <c r="AA9335" i="2"/>
  <c r="Z9336" i="2"/>
  <c r="AA9336" i="2"/>
  <c r="Z9337" i="2"/>
  <c r="AA9337" i="2"/>
  <c r="Z9338" i="2"/>
  <c r="AA9338" i="2"/>
  <c r="Z9339" i="2"/>
  <c r="AA9339" i="2"/>
  <c r="Z9340" i="2"/>
  <c r="AA9340" i="2"/>
  <c r="Z9341" i="2"/>
  <c r="AA9341" i="2"/>
  <c r="Z9342" i="2"/>
  <c r="AA9342" i="2"/>
  <c r="Z9343" i="2"/>
  <c r="AA9343" i="2"/>
  <c r="Z9344" i="2"/>
  <c r="AA9344" i="2"/>
  <c r="Z9345" i="2"/>
  <c r="AA9345" i="2"/>
  <c r="Z9346" i="2"/>
  <c r="AA9346" i="2"/>
  <c r="Z9347" i="2"/>
  <c r="AA9347" i="2"/>
  <c r="Z9348" i="2"/>
  <c r="AA9348" i="2"/>
  <c r="Z9349" i="2"/>
  <c r="AA9349" i="2"/>
  <c r="Z9350" i="2"/>
  <c r="AA9350" i="2"/>
  <c r="Z9351" i="2"/>
  <c r="AA9351" i="2"/>
  <c r="Z9352" i="2"/>
  <c r="AA9352" i="2"/>
  <c r="Z9353" i="2"/>
  <c r="AA9353" i="2"/>
  <c r="Z9354" i="2"/>
  <c r="AA9354" i="2"/>
  <c r="Z9355" i="2"/>
  <c r="AA9355" i="2"/>
  <c r="Z9356" i="2"/>
  <c r="AA9356" i="2"/>
  <c r="Z9357" i="2"/>
  <c r="AA9357" i="2"/>
  <c r="Z9358" i="2"/>
  <c r="AA9358" i="2"/>
  <c r="Z9359" i="2"/>
  <c r="AA9359" i="2"/>
  <c r="Z9360" i="2"/>
  <c r="AA9360" i="2"/>
  <c r="Z9361" i="2"/>
  <c r="AA9361" i="2"/>
  <c r="Z9362" i="2"/>
  <c r="AA9362" i="2"/>
  <c r="Z9363" i="2"/>
  <c r="AA9363" i="2"/>
  <c r="Z9364" i="2"/>
  <c r="AA9364" i="2"/>
  <c r="Z9365" i="2"/>
  <c r="AA9365" i="2"/>
  <c r="Z9366" i="2"/>
  <c r="AA9366" i="2"/>
  <c r="Z9367" i="2"/>
  <c r="AA9367" i="2"/>
  <c r="Z9368" i="2"/>
  <c r="AA9368" i="2"/>
  <c r="Z9369" i="2"/>
  <c r="AA9369" i="2"/>
  <c r="Z9370" i="2"/>
  <c r="AA9370" i="2"/>
  <c r="Z9371" i="2"/>
  <c r="AA9371" i="2"/>
  <c r="Z9372" i="2"/>
  <c r="AA9372" i="2"/>
  <c r="Z9373" i="2"/>
  <c r="AA9373" i="2"/>
  <c r="Z9374" i="2"/>
  <c r="AA9374" i="2"/>
  <c r="Z9375" i="2"/>
  <c r="AA9375" i="2"/>
  <c r="Z9376" i="2"/>
  <c r="AA9376" i="2"/>
  <c r="Z9377" i="2"/>
  <c r="AA9377" i="2"/>
  <c r="Z9378" i="2"/>
  <c r="AA9378" i="2"/>
  <c r="Z9379" i="2"/>
  <c r="AA9379" i="2"/>
  <c r="Z9380" i="2"/>
  <c r="AA9380" i="2"/>
  <c r="Z9381" i="2"/>
  <c r="AA9381" i="2"/>
  <c r="Z9382" i="2"/>
  <c r="AA9382" i="2"/>
  <c r="Z9383" i="2"/>
  <c r="AA9383" i="2"/>
  <c r="Z9384" i="2"/>
  <c r="AA9384" i="2"/>
  <c r="Z9385" i="2"/>
  <c r="AA9385" i="2"/>
  <c r="Z9386" i="2"/>
  <c r="AA9386" i="2"/>
  <c r="Z9387" i="2"/>
  <c r="AA9387" i="2"/>
  <c r="Z9388" i="2"/>
  <c r="AA9388" i="2"/>
  <c r="Z9389" i="2"/>
  <c r="AA9389" i="2"/>
  <c r="Z9390" i="2"/>
  <c r="AA9390" i="2"/>
  <c r="Z9391" i="2"/>
  <c r="AA9391" i="2"/>
  <c r="Z9392" i="2"/>
  <c r="AA9392" i="2"/>
  <c r="Z9393" i="2"/>
  <c r="AA9393" i="2"/>
  <c r="Z9394" i="2"/>
  <c r="AA9394" i="2"/>
  <c r="Z9395" i="2"/>
  <c r="AA9395" i="2"/>
  <c r="Z9396" i="2"/>
  <c r="AA9396" i="2"/>
  <c r="Z9397" i="2"/>
  <c r="AA9397" i="2"/>
  <c r="Z9398" i="2"/>
  <c r="AA9398" i="2"/>
  <c r="Z9399" i="2"/>
  <c r="AA9399" i="2"/>
  <c r="Z9400" i="2"/>
  <c r="AA9400" i="2"/>
  <c r="Z9401" i="2"/>
  <c r="AA9401" i="2"/>
  <c r="Z9402" i="2"/>
  <c r="AA9402" i="2"/>
  <c r="Z9403" i="2"/>
  <c r="AA9403" i="2"/>
  <c r="Z9404" i="2"/>
  <c r="AA9404" i="2"/>
  <c r="Z9405" i="2"/>
  <c r="AA9405" i="2"/>
  <c r="Z9406" i="2"/>
  <c r="AA9406" i="2"/>
  <c r="Z9407" i="2"/>
  <c r="AA9407" i="2"/>
  <c r="Z9408" i="2"/>
  <c r="AA9408" i="2"/>
  <c r="Z9409" i="2"/>
  <c r="AA9409" i="2"/>
  <c r="Z9410" i="2"/>
  <c r="AA9410" i="2"/>
  <c r="Z9411" i="2"/>
  <c r="AA9411" i="2"/>
  <c r="Z9412" i="2"/>
  <c r="AA9412" i="2"/>
  <c r="Z9413" i="2"/>
  <c r="AA9413" i="2"/>
  <c r="Z9414" i="2"/>
  <c r="AA9414" i="2"/>
  <c r="Z9415" i="2"/>
  <c r="AA9415" i="2"/>
  <c r="Z9416" i="2"/>
  <c r="AA9416" i="2"/>
  <c r="Z9417" i="2"/>
  <c r="AA9417" i="2"/>
  <c r="Z9418" i="2"/>
  <c r="AA9418" i="2"/>
  <c r="Z9419" i="2"/>
  <c r="AA9419" i="2"/>
  <c r="Z9420" i="2"/>
  <c r="AA9420" i="2"/>
  <c r="Z9421" i="2"/>
  <c r="AA9421" i="2"/>
  <c r="Z9422" i="2"/>
  <c r="AA9422" i="2"/>
  <c r="Z9423" i="2"/>
  <c r="AA9423" i="2"/>
  <c r="Z9424" i="2"/>
  <c r="AA9424" i="2"/>
  <c r="Z9425" i="2"/>
  <c r="AA9425" i="2"/>
  <c r="Z9426" i="2"/>
  <c r="AA9426" i="2"/>
  <c r="Z9427" i="2"/>
  <c r="AA9427" i="2"/>
  <c r="Z9428" i="2"/>
  <c r="AA9428" i="2"/>
  <c r="Z9429" i="2"/>
  <c r="AA9429" i="2"/>
  <c r="Z9430" i="2"/>
  <c r="AA9430" i="2"/>
  <c r="Z9431" i="2"/>
  <c r="AA9431" i="2"/>
  <c r="Z9432" i="2"/>
  <c r="AA9432" i="2"/>
  <c r="Z9433" i="2"/>
  <c r="AA9433" i="2"/>
  <c r="Z9434" i="2"/>
  <c r="AA9434" i="2"/>
  <c r="Z9435" i="2"/>
  <c r="AA9435" i="2"/>
  <c r="Z9436" i="2"/>
  <c r="AA9436" i="2"/>
  <c r="Z9437" i="2"/>
  <c r="AA9437" i="2"/>
  <c r="Z9438" i="2"/>
  <c r="AA9438" i="2"/>
  <c r="Z9439" i="2"/>
  <c r="AA9439" i="2"/>
  <c r="Z9440" i="2"/>
  <c r="AA9440" i="2"/>
  <c r="Z9441" i="2"/>
  <c r="AA9441" i="2"/>
  <c r="Z9442" i="2"/>
  <c r="AA9442" i="2"/>
  <c r="Z9443" i="2"/>
  <c r="AA9443" i="2"/>
  <c r="Z9444" i="2"/>
  <c r="AA9444" i="2"/>
  <c r="Z9445" i="2"/>
  <c r="AA9445" i="2"/>
  <c r="Z9446" i="2"/>
  <c r="AA9446" i="2"/>
  <c r="Z9447" i="2"/>
  <c r="AA9447" i="2"/>
  <c r="Z9448" i="2"/>
  <c r="AA9448" i="2"/>
  <c r="Z9449" i="2"/>
  <c r="AA9449" i="2"/>
  <c r="Z9450" i="2"/>
  <c r="AA9450" i="2"/>
  <c r="Z9451" i="2"/>
  <c r="AA9451" i="2"/>
  <c r="Z9452" i="2"/>
  <c r="AA9452" i="2"/>
  <c r="Z9453" i="2"/>
  <c r="AA9453" i="2"/>
  <c r="Z9454" i="2"/>
  <c r="AA9454" i="2"/>
  <c r="Z9455" i="2"/>
  <c r="AA9455" i="2"/>
  <c r="Z9456" i="2"/>
  <c r="AA9456" i="2"/>
  <c r="Z9457" i="2"/>
  <c r="AA9457" i="2"/>
  <c r="Z9458" i="2"/>
  <c r="AA9458" i="2"/>
  <c r="Z9459" i="2"/>
  <c r="AA9459" i="2"/>
  <c r="Z9460" i="2"/>
  <c r="AA9460" i="2"/>
  <c r="Z9461" i="2"/>
  <c r="AA9461" i="2"/>
  <c r="Z9462" i="2"/>
  <c r="AA9462" i="2"/>
  <c r="Z9463" i="2"/>
  <c r="AA9463" i="2"/>
  <c r="Z9464" i="2"/>
  <c r="AA9464" i="2"/>
  <c r="Z9465" i="2"/>
  <c r="AA9465" i="2"/>
  <c r="Z9466" i="2"/>
  <c r="AA9466" i="2"/>
  <c r="Z9467" i="2"/>
  <c r="AA9467" i="2"/>
  <c r="Z9468" i="2"/>
  <c r="AA9468" i="2"/>
  <c r="Z9469" i="2"/>
  <c r="AA9469" i="2"/>
  <c r="Z9470" i="2"/>
  <c r="AA9470" i="2"/>
  <c r="Z9471" i="2"/>
  <c r="AA9471" i="2"/>
  <c r="Z9472" i="2"/>
  <c r="AA9472" i="2"/>
  <c r="Z9473" i="2"/>
  <c r="AA9473" i="2"/>
  <c r="Z9474" i="2"/>
  <c r="AA9474" i="2"/>
  <c r="Z9475" i="2"/>
  <c r="AA9475" i="2"/>
  <c r="Z9476" i="2"/>
  <c r="AA9476" i="2"/>
  <c r="Z9477" i="2"/>
  <c r="AA9477" i="2"/>
  <c r="Z9478" i="2"/>
  <c r="AA9478" i="2"/>
  <c r="Z9479" i="2"/>
  <c r="AA9479" i="2"/>
  <c r="Z9480" i="2"/>
  <c r="AA9480" i="2"/>
  <c r="Z9481" i="2"/>
  <c r="AA9481" i="2"/>
  <c r="Z9482" i="2"/>
  <c r="AA9482" i="2"/>
  <c r="Z9483" i="2"/>
  <c r="AA9483" i="2"/>
  <c r="Z9484" i="2"/>
  <c r="AA9484" i="2"/>
  <c r="Z9485" i="2"/>
  <c r="AA9485" i="2"/>
  <c r="Z9486" i="2"/>
  <c r="AA9486" i="2"/>
  <c r="Z9487" i="2"/>
  <c r="AA9487" i="2"/>
  <c r="Z9488" i="2"/>
  <c r="AA9488" i="2"/>
  <c r="Z9489" i="2"/>
  <c r="AA9489" i="2"/>
  <c r="Z9490" i="2"/>
  <c r="AA9490" i="2"/>
  <c r="Z9491" i="2"/>
  <c r="AA9491" i="2"/>
  <c r="Z9492" i="2"/>
  <c r="AA9492" i="2"/>
  <c r="Z9493" i="2"/>
  <c r="AA9493" i="2"/>
  <c r="Z9494" i="2"/>
  <c r="AA9494" i="2"/>
  <c r="Z9495" i="2"/>
  <c r="AA9495" i="2"/>
  <c r="Z9496" i="2"/>
  <c r="AA9496" i="2"/>
  <c r="Z9497" i="2"/>
  <c r="AA9497" i="2"/>
  <c r="Z9498" i="2"/>
  <c r="AA9498" i="2"/>
  <c r="Z9499" i="2"/>
  <c r="AA9499" i="2"/>
  <c r="Z9500" i="2"/>
  <c r="AA9500" i="2"/>
  <c r="Z9501" i="2"/>
  <c r="AA9501" i="2"/>
  <c r="Z9502" i="2"/>
  <c r="AA9502" i="2"/>
  <c r="Z9503" i="2"/>
  <c r="AA9503" i="2"/>
  <c r="Z9504" i="2"/>
  <c r="AA9504" i="2"/>
  <c r="Z9505" i="2"/>
  <c r="AA9505" i="2"/>
  <c r="Z9506" i="2"/>
  <c r="AA9506" i="2"/>
  <c r="Z9507" i="2"/>
  <c r="AA9507" i="2"/>
  <c r="Z9508" i="2"/>
  <c r="AA9508" i="2"/>
  <c r="Z9509" i="2"/>
  <c r="AA9509" i="2"/>
  <c r="Z9510" i="2"/>
  <c r="AA9510" i="2"/>
  <c r="Z9511" i="2"/>
  <c r="AA9511" i="2"/>
  <c r="Z9512" i="2"/>
  <c r="AA9512" i="2"/>
  <c r="Z9513" i="2"/>
  <c r="AA9513" i="2"/>
  <c r="Z9514" i="2"/>
  <c r="AA9514" i="2"/>
  <c r="Z9515" i="2"/>
  <c r="AA9515" i="2"/>
  <c r="Z9516" i="2"/>
  <c r="AA9516" i="2"/>
  <c r="Z9517" i="2"/>
  <c r="AA9517" i="2"/>
  <c r="Z9518" i="2"/>
  <c r="AA9518" i="2"/>
  <c r="Z9519" i="2"/>
  <c r="AA9519" i="2"/>
  <c r="Z9520" i="2"/>
  <c r="AA9520" i="2"/>
  <c r="Z9521" i="2"/>
  <c r="AA9521" i="2"/>
  <c r="Z9522" i="2"/>
  <c r="AA9522" i="2"/>
  <c r="Z9523" i="2"/>
  <c r="AA9523" i="2"/>
  <c r="Z9524" i="2"/>
  <c r="AA9524" i="2"/>
  <c r="Z9525" i="2"/>
  <c r="AA9525" i="2"/>
  <c r="Z9526" i="2"/>
  <c r="AA9526" i="2"/>
  <c r="Z9527" i="2"/>
  <c r="AA9527" i="2"/>
  <c r="Z9528" i="2"/>
  <c r="AA9528" i="2"/>
  <c r="Z9529" i="2"/>
  <c r="AA9529" i="2"/>
  <c r="Z9530" i="2"/>
  <c r="AA9530" i="2"/>
  <c r="Z9531" i="2"/>
  <c r="AA9531" i="2"/>
  <c r="Z9532" i="2"/>
  <c r="AA9532" i="2"/>
  <c r="Z9533" i="2"/>
  <c r="AA9533" i="2"/>
  <c r="Z9534" i="2"/>
  <c r="AA9534" i="2"/>
  <c r="Z9535" i="2"/>
  <c r="AA9535" i="2"/>
  <c r="Z9536" i="2"/>
  <c r="AA9536" i="2"/>
  <c r="Z9537" i="2"/>
  <c r="AA9537" i="2"/>
  <c r="Z9538" i="2"/>
  <c r="AA9538" i="2"/>
  <c r="Z9539" i="2"/>
  <c r="AA9539" i="2"/>
  <c r="Z9540" i="2"/>
  <c r="AA9540" i="2"/>
  <c r="Z9541" i="2"/>
  <c r="AA9541" i="2"/>
  <c r="Z9542" i="2"/>
  <c r="AA9542" i="2"/>
  <c r="Z9543" i="2"/>
  <c r="AA9543" i="2"/>
  <c r="Z9544" i="2"/>
  <c r="AA9544" i="2"/>
  <c r="Z9545" i="2"/>
  <c r="AA9545" i="2"/>
  <c r="Z9546" i="2"/>
  <c r="AA9546" i="2"/>
  <c r="Z9547" i="2"/>
  <c r="AA9547" i="2"/>
  <c r="Z9548" i="2"/>
  <c r="AA9548" i="2"/>
  <c r="Z9549" i="2"/>
  <c r="AA9549" i="2"/>
  <c r="Z9550" i="2"/>
  <c r="AA9550" i="2"/>
  <c r="Z9551" i="2"/>
  <c r="AA9551" i="2"/>
  <c r="Z9552" i="2"/>
  <c r="AA9552" i="2"/>
  <c r="Z9553" i="2"/>
  <c r="AA9553" i="2"/>
  <c r="Z9554" i="2"/>
  <c r="AA9554" i="2"/>
  <c r="Z9555" i="2"/>
  <c r="AA9555" i="2"/>
  <c r="Z9556" i="2"/>
  <c r="AA9556" i="2"/>
  <c r="Z9557" i="2"/>
  <c r="AA9557" i="2"/>
  <c r="Z9558" i="2"/>
  <c r="AA9558" i="2"/>
  <c r="Z9559" i="2"/>
  <c r="AA9559" i="2"/>
  <c r="Z9560" i="2"/>
  <c r="AA9560" i="2"/>
  <c r="Z9561" i="2"/>
  <c r="AA9561" i="2"/>
  <c r="Z9562" i="2"/>
  <c r="AA9562" i="2"/>
  <c r="Z9563" i="2"/>
  <c r="AA9563" i="2"/>
  <c r="Z9564" i="2"/>
  <c r="AA9564" i="2"/>
  <c r="Z9565" i="2"/>
  <c r="AA9565" i="2"/>
  <c r="Z9566" i="2"/>
  <c r="AA9566" i="2"/>
  <c r="Z9567" i="2"/>
  <c r="AA9567" i="2"/>
  <c r="Z9568" i="2"/>
  <c r="AA9568" i="2"/>
  <c r="Z9569" i="2"/>
  <c r="AA9569" i="2"/>
  <c r="Z9570" i="2"/>
  <c r="AA9570" i="2"/>
  <c r="Z9571" i="2"/>
  <c r="AA9571" i="2"/>
  <c r="Z9572" i="2"/>
  <c r="AA9572" i="2"/>
  <c r="Z9573" i="2"/>
  <c r="AA9573" i="2"/>
  <c r="Z9574" i="2"/>
  <c r="AA9574" i="2"/>
  <c r="Z9575" i="2"/>
  <c r="AA9575" i="2"/>
  <c r="Z9576" i="2"/>
  <c r="AA9576" i="2"/>
  <c r="Z9577" i="2"/>
  <c r="AA9577" i="2"/>
  <c r="Z9578" i="2"/>
  <c r="AA9578" i="2"/>
  <c r="Z9579" i="2"/>
  <c r="AA9579" i="2"/>
  <c r="Z9580" i="2"/>
  <c r="AA9580" i="2"/>
  <c r="Z9581" i="2"/>
  <c r="AA9581" i="2"/>
  <c r="Z9582" i="2"/>
  <c r="AA9582" i="2"/>
  <c r="Z9583" i="2"/>
  <c r="AA9583" i="2"/>
  <c r="Z9584" i="2"/>
  <c r="AA9584" i="2"/>
  <c r="Z9585" i="2"/>
  <c r="AA9585" i="2"/>
  <c r="Z9586" i="2"/>
  <c r="AA9586" i="2"/>
  <c r="Z9587" i="2"/>
  <c r="AA9587" i="2"/>
  <c r="Z9588" i="2"/>
  <c r="AA9588" i="2"/>
  <c r="Z9589" i="2"/>
  <c r="AA9589" i="2"/>
  <c r="Z9590" i="2"/>
  <c r="AA9590" i="2"/>
  <c r="Z9591" i="2"/>
  <c r="AA9591" i="2"/>
  <c r="Z9592" i="2"/>
  <c r="AA9592" i="2"/>
  <c r="Z9593" i="2"/>
  <c r="AA9593" i="2"/>
  <c r="Z9594" i="2"/>
  <c r="AA9594" i="2"/>
  <c r="Z9595" i="2"/>
  <c r="AA9595" i="2"/>
  <c r="Z9596" i="2"/>
  <c r="AA9596" i="2"/>
  <c r="Z9597" i="2"/>
  <c r="AA9597" i="2"/>
  <c r="Z9598" i="2"/>
  <c r="AA9598" i="2"/>
  <c r="Z9599" i="2"/>
  <c r="AA9599" i="2"/>
  <c r="Z9600" i="2"/>
  <c r="AA9600" i="2"/>
  <c r="Z9601" i="2"/>
  <c r="AA9601" i="2"/>
  <c r="Z9602" i="2"/>
  <c r="AA9602" i="2"/>
  <c r="Z9603" i="2"/>
  <c r="AA9603" i="2"/>
  <c r="Z9604" i="2"/>
  <c r="AA9604" i="2"/>
  <c r="Z9605" i="2"/>
  <c r="AA9605" i="2"/>
  <c r="Z9606" i="2"/>
  <c r="AA9606" i="2"/>
  <c r="Z9607" i="2"/>
  <c r="AA9607" i="2"/>
  <c r="Z9608" i="2"/>
  <c r="AA9608" i="2"/>
  <c r="Z9609" i="2"/>
  <c r="AA9609" i="2"/>
  <c r="Z9610" i="2"/>
  <c r="AA9610" i="2"/>
  <c r="Z9611" i="2"/>
  <c r="AA9611" i="2"/>
  <c r="Z9612" i="2"/>
  <c r="AA9612" i="2"/>
  <c r="Z9613" i="2"/>
  <c r="AA9613" i="2"/>
  <c r="Z9614" i="2"/>
  <c r="AA9614" i="2"/>
  <c r="Z9615" i="2"/>
  <c r="AA9615" i="2"/>
  <c r="Z9616" i="2"/>
  <c r="AA9616" i="2"/>
  <c r="Z9617" i="2"/>
  <c r="AA9617" i="2"/>
  <c r="Z9618" i="2"/>
  <c r="AA9618" i="2"/>
  <c r="Z9619" i="2"/>
  <c r="AA9619" i="2"/>
  <c r="Z9620" i="2"/>
  <c r="AA9620" i="2"/>
  <c r="Z9621" i="2"/>
  <c r="AA9621" i="2"/>
  <c r="Z9622" i="2"/>
  <c r="AA9622" i="2"/>
  <c r="Z9623" i="2"/>
  <c r="AA9623" i="2"/>
  <c r="Z9624" i="2"/>
  <c r="AA9624" i="2"/>
  <c r="Z9625" i="2"/>
  <c r="AA9625" i="2"/>
  <c r="Z9626" i="2"/>
  <c r="AA9626" i="2"/>
  <c r="Z9627" i="2"/>
  <c r="AA9627" i="2"/>
  <c r="Z9628" i="2"/>
  <c r="AA9628" i="2"/>
  <c r="Z9629" i="2"/>
  <c r="AA9629" i="2"/>
  <c r="Z9630" i="2"/>
  <c r="AA9630" i="2"/>
  <c r="Z9631" i="2"/>
  <c r="AA9631" i="2"/>
  <c r="Z9632" i="2"/>
  <c r="AA9632" i="2"/>
  <c r="Z9633" i="2"/>
  <c r="AA9633" i="2"/>
  <c r="Z9634" i="2"/>
  <c r="AA9634" i="2"/>
  <c r="Z9635" i="2"/>
  <c r="AA9635" i="2"/>
  <c r="Z9636" i="2"/>
  <c r="AA9636" i="2"/>
  <c r="Z9637" i="2"/>
  <c r="AA9637" i="2"/>
  <c r="Z9638" i="2"/>
  <c r="AA9638" i="2"/>
  <c r="Z9639" i="2"/>
  <c r="AA9639" i="2"/>
  <c r="Z9640" i="2"/>
  <c r="AA9640" i="2"/>
  <c r="Z9641" i="2"/>
  <c r="AA9641" i="2"/>
  <c r="Z9642" i="2"/>
  <c r="AA9642" i="2"/>
  <c r="Z9643" i="2"/>
  <c r="AA9643" i="2"/>
  <c r="Z9644" i="2"/>
  <c r="AA9644" i="2"/>
  <c r="Z9645" i="2"/>
  <c r="AA9645" i="2"/>
  <c r="Z9646" i="2"/>
  <c r="AA9646" i="2"/>
  <c r="Z9647" i="2"/>
  <c r="AA9647" i="2"/>
  <c r="Z9648" i="2"/>
  <c r="AA9648" i="2"/>
  <c r="Z9649" i="2"/>
  <c r="AA9649" i="2"/>
  <c r="Z9650" i="2"/>
  <c r="AA9650" i="2"/>
  <c r="Z9651" i="2"/>
  <c r="AA9651" i="2"/>
  <c r="Z9652" i="2"/>
  <c r="AA9652" i="2"/>
  <c r="Z9653" i="2"/>
  <c r="AA9653" i="2"/>
  <c r="Z9654" i="2"/>
  <c r="AA9654" i="2"/>
  <c r="Z9655" i="2"/>
  <c r="AA9655" i="2"/>
  <c r="Z9656" i="2"/>
  <c r="AA9656" i="2"/>
  <c r="Z9657" i="2"/>
  <c r="AA9657" i="2"/>
  <c r="Z9658" i="2"/>
  <c r="AA9658" i="2"/>
  <c r="Z9659" i="2"/>
  <c r="AA9659" i="2"/>
  <c r="Z9660" i="2"/>
  <c r="AA9660" i="2"/>
  <c r="Z9661" i="2"/>
  <c r="AA9661" i="2"/>
  <c r="Z9662" i="2"/>
  <c r="AA9662" i="2"/>
  <c r="Z9663" i="2"/>
  <c r="AA9663" i="2"/>
  <c r="Z9664" i="2"/>
  <c r="AA9664" i="2"/>
  <c r="Z9665" i="2"/>
  <c r="AA9665" i="2"/>
  <c r="Z9666" i="2"/>
  <c r="AA9666" i="2"/>
  <c r="Z9667" i="2"/>
  <c r="AA9667" i="2"/>
  <c r="Z9668" i="2"/>
  <c r="AA9668" i="2"/>
  <c r="Z9669" i="2"/>
  <c r="AA9669" i="2"/>
  <c r="Z9670" i="2"/>
  <c r="AA9670" i="2"/>
  <c r="Z9671" i="2"/>
  <c r="AA9671" i="2"/>
  <c r="Z9672" i="2"/>
  <c r="AA9672" i="2"/>
  <c r="Z9673" i="2"/>
  <c r="AA9673" i="2"/>
  <c r="Z9674" i="2"/>
  <c r="AA9674" i="2"/>
  <c r="Z9675" i="2"/>
  <c r="AA9675" i="2"/>
  <c r="Z9676" i="2"/>
  <c r="AA9676" i="2"/>
  <c r="Z9677" i="2"/>
  <c r="AA9677" i="2"/>
  <c r="Z9678" i="2"/>
  <c r="AA9678" i="2"/>
  <c r="Z9679" i="2"/>
  <c r="AA9679" i="2"/>
  <c r="Z9680" i="2"/>
  <c r="AA9680" i="2"/>
  <c r="Z9681" i="2"/>
  <c r="AA9681" i="2"/>
  <c r="Z9682" i="2"/>
  <c r="AA9682" i="2"/>
  <c r="Z9683" i="2"/>
  <c r="AA9683" i="2"/>
  <c r="Z9684" i="2"/>
  <c r="AA9684" i="2"/>
  <c r="Z9685" i="2"/>
  <c r="AA9685" i="2"/>
  <c r="Z9686" i="2"/>
  <c r="AA9686" i="2"/>
  <c r="Z9687" i="2"/>
  <c r="AA9687" i="2"/>
  <c r="Z9688" i="2"/>
  <c r="AA9688" i="2"/>
  <c r="Z9689" i="2"/>
  <c r="AA9689" i="2"/>
  <c r="Z9690" i="2"/>
  <c r="AA9690" i="2"/>
  <c r="Z9691" i="2"/>
  <c r="AA9691" i="2"/>
  <c r="Z9692" i="2"/>
  <c r="AA9692" i="2"/>
  <c r="Z9693" i="2"/>
  <c r="AA9693" i="2"/>
  <c r="Z9694" i="2"/>
  <c r="AA9694" i="2"/>
  <c r="Z9695" i="2"/>
  <c r="AA9695" i="2"/>
  <c r="Z9696" i="2"/>
  <c r="AA9696" i="2"/>
  <c r="Z9697" i="2"/>
  <c r="AA9697" i="2"/>
  <c r="Z9698" i="2"/>
  <c r="AA9698" i="2"/>
  <c r="Z9699" i="2"/>
  <c r="AA9699" i="2"/>
  <c r="Z9700" i="2"/>
  <c r="AA9700" i="2"/>
  <c r="Z9701" i="2"/>
  <c r="AA9701" i="2"/>
  <c r="Z9702" i="2"/>
  <c r="AA9702" i="2"/>
  <c r="Z9703" i="2"/>
  <c r="AA9703" i="2"/>
  <c r="Z9704" i="2"/>
  <c r="AA9704" i="2"/>
  <c r="Z9705" i="2"/>
  <c r="AA9705" i="2"/>
  <c r="Z9706" i="2"/>
  <c r="AA9706" i="2"/>
  <c r="Z9707" i="2"/>
  <c r="AA9707" i="2"/>
  <c r="Z9708" i="2"/>
  <c r="AA9708" i="2"/>
  <c r="Z9709" i="2"/>
  <c r="AA9709" i="2"/>
  <c r="Z9710" i="2"/>
  <c r="AA9710" i="2"/>
  <c r="Z9711" i="2"/>
  <c r="AA9711" i="2"/>
  <c r="Z9712" i="2"/>
  <c r="AA9712" i="2"/>
  <c r="Z9713" i="2"/>
  <c r="AA9713" i="2"/>
  <c r="Z9714" i="2"/>
  <c r="AA9714" i="2"/>
  <c r="Z9715" i="2"/>
  <c r="AA9715" i="2"/>
  <c r="Z9716" i="2"/>
  <c r="AA9716" i="2"/>
  <c r="Z9717" i="2"/>
  <c r="AA9717" i="2"/>
  <c r="Z9718" i="2"/>
  <c r="AA9718" i="2"/>
  <c r="Z9719" i="2"/>
  <c r="AA9719" i="2"/>
  <c r="Z9720" i="2"/>
  <c r="AA9720" i="2"/>
  <c r="Z9721" i="2"/>
  <c r="AA9721" i="2"/>
  <c r="Z9722" i="2"/>
  <c r="AA9722" i="2"/>
  <c r="Z9723" i="2"/>
  <c r="AA9723" i="2"/>
  <c r="Z9724" i="2"/>
  <c r="AA9724" i="2"/>
  <c r="Z9725" i="2"/>
  <c r="AA9725" i="2"/>
  <c r="Z9726" i="2"/>
  <c r="AA9726" i="2"/>
  <c r="Z9727" i="2"/>
  <c r="AA9727" i="2"/>
  <c r="Z9728" i="2"/>
  <c r="AA9728" i="2"/>
  <c r="Z9729" i="2"/>
  <c r="AA9729" i="2"/>
  <c r="Z9730" i="2"/>
  <c r="AA9730" i="2"/>
  <c r="Z9731" i="2"/>
  <c r="AA9731" i="2"/>
  <c r="Z9732" i="2"/>
  <c r="AA9732" i="2"/>
  <c r="Z9733" i="2"/>
  <c r="AA9733" i="2"/>
  <c r="Z9734" i="2"/>
  <c r="AA9734" i="2"/>
  <c r="Z9735" i="2"/>
  <c r="AA9735" i="2"/>
  <c r="Z9736" i="2"/>
  <c r="AA9736" i="2"/>
  <c r="Z9737" i="2"/>
  <c r="AA9737" i="2"/>
  <c r="Z9738" i="2"/>
  <c r="AA9738" i="2"/>
  <c r="Z9739" i="2"/>
  <c r="AA9739" i="2"/>
  <c r="Z9740" i="2"/>
  <c r="AA9740" i="2"/>
  <c r="Z9741" i="2"/>
  <c r="AA9741" i="2"/>
  <c r="Z9742" i="2"/>
  <c r="AA9742" i="2"/>
  <c r="Z9743" i="2"/>
  <c r="AA9743" i="2"/>
  <c r="Z9744" i="2"/>
  <c r="AA9744" i="2"/>
  <c r="Z9745" i="2"/>
  <c r="AA9745" i="2"/>
  <c r="Z9746" i="2"/>
  <c r="AA9746" i="2"/>
  <c r="Z9747" i="2"/>
  <c r="AA9747" i="2"/>
  <c r="Z9748" i="2"/>
  <c r="AA9748" i="2"/>
  <c r="Z9749" i="2"/>
  <c r="AA9749" i="2"/>
  <c r="Z9750" i="2"/>
  <c r="AA9750" i="2"/>
  <c r="Z9751" i="2"/>
  <c r="AA9751" i="2"/>
  <c r="Z9752" i="2"/>
  <c r="AA9752" i="2"/>
  <c r="Z9753" i="2"/>
  <c r="AA9753" i="2"/>
  <c r="Z9754" i="2"/>
  <c r="AA9754" i="2"/>
  <c r="Z9755" i="2"/>
  <c r="AA9755" i="2"/>
  <c r="Z9756" i="2"/>
  <c r="AA9756" i="2"/>
  <c r="Z9757" i="2"/>
  <c r="AA9757" i="2"/>
  <c r="Z9758" i="2"/>
  <c r="AA9758" i="2"/>
  <c r="Z9759" i="2"/>
  <c r="AA9759" i="2"/>
  <c r="Z9760" i="2"/>
  <c r="AA9760" i="2"/>
  <c r="Z9761" i="2"/>
  <c r="AA9761" i="2"/>
  <c r="Z9762" i="2"/>
  <c r="AA9762" i="2"/>
  <c r="Z9763" i="2"/>
  <c r="AA9763" i="2"/>
  <c r="Z9764" i="2"/>
  <c r="AA9764" i="2"/>
  <c r="Z9765" i="2"/>
  <c r="AA9765" i="2"/>
  <c r="Z9766" i="2"/>
  <c r="AA9766" i="2"/>
  <c r="Z9767" i="2"/>
  <c r="AA9767" i="2"/>
  <c r="Z9768" i="2"/>
  <c r="AA9768" i="2"/>
  <c r="Z9769" i="2"/>
  <c r="AA9769" i="2"/>
  <c r="Z9770" i="2"/>
  <c r="AA9770" i="2"/>
  <c r="Z9771" i="2"/>
  <c r="AA9771" i="2"/>
  <c r="Z9772" i="2"/>
  <c r="AA9772" i="2"/>
  <c r="Z9773" i="2"/>
  <c r="AA9773" i="2"/>
  <c r="Z9774" i="2"/>
  <c r="AA9774" i="2"/>
  <c r="Z9775" i="2"/>
  <c r="AA9775" i="2"/>
  <c r="Z9776" i="2"/>
  <c r="AA9776" i="2"/>
  <c r="Z9777" i="2"/>
  <c r="AA9777" i="2"/>
  <c r="Z9778" i="2"/>
  <c r="AA9778" i="2"/>
  <c r="Z9779" i="2"/>
  <c r="AA9779" i="2"/>
  <c r="Z9780" i="2"/>
  <c r="AA9780" i="2"/>
  <c r="Z9781" i="2"/>
  <c r="AA9781" i="2"/>
  <c r="Z9782" i="2"/>
  <c r="AA9782" i="2"/>
  <c r="Z9783" i="2"/>
  <c r="AA9783" i="2"/>
  <c r="Z9784" i="2"/>
  <c r="AA9784" i="2"/>
  <c r="Z9785" i="2"/>
  <c r="AA9785" i="2"/>
  <c r="Z9786" i="2"/>
  <c r="AA9786" i="2"/>
  <c r="Z9787" i="2"/>
  <c r="AA9787" i="2"/>
  <c r="Z9788" i="2"/>
  <c r="AA9788" i="2"/>
  <c r="Z9789" i="2"/>
  <c r="AA9789" i="2"/>
  <c r="Z9790" i="2"/>
  <c r="AA9790" i="2"/>
  <c r="Z9791" i="2"/>
  <c r="AA9791" i="2"/>
  <c r="Z9792" i="2"/>
  <c r="AA9792" i="2"/>
  <c r="Z9793" i="2"/>
  <c r="AA9793" i="2"/>
  <c r="Z9794" i="2"/>
  <c r="AA9794" i="2"/>
  <c r="Z9795" i="2"/>
  <c r="AA9795" i="2"/>
  <c r="Z9796" i="2"/>
  <c r="AA9796" i="2"/>
  <c r="Z9797" i="2"/>
  <c r="AA9797" i="2"/>
  <c r="Z9798" i="2"/>
  <c r="AA9798" i="2"/>
  <c r="Z9799" i="2"/>
  <c r="AA9799" i="2"/>
  <c r="Z9800" i="2"/>
  <c r="AA9800" i="2"/>
  <c r="Z9801" i="2"/>
  <c r="AA9801" i="2"/>
  <c r="Z9802" i="2"/>
  <c r="AA9802" i="2"/>
  <c r="Z9803" i="2"/>
  <c r="AA9803" i="2"/>
  <c r="Z9804" i="2"/>
  <c r="AA9804" i="2"/>
  <c r="Z9805" i="2"/>
  <c r="AA9805" i="2"/>
  <c r="Z9806" i="2"/>
  <c r="AA9806" i="2"/>
  <c r="Z9807" i="2"/>
  <c r="AA9807" i="2"/>
  <c r="Z9808" i="2"/>
  <c r="AA9808" i="2"/>
  <c r="Z9809" i="2"/>
  <c r="AA9809" i="2"/>
  <c r="Z9810" i="2"/>
  <c r="AA9810" i="2"/>
  <c r="Z9811" i="2"/>
  <c r="AA9811" i="2"/>
  <c r="Z9812" i="2"/>
  <c r="AA9812" i="2"/>
  <c r="Z9813" i="2"/>
  <c r="AA9813" i="2"/>
  <c r="Z9814" i="2"/>
  <c r="AA9814" i="2"/>
  <c r="Z9815" i="2"/>
  <c r="AA9815" i="2"/>
  <c r="Z9816" i="2"/>
  <c r="AA9816" i="2"/>
  <c r="Z9817" i="2"/>
  <c r="AA9817" i="2"/>
  <c r="Z9818" i="2"/>
  <c r="AA9818" i="2"/>
  <c r="Z9819" i="2"/>
  <c r="AA9819" i="2"/>
  <c r="Z9820" i="2"/>
  <c r="AA9820" i="2"/>
  <c r="Z9821" i="2"/>
  <c r="AA9821" i="2"/>
  <c r="Z9822" i="2"/>
  <c r="AA9822" i="2"/>
  <c r="Z9823" i="2"/>
  <c r="AA9823" i="2"/>
  <c r="Z9824" i="2"/>
  <c r="AA9824" i="2"/>
  <c r="Z9825" i="2"/>
  <c r="AA9825" i="2"/>
  <c r="Z9826" i="2"/>
  <c r="AA9826" i="2"/>
  <c r="Z9827" i="2"/>
  <c r="AA9827" i="2"/>
  <c r="Z9828" i="2"/>
  <c r="AA9828" i="2"/>
  <c r="Z9829" i="2"/>
  <c r="AA9829" i="2"/>
  <c r="Z9830" i="2"/>
  <c r="AA9830" i="2"/>
  <c r="Z9831" i="2"/>
  <c r="AA9831" i="2"/>
  <c r="Z9832" i="2"/>
  <c r="AA9832" i="2"/>
  <c r="Z9833" i="2"/>
  <c r="AA9833" i="2"/>
  <c r="Z9834" i="2"/>
  <c r="AA9834" i="2"/>
  <c r="Z9835" i="2"/>
  <c r="AA9835" i="2"/>
  <c r="Z9836" i="2"/>
  <c r="AA9836" i="2"/>
  <c r="Z9837" i="2"/>
  <c r="AA9837" i="2"/>
  <c r="Z9838" i="2"/>
  <c r="AA9838" i="2"/>
  <c r="Z9839" i="2"/>
  <c r="AA9839" i="2"/>
  <c r="Z9840" i="2"/>
  <c r="AA9840" i="2"/>
  <c r="Z9841" i="2"/>
  <c r="AA9841" i="2"/>
  <c r="Z9842" i="2"/>
  <c r="AA9842" i="2"/>
  <c r="Z9843" i="2"/>
  <c r="AA9843" i="2"/>
  <c r="Z9844" i="2"/>
  <c r="AA9844" i="2"/>
  <c r="Z9845" i="2"/>
  <c r="AA9845" i="2"/>
  <c r="Z9846" i="2"/>
  <c r="AA9846" i="2"/>
  <c r="Z9847" i="2"/>
  <c r="AA9847" i="2"/>
  <c r="Z9848" i="2"/>
  <c r="AA9848" i="2"/>
  <c r="Z9849" i="2"/>
  <c r="AA9849" i="2"/>
  <c r="Z9850" i="2"/>
  <c r="AA9850" i="2"/>
  <c r="Z9851" i="2"/>
  <c r="AA9851" i="2"/>
  <c r="Z9852" i="2"/>
  <c r="AA9852" i="2"/>
  <c r="Z9853" i="2"/>
  <c r="AA9853" i="2"/>
  <c r="Z9854" i="2"/>
  <c r="AA9854" i="2"/>
  <c r="Z9855" i="2"/>
  <c r="AA9855" i="2"/>
  <c r="Z9856" i="2"/>
  <c r="AA9856" i="2"/>
  <c r="Z9857" i="2"/>
  <c r="AA9857" i="2"/>
  <c r="Z9858" i="2"/>
  <c r="AA9858" i="2"/>
  <c r="Z9859" i="2"/>
  <c r="AA9859" i="2"/>
  <c r="Z9860" i="2"/>
  <c r="AA9860" i="2"/>
  <c r="Z9861" i="2"/>
  <c r="AA9861" i="2"/>
  <c r="Z9862" i="2"/>
  <c r="AA9862" i="2"/>
  <c r="Z9863" i="2"/>
  <c r="AA9863" i="2"/>
  <c r="Z9864" i="2"/>
  <c r="AA9864" i="2"/>
  <c r="Z9865" i="2"/>
  <c r="AA9865" i="2"/>
  <c r="Z9866" i="2"/>
  <c r="AA9866" i="2"/>
  <c r="Z9867" i="2"/>
  <c r="AA9867" i="2"/>
  <c r="Z9868" i="2"/>
  <c r="AA9868" i="2"/>
  <c r="Z9869" i="2"/>
  <c r="AA9869" i="2"/>
  <c r="Z9870" i="2"/>
  <c r="AA9870" i="2"/>
  <c r="Z9871" i="2"/>
  <c r="AA9871" i="2"/>
  <c r="Z9872" i="2"/>
  <c r="AA9872" i="2"/>
  <c r="Z9873" i="2"/>
  <c r="AA9873" i="2"/>
  <c r="Z9874" i="2"/>
  <c r="AA9874" i="2"/>
  <c r="Z9875" i="2"/>
  <c r="AA9875" i="2"/>
  <c r="Z9876" i="2"/>
  <c r="AA9876" i="2"/>
  <c r="Z9877" i="2"/>
  <c r="AA9877" i="2"/>
  <c r="Z9878" i="2"/>
  <c r="AA9878" i="2"/>
  <c r="Z9879" i="2"/>
  <c r="AA9879" i="2"/>
  <c r="Z9880" i="2"/>
  <c r="AA9880" i="2"/>
  <c r="Z9881" i="2"/>
  <c r="AA9881" i="2"/>
  <c r="Z9882" i="2"/>
  <c r="AA9882" i="2"/>
  <c r="Z9883" i="2"/>
  <c r="AA9883" i="2"/>
  <c r="Z9884" i="2"/>
  <c r="AA9884" i="2"/>
  <c r="Z9885" i="2"/>
  <c r="AA9885" i="2"/>
  <c r="Z9886" i="2"/>
  <c r="AA9886" i="2"/>
  <c r="Z9887" i="2"/>
  <c r="AA9887" i="2"/>
  <c r="Z9888" i="2"/>
  <c r="AA9888" i="2"/>
  <c r="Z9889" i="2"/>
  <c r="AA9889" i="2"/>
  <c r="Z9890" i="2"/>
  <c r="AA9890" i="2"/>
  <c r="Z9891" i="2"/>
  <c r="AA9891" i="2"/>
  <c r="Z9892" i="2"/>
  <c r="AA9892" i="2"/>
  <c r="Z9893" i="2"/>
  <c r="AA9893" i="2"/>
  <c r="Z9894" i="2"/>
  <c r="AA9894" i="2"/>
  <c r="Z9895" i="2"/>
  <c r="AA9895" i="2"/>
  <c r="Z9896" i="2"/>
  <c r="AA9896" i="2"/>
  <c r="Z9897" i="2"/>
  <c r="AA9897" i="2"/>
  <c r="Z9898" i="2"/>
  <c r="AA9898" i="2"/>
  <c r="Z9899" i="2"/>
  <c r="AA9899" i="2"/>
  <c r="Z9900" i="2"/>
  <c r="AA9900" i="2"/>
  <c r="Z9901" i="2"/>
  <c r="AA9901" i="2"/>
  <c r="Z9902" i="2"/>
  <c r="AA9902" i="2"/>
  <c r="Z9903" i="2"/>
  <c r="AA9903" i="2"/>
  <c r="Z9904" i="2"/>
  <c r="AA9904" i="2"/>
  <c r="Z9905" i="2"/>
  <c r="AA9905" i="2"/>
  <c r="Z9906" i="2"/>
  <c r="AA9906" i="2"/>
  <c r="Z9907" i="2"/>
  <c r="AA9907" i="2"/>
  <c r="Z9908" i="2"/>
  <c r="AA9908" i="2"/>
  <c r="Z9909" i="2"/>
  <c r="AA9909" i="2"/>
  <c r="Z9910" i="2"/>
  <c r="AA9910" i="2"/>
  <c r="Z9911" i="2"/>
  <c r="AA9911" i="2"/>
  <c r="Z9912" i="2"/>
  <c r="AA9912" i="2"/>
  <c r="Z9913" i="2"/>
  <c r="AA9913" i="2"/>
  <c r="Z9914" i="2"/>
  <c r="AA9914" i="2"/>
  <c r="Z9915" i="2"/>
  <c r="AA9915" i="2"/>
  <c r="Z9916" i="2"/>
  <c r="AA9916" i="2"/>
  <c r="Z9917" i="2"/>
  <c r="AA9917" i="2"/>
  <c r="Z9918" i="2"/>
  <c r="AA9918" i="2"/>
  <c r="Z9919" i="2"/>
  <c r="AA9919" i="2"/>
  <c r="Z9920" i="2"/>
  <c r="AA9920" i="2"/>
  <c r="Z9921" i="2"/>
  <c r="AA9921" i="2"/>
  <c r="Z9922" i="2"/>
  <c r="AA9922" i="2"/>
  <c r="Z9923" i="2"/>
  <c r="AA9923" i="2"/>
  <c r="Z9924" i="2"/>
  <c r="AA9924" i="2"/>
  <c r="Z9925" i="2"/>
  <c r="AA9925" i="2"/>
  <c r="Z9926" i="2"/>
  <c r="AA9926" i="2"/>
  <c r="Z9927" i="2"/>
  <c r="AA9927" i="2"/>
  <c r="Z9928" i="2"/>
  <c r="AA9928" i="2"/>
  <c r="Z9929" i="2"/>
  <c r="AA9929" i="2"/>
  <c r="Z9930" i="2"/>
  <c r="AA9930" i="2"/>
  <c r="Z9931" i="2"/>
  <c r="AA9931" i="2"/>
  <c r="Z9932" i="2"/>
  <c r="AA9932" i="2"/>
  <c r="Z9933" i="2"/>
  <c r="AA9933" i="2"/>
  <c r="Z9934" i="2"/>
  <c r="AA9934" i="2"/>
  <c r="Z9935" i="2"/>
  <c r="AA9935" i="2"/>
  <c r="Z9936" i="2"/>
  <c r="AA9936" i="2"/>
  <c r="Z9937" i="2"/>
  <c r="AA9937" i="2"/>
  <c r="Z9938" i="2"/>
  <c r="AA9938" i="2"/>
  <c r="Z9939" i="2"/>
  <c r="AA9939" i="2"/>
  <c r="Z9940" i="2"/>
  <c r="AA9940" i="2"/>
  <c r="Z9941" i="2"/>
  <c r="AA9941" i="2"/>
  <c r="Z9942" i="2"/>
  <c r="AA9942" i="2"/>
  <c r="Z9943" i="2"/>
  <c r="AA9943" i="2"/>
  <c r="Z9944" i="2"/>
  <c r="AA9944" i="2"/>
  <c r="Z9945" i="2"/>
  <c r="AA9945" i="2"/>
  <c r="Z9946" i="2"/>
  <c r="AA9946" i="2"/>
  <c r="Z9947" i="2"/>
  <c r="AA9947" i="2"/>
  <c r="Z9948" i="2"/>
  <c r="AA9948" i="2"/>
  <c r="Z9949" i="2"/>
  <c r="AA9949" i="2"/>
  <c r="Z9950" i="2"/>
  <c r="AA9950" i="2"/>
  <c r="Z9951" i="2"/>
  <c r="AA9951" i="2"/>
  <c r="Z9952" i="2"/>
  <c r="AA9952" i="2"/>
  <c r="Z9953" i="2"/>
  <c r="AA9953" i="2"/>
  <c r="Z9954" i="2"/>
  <c r="AA9954" i="2"/>
  <c r="Z9955" i="2"/>
  <c r="AA9955" i="2"/>
  <c r="Z9956" i="2"/>
  <c r="AA9956" i="2"/>
  <c r="Z9957" i="2"/>
  <c r="AA9957" i="2"/>
  <c r="Z9958" i="2"/>
  <c r="AA9958" i="2"/>
  <c r="Z9959" i="2"/>
  <c r="AA9959" i="2"/>
  <c r="Z9960" i="2"/>
  <c r="AA9960" i="2"/>
  <c r="Z9961" i="2"/>
  <c r="AA9961" i="2"/>
  <c r="Z9962" i="2"/>
  <c r="AA9962" i="2"/>
  <c r="Z9963" i="2"/>
  <c r="AA9963" i="2"/>
  <c r="Z9964" i="2"/>
  <c r="AA9964" i="2"/>
  <c r="Z9965" i="2"/>
  <c r="AA9965" i="2"/>
  <c r="Z9966" i="2"/>
  <c r="AA9966" i="2"/>
  <c r="Z9967" i="2"/>
  <c r="AA9967" i="2"/>
  <c r="Z9968" i="2"/>
  <c r="AA9968" i="2"/>
  <c r="Z9969" i="2"/>
  <c r="AA9969" i="2"/>
  <c r="Z9970" i="2"/>
  <c r="AA9970" i="2"/>
  <c r="Z9971" i="2"/>
  <c r="AA9971" i="2"/>
  <c r="Z9972" i="2"/>
  <c r="AA9972" i="2"/>
  <c r="Z9973" i="2"/>
  <c r="AA9973" i="2"/>
  <c r="Z9974" i="2"/>
  <c r="AA9974" i="2"/>
  <c r="Z9975" i="2"/>
  <c r="AA9975" i="2"/>
  <c r="Z9976" i="2"/>
  <c r="AA9976" i="2"/>
  <c r="Z9977" i="2"/>
  <c r="AA9977" i="2"/>
  <c r="Z9978" i="2"/>
  <c r="AA9978" i="2"/>
  <c r="Z9979" i="2"/>
  <c r="AA9979" i="2"/>
  <c r="Z9980" i="2"/>
  <c r="AA9980" i="2"/>
  <c r="Z9981" i="2"/>
  <c r="AA9981" i="2"/>
  <c r="Z9982" i="2"/>
  <c r="AA9982" i="2"/>
  <c r="Z9983" i="2"/>
  <c r="AA9983" i="2"/>
  <c r="Z9984" i="2"/>
  <c r="AA9984" i="2"/>
  <c r="Z9985" i="2"/>
  <c r="AA9985" i="2"/>
  <c r="Z9986" i="2"/>
  <c r="AA9986" i="2"/>
  <c r="Z9987" i="2"/>
  <c r="AA9987" i="2"/>
  <c r="Z9988" i="2"/>
  <c r="AA9988" i="2"/>
  <c r="Z9989" i="2"/>
  <c r="AA9989" i="2"/>
  <c r="Z9990" i="2"/>
  <c r="AA9990" i="2"/>
  <c r="Z9991" i="2"/>
  <c r="AA9991" i="2"/>
  <c r="Z9992" i="2"/>
  <c r="AA9992" i="2"/>
  <c r="Z9993" i="2"/>
  <c r="AA9993" i="2"/>
  <c r="Z9994" i="2"/>
  <c r="AA9994" i="2"/>
  <c r="Z9995" i="2"/>
  <c r="AA9995" i="2"/>
  <c r="V2"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AK7" i="2"/>
  <c r="AE115" i="2" l="1"/>
  <c r="AK22" i="2"/>
  <c r="AK21" i="2"/>
  <c r="AK20" i="2"/>
  <c r="AH22" i="2"/>
  <c r="AH21" i="2"/>
  <c r="AH20" i="2"/>
  <c r="AK16" i="2"/>
  <c r="AK15" i="2"/>
  <c r="AK14" i="2"/>
  <c r="AH16" i="2"/>
  <c r="AH15" i="2"/>
  <c r="AH14" i="2"/>
  <c r="AK9" i="2"/>
  <c r="AK8" i="2"/>
  <c r="AH8" i="2"/>
  <c r="AH7" i="2"/>
  <c r="AE112" i="2" l="1"/>
  <c r="AE113" i="2"/>
  <c r="AE1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BF507D-A50B-4513-AFA4-01C96CEC67CD}" keepAlive="1" name="Query - Superstores sales dataset" description="Connection to the 'Superstores sales dataset' query in the workbook." type="5" refreshedVersion="8" background="1" saveData="1">
    <dbPr connection="Provider=Microsoft.Mashup.OleDb.1;Data Source=$Workbook$;Location=&quot;Superstores sales dataset&quot;;Extended Properties=&quot;&quot;" command="SELECT * FROM [Superstores sales dataset]"/>
  </connection>
</connections>
</file>

<file path=xl/sharedStrings.xml><?xml version="1.0" encoding="utf-8"?>
<sst xmlns="http://schemas.openxmlformats.org/spreadsheetml/2006/main" count="130095" uniqueCount="11009">
  <si>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</si>
  <si>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</si>
  <si>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</si>
  <si>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</si>
  <si>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</si>
  <si>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</si>
  <si>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</si>
  <si>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</si>
  <si>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</si>
  <si>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</si>
  <si>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</si>
  <si>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</si>
  <si>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</si>
  <si>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</si>
  <si>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</si>
  <si>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</si>
  <si>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</si>
  <si>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</si>
  <si>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</si>
  <si>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</si>
  <si>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</si>
  <si>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</si>
  <si>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</si>
  <si>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</si>
  <si>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</si>
  <si>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</si>
  <si>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</si>
  <si>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</si>
  <si>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</si>
  <si>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</si>
  <si>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</si>
  <si>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</si>
  <si>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</si>
  <si>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</si>
  <si>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</si>
  <si>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</si>
  <si>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</si>
  <si>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</si>
  <si>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</si>
  <si>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</si>
  <si>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</si>
  <si>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</si>
  <si>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</si>
  <si>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</si>
  <si>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</si>
  <si>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</si>
  <si>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</si>
  <si>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</si>
  <si>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</si>
  <si>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</si>
  <si>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</si>
  <si>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</si>
  <si>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</si>
  <si>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</si>
  <si>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</si>
  <si>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</si>
  <si>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</si>
  <si>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</si>
  <si>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</si>
  <si>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</si>
  <si>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</si>
  <si>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</si>
  <si>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</si>
  <si>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</si>
  <si>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</si>
  <si>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</si>
  <si>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</si>
  <si>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</si>
  <si>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</si>
  <si>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</si>
  <si>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</si>
  <si>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</si>
  <si>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</si>
  <si>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</si>
  <si>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</si>
  <si>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</si>
  <si>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</si>
  <si>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</si>
  <si>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</si>
  <si>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</si>
  <si>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</si>
  <si>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</si>
  <si>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</si>
  <si>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</si>
  <si>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</si>
  <si>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</si>
  <si>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</si>
  <si>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</si>
  <si>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</si>
  <si>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</si>
  <si>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</si>
  <si>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</si>
  <si>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</si>
  <si>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</si>
  <si>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</si>
  <si>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</si>
  <si>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</si>
  <si>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</si>
  <si>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</si>
  <si>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</si>
  <si>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</si>
  <si>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</si>
  <si>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</si>
  <si>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</si>
  <si>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</si>
  <si>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</si>
  <si>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</si>
  <si>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</si>
  <si>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</si>
  <si>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</si>
  <si>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</si>
  <si>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</si>
  <si>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</si>
  <si>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</si>
  <si>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</si>
  <si>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</si>
  <si>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</si>
  <si>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</si>
  <si>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</si>
  <si>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</si>
  <si>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</si>
  <si>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</si>
  <si>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</si>
  <si>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</si>
  <si>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</si>
  <si>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</si>
  <si>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</si>
  <si>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</si>
  <si>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</si>
  <si>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</si>
  <si>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</si>
  <si>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</si>
  <si>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</si>
  <si>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</si>
  <si>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</si>
  <si>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</si>
  <si>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</si>
  <si>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</si>
  <si>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</si>
  <si>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</si>
  <si>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</si>
  <si>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</si>
  <si>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</si>
  <si>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</si>
  <si>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</si>
  <si>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</si>
  <si>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</si>
  <si>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</si>
  <si>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</si>
  <si>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</si>
  <si>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</si>
  <si>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</si>
  <si>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</si>
  <si>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</si>
  <si>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</si>
  <si>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</si>
  <si>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</si>
  <si>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</si>
  <si>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</si>
  <si>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</si>
  <si>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</si>
  <si>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</si>
  <si>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</si>
  <si>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</si>
  <si>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</si>
  <si>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</si>
  <si>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</si>
  <si>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</si>
  <si>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</si>
  <si>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</si>
  <si>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</si>
  <si>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</si>
  <si>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</si>
  <si>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</si>
  <si>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</si>
  <si>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</si>
  <si>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</si>
  <si>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</si>
  <si>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</si>
  <si>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</si>
  <si>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</si>
  <si>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</si>
  <si>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</si>
  <si>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</si>
  <si>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</si>
  <si>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</si>
  <si>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</si>
  <si>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</si>
  <si>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</si>
  <si>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</si>
  <si>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</si>
  <si>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</si>
  <si>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</si>
  <si>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</si>
  <si>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</si>
  <si>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</si>
  <si>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</si>
  <si>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</si>
  <si>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</si>
  <si>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</si>
  <si>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</si>
  <si>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</si>
  <si>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</si>
  <si>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</si>
  <si>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</si>
  <si>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</si>
  <si>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</si>
  <si>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</si>
  <si>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</si>
  <si>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</si>
  <si>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</si>
  <si>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</si>
  <si>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</si>
  <si>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</si>
  <si>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</si>
  <si>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</si>
  <si>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</si>
  <si>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</si>
  <si>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</si>
  <si>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</si>
  <si>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</si>
  <si>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</si>
  <si>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</si>
  <si>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</si>
  <si>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</si>
  <si>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</si>
  <si>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</si>
  <si>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</si>
  <si>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</si>
  <si>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</si>
  <si>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</si>
  <si>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</si>
  <si>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</si>
  <si>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</si>
  <si>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</si>
  <si>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</si>
  <si>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</si>
  <si>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</si>
  <si>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</si>
  <si>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</si>
  <si>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</si>
  <si>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</si>
  <si>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</si>
  <si>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</si>
  <si>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</si>
  <si>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</si>
  <si>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</si>
  <si>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</si>
  <si>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</si>
  <si>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</si>
  <si>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</si>
  <si>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</si>
  <si>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</si>
  <si>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</si>
  <si>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</si>
  <si>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</si>
  <si>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</si>
  <si>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</si>
  <si>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</si>
  <si>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</si>
  <si>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</si>
  <si>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</si>
  <si>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</si>
  <si>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</si>
  <si>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</si>
  <si>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</si>
  <si>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</si>
  <si>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</si>
  <si>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</si>
  <si>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</si>
  <si>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</si>
  <si>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</si>
  <si>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</si>
  <si>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</si>
  <si>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</si>
  <si>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</si>
  <si>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</si>
  <si>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</si>
  <si>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</si>
  <si>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</si>
  <si>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</si>
  <si>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</si>
  <si>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</si>
  <si>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</si>
  <si>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</si>
  <si>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</si>
  <si>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</si>
  <si>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</si>
  <si>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</si>
  <si>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</si>
  <si>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</si>
  <si>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</si>
  <si>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</si>
  <si>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</si>
  <si>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</si>
  <si>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</si>
  <si>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</si>
  <si>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</si>
  <si>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</si>
  <si>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</si>
  <si>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</si>
  <si>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</si>
  <si>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</si>
  <si>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</si>
  <si>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</si>
  <si>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</si>
  <si>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</si>
  <si>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</si>
  <si>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</si>
  <si>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</si>
  <si>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</si>
  <si>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</si>
  <si>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</si>
  <si>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</si>
  <si>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</si>
  <si>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</si>
  <si>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</si>
  <si>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</si>
  <si>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</si>
  <si>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</si>
  <si>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</si>
  <si>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</si>
  <si>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</si>
  <si>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</si>
  <si>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</si>
  <si>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</si>
  <si>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</si>
  <si>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</si>
  <si>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</si>
  <si>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</si>
  <si>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</si>
  <si>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</si>
  <si>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</si>
  <si>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</si>
  <si>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</si>
  <si>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</si>
  <si>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</si>
  <si>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</si>
  <si>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</si>
  <si>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</si>
  <si>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</si>
  <si>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</si>
  <si>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</si>
  <si>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</si>
  <si>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</si>
  <si>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</si>
  <si>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</si>
  <si>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</si>
  <si>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</si>
  <si>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</si>
  <si>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</si>
  <si>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</si>
  <si>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</si>
  <si>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</si>
  <si>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</si>
  <si>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</si>
  <si>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</si>
  <si>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</si>
  <si>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</si>
  <si>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</si>
  <si>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</si>
  <si>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</si>
  <si>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</si>
  <si>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</si>
  <si>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</si>
  <si>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</si>
  <si>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</si>
  <si>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</si>
  <si>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</si>
  <si>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</si>
  <si>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</si>
  <si>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</si>
  <si>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</si>
  <si>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</si>
  <si>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</si>
  <si>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</si>
  <si>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</si>
  <si>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</si>
  <si>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</si>
  <si>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</si>
  <si>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</si>
  <si>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</si>
  <si>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</si>
  <si>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</si>
  <si>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</si>
  <si>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</si>
  <si>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</si>
  <si>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</si>
  <si>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</si>
  <si>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</si>
  <si>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</si>
  <si>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</si>
  <si>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</si>
  <si>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</si>
  <si>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</si>
  <si>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</si>
  <si>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</si>
  <si>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</si>
  <si>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</si>
  <si>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</si>
  <si>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</si>
  <si>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</si>
  <si>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</si>
  <si>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</si>
  <si>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</si>
  <si>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</si>
  <si>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</si>
  <si>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</si>
  <si>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</si>
  <si>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</si>
  <si>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</si>
  <si>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</si>
  <si>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</si>
  <si>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</si>
  <si>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</si>
  <si>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</si>
  <si>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</si>
  <si>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</si>
  <si>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</si>
  <si>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</si>
  <si>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</si>
  <si>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</si>
  <si>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</si>
  <si>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</si>
  <si>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</si>
  <si>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</si>
  <si>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</si>
  <si>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</si>
  <si>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</si>
  <si>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</si>
  <si>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</si>
  <si>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</si>
  <si>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</si>
  <si>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</si>
  <si>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</si>
  <si>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</si>
  <si>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</si>
  <si>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</si>
  <si>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</si>
  <si>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</si>
  <si>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</si>
  <si>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</si>
  <si>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</si>
  <si>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</si>
  <si>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</si>
  <si>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</si>
  <si>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</si>
  <si>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</si>
  <si>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</si>
  <si>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</si>
  <si>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</si>
  <si>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</si>
  <si>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</si>
  <si>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</si>
  <si>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</si>
  <si>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</si>
  <si>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</si>
  <si>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</si>
  <si>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</si>
  <si>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</si>
  <si>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</si>
  <si>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</si>
  <si>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</si>
  <si>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</si>
  <si>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</si>
  <si>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</si>
  <si>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</si>
  <si>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</si>
  <si>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</si>
  <si>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</si>
  <si>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</si>
  <si>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</si>
  <si>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</si>
  <si>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</si>
  <si>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</si>
  <si>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</si>
  <si>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</si>
  <si>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</si>
  <si>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</si>
  <si>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</si>
  <si>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</si>
  <si>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</si>
  <si>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</si>
  <si>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</si>
  <si>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</si>
  <si>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</si>
  <si>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</si>
  <si>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</si>
  <si>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</si>
  <si>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</si>
  <si>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</si>
  <si>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</si>
  <si>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</si>
  <si>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</si>
  <si>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</si>
  <si>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</si>
  <si>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</si>
  <si>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</si>
  <si>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</si>
  <si>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</si>
  <si>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</si>
  <si>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</si>
  <si>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</si>
  <si>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</si>
  <si>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</si>
  <si>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</si>
  <si>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</si>
  <si>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</si>
  <si>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</si>
  <si>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</si>
  <si>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</si>
  <si>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</si>
  <si>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</si>
  <si>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</si>
  <si>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</si>
  <si>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</si>
  <si>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</si>
  <si>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</si>
  <si>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</si>
  <si>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</si>
  <si>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</si>
  <si>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</si>
  <si>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</si>
  <si>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</si>
  <si>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</si>
  <si>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</si>
  <si>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</si>
  <si>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</si>
  <si>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</si>
  <si>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</si>
  <si>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</si>
  <si>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</si>
  <si>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</si>
  <si>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</si>
  <si>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</si>
  <si>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</si>
  <si>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</si>
  <si>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</si>
  <si>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</si>
  <si>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</si>
  <si>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</si>
  <si>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</si>
  <si>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</si>
  <si>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</si>
  <si>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</si>
  <si>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</si>
  <si>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</si>
  <si>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</si>
  <si>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</si>
  <si>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</si>
  <si>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</si>
  <si>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</si>
  <si>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</si>
  <si>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</si>
  <si>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</si>
  <si>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</si>
  <si>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</si>
  <si>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</si>
  <si>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</si>
  <si>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</si>
  <si>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</si>
  <si>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</si>
  <si>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</si>
  <si>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</si>
  <si>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</si>
  <si>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</si>
  <si>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</si>
  <si>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</si>
  <si>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</si>
  <si>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</si>
  <si>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</si>
  <si>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</si>
  <si>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</si>
  <si>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</si>
  <si>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</si>
  <si>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</si>
  <si>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</si>
  <si>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</si>
  <si>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</si>
  <si>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</si>
  <si>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</si>
  <si>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</si>
  <si>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</si>
  <si>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</si>
  <si>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</si>
  <si>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</si>
  <si>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</si>
  <si>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</si>
  <si>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</si>
  <si>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</si>
  <si>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</si>
  <si>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</si>
  <si>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</si>
  <si>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</si>
  <si>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</si>
  <si>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</si>
  <si>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</si>
  <si>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</si>
  <si>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</si>
  <si>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</si>
  <si>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</si>
  <si>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</si>
  <si>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</si>
  <si>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</si>
  <si>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</si>
  <si>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</si>
  <si>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</si>
  <si>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</si>
  <si>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</si>
  <si>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</si>
  <si>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</si>
  <si>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</si>
  <si>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</si>
  <si>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</si>
  <si>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</si>
  <si>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</si>
  <si>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</si>
  <si>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</si>
  <si>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</si>
  <si>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</si>
  <si>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</si>
  <si>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</si>
  <si>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</si>
  <si>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</si>
  <si>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</si>
  <si>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</si>
  <si>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</si>
  <si>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</si>
  <si>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</si>
  <si>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</si>
  <si>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</si>
  <si>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</si>
  <si>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</si>
  <si>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</si>
  <si>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</si>
  <si>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</si>
  <si>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</si>
  <si>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</si>
  <si>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</si>
  <si>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</si>
  <si>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</si>
  <si>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</si>
  <si>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</si>
  <si>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</si>
  <si>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</si>
  <si>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</si>
  <si>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</si>
  <si>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</si>
  <si>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</si>
  <si>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</si>
  <si>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</si>
  <si>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</si>
  <si>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</si>
  <si>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</si>
  <si>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</si>
  <si>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</si>
  <si>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</si>
  <si>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</si>
  <si>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</si>
  <si>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</si>
  <si>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</si>
  <si>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</si>
  <si>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</si>
  <si>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</si>
  <si>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</si>
  <si>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</si>
  <si>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</si>
  <si>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</si>
  <si>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</si>
  <si>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</si>
  <si>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</si>
  <si>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</si>
  <si>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</si>
  <si>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</si>
  <si>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</si>
  <si>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</si>
  <si>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</si>
  <si>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</si>
  <si>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</si>
  <si>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</si>
  <si>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</si>
  <si>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</si>
  <si>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</si>
  <si>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</si>
  <si>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</si>
  <si>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</si>
  <si>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</si>
  <si>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</si>
  <si>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</si>
  <si>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</si>
  <si>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</si>
  <si>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</si>
  <si>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</si>
  <si>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</si>
  <si>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</si>
  <si>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</si>
  <si>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</si>
  <si>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</si>
  <si>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</si>
  <si>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</si>
  <si>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</si>
  <si>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</si>
  <si>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</si>
  <si>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</si>
  <si>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</si>
  <si>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</si>
  <si>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</si>
  <si>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</si>
  <si>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</si>
  <si>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</si>
  <si>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</si>
  <si>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</si>
  <si>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</si>
  <si>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</si>
  <si>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</si>
  <si>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</si>
  <si>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</si>
  <si>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</si>
  <si>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</si>
  <si>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</si>
  <si>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</si>
  <si>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</si>
  <si>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</si>
  <si>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</si>
  <si>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</si>
  <si>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</si>
  <si>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</si>
  <si>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</si>
  <si>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</si>
  <si>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</si>
  <si>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</si>
  <si>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</si>
  <si>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</si>
  <si>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</si>
  <si>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</si>
  <si>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</si>
  <si>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</si>
  <si>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</si>
  <si>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</si>
  <si>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</si>
  <si>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</si>
  <si>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</si>
  <si>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</si>
  <si>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</si>
  <si>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</si>
  <si>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</si>
  <si>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</si>
  <si>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</si>
  <si>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</si>
  <si>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</si>
  <si>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</si>
  <si>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</si>
  <si>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</si>
  <si>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</si>
  <si>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</si>
  <si>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</si>
  <si>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</si>
  <si>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</si>
  <si>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</si>
  <si>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</si>
  <si>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</si>
  <si>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</si>
  <si>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</si>
  <si>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</si>
  <si>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</si>
  <si>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</si>
  <si>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</si>
  <si>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</si>
  <si>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</si>
  <si>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</si>
  <si>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</si>
  <si>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</si>
  <si>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</si>
  <si>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</si>
  <si>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</si>
  <si>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</si>
  <si>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</si>
  <si>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</si>
  <si>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</si>
  <si>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</si>
  <si>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</si>
  <si>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</si>
  <si>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</si>
  <si>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</si>
  <si>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</si>
  <si>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</si>
  <si>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</si>
  <si>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</si>
  <si>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</si>
  <si>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</si>
  <si>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</si>
  <si>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</si>
  <si>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</si>
  <si>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</si>
  <si>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</si>
  <si>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</si>
  <si>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</si>
  <si>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</si>
  <si>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</si>
  <si>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</si>
  <si>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</si>
  <si>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</si>
  <si>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</si>
  <si>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</si>
  <si>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</si>
  <si>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</si>
  <si>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</si>
  <si>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</si>
  <si>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</si>
  <si>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</si>
  <si>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</si>
  <si>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</si>
  <si>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</si>
  <si>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</si>
  <si>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</si>
  <si>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</si>
  <si>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</si>
  <si>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</si>
  <si>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</si>
  <si>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</si>
  <si>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</si>
  <si>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</si>
  <si>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</si>
  <si>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</si>
  <si>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</si>
  <si>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</si>
  <si>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</si>
  <si>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</si>
  <si>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</si>
  <si>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</si>
  <si>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</si>
  <si>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</si>
  <si>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</si>
  <si>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</si>
  <si>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</si>
  <si>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</si>
  <si>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</si>
  <si>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</si>
  <si>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</si>
  <si>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</si>
  <si>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</si>
  <si>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</si>
  <si>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</si>
  <si>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</si>
  <si>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</si>
  <si>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</si>
  <si>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</si>
  <si>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</si>
  <si>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</si>
  <si>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</si>
  <si>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</si>
  <si>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</si>
  <si>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</si>
  <si>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</si>
  <si>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</si>
  <si>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</si>
  <si>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</si>
  <si>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</si>
  <si>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</si>
  <si>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</si>
  <si>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</si>
  <si>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</si>
  <si>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</si>
  <si>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</si>
  <si>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</si>
  <si>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</si>
  <si>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</si>
  <si>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</si>
  <si>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</si>
  <si>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</si>
  <si>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</si>
  <si>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</si>
  <si>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</si>
  <si>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</si>
  <si>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</si>
  <si>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</si>
  <si>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</si>
  <si>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</si>
  <si>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</si>
  <si>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</si>
  <si>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</si>
  <si>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</si>
  <si>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</si>
  <si>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</si>
  <si>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</si>
  <si>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</si>
  <si>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</si>
  <si>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</si>
  <si>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</si>
  <si>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</si>
  <si>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</si>
  <si>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</si>
  <si>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</si>
  <si>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</si>
  <si>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</si>
  <si>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</si>
  <si>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</si>
  <si>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</si>
  <si>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</si>
  <si>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</si>
  <si>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</si>
  <si>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</si>
  <si>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</si>
  <si>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</si>
  <si>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</si>
  <si>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</si>
  <si>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</si>
  <si>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</si>
  <si>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</si>
  <si>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</si>
  <si>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</si>
  <si>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</si>
  <si>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</si>
  <si>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</si>
  <si>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</si>
  <si>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</si>
  <si>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</si>
  <si>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</si>
  <si>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</si>
  <si>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</si>
  <si>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</si>
  <si>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</si>
  <si>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</si>
  <si>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</si>
  <si>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</si>
  <si>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</si>
  <si>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</si>
  <si>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</si>
  <si>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</si>
  <si>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</si>
  <si>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</si>
  <si>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</si>
  <si>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</si>
  <si>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</si>
  <si>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</si>
  <si>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</si>
  <si>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</si>
  <si>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</si>
  <si>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</si>
  <si>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</si>
  <si>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</si>
  <si>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</si>
  <si>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</si>
  <si>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</si>
  <si>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</si>
  <si>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</si>
  <si>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</si>
  <si>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</si>
  <si>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</si>
  <si>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</si>
  <si>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</si>
  <si>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</si>
  <si>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</si>
  <si>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</si>
  <si>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</si>
  <si>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</si>
  <si>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</si>
  <si>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</si>
  <si>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</si>
  <si>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</si>
  <si>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</si>
  <si>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</si>
  <si>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</si>
  <si>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</si>
  <si>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</si>
  <si>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</si>
  <si>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</si>
  <si>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</si>
  <si>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</si>
  <si>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</si>
  <si>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</si>
  <si>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</si>
  <si>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</si>
  <si>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</si>
  <si>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</si>
  <si>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</si>
  <si>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</si>
  <si>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</si>
  <si>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</si>
  <si>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</si>
  <si>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</si>
  <si>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</si>
  <si>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</si>
  <si>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</si>
  <si>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</si>
  <si>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</si>
  <si>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</si>
  <si>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</si>
  <si>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</si>
  <si>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</si>
  <si>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</si>
  <si>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</si>
  <si>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</si>
  <si>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</si>
  <si>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</si>
  <si>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</si>
  <si>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</si>
  <si>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</si>
  <si>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</si>
  <si>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</si>
  <si>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</si>
  <si>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</si>
  <si>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</si>
  <si>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</si>
  <si>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</si>
  <si>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</si>
  <si>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</si>
  <si>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</si>
  <si>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</si>
  <si>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</si>
  <si>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</si>
  <si>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</si>
  <si>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</si>
  <si>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</si>
  <si>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</si>
  <si>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</si>
  <si>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</si>
  <si>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</si>
  <si>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</si>
  <si>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</si>
  <si>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</si>
  <si>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</si>
  <si>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</si>
  <si>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</si>
  <si>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</si>
  <si>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</si>
  <si>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</si>
  <si>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</si>
  <si>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</si>
  <si>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</si>
  <si>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</si>
  <si>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</si>
  <si>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</si>
  <si>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</si>
  <si>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</si>
  <si>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</si>
  <si>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</si>
  <si>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</si>
  <si>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</si>
  <si>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</si>
  <si>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</si>
  <si>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</si>
  <si>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</si>
  <si>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</si>
  <si>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</si>
  <si>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</si>
  <si>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</si>
  <si>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</si>
  <si>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</si>
  <si>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</si>
  <si>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</si>
  <si>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</si>
  <si>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</si>
  <si>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</si>
  <si>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</si>
  <si>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</si>
  <si>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</si>
  <si>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</si>
  <si>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</si>
  <si>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</si>
  <si>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</si>
  <si>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</si>
  <si>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</si>
  <si>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</si>
  <si>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</si>
  <si>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</si>
  <si>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</si>
  <si>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</si>
  <si>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</si>
  <si>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</si>
  <si>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</si>
  <si>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</si>
  <si>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</si>
  <si>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</si>
  <si>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</si>
  <si>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</si>
  <si>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</si>
  <si>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</si>
  <si>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</si>
  <si>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</si>
  <si>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</si>
  <si>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</si>
  <si>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</si>
  <si>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</si>
  <si>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</si>
  <si>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</si>
  <si>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</si>
  <si>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</si>
  <si>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</si>
  <si>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</si>
  <si>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</si>
  <si>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</si>
  <si>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</si>
  <si>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</si>
  <si>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</si>
  <si>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</si>
  <si>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</si>
  <si>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</si>
  <si>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</si>
  <si>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</si>
  <si>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</si>
  <si>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</si>
  <si>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</si>
  <si>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</si>
  <si>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</si>
  <si>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</si>
  <si>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</si>
  <si>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</si>
  <si>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</si>
  <si>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</si>
  <si>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</si>
  <si>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</si>
  <si>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</si>
  <si>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</si>
  <si>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</si>
  <si>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</si>
  <si>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</si>
  <si>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</si>
  <si>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</si>
  <si>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</si>
  <si>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</si>
  <si>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</si>
  <si>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</si>
  <si>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</si>
  <si>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</si>
  <si>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</si>
  <si>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</si>
  <si>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</si>
  <si>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</si>
  <si>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</si>
  <si>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</si>
  <si>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</si>
  <si>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</si>
  <si>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</si>
  <si>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</si>
  <si>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</si>
  <si>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</si>
  <si>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</si>
  <si>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</si>
  <si>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</si>
  <si>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</si>
  <si>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</si>
  <si>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</si>
  <si>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</si>
  <si>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</si>
  <si>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</si>
  <si>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</si>
  <si>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</si>
  <si>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</si>
  <si>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</si>
  <si>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</si>
  <si>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</si>
  <si>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</si>
  <si>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</si>
  <si>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</si>
  <si>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</si>
  <si>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</si>
  <si>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</si>
  <si>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</si>
  <si>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</si>
  <si>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</si>
  <si>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</si>
  <si>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</si>
  <si>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</si>
  <si>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</si>
  <si>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</si>
  <si>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</si>
  <si>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</si>
  <si>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</si>
  <si>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</si>
  <si>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</si>
  <si>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</si>
  <si>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</si>
  <si>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</si>
  <si>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</si>
  <si>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</si>
  <si>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</si>
  <si>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</si>
  <si>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</si>
  <si>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</si>
  <si>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</si>
  <si>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</si>
  <si>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</si>
  <si>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</si>
  <si>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</si>
  <si>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</si>
  <si>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</si>
  <si>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</si>
  <si>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</si>
  <si>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</si>
  <si>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</si>
  <si>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</si>
  <si>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</si>
  <si>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</si>
  <si>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</si>
  <si>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</si>
  <si>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</si>
  <si>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</si>
  <si>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</si>
  <si>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</si>
  <si>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</si>
  <si>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</si>
  <si>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</si>
  <si>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</si>
  <si>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</si>
  <si>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</si>
  <si>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</si>
  <si>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</si>
  <si>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</si>
  <si>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</si>
  <si>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</si>
  <si>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</si>
  <si>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</si>
  <si>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</si>
  <si>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</si>
  <si>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</si>
  <si>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</si>
  <si>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</si>
  <si>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</si>
  <si>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</si>
  <si>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</si>
  <si>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</si>
  <si>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</si>
  <si>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</si>
  <si>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</si>
  <si>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</si>
  <si>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</si>
  <si>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</si>
  <si>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</si>
  <si>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</si>
  <si>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</si>
  <si>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</si>
  <si>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</si>
  <si>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</si>
  <si>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</si>
  <si>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</si>
  <si>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</si>
  <si>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</si>
  <si>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</si>
  <si>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</si>
  <si>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</si>
  <si>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</si>
  <si>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</si>
  <si>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</si>
  <si>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</si>
  <si>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</si>
  <si>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</si>
  <si>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</si>
  <si>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</si>
  <si>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</si>
  <si>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</si>
  <si>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</si>
  <si>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</si>
  <si>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</si>
  <si>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</si>
  <si>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</si>
  <si>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</si>
  <si>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</si>
  <si>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</si>
  <si>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</si>
  <si>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</si>
  <si>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</si>
  <si>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</si>
  <si>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</si>
  <si>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</si>
  <si>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</si>
  <si>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</si>
  <si>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</si>
  <si>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</si>
  <si>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</si>
  <si>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</si>
  <si>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</si>
  <si>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</si>
  <si>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</si>
  <si>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</si>
  <si>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</si>
  <si>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</si>
  <si>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</si>
  <si>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</si>
  <si>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</si>
  <si>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</si>
  <si>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</si>
  <si>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</si>
  <si>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</si>
  <si>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</si>
  <si>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</si>
  <si>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</si>
  <si>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</si>
  <si>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</si>
  <si>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</si>
  <si>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</si>
  <si>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</si>
  <si>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</si>
  <si>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</si>
  <si>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</si>
  <si>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</si>
  <si>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</si>
  <si>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</si>
  <si>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</si>
  <si>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</si>
  <si>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</si>
  <si>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</si>
  <si>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</si>
  <si>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</si>
  <si>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</si>
  <si>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</si>
  <si>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</si>
  <si>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</si>
  <si>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</si>
  <si>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</si>
  <si>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</si>
  <si>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</si>
  <si>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</si>
  <si>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</si>
  <si>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</si>
  <si>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</si>
  <si>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</si>
  <si>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</si>
  <si>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</si>
  <si>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</si>
  <si>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</si>
  <si>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</si>
  <si>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</si>
  <si>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</si>
  <si>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</si>
  <si>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</si>
  <si>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</si>
  <si>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</si>
  <si>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</si>
  <si>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</si>
  <si>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</si>
  <si>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</si>
  <si>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</si>
  <si>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</si>
  <si>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</si>
  <si>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</si>
  <si>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</si>
  <si>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</si>
  <si>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</si>
  <si>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</si>
  <si>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</si>
  <si>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</si>
  <si>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</si>
  <si>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</si>
  <si>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</si>
  <si>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</si>
  <si>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</si>
  <si>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</si>
  <si>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</si>
  <si>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</si>
  <si>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</si>
  <si>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</si>
  <si>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</si>
  <si>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</si>
  <si>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</si>
  <si>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</si>
  <si>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</si>
  <si>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</si>
  <si>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</si>
  <si>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</si>
  <si>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</si>
  <si>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</si>
  <si>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</si>
  <si>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</si>
  <si>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</si>
  <si>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</si>
  <si>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</si>
  <si>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</si>
  <si>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</si>
  <si>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</si>
  <si>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</si>
  <si>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</si>
  <si>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</si>
  <si>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</si>
  <si>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</si>
  <si>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</si>
  <si>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</si>
  <si>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</si>
  <si>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</si>
  <si>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</si>
  <si>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</si>
  <si>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</si>
  <si>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</si>
  <si>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</si>
  <si>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</si>
  <si>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</si>
  <si>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</si>
  <si>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</si>
  <si>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</si>
  <si>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</si>
  <si>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</si>
  <si>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</si>
  <si>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</si>
  <si>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</si>
  <si>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</si>
  <si>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</si>
  <si>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</si>
  <si>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</si>
  <si>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</si>
  <si>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</si>
  <si>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</si>
  <si>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</si>
  <si>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</si>
  <si>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</si>
  <si>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</si>
  <si>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</si>
  <si>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</si>
  <si>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</si>
  <si>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</si>
  <si>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</si>
  <si>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</si>
  <si>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</si>
  <si>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</si>
  <si>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</si>
  <si>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</si>
  <si>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</si>
  <si>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</si>
  <si>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</si>
  <si>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</si>
  <si>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</si>
  <si>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</si>
  <si>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</si>
  <si>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</si>
  <si>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</si>
  <si>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</si>
  <si>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</si>
  <si>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</si>
  <si>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</si>
  <si>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</si>
  <si>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</si>
  <si>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</si>
  <si>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</si>
  <si>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</si>
  <si>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</si>
  <si>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</si>
  <si>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</si>
  <si>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</si>
  <si>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</si>
  <si>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</si>
  <si>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</si>
  <si>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</si>
  <si>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</si>
  <si>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</si>
  <si>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</si>
  <si>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</si>
  <si>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</si>
  <si>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</si>
  <si>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</si>
  <si>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</si>
  <si>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</si>
  <si>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</si>
  <si>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</si>
  <si>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</si>
  <si>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</si>
  <si>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</si>
  <si>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</si>
  <si>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</si>
  <si>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</si>
  <si>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</si>
  <si>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</si>
  <si>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</si>
  <si>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</si>
  <si>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</si>
  <si>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</si>
  <si>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</si>
  <si>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</si>
  <si>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</si>
  <si>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</si>
  <si>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</si>
  <si>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</si>
  <si>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</si>
  <si>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</si>
  <si>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</si>
  <si>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</si>
  <si>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</si>
  <si>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</si>
  <si>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</si>
  <si>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</si>
  <si>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</si>
  <si>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</si>
  <si>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</si>
  <si>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</si>
  <si>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</si>
  <si>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</si>
  <si>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</si>
  <si>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</si>
  <si>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</si>
  <si>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</si>
  <si>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</si>
  <si>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</si>
  <si>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</si>
  <si>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</si>
  <si>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</si>
  <si>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</si>
  <si>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</si>
  <si>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</si>
  <si>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</si>
  <si>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</si>
  <si>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</si>
  <si>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</si>
  <si>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</si>
  <si>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</si>
  <si>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</si>
  <si>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</si>
  <si>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</si>
  <si>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</si>
  <si>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</si>
  <si>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</si>
  <si>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</si>
  <si>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</si>
  <si>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</si>
  <si>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</si>
  <si>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</si>
  <si>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</si>
  <si>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</si>
  <si>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</si>
  <si>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</si>
  <si>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</si>
  <si>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</si>
  <si>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</si>
  <si>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</si>
  <si>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</si>
  <si>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</si>
  <si>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</si>
  <si>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</si>
  <si>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</si>
  <si>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</si>
  <si>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</si>
  <si>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</si>
  <si>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</si>
  <si>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</si>
  <si>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</si>
  <si>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</si>
  <si>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</si>
  <si>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</si>
  <si>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</si>
  <si>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</si>
  <si>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</si>
  <si>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</si>
  <si>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</si>
  <si>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</si>
  <si>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</si>
  <si>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</si>
  <si>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</si>
  <si>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</si>
  <si>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</si>
  <si>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</si>
  <si>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</si>
  <si>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</si>
  <si>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</si>
  <si>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</si>
  <si>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</si>
  <si>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</si>
  <si>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</si>
  <si>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</si>
  <si>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</si>
  <si>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</si>
  <si>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</si>
  <si>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</si>
  <si>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</si>
  <si>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</si>
  <si>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</si>
  <si>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</si>
  <si>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</si>
  <si>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</si>
  <si>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</si>
  <si>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</si>
  <si>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</si>
  <si>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</si>
  <si>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</si>
  <si>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</si>
  <si>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</si>
  <si>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</si>
  <si>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</si>
  <si>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</si>
  <si>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</si>
  <si>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</si>
  <si>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</si>
  <si>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</si>
  <si>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</si>
  <si>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</si>
  <si>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</si>
  <si>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</si>
  <si>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</si>
  <si>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</si>
  <si>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</si>
  <si>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</si>
  <si>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</si>
  <si>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</si>
  <si>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</si>
  <si>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</si>
  <si>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</si>
  <si>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</si>
  <si>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</si>
  <si>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</si>
  <si>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</si>
  <si>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</si>
  <si>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</si>
  <si>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</si>
  <si>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</si>
  <si>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</si>
  <si>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</si>
  <si>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</si>
  <si>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</si>
  <si>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</si>
  <si>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</si>
  <si>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</si>
  <si>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</si>
  <si>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</si>
  <si>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</si>
  <si>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</si>
  <si>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</si>
  <si>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</si>
  <si>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</si>
  <si>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</si>
  <si>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</si>
  <si>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</si>
  <si>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</si>
  <si>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</si>
  <si>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</si>
  <si>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</si>
  <si>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</si>
  <si>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</si>
  <si>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</si>
  <si>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</si>
  <si>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</si>
  <si>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</si>
  <si>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</si>
  <si>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</si>
  <si>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</si>
  <si>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</si>
  <si>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</si>
  <si>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</si>
  <si>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</si>
  <si>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</si>
  <si>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</si>
  <si>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</si>
  <si>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</si>
  <si>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</si>
  <si>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</si>
  <si>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</si>
  <si>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</si>
  <si>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</si>
  <si>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</si>
  <si>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</si>
  <si>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</si>
  <si>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</si>
  <si>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</si>
  <si>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</si>
  <si>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</si>
  <si>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</si>
  <si>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</si>
  <si>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</si>
  <si>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</si>
  <si>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</si>
  <si>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</si>
  <si>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</si>
  <si>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</si>
  <si>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</si>
  <si>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</si>
  <si>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</si>
  <si>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</si>
  <si>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</si>
  <si>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</si>
  <si>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</si>
  <si>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</si>
  <si>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</si>
  <si>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</si>
  <si>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</si>
  <si>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</si>
  <si>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</si>
  <si>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</si>
  <si>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</si>
  <si>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</si>
  <si>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</si>
  <si>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</si>
  <si>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</si>
  <si>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</si>
  <si>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</si>
  <si>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</si>
  <si>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</si>
  <si>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</si>
  <si>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</si>
  <si>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</si>
  <si>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</si>
  <si>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</si>
  <si>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</si>
  <si>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</si>
  <si>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</si>
  <si>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</si>
  <si>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</si>
  <si>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</si>
  <si>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</si>
  <si>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</si>
  <si>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</si>
  <si>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</si>
  <si>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</si>
  <si>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</si>
  <si>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</si>
  <si>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</si>
  <si>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</si>
  <si>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</si>
  <si>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</si>
  <si>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</si>
  <si>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</si>
  <si>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</si>
  <si>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</si>
  <si>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</si>
  <si>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</si>
  <si>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</si>
  <si>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</si>
  <si>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</si>
  <si>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</si>
  <si>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</si>
  <si>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</si>
  <si>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</si>
  <si>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</si>
  <si>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</si>
  <si>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</si>
  <si>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</si>
  <si>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</si>
  <si>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</si>
  <si>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</si>
  <si>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</si>
  <si>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</si>
  <si>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</si>
  <si>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</si>
  <si>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</si>
  <si>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</si>
  <si>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</si>
  <si>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</si>
  <si>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</si>
  <si>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</si>
  <si>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</si>
  <si>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</si>
  <si>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</si>
  <si>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</si>
  <si>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</si>
  <si>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</si>
  <si>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</si>
  <si>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</si>
  <si>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</si>
  <si>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</si>
  <si>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</si>
  <si>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</si>
  <si>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</si>
  <si>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</si>
  <si>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</si>
  <si>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</si>
  <si>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</si>
  <si>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</si>
  <si>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</si>
  <si>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</si>
  <si>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</si>
  <si>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</si>
  <si>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</si>
  <si>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</si>
  <si>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</si>
  <si>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</si>
  <si>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</si>
  <si>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</si>
  <si>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</si>
  <si>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</si>
  <si>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</si>
  <si>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</si>
  <si>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</si>
  <si>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</si>
  <si>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</si>
  <si>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</si>
  <si>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</si>
  <si>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</si>
  <si>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</si>
  <si>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</si>
  <si>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</si>
  <si>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</si>
  <si>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</si>
  <si>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</si>
  <si>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</si>
  <si>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</si>
  <si>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</si>
  <si>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</si>
  <si>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</si>
  <si>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</si>
  <si>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</si>
  <si>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</si>
  <si>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</si>
  <si>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</si>
  <si>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</si>
  <si>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</si>
  <si>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</si>
  <si>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</si>
  <si>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</si>
  <si>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</si>
  <si>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</si>
  <si>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</si>
  <si>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</si>
  <si>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</si>
  <si>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</si>
  <si>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</si>
  <si>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</si>
  <si>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</si>
  <si>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</si>
  <si>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</si>
  <si>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</si>
  <si>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</si>
  <si>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</si>
  <si>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</si>
  <si>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</si>
  <si>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</si>
  <si>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</si>
  <si>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</si>
  <si>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</si>
  <si>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</si>
  <si>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</si>
  <si>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</si>
  <si>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</si>
  <si>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</si>
  <si>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</si>
  <si>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</si>
  <si>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</si>
  <si>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</si>
  <si>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</si>
  <si>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</si>
  <si>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</si>
  <si>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</si>
  <si>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</si>
  <si>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</si>
  <si>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</si>
  <si>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</si>
  <si>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</si>
  <si>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</si>
  <si>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</si>
  <si>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</si>
  <si>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</si>
  <si>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</si>
  <si>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</si>
  <si>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</si>
  <si>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</si>
  <si>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</si>
  <si>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</si>
  <si>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</si>
  <si>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</si>
  <si>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</si>
  <si>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</si>
  <si>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</si>
  <si>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</si>
  <si>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</si>
  <si>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</si>
  <si>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</si>
  <si>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</si>
  <si>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</si>
  <si>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</si>
  <si>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</si>
  <si>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</si>
  <si>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</si>
  <si>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</si>
  <si>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</si>
  <si>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</si>
  <si>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</si>
  <si>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</si>
  <si>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</si>
  <si>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</si>
  <si>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</si>
  <si>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</si>
  <si>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</si>
  <si>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</si>
  <si>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</si>
  <si>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</si>
  <si>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</si>
  <si>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</si>
  <si>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</si>
  <si>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</si>
  <si>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</si>
  <si>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</si>
  <si>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</si>
  <si>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</si>
  <si>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</si>
  <si>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</si>
  <si>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</si>
  <si>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</si>
  <si>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</si>
  <si>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</si>
  <si>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</si>
  <si>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</si>
  <si>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</si>
  <si>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</si>
  <si>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</si>
  <si>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</si>
  <si>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</si>
  <si>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</si>
  <si>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</si>
  <si>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</si>
  <si>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</si>
  <si>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</si>
  <si>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</si>
  <si>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</si>
  <si>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</si>
  <si>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</si>
  <si>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</si>
  <si>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</si>
  <si>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</si>
  <si>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</si>
  <si>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</si>
  <si>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</si>
  <si>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</si>
  <si>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</si>
  <si>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</si>
  <si>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</si>
  <si>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</si>
  <si>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</si>
  <si>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</si>
  <si>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</si>
  <si>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</si>
  <si>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</si>
  <si>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</si>
  <si>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</si>
  <si>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</si>
  <si>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</si>
  <si>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</si>
  <si>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</si>
  <si>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</si>
  <si>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</si>
  <si>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</si>
  <si>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</si>
  <si>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</si>
  <si>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</si>
  <si>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</si>
  <si>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</si>
  <si>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</si>
  <si>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</si>
  <si>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</si>
  <si>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</si>
  <si>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</si>
  <si>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</si>
  <si>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</si>
  <si>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</si>
  <si>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</si>
  <si>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</si>
  <si>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</si>
  <si>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</si>
  <si>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</si>
  <si>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</si>
  <si>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</si>
  <si>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</si>
  <si>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</si>
  <si>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</si>
  <si>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</si>
  <si>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</si>
  <si>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</si>
  <si>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</si>
  <si>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</si>
  <si>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</si>
  <si>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</si>
  <si>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</si>
  <si>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</si>
  <si>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</si>
  <si>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</si>
  <si>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</si>
  <si>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</si>
  <si>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</si>
  <si>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</si>
  <si>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</si>
  <si>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</si>
  <si>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</si>
  <si>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</si>
  <si>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</si>
  <si>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</si>
  <si>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</si>
  <si>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</si>
  <si>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</si>
  <si>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</si>
  <si>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</si>
  <si>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</si>
  <si>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</si>
  <si>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</si>
  <si>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</si>
  <si>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</si>
  <si>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</si>
  <si>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</si>
  <si>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</si>
  <si>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</si>
  <si>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</si>
  <si>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</si>
  <si>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</si>
  <si>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</si>
  <si>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</si>
  <si>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</si>
  <si>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</si>
  <si>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</si>
  <si>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</si>
  <si>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</si>
  <si>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</si>
  <si>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</si>
  <si>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</si>
  <si>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</si>
  <si>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</si>
  <si>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</si>
  <si>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</si>
  <si>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</si>
  <si>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</si>
  <si>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</si>
  <si>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</si>
  <si>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</si>
  <si>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</si>
  <si>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</si>
  <si>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</si>
  <si>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</si>
  <si>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</si>
  <si>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</si>
  <si>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</si>
  <si>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</si>
  <si>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</si>
  <si>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</si>
  <si>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</si>
  <si>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</si>
  <si>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</si>
  <si>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</si>
  <si>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</si>
  <si>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</si>
  <si>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</si>
  <si>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</si>
  <si>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</si>
  <si>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</si>
  <si>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</si>
  <si>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</si>
  <si>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</si>
  <si>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</si>
  <si>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</si>
  <si>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</si>
  <si>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</si>
  <si>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</si>
  <si>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</si>
  <si>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</si>
  <si>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</si>
  <si>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</si>
  <si>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</si>
  <si>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</si>
  <si>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</si>
  <si>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</si>
  <si>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</si>
  <si>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</si>
  <si>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</si>
  <si>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</si>
  <si>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</si>
  <si>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</si>
  <si>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</si>
  <si>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</si>
  <si>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</si>
  <si>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</si>
  <si>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</si>
  <si>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</si>
  <si>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</si>
  <si>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</si>
  <si>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</si>
  <si>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</si>
  <si>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</si>
  <si>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</si>
  <si>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</si>
  <si>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</si>
  <si>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</si>
  <si>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</si>
  <si>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</si>
  <si>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</si>
  <si>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</si>
  <si>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</si>
  <si>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</si>
  <si>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</si>
  <si>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</si>
  <si>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</si>
  <si>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</si>
  <si>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</si>
  <si>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</si>
  <si>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</si>
  <si>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</si>
  <si>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</si>
  <si>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</si>
  <si>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</si>
  <si>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</si>
  <si>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</si>
  <si>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</si>
  <si>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</si>
  <si>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</si>
  <si>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</si>
  <si>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</si>
  <si>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</si>
  <si>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</si>
  <si>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</si>
  <si>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</si>
  <si>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</si>
  <si>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</si>
  <si>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</si>
  <si>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</si>
  <si>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</si>
  <si>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</si>
  <si>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</si>
  <si>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</si>
  <si>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</si>
  <si>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</si>
  <si>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</si>
  <si>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</si>
  <si>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</si>
  <si>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</si>
  <si>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</si>
  <si>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</si>
  <si>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</si>
  <si>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</si>
  <si>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</si>
  <si>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</si>
  <si>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</si>
  <si>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</si>
  <si>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</si>
  <si>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</si>
  <si>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</si>
  <si>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</si>
  <si>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</si>
  <si>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</si>
  <si>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</si>
  <si>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</si>
  <si>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</si>
  <si>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</si>
  <si>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</si>
  <si>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</si>
  <si>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</si>
  <si>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</si>
  <si>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</si>
  <si>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</si>
  <si>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</si>
  <si>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</si>
  <si>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</si>
  <si>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</si>
  <si>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</si>
  <si>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</si>
  <si>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</si>
  <si>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</si>
  <si>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</si>
  <si>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</si>
  <si>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</si>
  <si>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</si>
  <si>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</si>
  <si>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</si>
  <si>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</si>
  <si>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</si>
  <si>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</si>
  <si>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</si>
  <si>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</si>
  <si>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</si>
  <si>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</si>
  <si>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</si>
  <si>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</si>
  <si>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</si>
  <si>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</si>
  <si>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</si>
  <si>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</si>
  <si>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</si>
  <si>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</si>
  <si>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</si>
  <si>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</si>
  <si>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</si>
  <si>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</si>
  <si>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</si>
  <si>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</si>
  <si>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</si>
  <si>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</si>
  <si>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</si>
  <si>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</si>
  <si>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</si>
  <si>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</si>
  <si>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</si>
  <si>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</si>
  <si>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</si>
  <si>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</si>
  <si>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</si>
  <si>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</si>
  <si>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</si>
  <si>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</si>
  <si>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</si>
  <si>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</si>
  <si>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</si>
  <si>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</si>
  <si>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</si>
  <si>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</si>
  <si>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</si>
  <si>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</si>
  <si>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</si>
  <si>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</si>
  <si>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</si>
  <si>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</si>
  <si>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</si>
  <si>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</si>
  <si>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</si>
  <si>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</si>
  <si>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</si>
  <si>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</si>
  <si>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</si>
  <si>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</si>
  <si>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</si>
  <si>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</si>
  <si>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</si>
  <si>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</si>
  <si>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</si>
  <si>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</si>
  <si>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</si>
  <si>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</si>
  <si>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</si>
  <si>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</si>
  <si>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</si>
  <si>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</si>
  <si>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</si>
  <si>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</si>
  <si>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</si>
  <si>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</si>
  <si>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</si>
  <si>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</si>
  <si>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</si>
  <si>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</si>
  <si>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</si>
  <si>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</si>
  <si>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</si>
  <si>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</si>
  <si>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</si>
  <si>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</si>
  <si>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</si>
  <si>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</si>
  <si>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</si>
  <si>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</si>
  <si>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</si>
  <si>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</si>
  <si>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</si>
  <si>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</si>
  <si>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</si>
  <si>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</si>
  <si>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</si>
  <si>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</si>
  <si>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</si>
  <si>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</si>
  <si>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</si>
  <si>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</si>
  <si>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</si>
  <si>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</si>
  <si>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</si>
  <si>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</si>
  <si>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</si>
  <si>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</si>
  <si>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</si>
  <si>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</si>
  <si>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</si>
  <si>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</si>
  <si>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</si>
  <si>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</si>
  <si>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</si>
  <si>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</si>
  <si>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</si>
  <si>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</si>
  <si>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</si>
  <si>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</si>
  <si>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</si>
  <si>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</si>
  <si>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</si>
  <si>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</si>
  <si>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</si>
  <si>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</si>
  <si>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</si>
  <si>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</si>
  <si>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</si>
  <si>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</si>
  <si>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</si>
  <si>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</si>
  <si>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</si>
  <si>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</si>
  <si>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</si>
  <si>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</si>
  <si>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</si>
  <si>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</si>
  <si>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</si>
  <si>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</si>
  <si>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</si>
  <si>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</si>
  <si>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</si>
  <si>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</si>
  <si>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</si>
  <si>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</si>
  <si>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</si>
  <si>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</si>
  <si>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</si>
  <si>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</si>
  <si>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</si>
  <si>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</si>
  <si>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</si>
  <si>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</si>
  <si>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</si>
  <si>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</si>
  <si>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</si>
  <si>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</si>
  <si>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</si>
  <si>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</si>
  <si>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</si>
  <si>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</si>
  <si>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</si>
  <si>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</si>
  <si>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</si>
  <si>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</si>
  <si>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</si>
  <si>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</si>
  <si>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</si>
  <si>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</si>
  <si>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</si>
  <si>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</si>
  <si>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</si>
  <si>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</si>
  <si>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</si>
  <si>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</si>
  <si>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</si>
  <si>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</si>
  <si>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</si>
  <si>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</si>
  <si>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</si>
  <si>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</si>
  <si>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</si>
  <si>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</si>
  <si>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</si>
  <si>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</si>
  <si>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</si>
  <si>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</si>
  <si>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</si>
  <si>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</si>
  <si>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</si>
  <si>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</si>
  <si>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</si>
  <si>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</si>
  <si>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</si>
  <si>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</si>
  <si>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</si>
  <si>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</si>
  <si>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</si>
  <si>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</si>
  <si>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</si>
  <si>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</si>
  <si>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</si>
  <si>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</si>
  <si>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</si>
  <si>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</si>
  <si>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</si>
  <si>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</si>
  <si>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</si>
  <si>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</si>
  <si>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</si>
  <si>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</si>
  <si>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</si>
  <si>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</si>
  <si>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</si>
  <si>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</si>
  <si>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</si>
  <si>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</si>
  <si>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</si>
  <si>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</si>
  <si>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</si>
  <si>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</si>
  <si>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</si>
  <si>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</si>
  <si>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</si>
  <si>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</si>
  <si>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</si>
  <si>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</si>
  <si>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</si>
  <si>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</si>
  <si>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</si>
  <si>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</si>
  <si>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</si>
  <si>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</si>
  <si>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</si>
  <si>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</si>
  <si>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</si>
  <si>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</si>
  <si>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</si>
  <si>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</si>
  <si>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</si>
  <si>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</si>
  <si>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</si>
  <si>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</si>
  <si>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</si>
  <si>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</si>
  <si>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</si>
  <si>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</si>
  <si>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</si>
  <si>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</si>
  <si>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</si>
  <si>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</si>
  <si>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</si>
  <si>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</si>
  <si>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</si>
  <si>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</si>
  <si>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</si>
  <si>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</si>
  <si>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</si>
  <si>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</si>
  <si>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</si>
  <si>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</si>
  <si>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</si>
  <si>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</si>
  <si>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</si>
  <si>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</si>
  <si>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</si>
  <si>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</si>
  <si>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</si>
  <si>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</si>
  <si>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</si>
  <si>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</si>
  <si>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</si>
  <si>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</si>
  <si>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</si>
  <si>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</si>
  <si>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</si>
  <si>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</si>
  <si>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</si>
  <si>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</si>
  <si>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</si>
  <si>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</si>
  <si>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</si>
  <si>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</si>
  <si>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</si>
  <si>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</si>
  <si>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</si>
  <si>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</si>
  <si>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</si>
  <si>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</si>
  <si>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</si>
  <si>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</si>
  <si>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</si>
  <si>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</si>
  <si>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</si>
  <si>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</si>
  <si>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</si>
  <si>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</si>
  <si>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</si>
  <si>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</si>
  <si>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</si>
  <si>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</si>
  <si>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</si>
  <si>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</si>
  <si>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</si>
  <si>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</si>
  <si>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</si>
  <si>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</si>
  <si>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</si>
  <si>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</si>
  <si>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</si>
  <si>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</si>
  <si>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</si>
  <si>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</si>
  <si>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</si>
  <si>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</si>
  <si>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</si>
  <si>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</si>
  <si>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</si>
  <si>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</si>
  <si>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</si>
  <si>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</si>
  <si>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</si>
  <si>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</si>
  <si>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</si>
  <si>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</si>
  <si>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</si>
  <si>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</si>
  <si>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</si>
  <si>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</si>
  <si>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</si>
  <si>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</si>
  <si>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</si>
  <si>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</si>
  <si>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</si>
  <si>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</si>
  <si>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</si>
  <si>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</si>
  <si>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</si>
  <si>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</si>
  <si>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</si>
  <si>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</si>
  <si>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</si>
  <si>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</si>
  <si>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</si>
  <si>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</si>
  <si>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</si>
  <si>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</si>
  <si>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</si>
  <si>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</si>
  <si>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</si>
  <si>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</si>
  <si>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</si>
  <si>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</si>
  <si>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</si>
  <si>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</si>
  <si>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</si>
  <si>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</si>
  <si>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</si>
  <si>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</si>
  <si>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</si>
  <si>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</si>
  <si>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</si>
  <si>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</si>
  <si>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</si>
  <si>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</si>
  <si>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</si>
  <si>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</si>
  <si>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</si>
  <si>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</si>
  <si>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</si>
  <si>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</si>
  <si>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</si>
  <si>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</si>
  <si>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</si>
  <si>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</si>
  <si>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</si>
  <si>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</si>
  <si>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</si>
  <si>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</si>
  <si>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</si>
  <si>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</si>
  <si>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</si>
  <si>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</si>
  <si>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</si>
  <si>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</si>
  <si>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</si>
  <si>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</si>
  <si>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</si>
  <si>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</si>
  <si>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</si>
  <si>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</si>
  <si>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</si>
  <si>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</si>
  <si>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</si>
  <si>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</si>
  <si>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</si>
  <si>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</si>
  <si>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</si>
  <si>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</si>
  <si>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</si>
  <si>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</si>
  <si>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</si>
  <si>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</si>
  <si>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</si>
  <si>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</si>
  <si>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</si>
  <si>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</si>
  <si>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</si>
  <si>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</si>
  <si>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</si>
  <si>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</si>
  <si>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</si>
  <si>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</si>
  <si>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</si>
  <si>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</si>
  <si>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</si>
  <si>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</si>
  <si>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</si>
  <si>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</si>
  <si>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</si>
  <si>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</si>
  <si>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</si>
  <si>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</si>
  <si>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</si>
  <si>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</si>
  <si>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</si>
  <si>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</si>
  <si>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</si>
  <si>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</si>
  <si>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</si>
  <si>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</si>
  <si>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</si>
  <si>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</si>
  <si>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</si>
  <si>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</si>
  <si>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</si>
  <si>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</si>
  <si>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</si>
  <si>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</si>
  <si>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</si>
  <si>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</si>
  <si>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</si>
  <si>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</si>
  <si>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</si>
  <si>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</si>
  <si>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</si>
  <si>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</si>
  <si>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</si>
  <si>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</si>
  <si>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</si>
  <si>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</si>
  <si>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</si>
  <si>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</si>
  <si>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</si>
  <si>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</si>
  <si>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</si>
  <si>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</si>
  <si>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</si>
  <si>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</si>
  <si>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</si>
  <si>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</si>
  <si>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</si>
  <si>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</si>
  <si>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</si>
  <si>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</si>
  <si>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</si>
  <si>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</si>
  <si>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</si>
  <si>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</si>
  <si>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</si>
  <si>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</si>
  <si>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</si>
  <si>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</si>
  <si>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</si>
  <si>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</si>
  <si>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</si>
  <si>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</si>
  <si>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</si>
  <si>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</si>
  <si>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</si>
  <si>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</si>
  <si>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</si>
  <si>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</si>
  <si>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</si>
  <si>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</si>
  <si>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</si>
  <si>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</si>
  <si>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</si>
  <si>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</si>
  <si>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</si>
  <si>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</si>
  <si>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</si>
  <si>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</si>
  <si>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</si>
  <si>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</si>
  <si>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</si>
  <si>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</si>
  <si>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</si>
  <si>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</si>
  <si>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</si>
  <si>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</si>
  <si>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</si>
  <si>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</si>
  <si>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</si>
  <si>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</si>
  <si>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</si>
  <si>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</si>
  <si>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</si>
  <si>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</si>
  <si>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</si>
  <si>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</si>
  <si>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</si>
  <si>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</si>
  <si>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</si>
  <si>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</si>
  <si>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</si>
  <si>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</si>
  <si>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</si>
  <si>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</si>
  <si>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</si>
  <si>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</si>
  <si>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</si>
  <si>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</si>
  <si>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</si>
  <si>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</si>
  <si>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</si>
  <si>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</si>
  <si>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</si>
  <si>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</si>
  <si>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</si>
  <si>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</si>
  <si>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</si>
  <si>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</si>
  <si>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</si>
  <si>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</si>
  <si>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</si>
  <si>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</si>
  <si>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</si>
  <si>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</si>
  <si>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</si>
  <si>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</si>
  <si>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</si>
  <si>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</si>
  <si>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</si>
  <si>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</si>
  <si>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</si>
  <si>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</si>
  <si>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</si>
  <si>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</si>
  <si>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</si>
  <si>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</si>
  <si>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</si>
  <si>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</si>
  <si>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</si>
  <si>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</si>
  <si>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</si>
  <si>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</si>
  <si>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</si>
  <si>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</si>
  <si>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</si>
  <si>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</si>
  <si>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</si>
  <si>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</si>
  <si>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</si>
  <si>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</si>
  <si>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</si>
  <si>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</si>
  <si>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</si>
  <si>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</si>
  <si>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</si>
  <si>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</si>
  <si>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</si>
  <si>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</si>
  <si>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</si>
  <si>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</si>
  <si>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</si>
  <si>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</si>
  <si>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</si>
  <si>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</si>
  <si>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</si>
  <si>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</si>
  <si>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</si>
  <si>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</si>
  <si>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</si>
  <si>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</si>
  <si>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</si>
  <si>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</si>
  <si>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</si>
  <si>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</si>
  <si>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</si>
  <si>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</si>
  <si>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</si>
  <si>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</si>
  <si>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</si>
  <si>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</si>
  <si>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</si>
  <si>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</si>
  <si>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</si>
  <si>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</si>
  <si>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</si>
  <si>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</si>
  <si>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</si>
  <si>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</si>
  <si>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</si>
  <si>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</si>
  <si>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</si>
  <si>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</si>
  <si>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</si>
  <si>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</si>
  <si>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</si>
  <si>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</si>
  <si>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</si>
  <si>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</si>
  <si>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</si>
  <si>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</si>
  <si>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</si>
  <si>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</si>
  <si>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</si>
  <si>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</si>
  <si>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</si>
  <si>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</si>
  <si>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</si>
  <si>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</si>
  <si>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</si>
  <si>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</si>
  <si>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</si>
  <si>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</si>
  <si>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</si>
  <si>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</si>
  <si>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</si>
  <si>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</si>
  <si>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</si>
  <si>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</si>
  <si>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</si>
  <si>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</si>
  <si>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</si>
  <si>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</si>
  <si>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</si>
  <si>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</si>
  <si>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</si>
  <si>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</si>
  <si>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</si>
  <si>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</si>
  <si>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</si>
  <si>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</si>
  <si>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</si>
  <si>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</si>
  <si>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</si>
  <si>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</si>
  <si>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</si>
  <si>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</si>
  <si>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</si>
  <si>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</si>
  <si>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</si>
  <si>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</si>
  <si>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</si>
  <si>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</si>
  <si>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</si>
  <si>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</si>
  <si>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</si>
  <si>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</si>
  <si>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</si>
  <si>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</si>
  <si>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</si>
  <si>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</si>
  <si>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</si>
  <si>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</si>
  <si>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</si>
  <si>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</si>
  <si>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</si>
  <si>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</si>
  <si>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</si>
  <si>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</si>
  <si>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</si>
  <si>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</si>
  <si>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</si>
  <si>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</si>
  <si>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</si>
  <si>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</si>
  <si>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</si>
  <si>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</si>
  <si>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</si>
  <si>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</si>
  <si>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</si>
  <si>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</si>
  <si>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</si>
  <si>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</si>
  <si>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</si>
  <si>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</si>
  <si>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</si>
  <si>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</si>
  <si>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</si>
  <si>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</si>
  <si>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</si>
  <si>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</si>
  <si>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</si>
  <si>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</si>
  <si>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</si>
  <si>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</si>
  <si>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</si>
  <si>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</si>
  <si>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</si>
  <si>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</si>
  <si>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</si>
  <si>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</si>
  <si>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</si>
  <si>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</si>
  <si>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</si>
  <si>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</si>
  <si>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</si>
  <si>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</si>
  <si>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</si>
  <si>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</si>
  <si>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</si>
  <si>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</si>
  <si>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</si>
  <si>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</si>
  <si>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</si>
  <si>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</si>
  <si>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</si>
  <si>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</si>
  <si>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</si>
  <si>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</si>
  <si>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</si>
  <si>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</si>
  <si>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</si>
  <si>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</si>
  <si>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</si>
  <si>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</si>
  <si>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</si>
  <si>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</si>
  <si>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</si>
  <si>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</si>
  <si>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</si>
  <si>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</si>
  <si>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</si>
  <si>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</si>
  <si>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</si>
  <si>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</si>
  <si>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</si>
  <si>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</si>
  <si>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</si>
  <si>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</si>
  <si>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</si>
  <si>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</si>
  <si>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</si>
  <si>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</si>
  <si>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</si>
  <si>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</si>
  <si>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</si>
  <si>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</si>
  <si>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</si>
  <si>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</si>
  <si>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</si>
  <si>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</si>
  <si>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</si>
  <si>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</si>
  <si>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</si>
  <si>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</si>
  <si>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</si>
  <si>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</si>
  <si>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</si>
  <si>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</si>
  <si>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</si>
  <si>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</si>
  <si>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</si>
  <si>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</si>
  <si>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</si>
  <si>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</si>
  <si>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</si>
  <si>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</si>
  <si>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</si>
  <si>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</si>
  <si>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</si>
  <si>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</si>
  <si>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</si>
  <si>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</si>
  <si>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</si>
  <si>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</si>
  <si>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</si>
  <si>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</si>
  <si>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</si>
  <si>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</si>
  <si>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</si>
  <si>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</si>
  <si>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</si>
  <si>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</si>
  <si>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</si>
  <si>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</si>
  <si>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</si>
  <si>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</si>
  <si>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</si>
  <si>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</si>
  <si>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</si>
  <si>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</si>
  <si>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</si>
  <si>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</si>
  <si>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</si>
  <si>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</si>
  <si>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</si>
  <si>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</si>
  <si>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</si>
  <si>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</si>
  <si>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</si>
  <si>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</si>
  <si>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</si>
  <si>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</si>
  <si>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</si>
  <si>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</si>
  <si>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</si>
  <si>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</si>
  <si>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</si>
  <si>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</si>
  <si>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</si>
  <si>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</si>
  <si>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</si>
  <si>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</si>
  <si>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</si>
  <si>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</si>
  <si>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</si>
  <si>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</si>
  <si>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</si>
  <si>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</si>
  <si>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</si>
  <si>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</si>
  <si>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</si>
  <si>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</si>
  <si>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</si>
  <si>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</si>
  <si>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</si>
  <si>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</si>
  <si>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</si>
  <si>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</si>
  <si>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</si>
  <si>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</si>
  <si>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</si>
  <si>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</si>
  <si>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</si>
  <si>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</si>
  <si>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</si>
  <si>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</si>
  <si>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</si>
  <si>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</si>
  <si>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</si>
  <si>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</si>
  <si>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</si>
  <si>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</si>
  <si>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</si>
  <si>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</si>
  <si>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</si>
  <si>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</si>
  <si>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</si>
  <si>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</si>
  <si>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</si>
  <si>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</si>
  <si>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</si>
  <si>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</si>
  <si>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</si>
  <si>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</si>
  <si>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</si>
  <si>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</si>
  <si>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</si>
  <si>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</si>
  <si>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</si>
  <si>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</si>
  <si>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</si>
  <si>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</si>
  <si>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</si>
  <si>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</si>
  <si>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</si>
  <si>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</si>
  <si>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</si>
  <si>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</si>
  <si>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</si>
  <si>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</si>
  <si>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</si>
  <si>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</si>
  <si>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</si>
  <si>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</si>
  <si>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</si>
  <si>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</si>
  <si>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</si>
  <si>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</si>
  <si>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</si>
  <si>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</si>
  <si>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</si>
  <si>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</si>
  <si>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</si>
  <si>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</si>
  <si>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</si>
  <si>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</si>
  <si>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</si>
  <si>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</si>
  <si>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</si>
  <si>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</si>
  <si>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</si>
  <si>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</si>
  <si>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</si>
  <si>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</si>
  <si>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</si>
  <si>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</si>
  <si>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</si>
  <si>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</si>
  <si>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</si>
  <si>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</si>
  <si>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</si>
  <si>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</si>
  <si>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</si>
  <si>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</si>
  <si>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</si>
  <si>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</si>
  <si>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</si>
  <si>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</si>
  <si>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</si>
  <si>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</si>
  <si>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</si>
  <si>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</si>
  <si>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</si>
  <si>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</si>
  <si>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</si>
  <si>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</si>
  <si>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</si>
  <si>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</si>
  <si>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</si>
  <si>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</si>
  <si>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</si>
  <si>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</si>
  <si>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</si>
  <si>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</si>
  <si>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</si>
  <si>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</si>
  <si>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</si>
  <si>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</si>
  <si>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</si>
  <si>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</si>
  <si>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</si>
  <si>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</si>
  <si>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</si>
  <si>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</si>
  <si>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</si>
  <si>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</si>
  <si>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</si>
  <si>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</si>
  <si>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</si>
  <si>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</si>
  <si>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</si>
  <si>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</si>
  <si>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</si>
  <si>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</si>
  <si>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</si>
  <si>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</si>
  <si>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</si>
  <si>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</si>
  <si>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</si>
  <si>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</si>
  <si>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</si>
  <si>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</si>
  <si>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</si>
  <si>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</si>
  <si>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</si>
  <si>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</si>
  <si>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</si>
  <si>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</si>
  <si>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</si>
  <si>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</si>
  <si>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</si>
  <si>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</si>
  <si>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</si>
  <si>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</si>
  <si>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</si>
  <si>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</si>
  <si>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</si>
  <si>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</si>
  <si>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</si>
  <si>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</si>
  <si>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</si>
  <si>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</si>
  <si>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</si>
  <si>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</si>
  <si>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</si>
  <si>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</si>
  <si>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</si>
  <si>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</si>
  <si>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</si>
  <si>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</si>
  <si>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</si>
  <si>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</si>
  <si>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</si>
  <si>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</si>
  <si>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</si>
  <si>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</si>
  <si>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</si>
  <si>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</si>
  <si>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</si>
  <si>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</si>
  <si>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</si>
  <si>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</si>
  <si>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</si>
  <si>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</si>
  <si>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</si>
  <si>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</si>
  <si>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</si>
  <si>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</si>
  <si>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</si>
  <si>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</si>
  <si>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</si>
  <si>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</si>
  <si>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</si>
  <si>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</si>
  <si>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</si>
  <si>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</si>
  <si>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</si>
  <si>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</si>
  <si>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</si>
  <si>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</si>
  <si>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</si>
  <si>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</si>
  <si>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</si>
  <si>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</si>
  <si>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</si>
  <si>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</si>
  <si>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</si>
  <si>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</si>
  <si>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</si>
  <si>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</si>
  <si>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</si>
  <si>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</si>
  <si>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</si>
  <si>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</si>
  <si>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</si>
  <si>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</si>
  <si>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</si>
  <si>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</si>
  <si>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</si>
  <si>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</si>
  <si>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</si>
  <si>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</si>
  <si>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</si>
  <si>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</si>
  <si>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</si>
  <si>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</si>
  <si>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</si>
  <si>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</si>
  <si>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</si>
  <si>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</si>
  <si>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</si>
  <si>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</si>
  <si>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</si>
  <si>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</si>
  <si>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</si>
  <si>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</si>
  <si>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</si>
  <si>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</si>
  <si>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</si>
  <si>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</si>
  <si>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</si>
  <si>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</si>
  <si>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</si>
  <si>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</si>
  <si>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</si>
  <si>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</si>
  <si>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</si>
  <si>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</si>
  <si>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</si>
  <si>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</si>
  <si>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</si>
  <si>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</si>
  <si>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</si>
  <si>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</si>
  <si>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</si>
  <si>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</si>
  <si>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</si>
  <si>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</si>
  <si>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</si>
  <si>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</si>
  <si>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</si>
  <si>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</si>
  <si>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</si>
  <si>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</si>
  <si>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</si>
  <si>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</si>
  <si>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</si>
  <si>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</si>
  <si>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</si>
  <si>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</si>
  <si>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</si>
  <si>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</si>
  <si>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</si>
  <si>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</si>
  <si>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</si>
  <si>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</si>
  <si>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</si>
  <si>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</si>
  <si>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</si>
  <si>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</si>
  <si>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</si>
  <si>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</si>
  <si>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</si>
  <si>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</si>
  <si>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</si>
  <si>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</si>
  <si>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</si>
  <si>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</si>
  <si>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</si>
  <si>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</si>
  <si>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</si>
  <si>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</si>
  <si>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</si>
  <si>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</si>
  <si>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</si>
  <si>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</si>
  <si>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</si>
  <si>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</si>
  <si>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</si>
  <si>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</si>
  <si>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</si>
  <si>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</si>
  <si>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</si>
  <si>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</si>
  <si>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</si>
  <si>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</si>
  <si>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</si>
  <si>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</si>
  <si>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</si>
  <si>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</si>
  <si>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</si>
  <si>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</si>
  <si>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</si>
  <si>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</si>
  <si>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</si>
  <si>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</si>
  <si>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</si>
  <si>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</si>
  <si>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</si>
  <si>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</si>
  <si>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</si>
  <si>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</si>
  <si>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</si>
  <si>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</si>
  <si>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</si>
  <si>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</si>
  <si>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</si>
  <si>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</si>
  <si>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</si>
  <si>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</si>
  <si>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</si>
  <si>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</si>
  <si>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</si>
  <si>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</si>
  <si>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</si>
  <si>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</si>
  <si>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</si>
  <si>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</si>
  <si>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</si>
  <si>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</si>
  <si>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</si>
  <si>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</si>
  <si>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</si>
  <si>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</si>
  <si>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</si>
  <si>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</si>
  <si>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</si>
  <si>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</si>
  <si>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</si>
  <si>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</si>
  <si>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</si>
  <si>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</si>
  <si>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</si>
  <si>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</si>
  <si>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</si>
  <si>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</si>
  <si>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</si>
  <si>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</si>
  <si>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</si>
  <si>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</si>
  <si>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</si>
  <si>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</si>
  <si>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</si>
  <si>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</si>
  <si>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</si>
  <si>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</si>
  <si>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</si>
  <si>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</si>
  <si>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</si>
  <si>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</si>
  <si>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</si>
  <si>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</si>
  <si>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</si>
  <si>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</si>
  <si>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</si>
  <si>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</si>
  <si>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</si>
  <si>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</si>
  <si>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</si>
  <si>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</si>
  <si>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</si>
  <si>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</si>
  <si>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</si>
  <si>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</si>
  <si>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</si>
  <si>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</si>
  <si>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</si>
  <si>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</si>
  <si>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</si>
  <si>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</si>
  <si>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</si>
  <si>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</si>
  <si>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</si>
  <si>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</si>
  <si>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</si>
  <si>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</si>
  <si>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</si>
  <si>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</si>
  <si>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</si>
  <si>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</si>
  <si>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</si>
  <si>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</si>
  <si>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</si>
  <si>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</si>
  <si>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</si>
  <si>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</si>
  <si>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</si>
  <si>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</si>
  <si>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</si>
  <si>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</si>
  <si>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</si>
  <si>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</si>
  <si>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</si>
  <si>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</si>
  <si>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</si>
  <si>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</si>
  <si>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</si>
  <si>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</si>
  <si>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</si>
  <si>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</si>
  <si>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</si>
  <si>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</si>
  <si>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</si>
  <si>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</si>
  <si>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</si>
  <si>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</si>
  <si>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</si>
  <si>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</si>
  <si>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</si>
  <si>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</si>
  <si>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</si>
  <si>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</si>
  <si>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</si>
  <si>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</si>
  <si>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</si>
  <si>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</si>
  <si>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</si>
  <si>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</si>
  <si>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</si>
  <si>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</si>
  <si>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</si>
  <si>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</si>
  <si>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</si>
  <si>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</si>
  <si>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</si>
  <si>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</si>
  <si>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</si>
  <si>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</si>
  <si>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</si>
  <si>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</si>
  <si>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</si>
  <si>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</si>
  <si>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</si>
  <si>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</si>
  <si>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</si>
  <si>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</si>
  <si>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</si>
  <si>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</si>
  <si>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</si>
  <si>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</si>
  <si>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</si>
  <si>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</si>
  <si>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</si>
  <si>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</si>
  <si>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</si>
  <si>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</si>
  <si>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</si>
  <si>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</si>
  <si>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</si>
  <si>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</si>
  <si>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</si>
  <si>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</si>
  <si>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</si>
  <si>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</si>
  <si>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</si>
  <si>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</si>
  <si>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</si>
  <si>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</si>
  <si>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</si>
  <si>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</si>
  <si>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</si>
  <si>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</si>
  <si>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</si>
  <si>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</si>
  <si>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</si>
  <si>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</si>
  <si>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</si>
  <si>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</si>
  <si>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</si>
  <si>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</si>
  <si>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</si>
  <si>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</si>
  <si>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</si>
  <si>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</si>
  <si>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</si>
  <si>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</si>
  <si>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</si>
  <si>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</si>
  <si>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</si>
  <si>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</si>
  <si>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</si>
  <si>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</si>
  <si>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</si>
  <si>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</si>
  <si>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</si>
  <si>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</si>
  <si>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</si>
  <si>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</si>
  <si>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</si>
  <si>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</si>
  <si>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</si>
  <si>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</si>
  <si>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</si>
  <si>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</si>
  <si>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</si>
  <si>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</si>
  <si>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</si>
  <si>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</si>
  <si>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</si>
  <si>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</si>
  <si>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</si>
  <si>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</si>
  <si>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</si>
  <si>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</si>
  <si>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</si>
  <si>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</si>
  <si>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</si>
  <si>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</si>
  <si>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</si>
  <si>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</si>
  <si>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</si>
  <si>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</si>
  <si>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</si>
  <si>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</si>
  <si>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</si>
  <si>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</si>
  <si>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</si>
  <si>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</si>
  <si>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</si>
  <si>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</si>
  <si>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</si>
  <si>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</si>
  <si>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</si>
  <si>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</si>
  <si>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</si>
  <si>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</si>
  <si>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</si>
  <si>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</si>
  <si>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</si>
  <si>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</si>
  <si>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</si>
  <si>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</si>
  <si>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</si>
  <si>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</si>
  <si>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</si>
  <si>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</si>
  <si>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</si>
  <si>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</si>
  <si>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</si>
  <si>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</si>
  <si>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</si>
  <si>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</si>
  <si>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</si>
  <si>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</si>
  <si>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</si>
  <si>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</si>
  <si>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</si>
  <si>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</si>
  <si>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</si>
  <si>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</si>
  <si>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</si>
  <si>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</si>
  <si>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</si>
  <si>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</si>
  <si>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</si>
  <si>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</si>
  <si>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</si>
  <si>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</si>
  <si>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</si>
  <si>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</si>
  <si>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</si>
  <si>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</si>
  <si>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</si>
  <si>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</si>
  <si>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</si>
  <si>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</si>
  <si>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</si>
  <si>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</si>
  <si>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</si>
  <si>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</si>
  <si>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</si>
  <si>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</si>
  <si>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</si>
  <si>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</si>
  <si>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</si>
  <si>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</si>
  <si>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</si>
  <si>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</si>
  <si>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</si>
  <si>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</si>
  <si>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</si>
  <si>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</si>
  <si>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</si>
  <si>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</si>
  <si>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</si>
  <si>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</si>
  <si>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</si>
  <si>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</si>
  <si>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</si>
  <si>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</si>
  <si>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</si>
  <si>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</si>
  <si>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</si>
  <si>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</si>
  <si>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</si>
  <si>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</si>
  <si>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</si>
  <si>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</si>
  <si>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</si>
  <si>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</si>
  <si>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</si>
  <si>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</si>
  <si>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</si>
  <si>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</si>
  <si>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</si>
  <si>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</si>
  <si>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</si>
  <si>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</si>
  <si>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</si>
  <si>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</si>
  <si>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</si>
  <si>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</si>
  <si>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</si>
  <si>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</si>
  <si>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</si>
  <si>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</si>
  <si>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</si>
  <si>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</si>
  <si>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</si>
  <si>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</si>
  <si>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</si>
  <si>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</si>
  <si>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</si>
  <si>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</si>
  <si>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</si>
  <si>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</si>
  <si>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</si>
  <si>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</si>
  <si>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</si>
  <si>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</si>
  <si>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</si>
  <si>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</si>
  <si>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</si>
  <si>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</si>
  <si>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</si>
  <si>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</si>
  <si>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</si>
  <si>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</si>
  <si>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</si>
  <si>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</si>
  <si>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</si>
  <si>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</si>
  <si>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</si>
  <si>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</si>
  <si>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</si>
  <si>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</si>
  <si>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</si>
  <si>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</si>
  <si>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</si>
  <si>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</si>
  <si>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</si>
  <si>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</si>
  <si>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</si>
  <si>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</si>
  <si>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</si>
  <si>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</si>
  <si>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</si>
  <si>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</si>
  <si>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</si>
  <si>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</si>
  <si>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</si>
  <si>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</si>
  <si>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</si>
  <si>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</si>
  <si>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</si>
  <si>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</si>
  <si>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</si>
  <si>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</si>
  <si>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</si>
  <si>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</si>
  <si>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</si>
  <si>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</si>
  <si>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</si>
  <si>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</si>
  <si>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</si>
  <si>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</si>
  <si>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</si>
  <si>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</si>
  <si>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</si>
  <si>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</si>
  <si>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</si>
  <si>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</si>
  <si>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</si>
  <si>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</si>
  <si>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</si>
  <si>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</si>
  <si>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</si>
  <si>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</si>
  <si>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</si>
  <si>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</si>
  <si>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</si>
  <si>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</si>
  <si>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</si>
  <si>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</si>
  <si>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</si>
  <si>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</si>
  <si>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</si>
  <si>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</si>
  <si>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</si>
  <si>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</si>
  <si>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</si>
  <si>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</si>
  <si>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</si>
  <si>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</si>
  <si>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</si>
  <si>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</si>
  <si>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</si>
  <si>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</si>
  <si>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</si>
  <si>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</si>
  <si>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</si>
  <si>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</si>
  <si>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</si>
  <si>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</si>
  <si>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</si>
  <si>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</si>
  <si>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</si>
  <si>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</si>
  <si>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</si>
  <si>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</si>
  <si>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</si>
  <si>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</si>
  <si>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</si>
  <si>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</si>
  <si>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</si>
  <si>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</si>
  <si>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</si>
  <si>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</si>
  <si>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</si>
  <si>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</si>
  <si>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</si>
  <si>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</si>
  <si>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</si>
  <si>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</si>
  <si>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</si>
  <si>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</si>
  <si>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</si>
  <si>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</si>
  <si>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</si>
  <si>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</si>
  <si>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</si>
  <si>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</si>
  <si>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</si>
  <si>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</si>
  <si>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</si>
  <si>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</si>
  <si>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</si>
  <si>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</si>
  <si>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</si>
  <si>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</si>
  <si>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</si>
  <si>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</si>
  <si>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</si>
  <si>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</si>
  <si>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</si>
  <si>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</si>
  <si>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</si>
  <si>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</si>
  <si>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</si>
  <si>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</si>
  <si>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</si>
  <si>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</si>
  <si>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</si>
  <si>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</si>
  <si>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</si>
  <si>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</si>
  <si>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</si>
  <si>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</si>
  <si>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</si>
  <si>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</si>
  <si>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</si>
  <si>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</si>
  <si>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</si>
  <si>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</si>
  <si>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</si>
  <si>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</si>
  <si>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</si>
  <si>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</si>
  <si>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</si>
  <si>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</si>
  <si>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</si>
  <si>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</si>
  <si>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</si>
  <si>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</si>
  <si>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</si>
  <si>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</si>
  <si>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</si>
  <si>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</si>
  <si>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</si>
  <si>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</si>
  <si>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</si>
  <si>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</si>
  <si>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</si>
  <si>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</si>
  <si>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</si>
  <si>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</si>
  <si>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</si>
  <si>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</si>
  <si>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</si>
  <si>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</si>
  <si>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</si>
  <si>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</si>
  <si>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</si>
  <si>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</si>
  <si>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</si>
  <si>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</si>
  <si>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</si>
  <si>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</si>
  <si>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</si>
  <si>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</si>
  <si>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</si>
  <si>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</si>
  <si>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</si>
  <si>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</si>
  <si>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</si>
  <si>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</si>
  <si>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</si>
  <si>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</si>
  <si>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</si>
  <si>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</si>
  <si>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</si>
  <si>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</si>
  <si>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</si>
  <si>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</si>
  <si>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</si>
  <si>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</si>
  <si>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</si>
  <si>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</si>
  <si>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</si>
  <si>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</si>
  <si>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</si>
  <si>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</si>
  <si>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</si>
  <si>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</si>
  <si>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</si>
  <si>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</si>
  <si>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</si>
  <si>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</si>
  <si>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</si>
  <si>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</si>
  <si>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</si>
  <si>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</si>
  <si>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</si>
  <si>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</si>
  <si>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</si>
  <si>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</si>
  <si>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</si>
  <si>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</si>
  <si>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</si>
  <si>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</si>
  <si>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</si>
  <si>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</si>
  <si>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</si>
  <si>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</si>
  <si>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</si>
  <si>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</si>
  <si>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</si>
  <si>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</si>
  <si>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</si>
  <si>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</si>
  <si>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</si>
  <si>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</si>
  <si>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</si>
  <si>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</si>
  <si>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</si>
  <si>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</si>
  <si>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</si>
  <si>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</si>
  <si>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</si>
  <si>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</si>
  <si>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</si>
  <si>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</si>
  <si>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</si>
  <si>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</si>
  <si>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</si>
  <si>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</si>
  <si>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</si>
  <si>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</si>
  <si>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</si>
  <si>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</si>
  <si>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</si>
  <si>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</si>
  <si>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</si>
  <si>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</si>
  <si>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</si>
  <si>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</si>
  <si>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</si>
  <si>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</si>
  <si>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</si>
  <si>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</si>
  <si>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</si>
  <si>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</si>
  <si>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</si>
  <si>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</si>
  <si>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</si>
  <si>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</si>
  <si>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</si>
  <si>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</si>
  <si>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</si>
  <si>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</si>
  <si>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</si>
  <si>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</si>
  <si>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</si>
  <si>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</si>
  <si>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</si>
  <si>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</si>
  <si>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</si>
  <si>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</si>
  <si>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</si>
  <si>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</si>
  <si>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</si>
  <si>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</si>
  <si>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</si>
  <si>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</si>
  <si>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</si>
  <si>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</si>
  <si>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</si>
  <si>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</si>
  <si>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</si>
  <si>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</si>
  <si>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</si>
  <si>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</si>
  <si>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</si>
  <si>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</si>
  <si>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</si>
  <si>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</si>
  <si>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</si>
  <si>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</si>
  <si>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</si>
  <si>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</si>
  <si>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</si>
  <si>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</si>
  <si>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</si>
  <si>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</si>
  <si>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</si>
  <si>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</si>
  <si>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</si>
  <si>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</si>
  <si>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</si>
  <si>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</si>
  <si>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</si>
  <si>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</si>
  <si>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</si>
  <si>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</si>
  <si>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</si>
  <si>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</si>
  <si>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</si>
  <si>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</si>
  <si>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</si>
  <si>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</si>
  <si>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</si>
  <si>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</si>
  <si>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</si>
  <si>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</si>
  <si>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</si>
  <si>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</si>
  <si>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</si>
  <si>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</si>
  <si>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</si>
  <si>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</si>
  <si>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</si>
  <si>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</si>
  <si>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</si>
  <si>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</si>
  <si>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</si>
  <si>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</si>
  <si>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</si>
  <si>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</si>
  <si>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</si>
  <si>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</si>
  <si>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</si>
  <si>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</si>
  <si>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</si>
  <si>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</si>
  <si>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</si>
  <si>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</si>
  <si>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</si>
  <si>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</si>
  <si>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</si>
  <si>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</si>
  <si>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</si>
  <si>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</si>
  <si>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</si>
  <si>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</si>
  <si>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</si>
  <si>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</si>
  <si>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</si>
  <si>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</si>
  <si>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</si>
  <si>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</si>
  <si>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</si>
  <si>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</si>
  <si>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</si>
  <si>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</si>
  <si>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</si>
  <si>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</si>
  <si>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</si>
  <si>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</si>
  <si>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</si>
  <si>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</si>
  <si>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</si>
  <si>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</si>
  <si>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</si>
  <si>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</si>
  <si>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</si>
  <si>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</si>
  <si>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</si>
  <si>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</si>
  <si>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</si>
  <si>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</si>
  <si>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</si>
  <si>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</si>
  <si>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</si>
  <si>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</si>
  <si>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</si>
  <si>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</si>
  <si>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</si>
  <si>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</si>
  <si>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</si>
  <si>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</si>
  <si>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</si>
  <si>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</si>
  <si>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</si>
  <si>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</si>
  <si>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</si>
  <si>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</si>
  <si>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</si>
  <si>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</si>
  <si>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</si>
  <si>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</si>
  <si>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</si>
  <si>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</si>
  <si>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</si>
  <si>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</si>
  <si>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</si>
  <si>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</si>
  <si>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</si>
  <si>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</si>
  <si>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</si>
  <si>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</si>
  <si>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</si>
  <si>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</si>
  <si>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</si>
  <si>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</si>
  <si>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</si>
  <si>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</si>
  <si>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</si>
  <si>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</si>
  <si>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</si>
  <si>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</si>
  <si>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</si>
  <si>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</si>
  <si>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</si>
  <si>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</si>
  <si>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</si>
  <si>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</si>
  <si>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</si>
  <si>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</si>
  <si>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</si>
  <si>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</si>
  <si>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</si>
  <si>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</si>
  <si>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</si>
  <si>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</si>
  <si>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</si>
  <si>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</si>
  <si>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</si>
  <si>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</si>
  <si>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</si>
  <si>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</si>
  <si>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</si>
  <si>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</si>
  <si>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</si>
  <si>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</si>
  <si>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</si>
  <si>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</si>
  <si>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</si>
  <si>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</si>
  <si>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</si>
  <si>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</si>
  <si>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</si>
  <si>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</si>
  <si>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</si>
  <si>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</si>
  <si>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</si>
  <si>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</si>
  <si>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</si>
  <si>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</si>
  <si>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</si>
  <si>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</si>
  <si>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</si>
  <si>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</si>
  <si>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</si>
  <si>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</si>
  <si>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</si>
  <si>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</si>
  <si>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</si>
  <si>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</si>
  <si>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</si>
  <si>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</si>
  <si>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</si>
  <si>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</si>
  <si>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</si>
  <si>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</si>
  <si>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</si>
  <si>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</si>
  <si>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</si>
  <si>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</si>
  <si>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</si>
  <si>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</si>
  <si>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</si>
  <si>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</si>
  <si>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</si>
  <si>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</si>
  <si>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</si>
  <si>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</si>
  <si>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</si>
  <si>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</si>
  <si>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</si>
  <si>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</si>
  <si>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</si>
  <si>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</si>
  <si>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</si>
  <si>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</si>
  <si>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</si>
  <si>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</si>
  <si>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</si>
  <si>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</si>
  <si>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</si>
  <si>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</si>
  <si>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</si>
  <si>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</si>
  <si>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</si>
  <si>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</si>
  <si>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</si>
  <si>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</si>
  <si>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</si>
  <si>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</si>
  <si>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</si>
  <si>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</si>
  <si>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</si>
  <si>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</si>
  <si>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</si>
  <si>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</si>
  <si>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</si>
  <si>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</si>
  <si>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</si>
  <si>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</si>
  <si>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</si>
  <si>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</si>
  <si>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</si>
  <si>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</si>
  <si>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</si>
  <si>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</si>
  <si>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</si>
  <si>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</si>
  <si>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</si>
  <si>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</si>
  <si>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</si>
  <si>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</si>
  <si>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</si>
  <si>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</si>
  <si>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</si>
  <si>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</si>
  <si>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</si>
  <si>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</si>
  <si>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</si>
  <si>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</si>
  <si>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</si>
  <si>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</si>
  <si>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</si>
  <si>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</si>
  <si>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</si>
  <si>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</si>
  <si>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</si>
  <si>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</si>
  <si>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</si>
  <si>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</si>
  <si>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</si>
  <si>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</si>
  <si>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</si>
  <si>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</si>
  <si>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</si>
  <si>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</si>
  <si>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</si>
  <si>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</si>
  <si>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</si>
  <si>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</si>
  <si>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</si>
  <si>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</si>
  <si>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</si>
  <si>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</si>
  <si>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</si>
  <si>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</si>
  <si>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</si>
  <si>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</si>
  <si>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</si>
  <si>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</si>
  <si>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</si>
  <si>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</si>
  <si>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</si>
  <si>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</si>
  <si>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</si>
  <si>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</si>
  <si>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</si>
  <si>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</si>
  <si>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</si>
  <si>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</si>
  <si>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</si>
  <si>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</si>
  <si>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</si>
  <si>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</si>
  <si>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</si>
  <si>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</si>
  <si>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</si>
  <si>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</si>
  <si>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</si>
  <si>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</si>
  <si>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</si>
  <si>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</si>
  <si>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</si>
  <si>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</si>
  <si>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</si>
  <si>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</si>
  <si>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</si>
  <si>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</si>
  <si>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</si>
  <si>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</si>
  <si>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</si>
  <si>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</si>
  <si>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</si>
  <si>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</si>
  <si>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</si>
  <si>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</si>
  <si>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</si>
  <si>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</si>
  <si>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</si>
  <si>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</si>
  <si>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</si>
  <si>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</si>
  <si>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</si>
  <si>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</si>
  <si>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</si>
  <si>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</si>
  <si>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</si>
  <si>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</si>
  <si>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</si>
  <si>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</si>
  <si>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</si>
  <si>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</si>
  <si>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</si>
  <si>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</si>
  <si>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</si>
  <si>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</si>
  <si>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</si>
  <si>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</si>
  <si>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</si>
  <si>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</si>
  <si>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</si>
  <si>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</si>
  <si>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</si>
  <si>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</si>
  <si>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</si>
  <si>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</si>
  <si>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</si>
  <si>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</si>
  <si>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</si>
  <si>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</si>
  <si>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</si>
  <si>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</si>
  <si>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</si>
  <si>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</si>
  <si>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</si>
  <si>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</si>
  <si>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</si>
  <si>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</si>
  <si>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</si>
  <si>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</si>
  <si>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</si>
  <si>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</si>
  <si>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</si>
  <si>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</si>
  <si>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</si>
  <si>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</si>
  <si>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</si>
  <si>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</si>
  <si>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</si>
  <si>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</si>
  <si>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</si>
  <si>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</si>
  <si>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</si>
  <si>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</si>
  <si>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</si>
  <si>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</si>
  <si>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</si>
  <si>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</si>
  <si>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</si>
  <si>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</si>
  <si>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</si>
  <si>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</si>
  <si>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</si>
  <si>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</si>
  <si>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</si>
  <si>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</si>
  <si>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</si>
  <si>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</si>
  <si>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</si>
  <si>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</si>
  <si>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</si>
  <si>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</si>
  <si>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</si>
  <si>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</si>
  <si>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</si>
  <si>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</si>
  <si>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</si>
  <si>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</si>
  <si>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</si>
  <si>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</si>
  <si>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</si>
  <si>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</si>
  <si>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</si>
  <si>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</si>
  <si>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</si>
  <si>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</si>
  <si>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</si>
  <si>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</si>
  <si>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</si>
  <si>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</si>
  <si>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</si>
  <si>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</si>
  <si>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</si>
  <si>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</si>
  <si>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</si>
  <si>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</si>
  <si>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</si>
  <si>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</si>
  <si>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</si>
  <si>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</si>
  <si>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</si>
  <si>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</si>
  <si>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</si>
  <si>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</si>
  <si>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</si>
  <si>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</si>
  <si>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</si>
  <si>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</si>
  <si>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</si>
  <si>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</si>
  <si>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</si>
  <si>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</si>
  <si>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</si>
  <si>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</si>
  <si>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</si>
  <si>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</si>
  <si>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</si>
  <si>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</si>
  <si>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</si>
  <si>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</si>
  <si>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</si>
  <si>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</si>
  <si>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</si>
  <si>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</si>
  <si>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</si>
  <si>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</si>
  <si>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</si>
  <si>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</si>
  <si>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</si>
  <si>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</si>
  <si>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</si>
  <si>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</si>
  <si>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</si>
  <si>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</si>
  <si>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</si>
  <si>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</si>
  <si>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</si>
  <si>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</si>
  <si>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</si>
  <si>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</si>
  <si>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</si>
  <si>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</si>
  <si>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</si>
  <si>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</si>
  <si>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</si>
  <si>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</si>
  <si>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</si>
  <si>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</si>
  <si>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</si>
  <si>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</si>
  <si>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</si>
  <si>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</si>
  <si>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</si>
  <si>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</si>
  <si>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</si>
  <si>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</si>
  <si>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</si>
  <si>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</si>
  <si>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</si>
  <si>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</si>
  <si>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</si>
  <si>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</si>
  <si>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</si>
  <si>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</si>
  <si>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</si>
  <si>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</si>
  <si>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</si>
  <si>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</si>
  <si>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</si>
  <si>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</si>
  <si>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</si>
  <si>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</si>
  <si>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</si>
  <si>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</si>
  <si>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</si>
  <si>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</si>
  <si>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</si>
  <si>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</si>
  <si>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</si>
  <si>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</si>
  <si>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</si>
  <si>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</si>
  <si>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</si>
  <si>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</si>
  <si>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</si>
  <si>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</si>
  <si>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</si>
  <si>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</si>
  <si>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</si>
  <si>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</si>
  <si>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</si>
  <si>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</si>
  <si>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</si>
  <si>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</si>
  <si>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</si>
  <si>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</si>
  <si>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</si>
  <si>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</si>
  <si>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</si>
  <si>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</si>
  <si>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</si>
  <si>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</si>
  <si>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</si>
  <si>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</si>
  <si>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</si>
  <si>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</si>
  <si>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</si>
  <si>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</si>
  <si>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</si>
  <si>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</si>
  <si>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</si>
  <si>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</si>
  <si>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</si>
  <si>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</si>
  <si>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</si>
  <si>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</si>
  <si>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</si>
  <si>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</si>
  <si>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</si>
  <si>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</si>
  <si>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</si>
  <si>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</si>
  <si>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</si>
  <si>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</si>
  <si>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</si>
  <si>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</si>
  <si>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</si>
  <si>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</si>
  <si>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</si>
  <si>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</si>
  <si>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</si>
  <si>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</si>
  <si>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</si>
  <si>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</si>
  <si>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</si>
  <si>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</si>
  <si>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</si>
  <si>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</si>
  <si>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</si>
  <si>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</si>
  <si>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</si>
  <si>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</si>
  <si>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</si>
  <si>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</si>
  <si>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</si>
  <si>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</si>
  <si>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</si>
  <si>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</si>
  <si>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</si>
  <si>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</si>
  <si>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</si>
  <si>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</si>
  <si>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</si>
  <si>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</si>
  <si>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</si>
  <si>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</si>
  <si>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</si>
  <si>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</si>
  <si>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</si>
  <si>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</si>
  <si>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</si>
  <si>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</si>
  <si>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</si>
  <si>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</si>
  <si>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</si>
  <si>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</si>
  <si>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</si>
  <si>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</si>
  <si>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</si>
  <si>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</si>
  <si>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</si>
  <si>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</si>
  <si>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</si>
  <si>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</si>
  <si>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</si>
  <si>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</si>
  <si>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</si>
  <si>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</si>
  <si>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</si>
  <si>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</si>
  <si>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</si>
  <si>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</si>
  <si>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</si>
  <si>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</si>
  <si>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</si>
  <si>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</si>
  <si>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</si>
  <si>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</si>
  <si>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</si>
  <si>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</si>
  <si>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</si>
  <si>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</si>
  <si>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</si>
  <si>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</si>
  <si>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</si>
  <si>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</si>
  <si>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</si>
  <si>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</si>
  <si>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</si>
  <si>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</si>
  <si>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</si>
  <si>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</si>
  <si>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</si>
  <si>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</si>
  <si>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</si>
  <si>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</si>
  <si>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</si>
  <si>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</si>
  <si>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</si>
  <si>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</si>
  <si>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</si>
  <si>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</si>
  <si>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</si>
  <si>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</si>
  <si>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</si>
  <si>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</si>
  <si>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</si>
  <si>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</si>
  <si>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</si>
  <si>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</si>
  <si>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</si>
  <si>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</si>
  <si>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</si>
  <si>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</si>
  <si>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</si>
  <si>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</si>
  <si>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</si>
  <si>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</si>
  <si>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</si>
  <si>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</si>
  <si>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</si>
  <si>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</si>
  <si>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</si>
  <si>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</si>
  <si>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</si>
  <si>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</si>
  <si>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</si>
  <si>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</si>
  <si>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</si>
  <si>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</si>
  <si>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</si>
  <si>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</si>
  <si>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</si>
  <si>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</si>
  <si>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</si>
  <si>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</si>
  <si>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</si>
  <si>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</si>
  <si>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</si>
  <si>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</si>
  <si>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</si>
  <si>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</si>
  <si>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</si>
  <si>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</si>
  <si>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</si>
  <si>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</si>
  <si>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</si>
  <si>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</si>
  <si>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</si>
  <si>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</si>
  <si>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</si>
  <si>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</si>
  <si>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</si>
  <si>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</si>
  <si>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</si>
  <si>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</si>
  <si>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</si>
  <si>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</si>
  <si>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</si>
  <si>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</si>
  <si>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</si>
  <si>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</si>
  <si>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</si>
  <si>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</si>
  <si>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</si>
  <si>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</si>
  <si>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</si>
  <si>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</si>
  <si>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</si>
  <si>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</si>
  <si>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</si>
  <si>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</si>
  <si>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</si>
  <si>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</si>
  <si>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</si>
  <si>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</si>
  <si>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</si>
  <si>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</si>
  <si>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</si>
  <si>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</si>
  <si>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</si>
  <si>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</si>
  <si>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</si>
  <si>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</si>
  <si>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</si>
  <si>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</si>
  <si>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</si>
  <si>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</si>
  <si>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</si>
  <si>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</si>
  <si>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</si>
  <si>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</si>
  <si>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</si>
  <si>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</si>
  <si>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</si>
  <si>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</si>
  <si>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</si>
  <si>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</si>
  <si>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</si>
  <si>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</si>
  <si>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</si>
  <si>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</si>
  <si>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</si>
  <si>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</si>
  <si>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</si>
  <si>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</si>
  <si>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</si>
  <si>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</si>
  <si>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</si>
  <si>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</si>
  <si>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</si>
  <si>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</si>
  <si>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</si>
  <si>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</si>
  <si>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</si>
  <si>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</si>
  <si>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</si>
  <si>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</si>
  <si>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</si>
  <si>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</si>
  <si>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</si>
  <si>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</si>
  <si>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</si>
  <si>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</si>
  <si>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</si>
  <si>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</si>
  <si>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</si>
  <si>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</si>
  <si>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</si>
  <si>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</si>
  <si>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</si>
  <si>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</si>
  <si>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</si>
  <si>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</si>
  <si>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</si>
  <si>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</si>
  <si>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</si>
  <si>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</si>
  <si>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</si>
  <si>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</si>
  <si>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</si>
  <si>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</si>
  <si>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</si>
  <si>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</si>
  <si>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</si>
  <si>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</si>
  <si>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</si>
  <si>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</si>
  <si>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</si>
  <si>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</si>
  <si>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</si>
  <si>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</si>
  <si>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</si>
  <si>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</si>
  <si>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</si>
  <si>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</si>
  <si>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</si>
  <si>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</si>
  <si>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</si>
  <si>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</si>
  <si>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</si>
  <si>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</si>
  <si>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</si>
  <si>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</si>
  <si>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</si>
  <si>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</si>
  <si>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</si>
  <si>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</si>
  <si>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</si>
  <si>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</si>
  <si>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</si>
  <si>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</si>
  <si>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</si>
  <si>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</si>
  <si>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</si>
  <si>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</si>
  <si>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</si>
  <si>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</si>
  <si>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</si>
  <si>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</si>
  <si>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</si>
  <si>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</si>
  <si>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</si>
  <si>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</si>
  <si>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</si>
  <si>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</si>
  <si>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</si>
  <si>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</si>
  <si>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</si>
  <si>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</si>
  <si>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</si>
  <si>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</si>
  <si>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</si>
  <si>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</si>
  <si>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</si>
  <si>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</si>
  <si>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</si>
  <si>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</si>
  <si>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</si>
  <si>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</si>
  <si>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</si>
  <si>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</si>
  <si>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</si>
  <si>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</si>
  <si>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</si>
  <si>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</si>
  <si>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</si>
  <si>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</si>
  <si>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</si>
  <si>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</si>
  <si>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</si>
  <si>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</si>
  <si>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</si>
  <si>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</si>
  <si>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</si>
  <si>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</si>
  <si>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</si>
  <si>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</si>
  <si>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</si>
  <si>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</si>
  <si>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</si>
  <si>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</si>
  <si>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</si>
  <si>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</si>
  <si>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</si>
  <si>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</si>
  <si>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</si>
  <si>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</si>
  <si>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</si>
  <si>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</si>
  <si>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</si>
  <si>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</si>
  <si>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</si>
  <si>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</si>
  <si>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</si>
  <si>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</si>
  <si>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</si>
  <si>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</si>
  <si>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</si>
  <si>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</si>
  <si>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</si>
  <si>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</si>
  <si>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</si>
  <si>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</si>
  <si>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</si>
  <si>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</si>
  <si>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</si>
  <si>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</si>
  <si>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</si>
  <si>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</si>
  <si>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</si>
  <si>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</si>
  <si>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</si>
  <si>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</si>
  <si>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</si>
  <si>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</si>
  <si>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</si>
  <si>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</si>
  <si>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</si>
  <si>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</si>
  <si>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</si>
  <si>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</si>
  <si>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</si>
  <si>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</si>
  <si>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</si>
  <si>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</si>
  <si>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</si>
  <si>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</si>
  <si>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</si>
  <si>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</si>
  <si>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</si>
  <si>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</si>
  <si>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</si>
  <si>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</si>
  <si>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</si>
  <si>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</si>
  <si>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</si>
  <si>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</si>
  <si>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</si>
  <si>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</si>
  <si>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</si>
  <si>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</si>
  <si>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</si>
  <si>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</si>
  <si>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</si>
  <si>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</si>
  <si>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</si>
  <si>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</si>
  <si>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</si>
  <si>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</si>
  <si>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</si>
  <si>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</si>
  <si>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</si>
  <si>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</si>
  <si>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</si>
  <si>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</si>
  <si>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</si>
  <si>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</si>
  <si>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</si>
  <si>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</si>
  <si>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</si>
  <si>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</si>
  <si>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</si>
  <si>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</si>
  <si>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</si>
  <si>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</si>
  <si>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</si>
  <si>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</si>
  <si>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</si>
  <si>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</si>
  <si>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</si>
  <si>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</si>
  <si>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</si>
  <si>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</si>
  <si>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</si>
  <si>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</si>
  <si>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</si>
  <si>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</si>
  <si>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</si>
  <si>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</si>
  <si>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</si>
  <si>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</si>
  <si>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</si>
  <si>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</si>
  <si>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</si>
  <si>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</si>
  <si>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</si>
  <si>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</si>
  <si>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</si>
  <si>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</si>
  <si>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</si>
  <si>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</si>
  <si>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</si>
  <si>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</si>
  <si>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</si>
  <si>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</si>
  <si>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</si>
  <si>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</si>
  <si>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</si>
  <si>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</si>
  <si>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</si>
  <si>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</si>
  <si>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</si>
  <si>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</si>
  <si>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</si>
  <si>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</si>
  <si>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</si>
  <si>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</si>
  <si>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</si>
  <si>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</si>
  <si>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</si>
  <si>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</si>
  <si>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</si>
  <si>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</si>
  <si>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</si>
  <si>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</si>
  <si>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</si>
  <si>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</si>
  <si>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</si>
  <si>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</si>
  <si>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</si>
  <si>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</si>
  <si>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</si>
  <si>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</si>
  <si>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</si>
  <si>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</si>
  <si>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</si>
  <si>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</si>
  <si>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</si>
  <si>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</si>
  <si>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</si>
  <si>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</si>
  <si>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</si>
  <si>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</si>
  <si>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</si>
  <si>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</si>
  <si>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</si>
  <si>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</si>
  <si>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</si>
  <si>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</si>
  <si>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</si>
  <si>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</si>
  <si>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</si>
  <si>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</si>
  <si>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</si>
  <si>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</si>
  <si>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</si>
  <si>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</si>
  <si>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</si>
  <si>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</si>
  <si>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</si>
  <si>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</si>
  <si>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</si>
  <si>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</si>
  <si>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</si>
  <si>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</si>
  <si>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</si>
  <si>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</si>
  <si>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</si>
  <si>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</si>
  <si>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</si>
  <si>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</si>
  <si>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</si>
  <si>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</si>
  <si>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</si>
  <si>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</si>
  <si>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</si>
  <si>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</si>
  <si>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</si>
  <si>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</si>
  <si>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</si>
  <si>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</si>
  <si>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</si>
  <si>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</si>
  <si>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</si>
  <si>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</si>
  <si>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</si>
  <si>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</si>
  <si>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</si>
  <si>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</si>
  <si>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</si>
  <si>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</si>
  <si>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</si>
  <si>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</si>
  <si>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</si>
  <si>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</si>
  <si>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</si>
  <si>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</si>
  <si>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</si>
  <si>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</si>
  <si>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</si>
  <si>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</si>
  <si>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</si>
  <si>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</si>
  <si>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</si>
  <si>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</si>
  <si>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</si>
  <si>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</si>
  <si>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</si>
  <si>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</si>
  <si>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</si>
  <si>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</si>
  <si>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</si>
  <si>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</si>
  <si>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</si>
  <si>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</si>
  <si>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</si>
  <si>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</si>
  <si>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</si>
  <si>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</si>
  <si>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</si>
  <si>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</si>
  <si>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</si>
  <si>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</si>
  <si>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</si>
  <si>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</si>
  <si>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</si>
  <si>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</si>
  <si>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</si>
  <si>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</si>
  <si>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</si>
  <si>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</si>
  <si>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</si>
  <si>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</si>
  <si>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</si>
  <si>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</si>
  <si>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</si>
  <si>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</si>
  <si>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</si>
  <si>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</si>
  <si>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</si>
  <si>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</si>
  <si>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</si>
  <si>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</si>
  <si>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</si>
  <si>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</si>
  <si>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</si>
  <si>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</si>
  <si>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</si>
  <si>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</si>
  <si>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</si>
  <si>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</si>
  <si>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</si>
  <si>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</si>
  <si>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</si>
  <si>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</si>
  <si>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</si>
  <si>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</si>
  <si>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</si>
  <si>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</si>
  <si>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</si>
  <si>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</si>
  <si>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</si>
  <si>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</si>
  <si>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</si>
  <si>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</si>
  <si>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</si>
  <si>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</si>
  <si>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</si>
  <si>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</si>
  <si>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</si>
  <si>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</si>
  <si>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</si>
  <si>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</si>
  <si>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</si>
  <si>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</si>
  <si>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</si>
  <si>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</si>
  <si>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</si>
  <si>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</si>
  <si>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</si>
  <si>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</si>
  <si>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</si>
  <si>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</si>
  <si>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</si>
  <si>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</si>
  <si>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</si>
  <si>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</si>
  <si>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</si>
  <si>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</si>
  <si>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</si>
  <si>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</si>
  <si>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</si>
  <si>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</si>
  <si>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</si>
  <si>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</si>
  <si>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</si>
  <si>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</si>
  <si>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</si>
  <si>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</si>
  <si>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</si>
  <si>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</si>
  <si>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</si>
  <si>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</si>
  <si>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</si>
  <si>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</si>
  <si>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</si>
  <si>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</si>
  <si>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</si>
  <si>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</si>
  <si>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</si>
  <si>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</si>
  <si>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</si>
  <si>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</si>
  <si>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</si>
  <si>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</si>
  <si>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</si>
  <si>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</si>
  <si>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</si>
  <si>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</si>
  <si>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</si>
  <si>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</si>
  <si>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</si>
  <si>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</si>
  <si>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</si>
  <si>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</si>
  <si>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</si>
  <si>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</si>
  <si>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</si>
  <si>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</si>
  <si>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</si>
  <si>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</si>
  <si>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</si>
  <si>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</si>
  <si>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</si>
  <si>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</si>
  <si>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</si>
  <si>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</si>
  <si>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</si>
  <si>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</si>
  <si>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</si>
  <si>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</si>
  <si>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</si>
  <si>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</si>
  <si>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</si>
  <si>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</si>
  <si>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</si>
  <si>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</si>
  <si>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</si>
  <si>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</si>
  <si>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</si>
  <si>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</si>
  <si>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</si>
  <si>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</si>
  <si>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</si>
  <si>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</si>
  <si>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</si>
  <si>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</si>
  <si>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</si>
  <si>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</si>
  <si>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</si>
  <si>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</si>
  <si>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</si>
  <si>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</si>
  <si>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</si>
  <si>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</si>
  <si>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</si>
  <si>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</si>
  <si>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</si>
  <si>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</si>
  <si>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</si>
  <si>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</si>
  <si>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</si>
  <si>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</si>
  <si>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</si>
  <si>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</si>
  <si>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</si>
  <si>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</si>
  <si>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</si>
  <si>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</si>
  <si>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</si>
  <si>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</si>
  <si>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</si>
  <si>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</si>
  <si>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</si>
  <si>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</si>
  <si>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</si>
  <si>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</si>
  <si>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</si>
  <si>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</si>
  <si>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</si>
  <si>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</si>
  <si>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</si>
  <si>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</si>
  <si>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</si>
  <si>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</si>
  <si>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</si>
  <si>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</si>
  <si>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</si>
  <si>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</si>
  <si>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</si>
  <si>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</si>
  <si>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</si>
  <si>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</si>
  <si>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</si>
  <si>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</si>
  <si>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</si>
  <si>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</si>
  <si>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</si>
  <si>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</si>
  <si>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</si>
  <si>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</si>
  <si>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</si>
  <si>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</si>
  <si>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</si>
  <si>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</si>
  <si>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</si>
  <si>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</si>
  <si>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</si>
  <si>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</si>
  <si>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</si>
  <si>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</si>
  <si>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</si>
  <si>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</si>
  <si>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</si>
  <si>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</si>
  <si>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</si>
  <si>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</si>
  <si>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</si>
  <si>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</si>
  <si>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</si>
  <si>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</si>
  <si>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</si>
  <si>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</si>
  <si>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</si>
  <si>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</si>
  <si>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</si>
  <si>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</si>
  <si>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</si>
  <si>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</si>
  <si>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</si>
  <si>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</si>
  <si>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</si>
  <si>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</si>
  <si>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</si>
  <si>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</si>
  <si>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</si>
  <si>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</si>
  <si>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</si>
  <si>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</si>
  <si>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</si>
  <si>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</si>
  <si>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</si>
  <si>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</si>
  <si>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</si>
  <si>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</si>
  <si>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</si>
  <si>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</si>
  <si>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</si>
  <si>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</si>
  <si>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</si>
  <si>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</si>
  <si>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</si>
  <si>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</si>
  <si>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</si>
  <si>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</si>
  <si>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</si>
  <si>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</si>
  <si>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</si>
  <si>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</si>
  <si>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</si>
  <si>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</si>
  <si>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</si>
  <si>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</si>
  <si>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</si>
  <si>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</si>
  <si>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</si>
  <si>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</si>
  <si>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</si>
  <si>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</si>
  <si>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</si>
  <si>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</si>
  <si>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</si>
  <si>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</si>
  <si>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</si>
  <si>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</si>
  <si>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</si>
  <si>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</si>
  <si>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</si>
  <si>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</si>
  <si>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</si>
  <si>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</si>
  <si>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</si>
  <si>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</si>
  <si>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</si>
  <si>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</si>
  <si>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</si>
  <si>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</si>
  <si>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</si>
  <si>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</si>
  <si>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</si>
  <si>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</si>
  <si>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</si>
  <si>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</si>
  <si>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</si>
  <si>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</si>
  <si>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</si>
  <si>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</si>
  <si>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</si>
  <si>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</si>
  <si>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</si>
  <si>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</si>
  <si>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</si>
  <si>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</si>
  <si>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</si>
  <si>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</si>
  <si>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</si>
  <si>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</si>
  <si>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</si>
  <si>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</si>
  <si>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</si>
  <si>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</si>
  <si>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</si>
  <si>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</si>
  <si>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</si>
  <si>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</si>
  <si>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</si>
  <si>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</si>
  <si>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</si>
  <si>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</si>
  <si>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</si>
  <si>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</si>
  <si>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</si>
  <si>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</si>
  <si>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</si>
  <si>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</si>
  <si>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</si>
  <si>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</si>
  <si>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</si>
  <si>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</si>
  <si>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</si>
  <si>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</si>
  <si>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</si>
  <si>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</si>
  <si>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</si>
  <si>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</si>
  <si>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</si>
  <si>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</si>
  <si>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</si>
  <si>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</si>
  <si>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</si>
  <si>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</si>
  <si>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</si>
  <si>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</si>
  <si>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</si>
  <si>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</si>
  <si>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</si>
  <si>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</si>
  <si>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</si>
  <si>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</si>
  <si>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</si>
  <si>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</si>
  <si>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</si>
  <si>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</si>
  <si>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</si>
  <si>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</si>
  <si>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</si>
  <si>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</si>
  <si>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</si>
  <si>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</si>
  <si>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</si>
  <si>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</si>
  <si>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</si>
  <si>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</si>
  <si>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</si>
  <si>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</si>
  <si>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</si>
  <si>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</si>
  <si>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</si>
  <si>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</si>
  <si>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</si>
  <si>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</si>
  <si>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</si>
  <si>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</si>
  <si>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</si>
  <si>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</si>
  <si>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</si>
  <si>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</si>
  <si>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</si>
  <si>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</si>
  <si>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</si>
  <si>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</si>
  <si>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</si>
  <si>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</si>
  <si>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</si>
  <si>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</si>
  <si>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</si>
  <si>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</si>
  <si>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</si>
  <si>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</si>
  <si>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</si>
  <si>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</si>
  <si>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</si>
  <si>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</si>
  <si>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</si>
  <si>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</si>
  <si>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</si>
  <si>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</si>
  <si>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</si>
  <si>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</si>
  <si>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</si>
  <si>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</si>
  <si>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</si>
  <si>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</si>
  <si>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</si>
  <si>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</si>
  <si>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</si>
  <si>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</si>
  <si>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</si>
  <si>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</si>
  <si>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</si>
  <si>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</si>
  <si>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</si>
  <si>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</si>
  <si>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</si>
  <si>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</si>
  <si>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</si>
  <si>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</si>
  <si>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</si>
  <si>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</si>
  <si>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</si>
  <si>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</si>
  <si>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</si>
  <si>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</si>
  <si>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</si>
  <si>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</si>
  <si>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</si>
  <si>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</si>
  <si>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</si>
  <si>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</si>
  <si>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</si>
  <si>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</si>
  <si>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</si>
  <si>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</si>
  <si>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</si>
  <si>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</si>
  <si>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</si>
  <si>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</si>
  <si>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</si>
  <si>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</si>
  <si>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</si>
  <si>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</si>
  <si>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</si>
  <si>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</si>
  <si>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</si>
  <si>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</si>
  <si>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</si>
  <si>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</si>
  <si>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</si>
  <si>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</si>
  <si>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</si>
  <si>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</si>
  <si>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</si>
  <si>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</si>
  <si>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</si>
  <si>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</si>
  <si>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</si>
  <si>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</si>
  <si>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</si>
  <si>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</si>
  <si>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</si>
  <si>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</si>
  <si>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</si>
  <si>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</si>
  <si>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</si>
  <si>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</si>
  <si>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</si>
  <si>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</si>
  <si>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</si>
  <si>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</si>
  <si>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</si>
  <si>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</si>
  <si>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</si>
  <si>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</si>
  <si>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</si>
  <si>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</si>
  <si>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</si>
  <si>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</si>
  <si>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</si>
  <si>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</si>
  <si>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</si>
  <si>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</si>
  <si>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</si>
  <si>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</si>
  <si>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</si>
  <si>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</si>
  <si>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</si>
  <si>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</si>
  <si>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</si>
  <si>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</si>
  <si>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</si>
  <si>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</si>
  <si>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</si>
  <si>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</si>
  <si>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</si>
  <si>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</si>
  <si>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</si>
  <si>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</si>
  <si>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</si>
  <si>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</si>
  <si>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</si>
  <si>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</si>
  <si>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</si>
  <si>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</si>
  <si>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</si>
  <si>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</si>
  <si>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</si>
  <si>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</si>
  <si>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</si>
  <si>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</si>
  <si>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</si>
  <si>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</si>
  <si>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</si>
  <si>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</si>
  <si>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</si>
  <si>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</si>
  <si>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</si>
  <si>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</si>
  <si>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</si>
  <si>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</si>
  <si>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</si>
  <si>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</si>
  <si>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</si>
  <si>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</si>
  <si>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</si>
  <si>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</si>
  <si>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</si>
  <si>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</si>
  <si>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</si>
  <si>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</si>
  <si>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</si>
  <si>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</si>
  <si>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</si>
  <si>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</si>
  <si>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</si>
  <si>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</si>
  <si>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</si>
  <si>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</si>
  <si>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</si>
  <si>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</si>
  <si>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</si>
  <si>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</si>
  <si>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</si>
  <si>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</si>
  <si>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</si>
  <si>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</si>
  <si>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</si>
  <si>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</si>
  <si>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</si>
  <si>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</si>
  <si>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</si>
  <si>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</si>
  <si>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</si>
  <si>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</si>
  <si>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</si>
  <si>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</si>
  <si>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</si>
  <si>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</si>
  <si>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</si>
  <si>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</si>
  <si>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</si>
  <si>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</si>
  <si>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</si>
  <si>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</si>
  <si>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</si>
  <si>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</si>
  <si>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</si>
  <si>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</si>
  <si>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</si>
  <si>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</si>
  <si>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</si>
  <si>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</si>
  <si>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</si>
  <si>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</si>
  <si>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</si>
  <si>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</si>
  <si>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</si>
  <si>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</si>
  <si>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</si>
  <si>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</si>
  <si>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</si>
  <si>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</si>
  <si>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</si>
  <si>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</si>
  <si>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</si>
  <si>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</si>
  <si>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</si>
  <si>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</si>
  <si>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</si>
  <si>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</si>
  <si>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</si>
  <si>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</si>
  <si>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</si>
  <si>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</si>
  <si>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</si>
  <si>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</si>
  <si>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</si>
  <si>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</si>
  <si>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</si>
  <si>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</si>
  <si>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</si>
  <si>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</si>
  <si>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</si>
  <si>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</si>
  <si>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</si>
  <si>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</si>
  <si>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</si>
  <si>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</si>
  <si>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</si>
  <si>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</si>
  <si>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</si>
  <si>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</si>
  <si>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</si>
  <si>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</si>
  <si>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</si>
  <si>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</si>
  <si>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</si>
  <si>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</si>
  <si>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</si>
  <si>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</si>
  <si>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</si>
  <si>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</si>
  <si>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</si>
  <si>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</si>
  <si>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</si>
  <si>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</si>
  <si>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</si>
  <si>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</si>
  <si>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</si>
  <si>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</si>
  <si>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</si>
  <si>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</si>
  <si>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</si>
  <si>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</si>
  <si>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</si>
  <si>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</si>
  <si>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</si>
  <si>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</si>
  <si>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</si>
  <si>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</si>
  <si>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</si>
  <si>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</si>
  <si>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</si>
  <si>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</si>
  <si>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</si>
  <si>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</si>
  <si>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</si>
  <si>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</si>
  <si>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</si>
  <si>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</si>
  <si>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</si>
  <si>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</si>
  <si>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</si>
  <si>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</si>
  <si>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</si>
  <si>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</si>
  <si>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</si>
  <si>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</si>
  <si>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</si>
  <si>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</si>
  <si>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</si>
  <si>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</si>
  <si>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</si>
  <si>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</si>
  <si>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</si>
  <si>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</si>
  <si>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</si>
  <si>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</si>
  <si>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</si>
  <si>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</si>
  <si>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</si>
  <si>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</si>
  <si>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</si>
  <si>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</si>
  <si>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</si>
  <si>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</si>
  <si>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</si>
  <si>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</si>
  <si>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</si>
  <si>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</si>
  <si>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</si>
  <si>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</si>
  <si>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</si>
  <si>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</si>
  <si>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</si>
  <si>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</si>
  <si>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</si>
  <si>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</si>
  <si>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</si>
  <si>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</si>
  <si>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</si>
  <si>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</si>
  <si>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</si>
  <si>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</si>
  <si>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</si>
  <si>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</si>
  <si>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</si>
  <si>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</si>
  <si>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</si>
  <si>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</si>
  <si>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</si>
  <si>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</si>
  <si>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</si>
  <si>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</si>
  <si>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</si>
  <si>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</si>
  <si>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</si>
  <si>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</si>
  <si>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</si>
  <si>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</si>
  <si>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</si>
  <si>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</si>
  <si>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</si>
  <si>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</si>
  <si>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</si>
  <si>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</si>
  <si>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</si>
  <si>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</si>
  <si>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</si>
  <si>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</si>
  <si>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</si>
  <si>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</si>
  <si>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</si>
  <si>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</si>
  <si>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</si>
  <si>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</si>
  <si>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</si>
  <si>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</si>
  <si>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</si>
  <si>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</si>
  <si>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</si>
  <si>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</si>
  <si>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</si>
  <si>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</si>
  <si>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</si>
  <si>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</si>
  <si>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</si>
  <si>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</si>
  <si>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</si>
  <si>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</si>
  <si>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</si>
  <si>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</si>
  <si>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</si>
  <si>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</si>
  <si>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</si>
  <si>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</si>
  <si>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</si>
  <si>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</si>
  <si>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</si>
  <si>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</si>
  <si>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</si>
  <si>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</si>
  <si>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</si>
  <si>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</si>
  <si>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</si>
  <si>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</si>
  <si>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</si>
  <si>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</si>
  <si>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</si>
  <si>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</si>
  <si>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</si>
  <si>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</si>
  <si>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</si>
  <si>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</si>
  <si>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</si>
  <si>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</si>
  <si>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</si>
  <si>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</si>
  <si>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</si>
  <si>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</si>
  <si>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</si>
  <si>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</si>
  <si>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</si>
  <si>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</si>
  <si>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</si>
  <si>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</si>
  <si>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</si>
  <si>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</si>
  <si>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</si>
  <si>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</si>
  <si>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</si>
  <si>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</si>
  <si>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</si>
  <si>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</si>
  <si>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</si>
  <si>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</si>
  <si>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</si>
  <si>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</si>
  <si>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</si>
  <si>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</si>
  <si>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</si>
  <si>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</si>
  <si>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</si>
  <si>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</si>
  <si>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</si>
  <si>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</si>
  <si>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</si>
  <si>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</si>
  <si>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</si>
  <si>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</si>
  <si>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</si>
  <si>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</si>
  <si>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</si>
  <si>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</si>
  <si>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</si>
  <si>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</si>
  <si>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</si>
  <si>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</si>
  <si>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</si>
  <si>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</si>
  <si>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</si>
  <si>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</si>
  <si>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</si>
  <si>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</si>
  <si>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</si>
  <si>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</si>
  <si>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</si>
  <si>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</si>
  <si>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</si>
  <si>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</si>
  <si>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</si>
  <si>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</si>
  <si>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</si>
  <si>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</si>
  <si>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</si>
  <si>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</si>
  <si>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</si>
  <si>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</si>
  <si>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</si>
  <si>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</si>
  <si>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</si>
  <si>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</si>
  <si>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</si>
  <si>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</si>
  <si>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</si>
  <si>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</si>
  <si>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</si>
  <si>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</si>
  <si>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</si>
  <si>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</si>
  <si>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</si>
  <si>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</si>
  <si>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</si>
  <si>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</si>
  <si>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</si>
  <si>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</si>
  <si>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</si>
  <si>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</si>
  <si>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</si>
  <si>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</si>
  <si>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</si>
  <si>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</si>
  <si>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</si>
  <si>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</si>
  <si>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</si>
  <si>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</si>
  <si>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</si>
  <si>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</si>
  <si>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</si>
  <si>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</si>
  <si>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</si>
  <si>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</si>
  <si>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</si>
  <si>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</si>
  <si>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</si>
  <si>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</si>
  <si>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</si>
  <si>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</si>
  <si>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</si>
  <si>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</si>
  <si>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</si>
  <si>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</si>
  <si>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</si>
  <si>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</si>
  <si>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</si>
  <si>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</si>
  <si>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</si>
  <si>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</si>
  <si>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</si>
  <si>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</si>
  <si>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</si>
  <si>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</si>
  <si>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</si>
  <si>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</si>
  <si>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</si>
  <si>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</si>
  <si>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</si>
  <si>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</si>
  <si>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</si>
  <si>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</si>
  <si>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</si>
  <si>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</si>
  <si>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</si>
  <si>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</si>
  <si>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</si>
  <si>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</si>
  <si>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</si>
  <si>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</si>
  <si>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</si>
  <si>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</si>
  <si>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</si>
  <si>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</si>
  <si>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</si>
  <si>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</si>
  <si>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</si>
  <si>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</si>
  <si>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</si>
  <si>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</si>
  <si>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</si>
  <si>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</si>
  <si>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</si>
  <si>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</si>
  <si>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</si>
  <si>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</si>
  <si>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</si>
  <si>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</si>
  <si>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</si>
  <si>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</si>
  <si>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</si>
  <si>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</si>
  <si>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</si>
  <si>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</si>
  <si>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</si>
  <si>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</si>
  <si>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</si>
  <si>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</si>
  <si>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</si>
  <si>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</si>
  <si>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</si>
  <si>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</si>
  <si>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</si>
  <si>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</si>
  <si>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</si>
  <si>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</si>
  <si>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</si>
  <si>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</si>
  <si>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</si>
  <si>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</si>
  <si>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</si>
  <si>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</si>
  <si>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</si>
  <si>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</si>
  <si>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</si>
  <si>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</si>
  <si>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</si>
  <si>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</si>
  <si>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</si>
  <si>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</si>
  <si>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</si>
  <si>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</si>
  <si>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</si>
  <si>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</si>
  <si>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</si>
  <si>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</si>
  <si>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</si>
  <si>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</si>
  <si>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</si>
  <si>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</si>
  <si>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</si>
  <si>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</si>
  <si>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</si>
  <si>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</si>
  <si>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</si>
  <si>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</si>
  <si>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</si>
  <si>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</si>
  <si>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</si>
  <si>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</si>
  <si>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</si>
  <si>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</si>
  <si>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</si>
  <si>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</si>
  <si>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</si>
  <si>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</si>
  <si>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</si>
  <si>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</si>
  <si>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</si>
  <si>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</si>
  <si>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</si>
  <si>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</si>
  <si>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</si>
  <si>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</si>
  <si>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</si>
  <si>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</si>
  <si>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</si>
  <si>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</si>
  <si>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</si>
  <si>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</si>
  <si>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</si>
  <si>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</si>
  <si>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</si>
  <si>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</si>
  <si>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</si>
  <si>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</si>
  <si>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</si>
  <si>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</si>
  <si>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</si>
  <si>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</si>
  <si>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</si>
  <si>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</si>
  <si>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</si>
  <si>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</si>
  <si>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</si>
  <si>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</si>
  <si>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</si>
  <si>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</si>
  <si>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</si>
  <si>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</si>
  <si>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</si>
  <si>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</si>
  <si>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</si>
  <si>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</si>
  <si>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</si>
  <si>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</si>
  <si>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</si>
  <si>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</si>
  <si>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</si>
  <si>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</si>
  <si>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</si>
  <si>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</si>
  <si>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</si>
  <si>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</si>
  <si>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</si>
  <si>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</si>
  <si>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</si>
  <si>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</si>
  <si>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</si>
  <si>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</si>
  <si>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</si>
  <si>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</si>
  <si>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</si>
  <si>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</si>
  <si>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</si>
  <si>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</si>
  <si>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</si>
  <si>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</si>
  <si>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</si>
  <si>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</si>
  <si>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</si>
  <si>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</si>
  <si>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</si>
  <si>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</si>
  <si>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</si>
  <si>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</si>
  <si>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</si>
  <si>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</si>
  <si>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</si>
  <si>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</si>
  <si>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</si>
  <si>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</si>
  <si>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</si>
  <si>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</si>
  <si>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</si>
  <si>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</si>
  <si>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</si>
  <si>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</si>
  <si>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</si>
  <si>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</si>
  <si>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</si>
  <si>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</si>
  <si>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</si>
  <si>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</si>
  <si>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</si>
  <si>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</si>
  <si>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</si>
  <si>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</si>
  <si>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</si>
  <si>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</si>
  <si>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</si>
  <si>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</si>
  <si>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</si>
  <si>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</si>
  <si>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</si>
  <si>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</si>
  <si>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</si>
  <si>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</si>
  <si>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</si>
  <si>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</si>
  <si>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</si>
  <si>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</si>
  <si>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</si>
  <si>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</si>
  <si>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</si>
  <si>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</si>
  <si>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</si>
  <si>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</si>
  <si>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</si>
  <si>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</si>
  <si>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</si>
  <si>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</si>
  <si>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</si>
  <si>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</si>
  <si>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</si>
  <si>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</si>
  <si>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</si>
  <si>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</si>
  <si>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</si>
  <si>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</si>
  <si>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</si>
  <si>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</si>
  <si>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</si>
  <si>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</si>
  <si>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</si>
  <si>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</si>
  <si>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</si>
  <si>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</si>
  <si>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</si>
  <si>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</si>
  <si>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</si>
  <si>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</si>
  <si>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</si>
  <si>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</si>
  <si>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</si>
  <si>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</si>
  <si>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</si>
  <si>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</si>
  <si>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</si>
  <si>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</si>
  <si>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</si>
  <si>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</si>
  <si>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</si>
  <si>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</si>
  <si>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</si>
  <si>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</si>
  <si>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</si>
  <si>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</si>
  <si>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</si>
  <si>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</si>
  <si>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</si>
  <si>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</si>
  <si>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</si>
  <si>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</si>
  <si>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</si>
  <si>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</si>
  <si>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</si>
  <si>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</si>
  <si>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</si>
  <si>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</si>
  <si>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</si>
  <si>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</si>
  <si>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</si>
  <si>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</si>
  <si>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</si>
  <si>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</si>
  <si>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</si>
  <si>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</si>
  <si>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</si>
  <si>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</si>
  <si>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</si>
  <si>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</si>
  <si>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</si>
  <si>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</si>
  <si>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</si>
  <si>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</si>
  <si>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</si>
  <si>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</si>
  <si>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</si>
  <si>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</si>
  <si>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</si>
  <si>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</si>
  <si>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</si>
  <si>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</si>
  <si>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</si>
  <si>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</si>
  <si>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</si>
  <si>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</si>
  <si>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</si>
  <si>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</si>
  <si>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</si>
  <si>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</si>
  <si>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</si>
  <si>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</si>
  <si>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</si>
  <si>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</si>
  <si>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</si>
  <si>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</si>
  <si>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</si>
  <si>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</si>
  <si>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</si>
  <si>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</si>
  <si>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</si>
  <si>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</si>
  <si>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</si>
  <si>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</si>
  <si>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</si>
  <si>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</si>
  <si>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</si>
  <si>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</si>
  <si>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</si>
  <si>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</si>
  <si>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</si>
  <si>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</si>
  <si>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</si>
  <si>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</si>
  <si>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</si>
  <si>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</si>
  <si>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</si>
  <si>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</si>
  <si>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</si>
  <si>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</si>
  <si>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</si>
  <si>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</si>
  <si>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</si>
  <si>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</si>
  <si>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</si>
  <si>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</si>
  <si>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</si>
  <si>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</si>
  <si>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</si>
  <si>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</si>
  <si>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</si>
  <si>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</si>
  <si>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</si>
  <si>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</si>
  <si>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</si>
  <si>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</si>
  <si>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</si>
  <si>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</si>
  <si>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</si>
  <si>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</si>
  <si>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</si>
  <si>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</si>
  <si>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</si>
  <si>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</si>
  <si>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</si>
  <si>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</si>
  <si>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</si>
  <si>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</si>
  <si>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</si>
  <si>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</si>
  <si>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</si>
  <si>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</si>
  <si>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</si>
  <si>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</si>
  <si>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</si>
  <si>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</si>
  <si>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</si>
  <si>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</si>
  <si>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</si>
  <si>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</si>
  <si>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</si>
  <si>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</si>
  <si>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</si>
  <si>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</si>
  <si>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</si>
  <si>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</si>
  <si>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</si>
  <si>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</si>
  <si>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</si>
  <si>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</si>
  <si>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</si>
  <si>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</si>
  <si>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</si>
  <si>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</si>
  <si>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</si>
  <si>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</si>
  <si>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</si>
  <si>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</si>
  <si>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</si>
  <si>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</si>
  <si>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</si>
  <si>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</si>
  <si>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</si>
  <si>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</si>
  <si>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</si>
  <si>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</si>
  <si>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</si>
  <si>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</si>
  <si>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</si>
  <si>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</si>
  <si>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</si>
  <si>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</si>
  <si>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</si>
  <si>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</si>
  <si>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</si>
  <si>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</si>
  <si>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</si>
  <si>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</si>
  <si>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</si>
  <si>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</si>
  <si>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</si>
  <si>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</si>
  <si>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</si>
  <si>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</si>
  <si>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</si>
  <si>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</si>
  <si>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</si>
  <si>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</si>
  <si>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</si>
  <si>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</si>
  <si>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</si>
  <si>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</si>
  <si>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</si>
  <si>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</si>
  <si>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</si>
  <si>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</si>
  <si>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</si>
  <si>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</si>
  <si>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</si>
  <si>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</si>
  <si>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</si>
  <si>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</si>
  <si>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</si>
  <si>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</si>
  <si>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</si>
  <si>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</si>
  <si>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</si>
  <si>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</si>
  <si>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</si>
  <si>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</si>
  <si>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</si>
  <si>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</si>
  <si>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</si>
  <si>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</si>
  <si>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</si>
  <si>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</si>
  <si>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</si>
  <si>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</si>
  <si>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</si>
  <si>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</si>
  <si>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</si>
  <si>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</si>
  <si>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</si>
  <si>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</si>
  <si>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</si>
  <si>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</si>
  <si>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</si>
  <si>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</si>
  <si>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</si>
  <si>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</si>
  <si>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</si>
  <si>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</si>
  <si>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</si>
  <si>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</si>
  <si>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</si>
  <si>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</si>
  <si>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</si>
  <si>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</si>
  <si>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</si>
  <si>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</si>
  <si>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</si>
  <si>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</si>
  <si>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</si>
  <si>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</si>
  <si>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</si>
  <si>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</si>
  <si>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</si>
  <si>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</si>
  <si>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</si>
  <si>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</si>
  <si>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</si>
  <si>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</si>
  <si>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</si>
  <si>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</si>
  <si>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</si>
  <si>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</si>
  <si>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</si>
  <si>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</si>
  <si>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</si>
  <si>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</si>
  <si>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</si>
  <si>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</si>
  <si>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</si>
  <si>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</si>
  <si>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</si>
  <si>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</si>
  <si>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</si>
  <si>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</si>
  <si>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</si>
  <si>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</si>
  <si>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</si>
  <si>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</si>
  <si>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</si>
  <si>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</si>
  <si>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</si>
  <si>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</si>
  <si>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</si>
  <si>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</si>
  <si>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</si>
  <si>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</si>
  <si>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</si>
  <si>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</si>
  <si>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</si>
  <si>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</si>
  <si>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</si>
  <si>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</si>
  <si>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</si>
  <si>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</si>
  <si>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</si>
  <si>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</si>
  <si>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</si>
  <si>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</si>
  <si>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</si>
  <si>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</si>
  <si>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</si>
  <si>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</si>
  <si>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</si>
  <si>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</si>
  <si>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</si>
  <si>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</si>
  <si>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</si>
  <si>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</si>
  <si>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</si>
  <si>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</si>
  <si>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</si>
  <si>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</si>
  <si>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</si>
  <si>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</si>
  <si>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</si>
  <si>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</si>
  <si>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</si>
  <si>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</si>
  <si>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</si>
  <si>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</si>
  <si>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</si>
  <si>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</si>
  <si>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</si>
  <si>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</si>
  <si>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</si>
  <si>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</si>
  <si>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</si>
  <si>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</si>
  <si>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</si>
  <si>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</si>
  <si>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</si>
  <si>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</si>
  <si>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</si>
  <si>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</si>
  <si>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</si>
  <si>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</si>
  <si>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</si>
  <si>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</si>
  <si>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</si>
  <si>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</si>
  <si>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</si>
  <si>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</si>
  <si>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</si>
  <si>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</si>
  <si>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</si>
  <si>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</si>
  <si>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</si>
  <si>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</si>
  <si>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</si>
  <si>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</si>
  <si>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</si>
  <si>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</si>
  <si>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</si>
  <si>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</si>
  <si>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</si>
  <si>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</si>
  <si>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</si>
  <si>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</si>
  <si>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</si>
  <si>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</si>
  <si>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</si>
  <si>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</si>
  <si>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</si>
  <si>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</si>
  <si>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</si>
  <si>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</si>
  <si>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</si>
  <si>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</si>
  <si>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</si>
  <si>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</si>
  <si>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</si>
  <si>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</si>
  <si>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</si>
  <si>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</si>
  <si>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</si>
  <si>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</si>
  <si>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</si>
  <si>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</si>
  <si>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</si>
  <si>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</si>
  <si>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</si>
  <si>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</si>
  <si>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</si>
  <si>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</si>
  <si>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</si>
  <si>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</si>
  <si>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</si>
  <si>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</si>
  <si>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</si>
  <si>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</si>
  <si>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</si>
  <si>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</si>
  <si>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</si>
  <si>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</si>
  <si>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</si>
  <si>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</si>
  <si>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</si>
  <si>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</si>
  <si>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</si>
  <si>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</si>
  <si>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</si>
  <si>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</si>
  <si>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</si>
  <si>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</si>
  <si>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</si>
  <si>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</si>
  <si>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</si>
  <si>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</si>
  <si>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</si>
  <si>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</si>
  <si>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</si>
  <si>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</si>
  <si>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</si>
  <si>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</si>
  <si>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</si>
  <si>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</si>
  <si>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</si>
  <si>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</si>
  <si>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</si>
  <si>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</si>
  <si>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</si>
  <si>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</si>
  <si>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</si>
  <si>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</si>
  <si>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</si>
  <si>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</si>
  <si>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</si>
  <si>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</si>
  <si>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</si>
  <si>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</si>
  <si>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</si>
  <si>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</si>
  <si>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</si>
  <si>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</si>
  <si>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</si>
  <si>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</si>
  <si>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</si>
  <si>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</si>
  <si>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</si>
  <si>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</si>
  <si>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</si>
  <si>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</si>
  <si>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</si>
  <si>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</si>
  <si>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</si>
  <si>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</si>
  <si>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</si>
  <si>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</si>
  <si>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</si>
  <si>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</si>
  <si>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</si>
  <si>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</si>
  <si>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</si>
  <si>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</si>
  <si>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</si>
  <si>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</si>
  <si>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</si>
  <si>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</si>
  <si>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</si>
  <si>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</si>
  <si>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</si>
  <si>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</si>
  <si>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</si>
  <si>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</si>
  <si>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</si>
  <si>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</si>
  <si>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</si>
  <si>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</si>
  <si>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</si>
  <si>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</si>
  <si>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</si>
  <si>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</si>
  <si>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</si>
  <si>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</si>
  <si>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</si>
  <si>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</si>
  <si>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</si>
  <si>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</si>
  <si>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</si>
  <si>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</si>
  <si>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</si>
  <si>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</si>
  <si>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</si>
  <si>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</si>
  <si>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</si>
  <si>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</si>
  <si>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</si>
  <si>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</si>
  <si>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</si>
  <si>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</si>
  <si>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</si>
  <si>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</si>
  <si>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</si>
  <si>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</si>
  <si>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</si>
  <si>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</si>
  <si>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</si>
  <si>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</si>
  <si>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</si>
  <si>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</si>
  <si>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</si>
  <si>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</si>
  <si>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</si>
  <si>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</si>
  <si>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</si>
  <si>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</si>
  <si>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</si>
  <si>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</si>
  <si>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</si>
  <si>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</si>
  <si>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</si>
  <si>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</si>
  <si>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</si>
  <si>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</si>
  <si>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</si>
  <si>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</si>
  <si>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</si>
  <si>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</si>
  <si>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</si>
  <si>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</si>
  <si>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</si>
  <si>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</si>
  <si>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</si>
  <si>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</si>
  <si>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</si>
  <si>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</si>
  <si>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</si>
  <si>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</si>
  <si>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</si>
  <si>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</si>
  <si>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</si>
  <si>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</si>
  <si>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</si>
  <si>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</si>
  <si>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</si>
  <si>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</si>
  <si>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</si>
  <si>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</si>
  <si>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</si>
  <si>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</si>
  <si>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</si>
  <si>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</si>
  <si>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</si>
  <si>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</si>
  <si>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</si>
  <si>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</si>
  <si>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</si>
  <si>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</si>
  <si>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</si>
  <si>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</si>
  <si>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</si>
  <si>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</si>
  <si>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</si>
  <si>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</si>
  <si>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</si>
  <si>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</si>
  <si>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</si>
  <si>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</si>
  <si>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</si>
  <si>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</si>
  <si>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</si>
  <si>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</si>
  <si>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</si>
  <si>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</si>
  <si>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</si>
  <si>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</si>
  <si>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</si>
  <si>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</si>
  <si>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</si>
  <si>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</si>
  <si>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</si>
  <si>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</si>
  <si>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</si>
  <si>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</si>
  <si>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</si>
  <si>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</si>
  <si>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</si>
  <si>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</si>
  <si>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</si>
  <si>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</si>
  <si>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</si>
  <si>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</si>
  <si>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</si>
  <si>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</si>
  <si>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</si>
  <si>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</si>
  <si>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</si>
  <si>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</si>
  <si>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</si>
  <si>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</si>
  <si>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</si>
  <si>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</si>
  <si>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</si>
  <si>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</si>
  <si>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</si>
  <si>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</si>
  <si>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</si>
  <si>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</si>
  <si>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</si>
  <si>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</si>
  <si>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</si>
  <si>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</si>
  <si>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</si>
  <si>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</si>
  <si>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</si>
  <si>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</si>
  <si>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</si>
  <si>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</si>
  <si>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</si>
  <si>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</si>
  <si>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</si>
  <si>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</si>
  <si>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</si>
  <si>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</si>
  <si>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</si>
  <si>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</si>
  <si>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</si>
  <si>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</si>
  <si>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</si>
  <si>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</si>
  <si>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</si>
  <si>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</si>
  <si>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</si>
  <si>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</si>
  <si>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</si>
  <si>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</si>
  <si>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</si>
  <si>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</si>
  <si>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</si>
  <si>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</si>
  <si>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</si>
  <si>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</si>
  <si>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</si>
  <si>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</si>
  <si>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</si>
  <si>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</si>
  <si>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</si>
  <si>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</si>
  <si>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</si>
  <si>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</si>
  <si>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</si>
  <si>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</si>
  <si>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</si>
  <si>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</si>
  <si>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</si>
  <si>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</si>
  <si>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</si>
  <si>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</si>
  <si>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</si>
  <si>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</si>
  <si>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</si>
  <si>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</si>
  <si>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</si>
  <si>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</si>
  <si>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</si>
  <si>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</si>
  <si>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</si>
  <si>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</si>
  <si>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</si>
  <si>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</si>
  <si>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</si>
  <si>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</si>
  <si>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</si>
  <si>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</si>
  <si>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</si>
  <si>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</si>
  <si>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</si>
  <si>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</si>
  <si>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</si>
  <si>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</si>
  <si>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</si>
  <si>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</si>
  <si>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</si>
  <si>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</si>
  <si>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</si>
  <si>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</si>
  <si>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</si>
  <si>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</si>
  <si>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</si>
  <si>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</si>
  <si>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</si>
  <si>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</si>
  <si>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</si>
  <si>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</si>
  <si>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</si>
  <si>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</si>
  <si>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</si>
  <si>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</si>
  <si>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</si>
  <si>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</si>
  <si>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</si>
  <si>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</si>
  <si>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</si>
  <si>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</si>
  <si>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</si>
  <si>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</si>
  <si>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</si>
  <si>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</si>
  <si>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</si>
  <si>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</si>
  <si>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</si>
  <si>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</si>
  <si>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</si>
  <si>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</si>
  <si>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</si>
  <si>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</si>
  <si>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</si>
  <si>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</si>
  <si>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</si>
  <si>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</si>
  <si>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</si>
  <si>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</si>
  <si>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</si>
  <si>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</si>
  <si>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</si>
  <si>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</si>
  <si>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</si>
  <si>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</si>
  <si>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</si>
  <si>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</si>
  <si>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</si>
  <si>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</si>
  <si>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</si>
  <si>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</si>
  <si>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</si>
  <si>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</si>
  <si>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</si>
  <si>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</si>
  <si>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</si>
  <si>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</si>
  <si>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</si>
  <si>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</si>
  <si>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</si>
  <si>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</si>
  <si>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</si>
  <si>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</si>
  <si>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</si>
  <si>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</si>
  <si>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</si>
  <si>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</si>
  <si>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</si>
  <si>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</si>
  <si>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</si>
  <si>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</si>
  <si>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</si>
  <si>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</si>
  <si>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</si>
  <si>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</si>
  <si>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</si>
  <si>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</si>
  <si>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</si>
  <si>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</si>
  <si>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</si>
  <si>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</si>
  <si>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</si>
  <si>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</si>
  <si>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</si>
  <si>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</si>
  <si>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</si>
  <si>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</si>
  <si>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</si>
  <si>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</si>
  <si>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</si>
  <si>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</si>
  <si>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</si>
  <si>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</si>
  <si>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</si>
  <si>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</si>
  <si>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</si>
  <si>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</si>
  <si>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</si>
  <si>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</si>
  <si>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</si>
  <si>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</si>
  <si>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</si>
  <si>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</si>
  <si>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</si>
  <si>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</si>
  <si>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</si>
  <si>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</si>
  <si>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</si>
  <si>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</si>
  <si>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</si>
  <si>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</si>
  <si>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</si>
  <si>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</si>
  <si>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</si>
  <si>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</si>
  <si>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</si>
  <si>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</si>
  <si>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</si>
  <si>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</si>
  <si>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</si>
  <si>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</si>
  <si>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</si>
  <si>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</si>
  <si>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</si>
  <si>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</si>
  <si>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</si>
  <si>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</si>
  <si>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</si>
  <si>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</si>
  <si>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</si>
  <si>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</si>
  <si>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</si>
  <si>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</si>
  <si>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</si>
  <si>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</si>
  <si>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</si>
  <si>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</si>
  <si>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</si>
  <si>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</si>
  <si>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</si>
  <si>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</si>
  <si>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</si>
  <si>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</si>
  <si>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</si>
  <si>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</si>
  <si>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</si>
  <si>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</si>
  <si>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</si>
  <si>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</si>
  <si>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</si>
  <si>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</si>
  <si>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</si>
  <si>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</si>
  <si>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</si>
  <si>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</si>
  <si>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</si>
  <si>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</si>
  <si>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</si>
  <si>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</si>
  <si>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</si>
  <si>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</si>
  <si>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</si>
  <si>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</si>
  <si>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</si>
  <si>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</si>
  <si>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</si>
  <si>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</si>
  <si>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</si>
  <si>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</si>
  <si>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</si>
  <si>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</si>
  <si>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</si>
  <si>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</si>
  <si>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</si>
  <si>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</si>
  <si>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</si>
  <si>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</si>
  <si>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</si>
  <si>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</si>
  <si>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</si>
  <si>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</si>
  <si>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</si>
  <si>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</si>
  <si>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</si>
  <si>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</si>
  <si>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</si>
  <si>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</si>
  <si>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</si>
  <si>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</si>
  <si>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</si>
  <si>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</si>
  <si>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</si>
  <si>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</si>
  <si>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</si>
  <si>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</si>
  <si>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</si>
  <si>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</si>
  <si>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</si>
  <si>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</si>
  <si>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</si>
  <si>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</si>
  <si>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</si>
  <si>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</si>
  <si>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</si>
  <si>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</si>
  <si>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</si>
  <si>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</si>
  <si>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</si>
  <si>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</si>
  <si>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</si>
  <si>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</si>
  <si>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</si>
  <si>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</si>
  <si>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</si>
  <si>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</si>
  <si>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</si>
  <si>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</si>
  <si>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</si>
  <si>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</si>
  <si>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</si>
  <si>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</si>
  <si>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</si>
  <si>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</si>
  <si>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</si>
  <si>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</si>
  <si>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</si>
  <si>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</si>
  <si>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</si>
  <si>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</si>
  <si>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</si>
  <si>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</si>
  <si>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</si>
  <si>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</si>
  <si>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</si>
  <si>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</si>
  <si>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</si>
  <si>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</si>
  <si>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</si>
  <si>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</si>
  <si>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</si>
  <si>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</si>
  <si>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</si>
  <si>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</si>
  <si>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</si>
  <si>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</si>
  <si>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</si>
  <si>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</si>
  <si>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</si>
  <si>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</si>
  <si>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</si>
  <si>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</si>
  <si>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</si>
  <si>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</si>
  <si>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</si>
  <si>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</si>
  <si>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</si>
  <si>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</si>
  <si>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</si>
  <si>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</si>
  <si>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</si>
  <si>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</si>
  <si>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</si>
  <si>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</si>
  <si>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</si>
  <si>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</si>
  <si>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</si>
  <si>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</si>
  <si>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</si>
  <si>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</si>
  <si>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</si>
  <si>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</si>
  <si>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</si>
  <si>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</si>
  <si>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</si>
  <si>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</si>
  <si>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</si>
  <si>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</si>
  <si>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</si>
  <si>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</si>
  <si>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</si>
  <si>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</si>
  <si>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</si>
  <si>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</si>
  <si>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</si>
  <si>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</si>
  <si>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</si>
  <si>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</si>
  <si>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</si>
  <si>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</si>
  <si>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</si>
  <si>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</si>
  <si>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</si>
  <si>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</si>
  <si>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</si>
  <si>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</si>
  <si>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</si>
  <si>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</si>
  <si>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</si>
  <si>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</si>
  <si>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</si>
  <si>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</si>
  <si>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</si>
  <si>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</si>
  <si>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</si>
  <si>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</si>
  <si>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</si>
  <si>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</si>
  <si>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</si>
  <si>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</si>
  <si>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</si>
  <si>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</si>
  <si>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</si>
  <si>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</si>
  <si>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</si>
  <si>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</si>
  <si>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</si>
  <si>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</si>
  <si>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</si>
  <si>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</si>
  <si>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</si>
  <si>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</si>
  <si>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</si>
  <si>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</si>
  <si>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</si>
  <si>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</si>
  <si>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</si>
  <si>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</si>
  <si>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</si>
  <si>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</si>
  <si>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</si>
  <si>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</si>
  <si>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</si>
  <si>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</si>
  <si>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</si>
  <si>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</si>
  <si>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</si>
  <si>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</si>
  <si>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</si>
  <si>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</si>
  <si>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</si>
  <si>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</si>
  <si>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</si>
  <si>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</si>
  <si>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</si>
  <si>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</si>
  <si>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</si>
  <si>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</si>
  <si>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</si>
  <si>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</si>
  <si>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</si>
  <si>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</si>
  <si>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</si>
  <si>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</si>
  <si>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</si>
  <si>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</si>
  <si>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</si>
  <si>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</si>
  <si>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</si>
  <si>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</si>
  <si>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</si>
  <si>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</si>
  <si>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</si>
  <si>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</si>
  <si>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</si>
  <si>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</si>
  <si>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</si>
  <si>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</si>
  <si>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</si>
  <si>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</si>
  <si>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</si>
  <si>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</si>
  <si>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</si>
  <si>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</si>
  <si>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</si>
  <si>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</si>
  <si>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</si>
  <si>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</si>
  <si>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</si>
  <si>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</si>
  <si>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</si>
  <si>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</si>
  <si>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</si>
  <si>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</si>
  <si>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</si>
  <si>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</si>
  <si>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</si>
  <si>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</si>
  <si>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</si>
  <si>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</si>
  <si>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</si>
  <si>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</si>
  <si>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</si>
  <si>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</si>
  <si>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</si>
  <si>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</si>
  <si>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</si>
  <si>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</si>
  <si>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</si>
  <si>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</si>
  <si>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</si>
  <si>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</si>
  <si>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</si>
  <si>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</si>
  <si>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</si>
  <si>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</si>
  <si>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</si>
  <si>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</si>
  <si>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</si>
  <si>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</si>
  <si>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</si>
  <si>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</si>
  <si>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</si>
  <si>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</si>
  <si>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</si>
  <si>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</si>
  <si>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</si>
  <si>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</si>
  <si>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</si>
  <si>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</si>
  <si>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</si>
  <si>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</si>
  <si>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</si>
  <si>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</si>
  <si>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</si>
  <si>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</si>
  <si>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</si>
  <si>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</si>
  <si>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</si>
  <si>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</si>
  <si>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</si>
  <si>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</si>
  <si>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</si>
  <si>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</si>
  <si>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</si>
  <si>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</si>
  <si>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</si>
  <si>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</si>
  <si>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</si>
  <si>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</si>
  <si>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</si>
  <si>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</si>
  <si>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</si>
  <si>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</si>
  <si>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</si>
  <si>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</si>
  <si>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</si>
  <si>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</si>
  <si>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</si>
  <si>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</si>
  <si>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</si>
  <si>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</si>
  <si>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</si>
  <si>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</si>
  <si>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</si>
  <si>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</si>
  <si>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</si>
  <si>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</si>
  <si>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</si>
  <si>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</si>
  <si>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</si>
  <si>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</si>
  <si>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</si>
  <si>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</si>
  <si>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</si>
  <si>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</si>
  <si>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</si>
  <si>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</si>
  <si>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</si>
  <si>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</si>
  <si>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</si>
  <si>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</si>
  <si>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</si>
  <si>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</si>
  <si>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</si>
  <si>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</si>
  <si>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</si>
  <si>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</si>
  <si>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</si>
  <si>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</si>
  <si>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</si>
  <si>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</si>
  <si>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</si>
  <si>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</si>
  <si>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</si>
  <si>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</si>
  <si>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</si>
  <si>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</si>
  <si>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</si>
  <si>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</si>
  <si>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</si>
  <si>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</si>
  <si>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</si>
  <si>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</si>
  <si>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</si>
  <si>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</si>
  <si>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</si>
  <si>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</si>
  <si>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</si>
  <si>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</si>
  <si>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</si>
  <si>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</si>
  <si>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</si>
  <si>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</si>
  <si>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</si>
  <si>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</si>
  <si>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</si>
  <si>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</si>
  <si>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</si>
  <si>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</si>
  <si>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</si>
  <si>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</si>
  <si>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</si>
  <si>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</si>
  <si>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</si>
  <si>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</si>
  <si>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</si>
  <si>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</si>
  <si>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</si>
  <si>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</si>
  <si>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</si>
  <si>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</si>
  <si>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</si>
  <si>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</si>
  <si>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</si>
  <si>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</si>
  <si>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</si>
  <si>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</si>
  <si>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</si>
  <si>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</si>
  <si>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</si>
  <si>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</si>
  <si>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</si>
  <si>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</si>
  <si>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</si>
  <si>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</si>
  <si>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</si>
  <si>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</si>
  <si>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</si>
  <si>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</si>
  <si>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</si>
  <si>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</si>
  <si>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</si>
  <si>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</si>
  <si>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</si>
  <si>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</si>
  <si>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</si>
  <si>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</si>
  <si>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</si>
  <si>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</si>
  <si>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</si>
  <si>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</si>
  <si>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</si>
  <si>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</si>
  <si>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</si>
  <si>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</si>
  <si>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</si>
  <si>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</si>
  <si>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</si>
  <si>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</si>
  <si>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</si>
  <si>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</si>
  <si>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</si>
  <si>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</si>
  <si>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</si>
  <si>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</si>
  <si>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</si>
  <si>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</si>
  <si>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</si>
  <si>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</si>
  <si>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</si>
  <si>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</si>
  <si>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</si>
  <si>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</si>
  <si>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</si>
  <si>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</si>
  <si>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</si>
  <si>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</si>
  <si>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</si>
  <si>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</si>
  <si>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</si>
  <si>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</si>
  <si>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</si>
  <si>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</si>
  <si>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</si>
  <si>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</si>
  <si>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</si>
  <si>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</si>
  <si>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</si>
  <si>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</si>
  <si>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</si>
  <si>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</si>
  <si>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</si>
  <si>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</si>
  <si>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</si>
  <si>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</si>
  <si>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</si>
  <si>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</si>
  <si>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</si>
  <si>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</si>
  <si>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</si>
  <si>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</si>
  <si>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</si>
  <si>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</si>
  <si>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</si>
  <si>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</si>
  <si>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</si>
  <si>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</si>
  <si>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</si>
  <si>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</si>
  <si>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</si>
  <si>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</si>
  <si>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</si>
  <si>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</si>
  <si>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</si>
  <si>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</si>
  <si>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</si>
  <si>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</si>
  <si>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</si>
  <si>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</si>
  <si>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</si>
  <si>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</si>
  <si>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</si>
  <si>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</si>
  <si>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</si>
  <si>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</si>
  <si>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</si>
  <si>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</si>
  <si>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</si>
  <si>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</si>
  <si>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</si>
  <si>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</si>
  <si>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</si>
  <si>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</si>
  <si>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</si>
  <si>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</si>
  <si>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</si>
  <si>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</si>
  <si>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</si>
  <si>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</si>
  <si>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</si>
  <si>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</si>
  <si>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</si>
  <si>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</si>
  <si>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</si>
  <si>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</si>
  <si>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</si>
  <si>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</si>
  <si>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</si>
  <si>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</si>
  <si>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</si>
  <si>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</si>
  <si>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</si>
  <si>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</si>
  <si>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</si>
  <si>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</si>
  <si>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</si>
  <si>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</si>
  <si>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</si>
  <si>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</si>
  <si>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</si>
  <si>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</si>
  <si>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</si>
  <si>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</si>
  <si>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</si>
  <si>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</si>
  <si>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</si>
  <si>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</si>
  <si>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</si>
  <si>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</si>
  <si>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</si>
  <si>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</si>
  <si>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</si>
  <si>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</si>
  <si>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</si>
  <si>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</si>
  <si>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</si>
  <si>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</si>
  <si>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</si>
  <si>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</si>
  <si>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</si>
  <si>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</si>
  <si>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</si>
  <si>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</si>
  <si>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</si>
  <si>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</si>
  <si>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</si>
  <si>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</si>
  <si>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</si>
  <si>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</si>
  <si>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</si>
  <si>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</si>
  <si>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</si>
  <si>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</si>
  <si>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</si>
  <si>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</si>
  <si>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</si>
  <si>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</si>
  <si>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</si>
  <si>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</si>
  <si>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</si>
  <si>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</si>
  <si>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</si>
  <si>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</si>
  <si>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</si>
  <si>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</si>
  <si>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</si>
  <si>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</si>
  <si>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</si>
  <si>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</si>
  <si>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</si>
  <si>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</si>
  <si>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</si>
  <si>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</si>
  <si>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</si>
  <si>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</si>
  <si>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</si>
  <si>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</si>
  <si>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</si>
  <si>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</si>
  <si>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</si>
  <si>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</si>
  <si>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</si>
  <si>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</si>
  <si>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</si>
  <si>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</si>
  <si>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</si>
  <si>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</si>
  <si>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</si>
  <si>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</si>
  <si>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</si>
  <si>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</si>
  <si>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</si>
  <si>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</si>
  <si>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</si>
  <si>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</si>
  <si>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</si>
  <si>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</si>
  <si>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</si>
  <si>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</si>
  <si>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</si>
  <si>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</si>
  <si>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</si>
  <si>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</si>
  <si>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</si>
  <si>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</si>
  <si>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</si>
  <si>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</si>
  <si>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</si>
  <si>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</si>
  <si>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</si>
  <si>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</si>
  <si>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</si>
  <si>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</si>
  <si>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</si>
  <si>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</si>
  <si>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</si>
  <si>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</si>
  <si>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</si>
  <si>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</si>
  <si>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</si>
  <si>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</si>
  <si>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</si>
  <si>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</si>
  <si>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</si>
  <si>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</si>
  <si>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</si>
  <si>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</si>
  <si>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</si>
  <si>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</si>
  <si>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</si>
  <si>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</si>
  <si>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</si>
  <si>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</si>
  <si>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</si>
  <si>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</si>
  <si>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</si>
  <si>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</si>
  <si>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</si>
  <si>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</si>
  <si>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</si>
  <si>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</si>
  <si>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</si>
  <si>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</si>
  <si>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</si>
  <si>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</si>
  <si>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</si>
  <si>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</si>
  <si>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</si>
  <si>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</si>
  <si>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</si>
  <si>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</si>
  <si>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</si>
  <si>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</si>
  <si>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</si>
  <si>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</si>
  <si>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</si>
  <si>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</si>
  <si>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</si>
  <si>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</si>
  <si>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</si>
  <si>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</si>
  <si>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</si>
  <si>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</si>
  <si>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</si>
  <si>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</si>
  <si>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</si>
  <si>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</si>
  <si>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</si>
  <si>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</si>
  <si>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</si>
  <si>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</si>
  <si>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</si>
  <si>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</si>
  <si>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</si>
  <si>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</si>
  <si>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</si>
  <si>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</si>
  <si>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</si>
  <si>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</si>
  <si>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</si>
  <si>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</si>
  <si>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</si>
  <si>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</si>
  <si>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</si>
  <si>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</si>
  <si>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</si>
  <si>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</si>
  <si>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</si>
  <si>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</si>
  <si>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</si>
  <si>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</si>
  <si>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</si>
  <si>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</si>
  <si>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</si>
  <si>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</si>
  <si>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</si>
  <si>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</si>
  <si>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</si>
  <si>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</si>
  <si>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</si>
  <si>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</si>
  <si>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</si>
  <si>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</si>
  <si>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</si>
  <si>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</si>
  <si>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</si>
  <si>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</si>
  <si>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</si>
  <si>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</si>
  <si>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</si>
  <si>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</si>
  <si>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</si>
  <si>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</si>
  <si>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</si>
  <si>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</si>
  <si>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</si>
  <si>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</si>
  <si>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</si>
  <si>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</si>
  <si>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</si>
  <si>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</si>
  <si>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</si>
  <si>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</si>
  <si>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</si>
  <si>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</si>
  <si>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</si>
  <si>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</si>
  <si>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</si>
  <si>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</si>
  <si>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</si>
  <si>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</si>
  <si>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</si>
  <si>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</si>
  <si>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</si>
  <si>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</si>
  <si>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</si>
  <si>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</si>
  <si>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</si>
  <si>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</si>
  <si>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</si>
  <si>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</si>
  <si>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</si>
  <si>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</si>
  <si>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</si>
  <si>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</si>
  <si>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</si>
  <si>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</si>
  <si>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</si>
  <si>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</si>
  <si>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</si>
  <si>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</si>
  <si>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</si>
  <si>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</si>
  <si>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</si>
  <si>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</si>
  <si>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</si>
  <si>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</si>
  <si>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</si>
  <si>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</si>
  <si>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</si>
  <si>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</si>
  <si>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</si>
  <si>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</si>
  <si>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</si>
  <si>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</si>
  <si>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</si>
  <si>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</si>
  <si>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</si>
  <si>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</si>
  <si>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</si>
  <si>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</si>
  <si>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</si>
  <si>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</si>
  <si>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</si>
  <si>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</si>
  <si>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</si>
  <si>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</si>
  <si>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</si>
  <si>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</si>
  <si>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</si>
  <si>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</si>
  <si>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</si>
  <si>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</si>
  <si>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</si>
  <si>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</si>
  <si>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</si>
  <si>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</si>
  <si>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</si>
  <si>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</si>
  <si>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</si>
  <si>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</si>
  <si>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</si>
  <si>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</si>
  <si>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</si>
  <si>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</si>
  <si>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</si>
  <si>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</si>
  <si>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</si>
  <si>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</si>
  <si>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</si>
  <si>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</si>
  <si>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</si>
  <si>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</si>
  <si>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</si>
  <si>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</si>
  <si>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</si>
  <si>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</si>
  <si>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</si>
  <si>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</si>
  <si>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</si>
  <si>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</si>
  <si>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</si>
  <si>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</si>
  <si>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</si>
  <si>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</si>
  <si>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</si>
  <si>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</si>
  <si>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</si>
  <si>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</si>
  <si>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</si>
  <si>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</si>
  <si>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</si>
  <si>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</si>
  <si>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</si>
  <si>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</si>
  <si>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</si>
  <si>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</si>
  <si>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</si>
  <si>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</si>
  <si>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</si>
  <si>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</si>
  <si>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</si>
  <si>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</si>
  <si>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</si>
  <si>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</si>
  <si>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</si>
  <si>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</si>
  <si>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</si>
  <si>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</si>
  <si>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</si>
  <si>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</si>
  <si>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</si>
  <si>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</si>
  <si>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</si>
  <si>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</si>
  <si>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</si>
  <si>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</si>
  <si>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</si>
  <si>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</si>
  <si>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</si>
  <si>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</si>
  <si>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</si>
  <si>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</si>
  <si>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</si>
  <si>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</si>
  <si>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</si>
  <si>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</si>
  <si>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</si>
  <si>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</si>
  <si>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</si>
  <si>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</si>
  <si>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</si>
  <si>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</si>
  <si>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</si>
  <si>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</si>
  <si>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</si>
  <si>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</si>
  <si>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</si>
  <si>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</si>
  <si>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</si>
  <si>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</si>
  <si>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</si>
  <si>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</si>
  <si>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</si>
  <si>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</si>
  <si>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</si>
  <si>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</si>
  <si>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</si>
  <si>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</si>
  <si>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</si>
  <si>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</si>
  <si>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</si>
  <si>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</si>
  <si>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</si>
  <si>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</si>
  <si>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</si>
  <si>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</si>
  <si>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</si>
  <si>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</si>
  <si>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</si>
  <si>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</si>
  <si>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</si>
  <si>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</si>
  <si>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</si>
  <si>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</si>
  <si>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</si>
  <si>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</si>
  <si>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</si>
  <si>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</si>
  <si>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</si>
  <si>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</si>
  <si>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</si>
  <si>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</si>
  <si>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</si>
  <si>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</si>
  <si>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</si>
  <si>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</si>
  <si>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</si>
  <si>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</si>
  <si>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</si>
  <si>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</si>
  <si>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</si>
  <si>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</si>
  <si>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</si>
  <si>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</si>
  <si>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</si>
  <si>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</si>
  <si>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</si>
  <si>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</si>
  <si>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</si>
  <si>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</si>
  <si>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</si>
  <si>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</si>
  <si>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</si>
  <si>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</si>
  <si>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</si>
  <si>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</si>
  <si>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</si>
  <si>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</si>
  <si>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</si>
  <si>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</si>
  <si>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</si>
  <si>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</si>
  <si>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</si>
  <si>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</si>
  <si>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</si>
  <si>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</si>
  <si>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</si>
  <si>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</si>
  <si>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</si>
  <si>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</si>
  <si>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</si>
  <si>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</si>
  <si>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</si>
  <si>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</si>
  <si>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</si>
  <si>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</si>
  <si>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</si>
  <si>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</si>
  <si>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</si>
  <si>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</si>
  <si>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</si>
  <si>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</si>
  <si>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</si>
  <si>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</si>
  <si>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</si>
  <si>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</si>
  <si>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</si>
  <si>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</si>
  <si>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</si>
  <si>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</si>
  <si>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</si>
  <si>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</si>
  <si>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</si>
  <si>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</si>
  <si>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</si>
  <si>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</si>
  <si>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</si>
  <si>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</si>
  <si>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</si>
  <si>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</si>
  <si>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</si>
  <si>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</si>
  <si>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</si>
  <si>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</si>
  <si>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</si>
  <si>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</si>
  <si>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</si>
  <si>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</si>
  <si>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</si>
  <si>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</si>
  <si>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</si>
  <si>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</si>
  <si>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</si>
  <si>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</si>
  <si>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</si>
  <si>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</si>
  <si>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</si>
  <si>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</si>
  <si>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</si>
  <si>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</si>
  <si>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</si>
  <si>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</si>
  <si>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</si>
  <si>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</si>
  <si>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</si>
  <si>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</si>
  <si>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</si>
  <si>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</si>
  <si>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</si>
  <si>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</si>
  <si>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</si>
  <si>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</si>
  <si>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</si>
  <si>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</si>
  <si>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</si>
  <si>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</si>
  <si>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</si>
  <si>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</si>
  <si>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</si>
  <si>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</si>
  <si>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</si>
  <si>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</si>
  <si>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</si>
  <si>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</si>
  <si>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</si>
  <si>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</si>
  <si>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</si>
  <si>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</si>
  <si>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</si>
  <si>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</si>
  <si>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</si>
  <si>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</si>
  <si>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</si>
  <si>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</si>
  <si>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</si>
  <si>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</si>
  <si>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</si>
  <si>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</si>
  <si>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</si>
  <si>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</si>
  <si>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</si>
  <si>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</si>
  <si>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</si>
  <si>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</si>
  <si>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</si>
  <si>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</si>
  <si>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</si>
  <si>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</si>
  <si>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</si>
  <si>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</si>
  <si>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</si>
  <si>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</si>
  <si>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</si>
  <si>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</si>
  <si>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</si>
  <si>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</si>
  <si>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</si>
  <si>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</si>
  <si>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</si>
  <si>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</si>
  <si>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</si>
  <si>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</si>
  <si>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</si>
  <si>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</si>
  <si>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</si>
  <si>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</si>
  <si>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</si>
  <si>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</si>
  <si>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</si>
  <si>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</si>
  <si>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</si>
  <si>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</si>
  <si>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</si>
  <si>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</si>
  <si>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</si>
  <si>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</si>
  <si>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</si>
  <si>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</si>
  <si>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</si>
  <si>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</si>
  <si>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</si>
  <si>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</si>
  <si>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</si>
  <si>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</si>
  <si>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</si>
  <si>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</si>
  <si>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</si>
  <si>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</si>
  <si>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</si>
  <si>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</si>
  <si>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</si>
  <si>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</si>
  <si>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</si>
  <si>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</si>
  <si>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</si>
  <si>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</si>
  <si>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</si>
  <si>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</si>
  <si>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</si>
  <si>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</si>
  <si>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</si>
  <si>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</si>
  <si>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</si>
  <si>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</si>
  <si>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</si>
  <si>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</si>
  <si>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</si>
  <si>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</si>
  <si>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</si>
  <si>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</si>
  <si>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</si>
  <si>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</si>
  <si>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</si>
  <si>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</si>
  <si>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</si>
  <si>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</si>
  <si>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</si>
  <si>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</si>
  <si>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</si>
  <si>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</si>
  <si>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</si>
  <si>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</si>
  <si>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</si>
  <si>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</si>
  <si>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</si>
  <si>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</si>
  <si>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</si>
  <si>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</si>
  <si>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</si>
  <si>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</si>
  <si>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</si>
  <si>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</si>
  <si>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</si>
  <si>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</si>
  <si>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</si>
  <si>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</si>
  <si>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</si>
  <si>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</si>
  <si>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</si>
  <si>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</si>
  <si>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</si>
  <si>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</si>
  <si>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</si>
  <si>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</si>
  <si>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</si>
  <si>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</si>
  <si>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</si>
  <si>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</si>
  <si>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</si>
  <si>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</si>
  <si>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</si>
  <si>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</si>
  <si>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</si>
  <si>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</si>
  <si>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</si>
  <si>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</si>
  <si>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</si>
  <si>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</si>
  <si>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</si>
  <si>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</si>
  <si>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</si>
  <si>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</si>
  <si>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</si>
  <si>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</si>
  <si>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</si>
  <si>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</si>
  <si>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</si>
  <si>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</si>
  <si>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</si>
  <si>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</si>
  <si>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</si>
  <si>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</si>
  <si>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</si>
  <si>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</si>
  <si>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</si>
  <si>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</si>
  <si>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</si>
  <si>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</si>
  <si>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</si>
  <si>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</si>
  <si>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</si>
  <si>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</si>
  <si>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</si>
  <si>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</si>
  <si>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</si>
  <si>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</si>
  <si>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</si>
  <si>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</si>
  <si>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</si>
  <si>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</si>
  <si>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</si>
  <si>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</si>
  <si>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</si>
  <si>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</si>
  <si>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</si>
  <si>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</si>
  <si>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</si>
  <si>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</si>
  <si>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</si>
  <si>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</si>
  <si>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</si>
  <si>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</si>
  <si>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</si>
  <si>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</si>
  <si>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</si>
  <si>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</si>
  <si>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</si>
  <si>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</si>
  <si>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</si>
  <si>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</si>
  <si>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</si>
  <si>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</si>
  <si>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</si>
  <si>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</si>
  <si>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</si>
  <si>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</si>
  <si>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</si>
  <si>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</si>
  <si>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</si>
  <si>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</si>
  <si>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</si>
  <si>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</si>
  <si>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</si>
  <si>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</si>
  <si>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</si>
  <si>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</si>
  <si>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</si>
  <si>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</si>
  <si>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</si>
  <si>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</si>
  <si>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</si>
  <si>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</si>
  <si>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</si>
  <si>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</si>
  <si>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</si>
  <si>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</si>
  <si>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</si>
  <si>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</si>
  <si>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</si>
  <si>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</si>
  <si>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</si>
  <si>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</si>
  <si>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</si>
  <si>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</si>
  <si>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</si>
  <si>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</si>
  <si>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</si>
  <si>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</si>
  <si>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</si>
  <si>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</si>
  <si>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</si>
  <si>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</si>
  <si>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</si>
  <si>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</si>
  <si>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</si>
  <si>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</si>
  <si>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</si>
  <si>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</si>
  <si>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</si>
  <si>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</si>
  <si>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</si>
  <si>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</si>
  <si>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</si>
  <si>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</si>
  <si>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</si>
  <si>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</si>
  <si>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</si>
  <si>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</si>
  <si>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</si>
  <si>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</si>
  <si>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</si>
  <si>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</si>
  <si>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</si>
  <si>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</si>
  <si>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</si>
  <si>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</si>
  <si>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</si>
  <si>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</si>
  <si>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</si>
  <si>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</si>
  <si>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</si>
  <si>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</si>
  <si>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</si>
  <si>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</si>
  <si>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</si>
  <si>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</si>
  <si>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</si>
  <si>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</si>
  <si>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</si>
  <si>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</si>
  <si>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</si>
  <si>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</si>
  <si>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</si>
  <si>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</si>
  <si>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</si>
  <si>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</si>
  <si>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</si>
  <si>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</si>
  <si>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</si>
  <si>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</si>
  <si>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</si>
  <si>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</si>
  <si>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</si>
  <si>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</si>
  <si>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</si>
  <si>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</si>
  <si>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</si>
  <si>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</si>
  <si>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</si>
  <si>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</si>
  <si>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</si>
  <si>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</si>
  <si>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</si>
  <si>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</si>
  <si>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</si>
  <si>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</si>
  <si>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</si>
  <si>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</si>
  <si>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</si>
  <si>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</si>
  <si>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</si>
  <si>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</si>
  <si>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</si>
  <si>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</si>
  <si>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</si>
  <si>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</si>
  <si>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</si>
  <si>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</si>
  <si>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</si>
  <si>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</si>
  <si>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</si>
  <si>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</si>
  <si>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</si>
  <si>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</si>
  <si>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</si>
  <si>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</si>
  <si>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</si>
  <si>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</si>
  <si>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</si>
  <si>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</si>
  <si>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</si>
  <si>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</si>
  <si>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</si>
  <si>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</si>
  <si>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</si>
  <si>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</si>
  <si>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</si>
  <si>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</si>
  <si>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</si>
  <si>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</si>
  <si>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</si>
  <si>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</si>
  <si>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</si>
  <si>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</si>
  <si>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</si>
  <si>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</si>
  <si>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</si>
  <si>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</si>
  <si>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</si>
  <si>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</si>
  <si>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</si>
  <si>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</si>
  <si>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</si>
  <si>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</si>
  <si>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</si>
  <si>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</si>
  <si>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</si>
  <si>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</si>
  <si>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</si>
  <si>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</si>
  <si>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</si>
  <si>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</si>
  <si>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</si>
  <si>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</si>
  <si>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</si>
  <si>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</si>
  <si>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</si>
  <si>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</si>
  <si>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</si>
  <si>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</si>
  <si>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</si>
  <si>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</si>
  <si>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</si>
  <si>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</si>
  <si>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</si>
  <si>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</si>
  <si>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</si>
  <si>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</si>
  <si>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</si>
  <si>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</si>
  <si>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</si>
  <si>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</si>
  <si>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</si>
  <si>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</si>
  <si>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</si>
  <si>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</si>
  <si>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</si>
  <si>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</si>
  <si>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</si>
  <si>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</si>
  <si>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</si>
  <si>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</si>
  <si>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</si>
  <si>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</si>
  <si>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</si>
  <si>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</si>
  <si>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</si>
  <si>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</si>
  <si>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</si>
  <si>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</si>
  <si>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</si>
  <si>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</si>
  <si>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</si>
  <si>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</si>
  <si>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</si>
  <si>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</si>
  <si>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</si>
  <si>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</si>
  <si>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</si>
  <si>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</si>
  <si>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</si>
  <si>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</si>
  <si>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</si>
  <si>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</si>
  <si>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</si>
  <si>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</si>
  <si>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</si>
  <si>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</si>
  <si>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</si>
  <si>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</si>
  <si>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</si>
  <si>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</si>
  <si>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</si>
  <si>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</si>
  <si>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</si>
  <si>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</si>
  <si>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</si>
  <si>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</si>
  <si>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</si>
  <si>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</si>
  <si>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</si>
  <si>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</si>
  <si>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</si>
  <si>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</si>
  <si>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</si>
  <si>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</si>
  <si>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</si>
  <si>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</si>
  <si>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</si>
  <si>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</si>
  <si>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</si>
  <si>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</si>
  <si>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</si>
  <si>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</si>
  <si>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</si>
  <si>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</si>
  <si>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</si>
  <si>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</si>
  <si>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</si>
  <si>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</si>
  <si>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</si>
  <si>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</si>
  <si>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</si>
  <si>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</si>
  <si>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</si>
  <si>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</si>
  <si>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</si>
  <si>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</si>
  <si>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</si>
  <si>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</si>
  <si>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</si>
  <si>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</si>
  <si>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</si>
  <si>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</si>
  <si>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</si>
  <si>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</si>
  <si>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</si>
  <si>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</si>
  <si>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</si>
  <si>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</si>
  <si>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</si>
  <si>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</si>
  <si>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</si>
  <si>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</si>
  <si>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</si>
  <si>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</si>
  <si>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</si>
  <si>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</si>
  <si>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</si>
  <si>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</si>
  <si>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</si>
  <si>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</si>
  <si>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</si>
  <si>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</si>
  <si>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</si>
  <si>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</si>
  <si>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</si>
  <si>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</si>
  <si>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</si>
  <si>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</si>
  <si>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</si>
  <si>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</si>
  <si>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</si>
  <si>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</si>
  <si>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</si>
  <si>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</si>
  <si>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</si>
  <si>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</si>
  <si>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</si>
  <si>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</si>
  <si>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</si>
  <si>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</si>
  <si>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</si>
  <si>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</si>
  <si>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</si>
  <si>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</si>
  <si>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</si>
  <si>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</si>
  <si>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</si>
  <si>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</si>
  <si>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</si>
  <si>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</si>
  <si>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</si>
  <si>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</si>
  <si>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</si>
  <si>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</si>
  <si>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</si>
  <si>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</si>
  <si>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</si>
  <si>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</si>
  <si>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</si>
  <si>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</si>
  <si>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</si>
  <si>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</si>
  <si>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</si>
  <si>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</si>
  <si>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</si>
  <si>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</si>
  <si>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</si>
  <si>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</si>
  <si>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</si>
  <si>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</si>
  <si>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</si>
  <si>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</si>
  <si>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</si>
  <si>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</si>
  <si>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</si>
  <si>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</si>
  <si>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</si>
  <si>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</si>
  <si>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</si>
  <si>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</si>
  <si>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</si>
  <si>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</si>
  <si>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</si>
  <si>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</si>
  <si>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</si>
  <si>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</si>
  <si>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</si>
  <si>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</si>
  <si>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</si>
  <si>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</si>
  <si>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</si>
  <si>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</si>
  <si>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</si>
  <si>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</si>
  <si>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</si>
  <si>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</si>
  <si>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</si>
  <si>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</si>
  <si>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</si>
  <si>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</si>
  <si>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</si>
  <si>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</si>
  <si>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</si>
  <si>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</si>
  <si>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</si>
  <si>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</si>
  <si>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</si>
  <si>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</si>
  <si>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</si>
  <si>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</si>
  <si>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</si>
  <si>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</si>
  <si>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</si>
  <si>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</si>
  <si>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</si>
  <si>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</si>
  <si>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</si>
  <si>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</si>
  <si>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</si>
  <si>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</si>
  <si>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</si>
  <si>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</si>
  <si>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</si>
  <si>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</si>
  <si>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</si>
  <si>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</si>
  <si>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</si>
  <si>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</si>
  <si>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</si>
  <si>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</si>
  <si>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</si>
  <si>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</si>
  <si>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</si>
  <si>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</si>
  <si>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</si>
  <si>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</si>
  <si>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</si>
  <si>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</si>
  <si>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</si>
  <si>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</si>
  <si>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</si>
  <si>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</si>
  <si>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</si>
  <si>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</si>
  <si>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</si>
  <si>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</si>
  <si>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</si>
  <si>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</si>
  <si>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</si>
  <si>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</si>
  <si>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</si>
  <si>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</si>
  <si>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</si>
  <si>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</si>
  <si>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</si>
  <si>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</si>
  <si>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</si>
  <si>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</si>
  <si>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</si>
  <si>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</si>
  <si>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</si>
  <si>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</si>
  <si>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</si>
  <si>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</si>
  <si>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</si>
  <si>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</si>
  <si>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</si>
  <si>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</si>
  <si>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</si>
  <si>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</si>
  <si>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</si>
  <si>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</si>
  <si>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</si>
  <si>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</si>
  <si>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</si>
  <si>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</si>
  <si>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</si>
  <si>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</si>
  <si>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</si>
  <si>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</si>
  <si>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</si>
  <si>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</si>
  <si>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</si>
  <si>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</si>
  <si>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</si>
  <si>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</si>
  <si>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</si>
  <si>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</si>
  <si>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</si>
  <si>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</si>
  <si>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</si>
  <si>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</si>
  <si>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</si>
  <si>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</si>
  <si>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</si>
  <si>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</si>
  <si>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</si>
  <si>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</si>
  <si>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</si>
  <si>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</si>
  <si>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</si>
  <si>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</si>
  <si>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</si>
  <si>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</si>
  <si>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</si>
  <si>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</si>
  <si>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</si>
  <si>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</si>
  <si>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</si>
  <si>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</si>
  <si>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</si>
  <si>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</si>
  <si>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</si>
  <si>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</si>
  <si>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</si>
  <si>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</si>
  <si>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</si>
  <si>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</si>
  <si>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</si>
  <si>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</si>
  <si>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</si>
  <si>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</si>
  <si>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</si>
  <si>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</si>
  <si>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</si>
  <si>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</si>
  <si>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</si>
  <si>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</si>
  <si>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</si>
  <si>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</si>
  <si>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</si>
  <si>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</si>
  <si>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</si>
  <si>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</si>
  <si>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</si>
  <si>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</si>
  <si>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</si>
  <si>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</si>
  <si>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</si>
  <si>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</si>
  <si>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</si>
  <si>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</si>
  <si>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</si>
  <si>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</si>
  <si>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</si>
  <si>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</si>
  <si>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</si>
  <si>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</si>
  <si>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</si>
  <si>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</si>
  <si>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</si>
  <si>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</si>
  <si>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</si>
  <si>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</si>
  <si>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</si>
  <si>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</si>
  <si>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</si>
  <si>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</si>
  <si>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</si>
  <si>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</si>
  <si>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</si>
  <si>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</si>
  <si>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</si>
  <si>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</si>
  <si>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</si>
  <si>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</si>
  <si>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</si>
  <si>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</si>
  <si>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</si>
  <si>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</si>
  <si>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</si>
  <si>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</si>
  <si>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</si>
  <si>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</si>
  <si>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</si>
  <si>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</si>
  <si>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</si>
  <si>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</si>
  <si>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</si>
  <si>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</si>
  <si>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</si>
  <si>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</si>
  <si>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</si>
  <si>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</si>
  <si>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</si>
  <si>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</si>
  <si>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</si>
  <si>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</si>
  <si>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</si>
  <si>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</si>
  <si>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</si>
  <si>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</si>
  <si>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</si>
  <si>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</si>
  <si>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</si>
  <si>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</si>
  <si>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</si>
  <si>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</si>
  <si>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</si>
  <si>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</si>
  <si>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</si>
  <si>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</si>
  <si>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</si>
  <si>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</si>
  <si>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</si>
  <si>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</si>
  <si>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</si>
  <si>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</si>
  <si>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</si>
  <si>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</si>
  <si>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</si>
  <si>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</si>
  <si>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</si>
  <si>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</si>
  <si>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</si>
  <si>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</si>
  <si>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</si>
  <si>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</si>
  <si>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</si>
  <si>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</si>
  <si>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</si>
  <si>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</si>
  <si>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</si>
  <si>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</si>
  <si>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</si>
  <si>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</si>
  <si>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</si>
  <si>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</si>
  <si>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</si>
  <si>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</si>
  <si>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</si>
  <si>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</si>
  <si>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</si>
  <si>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</si>
  <si>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</si>
  <si>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</si>
  <si>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</si>
  <si>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</si>
  <si>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</si>
  <si>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</si>
  <si>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</si>
  <si>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</si>
  <si>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</si>
  <si>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</si>
  <si>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</si>
  <si>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</si>
  <si>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</si>
  <si>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</si>
  <si>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</si>
  <si>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</si>
  <si>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</si>
  <si>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</si>
  <si>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</si>
  <si>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</si>
  <si>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</si>
  <si>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</si>
  <si>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</si>
  <si>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</si>
  <si>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</si>
  <si>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</si>
  <si>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</si>
  <si>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</si>
  <si>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</si>
  <si>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</si>
  <si>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</si>
  <si>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</si>
  <si>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</si>
  <si>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</si>
  <si>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</si>
  <si>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</si>
  <si>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</si>
  <si>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</si>
  <si>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</si>
  <si>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</si>
  <si>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</si>
  <si>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</si>
  <si>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</si>
  <si>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</si>
  <si>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</si>
  <si>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</si>
  <si>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</si>
  <si>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</si>
  <si>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</si>
  <si>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</si>
  <si>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</si>
  <si>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</si>
  <si>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</si>
  <si>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</si>
  <si>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</si>
  <si>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</si>
  <si>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</si>
  <si>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</si>
  <si>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</si>
  <si>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</si>
  <si>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</si>
  <si>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</si>
  <si>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</si>
  <si>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</si>
  <si>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</si>
  <si>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</si>
  <si>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</si>
  <si>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</si>
  <si>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</si>
  <si>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</si>
  <si>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</si>
  <si>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</si>
  <si>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</si>
  <si>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</si>
  <si>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</si>
  <si>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</si>
  <si>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</si>
  <si>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</si>
  <si>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</si>
  <si>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</si>
  <si>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</si>
  <si>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</si>
  <si>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</si>
  <si>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</si>
  <si>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</si>
  <si>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</si>
  <si>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</si>
  <si>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</si>
  <si>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</si>
  <si>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</si>
  <si>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</si>
  <si>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</si>
  <si>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</si>
  <si>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</si>
  <si>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</si>
  <si>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</si>
  <si>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</si>
  <si>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</si>
  <si>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</si>
  <si>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</si>
  <si>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</si>
  <si>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</si>
  <si>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</si>
  <si>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</si>
  <si>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</si>
  <si>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</si>
  <si>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</si>
  <si>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</si>
  <si>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</si>
  <si>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</si>
  <si>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</si>
  <si>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</si>
  <si>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</si>
  <si>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</si>
  <si>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</si>
  <si>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</si>
  <si>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</si>
  <si>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</si>
  <si>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</si>
  <si>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</si>
  <si>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</si>
  <si>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</si>
  <si>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</si>
  <si>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</si>
  <si>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</si>
  <si>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</si>
  <si>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</si>
  <si>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</si>
  <si>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</si>
  <si>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</si>
  <si>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</si>
  <si>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</si>
  <si>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</si>
  <si>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</si>
  <si>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</si>
  <si>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</si>
  <si>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</si>
  <si>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</si>
  <si>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</si>
  <si>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</si>
  <si>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</si>
  <si>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</si>
  <si>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</si>
  <si>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</si>
  <si>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</si>
  <si>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</si>
  <si>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</si>
  <si>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</si>
  <si>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</si>
  <si>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</si>
  <si>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</si>
  <si>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</si>
  <si>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</si>
  <si>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</si>
  <si>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</si>
  <si>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</si>
  <si>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</si>
  <si>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</si>
  <si>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</si>
  <si>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</si>
  <si>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</si>
  <si>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</si>
  <si>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</si>
  <si>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</si>
  <si>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</si>
  <si>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</si>
  <si>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</si>
  <si>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</si>
  <si>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</si>
  <si>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</si>
  <si>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</si>
  <si>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</si>
  <si>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</si>
  <si>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</si>
  <si>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</si>
  <si>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</si>
  <si>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</si>
  <si>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</si>
  <si>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</si>
  <si>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</si>
  <si>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</si>
  <si>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</si>
  <si>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</si>
  <si>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</si>
  <si>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</si>
  <si>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</si>
  <si>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</si>
  <si>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</si>
  <si>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</si>
  <si>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</si>
  <si>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</si>
  <si>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</si>
  <si>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</si>
  <si>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</si>
  <si>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</si>
  <si>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</si>
  <si>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</si>
  <si>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</si>
  <si>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</si>
  <si>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</si>
  <si>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</si>
  <si>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</si>
  <si>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</si>
  <si>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</si>
  <si>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</si>
  <si>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</si>
  <si>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</si>
  <si>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</si>
  <si>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</si>
  <si>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</si>
  <si>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</si>
  <si>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</si>
  <si>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</si>
  <si>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</si>
  <si>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</si>
  <si>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</si>
  <si>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</si>
  <si>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</si>
  <si>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</si>
  <si>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</si>
  <si>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</si>
  <si>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</si>
  <si>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</si>
  <si>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</si>
  <si>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</si>
  <si>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</si>
  <si>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</si>
  <si>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</si>
  <si>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</si>
  <si>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</si>
  <si>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</si>
  <si>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</si>
  <si>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</si>
  <si>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</si>
  <si>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</si>
  <si>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</si>
  <si>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</si>
  <si>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</si>
  <si>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</si>
  <si>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</si>
  <si>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</si>
  <si>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</si>
  <si>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</si>
  <si>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</si>
  <si>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</si>
  <si>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</si>
  <si>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</si>
  <si>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</si>
  <si>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</si>
  <si>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</si>
  <si>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</si>
  <si>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</si>
  <si>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</si>
  <si>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</si>
  <si>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</si>
  <si>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</si>
  <si>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</si>
  <si>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</si>
  <si>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</si>
  <si>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</si>
  <si>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</si>
  <si>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</si>
  <si>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</si>
  <si>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</si>
  <si>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</si>
  <si>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</si>
  <si>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</si>
  <si>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</si>
  <si>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</si>
  <si>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</si>
  <si>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</si>
  <si>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</si>
  <si>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</si>
  <si>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</si>
  <si>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</si>
  <si>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</si>
  <si>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</si>
  <si>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</si>
  <si>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</si>
  <si>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</si>
  <si>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</si>
  <si>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</si>
  <si>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</si>
  <si>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</si>
  <si>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</si>
  <si>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</si>
  <si>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</si>
  <si>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</si>
  <si>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</si>
  <si>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</si>
  <si>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</si>
  <si>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</si>
  <si>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</si>
  <si>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</si>
  <si>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</si>
  <si>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</si>
  <si>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</si>
  <si>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</si>
  <si>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</si>
  <si>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</si>
  <si>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</si>
  <si>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</si>
  <si>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</si>
  <si>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</si>
  <si>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</si>
  <si>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</si>
  <si>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</si>
  <si>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</si>
  <si>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</si>
  <si>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</si>
  <si>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</si>
  <si>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</si>
  <si>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</si>
  <si>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</si>
  <si>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</si>
  <si>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</si>
  <si>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</si>
  <si>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</si>
  <si>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</si>
  <si>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</si>
  <si>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</si>
  <si>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</si>
  <si>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</si>
  <si>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</si>
  <si>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</si>
  <si>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</si>
  <si>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</si>
  <si>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</si>
  <si>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</si>
  <si>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</si>
  <si>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</si>
  <si>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</si>
  <si>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</si>
  <si>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</si>
  <si>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</si>
  <si>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</si>
  <si>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</si>
  <si>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</si>
  <si>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</si>
  <si>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</si>
  <si>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</si>
  <si>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</si>
  <si>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</si>
  <si>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</si>
  <si>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</si>
  <si>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</si>
  <si>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</si>
  <si>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</si>
  <si>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</si>
  <si>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</si>
  <si>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</si>
  <si>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</si>
  <si>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</si>
  <si>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</si>
  <si>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</si>
  <si>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</si>
  <si>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</si>
  <si>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</si>
  <si>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</si>
  <si>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</si>
  <si>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</si>
  <si>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</si>
  <si>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</si>
  <si>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</si>
  <si>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</si>
  <si>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</si>
  <si>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</si>
  <si>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</si>
  <si>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</si>
  <si>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</si>
  <si>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</si>
  <si>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</si>
  <si>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</si>
  <si>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</si>
  <si>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</si>
  <si>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</si>
  <si>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</si>
  <si>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</si>
  <si>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</si>
  <si>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</si>
  <si>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</si>
  <si>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</si>
  <si>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</si>
  <si>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</si>
  <si>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</si>
  <si>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</si>
  <si>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</si>
  <si>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</si>
  <si>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</si>
  <si>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</si>
  <si>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</si>
  <si>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</si>
  <si>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</si>
  <si>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</si>
  <si>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</si>
  <si>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</si>
  <si>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</si>
  <si>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</si>
  <si>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</si>
  <si>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</si>
  <si>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</si>
  <si>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</si>
  <si>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</si>
  <si>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</si>
  <si>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</si>
  <si>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</si>
  <si>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</si>
  <si>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</si>
  <si>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</si>
  <si>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</si>
  <si>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</si>
  <si>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</si>
  <si>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</si>
  <si>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</si>
  <si>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</si>
  <si>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</si>
  <si>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</si>
  <si>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</si>
  <si>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</si>
  <si>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</si>
  <si>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</si>
  <si>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</si>
  <si>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</si>
  <si>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</si>
  <si>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</si>
  <si>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</si>
  <si>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</si>
  <si>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</si>
  <si>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</si>
  <si>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</si>
  <si>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</si>
  <si>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</si>
  <si>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</si>
  <si>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</si>
  <si>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</si>
  <si>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</si>
  <si>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</si>
  <si>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</si>
  <si>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</si>
  <si>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</si>
  <si>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</si>
  <si>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</si>
  <si>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</si>
  <si>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</si>
  <si>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</si>
  <si>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</si>
  <si>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</si>
  <si>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</si>
  <si>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</si>
  <si>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</si>
  <si>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</si>
  <si>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</si>
  <si>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</si>
  <si>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</si>
  <si>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</si>
  <si>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</si>
  <si>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</si>
  <si>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</si>
  <si>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</si>
  <si>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</si>
  <si>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</si>
  <si>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</si>
  <si>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</si>
  <si>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</si>
  <si>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</si>
  <si>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</si>
  <si>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</si>
  <si>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</si>
  <si>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</si>
  <si>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</si>
  <si>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</si>
  <si>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</si>
  <si>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</si>
  <si>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</si>
  <si>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</si>
  <si>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</si>
  <si>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</si>
  <si>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</si>
  <si>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</si>
  <si>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</si>
  <si>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</si>
  <si>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</si>
  <si>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</si>
  <si>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</si>
  <si>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</si>
  <si>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</si>
  <si>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</si>
  <si>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</si>
  <si>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</si>
  <si>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</si>
  <si>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</si>
  <si>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</si>
  <si>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</si>
  <si>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</si>
  <si>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</si>
  <si>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</si>
  <si>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</si>
  <si>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</si>
  <si>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</si>
  <si>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</si>
  <si>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</si>
  <si>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</si>
  <si>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</si>
  <si>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</si>
  <si>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</si>
  <si>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</si>
  <si>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</si>
  <si>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</si>
  <si>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</si>
  <si>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</si>
  <si>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</si>
  <si>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</si>
  <si>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</si>
  <si>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</si>
  <si>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</si>
  <si>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</si>
  <si>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</si>
  <si>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</si>
  <si>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</si>
  <si>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</si>
  <si>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</si>
  <si>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</si>
  <si>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</si>
  <si>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</si>
  <si>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</si>
  <si>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</si>
  <si>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</si>
  <si>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</si>
  <si>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</si>
  <si>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</si>
  <si>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</si>
  <si>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</si>
  <si>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</si>
  <si>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</si>
  <si>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</si>
  <si>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</si>
  <si>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</si>
  <si>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</si>
  <si>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</si>
  <si>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</si>
  <si>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</si>
  <si>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</si>
  <si>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</si>
  <si>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</si>
  <si>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</si>
  <si>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</si>
  <si>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</si>
  <si>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</si>
  <si>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</si>
  <si>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</si>
  <si>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</si>
  <si>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</si>
  <si>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</si>
  <si>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</si>
  <si>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</si>
  <si>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</si>
  <si>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</si>
  <si>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</si>
  <si>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</si>
  <si>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</si>
  <si>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</si>
  <si>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</si>
  <si>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</si>
  <si>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</si>
  <si>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</si>
  <si>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</si>
  <si>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</si>
  <si>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</si>
  <si>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</si>
  <si>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</si>
  <si>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</si>
  <si>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</si>
  <si>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</si>
  <si>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</si>
  <si>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</si>
  <si>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</si>
  <si>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</si>
  <si>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</si>
  <si>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</si>
  <si>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</si>
  <si>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</si>
  <si>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</si>
  <si>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</si>
  <si>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</si>
  <si>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</si>
  <si>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</si>
  <si>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</si>
  <si>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</si>
  <si>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</si>
  <si>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</si>
  <si>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</si>
  <si>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</si>
  <si>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</si>
  <si>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</si>
  <si>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</si>
  <si>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</si>
  <si>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</si>
  <si>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</si>
  <si>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</si>
  <si>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</si>
  <si>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</si>
  <si>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</si>
  <si>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</si>
  <si>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</si>
  <si>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</si>
  <si>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</si>
  <si>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</si>
  <si>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</si>
  <si>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</si>
  <si>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</si>
  <si>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</si>
  <si>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</si>
  <si>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</si>
  <si>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</si>
  <si>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</si>
  <si>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</si>
  <si>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</si>
  <si>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</si>
  <si>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</si>
  <si>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</si>
  <si>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</si>
  <si>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</si>
  <si>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</si>
  <si>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</si>
  <si>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</si>
  <si>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</si>
  <si>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</si>
  <si>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</si>
  <si>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</si>
  <si>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</si>
  <si>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</si>
  <si>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</si>
  <si>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</si>
  <si>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</si>
  <si>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</si>
  <si>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</si>
  <si>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</si>
  <si>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</si>
  <si>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</si>
  <si>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</si>
  <si>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</si>
  <si>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</si>
  <si>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</si>
  <si>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</si>
  <si>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</si>
  <si>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</si>
  <si>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</si>
  <si>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</si>
  <si>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</si>
  <si>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</si>
  <si>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</si>
  <si>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</si>
  <si>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</si>
  <si>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</si>
  <si>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</si>
  <si>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</si>
  <si>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</si>
  <si>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</si>
  <si>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</si>
  <si>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</si>
  <si>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</si>
  <si>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</si>
  <si>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</si>
  <si>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</si>
  <si>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</si>
  <si>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</si>
  <si>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</si>
  <si>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</si>
  <si>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</si>
  <si>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</si>
  <si>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</si>
  <si>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</si>
  <si>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</si>
  <si>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</si>
  <si>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</si>
  <si>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</si>
  <si>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</si>
  <si>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</si>
  <si>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</si>
  <si>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</si>
  <si>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</si>
  <si>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</si>
  <si>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</si>
  <si>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</si>
  <si>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</si>
  <si>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</si>
  <si>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</si>
  <si>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</si>
  <si>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</si>
  <si>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</si>
  <si>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</si>
  <si>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</si>
  <si>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</si>
  <si>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</si>
  <si>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</si>
  <si>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</si>
  <si>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</si>
  <si>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</si>
  <si>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</si>
  <si>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</si>
  <si>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</si>
  <si>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</si>
  <si>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</si>
  <si>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</si>
  <si>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</si>
  <si>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</si>
  <si>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</si>
  <si>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</si>
  <si>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</si>
  <si>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</si>
  <si>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</si>
  <si>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</si>
  <si>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</si>
  <si>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</si>
  <si>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</si>
  <si>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</si>
  <si>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</si>
  <si>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</si>
  <si>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</si>
  <si>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</si>
  <si>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</si>
  <si>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</si>
  <si>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</si>
  <si>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</si>
  <si>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</si>
  <si>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</si>
  <si>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</si>
  <si>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</si>
  <si>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</si>
  <si>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</si>
  <si>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</si>
  <si>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</si>
  <si>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</si>
  <si>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</si>
  <si>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</si>
  <si>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</si>
  <si>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</si>
  <si>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</si>
  <si>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</si>
  <si>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</si>
  <si>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</si>
  <si>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</si>
  <si>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</si>
  <si>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</si>
  <si>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</si>
  <si>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</si>
  <si>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</si>
  <si>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</si>
  <si>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</si>
  <si>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</si>
  <si>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</si>
  <si>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</si>
  <si>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</si>
  <si>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</si>
  <si>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</si>
  <si>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</si>
  <si>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</si>
  <si>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</si>
  <si>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</si>
  <si>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</si>
  <si>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</si>
  <si>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</si>
  <si>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</si>
  <si>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</si>
  <si>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</si>
  <si>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</si>
  <si>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</si>
  <si>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</si>
  <si>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</si>
  <si>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</si>
  <si>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</si>
  <si>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</si>
  <si>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</si>
  <si>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</si>
  <si>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</si>
  <si>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</si>
  <si>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</si>
  <si>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</si>
  <si>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</si>
  <si>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</si>
  <si>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</si>
  <si>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</si>
  <si>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</si>
  <si>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</si>
  <si>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</si>
  <si>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</si>
  <si>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</si>
  <si>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</si>
  <si>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</si>
  <si>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</si>
  <si>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</si>
  <si>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</si>
  <si>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</si>
  <si>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</si>
  <si>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</si>
  <si>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</si>
  <si>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</si>
  <si>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</si>
  <si>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</si>
  <si>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</si>
  <si>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</si>
  <si>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</si>
  <si>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</si>
  <si>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</si>
  <si>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</si>
  <si>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</si>
  <si>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</si>
  <si>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</si>
  <si>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</si>
  <si>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</si>
  <si>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</si>
  <si>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</si>
  <si>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</si>
  <si>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</si>
  <si>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</si>
  <si>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</si>
  <si>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</si>
  <si>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</si>
  <si>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</si>
  <si>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</si>
  <si>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</si>
  <si>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</si>
  <si>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</si>
  <si>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</si>
  <si>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</si>
  <si>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</si>
  <si>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</si>
  <si>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</si>
  <si>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</si>
  <si>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</si>
  <si>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</si>
  <si>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</si>
  <si>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</si>
  <si>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</si>
  <si>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</si>
  <si>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</si>
  <si>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</si>
  <si>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</si>
  <si>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</si>
  <si>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</si>
  <si>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</si>
  <si>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</si>
  <si>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</si>
  <si>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</si>
  <si>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</si>
  <si>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</si>
  <si>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</si>
  <si>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</si>
  <si>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</si>
  <si>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</si>
  <si>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</si>
  <si>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</si>
  <si>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</si>
  <si>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</si>
  <si>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</si>
  <si>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</si>
  <si>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</si>
  <si>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</si>
  <si>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</si>
  <si>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</si>
  <si>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</si>
  <si>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</si>
  <si>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</si>
  <si>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</si>
  <si>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</si>
  <si>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</si>
  <si>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</si>
  <si>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</si>
  <si>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</si>
  <si>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</si>
  <si>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</si>
  <si>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</si>
  <si>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</si>
  <si>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</si>
  <si>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</si>
  <si>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</si>
  <si>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</si>
  <si>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</si>
  <si>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</si>
  <si>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</si>
  <si>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</si>
  <si>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</si>
  <si>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</si>
  <si>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</si>
  <si>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</si>
  <si>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</si>
  <si>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</si>
  <si>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</si>
  <si>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</si>
  <si>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</si>
  <si>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</si>
  <si>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</si>
  <si>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</si>
  <si>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</si>
  <si>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</si>
  <si>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</si>
  <si>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</si>
  <si>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</si>
  <si>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</si>
  <si>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</si>
  <si>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</si>
  <si>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</si>
  <si>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</si>
  <si>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</si>
  <si>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</si>
  <si>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</si>
  <si>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</si>
  <si>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</si>
  <si>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</si>
  <si>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</si>
  <si>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</si>
  <si>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</si>
  <si>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</si>
  <si>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</si>
  <si>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</si>
  <si>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</si>
  <si>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</si>
  <si>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</si>
  <si>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</si>
  <si>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</si>
  <si>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</si>
  <si>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</si>
  <si>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</si>
  <si>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</si>
  <si>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</si>
  <si>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</si>
  <si>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</si>
  <si>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</si>
  <si>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</si>
  <si>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</si>
  <si>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</si>
  <si>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</si>
  <si>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</si>
  <si>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</si>
  <si>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</si>
  <si>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</si>
  <si>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</si>
  <si>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</si>
  <si>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</si>
  <si>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</si>
  <si>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</si>
  <si>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</si>
  <si>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</si>
  <si>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</si>
  <si>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</si>
  <si>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</si>
  <si>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</si>
  <si>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</si>
  <si>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</si>
  <si>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</si>
  <si>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</si>
  <si>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</si>
  <si>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</si>
  <si>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</si>
  <si>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</si>
  <si>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</si>
  <si>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</si>
  <si>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</si>
  <si>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</si>
  <si>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</si>
  <si>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</si>
  <si>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</si>
  <si>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</si>
  <si>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</si>
  <si>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</si>
  <si>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</si>
  <si>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</si>
  <si>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</si>
  <si>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</si>
  <si>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</si>
  <si>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</si>
  <si>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</si>
  <si>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</si>
  <si>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</si>
  <si>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</si>
  <si>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</si>
  <si>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</si>
  <si>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</si>
  <si>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</si>
  <si>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</si>
  <si>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</si>
  <si>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</si>
  <si>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</si>
  <si>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</si>
  <si>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</si>
  <si>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</si>
  <si>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</si>
  <si>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</si>
  <si>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</si>
  <si>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</si>
  <si>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</si>
  <si>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</si>
  <si>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</si>
  <si>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</si>
  <si>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</si>
  <si>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</si>
  <si>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</si>
  <si>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</si>
  <si>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</si>
  <si>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</si>
  <si>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</si>
  <si>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</si>
  <si>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</si>
  <si>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</si>
  <si>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</si>
  <si>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</si>
  <si>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</si>
  <si>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</si>
  <si>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</si>
  <si>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</si>
  <si>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</si>
  <si>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</si>
  <si>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</si>
  <si>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</si>
  <si>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</si>
  <si>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</si>
  <si>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</si>
  <si>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</si>
  <si>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</si>
  <si>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</si>
  <si>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</si>
  <si>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</si>
  <si>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</si>
  <si>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</si>
  <si>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</si>
  <si>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</si>
  <si>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</si>
  <si>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</si>
  <si>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</si>
  <si>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</si>
  <si>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</si>
  <si>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</si>
  <si>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</si>
  <si>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</si>
  <si>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</si>
  <si>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</si>
  <si>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</si>
  <si>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</si>
  <si>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</si>
  <si>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</si>
  <si>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</si>
  <si>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</si>
  <si>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</si>
  <si>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</si>
  <si>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</si>
  <si>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</si>
  <si>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</si>
  <si>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</si>
  <si>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</si>
  <si>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</si>
  <si>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</si>
  <si>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</si>
  <si>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</si>
  <si>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</si>
  <si>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</si>
  <si>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</si>
  <si>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</si>
  <si>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</si>
  <si>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</si>
  <si>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</si>
  <si>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</si>
  <si>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</si>
  <si>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</si>
  <si>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</si>
  <si>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</si>
  <si>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</si>
  <si>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</si>
  <si>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</si>
  <si>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</si>
  <si>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</si>
  <si>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</si>
  <si>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</si>
  <si>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</si>
  <si>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</si>
  <si>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</si>
  <si>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</si>
  <si>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</si>
  <si>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</si>
  <si>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</si>
  <si>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</si>
  <si>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</si>
  <si>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</si>
  <si>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</si>
  <si>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</si>
  <si>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</si>
  <si>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</si>
  <si>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</si>
  <si>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</si>
  <si>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</si>
  <si>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</si>
  <si>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</si>
  <si>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</si>
  <si>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</si>
  <si>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</si>
  <si>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</si>
  <si>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</si>
  <si>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</si>
  <si>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</si>
  <si>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</si>
  <si>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</si>
  <si>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</si>
  <si>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</si>
  <si>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</si>
  <si>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</si>
  <si>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</si>
  <si>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</si>
  <si>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</si>
  <si>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</si>
  <si>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</si>
  <si>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</si>
  <si>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</si>
  <si>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</si>
  <si>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</si>
  <si>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</si>
  <si>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</si>
  <si>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</si>
  <si>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</si>
  <si>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</si>
  <si>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</si>
  <si>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</si>
  <si>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</si>
  <si>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</si>
  <si>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</si>
  <si>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</si>
  <si>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</si>
  <si>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</si>
  <si>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</si>
  <si>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</si>
  <si>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</si>
  <si>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</si>
  <si>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</si>
  <si>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</si>
  <si>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</si>
  <si>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</si>
  <si>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</si>
  <si>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</si>
  <si>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</si>
  <si>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</si>
  <si>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</si>
  <si>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</si>
  <si>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</si>
  <si>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</si>
  <si>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</si>
  <si>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</si>
  <si>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</si>
  <si>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</si>
  <si>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</si>
  <si>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</si>
  <si>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</si>
  <si>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</si>
  <si>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</si>
  <si>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</si>
  <si>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</si>
  <si>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</si>
  <si>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</si>
  <si>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</si>
  <si>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</si>
  <si>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</si>
  <si>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</si>
  <si>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</si>
  <si>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</si>
  <si>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</si>
  <si>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</si>
  <si>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</si>
  <si>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</si>
  <si>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</si>
  <si>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</si>
  <si>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</si>
  <si>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</si>
  <si>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</si>
  <si>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</si>
  <si>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</si>
  <si>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</si>
  <si>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</si>
  <si>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</si>
  <si>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</si>
  <si>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</si>
  <si>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</si>
  <si>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</si>
  <si>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</si>
  <si>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</si>
  <si>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</si>
  <si>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</si>
  <si>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</si>
  <si>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</si>
  <si>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</si>
  <si>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</si>
  <si>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</si>
  <si>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</si>
  <si>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</si>
  <si>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</si>
  <si>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</si>
  <si>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</si>
  <si>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</si>
  <si>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</si>
  <si>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</si>
  <si>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</si>
  <si>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</si>
  <si>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</si>
  <si>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</si>
  <si>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</si>
  <si>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</si>
  <si>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</si>
  <si>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</si>
  <si>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</si>
  <si>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</si>
  <si>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</si>
  <si>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</si>
  <si>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</si>
  <si>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</si>
  <si>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</si>
  <si>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</si>
  <si>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</si>
  <si>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</si>
  <si>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</si>
  <si>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</si>
  <si>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</si>
  <si>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</si>
  <si>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</si>
  <si>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</si>
  <si>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</si>
  <si>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</si>
  <si>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</si>
  <si>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</si>
  <si>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</si>
  <si>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</si>
  <si>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</si>
  <si>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</si>
  <si>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</si>
  <si>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</si>
  <si>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</si>
  <si>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</si>
  <si>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</si>
  <si>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</si>
  <si>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</si>
  <si>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</si>
  <si>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</si>
  <si>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</si>
  <si>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</si>
  <si>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</si>
  <si>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</si>
  <si>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</si>
  <si>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</si>
  <si>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</si>
  <si>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</si>
  <si>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</si>
  <si>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</si>
  <si>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</si>
  <si>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</si>
  <si>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</si>
  <si>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</si>
  <si>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</si>
  <si>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</si>
  <si>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</si>
  <si>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</si>
  <si>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</si>
  <si>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</si>
  <si>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</si>
  <si>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</si>
  <si>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</si>
  <si>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</si>
  <si>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</si>
  <si>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</si>
  <si>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</si>
  <si>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</si>
  <si>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</si>
  <si>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</si>
  <si>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</si>
  <si>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</si>
  <si>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</si>
  <si>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</si>
  <si>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</si>
  <si>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</si>
  <si>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</si>
  <si>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</si>
  <si>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</si>
  <si>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</si>
  <si>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</si>
  <si>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</si>
  <si>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</si>
  <si>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</si>
  <si>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</si>
  <si>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</si>
  <si>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</si>
  <si>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</si>
  <si>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</si>
  <si>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</si>
  <si>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</si>
  <si>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</si>
  <si>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</si>
  <si>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</si>
  <si>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</si>
  <si>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</si>
  <si>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</si>
  <si>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</si>
  <si>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</si>
  <si>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</si>
  <si>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</si>
  <si>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</si>
  <si>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</si>
  <si>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</si>
  <si>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</si>
  <si>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</si>
  <si>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</si>
  <si>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</si>
  <si>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</si>
  <si>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</si>
  <si>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</si>
  <si>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</si>
  <si>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</si>
  <si>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</si>
  <si>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</si>
  <si>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</si>
  <si>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</si>
  <si>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</si>
  <si>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</si>
  <si>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</si>
  <si>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</si>
  <si>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</si>
  <si>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</si>
  <si>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</si>
  <si>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</si>
  <si>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</si>
  <si>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</si>
  <si>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</si>
  <si>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</si>
  <si>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</si>
  <si>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</si>
  <si>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</si>
  <si>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</si>
  <si>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</si>
  <si>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</si>
  <si>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</si>
  <si>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</si>
  <si>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</si>
  <si>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</si>
  <si>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</si>
  <si>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</si>
  <si>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</si>
  <si>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</si>
  <si>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</si>
  <si>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</si>
  <si>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</si>
  <si>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</si>
  <si>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</si>
  <si>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</si>
  <si>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</si>
  <si>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</si>
  <si>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</si>
  <si>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</si>
  <si>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</si>
  <si>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</si>
  <si>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</si>
  <si>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</si>
  <si>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</si>
  <si>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</si>
  <si>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</si>
  <si>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</si>
  <si>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</si>
  <si>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</si>
  <si>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</si>
  <si>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</si>
  <si>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</si>
  <si>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</si>
  <si>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</si>
  <si>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</si>
  <si>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</si>
  <si>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</si>
  <si>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</si>
  <si>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</si>
  <si>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</si>
  <si>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</si>
  <si>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</si>
  <si>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</si>
  <si>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</si>
  <si>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</si>
  <si>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</si>
  <si>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</si>
  <si>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</si>
  <si>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</si>
  <si>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</si>
  <si>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</si>
  <si>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</si>
  <si>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</si>
  <si>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</si>
  <si>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</si>
  <si>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</si>
  <si>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</si>
  <si>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</si>
  <si>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</si>
  <si>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</si>
  <si>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</si>
  <si>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</si>
  <si>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</si>
  <si>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</si>
  <si>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</si>
  <si>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</si>
  <si>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</si>
  <si>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</si>
  <si>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</si>
  <si>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</si>
  <si>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</si>
  <si>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</si>
  <si>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</si>
  <si>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</si>
  <si>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</si>
  <si>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</si>
  <si>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</si>
  <si>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</si>
  <si>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</si>
  <si>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</si>
  <si>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</si>
  <si>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</si>
  <si>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</si>
  <si>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</si>
  <si>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</si>
  <si>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</si>
  <si>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</si>
  <si>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</si>
  <si>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</si>
  <si>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</si>
  <si>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</si>
  <si>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</si>
  <si>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</si>
  <si>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</si>
  <si>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</si>
  <si>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</si>
  <si>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</si>
  <si>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</si>
  <si>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</si>
  <si>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</si>
  <si>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</si>
  <si>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</si>
  <si>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</si>
  <si>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</si>
  <si>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</si>
  <si>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</si>
  <si>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</si>
  <si>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</si>
  <si>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</si>
  <si>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</si>
  <si>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</si>
  <si>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</si>
  <si>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</si>
  <si>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</si>
  <si>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</si>
  <si>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</si>
  <si>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</si>
  <si>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</si>
  <si>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</si>
  <si>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</si>
  <si>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</si>
  <si>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</si>
  <si>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</si>
  <si>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</si>
  <si>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</si>
  <si>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</si>
  <si>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</si>
  <si>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</si>
  <si>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</si>
  <si>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</si>
  <si>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</si>
  <si>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</si>
  <si>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</si>
  <si>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</si>
  <si>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</si>
  <si>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</si>
  <si>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</si>
  <si>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</si>
  <si>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</si>
  <si>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</si>
  <si>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</si>
  <si>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</si>
  <si>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</si>
  <si>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</si>
  <si>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</si>
  <si>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</si>
  <si>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</si>
  <si>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</si>
  <si>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</si>
  <si>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</si>
  <si>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</si>
  <si>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</si>
  <si>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</si>
  <si>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</si>
  <si>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</si>
  <si>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</si>
  <si>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</si>
  <si>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</si>
  <si>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</si>
  <si>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</si>
  <si>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</si>
  <si>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</si>
  <si>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</si>
  <si>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</si>
  <si>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</si>
  <si>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</si>
  <si>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</si>
  <si>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</si>
  <si>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</si>
  <si>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</si>
  <si>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</si>
  <si>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</si>
  <si>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</si>
  <si>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</si>
  <si>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</si>
  <si>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</si>
  <si>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</si>
  <si>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</si>
  <si>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</si>
  <si>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</si>
  <si>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</si>
  <si>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</si>
  <si>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</si>
  <si>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</si>
  <si>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</si>
  <si>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</si>
  <si>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</si>
  <si>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</si>
  <si>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</si>
  <si>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</si>
  <si>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</si>
  <si>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</si>
  <si>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</si>
  <si>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</si>
  <si>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</si>
  <si>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</si>
  <si>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</si>
  <si>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</si>
  <si>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</si>
  <si>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</si>
  <si>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</si>
  <si>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</si>
  <si>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</si>
  <si>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</si>
  <si>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</si>
  <si>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</si>
  <si>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</si>
  <si>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</si>
  <si>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</si>
  <si>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</si>
  <si>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</si>
  <si>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</si>
  <si>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</si>
  <si>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</si>
  <si>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</si>
  <si>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</si>
  <si>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</si>
  <si>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</si>
  <si>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</si>
  <si>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</si>
  <si>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</si>
  <si>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</si>
  <si>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</si>
  <si>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</si>
  <si>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</si>
  <si>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</si>
  <si>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</si>
  <si>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</si>
  <si>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</si>
  <si>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</si>
  <si>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</si>
  <si>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</si>
  <si>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</si>
  <si>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</si>
  <si>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</si>
  <si>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</si>
  <si>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</si>
  <si>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</si>
  <si>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</si>
  <si>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</si>
  <si>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</si>
  <si>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</si>
  <si>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</si>
  <si>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</si>
  <si>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</si>
  <si>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</si>
  <si>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</si>
  <si>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</si>
  <si>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</si>
  <si>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</si>
  <si>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</si>
  <si>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</si>
  <si>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</si>
  <si>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</si>
  <si>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</si>
  <si>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</si>
  <si>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</si>
  <si>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</si>
  <si>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</si>
  <si>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</si>
  <si>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</si>
  <si>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</si>
  <si>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</si>
  <si>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</si>
  <si>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</si>
  <si>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</si>
  <si>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</si>
  <si>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</si>
  <si>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</si>
  <si>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</si>
  <si>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</si>
  <si>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</si>
  <si>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</si>
  <si>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</si>
  <si>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</si>
  <si>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</si>
  <si>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</si>
  <si>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</si>
  <si>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</si>
  <si>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</si>
  <si>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</si>
  <si>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</si>
  <si>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</si>
  <si>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</si>
  <si>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</si>
  <si>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</si>
  <si>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</si>
  <si>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</si>
  <si>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</si>
  <si>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</si>
  <si>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</si>
  <si>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</si>
  <si>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</si>
  <si>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</si>
  <si>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</si>
  <si>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</si>
  <si>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</si>
  <si>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</si>
  <si>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</si>
  <si>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</si>
  <si>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</si>
  <si>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</si>
  <si>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</si>
  <si>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</si>
  <si>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</si>
  <si>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</si>
  <si>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</si>
  <si>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</si>
  <si>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</si>
  <si>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</si>
  <si>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</si>
  <si>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</si>
  <si>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</si>
  <si>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</si>
  <si>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</si>
  <si>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</si>
  <si>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</si>
  <si>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</si>
  <si>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</si>
  <si>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</si>
  <si>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</si>
  <si>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</si>
  <si>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</si>
  <si>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</si>
  <si>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</si>
  <si>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</si>
  <si>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</si>
  <si>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</si>
  <si>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</si>
  <si>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</si>
  <si>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</si>
  <si>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</si>
  <si>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</si>
  <si>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</si>
  <si>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</si>
  <si>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</si>
  <si>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</si>
  <si>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</si>
  <si>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</si>
  <si>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</si>
  <si>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</si>
  <si>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</si>
  <si>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</si>
  <si>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</si>
  <si>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</si>
  <si>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</si>
  <si>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</si>
  <si>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</si>
  <si>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</si>
  <si>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</si>
  <si>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</si>
  <si>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</si>
  <si>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</si>
  <si>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</si>
  <si>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</si>
  <si>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</si>
  <si>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</si>
  <si>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</si>
  <si>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</si>
  <si>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</si>
  <si>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</si>
  <si>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</si>
  <si>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</si>
  <si>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</si>
  <si>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</si>
  <si>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</si>
  <si>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</si>
  <si>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</si>
  <si>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</si>
  <si>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</si>
  <si>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</si>
  <si>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</si>
  <si>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</si>
  <si>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</si>
  <si>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</si>
  <si>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</si>
  <si>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</si>
  <si>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</si>
  <si>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</si>
  <si>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</si>
  <si>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</si>
  <si>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</si>
  <si>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</si>
  <si>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</si>
  <si>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</si>
  <si>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</si>
  <si>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</si>
  <si>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</si>
  <si>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</si>
  <si>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</si>
  <si>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</si>
  <si>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</si>
  <si>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</si>
  <si>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</si>
  <si>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</si>
  <si>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</si>
  <si>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</si>
  <si>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</si>
  <si>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</si>
  <si>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</si>
  <si>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</si>
  <si>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</si>
  <si>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</si>
  <si>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</si>
  <si>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</si>
  <si>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</si>
  <si>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</si>
  <si>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</si>
  <si>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</si>
  <si>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</si>
  <si>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</si>
  <si>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</si>
  <si>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</si>
  <si>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</si>
  <si>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</si>
  <si>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</si>
  <si>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</si>
  <si>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</si>
  <si>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</si>
  <si>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</si>
  <si>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</si>
  <si>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</si>
  <si>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</si>
  <si>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</si>
  <si>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</si>
  <si>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</si>
  <si>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</si>
  <si>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</si>
  <si>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</si>
  <si>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</si>
  <si>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</si>
  <si>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</si>
  <si>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</si>
  <si>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</si>
  <si>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</si>
  <si>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</si>
  <si>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</si>
  <si>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</si>
  <si>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</si>
  <si>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</si>
  <si>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</si>
  <si>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</si>
  <si>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</si>
  <si>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</si>
  <si>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</si>
  <si>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</si>
  <si>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</si>
  <si>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</si>
  <si>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</si>
  <si>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</si>
  <si>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</si>
  <si>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</si>
  <si>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</si>
  <si>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</si>
  <si>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</si>
  <si>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</si>
  <si>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</si>
  <si>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</si>
  <si>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</si>
  <si>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</si>
  <si>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</si>
  <si>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</si>
  <si>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</si>
  <si>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</si>
  <si>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</si>
  <si>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</si>
  <si>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</si>
  <si>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</si>
  <si>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</si>
  <si>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</si>
  <si>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</si>
  <si>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</si>
  <si>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</si>
  <si>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</si>
  <si>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</si>
  <si>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</si>
  <si>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</si>
  <si>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</si>
  <si>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</si>
  <si>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</si>
  <si>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</si>
  <si>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</si>
  <si>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</si>
  <si>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</si>
  <si>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</si>
  <si>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</si>
  <si>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</si>
  <si>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</si>
  <si>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</si>
  <si>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</si>
  <si>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</si>
  <si>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</si>
  <si>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</si>
  <si>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</si>
  <si>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</si>
  <si>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</si>
  <si>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</si>
  <si>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</si>
  <si>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</si>
  <si>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</si>
  <si>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</si>
  <si>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</si>
  <si>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</si>
  <si>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</si>
  <si>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</si>
  <si>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</si>
  <si>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</si>
  <si>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</si>
  <si>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</si>
  <si>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</si>
  <si>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</si>
  <si>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</si>
  <si>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</si>
  <si>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</si>
  <si>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</si>
  <si>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</si>
  <si>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</si>
  <si>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</si>
  <si>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</si>
  <si>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</si>
  <si>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</si>
  <si>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</si>
  <si>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</si>
  <si>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</si>
  <si>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</si>
  <si>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</si>
  <si>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</si>
  <si>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</si>
  <si>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</si>
  <si>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</si>
  <si>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</si>
  <si>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</si>
  <si>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</si>
  <si>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</si>
  <si>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</si>
  <si>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</si>
  <si>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</si>
  <si>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</si>
  <si>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</si>
  <si>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</si>
  <si>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</si>
  <si>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</si>
  <si>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</si>
  <si>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</si>
  <si>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</si>
  <si>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</si>
  <si>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</si>
  <si>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</si>
  <si>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</si>
  <si>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</si>
  <si>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</si>
  <si>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</si>
  <si>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</si>
  <si>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</si>
  <si>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</si>
  <si>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</si>
  <si>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</si>
  <si>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</si>
  <si>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</si>
  <si>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</si>
  <si>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</si>
  <si>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</si>
  <si>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</si>
  <si>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</si>
  <si>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</si>
  <si>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</si>
  <si>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</si>
  <si>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</si>
  <si>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</si>
  <si>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</si>
  <si>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</si>
  <si>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</si>
  <si>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</si>
  <si>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</si>
  <si>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</si>
  <si>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</si>
  <si>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</si>
  <si>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</si>
  <si>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</si>
  <si>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</si>
  <si>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</si>
  <si>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</si>
  <si>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</si>
  <si>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</si>
  <si>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</si>
  <si>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</si>
  <si>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</si>
  <si>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</si>
  <si>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</si>
  <si>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</si>
  <si>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</si>
  <si>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</si>
  <si>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</si>
  <si>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</si>
  <si>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</si>
  <si>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</si>
  <si>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</si>
  <si>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</si>
  <si>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</si>
  <si>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</si>
  <si>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</si>
  <si>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</si>
  <si>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</si>
  <si>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</si>
  <si>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</si>
  <si>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</si>
  <si>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</si>
  <si>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</si>
  <si>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</si>
  <si>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</si>
  <si>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</si>
  <si>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</si>
  <si>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</si>
  <si>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</si>
  <si>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</si>
  <si>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</si>
  <si>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</si>
  <si>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</si>
  <si>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</si>
  <si>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</si>
  <si>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</si>
  <si>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</si>
  <si>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</si>
  <si>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</si>
  <si>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</si>
  <si>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</si>
  <si>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</si>
  <si>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</si>
  <si>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</si>
  <si>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</si>
  <si>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</si>
  <si>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</si>
  <si>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</si>
  <si>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</si>
  <si>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</si>
  <si>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</si>
  <si>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</si>
  <si>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</si>
  <si>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</si>
  <si>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</si>
  <si>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</si>
  <si>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</si>
  <si>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</si>
  <si>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</si>
  <si>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</si>
  <si>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</si>
  <si>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</si>
  <si>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</si>
  <si>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</si>
  <si>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</si>
  <si>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</si>
  <si>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</si>
  <si>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</si>
  <si>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</si>
  <si>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</si>
  <si>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</si>
  <si>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</si>
  <si>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</si>
  <si>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</si>
  <si>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</si>
  <si>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</si>
  <si>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</si>
  <si>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</si>
  <si>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</si>
  <si>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</si>
  <si>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</si>
  <si>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</si>
  <si>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</si>
  <si>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</si>
  <si>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</si>
  <si>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</si>
  <si>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</si>
  <si>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</si>
  <si>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</si>
  <si>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</si>
  <si>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</si>
  <si>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</si>
  <si>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</si>
  <si>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</si>
  <si>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</si>
  <si>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</si>
  <si>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</si>
  <si>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</si>
  <si>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</si>
  <si>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</si>
  <si>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</si>
  <si>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</si>
  <si>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</si>
  <si>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</si>
  <si>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</si>
  <si>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</si>
  <si>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</si>
  <si>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</si>
  <si>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</si>
  <si>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</si>
  <si>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</si>
  <si>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</si>
  <si>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</si>
  <si>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</si>
  <si>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</si>
  <si>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</si>
  <si>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</si>
  <si>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</si>
  <si>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</si>
  <si>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</si>
  <si>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</si>
  <si>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</si>
  <si>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</si>
  <si>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</si>
  <si>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</si>
  <si>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</si>
  <si>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</si>
  <si>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</si>
  <si>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</si>
  <si>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</si>
  <si>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</si>
  <si>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</si>
  <si>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</si>
  <si>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</si>
  <si>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</si>
  <si>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</si>
  <si>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</si>
  <si>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</si>
  <si>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</si>
  <si>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</si>
  <si>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</si>
  <si>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</si>
  <si>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</si>
  <si>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</si>
  <si>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</si>
  <si>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</si>
  <si>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</si>
  <si>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</si>
  <si>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</si>
  <si>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</si>
  <si>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</si>
  <si>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</si>
  <si>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</si>
  <si>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</si>
  <si>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</si>
  <si>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</si>
  <si>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</si>
  <si>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</si>
  <si>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</si>
  <si>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</si>
  <si>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</si>
  <si>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</si>
  <si>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</si>
  <si>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</si>
  <si>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</si>
  <si>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</si>
  <si>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</si>
  <si>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</si>
  <si>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</si>
  <si>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</si>
  <si>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</si>
  <si>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</si>
  <si>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</si>
  <si>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</si>
  <si>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</si>
  <si>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</si>
  <si>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</si>
  <si>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</si>
  <si>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</si>
  <si>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</si>
  <si>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</si>
  <si>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</si>
  <si>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</si>
  <si>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</si>
  <si>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</si>
  <si>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</si>
  <si>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</si>
  <si>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</si>
  <si>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</si>
  <si>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</si>
  <si>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</si>
  <si>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</si>
  <si>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</si>
  <si>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</si>
  <si>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</si>
  <si>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</si>
  <si>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</si>
  <si>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</si>
  <si>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</si>
  <si>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</si>
  <si>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</si>
  <si>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</si>
  <si>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</si>
  <si>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</si>
  <si>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</si>
  <si>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</si>
  <si>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</si>
  <si>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</si>
  <si>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</si>
  <si>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</si>
  <si>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</si>
  <si>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</si>
  <si>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</si>
  <si>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</si>
  <si>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</si>
  <si>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</si>
  <si>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</si>
  <si>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</si>
  <si>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</si>
  <si>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</si>
  <si>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</si>
  <si>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</si>
  <si>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</si>
  <si>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</si>
  <si>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</si>
  <si>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</si>
  <si>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</si>
  <si>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</si>
  <si>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</si>
  <si>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</si>
  <si>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</si>
  <si>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</si>
  <si>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</si>
  <si>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</si>
  <si>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</si>
  <si>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</si>
  <si>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</si>
  <si>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</si>
  <si>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</si>
  <si>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</si>
  <si>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</si>
  <si>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</si>
  <si>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</si>
  <si>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</si>
  <si>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</si>
  <si>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</si>
  <si>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</si>
  <si>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</si>
  <si>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</si>
  <si>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</si>
  <si>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</si>
  <si>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</si>
  <si>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</si>
  <si>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</si>
  <si>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</si>
  <si>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</si>
  <si>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</si>
  <si>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</si>
  <si>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</si>
  <si>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</si>
  <si>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</si>
  <si>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</si>
  <si>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</si>
  <si>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</si>
  <si>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</si>
  <si>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</si>
  <si>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</si>
  <si>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</si>
  <si>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</si>
  <si>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</si>
  <si>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</si>
  <si>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</si>
  <si>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</si>
  <si>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</si>
  <si>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</si>
  <si>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</si>
  <si>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</si>
  <si>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</si>
  <si>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</si>
  <si>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</si>
  <si>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</si>
  <si>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</si>
  <si>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</si>
  <si>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</si>
  <si>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</si>
  <si>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</si>
  <si>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</si>
  <si>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</si>
  <si>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</si>
  <si>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</si>
  <si>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</si>
  <si>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</si>
  <si>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</si>
  <si>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</si>
  <si>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</si>
  <si>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</si>
  <si>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</si>
  <si>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</si>
  <si>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</si>
  <si>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</si>
  <si>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</si>
  <si>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</si>
  <si>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</si>
  <si>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</si>
  <si>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</si>
  <si>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</si>
  <si>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</si>
  <si>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</si>
  <si>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</si>
  <si>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</si>
  <si>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</si>
  <si>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</si>
  <si>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</si>
  <si>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</si>
  <si>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</si>
  <si>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</si>
  <si>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</si>
  <si>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</si>
  <si>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</si>
  <si>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</si>
  <si>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</si>
  <si>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</si>
  <si>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</si>
  <si>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</si>
  <si>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</si>
  <si>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</si>
  <si>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</si>
  <si>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</si>
  <si>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</si>
  <si>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</si>
  <si>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</si>
  <si>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</si>
  <si>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</si>
  <si>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</si>
  <si>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</si>
  <si>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</si>
  <si>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</si>
  <si>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</si>
  <si>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</si>
  <si>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</si>
  <si>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</si>
  <si>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</si>
  <si>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</si>
  <si>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</si>
  <si>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</si>
  <si>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</si>
  <si>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</si>
  <si>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</si>
  <si>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</si>
  <si>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</si>
  <si>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</si>
  <si>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</si>
  <si>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</si>
  <si>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</si>
  <si>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</si>
  <si>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</si>
  <si>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</si>
  <si>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</si>
  <si>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</si>
  <si>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</si>
  <si>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Adjusted sales</t>
  </si>
  <si>
    <t>discount amount</t>
  </si>
  <si>
    <t>M</t>
  </si>
  <si>
    <t>N</t>
  </si>
  <si>
    <t>Total Revenue</t>
  </si>
  <si>
    <t>Avg Order Value</t>
  </si>
  <si>
    <t>Total Discount</t>
  </si>
  <si>
    <t>Total Orders</t>
  </si>
  <si>
    <t>Orders</t>
  </si>
  <si>
    <t>Average Discount</t>
  </si>
  <si>
    <t xml:space="preserve"> </t>
  </si>
  <si>
    <t>Order year</t>
  </si>
  <si>
    <t>Order month</t>
  </si>
  <si>
    <t>Orderquarter</t>
  </si>
  <si>
    <t>weekday</t>
  </si>
  <si>
    <t>Row Labels</t>
  </si>
  <si>
    <t>Grand Total</t>
  </si>
  <si>
    <t>2016</t>
  </si>
  <si>
    <t>Sum of Adjusted sales</t>
  </si>
  <si>
    <t>Qtr1</t>
  </si>
  <si>
    <t>Qtr2</t>
  </si>
  <si>
    <t>Qtr3</t>
  </si>
  <si>
    <t>Qtr4</t>
  </si>
  <si>
    <t>Feb</t>
  </si>
  <si>
    <t>Mar</t>
  </si>
  <si>
    <t>Tue</t>
  </si>
  <si>
    <t>Column Labels</t>
  </si>
  <si>
    <t>Sum of Sales</t>
  </si>
  <si>
    <t>(All)</t>
  </si>
  <si>
    <t>Sum of discount amount</t>
  </si>
  <si>
    <t>Average of Sales</t>
  </si>
  <si>
    <t>Sum of Quantity</t>
  </si>
  <si>
    <t>PRODUCTID</t>
  </si>
  <si>
    <t>QUANTITY</t>
  </si>
  <si>
    <t>TOTAL</t>
  </si>
  <si>
    <t>$B$10</t>
  </si>
  <si>
    <t>$B$11</t>
  </si>
  <si>
    <t>$B$12</t>
  </si>
  <si>
    <t>$B$13</t>
  </si>
  <si>
    <t>$B$14</t>
  </si>
  <si>
    <t>$B$15</t>
  </si>
  <si>
    <t>$B$16</t>
  </si>
  <si>
    <t>$B$17</t>
  </si>
  <si>
    <t>$B$18</t>
  </si>
  <si>
    <t>$B$19</t>
  </si>
  <si>
    <t>$B$20</t>
  </si>
  <si>
    <t>$B$21</t>
  </si>
  <si>
    <t>$B$22</t>
  </si>
  <si>
    <t>$B$23</t>
  </si>
  <si>
    <t>$B$24</t>
  </si>
  <si>
    <t>$B$25</t>
  </si>
  <si>
    <t>$B$26</t>
  </si>
  <si>
    <t>$B$27</t>
  </si>
  <si>
    <t>$B$28</t>
  </si>
  <si>
    <t>$B$29</t>
  </si>
  <si>
    <t>BASE CASE</t>
  </si>
  <si>
    <t>Created by KANCHANA on 21-11-2025</t>
  </si>
  <si>
    <t>HIGH DEMAND</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</si>
  <si>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</si>
  <si>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</si>
  <si>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</si>
  <si>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</si>
  <si>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</si>
  <si>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</si>
  <si>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</si>
  <si>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PRO-ID</t>
  </si>
  <si>
    <t>OFF-A-10003638</t>
  </si>
  <si>
    <t>OFF-B10003572</t>
  </si>
  <si>
    <t>OFF-C-10003479</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</si>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</sst>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2" x14ac:knownFonts="1">
    <font>
      <sz val="11"/>
      <color theme="1"/>
      <name val="Calibri"/>
      <family val="2"/>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1"/>
      <color rgb="FF000000"/>
      <name val="Calibri"/>
      <family val="2"/>
    </font>
    <font>
      <sz val="11"/>
      <color theme="1"/>
      <name val="Calibri"/>
      <family val="2"/>
      <scheme val="minor"/>
    </font>
    <font>
      <sz val="14"/>
      <color theme="1"/>
      <name val="Calibri"/>
      <family val="2"/>
      <scheme val="minor"/>
    </font>
    <font>
      <sz val="18"/>
      <color theme="1"/>
      <name val="Calibri"/>
      <family val="2"/>
      <scheme val="minor"/>
    </font>
    <font>
      <b/>
      <sz val="18"/>
      <color theme="1"/>
      <name val="Calibri"/>
      <family val="2"/>
      <scheme val="minor"/>
    </font>
  </fonts>
  <fills count="9">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79998168889431442"/>
        <bgColor theme="4" tint="0.79998168889431442"/>
      </patternFill>
    </fill>
    <fill>
      <patternFill patternType="solid">
        <fgColor theme="6" tint="0.39997558519241921"/>
        <bgColor indexed="65"/>
      </patternFill>
    </fill>
    <fill>
      <patternFill patternType="solid">
        <fgColor theme="7" tint="0.39997558519241921"/>
        <bgColor indexed="65"/>
      </patternFill>
    </fill>
    <fill>
      <patternFill patternType="solid">
        <fgColor rgb="FFFFFF00"/>
        <bgColor indexed="64"/>
      </patternFill>
    </fill>
  </fills>
  <borders count="9">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0" fontId="8" fillId="6" borderId="0" applyNumberFormat="0" applyBorder="0" applyAlignment="0" applyProtection="0"/>
    <xf numFmtId="0" fontId="8" fillId="7" borderId="0" applyNumberFormat="0" applyBorder="0" applyAlignment="0" applyProtection="0"/>
  </cellStyleXfs>
  <cellXfs count="45">
    <xf numFmtId="0" fontId="0" fillId="0" borderId="0" xfId="0"/>
    <xf numFmtId="14" fontId="0" fillId="0" borderId="0" xfId="0" applyNumberFormat="1"/>
    <xf numFmtId="164" fontId="0" fillId="0" borderId="0" xfId="0" applyNumberFormat="1"/>
    <xf numFmtId="2" fontId="0" fillId="0" borderId="0" xfId="0" applyNumberFormat="1"/>
    <xf numFmtId="9" fontId="0" fillId="0" borderId="0" xfId="0" applyNumberFormat="1"/>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2" fontId="0" fillId="0" borderId="2" xfId="0" applyNumberFormat="1" applyBorder="1"/>
    <xf numFmtId="0" fontId="2" fillId="2" borderId="3" xfId="0" applyFont="1" applyFill="1" applyBorder="1" applyAlignment="1">
      <alignment horizontal="left"/>
    </xf>
    <xf numFmtId="0" fontId="2" fillId="2" borderId="1" xfId="0" applyFont="1" applyFill="1" applyBorder="1" applyAlignment="1">
      <alignment horizontal="left"/>
    </xf>
    <xf numFmtId="0" fontId="0" fillId="0" borderId="4" xfId="0" applyBorder="1"/>
    <xf numFmtId="0" fontId="3" fillId="3" borderId="0" xfId="0" applyFont="1" applyFill="1" applyAlignment="1">
      <alignment horizontal="left"/>
    </xf>
    <xf numFmtId="0" fontId="4" fillId="3" borderId="4" xfId="0" applyFont="1" applyFill="1" applyBorder="1" applyAlignment="1">
      <alignment horizontal="left"/>
    </xf>
    <xf numFmtId="0" fontId="3" fillId="3" borderId="2" xfId="0" applyFont="1" applyFill="1" applyBorder="1" applyAlignment="1">
      <alignment horizontal="left"/>
    </xf>
    <xf numFmtId="0" fontId="5" fillId="2" borderId="1" xfId="0" applyFont="1" applyFill="1" applyBorder="1" applyAlignment="1">
      <alignment horizontal="right"/>
    </xf>
    <xf numFmtId="0" fontId="5" fillId="2" borderId="3" xfId="0" applyFont="1" applyFill="1" applyBorder="1" applyAlignment="1">
      <alignment horizontal="right"/>
    </xf>
    <xf numFmtId="2" fontId="0" fillId="4" borderId="0" xfId="0" applyNumberFormat="1" applyFill="1"/>
    <xf numFmtId="0" fontId="6" fillId="0" borderId="0" xfId="0" applyFont="1" applyAlignment="1">
      <alignment vertical="top" wrapText="1"/>
    </xf>
    <xf numFmtId="0" fontId="0" fillId="0" borderId="0" xfId="0" applyAlignment="1">
      <alignment wrapText="1"/>
    </xf>
    <xf numFmtId="0" fontId="0" fillId="5" borderId="5" xfId="0" applyFill="1" applyBorder="1" applyAlignment="1">
      <alignment horizontal="left"/>
    </xf>
    <xf numFmtId="2" fontId="0" fillId="5" borderId="6" xfId="0" applyNumberFormat="1" applyFill="1" applyBorder="1"/>
    <xf numFmtId="0" fontId="0" fillId="0" borderId="5" xfId="0" applyBorder="1" applyAlignment="1">
      <alignment horizontal="left"/>
    </xf>
    <xf numFmtId="2" fontId="0" fillId="0" borderId="6" xfId="0" applyNumberFormat="1" applyBorder="1"/>
    <xf numFmtId="0" fontId="0" fillId="0" borderId="7" xfId="0" applyBorder="1" applyAlignment="1">
      <alignment horizontal="left"/>
    </xf>
    <xf numFmtId="2" fontId="0" fillId="0" borderId="8" xfId="0" applyNumberFormat="1" applyBorder="1"/>
    <xf numFmtId="0" fontId="9" fillId="0" borderId="0" xfId="0" applyFont="1"/>
    <xf numFmtId="0" fontId="10" fillId="0" borderId="0" xfId="0" pivotButton="1" applyFont="1"/>
    <xf numFmtId="0" fontId="10" fillId="0" borderId="0" xfId="0" applyFont="1"/>
    <xf numFmtId="0" fontId="10" fillId="0" borderId="0" xfId="0" applyFont="1" applyAlignment="1">
      <alignment horizontal="left"/>
    </xf>
    <xf numFmtId="164" fontId="10" fillId="0" borderId="0" xfId="0" applyNumberFormat="1" applyFont="1"/>
    <xf numFmtId="0" fontId="10" fillId="0" borderId="0" xfId="0" applyFont="1" applyAlignment="1">
      <alignment horizontal="left" indent="1"/>
    </xf>
    <xf numFmtId="0" fontId="10" fillId="0" borderId="0" xfId="0" applyFont="1" applyAlignment="1">
      <alignment horizontal="left" indent="2"/>
    </xf>
    <xf numFmtId="0" fontId="10" fillId="0" borderId="0" xfId="0" applyFont="1" applyAlignment="1">
      <alignment horizontal="left" indent="3"/>
    </xf>
    <xf numFmtId="2" fontId="10" fillId="0" borderId="0" xfId="0" applyNumberFormat="1" applyFont="1"/>
    <xf numFmtId="0" fontId="10" fillId="0" borderId="0" xfId="0" applyFont="1" applyAlignment="1">
      <alignment vertical="center" wrapText="1"/>
    </xf>
    <xf numFmtId="0" fontId="10" fillId="7" borderId="0" xfId="2" applyFont="1" applyAlignment="1">
      <alignment vertical="center" wrapText="1"/>
    </xf>
    <xf numFmtId="0" fontId="11" fillId="0" borderId="0" xfId="0" applyFont="1" applyAlignment="1">
      <alignment vertical="center" wrapText="1"/>
    </xf>
    <xf numFmtId="0" fontId="11" fillId="8" borderId="0" xfId="1" applyFont="1" applyFill="1" applyAlignment="1">
      <alignment vertical="center" wrapText="1"/>
    </xf>
    <xf numFmtId="0" fontId="10" fillId="6" borderId="0" xfId="1" applyFont="1" applyAlignment="1">
      <alignment vertical="center" wrapText="1"/>
    </xf>
    <xf numFmtId="0" fontId="11" fillId="8" borderId="0" xfId="1" applyFont="1" applyFill="1" applyAlignment="1">
      <alignment horizontal="center" vertical="center" wrapText="1"/>
    </xf>
    <xf numFmtId="0" fontId="10" fillId="6" borderId="0" xfId="1" applyFont="1"/>
    <xf numFmtId="0" fontId="9" fillId="0" borderId="0" xfId="0" applyFont="1" applyAlignment="1">
      <alignment horizontal="left"/>
    </xf>
    <xf numFmtId="2" fontId="9" fillId="0" borderId="0" xfId="0" applyNumberFormat="1" applyFont="1"/>
  </cellXfs>
  <cellStyles count="3">
    <cellStyle name="60% - Accent3" xfId="1" builtinId="40"/>
    <cellStyle name="60% - Accent4" xfId="2" builtinId="44"/>
    <cellStyle name="Normal" xfId="0" builtinId="0"/>
  </cellStyles>
  <dxfs count="399">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2" formatCode="0.00"/>
    </dxf>
    <dxf>
      <font>
        <strike val="0"/>
        <outline val="0"/>
        <shadow val="0"/>
        <u val="none"/>
        <vertAlign val="baseline"/>
        <sz val="14"/>
        <color theme="1"/>
        <name val="Calibri"/>
        <family val="2"/>
        <scheme val="minor"/>
      </font>
      <alignment horizontal="left" vertical="bottom" textRotation="0" wrapText="0" indent="0" justifyLastLine="0" shrinkToFit="0" readingOrder="0"/>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8"/>
        <color theme="1"/>
        <name val="Calibri"/>
        <family val="2"/>
        <scheme val="minor"/>
      </font>
      <alignment horizontal="general" vertical="center" textRotation="0" wrapText="1" indent="0" justifyLastLine="0" shrinkToFit="0" readingOrder="0"/>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4"/>
      </font>
    </dxf>
    <dxf>
      <font>
        <sz val="14"/>
      </font>
    </dxf>
    <dxf>
      <font>
        <sz val="14"/>
      </font>
    </dxf>
    <dxf>
      <font>
        <sz val="14"/>
      </font>
    </dxf>
    <dxf>
      <font>
        <sz val="18"/>
      </font>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numFmt numFmtId="0" formatCode="General"/>
    </dxf>
    <dxf>
      <numFmt numFmtId="0" formatCode="General"/>
    </dxf>
    <dxf>
      <numFmt numFmtId="164" formatCode="&quot;₹&quot;\ #,##0.00"/>
    </dxf>
    <dxf>
      <numFmt numFmtId="164" formatCode="&quot;₹&quot;\ #,##0.00"/>
    </dxf>
    <dxf>
      <numFmt numFmtId="2" formatCode="0.00"/>
    </dxf>
    <dxf>
      <numFmt numFmtId="13" formatCode="0%"/>
    </dxf>
    <dxf>
      <numFmt numFmtId="2" formatCode="0.00"/>
    </dxf>
    <dxf>
      <numFmt numFmtId="164" formatCode="&quot;₹&quot;\ #,##0.00"/>
    </dxf>
    <dxf>
      <numFmt numFmtId="19" formatCode="dd/mm/yyyy"/>
    </dxf>
    <dxf>
      <numFmt numFmtId="19" formatCode="dd/mm/yyyy"/>
    </dxf>
  </dxfs>
  <tableStyles count="0" defaultTableStyle="TableStyleMedium2" defaultPivotStyle="PivotStyleLight16"/>
  <colors>
    <mruColors>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[MINI.xlsm.xlsx]P1!PivotTable1</c:name>
    <c:fmtId val="2"/>
  </c:pivotSource>
  <c:chart>
    <c:title>
      <c:tx>
        <c:rich>
          <a:bodyPr rot="0" spcFirstLastPara="1" vertOverflow="ellipsis" vert="horz" wrap="square" anchor="ctr" anchorCtr="1"/>
          <a:lstStyle/>
          <a:p>
            <a:pPr>
              <a:defRPr sz="2160" b="1" i="0" u="none" strike="noStrike" kern="1200" cap="all" spc="100" normalizeH="0" baseline="0">
                <a:solidFill>
                  <a:schemeClr val="lt1"/>
                </a:solidFill>
                <a:latin typeface="+mn-lt"/>
                <a:ea typeface="+mn-ea"/>
                <a:cs typeface="+mn-cs"/>
              </a:defRPr>
            </a:pPr>
            <a:r>
              <a:rPr lang="en-US"/>
              <a:t>TOTAL SALES BY MONTH</a:t>
            </a:r>
          </a:p>
          <a:p>
            <a:pPr>
              <a:defRPr/>
            </a:pPr>
            <a:endParaRPr lang="en-US"/>
          </a:p>
        </c:rich>
      </c:tx>
      <c:layout>
        <c:manualLayout>
          <c:xMode val="edge"/>
          <c:yMode val="edge"/>
          <c:x val="0.29430328231442976"/>
          <c:y val="2.7725894775152797E-3"/>
        </c:manualLayout>
      </c:layout>
      <c:overlay val="0"/>
      <c:spPr>
        <a:noFill/>
        <a:ln>
          <a:noFill/>
        </a:ln>
        <a:effectLst/>
      </c:spPr>
      <c:txPr>
        <a:bodyPr rot="0" spcFirstLastPara="1" vertOverflow="ellipsis" vert="horz" wrap="square" anchor="ctr" anchorCtr="1"/>
        <a:lstStyle/>
        <a:p>
          <a:pPr>
            <a:defRPr sz="216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07502432982394"/>
          <c:y val="0.32674927941961496"/>
          <c:w val="0.66572419072615918"/>
          <c:h val="0.20730715952172646"/>
        </c:manualLayout>
      </c:layout>
      <c:lineChart>
        <c:grouping val="standard"/>
        <c:varyColors val="0"/>
        <c:ser>
          <c:idx val="0"/>
          <c:order val="0"/>
          <c:tx>
            <c:strRef>
              <c:f>'P1'!$B$4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'P1'!$A$5:$A$14</c:f>
              <c:multiLvlStrCache>
                <c:ptCount val="6"/>
                <c:lvl>
                  <c:pt idx="0">
                    <c:v>Jan</c:v>
                  </c:pt>
                  <c:pt idx="1">
                    <c:v>Feb</c:v>
                  </c:pt>
                  <c:pt idx="2">
                    <c:v>Mar</c:v>
                  </c:pt>
                </c:lvl>
                <c:lvl>
                  <c:pt idx="0">
                    <c:v>Qtr1</c:v>
                  </c:pt>
                  <c:pt idx="3">
                    <c:v>Qtr2</c:v>
                  </c:pt>
                  <c:pt idx="4">
                    <c:v>Qtr3</c:v>
                  </c:pt>
                  <c:pt idx="5">
                    <c:v>Qtr4</c:v>
                  </c:pt>
                </c:lvl>
                <c:lvl>
                  <c:pt idx="0">
                    <c:v>Tue</c:v>
                  </c:pt>
                </c:lvl>
                <c:lvl>
                  <c:pt idx="0">
                    <c:v>2016</c:v>
                  </c:pt>
                </c:lvl>
              </c:multiLvlStrCache>
            </c:multiLvlStrRef>
          </c:cat>
          <c:val>
            <c:numRef>
              <c:f>'P1'!$B$5:$B$14</c:f>
              <c:numCache>
                <c:formatCode>"₹"\ #,##0.00</c:formatCode>
                <c:ptCount val="6"/>
                <c:pt idx="0">
                  <c:v>204.72320000000002</c:v>
                </c:pt>
                <c:pt idx="1">
                  <c:v>269.61580000000004</c:v>
                </c:pt>
                <c:pt idx="2">
                  <c:v>1846.5357999999999</c:v>
                </c:pt>
                <c:pt idx="3">
                  <c:v>2547.9266000000002</c:v>
                </c:pt>
                <c:pt idx="4">
                  <c:v>3213.5797640000005</c:v>
                </c:pt>
                <c:pt idx="5">
                  <c:v>4559.9156000000003</c:v>
                </c:pt>
              </c:numCache>
            </c:numRef>
          </c:val>
          <c:smooth val="0"/>
          <c:extLst>
            <c:ext xmlns:c16="http://schemas.microsoft.com/office/drawing/2014/chart" uri="{C3380CC4-5D6E-409C-BE32-E72D297353CC}">
              <c16:uniqueId val="{00000000-146D-4C48-8460-D48DD07EF94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24210911"/>
        <c:axId val="324213311"/>
      </c:lineChart>
      <c:catAx>
        <c:axId val="3242109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800" b="0" i="0" u="none" strike="noStrike" kern="1200" spc="100" baseline="0">
                <a:solidFill>
                  <a:schemeClr val="lt1"/>
                </a:solidFill>
                <a:latin typeface="+mn-lt"/>
                <a:ea typeface="+mn-ea"/>
                <a:cs typeface="+mn-cs"/>
              </a:defRPr>
            </a:pPr>
            <a:endParaRPr lang="en-US"/>
          </a:p>
        </c:txPr>
        <c:crossAx val="324213311"/>
        <c:crosses val="autoZero"/>
        <c:auto val="1"/>
        <c:lblAlgn val="ctr"/>
        <c:lblOffset val="100"/>
        <c:noMultiLvlLbl val="0"/>
      </c:catAx>
      <c:valAx>
        <c:axId val="32421331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32421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[MINI.xlsm.xlsx]Sheet2!PivotTable2</c:name>
    <c:fmtId val="0"/>
  </c:pivotSource>
  <c:chart>
    <c:title>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3C7-4087-8881-CA5FDA88A9D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3C7-4087-8881-CA5FDA88A9D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3C7-4087-8881-CA5FDA88A9D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3C7-4087-8881-CA5FDA88A9DA}"/>
              </c:ext>
            </c:extLst>
          </c:dPt>
          <c:cat>
            <c:strRef>
              <c:f>Sheet2!$A$4:$A$8</c:f>
              <c:strCache>
                <c:ptCount val="4"/>
                <c:pt idx="0">
                  <c:v>First Class</c:v>
                </c:pt>
                <c:pt idx="1">
                  <c:v>Same Day</c:v>
                </c:pt>
                <c:pt idx="2">
                  <c:v>Second Class</c:v>
                </c:pt>
                <c:pt idx="3">
                  <c:v>Standard Class</c:v>
                </c:pt>
              </c:strCache>
            </c:strRef>
          </c:cat>
          <c:val>
            <c:numRef>
              <c:f>Sheet2!$B$4:$B$8</c:f>
              <c:numCache>
                <c:formatCode>"₹"\ #,##0.00</c:formatCode>
                <c:ptCount val="4"/>
                <c:pt idx="0">
                  <c:v>26300.946399999997</c:v>
                </c:pt>
                <c:pt idx="1">
                  <c:v>10274.367999999999</c:v>
                </c:pt>
                <c:pt idx="2">
                  <c:v>15203.605799999996</c:v>
                </c:pt>
                <c:pt idx="3">
                  <c:v>76978.386700000003</c:v>
                </c:pt>
              </c:numCache>
            </c:numRef>
          </c:val>
          <c:extLst>
            <c:ext xmlns:c16="http://schemas.microsoft.com/office/drawing/2014/chart" uri="{C3380CC4-5D6E-409C-BE32-E72D297353CC}">
              <c16:uniqueId val="{00000000-B65E-4A15-B8CF-C99E557C3900}"/>
            </c:ext>
          </c:extLst>
        </c:ser>
        <c:ser>
          <c:idx val="1"/>
          <c:order val="1"/>
          <c:tx>
            <c:strRef>
              <c:f>Sheet2!$C$3</c:f>
              <c:strCache>
                <c:ptCount val="1"/>
                <c:pt idx="0">
                  <c:v>Sum of discount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33C7-4087-8881-CA5FDA88A9D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33C7-4087-8881-CA5FDA88A9D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33C7-4087-8881-CA5FDA88A9D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33C7-4087-8881-CA5FDA88A9DA}"/>
              </c:ext>
            </c:extLst>
          </c:dPt>
          <c:cat>
            <c:strRef>
              <c:f>Sheet2!$A$4:$A$8</c:f>
              <c:strCache>
                <c:ptCount val="4"/>
                <c:pt idx="0">
                  <c:v>First Class</c:v>
                </c:pt>
                <c:pt idx="1">
                  <c:v>Same Day</c:v>
                </c:pt>
                <c:pt idx="2">
                  <c:v>Second Class</c:v>
                </c:pt>
                <c:pt idx="3">
                  <c:v>Standard Class</c:v>
                </c:pt>
              </c:strCache>
            </c:strRef>
          </c:cat>
          <c:val>
            <c:numRef>
              <c:f>Sheet2!$C$4:$C$8</c:f>
              <c:numCache>
                <c:formatCode>"₹"\ #,##0.00</c:formatCode>
                <c:ptCount val="4"/>
                <c:pt idx="0">
                  <c:v>3105.3818379999993</c:v>
                </c:pt>
                <c:pt idx="1">
                  <c:v>618.78139999999985</c:v>
                </c:pt>
                <c:pt idx="2">
                  <c:v>1609.1317959999999</c:v>
                </c:pt>
                <c:pt idx="3">
                  <c:v>11023.591468999995</c:v>
                </c:pt>
              </c:numCache>
            </c:numRef>
          </c:val>
          <c:extLst>
            <c:ext xmlns:c16="http://schemas.microsoft.com/office/drawing/2014/chart" uri="{C3380CC4-5D6E-409C-BE32-E72D297353CC}">
              <c16:uniqueId val="{00000001-B65E-4A15-B8CF-C99E557C3900}"/>
            </c:ext>
          </c:extLst>
        </c:ser>
        <c:ser>
          <c:idx val="2"/>
          <c:order val="2"/>
          <c:tx>
            <c:strRef>
              <c:f>Sheet2!$D$3</c:f>
              <c:strCache>
                <c:ptCount val="1"/>
                <c:pt idx="0">
                  <c:v>Average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33C7-4087-8881-CA5FDA88A9D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33C7-4087-8881-CA5FDA88A9D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33C7-4087-8881-CA5FDA88A9D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33C7-4087-8881-CA5FDA88A9DA}"/>
              </c:ext>
            </c:extLst>
          </c:dPt>
          <c:cat>
            <c:strRef>
              <c:f>Sheet2!$A$4:$A$8</c:f>
              <c:strCache>
                <c:ptCount val="4"/>
                <c:pt idx="0">
                  <c:v>First Class</c:v>
                </c:pt>
                <c:pt idx="1">
                  <c:v>Same Day</c:v>
                </c:pt>
                <c:pt idx="2">
                  <c:v>Second Class</c:v>
                </c:pt>
                <c:pt idx="3">
                  <c:v>Standard Class</c:v>
                </c:pt>
              </c:strCache>
            </c:strRef>
          </c:cat>
          <c:val>
            <c:numRef>
              <c:f>Sheet2!$D$4:$D$8</c:f>
              <c:numCache>
                <c:formatCode>"₹"\ #,##0.00</c:formatCode>
                <c:ptCount val="4"/>
                <c:pt idx="0">
                  <c:v>245.80323738317753</c:v>
                </c:pt>
                <c:pt idx="1">
                  <c:v>604.37458823529403</c:v>
                </c:pt>
                <c:pt idx="2">
                  <c:v>127.76139327731089</c:v>
                </c:pt>
                <c:pt idx="3">
                  <c:v>195.87375750636133</c:v>
                </c:pt>
              </c:numCache>
            </c:numRef>
          </c:val>
          <c:extLst>
            <c:ext xmlns:c16="http://schemas.microsoft.com/office/drawing/2014/chart" uri="{C3380CC4-5D6E-409C-BE32-E72D297353CC}">
              <c16:uniqueId val="{00000002-B65E-4A15-B8CF-C99E557C390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[MINI.xlsm.xlsx]Sheet3!PivotTable3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Sheet3!$A$4:$A$5</c:f>
              <c:strCache>
                <c:ptCount val="1"/>
                <c:pt idx="0">
                  <c:v>Office Supplies</c:v>
                </c:pt>
              </c:strCache>
            </c:strRef>
          </c:cat>
          <c:val>
            <c:numRef>
              <c:f>Sheet3!$B$4:$B$5</c:f>
              <c:numCache>
                <c:formatCode>"₹"\ #,##0.00</c:formatCode>
                <c:ptCount val="1"/>
                <c:pt idx="0">
                  <c:v>17.423999999999999</c:v>
                </c:pt>
              </c:numCache>
            </c:numRef>
          </c:val>
          <c:extLst>
            <c:ext xmlns:c16="http://schemas.microsoft.com/office/drawing/2014/chart" uri="{C3380CC4-5D6E-409C-BE32-E72D297353CC}">
              <c16:uniqueId val="{00000000-3370-4B52-B602-6707CD68122C}"/>
            </c:ext>
          </c:extLst>
        </c:ser>
        <c:ser>
          <c:idx val="1"/>
          <c:order val="1"/>
          <c:tx>
            <c:strRef>
              <c:f>Sheet3!$C$3</c:f>
              <c:strCache>
                <c:ptCount val="1"/>
                <c:pt idx="0">
                  <c:v>Sum of Quantity</c:v>
                </c:pt>
              </c:strCache>
            </c:strRef>
          </c:tx>
          <c:spPr>
            <a:solidFill>
              <a:schemeClr val="accent2"/>
            </a:solidFill>
            <a:ln>
              <a:noFill/>
            </a:ln>
            <a:effectLst/>
          </c:spPr>
          <c:invertIfNegative val="0"/>
          <c:cat>
            <c:strRef>
              <c:f>Sheet3!$A$4:$A$5</c:f>
              <c:strCache>
                <c:ptCount val="1"/>
                <c:pt idx="0">
                  <c:v>Office Supplies</c:v>
                </c:pt>
              </c:strCache>
            </c:strRef>
          </c:cat>
          <c:val>
            <c:numRef>
              <c:f>Sheet3!$C$4:$C$5</c:f>
              <c:numCache>
                <c:formatCode>0.00</c:formatCode>
                <c:ptCount val="1"/>
                <c:pt idx="0">
                  <c:v>5</c:v>
                </c:pt>
              </c:numCache>
            </c:numRef>
          </c:val>
          <c:extLst>
            <c:ext xmlns:c16="http://schemas.microsoft.com/office/drawing/2014/chart" uri="{C3380CC4-5D6E-409C-BE32-E72D297353CC}">
              <c16:uniqueId val="{00000001-3370-4B52-B602-6707CD68122C}"/>
            </c:ext>
          </c:extLst>
        </c:ser>
        <c:dLbls>
          <c:showLegendKey val="0"/>
          <c:showVal val="0"/>
          <c:showCatName val="0"/>
          <c:showSerName val="0"/>
          <c:showPercent val="0"/>
          <c:showBubbleSize val="0"/>
        </c:dLbls>
        <c:gapWidth val="182"/>
        <c:axId val="331808319"/>
        <c:axId val="331825599"/>
      </c:barChart>
      <c:catAx>
        <c:axId val="33180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25599"/>
        <c:crosses val="autoZero"/>
        <c:auto val="1"/>
        <c:lblAlgn val="ctr"/>
        <c:lblOffset val="100"/>
        <c:noMultiLvlLbl val="0"/>
      </c:catAx>
      <c:valAx>
        <c:axId val="3318255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08319"/>
        <c:crosses val="autoZero"/>
        <c:crossBetween val="between"/>
      </c:valAx>
      <c:spPr>
        <a:noFill/>
        <a:ln>
          <a:noFill/>
        </a:ln>
        <a:effectLst/>
      </c:spPr>
    </c:plotArea>
    <c:legend>
      <c:legendPos val="r"/>
      <c:layout>
        <c:manualLayout>
          <c:xMode val="edge"/>
          <c:yMode val="edge"/>
          <c:x val="0.73627746531683536"/>
          <c:y val="0.34374805373904532"/>
          <c:w val="0.25880933587458049"/>
          <c:h val="0.52339312406576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[MINI.xlsm.xlsx]Sheet8!PivotTable5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First Class</c:v>
                </c:pt>
              </c:strCache>
            </c:strRef>
          </c:tx>
          <c:spPr>
            <a:solidFill>
              <a:schemeClr val="accent1"/>
            </a:solidFill>
            <a:ln>
              <a:noFill/>
            </a:ln>
            <a:effectLst/>
          </c:spPr>
          <c:invertIfNegative val="0"/>
          <c:cat>
            <c:strRef>
              <c:f>Sheet8!$A$5:$A$6</c:f>
              <c:strCache>
                <c:ptCount val="1"/>
                <c:pt idx="0">
                  <c:v>Furniture</c:v>
                </c:pt>
              </c:strCache>
            </c:strRef>
          </c:cat>
          <c:val>
            <c:numRef>
              <c:f>Sheet8!$B$5:$B$6</c:f>
              <c:numCache>
                <c:formatCode>"₹"\ #,##0.00</c:formatCode>
                <c:ptCount val="1"/>
                <c:pt idx="0">
                  <c:v>28934.766536999992</c:v>
                </c:pt>
              </c:numCache>
            </c:numRef>
          </c:val>
          <c:extLst>
            <c:ext xmlns:c16="http://schemas.microsoft.com/office/drawing/2014/chart" uri="{C3380CC4-5D6E-409C-BE32-E72D297353CC}">
              <c16:uniqueId val="{00000000-6EA2-4ACF-8BDD-238CF3B53C0F}"/>
            </c:ext>
          </c:extLst>
        </c:ser>
        <c:ser>
          <c:idx val="1"/>
          <c:order val="1"/>
          <c:tx>
            <c:strRef>
              <c:f>Sheet8!$C$3:$C$4</c:f>
              <c:strCache>
                <c:ptCount val="1"/>
                <c:pt idx="0">
                  <c:v>Same Day</c:v>
                </c:pt>
              </c:strCache>
            </c:strRef>
          </c:tx>
          <c:spPr>
            <a:solidFill>
              <a:schemeClr val="accent2"/>
            </a:solidFill>
            <a:ln>
              <a:noFill/>
            </a:ln>
            <a:effectLst/>
          </c:spPr>
          <c:invertIfNegative val="0"/>
          <c:cat>
            <c:strRef>
              <c:f>Sheet8!$A$5:$A$6</c:f>
              <c:strCache>
                <c:ptCount val="1"/>
                <c:pt idx="0">
                  <c:v>Furniture</c:v>
                </c:pt>
              </c:strCache>
            </c:strRef>
          </c:cat>
          <c:val>
            <c:numRef>
              <c:f>Sheet8!$C$5:$C$6</c:f>
              <c:numCache>
                <c:formatCode>"₹"\ #,##0.00</c:formatCode>
                <c:ptCount val="1"/>
                <c:pt idx="0">
                  <c:v>11119.8927</c:v>
                </c:pt>
              </c:numCache>
            </c:numRef>
          </c:val>
          <c:extLst>
            <c:ext xmlns:c16="http://schemas.microsoft.com/office/drawing/2014/chart" uri="{C3380CC4-5D6E-409C-BE32-E72D297353CC}">
              <c16:uniqueId val="{00000008-6EA2-4ACF-8BDD-238CF3B53C0F}"/>
            </c:ext>
          </c:extLst>
        </c:ser>
        <c:ser>
          <c:idx val="2"/>
          <c:order val="2"/>
          <c:tx>
            <c:strRef>
              <c:f>Sheet8!$D$3:$D$4</c:f>
              <c:strCache>
                <c:ptCount val="1"/>
                <c:pt idx="0">
                  <c:v>Second Class</c:v>
                </c:pt>
              </c:strCache>
            </c:strRef>
          </c:tx>
          <c:spPr>
            <a:solidFill>
              <a:schemeClr val="accent3"/>
            </a:solidFill>
            <a:ln>
              <a:noFill/>
            </a:ln>
            <a:effectLst/>
          </c:spPr>
          <c:invertIfNegative val="0"/>
          <c:cat>
            <c:strRef>
              <c:f>Sheet8!$A$5:$A$6</c:f>
              <c:strCache>
                <c:ptCount val="1"/>
                <c:pt idx="0">
                  <c:v>Furniture</c:v>
                </c:pt>
              </c:strCache>
            </c:strRef>
          </c:cat>
          <c:val>
            <c:numRef>
              <c:f>Sheet8!$D$5:$D$6</c:f>
              <c:numCache>
                <c:formatCode>"₹"\ #,##0.00</c:formatCode>
                <c:ptCount val="1"/>
                <c:pt idx="0">
                  <c:v>34984.933774000005</c:v>
                </c:pt>
              </c:numCache>
            </c:numRef>
          </c:val>
          <c:extLst>
            <c:ext xmlns:c16="http://schemas.microsoft.com/office/drawing/2014/chart" uri="{C3380CC4-5D6E-409C-BE32-E72D297353CC}">
              <c16:uniqueId val="{00000009-6EA2-4ACF-8BDD-238CF3B53C0F}"/>
            </c:ext>
          </c:extLst>
        </c:ser>
        <c:ser>
          <c:idx val="3"/>
          <c:order val="3"/>
          <c:tx>
            <c:strRef>
              <c:f>Sheet8!$E$3:$E$4</c:f>
              <c:strCache>
                <c:ptCount val="1"/>
                <c:pt idx="0">
                  <c:v>Standard Class</c:v>
                </c:pt>
              </c:strCache>
            </c:strRef>
          </c:tx>
          <c:spPr>
            <a:solidFill>
              <a:schemeClr val="accent4"/>
            </a:solidFill>
            <a:ln>
              <a:noFill/>
            </a:ln>
            <a:effectLst/>
          </c:spPr>
          <c:invertIfNegative val="0"/>
          <c:cat>
            <c:strRef>
              <c:f>Sheet8!$A$5:$A$6</c:f>
              <c:strCache>
                <c:ptCount val="1"/>
                <c:pt idx="0">
                  <c:v>Furniture</c:v>
                </c:pt>
              </c:strCache>
            </c:strRef>
          </c:cat>
          <c:val>
            <c:numRef>
              <c:f>Sheet8!$E$5:$E$6</c:f>
              <c:numCache>
                <c:formatCode>"₹"\ #,##0.00</c:formatCode>
                <c:ptCount val="1"/>
                <c:pt idx="0">
                  <c:v>117164.15450300009</c:v>
                </c:pt>
              </c:numCache>
            </c:numRef>
          </c:val>
          <c:extLst>
            <c:ext xmlns:c16="http://schemas.microsoft.com/office/drawing/2014/chart" uri="{C3380CC4-5D6E-409C-BE32-E72D297353CC}">
              <c16:uniqueId val="{0000000A-6EA2-4ACF-8BDD-238CF3B53C0F}"/>
            </c:ext>
          </c:extLst>
        </c:ser>
        <c:dLbls>
          <c:showLegendKey val="0"/>
          <c:showVal val="0"/>
          <c:showCatName val="0"/>
          <c:showSerName val="0"/>
          <c:showPercent val="0"/>
          <c:showBubbleSize val="0"/>
        </c:dLbls>
        <c:gapWidth val="219"/>
        <c:overlap val="-27"/>
        <c:axId val="324166751"/>
        <c:axId val="324154271"/>
      </c:barChart>
      <c:catAx>
        <c:axId val="32416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54271"/>
        <c:crosses val="autoZero"/>
        <c:auto val="1"/>
        <c:lblAlgn val="ctr"/>
        <c:lblOffset val="100"/>
        <c:noMultiLvlLbl val="0"/>
      </c:catAx>
      <c:valAx>
        <c:axId val="324154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6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[MINI.xlsm.xlsx]P1!PivotTable1</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MONTH</a:t>
            </a:r>
          </a:p>
          <a:p>
            <a:pPr>
              <a:defRPr/>
            </a:pPr>
            <a:endParaRPr lang="en-US"/>
          </a:p>
        </c:rich>
      </c:tx>
      <c:layout>
        <c:manualLayout>
          <c:xMode val="edge"/>
          <c:yMode val="edge"/>
          <c:x val="0.46199280327213327"/>
          <c:y val="1.1886757109110496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85851668366604"/>
          <c:y val="0.21740604097516147"/>
          <c:w val="0.66572419072615918"/>
          <c:h val="0.20730715952172646"/>
        </c:manualLayout>
      </c:layout>
      <c:lineChart>
        <c:grouping val="standard"/>
        <c:varyColors val="0"/>
        <c:ser>
          <c:idx val="0"/>
          <c:order val="0"/>
          <c:tx>
            <c:strRef>
              <c:f>'P1'!$B$4</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'P1'!$A$5:$A$14</c:f>
              <c:multiLvlStrCache>
                <c:ptCount val="6"/>
                <c:lvl>
                  <c:pt idx="0">
                    <c:v>Jan</c:v>
                  </c:pt>
                  <c:pt idx="1">
                    <c:v>Feb</c:v>
                  </c:pt>
                  <c:pt idx="2">
                    <c:v>Mar</c:v>
                  </c:pt>
                </c:lvl>
                <c:lvl>
                  <c:pt idx="0">
                    <c:v>Qtr1</c:v>
                  </c:pt>
                  <c:pt idx="3">
                    <c:v>Qtr2</c:v>
                  </c:pt>
                  <c:pt idx="4">
                    <c:v>Qtr3</c:v>
                  </c:pt>
                  <c:pt idx="5">
                    <c:v>Qtr4</c:v>
                  </c:pt>
                </c:lvl>
                <c:lvl>
                  <c:pt idx="0">
                    <c:v>Tue</c:v>
                  </c:pt>
                </c:lvl>
                <c:lvl>
                  <c:pt idx="0">
                    <c:v>2016</c:v>
                  </c:pt>
                </c:lvl>
              </c:multiLvlStrCache>
            </c:multiLvlStrRef>
          </c:cat>
          <c:val>
            <c:numRef>
              <c:f>'P1'!$B$5:$B$14</c:f>
              <c:numCache>
                <c:formatCode>"₹"\ #,##0.00</c:formatCode>
                <c:ptCount val="6"/>
                <c:pt idx="0">
                  <c:v>204.72320000000002</c:v>
                </c:pt>
                <c:pt idx="1">
                  <c:v>269.61580000000004</c:v>
                </c:pt>
                <c:pt idx="2">
                  <c:v>1846.5357999999999</c:v>
                </c:pt>
                <c:pt idx="3">
                  <c:v>2547.9266000000002</c:v>
                </c:pt>
                <c:pt idx="4">
                  <c:v>3213.5797640000005</c:v>
                </c:pt>
                <c:pt idx="5">
                  <c:v>4559.9156000000003</c:v>
                </c:pt>
              </c:numCache>
            </c:numRef>
          </c:val>
          <c:smooth val="0"/>
          <c:extLst>
            <c:ext xmlns:c16="http://schemas.microsoft.com/office/drawing/2014/chart" uri="{C3380CC4-5D6E-409C-BE32-E72D297353CC}">
              <c16:uniqueId val="{00000000-CEFB-4191-BB09-0E3029A90E2A}"/>
            </c:ext>
          </c:extLst>
        </c:ser>
        <c:dLbls>
          <c:showLegendKey val="0"/>
          <c:showVal val="0"/>
          <c:showCatName val="0"/>
          <c:showSerName val="0"/>
          <c:showPercent val="0"/>
          <c:showBubbleSize val="0"/>
        </c:dLbls>
        <c:marker val="1"/>
        <c:smooth val="0"/>
        <c:axId val="324210911"/>
        <c:axId val="324213311"/>
      </c:lineChart>
      <c:catAx>
        <c:axId val="3242109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4213311"/>
        <c:crosses val="autoZero"/>
        <c:auto val="1"/>
        <c:lblAlgn val="ctr"/>
        <c:lblOffset val="100"/>
        <c:noMultiLvlLbl val="0"/>
      </c:catAx>
      <c:valAx>
        <c:axId val="324213311"/>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421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[MINI.xlsm.xlsx]Sheet2!PivotTable2</c:name>
    <c:fmtId val="3"/>
  </c:pivotSource>
  <c:chart>
    <c:title>
      <c:layout>
        <c:manualLayout>
          <c:xMode val="edge"/>
          <c:yMode val="edge"/>
          <c:x val="0.29162888814144278"/>
          <c:y val="0.152432051732109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016351610713974E-4"/>
          <c:y val="0.32103436001270752"/>
          <c:w val="0.54155540281657188"/>
          <c:h val="0.38655577960507642"/>
        </c:manualLayout>
      </c:layout>
      <c:pie3DChart>
        <c:varyColors val="1"/>
        <c:ser>
          <c:idx val="0"/>
          <c:order val="0"/>
          <c:tx>
            <c:strRef>
              <c:f>Sheet2!$B$3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281-4A1C-99E7-8ECE8E0DB5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281-4A1C-99E7-8ECE8E0DB5B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281-4A1C-99E7-8ECE8E0DB5B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281-4A1C-99E7-8ECE8E0DB5B2}"/>
              </c:ext>
            </c:extLst>
          </c:dPt>
          <c:cat>
            <c:strRef>
              <c:f>Sheet2!$A$4:$A$8</c:f>
              <c:strCache>
                <c:ptCount val="4"/>
                <c:pt idx="0">
                  <c:v>First Class</c:v>
                </c:pt>
                <c:pt idx="1">
                  <c:v>Same Day</c:v>
                </c:pt>
                <c:pt idx="2">
                  <c:v>Second Class</c:v>
                </c:pt>
                <c:pt idx="3">
                  <c:v>Standard Class</c:v>
                </c:pt>
              </c:strCache>
            </c:strRef>
          </c:cat>
          <c:val>
            <c:numRef>
              <c:f>Sheet2!$B$4:$B$8</c:f>
              <c:numCache>
                <c:formatCode>"₹"\ #,##0.00</c:formatCode>
                <c:ptCount val="4"/>
                <c:pt idx="0">
                  <c:v>26300.946399999997</c:v>
                </c:pt>
                <c:pt idx="1">
                  <c:v>10274.367999999999</c:v>
                </c:pt>
                <c:pt idx="2">
                  <c:v>15203.605799999996</c:v>
                </c:pt>
                <c:pt idx="3">
                  <c:v>76978.386700000003</c:v>
                </c:pt>
              </c:numCache>
            </c:numRef>
          </c:val>
          <c:extLst>
            <c:ext xmlns:c16="http://schemas.microsoft.com/office/drawing/2014/chart" uri="{C3380CC4-5D6E-409C-BE32-E72D297353CC}">
              <c16:uniqueId val="{00000008-8281-4A1C-99E7-8ECE8E0DB5B2}"/>
            </c:ext>
          </c:extLst>
        </c:ser>
        <c:ser>
          <c:idx val="1"/>
          <c:order val="1"/>
          <c:tx>
            <c:strRef>
              <c:f>Sheet2!$C$3</c:f>
              <c:strCache>
                <c:ptCount val="1"/>
                <c:pt idx="0">
                  <c:v>Sum of discount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8281-4A1C-99E7-8ECE8E0DB5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8281-4A1C-99E7-8ECE8E0DB5B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8281-4A1C-99E7-8ECE8E0DB5B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8281-4A1C-99E7-8ECE8E0DB5B2}"/>
              </c:ext>
            </c:extLst>
          </c:dPt>
          <c:cat>
            <c:strRef>
              <c:f>Sheet2!$A$4:$A$8</c:f>
              <c:strCache>
                <c:ptCount val="4"/>
                <c:pt idx="0">
                  <c:v>First Class</c:v>
                </c:pt>
                <c:pt idx="1">
                  <c:v>Same Day</c:v>
                </c:pt>
                <c:pt idx="2">
                  <c:v>Second Class</c:v>
                </c:pt>
                <c:pt idx="3">
                  <c:v>Standard Class</c:v>
                </c:pt>
              </c:strCache>
            </c:strRef>
          </c:cat>
          <c:val>
            <c:numRef>
              <c:f>Sheet2!$C$4:$C$8</c:f>
              <c:numCache>
                <c:formatCode>"₹"\ #,##0.00</c:formatCode>
                <c:ptCount val="4"/>
                <c:pt idx="0">
                  <c:v>3105.3818379999993</c:v>
                </c:pt>
                <c:pt idx="1">
                  <c:v>618.78139999999985</c:v>
                </c:pt>
                <c:pt idx="2">
                  <c:v>1609.1317959999999</c:v>
                </c:pt>
                <c:pt idx="3">
                  <c:v>11023.591468999995</c:v>
                </c:pt>
              </c:numCache>
            </c:numRef>
          </c:val>
          <c:extLst>
            <c:ext xmlns:c16="http://schemas.microsoft.com/office/drawing/2014/chart" uri="{C3380CC4-5D6E-409C-BE32-E72D297353CC}">
              <c16:uniqueId val="{00000011-8281-4A1C-99E7-8ECE8E0DB5B2}"/>
            </c:ext>
          </c:extLst>
        </c:ser>
        <c:ser>
          <c:idx val="2"/>
          <c:order val="2"/>
          <c:tx>
            <c:strRef>
              <c:f>Sheet2!$D$3</c:f>
              <c:strCache>
                <c:ptCount val="1"/>
                <c:pt idx="0">
                  <c:v>Average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8281-4A1C-99E7-8ECE8E0DB5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8281-4A1C-99E7-8ECE8E0DB5B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8281-4A1C-99E7-8ECE8E0DB5B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8281-4A1C-99E7-8ECE8E0DB5B2}"/>
              </c:ext>
            </c:extLst>
          </c:dPt>
          <c:cat>
            <c:strRef>
              <c:f>Sheet2!$A$4:$A$8</c:f>
              <c:strCache>
                <c:ptCount val="4"/>
                <c:pt idx="0">
                  <c:v>First Class</c:v>
                </c:pt>
                <c:pt idx="1">
                  <c:v>Same Day</c:v>
                </c:pt>
                <c:pt idx="2">
                  <c:v>Second Class</c:v>
                </c:pt>
                <c:pt idx="3">
                  <c:v>Standard Class</c:v>
                </c:pt>
              </c:strCache>
            </c:strRef>
          </c:cat>
          <c:val>
            <c:numRef>
              <c:f>Sheet2!$D$4:$D$8</c:f>
              <c:numCache>
                <c:formatCode>"₹"\ #,##0.00</c:formatCode>
                <c:ptCount val="4"/>
                <c:pt idx="0">
                  <c:v>245.80323738317753</c:v>
                </c:pt>
                <c:pt idx="1">
                  <c:v>604.37458823529403</c:v>
                </c:pt>
                <c:pt idx="2">
                  <c:v>127.76139327731089</c:v>
                </c:pt>
                <c:pt idx="3">
                  <c:v>195.87375750636133</c:v>
                </c:pt>
              </c:numCache>
            </c:numRef>
          </c:val>
          <c:extLst>
            <c:ext xmlns:c16="http://schemas.microsoft.com/office/drawing/2014/chart" uri="{C3380CC4-5D6E-409C-BE32-E72D297353CC}">
              <c16:uniqueId val="{0000001A-8281-4A1C-99E7-8ECE8E0DB5B2}"/>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4370351951683935"/>
          <c:y val="0.32021627817656079"/>
          <c:w val="0.3284377239291616"/>
          <c:h val="0.33790372312255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[MINI.xlsm.xlsx]Sheet3!PivotTable3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Sheet3!$A$4:$A$5</c:f>
              <c:strCache>
                <c:ptCount val="1"/>
                <c:pt idx="0">
                  <c:v>Office Supplies</c:v>
                </c:pt>
              </c:strCache>
            </c:strRef>
          </c:cat>
          <c:val>
            <c:numRef>
              <c:f>Sheet3!$B$4:$B$5</c:f>
              <c:numCache>
                <c:formatCode>"₹"\ #,##0.00</c:formatCode>
                <c:ptCount val="1"/>
                <c:pt idx="0">
                  <c:v>17.423999999999999</c:v>
                </c:pt>
              </c:numCache>
            </c:numRef>
          </c:val>
          <c:extLst>
            <c:ext xmlns:c16="http://schemas.microsoft.com/office/drawing/2014/chart" uri="{C3380CC4-5D6E-409C-BE32-E72D297353CC}">
              <c16:uniqueId val="{00000000-BB02-4F3F-ACB7-4271842FA100}"/>
            </c:ext>
          </c:extLst>
        </c:ser>
        <c:ser>
          <c:idx val="1"/>
          <c:order val="1"/>
          <c:tx>
            <c:strRef>
              <c:f>Sheet3!$C$3</c:f>
              <c:strCache>
                <c:ptCount val="1"/>
                <c:pt idx="0">
                  <c:v>Sum of Quantity</c:v>
                </c:pt>
              </c:strCache>
            </c:strRef>
          </c:tx>
          <c:spPr>
            <a:solidFill>
              <a:schemeClr val="accent2"/>
            </a:solidFill>
            <a:ln>
              <a:noFill/>
            </a:ln>
            <a:effectLst/>
          </c:spPr>
          <c:invertIfNegative val="0"/>
          <c:cat>
            <c:strRef>
              <c:f>Sheet3!$A$4:$A$5</c:f>
              <c:strCache>
                <c:ptCount val="1"/>
                <c:pt idx="0">
                  <c:v>Office Supplies</c:v>
                </c:pt>
              </c:strCache>
            </c:strRef>
          </c:cat>
          <c:val>
            <c:numRef>
              <c:f>Sheet3!$C$4:$C$5</c:f>
              <c:numCache>
                <c:formatCode>0.00</c:formatCode>
                <c:ptCount val="1"/>
                <c:pt idx="0">
                  <c:v>5</c:v>
                </c:pt>
              </c:numCache>
            </c:numRef>
          </c:val>
          <c:extLst>
            <c:ext xmlns:c16="http://schemas.microsoft.com/office/drawing/2014/chart" uri="{C3380CC4-5D6E-409C-BE32-E72D297353CC}">
              <c16:uniqueId val="{00000001-BB02-4F3F-ACB7-4271842FA100}"/>
            </c:ext>
          </c:extLst>
        </c:ser>
        <c:dLbls>
          <c:showLegendKey val="0"/>
          <c:showVal val="0"/>
          <c:showCatName val="0"/>
          <c:showSerName val="0"/>
          <c:showPercent val="0"/>
          <c:showBubbleSize val="0"/>
        </c:dLbls>
        <c:gapWidth val="182"/>
        <c:axId val="331808319"/>
        <c:axId val="331825599"/>
      </c:barChart>
      <c:catAx>
        <c:axId val="33180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25599"/>
        <c:crosses val="autoZero"/>
        <c:auto val="1"/>
        <c:lblAlgn val="ctr"/>
        <c:lblOffset val="100"/>
        <c:noMultiLvlLbl val="0"/>
      </c:catAx>
      <c:valAx>
        <c:axId val="3318255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08319"/>
        <c:crosses val="autoZero"/>
        <c:crossBetween val="between"/>
      </c:valAx>
      <c:spPr>
        <a:noFill/>
        <a:ln>
          <a:noFill/>
        </a:ln>
        <a:effectLst/>
      </c:spPr>
    </c:plotArea>
    <c:legend>
      <c:legendPos val="r"/>
      <c:layout>
        <c:manualLayout>
          <c:xMode val="edge"/>
          <c:yMode val="edge"/>
          <c:x val="0.73845172198668596"/>
          <c:y val="3.5570213172736835E-2"/>
          <c:w val="0.25880933587458049"/>
          <c:h val="0.52339312406576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[MINI.xlsm.xlsx]Sheet8!PivotTable5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First Class</c:v>
                </c:pt>
              </c:strCache>
            </c:strRef>
          </c:tx>
          <c:spPr>
            <a:solidFill>
              <a:schemeClr val="accent1"/>
            </a:solidFill>
            <a:ln>
              <a:noFill/>
            </a:ln>
            <a:effectLst/>
          </c:spPr>
          <c:invertIfNegative val="0"/>
          <c:cat>
            <c:strRef>
              <c:f>Sheet8!$A$5:$A$6</c:f>
              <c:strCache>
                <c:ptCount val="1"/>
                <c:pt idx="0">
                  <c:v>Furniture</c:v>
                </c:pt>
              </c:strCache>
            </c:strRef>
          </c:cat>
          <c:val>
            <c:numRef>
              <c:f>Sheet8!$B$5:$B$6</c:f>
              <c:numCache>
                <c:formatCode>"₹"\ #,##0.00</c:formatCode>
                <c:ptCount val="1"/>
                <c:pt idx="0">
                  <c:v>28934.766536999992</c:v>
                </c:pt>
              </c:numCache>
            </c:numRef>
          </c:val>
          <c:extLst>
            <c:ext xmlns:c16="http://schemas.microsoft.com/office/drawing/2014/chart" uri="{C3380CC4-5D6E-409C-BE32-E72D297353CC}">
              <c16:uniqueId val="{00000000-D14E-4F5C-A586-CDAD8BE9F668}"/>
            </c:ext>
          </c:extLst>
        </c:ser>
        <c:ser>
          <c:idx val="1"/>
          <c:order val="1"/>
          <c:tx>
            <c:strRef>
              <c:f>Sheet8!$C$3:$C$4</c:f>
              <c:strCache>
                <c:ptCount val="1"/>
                <c:pt idx="0">
                  <c:v>Same Day</c:v>
                </c:pt>
              </c:strCache>
            </c:strRef>
          </c:tx>
          <c:spPr>
            <a:solidFill>
              <a:schemeClr val="accent2"/>
            </a:solidFill>
            <a:ln>
              <a:noFill/>
            </a:ln>
            <a:effectLst/>
          </c:spPr>
          <c:invertIfNegative val="0"/>
          <c:cat>
            <c:strRef>
              <c:f>Sheet8!$A$5:$A$6</c:f>
              <c:strCache>
                <c:ptCount val="1"/>
                <c:pt idx="0">
                  <c:v>Furniture</c:v>
                </c:pt>
              </c:strCache>
            </c:strRef>
          </c:cat>
          <c:val>
            <c:numRef>
              <c:f>Sheet8!$C$5:$C$6</c:f>
              <c:numCache>
                <c:formatCode>"₹"\ #,##0.00</c:formatCode>
                <c:ptCount val="1"/>
                <c:pt idx="0">
                  <c:v>11119.8927</c:v>
                </c:pt>
              </c:numCache>
            </c:numRef>
          </c:val>
          <c:extLst>
            <c:ext xmlns:c16="http://schemas.microsoft.com/office/drawing/2014/chart" uri="{C3380CC4-5D6E-409C-BE32-E72D297353CC}">
              <c16:uniqueId val="{00000001-D14E-4F5C-A586-CDAD8BE9F668}"/>
            </c:ext>
          </c:extLst>
        </c:ser>
        <c:ser>
          <c:idx val="2"/>
          <c:order val="2"/>
          <c:tx>
            <c:strRef>
              <c:f>Sheet8!$D$3:$D$4</c:f>
              <c:strCache>
                <c:ptCount val="1"/>
                <c:pt idx="0">
                  <c:v>Second Class</c:v>
                </c:pt>
              </c:strCache>
            </c:strRef>
          </c:tx>
          <c:spPr>
            <a:solidFill>
              <a:schemeClr val="accent3"/>
            </a:solidFill>
            <a:ln>
              <a:noFill/>
            </a:ln>
            <a:effectLst/>
          </c:spPr>
          <c:invertIfNegative val="0"/>
          <c:cat>
            <c:strRef>
              <c:f>Sheet8!$A$5:$A$6</c:f>
              <c:strCache>
                <c:ptCount val="1"/>
                <c:pt idx="0">
                  <c:v>Furniture</c:v>
                </c:pt>
              </c:strCache>
            </c:strRef>
          </c:cat>
          <c:val>
            <c:numRef>
              <c:f>Sheet8!$D$5:$D$6</c:f>
              <c:numCache>
                <c:formatCode>"₹"\ #,##0.00</c:formatCode>
                <c:ptCount val="1"/>
                <c:pt idx="0">
                  <c:v>34984.933774000005</c:v>
                </c:pt>
              </c:numCache>
            </c:numRef>
          </c:val>
          <c:extLst>
            <c:ext xmlns:c16="http://schemas.microsoft.com/office/drawing/2014/chart" uri="{C3380CC4-5D6E-409C-BE32-E72D297353CC}">
              <c16:uniqueId val="{00000002-D14E-4F5C-A586-CDAD8BE9F668}"/>
            </c:ext>
          </c:extLst>
        </c:ser>
        <c:ser>
          <c:idx val="3"/>
          <c:order val="3"/>
          <c:tx>
            <c:strRef>
              <c:f>Sheet8!$E$3:$E$4</c:f>
              <c:strCache>
                <c:ptCount val="1"/>
                <c:pt idx="0">
                  <c:v>Standard Class</c:v>
                </c:pt>
              </c:strCache>
            </c:strRef>
          </c:tx>
          <c:spPr>
            <a:solidFill>
              <a:schemeClr val="accent4"/>
            </a:solidFill>
            <a:ln>
              <a:noFill/>
            </a:ln>
            <a:effectLst/>
          </c:spPr>
          <c:invertIfNegative val="0"/>
          <c:cat>
            <c:strRef>
              <c:f>Sheet8!$A$5:$A$6</c:f>
              <c:strCache>
                <c:ptCount val="1"/>
                <c:pt idx="0">
                  <c:v>Furniture</c:v>
                </c:pt>
              </c:strCache>
            </c:strRef>
          </c:cat>
          <c:val>
            <c:numRef>
              <c:f>Sheet8!$E$5:$E$6</c:f>
              <c:numCache>
                <c:formatCode>"₹"\ #,##0.00</c:formatCode>
                <c:ptCount val="1"/>
                <c:pt idx="0">
                  <c:v>117164.15450300009</c:v>
                </c:pt>
              </c:numCache>
            </c:numRef>
          </c:val>
          <c:extLst>
            <c:ext xmlns:c16="http://schemas.microsoft.com/office/drawing/2014/chart" uri="{C3380CC4-5D6E-409C-BE32-E72D297353CC}">
              <c16:uniqueId val="{00000003-D14E-4F5C-A586-CDAD8BE9F668}"/>
            </c:ext>
          </c:extLst>
        </c:ser>
        <c:dLbls>
          <c:showLegendKey val="0"/>
          <c:showVal val="0"/>
          <c:showCatName val="0"/>
          <c:showSerName val="0"/>
          <c:showPercent val="0"/>
          <c:showBubbleSize val="0"/>
        </c:dLbls>
        <c:gapWidth val="219"/>
        <c:overlap val="-27"/>
        <c:axId val="324166751"/>
        <c:axId val="324154271"/>
      </c:barChart>
      <c:catAx>
        <c:axId val="32416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54271"/>
        <c:crosses val="autoZero"/>
        <c:auto val="1"/>
        <c:lblAlgn val="ctr"/>
        <c:lblOffset val="100"/>
        <c:noMultiLvlLbl val="0"/>
      </c:catAx>
      <c:valAx>
        <c:axId val="324154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6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ustomXml" Target="../ink/ink5.xml"/><Relationship Id="rId18" Type="http://schemas.openxmlformats.org/officeDocument/2006/relationships/image" Target="../media/image7.png"/><Relationship Id="rId3" Type="http://schemas.openxmlformats.org/officeDocument/2006/relationships/chart" Target="../charts/chart7.xml"/><Relationship Id="rId7" Type="http://schemas.openxmlformats.org/officeDocument/2006/relationships/customXml" Target="../ink/ink2.xml"/><Relationship Id="rId12" Type="http://schemas.openxmlformats.org/officeDocument/2006/relationships/image" Target="../media/image4.png"/><Relationship Id="rId17" Type="http://schemas.openxmlformats.org/officeDocument/2006/relationships/customXml" Target="../ink/ink7.xml"/><Relationship Id="rId2" Type="http://schemas.openxmlformats.org/officeDocument/2006/relationships/chart" Target="../charts/chart6.xml"/><Relationship Id="rId16" Type="http://schemas.openxmlformats.org/officeDocument/2006/relationships/image" Target="../media/image6.png"/><Relationship Id="rId20" Type="http://schemas.openxmlformats.org/officeDocument/2006/relationships/image" Target="../media/image8.png"/><Relationship Id="rId1" Type="http://schemas.openxmlformats.org/officeDocument/2006/relationships/chart" Target="../charts/chart5.xml"/><Relationship Id="rId6" Type="http://schemas.openxmlformats.org/officeDocument/2006/relationships/image" Target="../media/image1.png"/><Relationship Id="rId11" Type="http://schemas.openxmlformats.org/officeDocument/2006/relationships/customXml" Target="../ink/ink4.xml"/><Relationship Id="rId5" Type="http://schemas.openxmlformats.org/officeDocument/2006/relationships/customXml" Target="../ink/ink1.xml"/><Relationship Id="rId15" Type="http://schemas.openxmlformats.org/officeDocument/2006/relationships/customXml" Target="../ink/ink6.xml"/><Relationship Id="rId10" Type="http://schemas.openxmlformats.org/officeDocument/2006/relationships/image" Target="../media/image3.png"/><Relationship Id="rId19" Type="http://schemas.openxmlformats.org/officeDocument/2006/relationships/customXml" Target="../ink/ink8.xml"/><Relationship Id="rId4" Type="http://schemas.openxmlformats.org/officeDocument/2006/relationships/chart" Target="../charts/chart8.xml"/><Relationship Id="rId9" Type="http://schemas.openxmlformats.org/officeDocument/2006/relationships/customXml" Target="../ink/ink3.xml"/><Relationship Id="rId14"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customXml" Target="../ink/ink10.xml"/><Relationship Id="rId2" Type="http://schemas.openxmlformats.org/officeDocument/2006/relationships/image" Target="../media/image9.png"/><Relationship Id="rId1" Type="http://schemas.openxmlformats.org/officeDocument/2006/relationships/customXml" Target="../ink/ink9.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xdr:colOff>
      <xdr:row>0</xdr:row>
      <xdr:rowOff>34636</xdr:rowOff>
    </xdr:from>
    <xdr:to>
      <xdr:col>14</xdr:col>
      <xdr:colOff>219363</xdr:colOff>
      <xdr:row>25</xdr:row>
      <xdr:rowOff>127001</xdr:rowOff>
    </xdr:to>
    <xdr:graphicFrame macro="">
      <xdr:nvGraphicFramePr>
        <xdr:cNvPr id="3" name="Chart 2">
          <a:extLst>
            <a:ext uri="{FF2B5EF4-FFF2-40B4-BE49-F238E27FC236}">
              <a16:creationId xmlns:a16="http://schemas.microsoft.com/office/drawing/2014/main" id="{23246E77-202A-2211-6DEA-E3510F18A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80819</xdr:colOff>
      <xdr:row>1</xdr:row>
      <xdr:rowOff>1847</xdr:rowOff>
    </xdr:from>
    <xdr:to>
      <xdr:col>21</xdr:col>
      <xdr:colOff>183806</xdr:colOff>
      <xdr:row>5</xdr:row>
      <xdr:rowOff>69272</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105F8141-BDDB-C842-59CF-DCE76718D69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730183" y="302029"/>
              <a:ext cx="3774441" cy="1152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60960</xdr:rowOff>
    </xdr:from>
    <xdr:to>
      <xdr:col>3</xdr:col>
      <xdr:colOff>190500</xdr:colOff>
      <xdr:row>20</xdr:row>
      <xdr:rowOff>129540</xdr:rowOff>
    </xdr:to>
    <xdr:graphicFrame macro="">
      <xdr:nvGraphicFramePr>
        <xdr:cNvPr id="2" name="Chart 1">
          <a:extLst>
            <a:ext uri="{FF2B5EF4-FFF2-40B4-BE49-F238E27FC236}">
              <a16:creationId xmlns:a16="http://schemas.microsoft.com/office/drawing/2014/main" id="{28F708C8-7DEC-550B-C0BA-0F597022D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xdr:colOff>
      <xdr:row>2</xdr:row>
      <xdr:rowOff>22860</xdr:rowOff>
    </xdr:from>
    <xdr:to>
      <xdr:col>8</xdr:col>
      <xdr:colOff>38100</xdr:colOff>
      <xdr:row>6</xdr:row>
      <xdr:rowOff>289559</xdr:rowOff>
    </xdr:to>
    <mc:AlternateContent xmlns:mc="http://schemas.openxmlformats.org/markup-compatibility/2006" xmlns:a14="http://schemas.microsoft.com/office/drawing/2010/main">
      <mc:Choice Requires="a14">
        <xdr:graphicFrame macro="">
          <xdr:nvGraphicFramePr>
            <xdr:cNvPr id="3" name="Years (Order Date)">
              <a:extLst>
                <a:ext uri="{FF2B5EF4-FFF2-40B4-BE49-F238E27FC236}">
                  <a16:creationId xmlns:a16="http://schemas.microsoft.com/office/drawing/2014/main" id="{4BB4EA1B-32ED-030D-C3D5-0C3E4D7F7D1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869180" y="388620"/>
              <a:ext cx="1851660"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99060</xdr:rowOff>
    </xdr:from>
    <xdr:to>
      <xdr:col>3</xdr:col>
      <xdr:colOff>365760</xdr:colOff>
      <xdr:row>15</xdr:row>
      <xdr:rowOff>152400</xdr:rowOff>
    </xdr:to>
    <xdr:graphicFrame macro="">
      <xdr:nvGraphicFramePr>
        <xdr:cNvPr id="2" name="Chart 1">
          <a:extLst>
            <a:ext uri="{FF2B5EF4-FFF2-40B4-BE49-F238E27FC236}">
              <a16:creationId xmlns:a16="http://schemas.microsoft.com/office/drawing/2014/main" id="{17F06FC5-F768-8F67-EBDE-FBFE1B250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601980</xdr:colOff>
      <xdr:row>2</xdr:row>
      <xdr:rowOff>53341</xdr:rowOff>
    </xdr:from>
    <xdr:to>
      <xdr:col>9</xdr:col>
      <xdr:colOff>647700</xdr:colOff>
      <xdr:row>8</xdr:row>
      <xdr:rowOff>45721</xdr:rowOff>
    </xdr:to>
    <mc:AlternateContent xmlns:mc="http://schemas.openxmlformats.org/markup-compatibility/2006">
      <mc:Choice xmlns:a14="http://schemas.microsoft.com/office/drawing/2010/main" Requires="a14">
        <xdr:graphicFrame macro="">
          <xdr:nvGraphicFramePr>
            <xdr:cNvPr id="4" name="Order year">
              <a:extLst>
                <a:ext uri="{FF2B5EF4-FFF2-40B4-BE49-F238E27FC236}">
                  <a16:creationId xmlns:a16="http://schemas.microsoft.com/office/drawing/2014/main" id="{78417C7E-A639-5AFE-B01C-0298E81DC187}"/>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6880860" y="419101"/>
              <a:ext cx="187452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784860</xdr:colOff>
      <xdr:row>2</xdr:row>
      <xdr:rowOff>175260</xdr:rowOff>
    </xdr:from>
    <xdr:to>
      <xdr:col>10</xdr:col>
      <xdr:colOff>121920</xdr:colOff>
      <xdr:row>5</xdr:row>
      <xdr:rowOff>22860</xdr:rowOff>
    </xdr:to>
    <xdr:sp macro="" textlink="">
      <xdr:nvSpPr>
        <xdr:cNvPr id="2" name="TextBox 1">
          <a:extLst>
            <a:ext uri="{FF2B5EF4-FFF2-40B4-BE49-F238E27FC236}">
              <a16:creationId xmlns:a16="http://schemas.microsoft.com/office/drawing/2014/main" id="{05D15E5F-2AAF-B45F-2210-F5855EB8CFC3}"/>
            </a:ext>
          </a:extLst>
        </xdr:cNvPr>
        <xdr:cNvSpPr txBox="1"/>
      </xdr:nvSpPr>
      <xdr:spPr>
        <a:xfrm>
          <a:off x="1844040" y="541020"/>
          <a:ext cx="5013960" cy="39624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GOAL SEEK AND SCENARIO MANAGER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133165</xdr:colOff>
      <xdr:row>6</xdr:row>
      <xdr:rowOff>122142</xdr:rowOff>
    </xdr:from>
    <xdr:to>
      <xdr:col>4</xdr:col>
      <xdr:colOff>628465</xdr:colOff>
      <xdr:row>21</xdr:row>
      <xdr:rowOff>122142</xdr:rowOff>
    </xdr:to>
    <xdr:graphicFrame macro="">
      <xdr:nvGraphicFramePr>
        <xdr:cNvPr id="2" name="Chart 1">
          <a:extLst>
            <a:ext uri="{FF2B5EF4-FFF2-40B4-BE49-F238E27FC236}">
              <a16:creationId xmlns:a16="http://schemas.microsoft.com/office/drawing/2014/main" id="{29CC52A7-D6F9-1032-A61F-F676361B9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21771</xdr:colOff>
      <xdr:row>2</xdr:row>
      <xdr:rowOff>7026</xdr:rowOff>
    </xdr:from>
    <xdr:to>
      <xdr:col>11</xdr:col>
      <xdr:colOff>247402</xdr:colOff>
      <xdr:row>6</xdr:row>
      <xdr:rowOff>197920</xdr:rowOff>
    </xdr:to>
    <mc:AlternateContent xmlns:mc="http://schemas.openxmlformats.org/markup-compatibility/2006">
      <mc:Choice xmlns:a14="http://schemas.microsoft.com/office/drawing/2010/main" Requires="a14">
        <xdr:graphicFrame macro="">
          <xdr:nvGraphicFramePr>
            <xdr:cNvPr id="4" name="Segment 1">
              <a:extLst>
                <a:ext uri="{FF2B5EF4-FFF2-40B4-BE49-F238E27FC236}">
                  <a16:creationId xmlns:a16="http://schemas.microsoft.com/office/drawing/2014/main" id="{8087627C-7565-5E3B-06A0-41162195C7D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947563" y="600792"/>
              <a:ext cx="2679865" cy="1378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29489</xdr:colOff>
      <xdr:row>1</xdr:row>
      <xdr:rowOff>236913</xdr:rowOff>
    </xdr:from>
    <xdr:to>
      <xdr:col>16</xdr:col>
      <xdr:colOff>197920</xdr:colOff>
      <xdr:row>6</xdr:row>
      <xdr:rowOff>148440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A4715D30-5970-0E2B-8F15-F94F0555D7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023073" y="533796"/>
              <a:ext cx="2622665" cy="1395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146915</xdr:colOff>
      <xdr:row>0</xdr:row>
      <xdr:rowOff>141084</xdr:rowOff>
    </xdr:from>
    <xdr:to>
      <xdr:col>21</xdr:col>
      <xdr:colOff>379501</xdr:colOff>
      <xdr:row>19</xdr:row>
      <xdr:rowOff>157296</xdr:rowOff>
    </xdr:to>
    <xdr:sp macro="" textlink="">
      <xdr:nvSpPr>
        <xdr:cNvPr id="4" name="Rectangle 3">
          <a:extLst>
            <a:ext uri="{FF2B5EF4-FFF2-40B4-BE49-F238E27FC236}">
              <a16:creationId xmlns:a16="http://schemas.microsoft.com/office/drawing/2014/main" id="{DA0B5EF2-F428-5F23-1D7D-F7DB6BEF8E42}"/>
            </a:ext>
          </a:extLst>
        </xdr:cNvPr>
        <xdr:cNvSpPr/>
      </xdr:nvSpPr>
      <xdr:spPr>
        <a:xfrm>
          <a:off x="146915" y="141084"/>
          <a:ext cx="13010302" cy="3456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102021</xdr:colOff>
      <xdr:row>3</xdr:row>
      <xdr:rowOff>80913</xdr:rowOff>
    </xdr:from>
    <xdr:to>
      <xdr:col>10</xdr:col>
      <xdr:colOff>409344</xdr:colOff>
      <xdr:row>12</xdr:row>
      <xdr:rowOff>46608</xdr:rowOff>
    </xdr:to>
    <xdr:graphicFrame macro="">
      <xdr:nvGraphicFramePr>
        <xdr:cNvPr id="5" name="Chart 4">
          <a:extLst>
            <a:ext uri="{FF2B5EF4-FFF2-40B4-BE49-F238E27FC236}">
              <a16:creationId xmlns:a16="http://schemas.microsoft.com/office/drawing/2014/main" id="{7EE0548A-BD97-40AC-85EC-F12FB07E8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13486</xdr:colOff>
      <xdr:row>3</xdr:row>
      <xdr:rowOff>112441</xdr:rowOff>
    </xdr:from>
    <xdr:to>
      <xdr:col>20</xdr:col>
      <xdr:colOff>134867</xdr:colOff>
      <xdr:row>12</xdr:row>
      <xdr:rowOff>60689</xdr:rowOff>
    </xdr:to>
    <xdr:graphicFrame macro="">
      <xdr:nvGraphicFramePr>
        <xdr:cNvPr id="6" name="Chart 5">
          <a:extLst>
            <a:ext uri="{FF2B5EF4-FFF2-40B4-BE49-F238E27FC236}">
              <a16:creationId xmlns:a16="http://schemas.microsoft.com/office/drawing/2014/main" id="{4F3B7C95-C217-44DE-B3AC-347CFE3DC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6743</xdr:colOff>
      <xdr:row>12</xdr:row>
      <xdr:rowOff>94407</xdr:rowOff>
    </xdr:from>
    <xdr:to>
      <xdr:col>19</xdr:col>
      <xdr:colOff>436005</xdr:colOff>
      <xdr:row>19</xdr:row>
      <xdr:rowOff>94407</xdr:rowOff>
    </xdr:to>
    <xdr:graphicFrame macro="">
      <xdr:nvGraphicFramePr>
        <xdr:cNvPr id="7" name="Chart 6">
          <a:extLst>
            <a:ext uri="{FF2B5EF4-FFF2-40B4-BE49-F238E27FC236}">
              <a16:creationId xmlns:a16="http://schemas.microsoft.com/office/drawing/2014/main" id="{B8855CB6-825F-4536-A000-7D74B7B68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532725</xdr:colOff>
      <xdr:row>3</xdr:row>
      <xdr:rowOff>102786</xdr:rowOff>
    </xdr:from>
    <xdr:to>
      <xdr:col>15</xdr:col>
      <xdr:colOff>552956</xdr:colOff>
      <xdr:row>12</xdr:row>
      <xdr:rowOff>47203</xdr:rowOff>
    </xdr:to>
    <xdr:graphicFrame macro="">
      <xdr:nvGraphicFramePr>
        <xdr:cNvPr id="8" name="Chart 7">
          <a:extLst>
            <a:ext uri="{FF2B5EF4-FFF2-40B4-BE49-F238E27FC236}">
              <a16:creationId xmlns:a16="http://schemas.microsoft.com/office/drawing/2014/main" id="{802B72BC-4941-4DBB-B2BC-4C14566BF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101632</xdr:colOff>
      <xdr:row>12</xdr:row>
      <xdr:rowOff>89785</xdr:rowOff>
    </xdr:from>
    <xdr:to>
      <xdr:col>7</xdr:col>
      <xdr:colOff>501625</xdr:colOff>
      <xdr:row>19</xdr:row>
      <xdr:rowOff>113328</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8F452A4C-46F8-5D77-47EC-3E6BF8AD7F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529243" y="2261148"/>
              <a:ext cx="2220701" cy="1298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196918</xdr:colOff>
      <xdr:row>12</xdr:row>
      <xdr:rowOff>71562</xdr:rowOff>
    </xdr:from>
    <xdr:to>
      <xdr:col>4</xdr:col>
      <xdr:colOff>0</xdr:colOff>
      <xdr:row>19</xdr:row>
      <xdr:rowOff>141612</xdr:rowOff>
    </xdr:to>
    <mc:AlternateContent xmlns:mc="http://schemas.openxmlformats.org/markup-compatibility/2006">
      <mc:Choice xmlns:a14="http://schemas.microsoft.com/office/drawing/2010/main" Requires="a14">
        <xdr:graphicFrame macro="">
          <xdr:nvGraphicFramePr>
            <xdr:cNvPr id="12" name="Ship Date">
              <a:extLst>
                <a:ext uri="{FF2B5EF4-FFF2-40B4-BE49-F238E27FC236}">
                  <a16:creationId xmlns:a16="http://schemas.microsoft.com/office/drawing/2014/main" id="{1B254845-036D-14CE-4628-A4E1875D9948}"/>
                </a:ext>
              </a:extLst>
            </xdr:cNvPr>
            <xdr:cNvGraphicFramePr/>
          </xdr:nvGraphicFramePr>
          <xdr:xfrm>
            <a:off x="0" y="0"/>
            <a:ext cx="0" cy="0"/>
          </xdr:xfrm>
          <a:graphic>
            <a:graphicData uri="http://schemas.microsoft.com/office/drawing/2010/slicer">
              <sle:slicer xmlns:sle="http://schemas.microsoft.com/office/drawing/2010/slicer" name="Ship Date"/>
            </a:graphicData>
          </a:graphic>
        </xdr:graphicFrame>
      </mc:Choice>
      <mc:Fallback>
        <xdr:sp macro="" textlink="">
          <xdr:nvSpPr>
            <xdr:cNvPr id="0" name=""/>
            <xdr:cNvSpPr>
              <a:spLocks noTextEdit="1"/>
            </xdr:cNvSpPr>
          </xdr:nvSpPr>
          <xdr:spPr>
            <a:xfrm>
              <a:off x="196918" y="2242925"/>
              <a:ext cx="2230693" cy="1344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195560</xdr:colOff>
      <xdr:row>3</xdr:row>
      <xdr:rowOff>121140</xdr:rowOff>
    </xdr:from>
    <xdr:to>
      <xdr:col>3</xdr:col>
      <xdr:colOff>600160</xdr:colOff>
      <xdr:row>12</xdr:row>
      <xdr:rowOff>26973</xdr:rowOff>
    </xdr:to>
    <mc:AlternateContent xmlns:mc="http://schemas.openxmlformats.org/markup-compatibility/2006">
      <mc:Choice xmlns:a14="http://schemas.microsoft.com/office/drawing/2010/main" Requires="a14">
        <xdr:graphicFrame macro="">
          <xdr:nvGraphicFramePr>
            <xdr:cNvPr id="14" name="Segment 2">
              <a:extLst>
                <a:ext uri="{FF2B5EF4-FFF2-40B4-BE49-F238E27FC236}">
                  <a16:creationId xmlns:a16="http://schemas.microsoft.com/office/drawing/2014/main" id="{419C7F1B-723A-A161-ADAA-7D2B6F1365F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95560" y="667352"/>
              <a:ext cx="2225308" cy="1530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11206</xdr:colOff>
      <xdr:row>2</xdr:row>
      <xdr:rowOff>16220</xdr:rowOff>
    </xdr:from>
    <xdr:to>
      <xdr:col>8</xdr:col>
      <xdr:colOff>154424</xdr:colOff>
      <xdr:row>2</xdr:row>
      <xdr:rowOff>28820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5" name="Ink 14">
              <a:extLst>
                <a:ext uri="{FF2B5EF4-FFF2-40B4-BE49-F238E27FC236}">
                  <a16:creationId xmlns:a16="http://schemas.microsoft.com/office/drawing/2014/main" id="{3832AA3A-3135-F221-D6FE-C5DF96C75B74}"/>
                </a:ext>
              </a:extLst>
            </xdr14:cNvPr>
            <xdr14:cNvContentPartPr/>
          </xdr14:nvContentPartPr>
          <xdr14:nvPr macro=""/>
          <xdr14:xfrm>
            <a:off x="4270445" y="380160"/>
            <a:ext cx="751680" cy="12600"/>
          </xdr14:xfrm>
        </xdr:contentPart>
      </mc:Choice>
      <mc:Fallback xmlns="">
        <xdr:pic>
          <xdr:nvPicPr>
            <xdr:cNvPr id="15" name="Ink 14">
              <a:extLst>
                <a:ext uri="{FF2B5EF4-FFF2-40B4-BE49-F238E27FC236}">
                  <a16:creationId xmlns:a16="http://schemas.microsoft.com/office/drawing/2014/main" id="{3832AA3A-3135-F221-D6FE-C5DF96C75B74}"/>
                </a:ext>
              </a:extLst>
            </xdr:cNvPr>
            <xdr:cNvPicPr/>
          </xdr:nvPicPr>
          <xdr:blipFill>
            <a:blip xmlns:r="http://schemas.openxmlformats.org/officeDocument/2006/relationships" r:embed="rId6"/>
            <a:stretch>
              <a:fillRect/>
            </a:stretch>
          </xdr:blipFill>
          <xdr:spPr>
            <a:xfrm>
              <a:off x="4216445" y="272160"/>
              <a:ext cx="859320" cy="228240"/>
            </a:xfrm>
            <a:prstGeom prst="rect">
              <a:avLst/>
            </a:prstGeom>
          </xdr:spPr>
        </xdr:pic>
      </mc:Fallback>
    </mc:AlternateContent>
    <xdr:clientData/>
  </xdr:twoCellAnchor>
  <xdr:twoCellAnchor editAs="oneCell">
    <xdr:from>
      <xdr:col>5</xdr:col>
      <xdr:colOff>45172</xdr:colOff>
      <xdr:row>1</xdr:row>
      <xdr:rowOff>153190</xdr:rowOff>
    </xdr:from>
    <xdr:to>
      <xdr:col>7</xdr:col>
      <xdr:colOff>386686</xdr:colOff>
      <xdr:row>1</xdr:row>
      <xdr:rowOff>153910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2" name="Ink 21">
              <a:extLst>
                <a:ext uri="{FF2B5EF4-FFF2-40B4-BE49-F238E27FC236}">
                  <a16:creationId xmlns:a16="http://schemas.microsoft.com/office/drawing/2014/main" id="{3DA99791-7C31-4303-CC43-4AC790B1D0EE}"/>
                </a:ext>
              </a:extLst>
            </xdr14:cNvPr>
            <xdr14:cNvContentPartPr/>
          </xdr14:nvContentPartPr>
          <xdr14:nvPr macro=""/>
          <xdr14:xfrm>
            <a:off x="3087485" y="335160"/>
            <a:ext cx="1558440" cy="720"/>
          </xdr14:xfrm>
        </xdr:contentPart>
      </mc:Choice>
      <mc:Fallback xmlns="">
        <xdr:pic>
          <xdr:nvPicPr>
            <xdr:cNvPr id="22" name="Ink 21">
              <a:extLst>
                <a:ext uri="{FF2B5EF4-FFF2-40B4-BE49-F238E27FC236}">
                  <a16:creationId xmlns:a16="http://schemas.microsoft.com/office/drawing/2014/main" id="{3DA99791-7C31-4303-CC43-4AC790B1D0EE}"/>
                </a:ext>
              </a:extLst>
            </xdr:cNvPr>
            <xdr:cNvPicPr/>
          </xdr:nvPicPr>
          <xdr:blipFill>
            <a:blip xmlns:r="http://schemas.openxmlformats.org/officeDocument/2006/relationships" r:embed="rId8"/>
            <a:stretch>
              <a:fillRect/>
            </a:stretch>
          </xdr:blipFill>
          <xdr:spPr>
            <a:xfrm>
              <a:off x="3033845" y="119160"/>
              <a:ext cx="1666080" cy="432000"/>
            </a:xfrm>
            <a:prstGeom prst="rect">
              <a:avLst/>
            </a:prstGeom>
          </xdr:spPr>
        </xdr:pic>
      </mc:Fallback>
    </mc:AlternateContent>
    <xdr:clientData/>
  </xdr:twoCellAnchor>
  <xdr:twoCellAnchor editAs="oneCell">
    <xdr:from>
      <xdr:col>5</xdr:col>
      <xdr:colOff>51652</xdr:colOff>
      <xdr:row>1</xdr:row>
      <xdr:rowOff>141670</xdr:rowOff>
    </xdr:from>
    <xdr:to>
      <xdr:col>8</xdr:col>
      <xdr:colOff>159464</xdr:colOff>
      <xdr:row>2</xdr:row>
      <xdr:rowOff>70580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6" name="Ink 25">
              <a:extLst>
                <a:ext uri="{FF2B5EF4-FFF2-40B4-BE49-F238E27FC236}">
                  <a16:creationId xmlns:a16="http://schemas.microsoft.com/office/drawing/2014/main" id="{80014A82-F9B6-B2CA-E861-1BFDFB41CC6C}"/>
                </a:ext>
              </a:extLst>
            </xdr14:cNvPr>
            <xdr14:cNvContentPartPr/>
          </xdr14:nvContentPartPr>
          <xdr14:nvPr macro=""/>
          <xdr14:xfrm>
            <a:off x="3093965" y="323640"/>
            <a:ext cx="1933200" cy="110880"/>
          </xdr14:xfrm>
        </xdr:contentPart>
      </mc:Choice>
      <mc:Fallback xmlns="">
        <xdr:pic>
          <xdr:nvPicPr>
            <xdr:cNvPr id="26" name="Ink 25">
              <a:extLst>
                <a:ext uri="{FF2B5EF4-FFF2-40B4-BE49-F238E27FC236}">
                  <a16:creationId xmlns:a16="http://schemas.microsoft.com/office/drawing/2014/main" id="{80014A82-F9B6-B2CA-E861-1BFDFB41CC6C}"/>
                </a:ext>
              </a:extLst>
            </xdr:cNvPr>
            <xdr:cNvPicPr/>
          </xdr:nvPicPr>
          <xdr:blipFill>
            <a:blip xmlns:r="http://schemas.openxmlformats.org/officeDocument/2006/relationships" r:embed="rId10"/>
            <a:stretch>
              <a:fillRect/>
            </a:stretch>
          </xdr:blipFill>
          <xdr:spPr>
            <a:xfrm>
              <a:off x="3040325" y="215640"/>
              <a:ext cx="2040840" cy="326520"/>
            </a:xfrm>
            <a:prstGeom prst="rect">
              <a:avLst/>
            </a:prstGeom>
          </xdr:spPr>
        </xdr:pic>
      </mc:Fallback>
    </mc:AlternateContent>
    <xdr:clientData/>
  </xdr:twoCellAnchor>
  <xdr:twoCellAnchor editAs="oneCell">
    <xdr:from>
      <xdr:col>7</xdr:col>
      <xdr:colOff>124966</xdr:colOff>
      <xdr:row>2</xdr:row>
      <xdr:rowOff>62300</xdr:rowOff>
    </xdr:from>
    <xdr:to>
      <xdr:col>7</xdr:col>
      <xdr:colOff>125326</xdr:colOff>
      <xdr:row>2</xdr:row>
      <xdr:rowOff>62660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9" name="Ink 28">
              <a:extLst>
                <a:ext uri="{FF2B5EF4-FFF2-40B4-BE49-F238E27FC236}">
                  <a16:creationId xmlns:a16="http://schemas.microsoft.com/office/drawing/2014/main" id="{88152F20-B1A6-0A0C-6C05-782CE11F6091}"/>
                </a:ext>
              </a:extLst>
            </xdr14:cNvPr>
            <xdr14:cNvContentPartPr/>
          </xdr14:nvContentPartPr>
          <xdr14:nvPr macro=""/>
          <xdr14:xfrm>
            <a:off x="4384205" y="426240"/>
            <a:ext cx="360" cy="360"/>
          </xdr14:xfrm>
        </xdr:contentPart>
      </mc:Choice>
      <mc:Fallback xmlns="">
        <xdr:pic>
          <xdr:nvPicPr>
            <xdr:cNvPr id="29" name="Ink 28">
              <a:extLst>
                <a:ext uri="{FF2B5EF4-FFF2-40B4-BE49-F238E27FC236}">
                  <a16:creationId xmlns:a16="http://schemas.microsoft.com/office/drawing/2014/main" id="{88152F20-B1A6-0A0C-6C05-782CE11F6091}"/>
                </a:ext>
              </a:extLst>
            </xdr:cNvPr>
            <xdr:cNvPicPr/>
          </xdr:nvPicPr>
          <xdr:blipFill>
            <a:blip xmlns:r="http://schemas.openxmlformats.org/officeDocument/2006/relationships" r:embed="rId12"/>
            <a:stretch>
              <a:fillRect/>
            </a:stretch>
          </xdr:blipFill>
          <xdr:spPr>
            <a:xfrm>
              <a:off x="4330565" y="318600"/>
              <a:ext cx="108000" cy="216000"/>
            </a:xfrm>
            <a:prstGeom prst="rect">
              <a:avLst/>
            </a:prstGeom>
          </xdr:spPr>
        </xdr:pic>
      </mc:Fallback>
    </mc:AlternateContent>
    <xdr:clientData/>
  </xdr:twoCellAnchor>
  <xdr:twoCellAnchor editAs="oneCell">
    <xdr:from>
      <xdr:col>8</xdr:col>
      <xdr:colOff>187544</xdr:colOff>
      <xdr:row>1</xdr:row>
      <xdr:rowOff>62110</xdr:rowOff>
    </xdr:from>
    <xdr:to>
      <xdr:col>8</xdr:col>
      <xdr:colOff>370424</xdr:colOff>
      <xdr:row>3</xdr:row>
      <xdr:rowOff>87330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5" name="Ink 44">
              <a:extLst>
                <a:ext uri="{FF2B5EF4-FFF2-40B4-BE49-F238E27FC236}">
                  <a16:creationId xmlns:a16="http://schemas.microsoft.com/office/drawing/2014/main" id="{F07118A1-02E9-8DD4-116D-F020A4B4D48F}"/>
                </a:ext>
              </a:extLst>
            </xdr14:cNvPr>
            <xdr14:cNvContentPartPr/>
          </xdr14:nvContentPartPr>
          <xdr14:nvPr macro=""/>
          <xdr14:xfrm>
            <a:off x="5055245" y="244080"/>
            <a:ext cx="182880" cy="389160"/>
          </xdr14:xfrm>
        </xdr:contentPart>
      </mc:Choice>
      <mc:Fallback xmlns="">
        <xdr:pic>
          <xdr:nvPicPr>
            <xdr:cNvPr id="45" name="Ink 44">
              <a:extLst>
                <a:ext uri="{FF2B5EF4-FFF2-40B4-BE49-F238E27FC236}">
                  <a16:creationId xmlns:a16="http://schemas.microsoft.com/office/drawing/2014/main" id="{F07118A1-02E9-8DD4-116D-F020A4B4D48F}"/>
                </a:ext>
              </a:extLst>
            </xdr:cNvPr>
            <xdr:cNvPicPr/>
          </xdr:nvPicPr>
          <xdr:blipFill>
            <a:blip xmlns:r="http://schemas.openxmlformats.org/officeDocument/2006/relationships" r:embed="rId14"/>
            <a:stretch>
              <a:fillRect/>
            </a:stretch>
          </xdr:blipFill>
          <xdr:spPr>
            <a:xfrm>
              <a:off x="5001245" y="136440"/>
              <a:ext cx="290520" cy="604800"/>
            </a:xfrm>
            <a:prstGeom prst="rect">
              <a:avLst/>
            </a:prstGeom>
          </xdr:spPr>
        </xdr:pic>
      </mc:Fallback>
    </mc:AlternateContent>
    <xdr:clientData/>
  </xdr:twoCellAnchor>
  <xdr:twoCellAnchor editAs="oneCell">
    <xdr:from>
      <xdr:col>6</xdr:col>
      <xdr:colOff>347869</xdr:colOff>
      <xdr:row>1</xdr:row>
      <xdr:rowOff>96310</xdr:rowOff>
    </xdr:from>
    <xdr:to>
      <xdr:col>9</xdr:col>
      <xdr:colOff>50321</xdr:colOff>
      <xdr:row>2</xdr:row>
      <xdr:rowOff>162740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58" name="Ink 57">
              <a:extLst>
                <a:ext uri="{FF2B5EF4-FFF2-40B4-BE49-F238E27FC236}">
                  <a16:creationId xmlns:a16="http://schemas.microsoft.com/office/drawing/2014/main" id="{8C0DE6D0-0038-EEC7-233A-8E6BDA6517E6}"/>
                </a:ext>
              </a:extLst>
            </xdr14:cNvPr>
            <xdr14:cNvContentPartPr/>
          </xdr14:nvContentPartPr>
          <xdr14:nvPr macro=""/>
          <xdr14:xfrm>
            <a:off x="3998645" y="278280"/>
            <a:ext cx="1527840" cy="248400"/>
          </xdr14:xfrm>
        </xdr:contentPart>
      </mc:Choice>
      <mc:Fallback xmlns="">
        <xdr:pic>
          <xdr:nvPicPr>
            <xdr:cNvPr id="58" name="Ink 57">
              <a:extLst>
                <a:ext uri="{FF2B5EF4-FFF2-40B4-BE49-F238E27FC236}">
                  <a16:creationId xmlns:a16="http://schemas.microsoft.com/office/drawing/2014/main" id="{8C0DE6D0-0038-EEC7-233A-8E6BDA6517E6}"/>
                </a:ext>
              </a:extLst>
            </xdr:cNvPr>
            <xdr:cNvPicPr/>
          </xdr:nvPicPr>
          <xdr:blipFill>
            <a:blip xmlns:r="http://schemas.openxmlformats.org/officeDocument/2006/relationships" r:embed="rId16"/>
            <a:stretch>
              <a:fillRect/>
            </a:stretch>
          </xdr:blipFill>
          <xdr:spPr>
            <a:xfrm>
              <a:off x="3944645" y="170640"/>
              <a:ext cx="1635480" cy="464040"/>
            </a:xfrm>
            <a:prstGeom prst="rect">
              <a:avLst/>
            </a:prstGeom>
          </xdr:spPr>
        </xdr:pic>
      </mc:Fallback>
    </mc:AlternateContent>
    <xdr:clientData/>
  </xdr:twoCellAnchor>
  <xdr:twoCellAnchor editAs="oneCell">
    <xdr:from>
      <xdr:col>16</xdr:col>
      <xdr:colOff>477562</xdr:colOff>
      <xdr:row>2</xdr:row>
      <xdr:rowOff>56900</xdr:rowOff>
    </xdr:from>
    <xdr:to>
      <xdr:col>16</xdr:col>
      <xdr:colOff>477922</xdr:colOff>
      <xdr:row>2</xdr:row>
      <xdr:rowOff>57260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64" name="Ink 63">
              <a:extLst>
                <a:ext uri="{FF2B5EF4-FFF2-40B4-BE49-F238E27FC236}">
                  <a16:creationId xmlns:a16="http://schemas.microsoft.com/office/drawing/2014/main" id="{8CA29700-761D-65BD-9BEA-8E81ADF81747}"/>
                </a:ext>
              </a:extLst>
            </xdr14:cNvPr>
            <xdr14:cNvContentPartPr/>
          </xdr14:nvContentPartPr>
          <xdr14:nvPr macro=""/>
          <xdr14:xfrm>
            <a:off x="10212965" y="420840"/>
            <a:ext cx="360" cy="360"/>
          </xdr14:xfrm>
        </xdr:contentPart>
      </mc:Choice>
      <mc:Fallback xmlns="">
        <xdr:pic>
          <xdr:nvPicPr>
            <xdr:cNvPr id="64" name="Ink 63">
              <a:extLst>
                <a:ext uri="{FF2B5EF4-FFF2-40B4-BE49-F238E27FC236}">
                  <a16:creationId xmlns:a16="http://schemas.microsoft.com/office/drawing/2014/main" id="{8CA29700-761D-65BD-9BEA-8E81ADF81747}"/>
                </a:ext>
              </a:extLst>
            </xdr:cNvPr>
            <xdr:cNvPicPr/>
          </xdr:nvPicPr>
          <xdr:blipFill>
            <a:blip xmlns:r="http://schemas.openxmlformats.org/officeDocument/2006/relationships" r:embed="rId18"/>
            <a:stretch>
              <a:fillRect/>
            </a:stretch>
          </xdr:blipFill>
          <xdr:spPr>
            <a:xfrm>
              <a:off x="10159325" y="312840"/>
              <a:ext cx="108000" cy="216000"/>
            </a:xfrm>
            <a:prstGeom prst="rect">
              <a:avLst/>
            </a:prstGeom>
          </xdr:spPr>
        </xdr:pic>
      </mc:Fallback>
    </mc:AlternateContent>
    <xdr:clientData/>
  </xdr:twoCellAnchor>
  <xdr:twoCellAnchor editAs="oneCell">
    <xdr:from>
      <xdr:col>7</xdr:col>
      <xdr:colOff>511606</xdr:colOff>
      <xdr:row>2</xdr:row>
      <xdr:rowOff>96500</xdr:rowOff>
    </xdr:from>
    <xdr:to>
      <xdr:col>7</xdr:col>
      <xdr:colOff>511966</xdr:colOff>
      <xdr:row>2</xdr:row>
      <xdr:rowOff>96860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65" name="Ink 64">
              <a:extLst>
                <a:ext uri="{FF2B5EF4-FFF2-40B4-BE49-F238E27FC236}">
                  <a16:creationId xmlns:a16="http://schemas.microsoft.com/office/drawing/2014/main" id="{3C4105D6-D3C6-E701-3EF5-3BE0E6DA2458}"/>
                </a:ext>
              </a:extLst>
            </xdr14:cNvPr>
            <xdr14:cNvContentPartPr/>
          </xdr14:nvContentPartPr>
          <xdr14:nvPr macro=""/>
          <xdr14:xfrm>
            <a:off x="4770845" y="460440"/>
            <a:ext cx="360" cy="360"/>
          </xdr14:xfrm>
        </xdr:contentPart>
      </mc:Choice>
      <mc:Fallback xmlns="">
        <xdr:pic>
          <xdr:nvPicPr>
            <xdr:cNvPr id="65" name="Ink 64">
              <a:extLst>
                <a:ext uri="{FF2B5EF4-FFF2-40B4-BE49-F238E27FC236}">
                  <a16:creationId xmlns:a16="http://schemas.microsoft.com/office/drawing/2014/main" id="{3C4105D6-D3C6-E701-3EF5-3BE0E6DA2458}"/>
                </a:ext>
              </a:extLst>
            </xdr:cNvPr>
            <xdr:cNvPicPr/>
          </xdr:nvPicPr>
          <xdr:blipFill>
            <a:blip xmlns:r="http://schemas.openxmlformats.org/officeDocument/2006/relationships" r:embed="rId18"/>
            <a:stretch>
              <a:fillRect/>
            </a:stretch>
          </xdr:blipFill>
          <xdr:spPr>
            <a:xfrm>
              <a:off x="4717205" y="352800"/>
              <a:ext cx="108000" cy="216000"/>
            </a:xfrm>
            <a:prstGeom prst="rect">
              <a:avLst/>
            </a:prstGeom>
          </xdr:spPr>
        </xdr:pic>
      </mc:Fallback>
    </mc:AlternateContent>
    <xdr:clientData/>
  </xdr:twoCellAnchor>
  <xdr:twoCellAnchor>
    <xdr:from>
      <xdr:col>4</xdr:col>
      <xdr:colOff>278643</xdr:colOff>
      <xdr:row>0</xdr:row>
      <xdr:rowOff>159224</xdr:rowOff>
    </xdr:from>
    <xdr:to>
      <xdr:col>16</xdr:col>
      <xdr:colOff>398060</xdr:colOff>
      <xdr:row>3</xdr:row>
      <xdr:rowOff>56865</xdr:rowOff>
    </xdr:to>
    <xdr:sp macro="" textlink="">
      <xdr:nvSpPr>
        <xdr:cNvPr id="66" name="Rectangle: Rounded Corners 65">
          <a:extLst>
            <a:ext uri="{FF2B5EF4-FFF2-40B4-BE49-F238E27FC236}">
              <a16:creationId xmlns:a16="http://schemas.microsoft.com/office/drawing/2014/main" id="{16EC3840-7EB7-1CC1-E469-2E0B9310FD79}"/>
            </a:ext>
          </a:extLst>
        </xdr:cNvPr>
        <xdr:cNvSpPr/>
      </xdr:nvSpPr>
      <xdr:spPr>
        <a:xfrm>
          <a:off x="2712494" y="159224"/>
          <a:ext cx="7420969" cy="443551"/>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301389</xdr:colOff>
      <xdr:row>1</xdr:row>
      <xdr:rowOff>5688</xdr:rowOff>
    </xdr:from>
    <xdr:to>
      <xdr:col>14</xdr:col>
      <xdr:colOff>85299</xdr:colOff>
      <xdr:row>3</xdr:row>
      <xdr:rowOff>5687</xdr:rowOff>
    </xdr:to>
    <xdr:sp macro="" textlink="">
      <xdr:nvSpPr>
        <xdr:cNvPr id="68" name="TextBox 67">
          <a:extLst>
            <a:ext uri="{FF2B5EF4-FFF2-40B4-BE49-F238E27FC236}">
              <a16:creationId xmlns:a16="http://schemas.microsoft.com/office/drawing/2014/main" id="{804D62BF-16DA-4CAE-02B3-BF2759EA941A}"/>
            </a:ext>
          </a:extLst>
        </xdr:cNvPr>
        <xdr:cNvSpPr txBox="1"/>
      </xdr:nvSpPr>
      <xdr:spPr>
        <a:xfrm>
          <a:off x="4560628" y="187658"/>
          <a:ext cx="4043149" cy="3639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🏢SALES PERFOMANCE</a:t>
          </a:r>
          <a:r>
            <a:rPr lang="en-IN" sz="2000" baseline="0"/>
            <a:t> BY VALUE</a:t>
          </a:r>
          <a:endParaRPr lang="en-IN" sz="2000"/>
        </a:p>
      </xdr:txBody>
    </xdr:sp>
    <xdr:clientData/>
  </xdr:twoCellAnchor>
  <xdr:twoCellAnchor editAs="oneCell">
    <xdr:from>
      <xdr:col>4</xdr:col>
      <xdr:colOff>284329</xdr:colOff>
      <xdr:row>0</xdr:row>
      <xdr:rowOff>164910</xdr:rowOff>
    </xdr:from>
    <xdr:to>
      <xdr:col>7</xdr:col>
      <xdr:colOff>295701</xdr:colOff>
      <xdr:row>3</xdr:row>
      <xdr:rowOff>43501</xdr:rowOff>
    </xdr:to>
    <xdr:pic>
      <xdr:nvPicPr>
        <xdr:cNvPr id="72" name="Picture 71">
          <a:extLst>
            <a:ext uri="{FF2B5EF4-FFF2-40B4-BE49-F238E27FC236}">
              <a16:creationId xmlns:a16="http://schemas.microsoft.com/office/drawing/2014/main" id="{9B7FEB0C-4455-EE0C-D47D-E979DB460049}"/>
            </a:ext>
          </a:extLst>
        </xdr:cNvPr>
        <xdr:cNvPicPr>
          <a:picLocks noChangeAspect="1"/>
        </xdr:cNvPicPr>
      </xdr:nvPicPr>
      <xdr:blipFill>
        <a:blip xmlns:r="http://schemas.openxmlformats.org/officeDocument/2006/relationships" r:embed="rId20"/>
        <a:stretch>
          <a:fillRect/>
        </a:stretch>
      </xdr:blipFill>
      <xdr:spPr>
        <a:xfrm>
          <a:off x="2718180" y="164910"/>
          <a:ext cx="1836760" cy="424501"/>
        </a:xfrm>
        <a:prstGeom prst="rect">
          <a:avLst/>
        </a:prstGeom>
      </xdr:spPr>
    </xdr:pic>
    <xdr:clientData/>
  </xdr:twoCellAnchor>
  <xdr:twoCellAnchor editAs="oneCell">
    <xdr:from>
      <xdr:col>14</xdr:col>
      <xdr:colOff>79611</xdr:colOff>
      <xdr:row>0</xdr:row>
      <xdr:rowOff>159224</xdr:rowOff>
    </xdr:from>
    <xdr:to>
      <xdr:col>16</xdr:col>
      <xdr:colOff>420806</xdr:colOff>
      <xdr:row>3</xdr:row>
      <xdr:rowOff>51180</xdr:rowOff>
    </xdr:to>
    <xdr:pic>
      <xdr:nvPicPr>
        <xdr:cNvPr id="73" name="Picture 72">
          <a:extLst>
            <a:ext uri="{FF2B5EF4-FFF2-40B4-BE49-F238E27FC236}">
              <a16:creationId xmlns:a16="http://schemas.microsoft.com/office/drawing/2014/main" id="{C1D7961A-B747-3CA3-064E-0CC0451F373E}"/>
            </a:ext>
          </a:extLst>
        </xdr:cNvPr>
        <xdr:cNvPicPr>
          <a:picLocks noChangeAspect="1"/>
        </xdr:cNvPicPr>
      </xdr:nvPicPr>
      <xdr:blipFill>
        <a:blip xmlns:r="http://schemas.openxmlformats.org/officeDocument/2006/relationships" r:embed="rId20"/>
        <a:stretch>
          <a:fillRect/>
        </a:stretch>
      </xdr:blipFill>
      <xdr:spPr>
        <a:xfrm>
          <a:off x="8598089" y="159224"/>
          <a:ext cx="1558120" cy="4378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7620</xdr:colOff>
          <xdr:row>5</xdr:row>
          <xdr:rowOff>167640</xdr:rowOff>
        </xdr:from>
        <xdr:to>
          <xdr:col>11</xdr:col>
          <xdr:colOff>594360</xdr:colOff>
          <xdr:row>8</xdr:row>
          <xdr:rowOff>99060</xdr:rowOff>
        </xdr:to>
        <xdr:sp macro="" textlink="">
          <xdr:nvSpPr>
            <xdr:cNvPr id="10241" name="Button 1" hidden="1">
              <a:extLst>
                <a:ext uri="{63B3BB69-23CF-44E3-9099-C40C66FF867C}">
                  <a14:compatExt spid="_x0000_s10241"/>
                </a:ext>
                <a:ext uri="{FF2B5EF4-FFF2-40B4-BE49-F238E27FC236}">
                  <a16:creationId xmlns:a16="http://schemas.microsoft.com/office/drawing/2014/main" id="{00000000-0008-0000-0800-0000012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ea typeface="Calibri"/>
                  <a:cs typeface="Calibri"/>
                </a:rPr>
                <a:t>SORT BY QUANTITY</a:t>
              </a:r>
            </a:p>
          </xdr:txBody>
        </xdr:sp>
        <xdr:clientData fPrintsWithSheet="0"/>
      </xdr:twoCellAnchor>
    </mc:Choice>
    <mc:Fallback/>
  </mc:AlternateContent>
  <xdr:twoCellAnchor editAs="oneCell">
    <xdr:from>
      <xdr:col>9</xdr:col>
      <xdr:colOff>60840</xdr:colOff>
      <xdr:row>6</xdr:row>
      <xdr:rowOff>99000</xdr:rowOff>
    </xdr:from>
    <xdr:to>
      <xdr:col>9</xdr:col>
      <xdr:colOff>297720</xdr:colOff>
      <xdr:row>6</xdr:row>
      <xdr:rowOff>99720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0" name="Ink 9">
              <a:extLst>
                <a:ext uri="{FF2B5EF4-FFF2-40B4-BE49-F238E27FC236}">
                  <a16:creationId xmlns:a16="http://schemas.microsoft.com/office/drawing/2014/main" id="{69C07F8B-121A-7BAB-24EC-5D434A5F5E54}"/>
                </a:ext>
              </a:extLst>
            </xdr14:cNvPr>
            <xdr14:cNvContentPartPr/>
          </xdr14:nvContentPartPr>
          <xdr14:nvPr macro=""/>
          <xdr14:xfrm>
            <a:off x="6187320" y="1196280"/>
            <a:ext cx="236880" cy="720"/>
          </xdr14:xfrm>
        </xdr:contentPart>
      </mc:Choice>
      <mc:Fallback xmlns="">
        <xdr:pic>
          <xdr:nvPicPr>
            <xdr:cNvPr id="10" name="Ink 9">
              <a:extLst>
                <a:ext uri="{FF2B5EF4-FFF2-40B4-BE49-F238E27FC236}">
                  <a16:creationId xmlns:a16="http://schemas.microsoft.com/office/drawing/2014/main" id="{69C07F8B-121A-7BAB-24EC-5D434A5F5E54}"/>
                </a:ext>
              </a:extLst>
            </xdr:cNvPr>
            <xdr:cNvPicPr/>
          </xdr:nvPicPr>
          <xdr:blipFill>
            <a:blip xmlns:r="http://schemas.openxmlformats.org/officeDocument/2006/relationships" r:embed="rId2"/>
            <a:stretch>
              <a:fillRect/>
            </a:stretch>
          </xdr:blipFill>
          <xdr:spPr>
            <a:xfrm>
              <a:off x="6133320" y="980280"/>
              <a:ext cx="344520" cy="432000"/>
            </a:xfrm>
            <a:prstGeom prst="rect">
              <a:avLst/>
            </a:prstGeom>
          </xdr:spPr>
        </xdr:pic>
      </mc:Fallback>
    </mc:AlternateContent>
    <xdr:clientData/>
  </xdr:twoCellAnchor>
  <xdr:twoCellAnchor editAs="oneCell">
    <xdr:from>
      <xdr:col>11</xdr:col>
      <xdr:colOff>342480</xdr:colOff>
      <xdr:row>8</xdr:row>
      <xdr:rowOff>7200</xdr:rowOff>
    </xdr:from>
    <xdr:to>
      <xdr:col>11</xdr:col>
      <xdr:colOff>563880</xdr:colOff>
      <xdr:row>8</xdr:row>
      <xdr:rowOff>7560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6" name="Ink 15">
              <a:extLst>
                <a:ext uri="{FF2B5EF4-FFF2-40B4-BE49-F238E27FC236}">
                  <a16:creationId xmlns:a16="http://schemas.microsoft.com/office/drawing/2014/main" id="{BEB0EEA7-599D-9585-9C2E-29105D6E667A}"/>
                </a:ext>
              </a:extLst>
            </xdr14:cNvPr>
            <xdr14:cNvContentPartPr/>
          </xdr14:nvContentPartPr>
          <xdr14:nvPr macro=""/>
          <xdr14:xfrm>
            <a:off x="7688160" y="1470240"/>
            <a:ext cx="221400" cy="360"/>
          </xdr14:xfrm>
        </xdr:contentPart>
      </mc:Choice>
      <mc:Fallback xmlns="">
        <xdr:pic>
          <xdr:nvPicPr>
            <xdr:cNvPr id="16" name="Ink 15">
              <a:extLst>
                <a:ext uri="{FF2B5EF4-FFF2-40B4-BE49-F238E27FC236}">
                  <a16:creationId xmlns:a16="http://schemas.microsoft.com/office/drawing/2014/main" id="{BEB0EEA7-599D-9585-9C2E-29105D6E667A}"/>
                </a:ext>
              </a:extLst>
            </xdr:cNvPr>
            <xdr:cNvPicPr/>
          </xdr:nvPicPr>
          <xdr:blipFill>
            <a:blip xmlns:r="http://schemas.openxmlformats.org/officeDocument/2006/relationships" r:embed="rId4"/>
            <a:stretch>
              <a:fillRect/>
            </a:stretch>
          </xdr:blipFill>
          <xdr:spPr>
            <a:xfrm>
              <a:off x="7634520" y="1362600"/>
              <a:ext cx="329040" cy="216000"/>
            </a:xfrm>
            <a:prstGeom prst="rect">
              <a:avLst/>
            </a:prstGeom>
          </xdr:spPr>
        </xdr:pic>
      </mc:Fallback>
    </mc:AlternateContent>
    <xdr:clientData/>
  </xdr:twoCellAnchor>
  <xdr:twoCellAnchor>
    <xdr:from>
      <xdr:col>5</xdr:col>
      <xdr:colOff>0</xdr:colOff>
      <xdr:row>0</xdr:row>
      <xdr:rowOff>152400</xdr:rowOff>
    </xdr:from>
    <xdr:to>
      <xdr:col>6</xdr:col>
      <xdr:colOff>525780</xdr:colOff>
      <xdr:row>4</xdr:row>
      <xdr:rowOff>0</xdr:rowOff>
    </xdr:to>
    <xdr:sp macro="" textlink="">
      <xdr:nvSpPr>
        <xdr:cNvPr id="17" name="TextBox 16">
          <a:extLst>
            <a:ext uri="{FF2B5EF4-FFF2-40B4-BE49-F238E27FC236}">
              <a16:creationId xmlns:a16="http://schemas.microsoft.com/office/drawing/2014/main" id="{731FBD5F-8C0D-6E44-6E33-80ADA097C820}"/>
            </a:ext>
          </a:extLst>
        </xdr:cNvPr>
        <xdr:cNvSpPr txBox="1"/>
      </xdr:nvSpPr>
      <xdr:spPr>
        <a:xfrm>
          <a:off x="3048000" y="152400"/>
          <a:ext cx="1584960" cy="57912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MARCOS</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1T16:18:49.19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2,'214'-2,"220"5,-344 5,25 0,1119-8,-2491 0,1048 7,-15 1,-142-8,352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1T16:19:10.379"/>
    </inkml:context>
    <inkml:brush xml:id="br0">
      <inkml:brushProperty name="width" value="0.3" units="cm"/>
      <inkml:brushProperty name="height" value="0.6" units="cm"/>
      <inkml:brushProperty name="color" value="#FFFFFF"/>
      <inkml:brushProperty name="tip" value="rectangle"/>
      <inkml:brushProperty name="rasterOp" value="maskPen"/>
      <inkml:brushProperty name="ignorePressure" value="1"/>
    </inkml:brush>
  </inkml:definitions>
  <inkml:trace contextRef="#ctx0" brushRef="#br0">1 39 0,'4328'0'0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1T16:19:06.138"/>
    </inkml:context>
    <inkml:brush xml:id="br0">
      <inkml:brushProperty name="width" value="0.3" units="cm"/>
      <inkml:brushProperty name="height" value="0.6" units="cm"/>
      <inkml:brushProperty name="color" value="#FFFFFF"/>
      <inkml:brushProperty name="tip" value="rectangle"/>
      <inkml:brushProperty name="rasterOp" value="maskPen"/>
      <inkml:brushProperty name="ignorePressure" value="1"/>
    </inkml:brush>
  </inkml:definitions>
  <inkml:trace contextRef="#ctx0" brushRef="#br0">3237 49,'0'0</inkml:trace>
  <inkml:trace contextRef="#ctx0" brushRef="#br0" timeOffset="883.97">3237 49,'91'30,"180"54,228 38,-451-113,-1-3,1-1,0-3,76-5,-15 1,-74 2,1 1,-1-2,60-9,110-29,-176 30,-28 9,0-1,-1 1,1 0,-1-1,1 1,-1 0,1-1,-1 1,1-1,-1 1,1-1,-1 1,0-1,1 1,-1-1,0 1,1-1,-1 1,0-1,0 0,1 1,-1-1,0 0,0 1,0-1,0 0,0 1,0-1,0 1,0-1,0 0,0 1,0-1,-1 0,1 1,0-1,0 1,-1-1,1 0,0 1,-1-1,0 0,-4-5</inkml:trace>
  <inkml:trace contextRef="#ctx0" brushRef="#br0" timeOffset="1216.33">4943 207,'0'0</inkml:trace>
  <inkml:trace contextRef="#ctx0" brushRef="#br0" timeOffset="2661.22">5370 128,'-348'16,"30"-1,-547-14,418-2,437 2,0 0,1 1,-1 0,0 0,-13 6,12-4,0 0,1-1,-1-1,-15 2,14-3,-1-1,-1 0,1 2,-1-1,1 2,0 0,0 0,-24 11,-13 9,-104 30,129-48,0-2,0 0,-1-2,1-1,-26-3,-20 1,-142 2,199 0</inkml:trace>
  <inkml:trace contextRef="#ctx0" brushRef="#br0" timeOffset="3337.54">2415 302,'-116'-9,"76"5,-1514-222,1508 219,-280-33,239 31,51 5,-1 1,-62 5,93-1,0 0,0 1,0 0,0 0,-7 4,-4 1,4-2</inkml:trace>
  <inkml:trace contextRef="#ctx0" brushRef="#br0" timeOffset="5064.46">4311 2,'0'0</inkml:trace>
  <inkml:trace contextRef="#ctx0" brushRef="#br0" timeOffset="6008.74">4311 2,'0'0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1T16:19:16.037"/>
    </inkml:context>
    <inkml:brush xml:id="br0">
      <inkml:brushProperty name="width" value="0.3" units="cm"/>
      <inkml:brushProperty name="height" value="0.6" units="cm"/>
      <inkml:brushProperty name="color" value="#FFFFFF"/>
      <inkml:brushProperty name="tip" value="rectangle"/>
      <inkml:brushProperty name="rasterOp" value="maskPen"/>
      <inkml:brushProperty name="ignorePressure" value="1"/>
    </inkml:brush>
  </inkml:definitions>
  <inkml:trace contextRef="#ctx0" brushRef="#br0">1 1,'0'0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1T16:19:34.948"/>
    </inkml:context>
    <inkml:brush xml:id="br0">
      <inkml:brushProperty name="width" value="0.3" units="cm"/>
      <inkml:brushProperty name="height" value="0.6" units="cm"/>
      <inkml:brushProperty name="color" value="#FFFFFF"/>
      <inkml:brushProperty name="tip" value="rectangle"/>
      <inkml:brushProperty name="rasterOp" value="maskPen"/>
      <inkml:brushProperty name="ignorePressure" value="1"/>
    </inkml:brush>
  </inkml:definitions>
  <inkml:trace contextRef="#ctx0" brushRef="#br0">0 1,'8'19,"22"41,18 43,16 30,7 14,-4-7,-7-16,-11-25,-11-20,-13-21,-7-19,-7-12,-5-8,-1-8,-2-2,-1-1,0-4,-2-3</inkml:trace>
  <inkml:trace contextRef="#ctx0" brushRef="#br0" timeOffset="717.62">222 523,'0'0</inkml:trace>
  <inkml:trace contextRef="#ctx0" brushRef="#br0" timeOffset="940.76">222 523,'0'0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1T16:20:54.378"/>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2446 301,'0'0</inkml:trace>
  <inkml:trace contextRef="#ctx0" brushRef="#br0" timeOffset="642.2">2446 301,'0'0</inkml:trace>
  <inkml:trace contextRef="#ctx0" brushRef="#br0" timeOffset="3888.97">2446 301,'709'0,"-1019"15,-69-14,522 1,-31 1,206-23,-302 14,-16 6,1 0,-1 0,0-1,0 1,0 0,0-1,0 1,1 0,-1 0,0-1,0 1,0 0,0-1,0 1,0 0,0-1,0 1,0 0,0-1,0 1,0 0,0-1,0 1,0 0,-1-1,1 1,0 0,0 0,0-1,-2-1,0 0,0-1,0 1,-1 1,1-1,0 0,-1 0,1 1,-6-3,-10-3,-1 0,0 2,0 0,-36-4,-250-35,-459-6,694 51,90 9,28 4,-14-5,311 78,-255-70,178 13,-243-30,-25 0,0 0,0-1,0 1,0 0,0 0,0 0,0 0,0 0,-1 0,1-1,0 1,0 0,0 0,0 0,0 0,0 0,0-1,0 1,0 0,0 0,0 0,0 0,0-1,0 1,0 0,0 0,0 0,0 0,1 0,-1 0,0-1,0 1,0 0,0 0,0 0,0 0,0 0,0 0,0-1,1 1,-1 0,0 0,0 0,0 0,0 0,0 0,1 0,-1 0,0 0,0 0,0 0,0 0,0 0,1 0,-22-9,-47-8,0 2,-82-6,92 14,-128-14,-189 4,239 19,1 7,-160 30,285-37,-30 6,39-7,-1-1,0 1,0-1,0 1,1 0,-1 0,0 0,1 0,-1 0,1 0,-1 0,1 0,0 0,-1 1,-1 2,3-4,0 1,0-1,0 1,0-1,0 1,0-1,0 1,0-1,0 0,0 1,0-1,0 1,1-1,-1 1,0-1,0 0,0 1,1-1,-1 0,0 1,0-1,1 0,-1 1,0-1,1 0,-1 1,0-1,1 0,-1 0,0 1,1-1,-1 0,1 0,-1 0,1 0,21 8,-19-7,162 34,-127-29,179 31,1213 174,-1401-208,65 5,-93-8,1 0,-1 0,0 0,1 0,-1 0,0 0,1 0,-1 0,0-1,0 1,1-1,-1 1,2-2,-3 2,0 0,1-1,-1 1,0 0,0 0,0-1,0 1,0 0,0-1,0 1,0 0,0-1,0 1,0 0,0-1,0 1,0 0,0-1,0 1,0 0,0 0,0-1,0 1,0 0,0-1,-1 1,1 0,0 0,0-1,0 1,-1 0,1 0,0-1,-3-2,0 0,-1 0,1 1,0-1,-1 1,0 0,-4-2,-73-29,-2 5,0 2,-134-21,29 16,-2 7,-288 3,316 26,0 6,1 8,-207 51,14 29,345-94,17-3,29-1,-27-2,1475-20,-1407 19,-6 2,0-3,-1-3,75-16,-118 10,-23 4,-5 7,-1 0,1 1,0-1,-1 1,1-1,-1 0,1 1,0-1,-1 1,0 0,1-1,-1 1,1-1,-1 1,1 0,-1-1,0 1,1 0,-2-1,-13-4,0 0,0 1,-26-3,20 4,-612-70,-4 40,615 32,-64-3,-513-3,623 7,38 6,-8 0,446 35,726-33,-1009-25,-204 16,-10 1,1 0,0 0,0-1,-1 1,1-1,-1 0,1 0,-1 0,1-1,-1 1,1-1,-1 0,6-4,-9 6,0-1,1 1,-1-1,0 1,0-1,1 1,-1-1,0 1,0-1,0 1,0-1,0 1,0-1,0 1,0-1,0 1,0-1,0 1,0-1,0 1,-1-1,1 1,0-1,0 1,-1-1,1 1,0-1,0 1,-1-1,1 1,0 0,-1-1,0 0,-16-13,15 13,-52-30,-1 3,-2 1,-63-19,90 35,-89-31,-2 5,-1 6,-2 5,-1 6,0 5,-1 6,-157 8,258 2,21 0,5 0,45 6,196 19,20 6,115 14,-64-8,1261 131,-1501-165,-48-7,-25 3,0 0,1 0,-1 0,0 0,0 0,0-1,0 1,0 0,0 0,0 0,1 0,-1-1,0 1,0 0,0 0,0 0,0 0,0-1,0 1,0 0,0 0,0 0,0-1,0 1,0 0,0 0,0 0,0 0,0-1,0 1,-1 0,1 0,0 0,0 0,0-1,0 1,0 0,0 0,0 0,-1 0,1 0,0-1,0 1,0 0,0 0,0 0,-1 0,1 0,0 0,0 0,0 0,-1 0,-5-4,0 1,0 0,0 1,0 0,-7-2,-194-41,-301-27,-741 14,640 73,479-4,1 5,-211 55,317-65,7-2,1 0,-1 1,1 0,0 1,0 1,1 1,-18 11,32-19,-1 0,1 1,0-1,0 0,-1 0,1 0,0 0,0 0,0 1,-1-1,1 0,0 0,0 0,0 1,0-1,-1 0,1 0,0 1,0-1,0 0,0 0,0 1,0-1,0 0,0 0,0 1,0-1,0 0,0 0,0 1,0-1,0 0,0 0,0 1,0-1,0 0,0 0,0 1,1-1,12 5,31-1,-41-4,365 0,4-11,1469-104,-1491 83,-85 3,42-14,-204 21,-94 18,-16 2,-27 1,27 1,-486-21,217 3,-79 8,1 16,-621 89,43 97,280-50,494-117,293-17,293 24,-37 0,-389-32,1117 83,10-25,-910-54,-201-3,-15-1,0 1,0-1,0 0,0 0,-1 0,1 0,0-1,0 1,0-1,0 0,0 0,-1 0,4-1,-6 1,1 1,-1-1,0 1,0-1,0 1,0-1,0 1,0-1,0 1,0-1,0 0,0 1,0-1,0 1,0-1,0 1,0-1,0 1,-1-1,1 1,0-1,0 1,-1-1,1 1,0-1,-1 1,1 0,0-1,-1 1,1-1,-1 1,1 0,-1 0,1-1,-2 1,-17-15,5 6,-2 1,1 1,-1 1,0 0,0 1,-1 0,-22-2,19 2,-642-101,-10 51,587 50,-5-1,0 3,-124 13,257-13,55 5,-23 0,53-3,-205 3,-90-4,156-2,13-3,0 5,1 1,-1-1,1 0,0 1,0-1,0 1,5-2,47-12,64-8,-59 13,660-111,-181 32,-525 87,-9 2,-1-1,0 0,1 0,-1 0,0 0,1 0,-1-1,0 0,4-2,-7 3,-1 1,0 0,0 0,0-1,0 1,0 0,0 0,0-1,0 1,0 0,0 0,0-1,0 1,0 0,0 0,0-1,0 1,0 0,0 0,0-1,0 1,0 0,0 0,0 0,0-1,-1 1,1 0,0 0,0-1,0 1,0 0,-1 0,1 0,0 0,0-1,0 1,-1 0,1 0,0 0,0 0,-1 0,1 0,0 0,0 0,-1 0,1 0,0-1,0 1,-1 0,1 0,0 1,0-1,-1 0,-21-6,-31 0,-60 2,72 3,-1213-5,1252 6,5 0,3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1T16:21:08.106"/>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21T16:21:27.906"/>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2T06:53:45.906"/>
    </inkml:context>
    <inkml:brush xml:id="br0">
      <inkml:brushProperty name="width" value="0.3" units="cm"/>
      <inkml:brushProperty name="height" value="0.6" units="cm"/>
      <inkml:brushProperty name="color" value="#460023"/>
      <inkml:brushProperty name="tip" value="rectangle"/>
      <inkml:brushProperty name="rasterOp" value="maskPen"/>
      <inkml:brushProperty name="ignorePressure" value="1"/>
    </inkml:brush>
  </inkml:definitions>
  <inkml:trace contextRef="#ctx0" brushRef="#br0">0 0 0,'657'0'0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2T06:54:05.368"/>
    </inkml:context>
    <inkml:brush xml:id="br0">
      <inkml:brushProperty name="width" value="0.3" units="cm"/>
      <inkml:brushProperty name="height" value="0.6" units="cm"/>
      <inkml:brushProperty name="color" value="#460023"/>
      <inkml:brushProperty name="tip" value="rectangle"/>
      <inkml:brushProperty name="rasterOp" value="maskPen"/>
      <inkml:brushProperty name="ignorePressure" value="1"/>
    </inkml:brush>
  </inkml:definitions>
  <inkml:trace contextRef="#ctx0" brushRef="#br0">1 1 0,'614'0'0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CHANA" refreshedDate="45982.742811342592" createdVersion="8" refreshedVersion="8" minRefreshableVersion="3" recordCount="9994" xr:uid="{A36A317E-03D2-4CEF-8B63-799B0A8C1477}">
  <cacheSource type="worksheet">
    <worksheetSource name="salestable"/>
  </cacheSource>
  <cacheFields count="30">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9"/>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2">
      <sharedItems containsSemiMixedTypes="0" containsString="0" containsNumber="1" minValue="-6599.9780000000001" maxValue="8399.9760000000006"/>
    </cacheField>
    <cacheField name="Adjusted sales" numFmtId="164">
      <sharedItems containsSemiMixedTypes="0" containsString="0" containsNumber="1" minValue="8.8799999999999976E-2" maxValue="17499.95"/>
    </cacheField>
    <cacheField name="discount amount" numFmtId="164">
      <sharedItems containsSemiMixedTypes="0" containsString="0" containsNumber="1" minValue="0" maxValue="11319.24"/>
    </cacheField>
    <cacheField name="Order year" numFmtId="0">
      <sharedItems containsSemiMixedTypes="0" containsString="0" containsNumber="1" containsInteger="1" minValue="2014" maxValue="2017" count="4">
        <n v="2016"/>
        <n v="2015"/>
        <n v="2014"/>
        <n v="2017"/>
      </sharedItems>
    </cacheField>
    <cacheField name="Order month" numFmtId="0">
      <sharedItems count="12">
        <s v="November"/>
        <s v="June"/>
        <s v="October"/>
        <s v="April"/>
        <s v="December"/>
        <s v="May"/>
        <s v="August"/>
        <s v="July"/>
        <s v="September"/>
        <s v="January"/>
        <s v="March"/>
        <s v="February"/>
      </sharedItems>
    </cacheField>
    <cacheField name="Orderquarter" numFmtId="0">
      <sharedItems/>
    </cacheField>
    <cacheField name="weekday" numFmtId="0">
      <sharedItems count="7">
        <s v="Tue"/>
        <s v="Sun"/>
        <s v="Mon"/>
        <s v="Sat"/>
        <s v="Wed"/>
        <s v="Fri"/>
        <s v="Thu"/>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69083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x v="0"/>
    <x v="0"/>
    <s v="Kentucky"/>
    <x v="0"/>
    <x v="0"/>
    <x v="0"/>
    <x v="0"/>
    <x v="0"/>
    <x v="0"/>
    <n v="261.95999999999998"/>
    <n v="2"/>
    <n v="0"/>
    <n v="41.913600000000002"/>
    <n v="261.95999999999998"/>
    <n v="0"/>
    <x v="0"/>
    <x v="0"/>
    <s v="Q4"/>
    <x v="0"/>
  </r>
  <r>
    <n v="2"/>
    <s v="CA-2016-152156"/>
    <x v="0"/>
    <x v="0"/>
    <x v="0"/>
    <s v="CG-12520"/>
    <s v="Claire Gute"/>
    <x v="0"/>
    <x v="0"/>
    <x v="0"/>
    <s v="Kentucky"/>
    <x v="0"/>
    <x v="0"/>
    <x v="1"/>
    <x v="0"/>
    <x v="1"/>
    <x v="1"/>
    <n v="731.94"/>
    <n v="3"/>
    <n v="0"/>
    <n v="219.58199999999999"/>
    <n v="731.94"/>
    <n v="0"/>
    <x v="0"/>
    <x v="0"/>
    <s v="Q4"/>
    <x v="0"/>
  </r>
  <r>
    <n v="3"/>
    <s v="CA-2016-138688"/>
    <x v="1"/>
    <x v="1"/>
    <x v="0"/>
    <s v="DV-13045"/>
    <s v="Darrin Van Huff"/>
    <x v="1"/>
    <x v="0"/>
    <x v="1"/>
    <s v="California"/>
    <x v="1"/>
    <x v="1"/>
    <x v="2"/>
    <x v="1"/>
    <x v="2"/>
    <x v="2"/>
    <n v="14.62"/>
    <n v="2"/>
    <n v="0"/>
    <n v="6.8714000000000004"/>
    <n v="14.62"/>
    <n v="0"/>
    <x v="0"/>
    <x v="1"/>
    <s v="Q2"/>
    <x v="1"/>
  </r>
  <r>
    <n v="4"/>
    <s v="US-2015-108966"/>
    <x v="2"/>
    <x v="2"/>
    <x v="1"/>
    <s v="SO-20335"/>
    <s v="Sean O'Donnell"/>
    <x v="0"/>
    <x v="0"/>
    <x v="2"/>
    <s v="Florida"/>
    <x v="2"/>
    <x v="0"/>
    <x v="3"/>
    <x v="0"/>
    <x v="3"/>
    <x v="3"/>
    <n v="957.57749999999999"/>
    <n v="5"/>
    <n v="0.45"/>
    <n v="-383.03100000000001"/>
    <n v="526.66762500000004"/>
    <n v="430.909875"/>
    <x v="1"/>
    <x v="2"/>
    <s v="Q4"/>
    <x v="1"/>
  </r>
  <r>
    <n v="5"/>
    <s v="US-2015-108966"/>
    <x v="2"/>
    <x v="2"/>
    <x v="1"/>
    <s v="SO-20335"/>
    <s v="Sean O'Donnell"/>
    <x v="0"/>
    <x v="0"/>
    <x v="2"/>
    <s v="Florida"/>
    <x v="2"/>
    <x v="0"/>
    <x v="4"/>
    <x v="1"/>
    <x v="4"/>
    <x v="4"/>
    <n v="22.367999999999999"/>
    <n v="2"/>
    <n v="0.2"/>
    <n v="2.5164"/>
    <n v="17.894400000000001"/>
    <n v="4.4736000000000002"/>
    <x v="1"/>
    <x v="2"/>
    <s v="Q4"/>
    <x v="1"/>
  </r>
  <r>
    <n v="6"/>
    <s v="CA-2014-115812"/>
    <x v="3"/>
    <x v="3"/>
    <x v="1"/>
    <s v="BH-11710"/>
    <s v="Brosina Hoffman"/>
    <x v="0"/>
    <x v="0"/>
    <x v="1"/>
    <s v="California"/>
    <x v="3"/>
    <x v="1"/>
    <x v="5"/>
    <x v="0"/>
    <x v="5"/>
    <x v="5"/>
    <n v="48.86"/>
    <n v="7"/>
    <n v="0"/>
    <n v="14.1694"/>
    <n v="48.86"/>
    <n v="0"/>
    <x v="2"/>
    <x v="1"/>
    <s v="Q2"/>
    <x v="2"/>
  </r>
  <r>
    <n v="7"/>
    <s v="CA-2014-115812"/>
    <x v="3"/>
    <x v="3"/>
    <x v="1"/>
    <s v="BH-11710"/>
    <s v="Brosina Hoffman"/>
    <x v="0"/>
    <x v="0"/>
    <x v="1"/>
    <s v="California"/>
    <x v="3"/>
    <x v="1"/>
    <x v="6"/>
    <x v="1"/>
    <x v="6"/>
    <x v="6"/>
    <n v="7.28"/>
    <n v="4"/>
    <n v="0"/>
    <n v="1.9656"/>
    <n v="7.28"/>
    <n v="0"/>
    <x v="2"/>
    <x v="1"/>
    <s v="Q2"/>
    <x v="2"/>
  </r>
  <r>
    <n v="8"/>
    <s v="CA-2014-115812"/>
    <x v="3"/>
    <x v="3"/>
    <x v="1"/>
    <s v="BH-11710"/>
    <s v="Brosina Hoffman"/>
    <x v="0"/>
    <x v="0"/>
    <x v="1"/>
    <s v="California"/>
    <x v="3"/>
    <x v="1"/>
    <x v="7"/>
    <x v="2"/>
    <x v="7"/>
    <x v="7"/>
    <n v="907.15200000000004"/>
    <n v="6"/>
    <n v="0.2"/>
    <n v="90.715199999999996"/>
    <n v="725.72160000000008"/>
    <n v="181.43040000000002"/>
    <x v="2"/>
    <x v="1"/>
    <s v="Q2"/>
    <x v="2"/>
  </r>
  <r>
    <n v="9"/>
    <s v="CA-2014-115812"/>
    <x v="3"/>
    <x v="3"/>
    <x v="1"/>
    <s v="BH-11710"/>
    <s v="Brosina Hoffman"/>
    <x v="0"/>
    <x v="0"/>
    <x v="1"/>
    <s v="California"/>
    <x v="3"/>
    <x v="1"/>
    <x v="8"/>
    <x v="1"/>
    <x v="8"/>
    <x v="8"/>
    <n v="18.504000000000001"/>
    <n v="3"/>
    <n v="0.2"/>
    <n v="5.7824999999999998"/>
    <n v="14.803200000000002"/>
    <n v="3.7008000000000005"/>
    <x v="2"/>
    <x v="1"/>
    <s v="Q2"/>
    <x v="2"/>
  </r>
  <r>
    <n v="10"/>
    <s v="CA-2014-115812"/>
    <x v="3"/>
    <x v="3"/>
    <x v="1"/>
    <s v="BH-11710"/>
    <s v="Brosina Hoffman"/>
    <x v="0"/>
    <x v="0"/>
    <x v="1"/>
    <s v="California"/>
    <x v="3"/>
    <x v="1"/>
    <x v="9"/>
    <x v="1"/>
    <x v="9"/>
    <x v="9"/>
    <n v="114.9"/>
    <n v="5"/>
    <n v="0"/>
    <n v="34.47"/>
    <n v="114.9"/>
    <n v="0"/>
    <x v="2"/>
    <x v="1"/>
    <s v="Q2"/>
    <x v="2"/>
  </r>
  <r>
    <n v="11"/>
    <s v="CA-2014-115812"/>
    <x v="3"/>
    <x v="3"/>
    <x v="1"/>
    <s v="BH-11710"/>
    <s v="Brosina Hoffman"/>
    <x v="0"/>
    <x v="0"/>
    <x v="1"/>
    <s v="California"/>
    <x v="3"/>
    <x v="1"/>
    <x v="10"/>
    <x v="0"/>
    <x v="3"/>
    <x v="10"/>
    <n v="1706.184"/>
    <n v="9"/>
    <n v="0.2"/>
    <n v="85.309200000000004"/>
    <n v="1364.9472000000001"/>
    <n v="341.23680000000002"/>
    <x v="2"/>
    <x v="1"/>
    <s v="Q2"/>
    <x v="2"/>
  </r>
  <r>
    <n v="12"/>
    <s v="CA-2014-115812"/>
    <x v="3"/>
    <x v="3"/>
    <x v="1"/>
    <s v="BH-11710"/>
    <s v="Brosina Hoffman"/>
    <x v="0"/>
    <x v="0"/>
    <x v="1"/>
    <s v="California"/>
    <x v="3"/>
    <x v="1"/>
    <x v="11"/>
    <x v="2"/>
    <x v="7"/>
    <x v="11"/>
    <n v="911.42399999999998"/>
    <n v="4"/>
    <n v="0.2"/>
    <n v="68.356800000000007"/>
    <n v="729.13920000000007"/>
    <n v="182.28480000000002"/>
    <x v="2"/>
    <x v="1"/>
    <s v="Q2"/>
    <x v="2"/>
  </r>
  <r>
    <n v="13"/>
    <s v="CA-2017-114412"/>
    <x v="4"/>
    <x v="4"/>
    <x v="1"/>
    <s v="AA-10480"/>
    <s v="Andrew Allen"/>
    <x v="0"/>
    <x v="0"/>
    <x v="3"/>
    <s v="North Carolina"/>
    <x v="4"/>
    <x v="0"/>
    <x v="12"/>
    <x v="1"/>
    <x v="10"/>
    <x v="12"/>
    <n v="15.552"/>
    <n v="3"/>
    <n v="0.2"/>
    <n v="5.4432"/>
    <n v="12.441600000000001"/>
    <n v="3.1104000000000003"/>
    <x v="3"/>
    <x v="3"/>
    <s v="Q2"/>
    <x v="3"/>
  </r>
  <r>
    <n v="14"/>
    <s v="CA-2016-161389"/>
    <x v="5"/>
    <x v="5"/>
    <x v="1"/>
    <s v="IM-15070"/>
    <s v="Irene Maddox"/>
    <x v="0"/>
    <x v="0"/>
    <x v="4"/>
    <s v="Washington"/>
    <x v="5"/>
    <x v="1"/>
    <x v="13"/>
    <x v="1"/>
    <x v="8"/>
    <x v="13"/>
    <n v="407.976"/>
    <n v="3"/>
    <n v="0.2"/>
    <n v="132.59219999999999"/>
    <n v="326.38080000000002"/>
    <n v="81.595200000000006"/>
    <x v="0"/>
    <x v="4"/>
    <s v="Q4"/>
    <x v="2"/>
  </r>
  <r>
    <n v="15"/>
    <s v="US-2015-118983"/>
    <x v="6"/>
    <x v="6"/>
    <x v="1"/>
    <s v="HP-14815"/>
    <s v="Harold Pawlan"/>
    <x v="2"/>
    <x v="0"/>
    <x v="5"/>
    <s v="Texas"/>
    <x v="6"/>
    <x v="2"/>
    <x v="14"/>
    <x v="1"/>
    <x v="9"/>
    <x v="14"/>
    <n v="68.81"/>
    <n v="5"/>
    <n v="0.8"/>
    <n v="-123.858"/>
    <n v="13.761999999999997"/>
    <n v="55.048000000000002"/>
    <x v="1"/>
    <x v="0"/>
    <s v="Q4"/>
    <x v="1"/>
  </r>
  <r>
    <n v="16"/>
    <s v="US-2015-118983"/>
    <x v="6"/>
    <x v="6"/>
    <x v="1"/>
    <s v="HP-14815"/>
    <s v="Harold Pawlan"/>
    <x v="2"/>
    <x v="0"/>
    <x v="5"/>
    <s v="Texas"/>
    <x v="6"/>
    <x v="2"/>
    <x v="15"/>
    <x v="1"/>
    <x v="8"/>
    <x v="15"/>
    <n v="2.544"/>
    <n v="3"/>
    <n v="0.8"/>
    <n v="-3.8159999999999998"/>
    <n v="0.50879999999999992"/>
    <n v="2.0352000000000001"/>
    <x v="1"/>
    <x v="0"/>
    <s v="Q4"/>
    <x v="1"/>
  </r>
  <r>
    <n v="17"/>
    <s v="CA-2014-105893"/>
    <x v="7"/>
    <x v="7"/>
    <x v="1"/>
    <s v="PK-19075"/>
    <s v="Pete Kriz"/>
    <x v="0"/>
    <x v="0"/>
    <x v="6"/>
    <s v="Wisconsin"/>
    <x v="7"/>
    <x v="2"/>
    <x v="16"/>
    <x v="1"/>
    <x v="4"/>
    <x v="16"/>
    <n v="665.88"/>
    <n v="6"/>
    <n v="0"/>
    <n v="13.317600000000001"/>
    <n v="665.88"/>
    <n v="0"/>
    <x v="2"/>
    <x v="0"/>
    <s v="Q4"/>
    <x v="0"/>
  </r>
  <r>
    <n v="18"/>
    <s v="CA-2014-167164"/>
    <x v="8"/>
    <x v="8"/>
    <x v="0"/>
    <s v="AG-10270"/>
    <s v="Alejandro Grove"/>
    <x v="0"/>
    <x v="0"/>
    <x v="7"/>
    <s v="Utah"/>
    <x v="8"/>
    <x v="1"/>
    <x v="17"/>
    <x v="1"/>
    <x v="4"/>
    <x v="17"/>
    <n v="55.5"/>
    <n v="2"/>
    <n v="0"/>
    <n v="9.99"/>
    <n v="55.5"/>
    <n v="0"/>
    <x v="2"/>
    <x v="5"/>
    <s v="Q2"/>
    <x v="0"/>
  </r>
  <r>
    <n v="19"/>
    <s v="CA-2014-143336"/>
    <x v="9"/>
    <x v="9"/>
    <x v="0"/>
    <s v="ZD-21925"/>
    <s v="Zuschuss Donatelli"/>
    <x v="0"/>
    <x v="0"/>
    <x v="8"/>
    <s v="California"/>
    <x v="9"/>
    <x v="1"/>
    <x v="18"/>
    <x v="1"/>
    <x v="6"/>
    <x v="18"/>
    <n v="8.56"/>
    <n v="2"/>
    <n v="0"/>
    <n v="2.4824000000000002"/>
    <n v="8.56"/>
    <n v="0"/>
    <x v="2"/>
    <x v="6"/>
    <s v="Q3"/>
    <x v="4"/>
  </r>
  <r>
    <n v="20"/>
    <s v="CA-2014-143336"/>
    <x v="9"/>
    <x v="9"/>
    <x v="0"/>
    <s v="ZD-21925"/>
    <s v="Zuschuss Donatelli"/>
    <x v="0"/>
    <x v="0"/>
    <x v="8"/>
    <s v="California"/>
    <x v="9"/>
    <x v="1"/>
    <x v="19"/>
    <x v="2"/>
    <x v="7"/>
    <x v="19"/>
    <n v="213.48"/>
    <n v="3"/>
    <n v="0.2"/>
    <n v="16.010999999999999"/>
    <n v="170.78399999999999"/>
    <n v="42.695999999999998"/>
    <x v="2"/>
    <x v="6"/>
    <s v="Q3"/>
    <x v="4"/>
  </r>
  <r>
    <n v="21"/>
    <s v="CA-2014-143336"/>
    <x v="9"/>
    <x v="9"/>
    <x v="0"/>
    <s v="ZD-21925"/>
    <s v="Zuschuss Donatelli"/>
    <x v="0"/>
    <x v="0"/>
    <x v="8"/>
    <s v="California"/>
    <x v="9"/>
    <x v="1"/>
    <x v="20"/>
    <x v="1"/>
    <x v="8"/>
    <x v="20"/>
    <n v="22.72"/>
    <n v="4"/>
    <n v="0.2"/>
    <n v="7.3840000000000003"/>
    <n v="18.175999999999998"/>
    <n v="4.5439999999999996"/>
    <x v="2"/>
    <x v="6"/>
    <s v="Q3"/>
    <x v="4"/>
  </r>
  <r>
    <n v="22"/>
    <s v="CA-2016-137330"/>
    <x v="10"/>
    <x v="10"/>
    <x v="1"/>
    <s v="KB-16585"/>
    <s v="Ken Black"/>
    <x v="1"/>
    <x v="0"/>
    <x v="9"/>
    <s v="Nebraska"/>
    <x v="10"/>
    <x v="2"/>
    <x v="21"/>
    <x v="1"/>
    <x v="6"/>
    <x v="21"/>
    <n v="19.46"/>
    <n v="7"/>
    <n v="0"/>
    <n v="5.0595999999999997"/>
    <n v="19.46"/>
    <n v="0"/>
    <x v="0"/>
    <x v="4"/>
    <s v="Q4"/>
    <x v="5"/>
  </r>
  <r>
    <n v="23"/>
    <s v="CA-2016-137330"/>
    <x v="10"/>
    <x v="10"/>
    <x v="1"/>
    <s v="KB-16585"/>
    <s v="Ken Black"/>
    <x v="1"/>
    <x v="0"/>
    <x v="9"/>
    <s v="Nebraska"/>
    <x v="10"/>
    <x v="2"/>
    <x v="22"/>
    <x v="1"/>
    <x v="9"/>
    <x v="22"/>
    <n v="60.34"/>
    <n v="7"/>
    <n v="0"/>
    <n v="15.6884"/>
    <n v="60.34"/>
    <n v="0"/>
    <x v="0"/>
    <x v="4"/>
    <s v="Q4"/>
    <x v="5"/>
  </r>
  <r>
    <n v="24"/>
    <s v="US-2017-156909"/>
    <x v="11"/>
    <x v="11"/>
    <x v="0"/>
    <s v="SF-20065"/>
    <s v="Sandra Flanagan"/>
    <x v="0"/>
    <x v="0"/>
    <x v="10"/>
    <s v="Pennsylvania"/>
    <x v="11"/>
    <x v="3"/>
    <x v="23"/>
    <x v="0"/>
    <x v="1"/>
    <x v="23"/>
    <n v="71.372"/>
    <n v="2"/>
    <n v="0.3"/>
    <n v="-1.0196000000000001"/>
    <n v="49.9604"/>
    <n v="21.4116"/>
    <x v="3"/>
    <x v="7"/>
    <s v="Q3"/>
    <x v="1"/>
  </r>
  <r>
    <n v="25"/>
    <s v="CA-2015-106320"/>
    <x v="12"/>
    <x v="12"/>
    <x v="1"/>
    <s v="EB-13870"/>
    <s v="Emily Burns"/>
    <x v="0"/>
    <x v="0"/>
    <x v="11"/>
    <s v="Utah"/>
    <x v="12"/>
    <x v="1"/>
    <x v="3"/>
    <x v="0"/>
    <x v="3"/>
    <x v="3"/>
    <n v="1044.6300000000001"/>
    <n v="3"/>
    <n v="0"/>
    <n v="240.26490000000001"/>
    <n v="1044.6300000000001"/>
    <n v="0"/>
    <x v="1"/>
    <x v="8"/>
    <s v="Q3"/>
    <x v="5"/>
  </r>
  <r>
    <n v="26"/>
    <s v="CA-2016-121755"/>
    <x v="13"/>
    <x v="13"/>
    <x v="0"/>
    <s v="EH-13945"/>
    <s v="Eric Hoffmann"/>
    <x v="0"/>
    <x v="0"/>
    <x v="1"/>
    <s v="California"/>
    <x v="13"/>
    <x v="1"/>
    <x v="24"/>
    <x v="1"/>
    <x v="8"/>
    <x v="24"/>
    <n v="11.648"/>
    <n v="2"/>
    <n v="0.2"/>
    <n v="4.2224000000000004"/>
    <n v="9.3184000000000005"/>
    <n v="2.3296000000000001"/>
    <x v="0"/>
    <x v="9"/>
    <s v="Q1"/>
    <x v="3"/>
  </r>
  <r>
    <n v="27"/>
    <s v="CA-2016-121755"/>
    <x v="13"/>
    <x v="13"/>
    <x v="0"/>
    <s v="EH-13945"/>
    <s v="Eric Hoffmann"/>
    <x v="0"/>
    <x v="0"/>
    <x v="1"/>
    <s v="California"/>
    <x v="13"/>
    <x v="1"/>
    <x v="25"/>
    <x v="2"/>
    <x v="11"/>
    <x v="25"/>
    <n v="90.57"/>
    <n v="3"/>
    <n v="0"/>
    <n v="11.774100000000001"/>
    <n v="90.57"/>
    <n v="0"/>
    <x v="0"/>
    <x v="9"/>
    <s v="Q1"/>
    <x v="3"/>
  </r>
  <r>
    <n v="28"/>
    <s v="US-2015-150630"/>
    <x v="14"/>
    <x v="14"/>
    <x v="1"/>
    <s v="TB-21520"/>
    <s v="Tracy Blumstein"/>
    <x v="0"/>
    <x v="0"/>
    <x v="10"/>
    <s v="Pennsylvania"/>
    <x v="11"/>
    <x v="3"/>
    <x v="26"/>
    <x v="0"/>
    <x v="0"/>
    <x v="26"/>
    <n v="3083.43"/>
    <n v="7"/>
    <n v="0.5"/>
    <n v="-1665.0522000000001"/>
    <n v="1541.7149999999999"/>
    <n v="1541.7149999999999"/>
    <x v="1"/>
    <x v="8"/>
    <s v="Q3"/>
    <x v="6"/>
  </r>
  <r>
    <n v="29"/>
    <s v="US-2015-150630"/>
    <x v="14"/>
    <x v="14"/>
    <x v="1"/>
    <s v="TB-21520"/>
    <s v="Tracy Blumstein"/>
    <x v="0"/>
    <x v="0"/>
    <x v="10"/>
    <s v="Pennsylvania"/>
    <x v="11"/>
    <x v="3"/>
    <x v="27"/>
    <x v="1"/>
    <x v="8"/>
    <x v="27"/>
    <n v="9.6180000000000003"/>
    <n v="2"/>
    <n v="0.7"/>
    <n v="-7.0532000000000004"/>
    <n v="2.8854000000000006"/>
    <n v="6.7325999999999997"/>
    <x v="1"/>
    <x v="8"/>
    <s v="Q3"/>
    <x v="6"/>
  </r>
  <r>
    <n v="30"/>
    <s v="US-2015-150630"/>
    <x v="14"/>
    <x v="14"/>
    <x v="1"/>
    <s v="TB-21520"/>
    <s v="Tracy Blumstein"/>
    <x v="0"/>
    <x v="0"/>
    <x v="10"/>
    <s v="Pennsylvania"/>
    <x v="11"/>
    <x v="3"/>
    <x v="28"/>
    <x v="0"/>
    <x v="5"/>
    <x v="28"/>
    <n v="124.2"/>
    <n v="3"/>
    <n v="0.2"/>
    <n v="15.525"/>
    <n v="99.360000000000014"/>
    <n v="24.840000000000003"/>
    <x v="1"/>
    <x v="8"/>
    <s v="Q3"/>
    <x v="6"/>
  </r>
  <r>
    <n v="31"/>
    <s v="US-2015-150630"/>
    <x v="14"/>
    <x v="14"/>
    <x v="1"/>
    <s v="TB-21520"/>
    <s v="Tracy Blumstein"/>
    <x v="0"/>
    <x v="0"/>
    <x v="10"/>
    <s v="Pennsylvania"/>
    <x v="11"/>
    <x v="3"/>
    <x v="29"/>
    <x v="1"/>
    <x v="12"/>
    <x v="29"/>
    <n v="3.2639999999999998"/>
    <n v="2"/>
    <n v="0.2"/>
    <n v="1.1015999999999999"/>
    <n v="2.6112000000000002"/>
    <n v="0.65280000000000005"/>
    <x v="1"/>
    <x v="8"/>
    <s v="Q3"/>
    <x v="6"/>
  </r>
  <r>
    <n v="32"/>
    <s v="US-2015-150630"/>
    <x v="14"/>
    <x v="14"/>
    <x v="1"/>
    <s v="TB-21520"/>
    <s v="Tracy Blumstein"/>
    <x v="0"/>
    <x v="0"/>
    <x v="10"/>
    <s v="Pennsylvania"/>
    <x v="11"/>
    <x v="3"/>
    <x v="30"/>
    <x v="1"/>
    <x v="6"/>
    <x v="30"/>
    <n v="86.304000000000002"/>
    <n v="6"/>
    <n v="0.2"/>
    <n v="9.7091999999999992"/>
    <n v="69.043199999999999"/>
    <n v="17.2608"/>
    <x v="1"/>
    <x v="8"/>
    <s v="Q3"/>
    <x v="6"/>
  </r>
  <r>
    <n v="33"/>
    <s v="US-2015-150630"/>
    <x v="14"/>
    <x v="14"/>
    <x v="1"/>
    <s v="TB-21520"/>
    <s v="Tracy Blumstein"/>
    <x v="0"/>
    <x v="0"/>
    <x v="10"/>
    <s v="Pennsylvania"/>
    <x v="11"/>
    <x v="3"/>
    <x v="31"/>
    <x v="1"/>
    <x v="8"/>
    <x v="31"/>
    <n v="6.8579999999999997"/>
    <n v="6"/>
    <n v="0.7"/>
    <n v="-5.7149999999999999"/>
    <n v="2.0574000000000003"/>
    <n v="4.8005999999999993"/>
    <x v="1"/>
    <x v="8"/>
    <s v="Q3"/>
    <x v="6"/>
  </r>
  <r>
    <n v="34"/>
    <s v="US-2015-150630"/>
    <x v="14"/>
    <x v="14"/>
    <x v="1"/>
    <s v="TB-21520"/>
    <s v="Tracy Blumstein"/>
    <x v="0"/>
    <x v="0"/>
    <x v="10"/>
    <s v="Pennsylvania"/>
    <x v="11"/>
    <x v="3"/>
    <x v="32"/>
    <x v="1"/>
    <x v="6"/>
    <x v="32"/>
    <n v="15.76"/>
    <n v="2"/>
    <n v="0.2"/>
    <n v="3.5459999999999998"/>
    <n v="12.608000000000001"/>
    <n v="3.1520000000000001"/>
    <x v="1"/>
    <x v="8"/>
    <s v="Q3"/>
    <x v="6"/>
  </r>
  <r>
    <n v="35"/>
    <s v="CA-2017-107727"/>
    <x v="15"/>
    <x v="15"/>
    <x v="0"/>
    <s v="MA-17560"/>
    <s v="Matt Abelman"/>
    <x v="2"/>
    <x v="0"/>
    <x v="12"/>
    <s v="Texas"/>
    <x v="14"/>
    <x v="2"/>
    <x v="33"/>
    <x v="1"/>
    <x v="10"/>
    <x v="33"/>
    <n v="29.472000000000001"/>
    <n v="3"/>
    <n v="0.2"/>
    <n v="9.9467999999999996"/>
    <n v="23.577600000000004"/>
    <n v="5.894400000000001"/>
    <x v="3"/>
    <x v="2"/>
    <s v="Q4"/>
    <x v="6"/>
  </r>
  <r>
    <n v="36"/>
    <s v="CA-2016-117590"/>
    <x v="16"/>
    <x v="5"/>
    <x v="2"/>
    <s v="GH-14485"/>
    <s v="Gene Hale"/>
    <x v="1"/>
    <x v="0"/>
    <x v="13"/>
    <s v="Texas"/>
    <x v="15"/>
    <x v="2"/>
    <x v="34"/>
    <x v="2"/>
    <x v="7"/>
    <x v="34"/>
    <n v="1097.5440000000001"/>
    <n v="7"/>
    <n v="0.2"/>
    <n v="123.47369999999999"/>
    <n v="878.03520000000015"/>
    <n v="219.50880000000004"/>
    <x v="0"/>
    <x v="4"/>
    <s v="Q4"/>
    <x v="6"/>
  </r>
  <r>
    <n v="37"/>
    <s v="CA-2016-117590"/>
    <x v="16"/>
    <x v="5"/>
    <x v="2"/>
    <s v="GH-14485"/>
    <s v="Gene Hale"/>
    <x v="1"/>
    <x v="0"/>
    <x v="13"/>
    <s v="Texas"/>
    <x v="15"/>
    <x v="2"/>
    <x v="35"/>
    <x v="0"/>
    <x v="5"/>
    <x v="35"/>
    <n v="190.92"/>
    <n v="5"/>
    <n v="0.6"/>
    <n v="-147.96299999999999"/>
    <n v="76.367999999999995"/>
    <n v="114.55199999999999"/>
    <x v="0"/>
    <x v="4"/>
    <s v="Q4"/>
    <x v="6"/>
  </r>
  <r>
    <n v="38"/>
    <s v="CA-2015-117415"/>
    <x v="17"/>
    <x v="16"/>
    <x v="1"/>
    <s v="SN-20710"/>
    <s v="Steve Nguyen"/>
    <x v="2"/>
    <x v="0"/>
    <x v="12"/>
    <s v="Texas"/>
    <x v="16"/>
    <x v="2"/>
    <x v="36"/>
    <x v="1"/>
    <x v="12"/>
    <x v="36"/>
    <n v="113.328"/>
    <n v="9"/>
    <n v="0.2"/>
    <n v="35.414999999999999"/>
    <n v="90.662400000000005"/>
    <n v="22.665600000000001"/>
    <x v="1"/>
    <x v="4"/>
    <s v="Q4"/>
    <x v="1"/>
  </r>
  <r>
    <n v="39"/>
    <s v="CA-2015-117415"/>
    <x v="17"/>
    <x v="16"/>
    <x v="1"/>
    <s v="SN-20710"/>
    <s v="Steve Nguyen"/>
    <x v="2"/>
    <x v="0"/>
    <x v="12"/>
    <s v="Texas"/>
    <x v="16"/>
    <x v="2"/>
    <x v="37"/>
    <x v="0"/>
    <x v="0"/>
    <x v="37"/>
    <n v="532.39919999999995"/>
    <n v="3"/>
    <n v="0.32"/>
    <n v="-46.976399999999998"/>
    <n v="362.03145599999993"/>
    <n v="170.36774399999999"/>
    <x v="1"/>
    <x v="4"/>
    <s v="Q4"/>
    <x v="1"/>
  </r>
  <r>
    <n v="40"/>
    <s v="CA-2015-117415"/>
    <x v="17"/>
    <x v="16"/>
    <x v="1"/>
    <s v="SN-20710"/>
    <s v="Steve Nguyen"/>
    <x v="2"/>
    <x v="0"/>
    <x v="12"/>
    <s v="Texas"/>
    <x v="16"/>
    <x v="2"/>
    <x v="38"/>
    <x v="0"/>
    <x v="1"/>
    <x v="38"/>
    <n v="212.05799999999999"/>
    <n v="3"/>
    <n v="0.3"/>
    <n v="-15.147"/>
    <n v="148.44059999999999"/>
    <n v="63.617399999999996"/>
    <x v="1"/>
    <x v="4"/>
    <s v="Q4"/>
    <x v="1"/>
  </r>
  <r>
    <n v="41"/>
    <s v="CA-2015-117415"/>
    <x v="17"/>
    <x v="16"/>
    <x v="1"/>
    <s v="SN-20710"/>
    <s v="Steve Nguyen"/>
    <x v="2"/>
    <x v="0"/>
    <x v="12"/>
    <s v="Texas"/>
    <x v="16"/>
    <x v="2"/>
    <x v="39"/>
    <x v="2"/>
    <x v="7"/>
    <x v="39"/>
    <n v="371.16800000000001"/>
    <n v="4"/>
    <n v="0.2"/>
    <n v="41.756399999999999"/>
    <n v="296.93440000000004"/>
    <n v="74.23360000000001"/>
    <x v="1"/>
    <x v="4"/>
    <s v="Q4"/>
    <x v="1"/>
  </r>
  <r>
    <n v="42"/>
    <s v="CA-2017-120999"/>
    <x v="18"/>
    <x v="17"/>
    <x v="1"/>
    <s v="LC-16930"/>
    <s v="Linda Cazamias"/>
    <x v="1"/>
    <x v="0"/>
    <x v="14"/>
    <s v="Illinois"/>
    <x v="17"/>
    <x v="2"/>
    <x v="40"/>
    <x v="2"/>
    <x v="7"/>
    <x v="40"/>
    <n v="147.16800000000001"/>
    <n v="4"/>
    <n v="0.2"/>
    <n v="16.5564"/>
    <n v="117.73440000000001"/>
    <n v="29.433600000000002"/>
    <x v="3"/>
    <x v="8"/>
    <s v="Q3"/>
    <x v="1"/>
  </r>
  <r>
    <n v="43"/>
    <s v="CA-2016-101343"/>
    <x v="19"/>
    <x v="18"/>
    <x v="1"/>
    <s v="RA-19885"/>
    <s v="Ruben Ausman"/>
    <x v="1"/>
    <x v="0"/>
    <x v="1"/>
    <s v="California"/>
    <x v="13"/>
    <x v="1"/>
    <x v="41"/>
    <x v="1"/>
    <x v="4"/>
    <x v="41"/>
    <n v="77.88"/>
    <n v="2"/>
    <n v="0"/>
    <n v="3.8940000000000001"/>
    <n v="77.88"/>
    <n v="0"/>
    <x v="0"/>
    <x v="7"/>
    <s v="Q3"/>
    <x v="1"/>
  </r>
  <r>
    <n v="44"/>
    <s v="CA-2017-139619"/>
    <x v="20"/>
    <x v="19"/>
    <x v="1"/>
    <s v="ES-14080"/>
    <s v="Erin Smith"/>
    <x v="1"/>
    <x v="0"/>
    <x v="15"/>
    <s v="Florida"/>
    <x v="18"/>
    <x v="0"/>
    <x v="42"/>
    <x v="1"/>
    <x v="4"/>
    <x v="42"/>
    <n v="95.616"/>
    <n v="2"/>
    <n v="0.2"/>
    <n v="9.5616000000000003"/>
    <n v="76.492800000000003"/>
    <n v="19.123200000000001"/>
    <x v="3"/>
    <x v="8"/>
    <s v="Q3"/>
    <x v="0"/>
  </r>
  <r>
    <n v="45"/>
    <s v="CA-2016-118255"/>
    <x v="21"/>
    <x v="20"/>
    <x v="2"/>
    <s v="ON-18715"/>
    <s v="Odella Nelson"/>
    <x v="1"/>
    <x v="0"/>
    <x v="16"/>
    <s v="Minnesota"/>
    <x v="19"/>
    <x v="2"/>
    <x v="43"/>
    <x v="2"/>
    <x v="11"/>
    <x v="43"/>
    <n v="45.98"/>
    <n v="2"/>
    <n v="0"/>
    <n v="19.7714"/>
    <n v="45.98"/>
    <n v="0"/>
    <x v="0"/>
    <x v="10"/>
    <s v="Q1"/>
    <x v="5"/>
  </r>
  <r>
    <n v="46"/>
    <s v="CA-2016-118255"/>
    <x v="21"/>
    <x v="20"/>
    <x v="2"/>
    <s v="ON-18715"/>
    <s v="Odella Nelson"/>
    <x v="1"/>
    <x v="0"/>
    <x v="16"/>
    <s v="Minnesota"/>
    <x v="19"/>
    <x v="2"/>
    <x v="44"/>
    <x v="1"/>
    <x v="8"/>
    <x v="44"/>
    <n v="17.46"/>
    <n v="2"/>
    <n v="0"/>
    <n v="8.2062000000000008"/>
    <n v="17.46"/>
    <n v="0"/>
    <x v="0"/>
    <x v="10"/>
    <s v="Q1"/>
    <x v="5"/>
  </r>
  <r>
    <n v="47"/>
    <s v="CA-2014-146703"/>
    <x v="22"/>
    <x v="21"/>
    <x v="0"/>
    <s v="PO-18865"/>
    <s v="Patrick O'Donnell"/>
    <x v="0"/>
    <x v="0"/>
    <x v="17"/>
    <s v="Michigan"/>
    <x v="20"/>
    <x v="2"/>
    <x v="45"/>
    <x v="1"/>
    <x v="4"/>
    <x v="45"/>
    <n v="211.96"/>
    <n v="4"/>
    <n v="0"/>
    <n v="8.4784000000000006"/>
    <n v="211.96"/>
    <n v="0"/>
    <x v="2"/>
    <x v="2"/>
    <s v="Q4"/>
    <x v="2"/>
  </r>
  <r>
    <n v="48"/>
    <s v="CA-2016-169194"/>
    <x v="23"/>
    <x v="22"/>
    <x v="1"/>
    <s v="LH-16900"/>
    <s v="Lena Hernandez"/>
    <x v="0"/>
    <x v="0"/>
    <x v="18"/>
    <s v="Delaware"/>
    <x v="21"/>
    <x v="3"/>
    <x v="46"/>
    <x v="2"/>
    <x v="11"/>
    <x v="46"/>
    <n v="45"/>
    <n v="3"/>
    <n v="0"/>
    <n v="4.95"/>
    <n v="45"/>
    <n v="0"/>
    <x v="0"/>
    <x v="1"/>
    <s v="Q2"/>
    <x v="2"/>
  </r>
  <r>
    <n v="49"/>
    <s v="CA-2016-169194"/>
    <x v="23"/>
    <x v="22"/>
    <x v="1"/>
    <s v="LH-16900"/>
    <s v="Lena Hernandez"/>
    <x v="0"/>
    <x v="0"/>
    <x v="18"/>
    <s v="Delaware"/>
    <x v="21"/>
    <x v="3"/>
    <x v="47"/>
    <x v="2"/>
    <x v="7"/>
    <x v="47"/>
    <n v="21.8"/>
    <n v="2"/>
    <n v="0"/>
    <n v="6.1040000000000001"/>
    <n v="21.8"/>
    <n v="0"/>
    <x v="0"/>
    <x v="1"/>
    <s v="Q2"/>
    <x v="2"/>
  </r>
  <r>
    <n v="50"/>
    <s v="CA-2015-115742"/>
    <x v="24"/>
    <x v="23"/>
    <x v="1"/>
    <s v="DP-13000"/>
    <s v="Darren Powers"/>
    <x v="0"/>
    <x v="0"/>
    <x v="19"/>
    <s v="Indiana"/>
    <x v="22"/>
    <x v="2"/>
    <x v="48"/>
    <x v="1"/>
    <x v="8"/>
    <x v="48"/>
    <n v="38.22"/>
    <n v="6"/>
    <n v="0"/>
    <n v="17.9634"/>
    <n v="38.22"/>
    <n v="0"/>
    <x v="1"/>
    <x v="3"/>
    <s v="Q2"/>
    <x v="3"/>
  </r>
  <r>
    <n v="51"/>
    <s v="CA-2015-115742"/>
    <x v="24"/>
    <x v="23"/>
    <x v="1"/>
    <s v="DP-13000"/>
    <s v="Darren Powers"/>
    <x v="0"/>
    <x v="0"/>
    <x v="19"/>
    <s v="Indiana"/>
    <x v="22"/>
    <x v="2"/>
    <x v="49"/>
    <x v="1"/>
    <x v="2"/>
    <x v="49"/>
    <n v="75.180000000000007"/>
    <n v="6"/>
    <n v="0"/>
    <n v="35.334600000000002"/>
    <n v="75.180000000000007"/>
    <n v="0"/>
    <x v="1"/>
    <x v="3"/>
    <s v="Q2"/>
    <x v="3"/>
  </r>
  <r>
    <n v="52"/>
    <s v="CA-2015-115742"/>
    <x v="24"/>
    <x v="23"/>
    <x v="1"/>
    <s v="DP-13000"/>
    <s v="Darren Powers"/>
    <x v="0"/>
    <x v="0"/>
    <x v="19"/>
    <s v="Indiana"/>
    <x v="22"/>
    <x v="2"/>
    <x v="50"/>
    <x v="0"/>
    <x v="5"/>
    <x v="50"/>
    <n v="6.16"/>
    <n v="2"/>
    <n v="0"/>
    <n v="2.9567999999999999"/>
    <n v="6.16"/>
    <n v="0"/>
    <x v="1"/>
    <x v="3"/>
    <s v="Q2"/>
    <x v="3"/>
  </r>
  <r>
    <n v="53"/>
    <s v="CA-2015-115742"/>
    <x v="24"/>
    <x v="23"/>
    <x v="1"/>
    <s v="DP-13000"/>
    <s v="Darren Powers"/>
    <x v="0"/>
    <x v="0"/>
    <x v="19"/>
    <s v="Indiana"/>
    <x v="22"/>
    <x v="2"/>
    <x v="51"/>
    <x v="0"/>
    <x v="1"/>
    <x v="51"/>
    <n v="89.99"/>
    <n v="1"/>
    <n v="0"/>
    <n v="17.098099999999999"/>
    <n v="89.99"/>
    <n v="0"/>
    <x v="1"/>
    <x v="3"/>
    <s v="Q2"/>
    <x v="3"/>
  </r>
  <r>
    <n v="54"/>
    <s v="CA-2016-105816"/>
    <x v="25"/>
    <x v="24"/>
    <x v="1"/>
    <s v="JM-15265"/>
    <s v="Janet Molinari"/>
    <x v="1"/>
    <x v="0"/>
    <x v="20"/>
    <s v="New York"/>
    <x v="23"/>
    <x v="3"/>
    <x v="52"/>
    <x v="1"/>
    <x v="13"/>
    <x v="52"/>
    <n v="15.26"/>
    <n v="7"/>
    <n v="0"/>
    <n v="6.2565999999999997"/>
    <n v="15.26"/>
    <n v="0"/>
    <x v="0"/>
    <x v="4"/>
    <s v="Q4"/>
    <x v="1"/>
  </r>
  <r>
    <n v="55"/>
    <s v="CA-2016-105816"/>
    <x v="25"/>
    <x v="24"/>
    <x v="1"/>
    <s v="JM-15265"/>
    <s v="Janet Molinari"/>
    <x v="1"/>
    <x v="0"/>
    <x v="20"/>
    <s v="New York"/>
    <x v="23"/>
    <x v="3"/>
    <x v="53"/>
    <x v="2"/>
    <x v="7"/>
    <x v="53"/>
    <n v="1029.95"/>
    <n v="5"/>
    <n v="0"/>
    <n v="298.68549999999999"/>
    <n v="1029.95"/>
    <n v="0"/>
    <x v="0"/>
    <x v="4"/>
    <s v="Q4"/>
    <x v="1"/>
  </r>
  <r>
    <n v="56"/>
    <s v="CA-2016-111682"/>
    <x v="26"/>
    <x v="25"/>
    <x v="2"/>
    <s v="TB-21055"/>
    <s v="Ted Butterfield"/>
    <x v="0"/>
    <x v="0"/>
    <x v="21"/>
    <s v="New York"/>
    <x v="24"/>
    <x v="3"/>
    <x v="54"/>
    <x v="1"/>
    <x v="4"/>
    <x v="54"/>
    <n v="208.56"/>
    <n v="6"/>
    <n v="0"/>
    <n v="52.14"/>
    <n v="208.56"/>
    <n v="0"/>
    <x v="0"/>
    <x v="1"/>
    <s v="Q2"/>
    <x v="5"/>
  </r>
  <r>
    <n v="57"/>
    <s v="CA-2016-111682"/>
    <x v="26"/>
    <x v="25"/>
    <x v="2"/>
    <s v="TB-21055"/>
    <s v="Ted Butterfield"/>
    <x v="0"/>
    <x v="0"/>
    <x v="21"/>
    <s v="New York"/>
    <x v="24"/>
    <x v="3"/>
    <x v="55"/>
    <x v="1"/>
    <x v="10"/>
    <x v="55"/>
    <n v="32.4"/>
    <n v="5"/>
    <n v="0"/>
    <n v="15.552"/>
    <n v="32.4"/>
    <n v="0"/>
    <x v="0"/>
    <x v="1"/>
    <s v="Q2"/>
    <x v="5"/>
  </r>
  <r>
    <n v="58"/>
    <s v="CA-2016-111682"/>
    <x v="26"/>
    <x v="25"/>
    <x v="2"/>
    <s v="TB-21055"/>
    <s v="Ted Butterfield"/>
    <x v="0"/>
    <x v="0"/>
    <x v="21"/>
    <s v="New York"/>
    <x v="24"/>
    <x v="3"/>
    <x v="56"/>
    <x v="0"/>
    <x v="1"/>
    <x v="56"/>
    <n v="319.41000000000003"/>
    <n v="5"/>
    <n v="0.1"/>
    <n v="7.0979999999999999"/>
    <n v="287.46900000000005"/>
    <n v="31.941000000000003"/>
    <x v="0"/>
    <x v="1"/>
    <s v="Q2"/>
    <x v="5"/>
  </r>
  <r>
    <n v="59"/>
    <s v="CA-2016-111682"/>
    <x v="26"/>
    <x v="25"/>
    <x v="2"/>
    <s v="TB-21055"/>
    <s v="Ted Butterfield"/>
    <x v="0"/>
    <x v="0"/>
    <x v="21"/>
    <s v="New York"/>
    <x v="24"/>
    <x v="3"/>
    <x v="57"/>
    <x v="1"/>
    <x v="10"/>
    <x v="57"/>
    <n v="14.56"/>
    <n v="2"/>
    <n v="0"/>
    <n v="6.9888000000000003"/>
    <n v="14.56"/>
    <n v="0"/>
    <x v="0"/>
    <x v="1"/>
    <s v="Q2"/>
    <x v="5"/>
  </r>
  <r>
    <n v="60"/>
    <s v="CA-2016-111682"/>
    <x v="26"/>
    <x v="25"/>
    <x v="2"/>
    <s v="TB-21055"/>
    <s v="Ted Butterfield"/>
    <x v="0"/>
    <x v="0"/>
    <x v="21"/>
    <s v="New York"/>
    <x v="24"/>
    <x v="3"/>
    <x v="46"/>
    <x v="2"/>
    <x v="11"/>
    <x v="46"/>
    <n v="30"/>
    <n v="2"/>
    <n v="0"/>
    <n v="3.3"/>
    <n v="30"/>
    <n v="0"/>
    <x v="0"/>
    <x v="1"/>
    <s v="Q2"/>
    <x v="5"/>
  </r>
  <r>
    <n v="61"/>
    <s v="CA-2016-111682"/>
    <x v="26"/>
    <x v="25"/>
    <x v="2"/>
    <s v="TB-21055"/>
    <s v="Ted Butterfield"/>
    <x v="0"/>
    <x v="0"/>
    <x v="21"/>
    <s v="New York"/>
    <x v="24"/>
    <x v="3"/>
    <x v="58"/>
    <x v="1"/>
    <x v="8"/>
    <x v="58"/>
    <n v="48.48"/>
    <n v="4"/>
    <n v="0.2"/>
    <n v="16.361999999999998"/>
    <n v="38.783999999999999"/>
    <n v="9.6959999999999997"/>
    <x v="0"/>
    <x v="1"/>
    <s v="Q2"/>
    <x v="5"/>
  </r>
  <r>
    <n v="62"/>
    <s v="CA-2016-111682"/>
    <x v="26"/>
    <x v="25"/>
    <x v="2"/>
    <s v="TB-21055"/>
    <s v="Ted Butterfield"/>
    <x v="0"/>
    <x v="0"/>
    <x v="21"/>
    <s v="New York"/>
    <x v="24"/>
    <x v="3"/>
    <x v="59"/>
    <x v="1"/>
    <x v="6"/>
    <x v="59"/>
    <n v="1.68"/>
    <n v="1"/>
    <n v="0"/>
    <n v="0.84"/>
    <n v="1.68"/>
    <n v="0"/>
    <x v="0"/>
    <x v="1"/>
    <s v="Q2"/>
    <x v="5"/>
  </r>
  <r>
    <n v="63"/>
    <s v="CA-2015-135545"/>
    <x v="27"/>
    <x v="26"/>
    <x v="1"/>
    <s v="KM-16720"/>
    <s v="Kunst Miller"/>
    <x v="0"/>
    <x v="0"/>
    <x v="1"/>
    <s v="California"/>
    <x v="25"/>
    <x v="1"/>
    <x v="60"/>
    <x v="2"/>
    <x v="11"/>
    <x v="60"/>
    <n v="13.98"/>
    <n v="2"/>
    <n v="0"/>
    <n v="6.1512000000000002"/>
    <n v="13.98"/>
    <n v="0"/>
    <x v="1"/>
    <x v="0"/>
    <s v="Q4"/>
    <x v="0"/>
  </r>
  <r>
    <n v="64"/>
    <s v="CA-2015-135545"/>
    <x v="27"/>
    <x v="26"/>
    <x v="1"/>
    <s v="KM-16720"/>
    <s v="Kunst Miller"/>
    <x v="0"/>
    <x v="0"/>
    <x v="1"/>
    <s v="California"/>
    <x v="25"/>
    <x v="1"/>
    <x v="61"/>
    <x v="1"/>
    <x v="8"/>
    <x v="61"/>
    <n v="25.824000000000002"/>
    <n v="6"/>
    <n v="0.2"/>
    <n v="9.3612000000000002"/>
    <n v="20.659200000000002"/>
    <n v="5.1648000000000005"/>
    <x v="1"/>
    <x v="0"/>
    <s v="Q4"/>
    <x v="0"/>
  </r>
  <r>
    <n v="65"/>
    <s v="CA-2015-135545"/>
    <x v="27"/>
    <x v="26"/>
    <x v="1"/>
    <s v="KM-16720"/>
    <s v="Kunst Miller"/>
    <x v="0"/>
    <x v="0"/>
    <x v="1"/>
    <s v="California"/>
    <x v="25"/>
    <x v="1"/>
    <x v="62"/>
    <x v="1"/>
    <x v="10"/>
    <x v="62"/>
    <n v="146.72999999999999"/>
    <n v="3"/>
    <n v="0"/>
    <n v="68.963099999999997"/>
    <n v="146.72999999999999"/>
    <n v="0"/>
    <x v="1"/>
    <x v="0"/>
    <s v="Q4"/>
    <x v="0"/>
  </r>
  <r>
    <n v="66"/>
    <s v="CA-2015-135545"/>
    <x v="27"/>
    <x v="26"/>
    <x v="1"/>
    <s v="KM-16720"/>
    <s v="Kunst Miller"/>
    <x v="0"/>
    <x v="0"/>
    <x v="1"/>
    <s v="California"/>
    <x v="25"/>
    <x v="1"/>
    <x v="63"/>
    <x v="0"/>
    <x v="5"/>
    <x v="63"/>
    <n v="79.760000000000005"/>
    <n v="4"/>
    <n v="0"/>
    <n v="22.332799999999999"/>
    <n v="79.760000000000005"/>
    <n v="0"/>
    <x v="1"/>
    <x v="0"/>
    <s v="Q4"/>
    <x v="0"/>
  </r>
  <r>
    <n v="67"/>
    <s v="US-2015-164175"/>
    <x v="28"/>
    <x v="27"/>
    <x v="1"/>
    <s v="PS-18970"/>
    <s v="Paul Stevenson"/>
    <x v="2"/>
    <x v="0"/>
    <x v="22"/>
    <s v="Illinois"/>
    <x v="26"/>
    <x v="2"/>
    <x v="64"/>
    <x v="0"/>
    <x v="1"/>
    <x v="64"/>
    <n v="213.11500000000001"/>
    <n v="5"/>
    <n v="0.3"/>
    <n v="-15.2225"/>
    <n v="149.18049999999999"/>
    <n v="63.9345"/>
    <x v="1"/>
    <x v="3"/>
    <s v="Q2"/>
    <x v="6"/>
  </r>
  <r>
    <n v="68"/>
    <s v="CA-2014-106376"/>
    <x v="29"/>
    <x v="28"/>
    <x v="1"/>
    <s v="BS-11590"/>
    <s v="Brendan Sweed"/>
    <x v="1"/>
    <x v="0"/>
    <x v="23"/>
    <s v="Arizona"/>
    <x v="27"/>
    <x v="1"/>
    <x v="65"/>
    <x v="1"/>
    <x v="6"/>
    <x v="65"/>
    <n v="1113.0239999999999"/>
    <n v="8"/>
    <n v="0.2"/>
    <n v="111.30240000000001"/>
    <n v="890.41919999999993"/>
    <n v="222.60479999999998"/>
    <x v="2"/>
    <x v="4"/>
    <s v="Q4"/>
    <x v="5"/>
  </r>
  <r>
    <n v="69"/>
    <s v="CA-2014-106376"/>
    <x v="29"/>
    <x v="28"/>
    <x v="1"/>
    <s v="BS-11590"/>
    <s v="Brendan Sweed"/>
    <x v="1"/>
    <x v="0"/>
    <x v="23"/>
    <s v="Arizona"/>
    <x v="27"/>
    <x v="1"/>
    <x v="66"/>
    <x v="2"/>
    <x v="7"/>
    <x v="66"/>
    <n v="167.96799999999999"/>
    <n v="4"/>
    <n v="0.2"/>
    <n v="62.988"/>
    <n v="134.37440000000001"/>
    <n v="33.593600000000002"/>
    <x v="2"/>
    <x v="4"/>
    <s v="Q4"/>
    <x v="5"/>
  </r>
  <r>
    <n v="70"/>
    <s v="CA-2016-119823"/>
    <x v="30"/>
    <x v="29"/>
    <x v="2"/>
    <s v="KD-16270"/>
    <s v="Karen Daniels"/>
    <x v="0"/>
    <x v="0"/>
    <x v="24"/>
    <s v="Virginia"/>
    <x v="28"/>
    <x v="0"/>
    <x v="67"/>
    <x v="1"/>
    <x v="10"/>
    <x v="67"/>
    <n v="75.88"/>
    <n v="2"/>
    <n v="0"/>
    <n v="35.663600000000002"/>
    <n v="75.88"/>
    <n v="0"/>
    <x v="0"/>
    <x v="1"/>
    <s v="Q2"/>
    <x v="3"/>
  </r>
  <r>
    <n v="71"/>
    <s v="CA-2016-106075"/>
    <x v="31"/>
    <x v="30"/>
    <x v="1"/>
    <s v="HM-14980"/>
    <s v="Henry MacAllister"/>
    <x v="0"/>
    <x v="0"/>
    <x v="20"/>
    <s v="New York"/>
    <x v="29"/>
    <x v="3"/>
    <x v="68"/>
    <x v="1"/>
    <x v="8"/>
    <x v="68"/>
    <n v="4.6159999999999997"/>
    <n v="1"/>
    <n v="0.2"/>
    <n v="1.7310000000000001"/>
    <n v="3.6928000000000001"/>
    <n v="0.92320000000000002"/>
    <x v="0"/>
    <x v="8"/>
    <s v="Q3"/>
    <x v="1"/>
  </r>
  <r>
    <n v="72"/>
    <s v="CA-2017-114440"/>
    <x v="32"/>
    <x v="31"/>
    <x v="0"/>
    <s v="TB-21520"/>
    <s v="Tracy Blumstein"/>
    <x v="0"/>
    <x v="0"/>
    <x v="25"/>
    <s v="Michigan"/>
    <x v="30"/>
    <x v="2"/>
    <x v="69"/>
    <x v="1"/>
    <x v="10"/>
    <x v="69"/>
    <n v="19.05"/>
    <n v="3"/>
    <n v="0"/>
    <n v="8.7629999999999999"/>
    <n v="19.05"/>
    <n v="0"/>
    <x v="3"/>
    <x v="8"/>
    <s v="Q3"/>
    <x v="6"/>
  </r>
  <r>
    <n v="73"/>
    <s v="US-2015-134026"/>
    <x v="33"/>
    <x v="32"/>
    <x v="1"/>
    <s v="JE-15745"/>
    <s v="Joel Eaton"/>
    <x v="0"/>
    <x v="0"/>
    <x v="26"/>
    <s v="Tennessee"/>
    <x v="31"/>
    <x v="0"/>
    <x v="70"/>
    <x v="0"/>
    <x v="1"/>
    <x v="70"/>
    <n v="831.93600000000004"/>
    <n v="8"/>
    <n v="0.2"/>
    <n v="-114.3912"/>
    <n v="665.54880000000003"/>
    <n v="166.38720000000001"/>
    <x v="1"/>
    <x v="3"/>
    <s v="Q2"/>
    <x v="1"/>
  </r>
  <r>
    <n v="74"/>
    <s v="US-2015-134026"/>
    <x v="33"/>
    <x v="32"/>
    <x v="1"/>
    <s v="JE-15745"/>
    <s v="Joel Eaton"/>
    <x v="0"/>
    <x v="0"/>
    <x v="26"/>
    <s v="Tennessee"/>
    <x v="31"/>
    <x v="0"/>
    <x v="71"/>
    <x v="0"/>
    <x v="5"/>
    <x v="71"/>
    <n v="97.04"/>
    <n v="2"/>
    <n v="0.2"/>
    <n v="1.2130000000000001"/>
    <n v="77.632000000000005"/>
    <n v="19.408000000000001"/>
    <x v="1"/>
    <x v="3"/>
    <s v="Q2"/>
    <x v="1"/>
  </r>
  <r>
    <n v="75"/>
    <s v="US-2015-134026"/>
    <x v="33"/>
    <x v="32"/>
    <x v="1"/>
    <s v="JE-15745"/>
    <s v="Joel Eaton"/>
    <x v="0"/>
    <x v="0"/>
    <x v="26"/>
    <s v="Tennessee"/>
    <x v="31"/>
    <x v="0"/>
    <x v="72"/>
    <x v="1"/>
    <x v="4"/>
    <x v="72"/>
    <n v="72.784000000000006"/>
    <n v="1"/>
    <n v="0.2"/>
    <n v="-18.196000000000002"/>
    <n v="58.227200000000011"/>
    <n v="14.556800000000003"/>
    <x v="1"/>
    <x v="3"/>
    <s v="Q2"/>
    <x v="1"/>
  </r>
  <r>
    <n v="76"/>
    <s v="US-2017-118038"/>
    <x v="34"/>
    <x v="33"/>
    <x v="2"/>
    <s v="KB-16600"/>
    <s v="Ken Brennan"/>
    <x v="1"/>
    <x v="0"/>
    <x v="12"/>
    <s v="Texas"/>
    <x v="16"/>
    <x v="2"/>
    <x v="73"/>
    <x v="1"/>
    <x v="8"/>
    <x v="73"/>
    <n v="1.248"/>
    <n v="3"/>
    <n v="0.8"/>
    <n v="-1.9343999999999999"/>
    <n v="0.24959999999999993"/>
    <n v="0.99840000000000007"/>
    <x v="3"/>
    <x v="4"/>
    <s v="Q4"/>
    <x v="3"/>
  </r>
  <r>
    <n v="77"/>
    <s v="US-2017-118038"/>
    <x v="34"/>
    <x v="33"/>
    <x v="2"/>
    <s v="KB-16600"/>
    <s v="Ken Brennan"/>
    <x v="1"/>
    <x v="0"/>
    <x v="12"/>
    <s v="Texas"/>
    <x v="16"/>
    <x v="2"/>
    <x v="74"/>
    <x v="0"/>
    <x v="5"/>
    <x v="74"/>
    <n v="9.7080000000000002"/>
    <n v="3"/>
    <n v="0.6"/>
    <n v="-5.8247999999999998"/>
    <n v="3.8832000000000004"/>
    <n v="5.8247999999999998"/>
    <x v="3"/>
    <x v="4"/>
    <s v="Q4"/>
    <x v="3"/>
  </r>
  <r>
    <n v="78"/>
    <s v="US-2017-118038"/>
    <x v="34"/>
    <x v="33"/>
    <x v="2"/>
    <s v="KB-16600"/>
    <s v="Ken Brennan"/>
    <x v="1"/>
    <x v="0"/>
    <x v="12"/>
    <s v="Texas"/>
    <x v="16"/>
    <x v="2"/>
    <x v="75"/>
    <x v="1"/>
    <x v="4"/>
    <x v="75"/>
    <n v="27.24"/>
    <n v="3"/>
    <n v="0.2"/>
    <n v="2.7240000000000002"/>
    <n v="21.792000000000002"/>
    <n v="5.4480000000000004"/>
    <x v="3"/>
    <x v="4"/>
    <s v="Q4"/>
    <x v="3"/>
  </r>
  <r>
    <n v="79"/>
    <s v="US-2014-147606"/>
    <x v="35"/>
    <x v="34"/>
    <x v="0"/>
    <s v="JE-15745"/>
    <s v="Joel Eaton"/>
    <x v="0"/>
    <x v="0"/>
    <x v="12"/>
    <s v="Texas"/>
    <x v="32"/>
    <x v="2"/>
    <x v="76"/>
    <x v="0"/>
    <x v="5"/>
    <x v="76"/>
    <n v="19.3"/>
    <n v="5"/>
    <n v="0.6"/>
    <n v="-14.475"/>
    <n v="7.7200000000000006"/>
    <n v="11.58"/>
    <x v="2"/>
    <x v="0"/>
    <s v="Q4"/>
    <x v="4"/>
  </r>
  <r>
    <n v="80"/>
    <s v="CA-2016-127208"/>
    <x v="1"/>
    <x v="35"/>
    <x v="2"/>
    <s v="SC-20770"/>
    <s v="Stewart Carmichael"/>
    <x v="1"/>
    <x v="0"/>
    <x v="27"/>
    <s v="Alabama"/>
    <x v="33"/>
    <x v="0"/>
    <x v="77"/>
    <x v="1"/>
    <x v="9"/>
    <x v="77"/>
    <n v="208.16"/>
    <n v="1"/>
    <n v="0"/>
    <n v="56.203200000000002"/>
    <n v="208.16"/>
    <n v="0"/>
    <x v="0"/>
    <x v="1"/>
    <s v="Q2"/>
    <x v="1"/>
  </r>
  <r>
    <n v="81"/>
    <s v="CA-2016-127208"/>
    <x v="1"/>
    <x v="35"/>
    <x v="2"/>
    <s v="SC-20770"/>
    <s v="Stewart Carmichael"/>
    <x v="1"/>
    <x v="0"/>
    <x v="27"/>
    <s v="Alabama"/>
    <x v="33"/>
    <x v="0"/>
    <x v="78"/>
    <x v="1"/>
    <x v="8"/>
    <x v="78"/>
    <n v="16.739999999999998"/>
    <n v="3"/>
    <n v="0"/>
    <n v="8.0351999999999997"/>
    <n v="16.739999999999998"/>
    <n v="0"/>
    <x v="0"/>
    <x v="1"/>
    <s v="Q2"/>
    <x v="1"/>
  </r>
  <r>
    <n v="82"/>
    <s v="CA-2014-139451"/>
    <x v="36"/>
    <x v="36"/>
    <x v="1"/>
    <s v="DN-13690"/>
    <s v="Duane Noonan"/>
    <x v="0"/>
    <x v="0"/>
    <x v="8"/>
    <s v="California"/>
    <x v="34"/>
    <x v="1"/>
    <x v="79"/>
    <x v="1"/>
    <x v="6"/>
    <x v="79"/>
    <n v="14.9"/>
    <n v="5"/>
    <n v="0"/>
    <n v="4.1719999999999997"/>
    <n v="14.9"/>
    <n v="0"/>
    <x v="2"/>
    <x v="2"/>
    <s v="Q4"/>
    <x v="1"/>
  </r>
  <r>
    <n v="83"/>
    <s v="CA-2014-139451"/>
    <x v="36"/>
    <x v="36"/>
    <x v="1"/>
    <s v="DN-13690"/>
    <s v="Duane Noonan"/>
    <x v="0"/>
    <x v="0"/>
    <x v="8"/>
    <s v="California"/>
    <x v="34"/>
    <x v="1"/>
    <x v="80"/>
    <x v="1"/>
    <x v="4"/>
    <x v="80"/>
    <n v="21.39"/>
    <n v="1"/>
    <n v="0"/>
    <n v="6.2031000000000001"/>
    <n v="21.39"/>
    <n v="0"/>
    <x v="2"/>
    <x v="2"/>
    <s v="Q4"/>
    <x v="1"/>
  </r>
  <r>
    <n v="84"/>
    <s v="CA-2015-149734"/>
    <x v="37"/>
    <x v="37"/>
    <x v="1"/>
    <s v="JC-16105"/>
    <s v="Julie Creighton"/>
    <x v="1"/>
    <x v="0"/>
    <x v="28"/>
    <s v="North Carolina"/>
    <x v="35"/>
    <x v="0"/>
    <x v="81"/>
    <x v="1"/>
    <x v="12"/>
    <x v="81"/>
    <n v="200.98400000000001"/>
    <n v="7"/>
    <n v="0.2"/>
    <n v="62.807499999999997"/>
    <n v="160.78720000000001"/>
    <n v="40.196800000000003"/>
    <x v="1"/>
    <x v="8"/>
    <s v="Q3"/>
    <x v="6"/>
  </r>
  <r>
    <n v="85"/>
    <s v="US-2017-119662"/>
    <x v="38"/>
    <x v="38"/>
    <x v="2"/>
    <s v="CS-12400"/>
    <s v="Christopher Schild"/>
    <x v="2"/>
    <x v="0"/>
    <x v="22"/>
    <s v="Illinois"/>
    <x v="36"/>
    <x v="2"/>
    <x v="82"/>
    <x v="1"/>
    <x v="4"/>
    <x v="82"/>
    <n v="230.376"/>
    <n v="3"/>
    <n v="0.2"/>
    <n v="-48.954900000000002"/>
    <n v="184.30080000000001"/>
    <n v="46.075200000000002"/>
    <x v="3"/>
    <x v="0"/>
    <s v="Q4"/>
    <x v="2"/>
  </r>
  <r>
    <n v="86"/>
    <s v="CA-2017-140088"/>
    <x v="39"/>
    <x v="39"/>
    <x v="0"/>
    <s v="PO-18865"/>
    <s v="Patrick O'Donnell"/>
    <x v="0"/>
    <x v="0"/>
    <x v="29"/>
    <s v="South Carolina"/>
    <x v="37"/>
    <x v="0"/>
    <x v="83"/>
    <x v="0"/>
    <x v="1"/>
    <x v="83"/>
    <n v="301.95999999999998"/>
    <n v="2"/>
    <n v="0"/>
    <n v="33.215600000000002"/>
    <n v="301.95999999999998"/>
    <n v="0"/>
    <x v="3"/>
    <x v="5"/>
    <s v="Q2"/>
    <x v="1"/>
  </r>
  <r>
    <n v="87"/>
    <s v="CA-2017-155558"/>
    <x v="40"/>
    <x v="40"/>
    <x v="1"/>
    <s v="PG-18895"/>
    <s v="Paul Gonzalez"/>
    <x v="0"/>
    <x v="0"/>
    <x v="30"/>
    <s v="Minnesota"/>
    <x v="38"/>
    <x v="2"/>
    <x v="84"/>
    <x v="2"/>
    <x v="11"/>
    <x v="84"/>
    <n v="19.989999999999998"/>
    <n v="1"/>
    <n v="0"/>
    <n v="6.7965999999999998"/>
    <n v="19.989999999999998"/>
    <n v="0"/>
    <x v="3"/>
    <x v="2"/>
    <s v="Q4"/>
    <x v="6"/>
  </r>
  <r>
    <n v="88"/>
    <s v="CA-2017-155558"/>
    <x v="40"/>
    <x v="40"/>
    <x v="1"/>
    <s v="PG-18895"/>
    <s v="Paul Gonzalez"/>
    <x v="0"/>
    <x v="0"/>
    <x v="30"/>
    <s v="Minnesota"/>
    <x v="38"/>
    <x v="2"/>
    <x v="85"/>
    <x v="1"/>
    <x v="2"/>
    <x v="85"/>
    <n v="6.16"/>
    <n v="2"/>
    <n v="0"/>
    <n v="2.9567999999999999"/>
    <n v="6.16"/>
    <n v="0"/>
    <x v="3"/>
    <x v="2"/>
    <s v="Q4"/>
    <x v="6"/>
  </r>
  <r>
    <n v="89"/>
    <s v="CA-2016-159695"/>
    <x v="41"/>
    <x v="41"/>
    <x v="0"/>
    <s v="GM-14455"/>
    <s v="Gary Mitchum"/>
    <x v="2"/>
    <x v="0"/>
    <x v="12"/>
    <s v="Texas"/>
    <x v="14"/>
    <x v="2"/>
    <x v="86"/>
    <x v="1"/>
    <x v="4"/>
    <x v="86"/>
    <n v="158.36799999999999"/>
    <n v="7"/>
    <n v="0.2"/>
    <n v="13.857200000000001"/>
    <n v="126.6944"/>
    <n v="31.6736"/>
    <x v="0"/>
    <x v="3"/>
    <s v="Q2"/>
    <x v="0"/>
  </r>
  <r>
    <n v="90"/>
    <s v="CA-2016-109806"/>
    <x v="42"/>
    <x v="42"/>
    <x v="1"/>
    <s v="JS-15685"/>
    <s v="Jim Sink"/>
    <x v="1"/>
    <x v="0"/>
    <x v="1"/>
    <s v="California"/>
    <x v="1"/>
    <x v="1"/>
    <x v="87"/>
    <x v="1"/>
    <x v="6"/>
    <x v="87"/>
    <n v="20.100000000000001"/>
    <n v="3"/>
    <n v="0"/>
    <n v="6.633"/>
    <n v="20.100000000000001"/>
    <n v="0"/>
    <x v="0"/>
    <x v="8"/>
    <s v="Q3"/>
    <x v="3"/>
  </r>
  <r>
    <n v="91"/>
    <s v="CA-2016-109806"/>
    <x v="42"/>
    <x v="42"/>
    <x v="1"/>
    <s v="JS-15685"/>
    <s v="Jim Sink"/>
    <x v="1"/>
    <x v="0"/>
    <x v="1"/>
    <s v="California"/>
    <x v="1"/>
    <x v="1"/>
    <x v="40"/>
    <x v="2"/>
    <x v="7"/>
    <x v="40"/>
    <n v="73.584000000000003"/>
    <n v="2"/>
    <n v="0.2"/>
    <n v="8.2782"/>
    <n v="58.867200000000004"/>
    <n v="14.716800000000001"/>
    <x v="0"/>
    <x v="8"/>
    <s v="Q3"/>
    <x v="3"/>
  </r>
  <r>
    <n v="92"/>
    <s v="CA-2016-109806"/>
    <x v="42"/>
    <x v="42"/>
    <x v="1"/>
    <s v="JS-15685"/>
    <s v="Jim Sink"/>
    <x v="1"/>
    <x v="0"/>
    <x v="1"/>
    <s v="California"/>
    <x v="1"/>
    <x v="1"/>
    <x v="88"/>
    <x v="1"/>
    <x v="10"/>
    <x v="88"/>
    <n v="6.48"/>
    <n v="1"/>
    <n v="0"/>
    <n v="3.1103999999999998"/>
    <n v="6.48"/>
    <n v="0"/>
    <x v="0"/>
    <x v="8"/>
    <s v="Q3"/>
    <x v="3"/>
  </r>
  <r>
    <n v="93"/>
    <s v="CA-2015-149587"/>
    <x v="43"/>
    <x v="43"/>
    <x v="0"/>
    <s v="KB-16315"/>
    <s v="Karl Braun"/>
    <x v="0"/>
    <x v="0"/>
    <x v="31"/>
    <s v="Minnesota"/>
    <x v="39"/>
    <x v="2"/>
    <x v="89"/>
    <x v="1"/>
    <x v="10"/>
    <x v="89"/>
    <n v="12.96"/>
    <n v="2"/>
    <n v="0"/>
    <n v="6.2207999999999997"/>
    <n v="12.96"/>
    <n v="0"/>
    <x v="1"/>
    <x v="9"/>
    <s v="Q1"/>
    <x v="3"/>
  </r>
  <r>
    <n v="94"/>
    <s v="CA-2015-149587"/>
    <x v="43"/>
    <x v="43"/>
    <x v="0"/>
    <s v="KB-16315"/>
    <s v="Karl Braun"/>
    <x v="0"/>
    <x v="0"/>
    <x v="31"/>
    <s v="Minnesota"/>
    <x v="39"/>
    <x v="2"/>
    <x v="90"/>
    <x v="0"/>
    <x v="5"/>
    <x v="90"/>
    <n v="53.34"/>
    <n v="3"/>
    <n v="0"/>
    <n v="16.535399999999999"/>
    <n v="53.34"/>
    <n v="0"/>
    <x v="1"/>
    <x v="9"/>
    <s v="Q1"/>
    <x v="3"/>
  </r>
  <r>
    <n v="95"/>
    <s v="CA-2015-149587"/>
    <x v="43"/>
    <x v="43"/>
    <x v="0"/>
    <s v="KB-16315"/>
    <s v="Karl Braun"/>
    <x v="0"/>
    <x v="0"/>
    <x v="31"/>
    <s v="Minnesota"/>
    <x v="39"/>
    <x v="2"/>
    <x v="91"/>
    <x v="1"/>
    <x v="8"/>
    <x v="91"/>
    <n v="32.96"/>
    <n v="2"/>
    <n v="0"/>
    <n v="16.150400000000001"/>
    <n v="32.96"/>
    <n v="0"/>
    <x v="1"/>
    <x v="9"/>
    <s v="Q1"/>
    <x v="3"/>
  </r>
  <r>
    <n v="96"/>
    <s v="US-2017-109484"/>
    <x v="44"/>
    <x v="44"/>
    <x v="1"/>
    <s v="RB-19705"/>
    <s v="Roger Barcio"/>
    <x v="2"/>
    <x v="0"/>
    <x v="32"/>
    <s v="Oregon"/>
    <x v="40"/>
    <x v="1"/>
    <x v="92"/>
    <x v="1"/>
    <x v="8"/>
    <x v="92"/>
    <n v="5.6820000000000004"/>
    <n v="1"/>
    <n v="0.7"/>
    <n v="-3.7879999999999998"/>
    <n v="1.7046000000000003"/>
    <n v="3.9773999999999998"/>
    <x v="3"/>
    <x v="0"/>
    <s v="Q4"/>
    <x v="2"/>
  </r>
  <r>
    <n v="97"/>
    <s v="CA-2017-161018"/>
    <x v="45"/>
    <x v="45"/>
    <x v="0"/>
    <s v="PN-18775"/>
    <s v="Parhena Norris"/>
    <x v="2"/>
    <x v="0"/>
    <x v="20"/>
    <s v="New York"/>
    <x v="29"/>
    <x v="3"/>
    <x v="93"/>
    <x v="0"/>
    <x v="5"/>
    <x v="93"/>
    <n v="96.53"/>
    <n v="7"/>
    <n v="0"/>
    <n v="40.5426"/>
    <n v="96.53"/>
    <n v="0"/>
    <x v="3"/>
    <x v="0"/>
    <s v="Q4"/>
    <x v="6"/>
  </r>
  <r>
    <n v="98"/>
    <s v="CA-2017-157833"/>
    <x v="46"/>
    <x v="46"/>
    <x v="2"/>
    <s v="KD-16345"/>
    <s v="Katherine Ducich"/>
    <x v="0"/>
    <x v="0"/>
    <x v="8"/>
    <s v="California"/>
    <x v="34"/>
    <x v="1"/>
    <x v="94"/>
    <x v="1"/>
    <x v="8"/>
    <x v="94"/>
    <n v="51.311999999999998"/>
    <n v="3"/>
    <n v="0.2"/>
    <n v="17.959199999999999"/>
    <n v="41.049599999999998"/>
    <n v="10.2624"/>
    <x v="3"/>
    <x v="1"/>
    <s v="Q2"/>
    <x v="3"/>
  </r>
  <r>
    <n v="99"/>
    <s v="CA-2016-149223"/>
    <x v="47"/>
    <x v="47"/>
    <x v="1"/>
    <s v="ER-13855"/>
    <s v="Elpida Rittenbach"/>
    <x v="1"/>
    <x v="0"/>
    <x v="33"/>
    <s v="Minnesota"/>
    <x v="41"/>
    <x v="2"/>
    <x v="95"/>
    <x v="1"/>
    <x v="9"/>
    <x v="95"/>
    <n v="77.88"/>
    <n v="6"/>
    <n v="0"/>
    <n v="22.5852"/>
    <n v="77.88"/>
    <n v="0"/>
    <x v="0"/>
    <x v="8"/>
    <s v="Q3"/>
    <x v="0"/>
  </r>
  <r>
    <n v="100"/>
    <s v="CA-2016-158568"/>
    <x v="48"/>
    <x v="48"/>
    <x v="1"/>
    <s v="RB-19465"/>
    <s v="Rick Bensley"/>
    <x v="2"/>
    <x v="0"/>
    <x v="22"/>
    <s v="Illinois"/>
    <x v="26"/>
    <x v="2"/>
    <x v="96"/>
    <x v="1"/>
    <x v="10"/>
    <x v="96"/>
    <n v="64.623999999999995"/>
    <n v="7"/>
    <n v="0.2"/>
    <n v="22.618400000000001"/>
    <n v="51.699199999999998"/>
    <n v="12.924799999999999"/>
    <x v="0"/>
    <x v="6"/>
    <s v="Q3"/>
    <x v="2"/>
  </r>
  <r>
    <n v="101"/>
    <s v="CA-2016-158568"/>
    <x v="48"/>
    <x v="48"/>
    <x v="1"/>
    <s v="RB-19465"/>
    <s v="Rick Bensley"/>
    <x v="2"/>
    <x v="0"/>
    <x v="22"/>
    <s v="Illinois"/>
    <x v="26"/>
    <x v="2"/>
    <x v="97"/>
    <x v="2"/>
    <x v="11"/>
    <x v="97"/>
    <n v="95.975999999999999"/>
    <n v="3"/>
    <n v="0.2"/>
    <n v="-10.7973"/>
    <n v="76.780799999999999"/>
    <n v="19.1952"/>
    <x v="0"/>
    <x v="6"/>
    <s v="Q3"/>
    <x v="2"/>
  </r>
  <r>
    <n v="102"/>
    <s v="CA-2016-158568"/>
    <x v="48"/>
    <x v="48"/>
    <x v="1"/>
    <s v="RB-19465"/>
    <s v="Rick Bensley"/>
    <x v="2"/>
    <x v="0"/>
    <x v="22"/>
    <s v="Illinois"/>
    <x v="26"/>
    <x v="2"/>
    <x v="98"/>
    <x v="1"/>
    <x v="8"/>
    <x v="98"/>
    <n v="1.788"/>
    <n v="3"/>
    <n v="0.8"/>
    <n v="-3.0396000000000001"/>
    <n v="0.35759999999999992"/>
    <n v="1.4304000000000001"/>
    <x v="0"/>
    <x v="6"/>
    <s v="Q3"/>
    <x v="2"/>
  </r>
  <r>
    <n v="103"/>
    <s v="CA-2016-129903"/>
    <x v="49"/>
    <x v="49"/>
    <x v="0"/>
    <s v="GZ-14470"/>
    <s v="Gary Zandusky"/>
    <x v="0"/>
    <x v="0"/>
    <x v="30"/>
    <s v="Minnesota"/>
    <x v="38"/>
    <x v="2"/>
    <x v="99"/>
    <x v="1"/>
    <x v="10"/>
    <x v="99"/>
    <n v="23.92"/>
    <n v="4"/>
    <n v="0"/>
    <n v="11.720800000000001"/>
    <n v="23.92"/>
    <n v="0"/>
    <x v="0"/>
    <x v="4"/>
    <s v="Q4"/>
    <x v="6"/>
  </r>
  <r>
    <n v="104"/>
    <s v="US-2015-156867"/>
    <x v="50"/>
    <x v="50"/>
    <x v="1"/>
    <s v="LC-16870"/>
    <s v="Lena Cacioppo"/>
    <x v="0"/>
    <x v="0"/>
    <x v="34"/>
    <s v="Colorado"/>
    <x v="42"/>
    <x v="1"/>
    <x v="100"/>
    <x v="2"/>
    <x v="11"/>
    <x v="100"/>
    <n v="238.89599999999999"/>
    <n v="6"/>
    <n v="0.2"/>
    <n v="-26.875800000000002"/>
    <n v="191.11680000000001"/>
    <n v="47.779200000000003"/>
    <x v="1"/>
    <x v="0"/>
    <s v="Q4"/>
    <x v="5"/>
  </r>
  <r>
    <n v="105"/>
    <s v="US-2015-156867"/>
    <x v="50"/>
    <x v="50"/>
    <x v="1"/>
    <s v="LC-16870"/>
    <s v="Lena Cacioppo"/>
    <x v="0"/>
    <x v="0"/>
    <x v="34"/>
    <s v="Colorado"/>
    <x v="42"/>
    <x v="1"/>
    <x v="101"/>
    <x v="0"/>
    <x v="5"/>
    <x v="101"/>
    <n v="102.36"/>
    <n v="3"/>
    <n v="0.2"/>
    <n v="-3.8384999999999998"/>
    <n v="81.888000000000005"/>
    <n v="20.472000000000001"/>
    <x v="1"/>
    <x v="0"/>
    <s v="Q4"/>
    <x v="5"/>
  </r>
  <r>
    <n v="106"/>
    <s v="US-2015-156867"/>
    <x v="50"/>
    <x v="50"/>
    <x v="1"/>
    <s v="LC-16870"/>
    <s v="Lena Cacioppo"/>
    <x v="0"/>
    <x v="0"/>
    <x v="34"/>
    <s v="Colorado"/>
    <x v="42"/>
    <x v="1"/>
    <x v="102"/>
    <x v="1"/>
    <x v="8"/>
    <x v="102"/>
    <n v="36.881999999999998"/>
    <n v="3"/>
    <n v="0.7"/>
    <n v="-25.817399999999999"/>
    <n v="11.0646"/>
    <n v="25.817399999999996"/>
    <x v="1"/>
    <x v="0"/>
    <s v="Q4"/>
    <x v="5"/>
  </r>
  <r>
    <n v="107"/>
    <s v="CA-2017-119004"/>
    <x v="51"/>
    <x v="51"/>
    <x v="1"/>
    <s v="JM-15250"/>
    <s v="Janet Martin"/>
    <x v="0"/>
    <x v="0"/>
    <x v="35"/>
    <s v="North Carolina"/>
    <x v="43"/>
    <x v="0"/>
    <x v="103"/>
    <x v="2"/>
    <x v="11"/>
    <x v="103"/>
    <n v="74.111999999999995"/>
    <n v="8"/>
    <n v="0.2"/>
    <n v="17.601600000000001"/>
    <n v="59.2896"/>
    <n v="14.8224"/>
    <x v="3"/>
    <x v="0"/>
    <s v="Q4"/>
    <x v="6"/>
  </r>
  <r>
    <n v="108"/>
    <s v="CA-2017-119004"/>
    <x v="51"/>
    <x v="51"/>
    <x v="1"/>
    <s v="JM-15250"/>
    <s v="Janet Martin"/>
    <x v="0"/>
    <x v="0"/>
    <x v="35"/>
    <s v="North Carolina"/>
    <x v="43"/>
    <x v="0"/>
    <x v="104"/>
    <x v="2"/>
    <x v="7"/>
    <x v="104"/>
    <n v="27.992000000000001"/>
    <n v="1"/>
    <n v="0.2"/>
    <n v="2.0994000000000002"/>
    <n v="22.393600000000003"/>
    <n v="5.5984000000000007"/>
    <x v="3"/>
    <x v="0"/>
    <s v="Q4"/>
    <x v="6"/>
  </r>
  <r>
    <n v="109"/>
    <s v="CA-2017-119004"/>
    <x v="51"/>
    <x v="51"/>
    <x v="1"/>
    <s v="JM-15250"/>
    <s v="Janet Martin"/>
    <x v="0"/>
    <x v="0"/>
    <x v="35"/>
    <s v="North Carolina"/>
    <x v="43"/>
    <x v="0"/>
    <x v="105"/>
    <x v="1"/>
    <x v="6"/>
    <x v="105"/>
    <n v="3.3039999999999998"/>
    <n v="1"/>
    <n v="0.2"/>
    <n v="1.0738000000000001"/>
    <n v="2.6432000000000002"/>
    <n v="0.66080000000000005"/>
    <x v="3"/>
    <x v="0"/>
    <s v="Q4"/>
    <x v="6"/>
  </r>
  <r>
    <n v="110"/>
    <s v="CA-2015-129476"/>
    <x v="52"/>
    <x v="52"/>
    <x v="1"/>
    <s v="PA-19060"/>
    <s v="Pete Armstrong"/>
    <x v="2"/>
    <x v="0"/>
    <x v="36"/>
    <s v="Illinois"/>
    <x v="44"/>
    <x v="2"/>
    <x v="106"/>
    <x v="2"/>
    <x v="11"/>
    <x v="106"/>
    <n v="339.96"/>
    <n v="5"/>
    <n v="0.2"/>
    <n v="67.992000000000004"/>
    <n v="271.96800000000002"/>
    <n v="67.992000000000004"/>
    <x v="1"/>
    <x v="2"/>
    <s v="Q4"/>
    <x v="6"/>
  </r>
  <r>
    <n v="111"/>
    <s v="CA-2017-146780"/>
    <x v="53"/>
    <x v="53"/>
    <x v="1"/>
    <s v="CV-12805"/>
    <s v="Cynthia Voltz"/>
    <x v="1"/>
    <x v="0"/>
    <x v="20"/>
    <s v="New York"/>
    <x v="45"/>
    <x v="3"/>
    <x v="107"/>
    <x v="0"/>
    <x v="5"/>
    <x v="107"/>
    <n v="41.96"/>
    <n v="2"/>
    <n v="0"/>
    <n v="10.909599999999999"/>
    <n v="41.96"/>
    <n v="0"/>
    <x v="3"/>
    <x v="4"/>
    <s v="Q4"/>
    <x v="2"/>
  </r>
  <r>
    <n v="112"/>
    <s v="CA-2016-128867"/>
    <x v="54"/>
    <x v="54"/>
    <x v="1"/>
    <s v="CL-12565"/>
    <s v="Clay Ludtke"/>
    <x v="0"/>
    <x v="0"/>
    <x v="37"/>
    <s v="Iowa"/>
    <x v="46"/>
    <x v="2"/>
    <x v="108"/>
    <x v="1"/>
    <x v="6"/>
    <x v="108"/>
    <n v="75.959999999999994"/>
    <n v="2"/>
    <n v="0"/>
    <n v="22.788"/>
    <n v="75.959999999999994"/>
    <n v="0"/>
    <x v="0"/>
    <x v="0"/>
    <s v="Q4"/>
    <x v="6"/>
  </r>
  <r>
    <n v="113"/>
    <s v="CA-2016-128867"/>
    <x v="54"/>
    <x v="54"/>
    <x v="1"/>
    <s v="CL-12565"/>
    <s v="Clay Ludtke"/>
    <x v="0"/>
    <x v="0"/>
    <x v="37"/>
    <s v="Iowa"/>
    <x v="46"/>
    <x v="2"/>
    <x v="109"/>
    <x v="1"/>
    <x v="8"/>
    <x v="109"/>
    <n v="27.24"/>
    <n v="6"/>
    <n v="0"/>
    <n v="13.3476"/>
    <n v="27.24"/>
    <n v="0"/>
    <x v="0"/>
    <x v="0"/>
    <s v="Q4"/>
    <x v="6"/>
  </r>
  <r>
    <n v="114"/>
    <s v="CA-2014-115259"/>
    <x v="55"/>
    <x v="55"/>
    <x v="0"/>
    <s v="RC-19960"/>
    <s v="Ryan Crowe"/>
    <x v="0"/>
    <x v="0"/>
    <x v="38"/>
    <s v="Ohio"/>
    <x v="47"/>
    <x v="3"/>
    <x v="110"/>
    <x v="1"/>
    <x v="13"/>
    <x v="110"/>
    <n v="40.095999999999997"/>
    <n v="14"/>
    <n v="0.2"/>
    <n v="14.534800000000001"/>
    <n v="32.076799999999999"/>
    <n v="8.0191999999999997"/>
    <x v="2"/>
    <x v="6"/>
    <s v="Q3"/>
    <x v="2"/>
  </r>
  <r>
    <n v="115"/>
    <s v="CA-2014-115259"/>
    <x v="55"/>
    <x v="55"/>
    <x v="0"/>
    <s v="RC-19960"/>
    <s v="Ryan Crowe"/>
    <x v="0"/>
    <x v="0"/>
    <x v="38"/>
    <s v="Ohio"/>
    <x v="47"/>
    <x v="3"/>
    <x v="111"/>
    <x v="1"/>
    <x v="12"/>
    <x v="111"/>
    <n v="4.72"/>
    <n v="2"/>
    <n v="0.2"/>
    <n v="1.6519999999999999"/>
    <n v="3.7759999999999998"/>
    <n v="0.94399999999999995"/>
    <x v="2"/>
    <x v="6"/>
    <s v="Q3"/>
    <x v="2"/>
  </r>
  <r>
    <n v="116"/>
    <s v="CA-2014-115259"/>
    <x v="55"/>
    <x v="55"/>
    <x v="0"/>
    <s v="RC-19960"/>
    <s v="Ryan Crowe"/>
    <x v="0"/>
    <x v="0"/>
    <x v="38"/>
    <s v="Ohio"/>
    <x v="47"/>
    <x v="3"/>
    <x v="112"/>
    <x v="1"/>
    <x v="10"/>
    <x v="112"/>
    <n v="23.975999999999999"/>
    <n v="3"/>
    <n v="0.2"/>
    <n v="7.4924999999999997"/>
    <n v="19.180800000000001"/>
    <n v="4.7952000000000004"/>
    <x v="2"/>
    <x v="6"/>
    <s v="Q3"/>
    <x v="2"/>
  </r>
  <r>
    <n v="117"/>
    <s v="CA-2014-115259"/>
    <x v="55"/>
    <x v="55"/>
    <x v="0"/>
    <s v="RC-19960"/>
    <s v="Ryan Crowe"/>
    <x v="0"/>
    <x v="0"/>
    <x v="38"/>
    <s v="Ohio"/>
    <x v="47"/>
    <x v="3"/>
    <x v="113"/>
    <x v="1"/>
    <x v="12"/>
    <x v="113"/>
    <n v="130.464"/>
    <n v="6"/>
    <n v="0.2"/>
    <n v="44.031599999999997"/>
    <n v="104.3712"/>
    <n v="26.0928"/>
    <x v="2"/>
    <x v="6"/>
    <s v="Q3"/>
    <x v="2"/>
  </r>
  <r>
    <n v="118"/>
    <s v="CA-2015-110457"/>
    <x v="56"/>
    <x v="56"/>
    <x v="1"/>
    <s v="DK-13090"/>
    <s v="Dave Kipp"/>
    <x v="0"/>
    <x v="0"/>
    <x v="4"/>
    <s v="Washington"/>
    <x v="5"/>
    <x v="1"/>
    <x v="114"/>
    <x v="0"/>
    <x v="3"/>
    <x v="114"/>
    <n v="787.53"/>
    <n v="3"/>
    <n v="0"/>
    <n v="165.38130000000001"/>
    <n v="787.53"/>
    <n v="0"/>
    <x v="1"/>
    <x v="10"/>
    <s v="Q1"/>
    <x v="2"/>
  </r>
  <r>
    <n v="119"/>
    <s v="US-2015-136476"/>
    <x v="57"/>
    <x v="57"/>
    <x v="1"/>
    <s v="GG-14650"/>
    <s v="Greg Guthrie"/>
    <x v="1"/>
    <x v="0"/>
    <x v="39"/>
    <s v="Tennessee"/>
    <x v="48"/>
    <x v="0"/>
    <x v="115"/>
    <x v="1"/>
    <x v="8"/>
    <x v="115"/>
    <n v="157.79400000000001"/>
    <n v="1"/>
    <n v="0.7"/>
    <n v="-115.71559999999999"/>
    <n v="47.338200000000008"/>
    <n v="110.4558"/>
    <x v="1"/>
    <x v="3"/>
    <s v="Q2"/>
    <x v="1"/>
  </r>
  <r>
    <n v="120"/>
    <s v="CA-2016-103730"/>
    <x v="1"/>
    <x v="35"/>
    <x v="2"/>
    <s v="SC-20725"/>
    <s v="Steven Cartwright"/>
    <x v="0"/>
    <x v="0"/>
    <x v="40"/>
    <s v="Delaware"/>
    <x v="49"/>
    <x v="3"/>
    <x v="116"/>
    <x v="0"/>
    <x v="5"/>
    <x v="116"/>
    <n v="47.04"/>
    <n v="3"/>
    <n v="0"/>
    <n v="18.345600000000001"/>
    <n v="47.04"/>
    <n v="0"/>
    <x v="0"/>
    <x v="1"/>
    <s v="Q2"/>
    <x v="1"/>
  </r>
  <r>
    <n v="121"/>
    <s v="CA-2016-103730"/>
    <x v="1"/>
    <x v="35"/>
    <x v="2"/>
    <s v="SC-20725"/>
    <s v="Steven Cartwright"/>
    <x v="0"/>
    <x v="0"/>
    <x v="40"/>
    <s v="Delaware"/>
    <x v="49"/>
    <x v="3"/>
    <x v="8"/>
    <x v="1"/>
    <x v="8"/>
    <x v="8"/>
    <n v="30.84"/>
    <n v="4"/>
    <n v="0"/>
    <n v="13.878"/>
    <n v="30.84"/>
    <n v="0"/>
    <x v="0"/>
    <x v="1"/>
    <s v="Q2"/>
    <x v="1"/>
  </r>
  <r>
    <n v="122"/>
    <s v="CA-2016-103730"/>
    <x v="1"/>
    <x v="35"/>
    <x v="2"/>
    <s v="SC-20725"/>
    <s v="Steven Cartwright"/>
    <x v="0"/>
    <x v="0"/>
    <x v="40"/>
    <s v="Delaware"/>
    <x v="49"/>
    <x v="3"/>
    <x v="117"/>
    <x v="1"/>
    <x v="4"/>
    <x v="117"/>
    <n v="226.56"/>
    <n v="6"/>
    <n v="0"/>
    <n v="63.436799999999998"/>
    <n v="226.56"/>
    <n v="0"/>
    <x v="0"/>
    <x v="1"/>
    <s v="Q2"/>
    <x v="1"/>
  </r>
  <r>
    <n v="123"/>
    <s v="CA-2016-103730"/>
    <x v="1"/>
    <x v="35"/>
    <x v="2"/>
    <s v="SC-20725"/>
    <s v="Steven Cartwright"/>
    <x v="0"/>
    <x v="0"/>
    <x v="40"/>
    <s v="Delaware"/>
    <x v="49"/>
    <x v="3"/>
    <x v="118"/>
    <x v="1"/>
    <x v="12"/>
    <x v="118"/>
    <n v="115.02"/>
    <n v="9"/>
    <n v="0"/>
    <n v="51.759"/>
    <n v="115.02"/>
    <n v="0"/>
    <x v="0"/>
    <x v="1"/>
    <s v="Q2"/>
    <x v="1"/>
  </r>
  <r>
    <n v="124"/>
    <s v="CA-2016-103730"/>
    <x v="1"/>
    <x v="35"/>
    <x v="2"/>
    <s v="SC-20725"/>
    <s v="Steven Cartwright"/>
    <x v="0"/>
    <x v="0"/>
    <x v="40"/>
    <s v="Delaware"/>
    <x v="49"/>
    <x v="3"/>
    <x v="119"/>
    <x v="2"/>
    <x v="7"/>
    <x v="119"/>
    <n v="68.040000000000006"/>
    <n v="7"/>
    <n v="0"/>
    <n v="19.7316"/>
    <n v="68.040000000000006"/>
    <n v="0"/>
    <x v="0"/>
    <x v="1"/>
    <s v="Q2"/>
    <x v="1"/>
  </r>
  <r>
    <n v="125"/>
    <s v="US-2014-152030"/>
    <x v="58"/>
    <x v="58"/>
    <x v="0"/>
    <s v="AD-10180"/>
    <s v="Alan Dominguez"/>
    <x v="2"/>
    <x v="0"/>
    <x v="12"/>
    <s v="Texas"/>
    <x v="16"/>
    <x v="2"/>
    <x v="120"/>
    <x v="0"/>
    <x v="1"/>
    <x v="120"/>
    <n v="600.55799999999999"/>
    <n v="3"/>
    <n v="0.3"/>
    <n v="-8.5793999999999997"/>
    <n v="420.39059999999995"/>
    <n v="180.16739999999999"/>
    <x v="2"/>
    <x v="4"/>
    <s v="Q4"/>
    <x v="5"/>
  </r>
  <r>
    <n v="126"/>
    <s v="US-2014-134614"/>
    <x v="59"/>
    <x v="59"/>
    <x v="1"/>
    <s v="PF-19165"/>
    <s v="Philip Fox"/>
    <x v="0"/>
    <x v="0"/>
    <x v="41"/>
    <s v="Illinois"/>
    <x v="50"/>
    <x v="2"/>
    <x v="121"/>
    <x v="0"/>
    <x v="3"/>
    <x v="121"/>
    <n v="617.70000000000005"/>
    <n v="6"/>
    <n v="0.5"/>
    <n v="-407.68200000000002"/>
    <n v="308.85000000000002"/>
    <n v="308.85000000000002"/>
    <x v="2"/>
    <x v="8"/>
    <s v="Q3"/>
    <x v="3"/>
  </r>
  <r>
    <n v="127"/>
    <s v="US-2017-107272"/>
    <x v="60"/>
    <x v="44"/>
    <x v="1"/>
    <s v="TS-21610"/>
    <s v="Troy Staebel"/>
    <x v="0"/>
    <x v="0"/>
    <x v="42"/>
    <s v="Arizona"/>
    <x v="51"/>
    <x v="1"/>
    <x v="122"/>
    <x v="1"/>
    <x v="8"/>
    <x v="122"/>
    <n v="2.3879999999999999"/>
    <n v="2"/>
    <n v="0.7"/>
    <n v="-1.8308"/>
    <n v="0.71640000000000004"/>
    <n v="1.6715999999999998"/>
    <x v="3"/>
    <x v="0"/>
    <s v="Q4"/>
    <x v="1"/>
  </r>
  <r>
    <n v="128"/>
    <s v="US-2017-107272"/>
    <x v="60"/>
    <x v="44"/>
    <x v="1"/>
    <s v="TS-21610"/>
    <s v="Troy Staebel"/>
    <x v="0"/>
    <x v="0"/>
    <x v="42"/>
    <s v="Arizona"/>
    <x v="51"/>
    <x v="1"/>
    <x v="123"/>
    <x v="1"/>
    <x v="4"/>
    <x v="123"/>
    <n v="243.99199999999999"/>
    <n v="7"/>
    <n v="0.2"/>
    <n v="30.498999999999999"/>
    <n v="195.1936"/>
    <n v="48.798400000000001"/>
    <x v="3"/>
    <x v="0"/>
    <s v="Q4"/>
    <x v="1"/>
  </r>
  <r>
    <n v="129"/>
    <s v="US-2016-125969"/>
    <x v="61"/>
    <x v="54"/>
    <x v="0"/>
    <s v="LS-16975"/>
    <s v="Lindsay Shagiari"/>
    <x v="2"/>
    <x v="0"/>
    <x v="1"/>
    <s v="California"/>
    <x v="25"/>
    <x v="1"/>
    <x v="64"/>
    <x v="0"/>
    <x v="1"/>
    <x v="124"/>
    <n v="81.424000000000007"/>
    <n v="2"/>
    <n v="0.2"/>
    <n v="-9.1601999999999997"/>
    <n v="65.139200000000002"/>
    <n v="16.284800000000001"/>
    <x v="0"/>
    <x v="0"/>
    <s v="Q4"/>
    <x v="1"/>
  </r>
  <r>
    <n v="130"/>
    <s v="US-2016-125969"/>
    <x v="61"/>
    <x v="54"/>
    <x v="0"/>
    <s v="LS-16975"/>
    <s v="Lindsay Shagiari"/>
    <x v="2"/>
    <x v="0"/>
    <x v="1"/>
    <s v="California"/>
    <x v="25"/>
    <x v="1"/>
    <x v="124"/>
    <x v="0"/>
    <x v="5"/>
    <x v="125"/>
    <n v="238.56"/>
    <n v="3"/>
    <n v="0"/>
    <n v="26.241599999999998"/>
    <n v="238.56"/>
    <n v="0"/>
    <x v="0"/>
    <x v="0"/>
    <s v="Q4"/>
    <x v="1"/>
  </r>
  <r>
    <n v="131"/>
    <s v="US-2017-164147"/>
    <x v="62"/>
    <x v="60"/>
    <x v="2"/>
    <s v="DW-13585"/>
    <s v="Dorothy Wardle"/>
    <x v="1"/>
    <x v="0"/>
    <x v="38"/>
    <s v="Ohio"/>
    <x v="47"/>
    <x v="3"/>
    <x v="125"/>
    <x v="2"/>
    <x v="7"/>
    <x v="126"/>
    <n v="59.97"/>
    <n v="5"/>
    <n v="0.4"/>
    <n v="-11.994"/>
    <n v="35.981999999999999"/>
    <n v="23.988"/>
    <x v="3"/>
    <x v="11"/>
    <s v="Q1"/>
    <x v="6"/>
  </r>
  <r>
    <n v="132"/>
    <s v="US-2017-164147"/>
    <x v="62"/>
    <x v="60"/>
    <x v="2"/>
    <s v="DW-13585"/>
    <s v="Dorothy Wardle"/>
    <x v="1"/>
    <x v="0"/>
    <x v="38"/>
    <s v="Ohio"/>
    <x v="47"/>
    <x v="3"/>
    <x v="126"/>
    <x v="1"/>
    <x v="10"/>
    <x v="127"/>
    <n v="78.304000000000002"/>
    <n v="2"/>
    <n v="0.2"/>
    <n v="29.364000000000001"/>
    <n v="62.643200000000007"/>
    <n v="15.660800000000002"/>
    <x v="3"/>
    <x v="11"/>
    <s v="Q1"/>
    <x v="6"/>
  </r>
  <r>
    <n v="133"/>
    <s v="US-2017-164147"/>
    <x v="62"/>
    <x v="60"/>
    <x v="2"/>
    <s v="DW-13585"/>
    <s v="Dorothy Wardle"/>
    <x v="1"/>
    <x v="0"/>
    <x v="38"/>
    <s v="Ohio"/>
    <x v="47"/>
    <x v="3"/>
    <x v="127"/>
    <x v="1"/>
    <x v="13"/>
    <x v="128"/>
    <n v="21.456"/>
    <n v="9"/>
    <n v="0.2"/>
    <n v="6.9732000000000003"/>
    <n v="17.1648"/>
    <n v="4.2911999999999999"/>
    <x v="3"/>
    <x v="11"/>
    <s v="Q1"/>
    <x v="6"/>
  </r>
  <r>
    <n v="134"/>
    <s v="CA-2016-145583"/>
    <x v="63"/>
    <x v="61"/>
    <x v="1"/>
    <s v="LC-16885"/>
    <s v="Lena Creighton"/>
    <x v="0"/>
    <x v="0"/>
    <x v="43"/>
    <s v="California"/>
    <x v="52"/>
    <x v="1"/>
    <x v="128"/>
    <x v="1"/>
    <x v="10"/>
    <x v="129"/>
    <n v="20.04"/>
    <n v="3"/>
    <n v="0"/>
    <n v="9.6191999999999993"/>
    <n v="20.04"/>
    <n v="0"/>
    <x v="0"/>
    <x v="2"/>
    <s v="Q4"/>
    <x v="6"/>
  </r>
  <r>
    <n v="135"/>
    <s v="CA-2016-145583"/>
    <x v="63"/>
    <x v="61"/>
    <x v="1"/>
    <s v="LC-16885"/>
    <s v="Lena Creighton"/>
    <x v="0"/>
    <x v="0"/>
    <x v="43"/>
    <s v="California"/>
    <x v="52"/>
    <x v="1"/>
    <x v="129"/>
    <x v="1"/>
    <x v="10"/>
    <x v="130"/>
    <n v="35.44"/>
    <n v="1"/>
    <n v="0"/>
    <n v="16.6568"/>
    <n v="35.44"/>
    <n v="0"/>
    <x v="0"/>
    <x v="2"/>
    <s v="Q4"/>
    <x v="6"/>
  </r>
  <r>
    <n v="136"/>
    <s v="CA-2016-145583"/>
    <x v="63"/>
    <x v="61"/>
    <x v="1"/>
    <s v="LC-16885"/>
    <s v="Lena Creighton"/>
    <x v="0"/>
    <x v="0"/>
    <x v="43"/>
    <s v="California"/>
    <x v="52"/>
    <x v="1"/>
    <x v="130"/>
    <x v="1"/>
    <x v="6"/>
    <x v="131"/>
    <n v="11.52"/>
    <n v="4"/>
    <n v="0"/>
    <n v="3.456"/>
    <n v="11.52"/>
    <n v="0"/>
    <x v="0"/>
    <x v="2"/>
    <s v="Q4"/>
    <x v="6"/>
  </r>
  <r>
    <n v="137"/>
    <s v="CA-2016-145583"/>
    <x v="63"/>
    <x v="61"/>
    <x v="1"/>
    <s v="LC-16885"/>
    <s v="Lena Creighton"/>
    <x v="0"/>
    <x v="0"/>
    <x v="43"/>
    <s v="California"/>
    <x v="52"/>
    <x v="1"/>
    <x v="131"/>
    <x v="1"/>
    <x v="13"/>
    <x v="132"/>
    <n v="4.0199999999999996"/>
    <n v="2"/>
    <n v="0"/>
    <n v="1.9698"/>
    <n v="4.0199999999999996"/>
    <n v="0"/>
    <x v="0"/>
    <x v="2"/>
    <s v="Q4"/>
    <x v="6"/>
  </r>
  <r>
    <n v="138"/>
    <s v="CA-2016-145583"/>
    <x v="63"/>
    <x v="61"/>
    <x v="1"/>
    <s v="LC-16885"/>
    <s v="Lena Creighton"/>
    <x v="0"/>
    <x v="0"/>
    <x v="43"/>
    <s v="California"/>
    <x v="52"/>
    <x v="1"/>
    <x v="132"/>
    <x v="1"/>
    <x v="8"/>
    <x v="133"/>
    <n v="76.176000000000002"/>
    <n v="3"/>
    <n v="0.2"/>
    <n v="26.6616"/>
    <n v="60.940800000000003"/>
    <n v="15.235200000000001"/>
    <x v="0"/>
    <x v="2"/>
    <s v="Q4"/>
    <x v="6"/>
  </r>
  <r>
    <n v="139"/>
    <s v="CA-2016-145583"/>
    <x v="63"/>
    <x v="61"/>
    <x v="1"/>
    <s v="LC-16885"/>
    <s v="Lena Creighton"/>
    <x v="0"/>
    <x v="0"/>
    <x v="43"/>
    <s v="California"/>
    <x v="52"/>
    <x v="1"/>
    <x v="133"/>
    <x v="1"/>
    <x v="14"/>
    <x v="134"/>
    <n v="65.88"/>
    <n v="6"/>
    <n v="0"/>
    <n v="18.446400000000001"/>
    <n v="65.88"/>
    <n v="0"/>
    <x v="0"/>
    <x v="2"/>
    <s v="Q4"/>
    <x v="6"/>
  </r>
  <r>
    <n v="140"/>
    <s v="CA-2016-145583"/>
    <x v="63"/>
    <x v="61"/>
    <x v="1"/>
    <s v="LC-16885"/>
    <s v="Lena Creighton"/>
    <x v="0"/>
    <x v="0"/>
    <x v="43"/>
    <s v="California"/>
    <x v="52"/>
    <x v="1"/>
    <x v="50"/>
    <x v="0"/>
    <x v="5"/>
    <x v="50"/>
    <n v="43.12"/>
    <n v="14"/>
    <n v="0"/>
    <n v="20.697600000000001"/>
    <n v="43.12"/>
    <n v="0"/>
    <x v="0"/>
    <x v="2"/>
    <s v="Q4"/>
    <x v="6"/>
  </r>
  <r>
    <n v="141"/>
    <s v="CA-2016-110366"/>
    <x v="64"/>
    <x v="62"/>
    <x v="0"/>
    <s v="JD-15895"/>
    <s v="Jonathan Doherty"/>
    <x v="1"/>
    <x v="0"/>
    <x v="10"/>
    <s v="Pennsylvania"/>
    <x v="11"/>
    <x v="3"/>
    <x v="28"/>
    <x v="0"/>
    <x v="5"/>
    <x v="28"/>
    <n v="82.8"/>
    <n v="2"/>
    <n v="0.2"/>
    <n v="10.35"/>
    <n v="66.239999999999995"/>
    <n v="16.559999999999999"/>
    <x v="0"/>
    <x v="8"/>
    <s v="Q3"/>
    <x v="2"/>
  </r>
  <r>
    <n v="142"/>
    <s v="CA-2017-106180"/>
    <x v="65"/>
    <x v="19"/>
    <x v="1"/>
    <s v="SH-19975"/>
    <s v="Sally Hughsby"/>
    <x v="1"/>
    <x v="0"/>
    <x v="8"/>
    <s v="California"/>
    <x v="34"/>
    <x v="1"/>
    <x v="134"/>
    <x v="1"/>
    <x v="6"/>
    <x v="135"/>
    <n v="8.82"/>
    <n v="3"/>
    <n v="0"/>
    <n v="2.3814000000000002"/>
    <n v="8.82"/>
    <n v="0"/>
    <x v="3"/>
    <x v="8"/>
    <s v="Q3"/>
    <x v="2"/>
  </r>
  <r>
    <n v="143"/>
    <s v="CA-2017-106180"/>
    <x v="65"/>
    <x v="19"/>
    <x v="1"/>
    <s v="SH-19975"/>
    <s v="Sally Hughsby"/>
    <x v="1"/>
    <x v="0"/>
    <x v="8"/>
    <s v="California"/>
    <x v="34"/>
    <x v="1"/>
    <x v="135"/>
    <x v="1"/>
    <x v="12"/>
    <x v="136"/>
    <n v="10.86"/>
    <n v="3"/>
    <n v="0"/>
    <n v="5.1041999999999996"/>
    <n v="10.86"/>
    <n v="0"/>
    <x v="3"/>
    <x v="8"/>
    <s v="Q3"/>
    <x v="2"/>
  </r>
  <r>
    <n v="144"/>
    <s v="CA-2017-106180"/>
    <x v="65"/>
    <x v="19"/>
    <x v="1"/>
    <s v="SH-19975"/>
    <s v="Sally Hughsby"/>
    <x v="1"/>
    <x v="0"/>
    <x v="8"/>
    <s v="California"/>
    <x v="34"/>
    <x v="1"/>
    <x v="136"/>
    <x v="1"/>
    <x v="10"/>
    <x v="137"/>
    <n v="143.69999999999999"/>
    <n v="3"/>
    <n v="0"/>
    <n v="68.975999999999999"/>
    <n v="143.69999999999999"/>
    <n v="0"/>
    <x v="3"/>
    <x v="8"/>
    <s v="Q3"/>
    <x v="2"/>
  </r>
  <r>
    <n v="145"/>
    <s v="CA-2017-155376"/>
    <x v="66"/>
    <x v="63"/>
    <x v="1"/>
    <s v="SG-20080"/>
    <s v="Sandra Glassco"/>
    <x v="0"/>
    <x v="0"/>
    <x v="44"/>
    <s v="Missouri"/>
    <x v="53"/>
    <x v="2"/>
    <x v="137"/>
    <x v="1"/>
    <x v="9"/>
    <x v="138"/>
    <n v="839.43"/>
    <n v="3"/>
    <n v="0"/>
    <n v="218.2518"/>
    <n v="839.43"/>
    <n v="0"/>
    <x v="3"/>
    <x v="4"/>
    <s v="Q4"/>
    <x v="5"/>
  </r>
  <r>
    <n v="146"/>
    <s v="CA-2015-110744"/>
    <x v="67"/>
    <x v="64"/>
    <x v="1"/>
    <s v="HA-14920"/>
    <s v="Helen Andreada"/>
    <x v="0"/>
    <x v="0"/>
    <x v="45"/>
    <s v="California"/>
    <x v="54"/>
    <x v="1"/>
    <x v="82"/>
    <x v="1"/>
    <x v="4"/>
    <x v="82"/>
    <n v="671.93"/>
    <n v="7"/>
    <n v="0"/>
    <n v="20.157900000000001"/>
    <n v="671.93"/>
    <n v="0"/>
    <x v="1"/>
    <x v="8"/>
    <s v="Q3"/>
    <x v="2"/>
  </r>
  <r>
    <n v="147"/>
    <s v="CA-2014-110072"/>
    <x v="68"/>
    <x v="65"/>
    <x v="1"/>
    <s v="MG-17680"/>
    <s v="Maureen Gastineau"/>
    <x v="2"/>
    <x v="0"/>
    <x v="46"/>
    <s v="Ohio"/>
    <x v="55"/>
    <x v="3"/>
    <x v="138"/>
    <x v="0"/>
    <x v="5"/>
    <x v="139"/>
    <n v="93.888000000000005"/>
    <n v="4"/>
    <n v="0.2"/>
    <n v="12.909599999999999"/>
    <n v="75.110400000000013"/>
    <n v="18.777600000000003"/>
    <x v="2"/>
    <x v="2"/>
    <s v="Q4"/>
    <x v="4"/>
  </r>
  <r>
    <n v="148"/>
    <s v="CA-2016-114489"/>
    <x v="5"/>
    <x v="66"/>
    <x v="1"/>
    <s v="JE-16165"/>
    <s v="Justin Ellison"/>
    <x v="1"/>
    <x v="0"/>
    <x v="47"/>
    <s v="Wisconsin"/>
    <x v="56"/>
    <x v="2"/>
    <x v="139"/>
    <x v="2"/>
    <x v="7"/>
    <x v="140"/>
    <n v="384.45"/>
    <n v="11"/>
    <n v="0"/>
    <n v="103.8015"/>
    <n v="384.45"/>
    <n v="0"/>
    <x v="0"/>
    <x v="4"/>
    <s v="Q4"/>
    <x v="2"/>
  </r>
  <r>
    <n v="149"/>
    <s v="CA-2016-114489"/>
    <x v="5"/>
    <x v="66"/>
    <x v="1"/>
    <s v="JE-16165"/>
    <s v="Justin Ellison"/>
    <x v="1"/>
    <x v="0"/>
    <x v="47"/>
    <s v="Wisconsin"/>
    <x v="56"/>
    <x v="2"/>
    <x v="140"/>
    <x v="2"/>
    <x v="7"/>
    <x v="141"/>
    <n v="149.97"/>
    <n v="3"/>
    <n v="0"/>
    <n v="5.9988000000000001"/>
    <n v="149.97"/>
    <n v="0"/>
    <x v="0"/>
    <x v="4"/>
    <s v="Q4"/>
    <x v="2"/>
  </r>
  <r>
    <n v="150"/>
    <s v="CA-2016-114489"/>
    <x v="5"/>
    <x v="66"/>
    <x v="1"/>
    <s v="JE-16165"/>
    <s v="Justin Ellison"/>
    <x v="1"/>
    <x v="0"/>
    <x v="47"/>
    <s v="Wisconsin"/>
    <x v="56"/>
    <x v="2"/>
    <x v="1"/>
    <x v="0"/>
    <x v="1"/>
    <x v="1"/>
    <n v="1951.84"/>
    <n v="8"/>
    <n v="0"/>
    <n v="585.55200000000002"/>
    <n v="1951.84"/>
    <n v="0"/>
    <x v="0"/>
    <x v="4"/>
    <s v="Q4"/>
    <x v="2"/>
  </r>
  <r>
    <n v="151"/>
    <s v="CA-2016-114489"/>
    <x v="5"/>
    <x v="66"/>
    <x v="1"/>
    <s v="JE-16165"/>
    <s v="Justin Ellison"/>
    <x v="1"/>
    <x v="0"/>
    <x v="47"/>
    <s v="Wisconsin"/>
    <x v="56"/>
    <x v="2"/>
    <x v="141"/>
    <x v="1"/>
    <x v="8"/>
    <x v="142"/>
    <n v="171.55"/>
    <n v="5"/>
    <n v="0"/>
    <n v="80.628500000000003"/>
    <n v="171.55"/>
    <n v="0"/>
    <x v="0"/>
    <x v="4"/>
    <s v="Q4"/>
    <x v="2"/>
  </r>
  <r>
    <n v="152"/>
    <s v="CA-2016-158834"/>
    <x v="69"/>
    <x v="67"/>
    <x v="2"/>
    <s v="TW-21025"/>
    <s v="Tamara Willingham"/>
    <x v="2"/>
    <x v="0"/>
    <x v="48"/>
    <s v="Arizona"/>
    <x v="57"/>
    <x v="1"/>
    <x v="142"/>
    <x v="1"/>
    <x v="9"/>
    <x v="143"/>
    <n v="157.91999999999999"/>
    <n v="5"/>
    <n v="0.2"/>
    <n v="17.765999999999998"/>
    <n v="126.336"/>
    <n v="31.584"/>
    <x v="0"/>
    <x v="10"/>
    <s v="Q1"/>
    <x v="1"/>
  </r>
  <r>
    <n v="153"/>
    <s v="CA-2016-158834"/>
    <x v="69"/>
    <x v="67"/>
    <x v="2"/>
    <s v="TW-21025"/>
    <s v="Tamara Willingham"/>
    <x v="2"/>
    <x v="0"/>
    <x v="48"/>
    <s v="Arizona"/>
    <x v="57"/>
    <x v="1"/>
    <x v="143"/>
    <x v="2"/>
    <x v="7"/>
    <x v="144"/>
    <n v="203.184"/>
    <n v="2"/>
    <n v="0.2"/>
    <n v="15.238799999999999"/>
    <n v="162.5472"/>
    <n v="40.636800000000001"/>
    <x v="0"/>
    <x v="10"/>
    <s v="Q1"/>
    <x v="1"/>
  </r>
  <r>
    <n v="154"/>
    <s v="CA-2015-124919"/>
    <x v="70"/>
    <x v="68"/>
    <x v="2"/>
    <s v="SP-20650"/>
    <s v="Stephanie Phelps"/>
    <x v="1"/>
    <x v="0"/>
    <x v="49"/>
    <s v="California"/>
    <x v="58"/>
    <x v="1"/>
    <x v="144"/>
    <x v="1"/>
    <x v="10"/>
    <x v="145"/>
    <n v="58.38"/>
    <n v="7"/>
    <n v="0"/>
    <n v="26.271000000000001"/>
    <n v="58.38"/>
    <n v="0"/>
    <x v="1"/>
    <x v="5"/>
    <s v="Q2"/>
    <x v="1"/>
  </r>
  <r>
    <n v="155"/>
    <s v="CA-2015-124919"/>
    <x v="70"/>
    <x v="68"/>
    <x v="2"/>
    <s v="SP-20650"/>
    <s v="Stephanie Phelps"/>
    <x v="1"/>
    <x v="0"/>
    <x v="49"/>
    <s v="California"/>
    <x v="58"/>
    <x v="1"/>
    <x v="145"/>
    <x v="1"/>
    <x v="10"/>
    <x v="146"/>
    <n v="105.52"/>
    <n v="4"/>
    <n v="0"/>
    <n v="48.539200000000001"/>
    <n v="105.52"/>
    <n v="0"/>
    <x v="1"/>
    <x v="5"/>
    <s v="Q2"/>
    <x v="1"/>
  </r>
  <r>
    <n v="156"/>
    <s v="CA-2015-124919"/>
    <x v="70"/>
    <x v="68"/>
    <x v="2"/>
    <s v="SP-20650"/>
    <s v="Stephanie Phelps"/>
    <x v="1"/>
    <x v="0"/>
    <x v="49"/>
    <s v="California"/>
    <x v="58"/>
    <x v="1"/>
    <x v="146"/>
    <x v="1"/>
    <x v="4"/>
    <x v="147"/>
    <n v="80.88"/>
    <n v="6"/>
    <n v="0"/>
    <n v="21.0288"/>
    <n v="80.88"/>
    <n v="0"/>
    <x v="1"/>
    <x v="5"/>
    <s v="Q2"/>
    <x v="1"/>
  </r>
  <r>
    <n v="157"/>
    <s v="CA-2015-118948"/>
    <x v="71"/>
    <x v="69"/>
    <x v="1"/>
    <s v="NK-18490"/>
    <s v="Neil Knudson"/>
    <x v="2"/>
    <x v="0"/>
    <x v="4"/>
    <s v="Washington"/>
    <x v="59"/>
    <x v="1"/>
    <x v="147"/>
    <x v="1"/>
    <x v="6"/>
    <x v="148"/>
    <n v="6.63"/>
    <n v="3"/>
    <n v="0"/>
    <n v="1.7901"/>
    <n v="6.63"/>
    <n v="0"/>
    <x v="1"/>
    <x v="5"/>
    <s v="Q2"/>
    <x v="6"/>
  </r>
  <r>
    <n v="158"/>
    <s v="CA-2014-104269"/>
    <x v="72"/>
    <x v="70"/>
    <x v="0"/>
    <s v="DB-13060"/>
    <s v="Dave Brooks"/>
    <x v="0"/>
    <x v="0"/>
    <x v="4"/>
    <s v="Washington"/>
    <x v="60"/>
    <x v="1"/>
    <x v="120"/>
    <x v="0"/>
    <x v="1"/>
    <x v="120"/>
    <n v="457.56799999999998"/>
    <n v="2"/>
    <n v="0.2"/>
    <n v="51.476399999999998"/>
    <n v="366.05439999999999"/>
    <n v="91.513599999999997"/>
    <x v="2"/>
    <x v="10"/>
    <s v="Q1"/>
    <x v="3"/>
  </r>
  <r>
    <n v="159"/>
    <s v="CA-2016-114104"/>
    <x v="73"/>
    <x v="71"/>
    <x v="1"/>
    <s v="NP-18670"/>
    <s v="Nora Paige"/>
    <x v="0"/>
    <x v="0"/>
    <x v="50"/>
    <s v="Oklahoma"/>
    <x v="61"/>
    <x v="2"/>
    <x v="148"/>
    <x v="1"/>
    <x v="2"/>
    <x v="149"/>
    <n v="14.62"/>
    <n v="2"/>
    <n v="0"/>
    <n v="6.8714000000000004"/>
    <n v="14.62"/>
    <n v="0"/>
    <x v="0"/>
    <x v="0"/>
    <s v="Q4"/>
    <x v="1"/>
  </r>
  <r>
    <n v="160"/>
    <s v="CA-2016-114104"/>
    <x v="73"/>
    <x v="71"/>
    <x v="1"/>
    <s v="NP-18670"/>
    <s v="Nora Paige"/>
    <x v="0"/>
    <x v="0"/>
    <x v="50"/>
    <s v="Oklahoma"/>
    <x v="61"/>
    <x v="2"/>
    <x v="149"/>
    <x v="2"/>
    <x v="7"/>
    <x v="150"/>
    <n v="944.93"/>
    <n v="7"/>
    <n v="0"/>
    <n v="236.23249999999999"/>
    <n v="944.93"/>
    <n v="0"/>
    <x v="0"/>
    <x v="0"/>
    <s v="Q4"/>
    <x v="1"/>
  </r>
  <r>
    <n v="161"/>
    <s v="CA-2016-162733"/>
    <x v="74"/>
    <x v="72"/>
    <x v="2"/>
    <s v="TT-21070"/>
    <s v="Ted Trevino"/>
    <x v="0"/>
    <x v="0"/>
    <x v="1"/>
    <s v="California"/>
    <x v="62"/>
    <x v="1"/>
    <x v="150"/>
    <x v="1"/>
    <x v="10"/>
    <x v="151"/>
    <n v="5.98"/>
    <n v="1"/>
    <n v="0"/>
    <n v="2.6909999999999998"/>
    <n v="5.98"/>
    <n v="0"/>
    <x v="0"/>
    <x v="5"/>
    <s v="Q2"/>
    <x v="4"/>
  </r>
  <r>
    <n v="162"/>
    <s v="CA-2015-119697"/>
    <x v="75"/>
    <x v="16"/>
    <x v="0"/>
    <s v="EM-13960"/>
    <s v="Eric Murdock"/>
    <x v="0"/>
    <x v="0"/>
    <x v="10"/>
    <s v="Pennsylvania"/>
    <x v="63"/>
    <x v="3"/>
    <x v="151"/>
    <x v="2"/>
    <x v="11"/>
    <x v="152"/>
    <n v="54.384"/>
    <n v="2"/>
    <n v="0.2"/>
    <n v="1.3595999999999999"/>
    <n v="43.507200000000005"/>
    <n v="10.876800000000001"/>
    <x v="1"/>
    <x v="4"/>
    <s v="Q4"/>
    <x v="2"/>
  </r>
  <r>
    <n v="163"/>
    <s v="CA-2016-154508"/>
    <x v="76"/>
    <x v="73"/>
    <x v="1"/>
    <s v="RD-19900"/>
    <s v="Ruben Dartt"/>
    <x v="0"/>
    <x v="0"/>
    <x v="51"/>
    <s v="New Mexico"/>
    <x v="64"/>
    <x v="1"/>
    <x v="152"/>
    <x v="1"/>
    <x v="12"/>
    <x v="153"/>
    <n v="28.4"/>
    <n v="5"/>
    <n v="0"/>
    <n v="13.348000000000001"/>
    <n v="28.4"/>
    <n v="0"/>
    <x v="0"/>
    <x v="0"/>
    <s v="Q4"/>
    <x v="4"/>
  </r>
  <r>
    <n v="164"/>
    <s v="CA-2016-113817"/>
    <x v="77"/>
    <x v="0"/>
    <x v="1"/>
    <s v="MJ-17740"/>
    <s v="Max Jones"/>
    <x v="0"/>
    <x v="0"/>
    <x v="4"/>
    <s v="Washington"/>
    <x v="60"/>
    <x v="1"/>
    <x v="153"/>
    <x v="1"/>
    <x v="8"/>
    <x v="154"/>
    <n v="27.68"/>
    <n v="2"/>
    <n v="0.2"/>
    <n v="9.6880000000000006"/>
    <n v="22.144000000000002"/>
    <n v="5.5360000000000005"/>
    <x v="0"/>
    <x v="0"/>
    <s v="Q4"/>
    <x v="2"/>
  </r>
  <r>
    <n v="165"/>
    <s v="CA-2014-139892"/>
    <x v="78"/>
    <x v="74"/>
    <x v="1"/>
    <s v="BM-11140"/>
    <s v="Becky Martin"/>
    <x v="0"/>
    <x v="0"/>
    <x v="52"/>
    <s v="Texas"/>
    <x v="65"/>
    <x v="2"/>
    <x v="154"/>
    <x v="1"/>
    <x v="6"/>
    <x v="155"/>
    <n v="9.9359999999999999"/>
    <n v="3"/>
    <n v="0.2"/>
    <n v="2.7324000000000002"/>
    <n v="7.9488000000000003"/>
    <n v="1.9872000000000001"/>
    <x v="2"/>
    <x v="8"/>
    <s v="Q3"/>
    <x v="2"/>
  </r>
  <r>
    <n v="166"/>
    <s v="CA-2014-139892"/>
    <x v="78"/>
    <x v="74"/>
    <x v="1"/>
    <s v="BM-11140"/>
    <s v="Becky Martin"/>
    <x v="0"/>
    <x v="0"/>
    <x v="52"/>
    <s v="Texas"/>
    <x v="65"/>
    <x v="2"/>
    <x v="155"/>
    <x v="2"/>
    <x v="15"/>
    <x v="156"/>
    <n v="8159.9520000000002"/>
    <n v="8"/>
    <n v="0.4"/>
    <n v="-1359.992"/>
    <n v="4895.9712"/>
    <n v="3263.9808000000003"/>
    <x v="2"/>
    <x v="8"/>
    <s v="Q3"/>
    <x v="2"/>
  </r>
  <r>
    <n v="167"/>
    <s v="CA-2014-139892"/>
    <x v="78"/>
    <x v="74"/>
    <x v="1"/>
    <s v="BM-11140"/>
    <s v="Becky Martin"/>
    <x v="0"/>
    <x v="0"/>
    <x v="52"/>
    <s v="Texas"/>
    <x v="65"/>
    <x v="2"/>
    <x v="156"/>
    <x v="1"/>
    <x v="4"/>
    <x v="157"/>
    <n v="275.928"/>
    <n v="3"/>
    <n v="0.2"/>
    <n v="-58.634700000000002"/>
    <n v="220.7424"/>
    <n v="55.185600000000001"/>
    <x v="2"/>
    <x v="8"/>
    <s v="Q3"/>
    <x v="2"/>
  </r>
  <r>
    <n v="168"/>
    <s v="CA-2014-139892"/>
    <x v="78"/>
    <x v="74"/>
    <x v="1"/>
    <s v="BM-11140"/>
    <s v="Becky Martin"/>
    <x v="0"/>
    <x v="0"/>
    <x v="52"/>
    <s v="Texas"/>
    <x v="65"/>
    <x v="2"/>
    <x v="157"/>
    <x v="0"/>
    <x v="1"/>
    <x v="158"/>
    <n v="1740.06"/>
    <n v="9"/>
    <n v="0.3"/>
    <n v="-24.858000000000001"/>
    <n v="1218.0419999999999"/>
    <n v="522.01799999999992"/>
    <x v="2"/>
    <x v="8"/>
    <s v="Q3"/>
    <x v="2"/>
  </r>
  <r>
    <n v="169"/>
    <s v="CA-2014-139892"/>
    <x v="78"/>
    <x v="74"/>
    <x v="1"/>
    <s v="BM-11140"/>
    <s v="Becky Martin"/>
    <x v="0"/>
    <x v="0"/>
    <x v="52"/>
    <s v="Texas"/>
    <x v="65"/>
    <x v="2"/>
    <x v="158"/>
    <x v="1"/>
    <x v="6"/>
    <x v="159"/>
    <n v="32.064"/>
    <n v="6"/>
    <n v="0.2"/>
    <n v="6.8136000000000001"/>
    <n v="25.651200000000003"/>
    <n v="6.4128000000000007"/>
    <x v="2"/>
    <x v="8"/>
    <s v="Q3"/>
    <x v="2"/>
  </r>
  <r>
    <n v="170"/>
    <s v="CA-2014-139892"/>
    <x v="78"/>
    <x v="74"/>
    <x v="1"/>
    <s v="BM-11140"/>
    <s v="Becky Martin"/>
    <x v="0"/>
    <x v="0"/>
    <x v="52"/>
    <s v="Texas"/>
    <x v="65"/>
    <x v="2"/>
    <x v="159"/>
    <x v="1"/>
    <x v="9"/>
    <x v="160"/>
    <n v="177.98"/>
    <n v="5"/>
    <n v="0.8"/>
    <n v="-453.84899999999999"/>
    <n v="35.595999999999989"/>
    <n v="142.38399999999999"/>
    <x v="2"/>
    <x v="8"/>
    <s v="Q3"/>
    <x v="2"/>
  </r>
  <r>
    <n v="171"/>
    <s v="CA-2014-139892"/>
    <x v="78"/>
    <x v="74"/>
    <x v="1"/>
    <s v="BM-11140"/>
    <s v="Becky Martin"/>
    <x v="0"/>
    <x v="0"/>
    <x v="52"/>
    <s v="Texas"/>
    <x v="65"/>
    <x v="2"/>
    <x v="160"/>
    <x v="2"/>
    <x v="7"/>
    <x v="161"/>
    <n v="143.976"/>
    <n v="3"/>
    <n v="0.2"/>
    <n v="8.9984999999999999"/>
    <n v="115.1808"/>
    <n v="28.795200000000001"/>
    <x v="2"/>
    <x v="8"/>
    <s v="Q3"/>
    <x v="2"/>
  </r>
  <r>
    <n v="172"/>
    <s v="CA-2014-118962"/>
    <x v="79"/>
    <x v="75"/>
    <x v="1"/>
    <s v="CS-12130"/>
    <s v="Chad Sievert"/>
    <x v="0"/>
    <x v="0"/>
    <x v="1"/>
    <s v="California"/>
    <x v="25"/>
    <x v="1"/>
    <x v="161"/>
    <x v="1"/>
    <x v="10"/>
    <x v="162"/>
    <n v="20.94"/>
    <n v="3"/>
    <n v="0"/>
    <n v="9.8417999999999992"/>
    <n v="20.94"/>
    <n v="0"/>
    <x v="2"/>
    <x v="6"/>
    <s v="Q3"/>
    <x v="0"/>
  </r>
  <r>
    <n v="173"/>
    <s v="CA-2014-118962"/>
    <x v="79"/>
    <x v="75"/>
    <x v="1"/>
    <s v="CS-12130"/>
    <s v="Chad Sievert"/>
    <x v="0"/>
    <x v="0"/>
    <x v="1"/>
    <s v="California"/>
    <x v="25"/>
    <x v="1"/>
    <x v="162"/>
    <x v="1"/>
    <x v="10"/>
    <x v="163"/>
    <n v="110.96"/>
    <n v="2"/>
    <n v="0"/>
    <n v="53.260800000000003"/>
    <n v="110.96"/>
    <n v="0"/>
    <x v="2"/>
    <x v="6"/>
    <s v="Q3"/>
    <x v="0"/>
  </r>
  <r>
    <n v="174"/>
    <s v="CA-2014-118962"/>
    <x v="79"/>
    <x v="75"/>
    <x v="1"/>
    <s v="CS-12130"/>
    <s v="Chad Sievert"/>
    <x v="0"/>
    <x v="0"/>
    <x v="1"/>
    <s v="California"/>
    <x v="25"/>
    <x v="1"/>
    <x v="163"/>
    <x v="0"/>
    <x v="1"/>
    <x v="164"/>
    <n v="340.14400000000001"/>
    <n v="7"/>
    <n v="0.2"/>
    <n v="21.259"/>
    <n v="272.11520000000002"/>
    <n v="68.028800000000004"/>
    <x v="2"/>
    <x v="6"/>
    <s v="Q3"/>
    <x v="0"/>
  </r>
  <r>
    <n v="175"/>
    <s v="US-2014-100853"/>
    <x v="80"/>
    <x v="76"/>
    <x v="1"/>
    <s v="JB-15400"/>
    <s v="Jennifer Braxton"/>
    <x v="1"/>
    <x v="0"/>
    <x v="22"/>
    <s v="Illinois"/>
    <x v="36"/>
    <x v="2"/>
    <x v="164"/>
    <x v="1"/>
    <x v="9"/>
    <x v="165"/>
    <n v="52.448"/>
    <n v="2"/>
    <n v="0.8"/>
    <n v="-131.12"/>
    <n v="10.489599999999998"/>
    <n v="41.958400000000005"/>
    <x v="2"/>
    <x v="8"/>
    <s v="Q3"/>
    <x v="1"/>
  </r>
  <r>
    <n v="176"/>
    <s v="US-2014-100853"/>
    <x v="80"/>
    <x v="76"/>
    <x v="1"/>
    <s v="JB-15400"/>
    <s v="Jennifer Braxton"/>
    <x v="1"/>
    <x v="0"/>
    <x v="22"/>
    <s v="Illinois"/>
    <x v="36"/>
    <x v="2"/>
    <x v="165"/>
    <x v="1"/>
    <x v="2"/>
    <x v="166"/>
    <n v="20.16"/>
    <n v="4"/>
    <n v="0.2"/>
    <n v="6.5519999999999996"/>
    <n v="16.128"/>
    <n v="4.032"/>
    <x v="2"/>
    <x v="8"/>
    <s v="Q3"/>
    <x v="1"/>
  </r>
  <r>
    <n v="177"/>
    <s v="US-2017-152366"/>
    <x v="81"/>
    <x v="77"/>
    <x v="0"/>
    <s v="SJ-20500"/>
    <s v="Shirley Jackson"/>
    <x v="0"/>
    <x v="0"/>
    <x v="12"/>
    <s v="Texas"/>
    <x v="66"/>
    <x v="2"/>
    <x v="166"/>
    <x v="1"/>
    <x v="9"/>
    <x v="167"/>
    <n v="97.263999999999996"/>
    <n v="4"/>
    <n v="0.8"/>
    <n v="-243.16"/>
    <n v="19.452799999999996"/>
    <n v="77.811199999999999"/>
    <x v="3"/>
    <x v="3"/>
    <s v="Q2"/>
    <x v="5"/>
  </r>
  <r>
    <n v="178"/>
    <s v="US-2015-101511"/>
    <x v="82"/>
    <x v="78"/>
    <x v="0"/>
    <s v="JE-15745"/>
    <s v="Joel Eaton"/>
    <x v="0"/>
    <x v="0"/>
    <x v="46"/>
    <s v="Ohio"/>
    <x v="55"/>
    <x v="3"/>
    <x v="167"/>
    <x v="0"/>
    <x v="1"/>
    <x v="168"/>
    <n v="396.80200000000002"/>
    <n v="7"/>
    <n v="0.3"/>
    <n v="-11.337199999999999"/>
    <n v="277.76139999999998"/>
    <n v="119.0406"/>
    <x v="1"/>
    <x v="0"/>
    <s v="Q4"/>
    <x v="3"/>
  </r>
  <r>
    <n v="179"/>
    <s v="US-2015-101511"/>
    <x v="82"/>
    <x v="78"/>
    <x v="0"/>
    <s v="JE-15745"/>
    <s v="Joel Eaton"/>
    <x v="0"/>
    <x v="0"/>
    <x v="46"/>
    <s v="Ohio"/>
    <x v="55"/>
    <x v="3"/>
    <x v="168"/>
    <x v="1"/>
    <x v="14"/>
    <x v="169"/>
    <n v="15.88"/>
    <n v="5"/>
    <n v="0.2"/>
    <n v="-3.7715000000000001"/>
    <n v="12.704000000000001"/>
    <n v="3.1760000000000002"/>
    <x v="1"/>
    <x v="0"/>
    <s v="Q4"/>
    <x v="3"/>
  </r>
  <r>
    <n v="180"/>
    <s v="CA-2015-137225"/>
    <x v="83"/>
    <x v="79"/>
    <x v="1"/>
    <s v="JK-15640"/>
    <s v="Jim Kriz"/>
    <x v="2"/>
    <x v="0"/>
    <x v="20"/>
    <s v="New York"/>
    <x v="29"/>
    <x v="3"/>
    <x v="169"/>
    <x v="1"/>
    <x v="6"/>
    <x v="170"/>
    <n v="3.28"/>
    <n v="1"/>
    <n v="0"/>
    <n v="1.4104000000000001"/>
    <n v="3.28"/>
    <n v="0"/>
    <x v="1"/>
    <x v="4"/>
    <s v="Q4"/>
    <x v="0"/>
  </r>
  <r>
    <n v="181"/>
    <s v="CA-2014-166191"/>
    <x v="29"/>
    <x v="80"/>
    <x v="0"/>
    <s v="DK-13150"/>
    <s v="David Kendrick"/>
    <x v="1"/>
    <x v="0"/>
    <x v="27"/>
    <s v="Illinois"/>
    <x v="67"/>
    <x v="2"/>
    <x v="170"/>
    <x v="1"/>
    <x v="4"/>
    <x v="171"/>
    <n v="24.815999999999999"/>
    <n v="2"/>
    <n v="0.2"/>
    <n v="1.8612"/>
    <n v="19.852800000000002"/>
    <n v="4.9632000000000005"/>
    <x v="2"/>
    <x v="4"/>
    <s v="Q4"/>
    <x v="5"/>
  </r>
  <r>
    <n v="182"/>
    <s v="CA-2014-166191"/>
    <x v="29"/>
    <x v="80"/>
    <x v="0"/>
    <s v="DK-13150"/>
    <s v="David Kendrick"/>
    <x v="1"/>
    <x v="0"/>
    <x v="27"/>
    <s v="Illinois"/>
    <x v="67"/>
    <x v="2"/>
    <x v="171"/>
    <x v="2"/>
    <x v="11"/>
    <x v="172"/>
    <n v="408.74400000000003"/>
    <n v="7"/>
    <n v="0.2"/>
    <n v="76.639499999999998"/>
    <n v="326.99520000000007"/>
    <n v="81.748800000000017"/>
    <x v="2"/>
    <x v="4"/>
    <s v="Q4"/>
    <x v="5"/>
  </r>
  <r>
    <n v="183"/>
    <s v="CA-2014-158274"/>
    <x v="84"/>
    <x v="81"/>
    <x v="0"/>
    <s v="RM-19675"/>
    <s v="Robert Marley"/>
    <x v="2"/>
    <x v="0"/>
    <x v="53"/>
    <s v="Louisiana"/>
    <x v="68"/>
    <x v="0"/>
    <x v="172"/>
    <x v="2"/>
    <x v="7"/>
    <x v="173"/>
    <n v="503.96"/>
    <n v="4"/>
    <n v="0"/>
    <n v="131.02959999999999"/>
    <n v="503.96"/>
    <n v="0"/>
    <x v="2"/>
    <x v="0"/>
    <s v="Q4"/>
    <x v="4"/>
  </r>
  <r>
    <n v="184"/>
    <s v="CA-2014-158274"/>
    <x v="84"/>
    <x v="81"/>
    <x v="0"/>
    <s v="RM-19675"/>
    <s v="Robert Marley"/>
    <x v="2"/>
    <x v="0"/>
    <x v="53"/>
    <s v="Louisiana"/>
    <x v="68"/>
    <x v="0"/>
    <x v="173"/>
    <x v="2"/>
    <x v="7"/>
    <x v="174"/>
    <n v="149.94999999999999"/>
    <n v="5"/>
    <n v="0"/>
    <n v="41.985999999999997"/>
    <n v="149.94999999999999"/>
    <n v="0"/>
    <x v="2"/>
    <x v="0"/>
    <s v="Q4"/>
    <x v="4"/>
  </r>
  <r>
    <n v="185"/>
    <s v="CA-2014-158274"/>
    <x v="84"/>
    <x v="81"/>
    <x v="0"/>
    <s v="RM-19675"/>
    <s v="Robert Marley"/>
    <x v="2"/>
    <x v="0"/>
    <x v="53"/>
    <s v="Louisiana"/>
    <x v="68"/>
    <x v="0"/>
    <x v="174"/>
    <x v="2"/>
    <x v="11"/>
    <x v="175"/>
    <n v="29"/>
    <n v="2"/>
    <n v="0"/>
    <n v="7.25"/>
    <n v="29"/>
    <n v="0"/>
    <x v="2"/>
    <x v="0"/>
    <s v="Q4"/>
    <x v="4"/>
  </r>
  <r>
    <n v="186"/>
    <s v="CA-2016-105018"/>
    <x v="85"/>
    <x v="82"/>
    <x v="1"/>
    <s v="SK-19990"/>
    <s v="Sally Knutson"/>
    <x v="0"/>
    <x v="0"/>
    <x v="54"/>
    <s v="Connecticut"/>
    <x v="69"/>
    <x v="3"/>
    <x v="175"/>
    <x v="1"/>
    <x v="8"/>
    <x v="176"/>
    <n v="7.16"/>
    <n v="2"/>
    <n v="0"/>
    <n v="3.4367999999999999"/>
    <n v="7.16"/>
    <n v="0"/>
    <x v="0"/>
    <x v="0"/>
    <s v="Q4"/>
    <x v="2"/>
  </r>
  <r>
    <n v="187"/>
    <s v="CA-2014-123260"/>
    <x v="86"/>
    <x v="83"/>
    <x v="1"/>
    <s v="FM-14290"/>
    <s v="Frank Merwin"/>
    <x v="2"/>
    <x v="0"/>
    <x v="1"/>
    <s v="California"/>
    <x v="3"/>
    <x v="1"/>
    <x v="176"/>
    <x v="2"/>
    <x v="11"/>
    <x v="177"/>
    <n v="176.8"/>
    <n v="8"/>
    <n v="0"/>
    <n v="22.984000000000002"/>
    <n v="176.8"/>
    <n v="0"/>
    <x v="2"/>
    <x v="6"/>
    <s v="Q3"/>
    <x v="0"/>
  </r>
  <r>
    <n v="188"/>
    <s v="CA-2016-157000"/>
    <x v="87"/>
    <x v="18"/>
    <x v="1"/>
    <s v="AM-10360"/>
    <s v="Alice McCarthy"/>
    <x v="1"/>
    <x v="0"/>
    <x v="55"/>
    <s v="Texas"/>
    <x v="70"/>
    <x v="2"/>
    <x v="177"/>
    <x v="1"/>
    <x v="4"/>
    <x v="178"/>
    <n v="37.223999999999997"/>
    <n v="3"/>
    <n v="0.2"/>
    <n v="3.7223999999999999"/>
    <n v="29.779199999999999"/>
    <n v="7.4447999999999999"/>
    <x v="0"/>
    <x v="7"/>
    <s v="Q3"/>
    <x v="3"/>
  </r>
  <r>
    <n v="189"/>
    <s v="CA-2016-157000"/>
    <x v="87"/>
    <x v="18"/>
    <x v="1"/>
    <s v="AM-10360"/>
    <s v="Alice McCarthy"/>
    <x v="1"/>
    <x v="0"/>
    <x v="55"/>
    <s v="Texas"/>
    <x v="70"/>
    <x v="2"/>
    <x v="144"/>
    <x v="1"/>
    <x v="10"/>
    <x v="145"/>
    <n v="20.015999999999998"/>
    <n v="3"/>
    <n v="0.2"/>
    <n v="6.2549999999999999"/>
    <n v="16.012799999999999"/>
    <n v="4.0031999999999996"/>
    <x v="0"/>
    <x v="7"/>
    <s v="Q3"/>
    <x v="3"/>
  </r>
  <r>
    <n v="190"/>
    <s v="CA-2015-102281"/>
    <x v="88"/>
    <x v="84"/>
    <x v="2"/>
    <s v="MP-17470"/>
    <s v="Mark Packer"/>
    <x v="2"/>
    <x v="0"/>
    <x v="20"/>
    <s v="New York"/>
    <x v="45"/>
    <x v="3"/>
    <x v="178"/>
    <x v="0"/>
    <x v="0"/>
    <x v="179"/>
    <n v="899.13599999999997"/>
    <n v="4"/>
    <n v="0.2"/>
    <n v="112.392"/>
    <n v="719.30880000000002"/>
    <n v="179.8272"/>
    <x v="1"/>
    <x v="2"/>
    <s v="Q4"/>
    <x v="2"/>
  </r>
  <r>
    <n v="191"/>
    <s v="CA-2015-102281"/>
    <x v="88"/>
    <x v="84"/>
    <x v="2"/>
    <s v="MP-17470"/>
    <s v="Mark Packer"/>
    <x v="2"/>
    <x v="0"/>
    <x v="20"/>
    <s v="New York"/>
    <x v="45"/>
    <x v="3"/>
    <x v="179"/>
    <x v="2"/>
    <x v="7"/>
    <x v="180"/>
    <n v="71.760000000000005"/>
    <n v="6"/>
    <n v="0"/>
    <n v="20.0928"/>
    <n v="71.760000000000005"/>
    <n v="0"/>
    <x v="1"/>
    <x v="2"/>
    <s v="Q4"/>
    <x v="2"/>
  </r>
  <r>
    <n v="192"/>
    <s v="CA-2015-102281"/>
    <x v="88"/>
    <x v="84"/>
    <x v="2"/>
    <s v="MP-17470"/>
    <s v="Mark Packer"/>
    <x v="2"/>
    <x v="0"/>
    <x v="20"/>
    <s v="New York"/>
    <x v="45"/>
    <x v="3"/>
    <x v="180"/>
    <x v="1"/>
    <x v="10"/>
    <x v="181"/>
    <n v="51.84"/>
    <n v="8"/>
    <n v="0"/>
    <n v="24.883199999999999"/>
    <n v="51.84"/>
    <n v="0"/>
    <x v="1"/>
    <x v="2"/>
    <s v="Q4"/>
    <x v="2"/>
  </r>
  <r>
    <n v="193"/>
    <s v="CA-2015-102281"/>
    <x v="88"/>
    <x v="84"/>
    <x v="2"/>
    <s v="MP-17470"/>
    <s v="Mark Packer"/>
    <x v="2"/>
    <x v="0"/>
    <x v="20"/>
    <s v="New York"/>
    <x v="45"/>
    <x v="3"/>
    <x v="37"/>
    <x v="0"/>
    <x v="0"/>
    <x v="37"/>
    <n v="626.35199999999998"/>
    <n v="3"/>
    <n v="0.2"/>
    <n v="46.976399999999998"/>
    <n v="501.08159999999998"/>
    <n v="125.2704"/>
    <x v="1"/>
    <x v="2"/>
    <s v="Q4"/>
    <x v="2"/>
  </r>
  <r>
    <n v="194"/>
    <s v="CA-2015-102281"/>
    <x v="88"/>
    <x v="84"/>
    <x v="2"/>
    <s v="MP-17470"/>
    <s v="Mark Packer"/>
    <x v="2"/>
    <x v="0"/>
    <x v="20"/>
    <s v="New York"/>
    <x v="45"/>
    <x v="3"/>
    <x v="181"/>
    <x v="1"/>
    <x v="6"/>
    <x v="182"/>
    <n v="19.899999999999999"/>
    <n v="5"/>
    <n v="0"/>
    <n v="6.5670000000000002"/>
    <n v="19.899999999999999"/>
    <n v="0"/>
    <x v="1"/>
    <x v="2"/>
    <s v="Q4"/>
    <x v="2"/>
  </r>
  <r>
    <n v="195"/>
    <s v="CA-2015-131457"/>
    <x v="89"/>
    <x v="85"/>
    <x v="1"/>
    <s v="MZ-17515"/>
    <s v="Mary Zewe"/>
    <x v="1"/>
    <x v="0"/>
    <x v="56"/>
    <s v="California"/>
    <x v="71"/>
    <x v="1"/>
    <x v="29"/>
    <x v="1"/>
    <x v="12"/>
    <x v="29"/>
    <n v="14.28"/>
    <n v="7"/>
    <n v="0"/>
    <n v="6.7115999999999998"/>
    <n v="14.28"/>
    <n v="0"/>
    <x v="1"/>
    <x v="2"/>
    <s v="Q4"/>
    <x v="3"/>
  </r>
  <r>
    <n v="196"/>
    <s v="CA-2014-140004"/>
    <x v="90"/>
    <x v="86"/>
    <x v="1"/>
    <s v="CB-12025"/>
    <s v="Cassandra Brandow"/>
    <x v="0"/>
    <x v="0"/>
    <x v="57"/>
    <s v="Ohio"/>
    <x v="72"/>
    <x v="3"/>
    <x v="182"/>
    <x v="1"/>
    <x v="6"/>
    <x v="183"/>
    <n v="7.4080000000000004"/>
    <n v="2"/>
    <n v="0.2"/>
    <n v="1.2038"/>
    <n v="5.926400000000001"/>
    <n v="1.4816000000000003"/>
    <x v="2"/>
    <x v="10"/>
    <s v="Q1"/>
    <x v="5"/>
  </r>
  <r>
    <n v="197"/>
    <s v="CA-2014-140004"/>
    <x v="90"/>
    <x v="86"/>
    <x v="1"/>
    <s v="CB-12025"/>
    <s v="Cassandra Brandow"/>
    <x v="0"/>
    <x v="0"/>
    <x v="57"/>
    <s v="Ohio"/>
    <x v="72"/>
    <x v="3"/>
    <x v="183"/>
    <x v="1"/>
    <x v="6"/>
    <x v="184"/>
    <n v="6.048"/>
    <n v="3"/>
    <n v="0.2"/>
    <n v="1.5875999999999999"/>
    <n v="4.8384"/>
    <n v="1.2096"/>
    <x v="2"/>
    <x v="10"/>
    <s v="Q1"/>
    <x v="5"/>
  </r>
  <r>
    <n v="198"/>
    <s v="CA-2017-107720"/>
    <x v="44"/>
    <x v="87"/>
    <x v="1"/>
    <s v="VM-21685"/>
    <s v="Valerie Mitchum"/>
    <x v="2"/>
    <x v="0"/>
    <x v="58"/>
    <s v="New Jersey"/>
    <x v="73"/>
    <x v="3"/>
    <x v="184"/>
    <x v="1"/>
    <x v="4"/>
    <x v="185"/>
    <n v="46.26"/>
    <n v="3"/>
    <n v="0"/>
    <n v="12.0276"/>
    <n v="46.26"/>
    <n v="0"/>
    <x v="3"/>
    <x v="0"/>
    <s v="Q4"/>
    <x v="2"/>
  </r>
  <r>
    <n v="199"/>
    <s v="US-2017-124303"/>
    <x v="91"/>
    <x v="88"/>
    <x v="1"/>
    <s v="FH-14365"/>
    <s v="Fred Hopkins"/>
    <x v="1"/>
    <x v="0"/>
    <x v="10"/>
    <s v="Pennsylvania"/>
    <x v="74"/>
    <x v="3"/>
    <x v="185"/>
    <x v="1"/>
    <x v="8"/>
    <x v="186"/>
    <n v="2.9460000000000002"/>
    <n v="2"/>
    <n v="0.7"/>
    <n v="-2.2585999999999999"/>
    <n v="0.88380000000000014"/>
    <n v="2.0621999999999998"/>
    <x v="3"/>
    <x v="7"/>
    <s v="Q3"/>
    <x v="6"/>
  </r>
  <r>
    <n v="200"/>
    <s v="US-2017-124303"/>
    <x v="91"/>
    <x v="88"/>
    <x v="1"/>
    <s v="FH-14365"/>
    <s v="Fred Hopkins"/>
    <x v="1"/>
    <x v="0"/>
    <x v="10"/>
    <s v="Pennsylvania"/>
    <x v="74"/>
    <x v="3"/>
    <x v="186"/>
    <x v="1"/>
    <x v="10"/>
    <x v="187"/>
    <n v="16.056000000000001"/>
    <n v="3"/>
    <n v="0.2"/>
    <n v="5.8202999999999996"/>
    <n v="12.844800000000001"/>
    <n v="3.2112000000000003"/>
    <x v="3"/>
    <x v="7"/>
    <s v="Q3"/>
    <x v="6"/>
  </r>
  <r>
    <n v="201"/>
    <s v="CA-2017-105074"/>
    <x v="92"/>
    <x v="89"/>
    <x v="1"/>
    <s v="MB-17305"/>
    <s v="Maria Bertelson"/>
    <x v="0"/>
    <x v="0"/>
    <x v="59"/>
    <s v="Ohio"/>
    <x v="75"/>
    <x v="3"/>
    <x v="187"/>
    <x v="1"/>
    <x v="10"/>
    <x v="188"/>
    <n v="21.744"/>
    <n v="3"/>
    <n v="0.2"/>
    <n v="6.7949999999999999"/>
    <n v="17.395199999999999"/>
    <n v="4.3487999999999998"/>
    <x v="3"/>
    <x v="1"/>
    <s v="Q2"/>
    <x v="3"/>
  </r>
  <r>
    <n v="202"/>
    <s v="CA-2014-133690"/>
    <x v="93"/>
    <x v="90"/>
    <x v="2"/>
    <s v="BS-11755"/>
    <s v="Bruce Stewart"/>
    <x v="0"/>
    <x v="0"/>
    <x v="60"/>
    <s v="Colorado"/>
    <x v="76"/>
    <x v="1"/>
    <x v="188"/>
    <x v="0"/>
    <x v="3"/>
    <x v="189"/>
    <n v="218.75"/>
    <n v="2"/>
    <n v="0.5"/>
    <n v="-161.875"/>
    <n v="109.375"/>
    <n v="109.375"/>
    <x v="2"/>
    <x v="6"/>
    <s v="Q3"/>
    <x v="1"/>
  </r>
  <r>
    <n v="203"/>
    <s v="CA-2014-133690"/>
    <x v="93"/>
    <x v="90"/>
    <x v="2"/>
    <s v="BS-11755"/>
    <s v="Bruce Stewart"/>
    <x v="0"/>
    <x v="0"/>
    <x v="60"/>
    <s v="Colorado"/>
    <x v="76"/>
    <x v="1"/>
    <x v="189"/>
    <x v="1"/>
    <x v="9"/>
    <x v="190"/>
    <n v="2.6"/>
    <n v="1"/>
    <n v="0.2"/>
    <n v="0.29249999999999998"/>
    <n v="2.08"/>
    <n v="0.52"/>
    <x v="2"/>
    <x v="6"/>
    <s v="Q3"/>
    <x v="1"/>
  </r>
  <r>
    <n v="204"/>
    <s v="US-2017-116701"/>
    <x v="94"/>
    <x v="91"/>
    <x v="0"/>
    <s v="LC-17140"/>
    <s v="Logan Currie"/>
    <x v="0"/>
    <x v="0"/>
    <x v="61"/>
    <s v="Texas"/>
    <x v="77"/>
    <x v="2"/>
    <x v="190"/>
    <x v="1"/>
    <x v="9"/>
    <x v="191"/>
    <n v="66.284000000000006"/>
    <n v="2"/>
    <n v="0.8"/>
    <n v="-178.96680000000001"/>
    <n v="13.256799999999998"/>
    <n v="53.027200000000008"/>
    <x v="3"/>
    <x v="4"/>
    <s v="Q4"/>
    <x v="1"/>
  </r>
  <r>
    <n v="205"/>
    <s v="CA-2017-126382"/>
    <x v="95"/>
    <x v="92"/>
    <x v="1"/>
    <s v="HK-14890"/>
    <s v="Heather Kirkland"/>
    <x v="1"/>
    <x v="0"/>
    <x v="47"/>
    <s v="Tennessee"/>
    <x v="78"/>
    <x v="0"/>
    <x v="191"/>
    <x v="0"/>
    <x v="5"/>
    <x v="192"/>
    <n v="35.167999999999999"/>
    <n v="7"/>
    <n v="0.2"/>
    <n v="9.6712000000000007"/>
    <n v="28.134399999999999"/>
    <n v="7.0335999999999999"/>
    <x v="3"/>
    <x v="1"/>
    <s v="Q2"/>
    <x v="3"/>
  </r>
  <r>
    <n v="206"/>
    <s v="CA-2017-108329"/>
    <x v="34"/>
    <x v="93"/>
    <x v="1"/>
    <s v="LE-16810"/>
    <s v="Laurel Elliston"/>
    <x v="0"/>
    <x v="0"/>
    <x v="62"/>
    <s v="California"/>
    <x v="79"/>
    <x v="1"/>
    <x v="192"/>
    <x v="2"/>
    <x v="7"/>
    <x v="193"/>
    <n v="444.76799999999997"/>
    <n v="4"/>
    <n v="0.2"/>
    <n v="44.476799999999997"/>
    <n v="355.81439999999998"/>
    <n v="88.953599999999994"/>
    <x v="3"/>
    <x v="4"/>
    <s v="Q4"/>
    <x v="3"/>
  </r>
  <r>
    <n v="207"/>
    <s v="CA-2017-135860"/>
    <x v="96"/>
    <x v="94"/>
    <x v="1"/>
    <s v="JH-15985"/>
    <s v="Joseph Holt"/>
    <x v="0"/>
    <x v="0"/>
    <x v="63"/>
    <s v="Michigan"/>
    <x v="80"/>
    <x v="2"/>
    <x v="193"/>
    <x v="1"/>
    <x v="4"/>
    <x v="194"/>
    <n v="83.92"/>
    <n v="4"/>
    <n v="0"/>
    <n v="5.8743999999999996"/>
    <n v="83.92"/>
    <n v="0"/>
    <x v="3"/>
    <x v="4"/>
    <s v="Q4"/>
    <x v="5"/>
  </r>
  <r>
    <n v="208"/>
    <s v="CA-2017-135860"/>
    <x v="96"/>
    <x v="94"/>
    <x v="1"/>
    <s v="JH-15985"/>
    <s v="Joseph Holt"/>
    <x v="0"/>
    <x v="0"/>
    <x v="63"/>
    <s v="Michigan"/>
    <x v="80"/>
    <x v="2"/>
    <x v="194"/>
    <x v="2"/>
    <x v="7"/>
    <x v="195"/>
    <n v="131.97999999999999"/>
    <n v="2"/>
    <n v="0"/>
    <n v="35.634599999999999"/>
    <n v="131.97999999999999"/>
    <n v="0"/>
    <x v="3"/>
    <x v="4"/>
    <s v="Q4"/>
    <x v="5"/>
  </r>
  <r>
    <n v="209"/>
    <s v="CA-2017-135860"/>
    <x v="96"/>
    <x v="94"/>
    <x v="1"/>
    <s v="JH-15985"/>
    <s v="Joseph Holt"/>
    <x v="0"/>
    <x v="0"/>
    <x v="63"/>
    <s v="Michigan"/>
    <x v="80"/>
    <x v="2"/>
    <x v="122"/>
    <x v="1"/>
    <x v="8"/>
    <x v="122"/>
    <n v="15.92"/>
    <n v="4"/>
    <n v="0"/>
    <n v="7.4824000000000002"/>
    <n v="15.92"/>
    <n v="0"/>
    <x v="3"/>
    <x v="4"/>
    <s v="Q4"/>
    <x v="5"/>
  </r>
  <r>
    <n v="210"/>
    <s v="CA-2017-135860"/>
    <x v="96"/>
    <x v="94"/>
    <x v="1"/>
    <s v="JH-15985"/>
    <s v="Joseph Holt"/>
    <x v="0"/>
    <x v="0"/>
    <x v="63"/>
    <s v="Michigan"/>
    <x v="80"/>
    <x v="2"/>
    <x v="195"/>
    <x v="1"/>
    <x v="13"/>
    <x v="196"/>
    <n v="52.29"/>
    <n v="9"/>
    <n v="0"/>
    <n v="16.209900000000001"/>
    <n v="52.29"/>
    <n v="0"/>
    <x v="3"/>
    <x v="4"/>
    <s v="Q4"/>
    <x v="5"/>
  </r>
  <r>
    <n v="211"/>
    <s v="CA-2017-135860"/>
    <x v="96"/>
    <x v="94"/>
    <x v="1"/>
    <s v="JH-15985"/>
    <s v="Joseph Holt"/>
    <x v="0"/>
    <x v="0"/>
    <x v="63"/>
    <s v="Michigan"/>
    <x v="80"/>
    <x v="2"/>
    <x v="196"/>
    <x v="1"/>
    <x v="4"/>
    <x v="197"/>
    <n v="91.99"/>
    <n v="1"/>
    <n v="0"/>
    <n v="3.6796000000000002"/>
    <n v="91.99"/>
    <n v="0"/>
    <x v="3"/>
    <x v="4"/>
    <s v="Q4"/>
    <x v="5"/>
  </r>
  <r>
    <n v="212"/>
    <s v="CA-2015-101007"/>
    <x v="97"/>
    <x v="95"/>
    <x v="0"/>
    <s v="MS-17980"/>
    <s v="Michael Stewart"/>
    <x v="1"/>
    <x v="0"/>
    <x v="61"/>
    <s v="Texas"/>
    <x v="77"/>
    <x v="2"/>
    <x v="197"/>
    <x v="2"/>
    <x v="11"/>
    <x v="198"/>
    <n v="20.8"/>
    <n v="2"/>
    <n v="0.2"/>
    <n v="6.5"/>
    <n v="16.64"/>
    <n v="4.16"/>
    <x v="1"/>
    <x v="11"/>
    <s v="Q1"/>
    <x v="2"/>
  </r>
  <r>
    <n v="213"/>
    <s v="CA-2015-146262"/>
    <x v="98"/>
    <x v="96"/>
    <x v="1"/>
    <s v="VW-21775"/>
    <s v="Victoria Wilson"/>
    <x v="1"/>
    <x v="0"/>
    <x v="64"/>
    <s v="Ohio"/>
    <x v="81"/>
    <x v="3"/>
    <x v="198"/>
    <x v="1"/>
    <x v="2"/>
    <x v="199"/>
    <n v="23.68"/>
    <n v="2"/>
    <n v="0.2"/>
    <n v="8.8800000000000008"/>
    <n v="18.943999999999999"/>
    <n v="4.7359999999999998"/>
    <x v="1"/>
    <x v="9"/>
    <s v="Q1"/>
    <x v="5"/>
  </r>
  <r>
    <n v="214"/>
    <s v="CA-2015-146262"/>
    <x v="98"/>
    <x v="96"/>
    <x v="1"/>
    <s v="VW-21775"/>
    <s v="Victoria Wilson"/>
    <x v="1"/>
    <x v="0"/>
    <x v="64"/>
    <s v="Ohio"/>
    <x v="81"/>
    <x v="3"/>
    <x v="199"/>
    <x v="0"/>
    <x v="0"/>
    <x v="200"/>
    <n v="452.45"/>
    <n v="5"/>
    <n v="0.5"/>
    <n v="-244.32300000000001"/>
    <n v="226.22499999999999"/>
    <n v="226.22499999999999"/>
    <x v="1"/>
    <x v="9"/>
    <s v="Q1"/>
    <x v="5"/>
  </r>
  <r>
    <n v="215"/>
    <s v="CA-2015-146262"/>
    <x v="98"/>
    <x v="96"/>
    <x v="1"/>
    <s v="VW-21775"/>
    <s v="Victoria Wilson"/>
    <x v="1"/>
    <x v="0"/>
    <x v="64"/>
    <s v="Ohio"/>
    <x v="81"/>
    <x v="3"/>
    <x v="104"/>
    <x v="2"/>
    <x v="7"/>
    <x v="104"/>
    <n v="62.981999999999999"/>
    <n v="3"/>
    <n v="0.4"/>
    <n v="-14.6958"/>
    <n v="37.789200000000001"/>
    <n v="25.192800000000002"/>
    <x v="1"/>
    <x v="9"/>
    <s v="Q1"/>
    <x v="5"/>
  </r>
  <r>
    <n v="216"/>
    <s v="CA-2015-146262"/>
    <x v="98"/>
    <x v="96"/>
    <x v="1"/>
    <s v="VW-21775"/>
    <s v="Victoria Wilson"/>
    <x v="1"/>
    <x v="0"/>
    <x v="64"/>
    <s v="Ohio"/>
    <x v="81"/>
    <x v="3"/>
    <x v="200"/>
    <x v="2"/>
    <x v="15"/>
    <x v="201"/>
    <n v="1188"/>
    <n v="9"/>
    <n v="0.7"/>
    <n v="-950.4"/>
    <n v="356.40000000000003"/>
    <n v="831.59999999999991"/>
    <x v="1"/>
    <x v="9"/>
    <s v="Q1"/>
    <x v="5"/>
  </r>
  <r>
    <n v="217"/>
    <s v="CA-2015-146262"/>
    <x v="98"/>
    <x v="96"/>
    <x v="1"/>
    <s v="VW-21775"/>
    <s v="Victoria Wilson"/>
    <x v="1"/>
    <x v="0"/>
    <x v="64"/>
    <s v="Ohio"/>
    <x v="81"/>
    <x v="3"/>
    <x v="201"/>
    <x v="2"/>
    <x v="11"/>
    <x v="202"/>
    <n v="89.584000000000003"/>
    <n v="2"/>
    <n v="0.2"/>
    <n v="4.4791999999999996"/>
    <n v="71.667200000000008"/>
    <n v="17.916800000000002"/>
    <x v="1"/>
    <x v="9"/>
    <s v="Q1"/>
    <x v="5"/>
  </r>
  <r>
    <n v="218"/>
    <s v="CA-2016-130162"/>
    <x v="99"/>
    <x v="97"/>
    <x v="1"/>
    <s v="JH-15910"/>
    <s v="Jonathan Howell"/>
    <x v="0"/>
    <x v="0"/>
    <x v="1"/>
    <s v="California"/>
    <x v="3"/>
    <x v="1"/>
    <x v="177"/>
    <x v="1"/>
    <x v="4"/>
    <x v="178"/>
    <n v="93.06"/>
    <n v="6"/>
    <n v="0"/>
    <n v="26.056799999999999"/>
    <n v="93.06"/>
    <n v="0"/>
    <x v="0"/>
    <x v="2"/>
    <s v="Q4"/>
    <x v="5"/>
  </r>
  <r>
    <n v="219"/>
    <s v="CA-2016-130162"/>
    <x v="99"/>
    <x v="97"/>
    <x v="1"/>
    <s v="JH-15910"/>
    <s v="Jonathan Howell"/>
    <x v="0"/>
    <x v="0"/>
    <x v="1"/>
    <s v="California"/>
    <x v="3"/>
    <x v="1"/>
    <x v="202"/>
    <x v="2"/>
    <x v="7"/>
    <x v="203"/>
    <n v="302.37599999999998"/>
    <n v="3"/>
    <n v="0.2"/>
    <n v="22.6782"/>
    <n v="241.9008"/>
    <n v="60.475200000000001"/>
    <x v="0"/>
    <x v="2"/>
    <s v="Q4"/>
    <x v="5"/>
  </r>
  <r>
    <n v="220"/>
    <s v="CA-2015-169397"/>
    <x v="100"/>
    <x v="98"/>
    <x v="2"/>
    <s v="JB-15925"/>
    <s v="Joni Blumstein"/>
    <x v="0"/>
    <x v="0"/>
    <x v="65"/>
    <s v="Ohio"/>
    <x v="82"/>
    <x v="3"/>
    <x v="203"/>
    <x v="1"/>
    <x v="13"/>
    <x v="204"/>
    <n v="5.5839999999999996"/>
    <n v="2"/>
    <n v="0.2"/>
    <n v="1.8148"/>
    <n v="4.4672000000000001"/>
    <n v="1.1168"/>
    <x v="1"/>
    <x v="4"/>
    <s v="Q4"/>
    <x v="6"/>
  </r>
  <r>
    <n v="221"/>
    <s v="CA-2015-169397"/>
    <x v="100"/>
    <x v="98"/>
    <x v="2"/>
    <s v="JB-15925"/>
    <s v="Joni Blumstein"/>
    <x v="0"/>
    <x v="0"/>
    <x v="65"/>
    <s v="Ohio"/>
    <x v="82"/>
    <x v="3"/>
    <x v="204"/>
    <x v="1"/>
    <x v="10"/>
    <x v="205"/>
    <n v="22.704000000000001"/>
    <n v="6"/>
    <n v="0.2"/>
    <n v="8.2302"/>
    <n v="18.1632"/>
    <n v="4.5407999999999999"/>
    <x v="1"/>
    <x v="4"/>
    <s v="Q4"/>
    <x v="6"/>
  </r>
  <r>
    <n v="222"/>
    <s v="CA-2015-169397"/>
    <x v="100"/>
    <x v="98"/>
    <x v="2"/>
    <s v="JB-15925"/>
    <s v="Joni Blumstein"/>
    <x v="0"/>
    <x v="0"/>
    <x v="65"/>
    <s v="Ohio"/>
    <x v="82"/>
    <x v="3"/>
    <x v="91"/>
    <x v="1"/>
    <x v="8"/>
    <x v="91"/>
    <n v="19.776"/>
    <n v="4"/>
    <n v="0.7"/>
    <n v="-13.8432"/>
    <n v="5.9328000000000012"/>
    <n v="13.8432"/>
    <x v="1"/>
    <x v="4"/>
    <s v="Q4"/>
    <x v="6"/>
  </r>
  <r>
    <n v="223"/>
    <s v="CA-2015-169397"/>
    <x v="100"/>
    <x v="98"/>
    <x v="2"/>
    <s v="JB-15925"/>
    <s v="Joni Blumstein"/>
    <x v="0"/>
    <x v="0"/>
    <x v="65"/>
    <s v="Ohio"/>
    <x v="82"/>
    <x v="3"/>
    <x v="205"/>
    <x v="0"/>
    <x v="5"/>
    <x v="206"/>
    <n v="72.703999999999994"/>
    <n v="4"/>
    <n v="0.2"/>
    <n v="19.084800000000001"/>
    <n v="58.163199999999996"/>
    <n v="14.540799999999999"/>
    <x v="1"/>
    <x v="4"/>
    <s v="Q4"/>
    <x v="6"/>
  </r>
  <r>
    <n v="224"/>
    <s v="CA-2015-169397"/>
    <x v="100"/>
    <x v="98"/>
    <x v="2"/>
    <s v="JB-15925"/>
    <s v="Joni Blumstein"/>
    <x v="0"/>
    <x v="0"/>
    <x v="65"/>
    <s v="Ohio"/>
    <x v="82"/>
    <x v="3"/>
    <x v="206"/>
    <x v="2"/>
    <x v="15"/>
    <x v="207"/>
    <n v="479.988"/>
    <n v="4"/>
    <n v="0.7"/>
    <n v="-383.99040000000002"/>
    <n v="143.99640000000002"/>
    <n v="335.99160000000001"/>
    <x v="1"/>
    <x v="4"/>
    <s v="Q4"/>
    <x v="6"/>
  </r>
  <r>
    <n v="225"/>
    <s v="CA-2015-169397"/>
    <x v="100"/>
    <x v="98"/>
    <x v="2"/>
    <s v="JB-15925"/>
    <s v="Joni Blumstein"/>
    <x v="0"/>
    <x v="0"/>
    <x v="65"/>
    <s v="Ohio"/>
    <x v="82"/>
    <x v="3"/>
    <x v="207"/>
    <x v="1"/>
    <x v="6"/>
    <x v="208"/>
    <n v="27.167999999999999"/>
    <n v="2"/>
    <n v="0.2"/>
    <n v="2.7168000000000001"/>
    <n v="21.734400000000001"/>
    <n v="5.4336000000000002"/>
    <x v="1"/>
    <x v="4"/>
    <s v="Q4"/>
    <x v="6"/>
  </r>
  <r>
    <n v="226"/>
    <s v="CA-2015-163055"/>
    <x v="101"/>
    <x v="99"/>
    <x v="1"/>
    <s v="DS-13180"/>
    <s v="David Smith"/>
    <x v="1"/>
    <x v="0"/>
    <x v="66"/>
    <s v="Michigan"/>
    <x v="83"/>
    <x v="2"/>
    <x v="208"/>
    <x v="1"/>
    <x v="6"/>
    <x v="209"/>
    <n v="2.2000000000000002"/>
    <n v="1"/>
    <n v="0"/>
    <n v="0.96799999999999997"/>
    <n v="2.2000000000000002"/>
    <n v="0"/>
    <x v="1"/>
    <x v="6"/>
    <s v="Q3"/>
    <x v="1"/>
  </r>
  <r>
    <n v="227"/>
    <s v="CA-2015-163055"/>
    <x v="101"/>
    <x v="99"/>
    <x v="1"/>
    <s v="DS-13180"/>
    <s v="David Smith"/>
    <x v="1"/>
    <x v="0"/>
    <x v="66"/>
    <s v="Michigan"/>
    <x v="83"/>
    <x v="2"/>
    <x v="209"/>
    <x v="0"/>
    <x v="3"/>
    <x v="210"/>
    <n v="622.45000000000005"/>
    <n v="5"/>
    <n v="0"/>
    <n v="136.93899999999999"/>
    <n v="622.45000000000005"/>
    <n v="0"/>
    <x v="1"/>
    <x v="6"/>
    <s v="Q3"/>
    <x v="1"/>
  </r>
  <r>
    <n v="228"/>
    <s v="CA-2015-163055"/>
    <x v="101"/>
    <x v="99"/>
    <x v="1"/>
    <s v="DS-13180"/>
    <s v="David Smith"/>
    <x v="1"/>
    <x v="0"/>
    <x v="66"/>
    <s v="Michigan"/>
    <x v="83"/>
    <x v="2"/>
    <x v="210"/>
    <x v="1"/>
    <x v="4"/>
    <x v="211"/>
    <n v="21.98"/>
    <n v="1"/>
    <n v="0"/>
    <n v="0.2198"/>
    <n v="21.98"/>
    <n v="0"/>
    <x v="1"/>
    <x v="6"/>
    <s v="Q3"/>
    <x v="1"/>
  </r>
  <r>
    <n v="229"/>
    <s v="US-2015-145436"/>
    <x v="102"/>
    <x v="100"/>
    <x v="1"/>
    <s v="VD-21670"/>
    <s v="Valerie Dominguez"/>
    <x v="0"/>
    <x v="0"/>
    <x v="29"/>
    <s v="Tennessee"/>
    <x v="84"/>
    <x v="0"/>
    <x v="211"/>
    <x v="0"/>
    <x v="1"/>
    <x v="212"/>
    <n v="161.56800000000001"/>
    <n v="2"/>
    <n v="0.2"/>
    <n v="-28.2744"/>
    <n v="129.2544"/>
    <n v="32.313600000000001"/>
    <x v="1"/>
    <x v="11"/>
    <s v="Q1"/>
    <x v="3"/>
  </r>
  <r>
    <n v="230"/>
    <s v="US-2015-145436"/>
    <x v="102"/>
    <x v="100"/>
    <x v="1"/>
    <s v="VD-21670"/>
    <s v="Valerie Dominguez"/>
    <x v="0"/>
    <x v="0"/>
    <x v="29"/>
    <s v="Tennessee"/>
    <x v="84"/>
    <x v="0"/>
    <x v="212"/>
    <x v="0"/>
    <x v="1"/>
    <x v="213"/>
    <n v="389.69600000000003"/>
    <n v="8"/>
    <n v="0.2"/>
    <n v="43.840800000000002"/>
    <n v="311.75680000000006"/>
    <n v="77.939200000000014"/>
    <x v="1"/>
    <x v="11"/>
    <s v="Q1"/>
    <x v="3"/>
  </r>
  <r>
    <n v="231"/>
    <s v="US-2014-156216"/>
    <x v="103"/>
    <x v="101"/>
    <x v="1"/>
    <s v="EA-14035"/>
    <s v="Erin Ashbrook"/>
    <x v="1"/>
    <x v="0"/>
    <x v="35"/>
    <s v="North Carolina"/>
    <x v="43"/>
    <x v="0"/>
    <x v="213"/>
    <x v="1"/>
    <x v="8"/>
    <x v="214"/>
    <n v="18.648"/>
    <n v="7"/>
    <n v="0.7"/>
    <n v="-12.432"/>
    <n v="5.5944000000000011"/>
    <n v="13.053599999999999"/>
    <x v="2"/>
    <x v="8"/>
    <s v="Q3"/>
    <x v="3"/>
  </r>
  <r>
    <n v="232"/>
    <s v="US-2017-100930"/>
    <x v="104"/>
    <x v="102"/>
    <x v="1"/>
    <s v="CS-12400"/>
    <s v="Christopher Schild"/>
    <x v="2"/>
    <x v="0"/>
    <x v="67"/>
    <s v="Florida"/>
    <x v="85"/>
    <x v="0"/>
    <x v="214"/>
    <x v="0"/>
    <x v="3"/>
    <x v="215"/>
    <n v="233.86"/>
    <n v="2"/>
    <n v="0.45"/>
    <n v="-102.048"/>
    <n v="128.62300000000002"/>
    <n v="105.23700000000001"/>
    <x v="3"/>
    <x v="3"/>
    <s v="Q2"/>
    <x v="5"/>
  </r>
  <r>
    <n v="233"/>
    <s v="US-2017-100930"/>
    <x v="104"/>
    <x v="102"/>
    <x v="1"/>
    <s v="CS-12400"/>
    <s v="Christopher Schild"/>
    <x v="2"/>
    <x v="0"/>
    <x v="67"/>
    <s v="Florida"/>
    <x v="85"/>
    <x v="0"/>
    <x v="215"/>
    <x v="0"/>
    <x v="3"/>
    <x v="216"/>
    <n v="620.61450000000002"/>
    <n v="3"/>
    <n v="0.45"/>
    <n v="-248.2458"/>
    <n v="341.33797500000003"/>
    <n v="279.27652499999999"/>
    <x v="3"/>
    <x v="3"/>
    <s v="Q2"/>
    <x v="5"/>
  </r>
  <r>
    <n v="234"/>
    <s v="US-2017-100930"/>
    <x v="104"/>
    <x v="102"/>
    <x v="1"/>
    <s v="CS-12400"/>
    <s v="Christopher Schild"/>
    <x v="2"/>
    <x v="0"/>
    <x v="67"/>
    <s v="Florida"/>
    <x v="85"/>
    <x v="0"/>
    <x v="213"/>
    <x v="1"/>
    <x v="8"/>
    <x v="214"/>
    <n v="5.3280000000000003"/>
    <n v="2"/>
    <n v="0.7"/>
    <n v="-3.552"/>
    <n v="1.5984000000000003"/>
    <n v="3.7296"/>
    <x v="3"/>
    <x v="3"/>
    <s v="Q2"/>
    <x v="5"/>
  </r>
  <r>
    <n v="235"/>
    <s v="US-2017-100930"/>
    <x v="104"/>
    <x v="102"/>
    <x v="1"/>
    <s v="CS-12400"/>
    <s v="Christopher Schild"/>
    <x v="2"/>
    <x v="0"/>
    <x v="67"/>
    <s v="Florida"/>
    <x v="85"/>
    <x v="0"/>
    <x v="216"/>
    <x v="0"/>
    <x v="5"/>
    <x v="217"/>
    <n v="258.072"/>
    <n v="3"/>
    <n v="0.2"/>
    <n v="0"/>
    <n v="206.45760000000001"/>
    <n v="51.614400000000003"/>
    <x v="3"/>
    <x v="3"/>
    <s v="Q2"/>
    <x v="5"/>
  </r>
  <r>
    <n v="236"/>
    <s v="US-2017-100930"/>
    <x v="104"/>
    <x v="102"/>
    <x v="1"/>
    <s v="CS-12400"/>
    <s v="Christopher Schild"/>
    <x v="2"/>
    <x v="0"/>
    <x v="67"/>
    <s v="Florida"/>
    <x v="85"/>
    <x v="0"/>
    <x v="217"/>
    <x v="2"/>
    <x v="11"/>
    <x v="218"/>
    <n v="617.976"/>
    <n v="3"/>
    <n v="0.2"/>
    <n v="-7.7247000000000003"/>
    <n v="494.38080000000002"/>
    <n v="123.59520000000001"/>
    <x v="3"/>
    <x v="3"/>
    <s v="Q2"/>
    <x v="5"/>
  </r>
  <r>
    <n v="237"/>
    <s v="CA-2017-160514"/>
    <x v="105"/>
    <x v="38"/>
    <x v="1"/>
    <s v="DB-13120"/>
    <s v="David Bremer"/>
    <x v="1"/>
    <x v="0"/>
    <x v="68"/>
    <s v="California"/>
    <x v="86"/>
    <x v="1"/>
    <x v="218"/>
    <x v="1"/>
    <x v="10"/>
    <x v="219"/>
    <n v="10.56"/>
    <n v="2"/>
    <n v="0"/>
    <n v="4.7519999999999998"/>
    <n v="10.56"/>
    <n v="0"/>
    <x v="3"/>
    <x v="0"/>
    <s v="Q4"/>
    <x v="1"/>
  </r>
  <r>
    <n v="238"/>
    <s v="CA-2016-157749"/>
    <x v="30"/>
    <x v="103"/>
    <x v="0"/>
    <s v="KL-16645"/>
    <s v="Ken Lonsdale"/>
    <x v="0"/>
    <x v="0"/>
    <x v="22"/>
    <s v="Illinois"/>
    <x v="26"/>
    <x v="2"/>
    <x v="219"/>
    <x v="1"/>
    <x v="10"/>
    <x v="220"/>
    <n v="25.92"/>
    <n v="5"/>
    <n v="0.2"/>
    <n v="9.3960000000000008"/>
    <n v="20.736000000000004"/>
    <n v="5.1840000000000011"/>
    <x v="0"/>
    <x v="1"/>
    <s v="Q2"/>
    <x v="3"/>
  </r>
  <r>
    <n v="239"/>
    <s v="CA-2016-157749"/>
    <x v="30"/>
    <x v="103"/>
    <x v="0"/>
    <s v="KL-16645"/>
    <s v="Ken Lonsdale"/>
    <x v="0"/>
    <x v="0"/>
    <x v="22"/>
    <s v="Illinois"/>
    <x v="26"/>
    <x v="2"/>
    <x v="220"/>
    <x v="0"/>
    <x v="5"/>
    <x v="221"/>
    <n v="419.68"/>
    <n v="5"/>
    <n v="0.6"/>
    <n v="-356.72800000000001"/>
    <n v="167.87200000000001"/>
    <n v="251.80799999999999"/>
    <x v="0"/>
    <x v="1"/>
    <s v="Q2"/>
    <x v="3"/>
  </r>
  <r>
    <n v="240"/>
    <s v="CA-2016-157749"/>
    <x v="30"/>
    <x v="103"/>
    <x v="0"/>
    <s v="KL-16645"/>
    <s v="Ken Lonsdale"/>
    <x v="0"/>
    <x v="0"/>
    <x v="22"/>
    <s v="Illinois"/>
    <x v="26"/>
    <x v="2"/>
    <x v="221"/>
    <x v="0"/>
    <x v="5"/>
    <x v="222"/>
    <n v="11.688000000000001"/>
    <n v="3"/>
    <n v="0.6"/>
    <n v="-4.6752000000000002"/>
    <n v="4.6752000000000002"/>
    <n v="7.0128000000000004"/>
    <x v="0"/>
    <x v="1"/>
    <s v="Q2"/>
    <x v="3"/>
  </r>
  <r>
    <n v="241"/>
    <s v="CA-2016-157749"/>
    <x v="30"/>
    <x v="103"/>
    <x v="0"/>
    <s v="KL-16645"/>
    <s v="Ken Lonsdale"/>
    <x v="0"/>
    <x v="0"/>
    <x v="22"/>
    <s v="Illinois"/>
    <x v="26"/>
    <x v="2"/>
    <x v="222"/>
    <x v="2"/>
    <x v="7"/>
    <x v="223"/>
    <n v="31.984000000000002"/>
    <n v="2"/>
    <n v="0.2"/>
    <n v="11.1944"/>
    <n v="25.587200000000003"/>
    <n v="6.3968000000000007"/>
    <x v="0"/>
    <x v="1"/>
    <s v="Q2"/>
    <x v="3"/>
  </r>
  <r>
    <n v="242"/>
    <s v="CA-2016-157749"/>
    <x v="30"/>
    <x v="103"/>
    <x v="0"/>
    <s v="KL-16645"/>
    <s v="Ken Lonsdale"/>
    <x v="0"/>
    <x v="0"/>
    <x v="22"/>
    <s v="Illinois"/>
    <x v="26"/>
    <x v="2"/>
    <x v="223"/>
    <x v="0"/>
    <x v="3"/>
    <x v="224"/>
    <n v="177.22499999999999"/>
    <n v="5"/>
    <n v="0.5"/>
    <n v="-120.51300000000001"/>
    <n v="88.612499999999997"/>
    <n v="88.612499999999997"/>
    <x v="0"/>
    <x v="1"/>
    <s v="Q2"/>
    <x v="3"/>
  </r>
  <r>
    <n v="243"/>
    <s v="CA-2016-157749"/>
    <x v="30"/>
    <x v="103"/>
    <x v="0"/>
    <s v="KL-16645"/>
    <s v="Ken Lonsdale"/>
    <x v="0"/>
    <x v="0"/>
    <x v="22"/>
    <s v="Illinois"/>
    <x v="26"/>
    <x v="2"/>
    <x v="224"/>
    <x v="0"/>
    <x v="5"/>
    <x v="225"/>
    <n v="4.0439999999999996"/>
    <n v="3"/>
    <n v="0.6"/>
    <n v="-2.8308"/>
    <n v="1.6175999999999999"/>
    <n v="2.4263999999999997"/>
    <x v="0"/>
    <x v="1"/>
    <s v="Q2"/>
    <x v="3"/>
  </r>
  <r>
    <n v="244"/>
    <s v="CA-2016-157749"/>
    <x v="30"/>
    <x v="103"/>
    <x v="0"/>
    <s v="KL-16645"/>
    <s v="Ken Lonsdale"/>
    <x v="0"/>
    <x v="0"/>
    <x v="22"/>
    <s v="Illinois"/>
    <x v="26"/>
    <x v="2"/>
    <x v="182"/>
    <x v="1"/>
    <x v="6"/>
    <x v="183"/>
    <n v="7.4080000000000004"/>
    <n v="2"/>
    <n v="0.2"/>
    <n v="1.2038"/>
    <n v="5.926400000000001"/>
    <n v="1.4816000000000003"/>
    <x v="0"/>
    <x v="1"/>
    <s v="Q2"/>
    <x v="3"/>
  </r>
  <r>
    <n v="245"/>
    <s v="CA-2014-131926"/>
    <x v="106"/>
    <x v="104"/>
    <x v="0"/>
    <s v="DW-13480"/>
    <s v="Dianna Wilson"/>
    <x v="2"/>
    <x v="0"/>
    <x v="69"/>
    <s v="Minnesota"/>
    <x v="87"/>
    <x v="2"/>
    <x v="120"/>
    <x v="0"/>
    <x v="1"/>
    <x v="120"/>
    <n v="2001.86"/>
    <n v="7"/>
    <n v="0"/>
    <n v="580.5394"/>
    <n v="2001.86"/>
    <n v="0"/>
    <x v="2"/>
    <x v="1"/>
    <s v="Q2"/>
    <x v="1"/>
  </r>
  <r>
    <n v="246"/>
    <s v="CA-2014-131926"/>
    <x v="106"/>
    <x v="104"/>
    <x v="0"/>
    <s v="DW-13480"/>
    <s v="Dianna Wilson"/>
    <x v="2"/>
    <x v="0"/>
    <x v="69"/>
    <s v="Minnesota"/>
    <x v="87"/>
    <x v="2"/>
    <x v="225"/>
    <x v="1"/>
    <x v="4"/>
    <x v="226"/>
    <n v="166.72"/>
    <n v="2"/>
    <n v="0"/>
    <n v="41.68"/>
    <n v="166.72"/>
    <n v="0"/>
    <x v="2"/>
    <x v="1"/>
    <s v="Q2"/>
    <x v="1"/>
  </r>
  <r>
    <n v="247"/>
    <s v="CA-2014-131926"/>
    <x v="106"/>
    <x v="104"/>
    <x v="0"/>
    <s v="DW-13480"/>
    <s v="Dianna Wilson"/>
    <x v="2"/>
    <x v="0"/>
    <x v="69"/>
    <s v="Minnesota"/>
    <x v="87"/>
    <x v="2"/>
    <x v="226"/>
    <x v="1"/>
    <x v="10"/>
    <x v="227"/>
    <n v="47.88"/>
    <n v="6"/>
    <n v="0"/>
    <n v="23.94"/>
    <n v="47.88"/>
    <n v="0"/>
    <x v="2"/>
    <x v="1"/>
    <s v="Q2"/>
    <x v="1"/>
  </r>
  <r>
    <n v="248"/>
    <s v="CA-2014-131926"/>
    <x v="106"/>
    <x v="104"/>
    <x v="0"/>
    <s v="DW-13480"/>
    <s v="Dianna Wilson"/>
    <x v="2"/>
    <x v="0"/>
    <x v="69"/>
    <s v="Minnesota"/>
    <x v="87"/>
    <x v="2"/>
    <x v="227"/>
    <x v="1"/>
    <x v="9"/>
    <x v="228"/>
    <n v="1503.25"/>
    <n v="5"/>
    <n v="0"/>
    <n v="496.07249999999999"/>
    <n v="1503.25"/>
    <n v="0"/>
    <x v="2"/>
    <x v="1"/>
    <s v="Q2"/>
    <x v="1"/>
  </r>
  <r>
    <n v="249"/>
    <s v="CA-2014-131926"/>
    <x v="106"/>
    <x v="104"/>
    <x v="0"/>
    <s v="DW-13480"/>
    <s v="Dianna Wilson"/>
    <x v="2"/>
    <x v="0"/>
    <x v="69"/>
    <s v="Minnesota"/>
    <x v="87"/>
    <x v="2"/>
    <x v="180"/>
    <x v="1"/>
    <x v="10"/>
    <x v="181"/>
    <n v="25.92"/>
    <n v="4"/>
    <n v="0"/>
    <n v="12.441599999999999"/>
    <n v="25.92"/>
    <n v="0"/>
    <x v="2"/>
    <x v="1"/>
    <s v="Q2"/>
    <x v="1"/>
  </r>
  <r>
    <n v="250"/>
    <s v="CA-2016-154739"/>
    <x v="107"/>
    <x v="105"/>
    <x v="0"/>
    <s v="LH-17155"/>
    <s v="Logan Haushalter"/>
    <x v="0"/>
    <x v="0"/>
    <x v="8"/>
    <s v="California"/>
    <x v="9"/>
    <x v="1"/>
    <x v="228"/>
    <x v="0"/>
    <x v="1"/>
    <x v="229"/>
    <n v="321.56799999999998"/>
    <n v="2"/>
    <n v="0.2"/>
    <n v="28.1372"/>
    <n v="257.25439999999998"/>
    <n v="64.313599999999994"/>
    <x v="0"/>
    <x v="4"/>
    <s v="Q4"/>
    <x v="3"/>
  </r>
  <r>
    <n v="251"/>
    <s v="CA-2016-145625"/>
    <x v="108"/>
    <x v="106"/>
    <x v="1"/>
    <s v="KC-16540"/>
    <s v="Kelly Collister"/>
    <x v="0"/>
    <x v="0"/>
    <x v="70"/>
    <s v="California"/>
    <x v="88"/>
    <x v="1"/>
    <x v="229"/>
    <x v="1"/>
    <x v="10"/>
    <x v="230"/>
    <n v="7.61"/>
    <n v="1"/>
    <n v="0"/>
    <n v="3.5767000000000002"/>
    <n v="7.61"/>
    <n v="0"/>
    <x v="0"/>
    <x v="8"/>
    <s v="Q3"/>
    <x v="1"/>
  </r>
  <r>
    <n v="252"/>
    <s v="CA-2016-145625"/>
    <x v="108"/>
    <x v="106"/>
    <x v="1"/>
    <s v="KC-16540"/>
    <s v="Kelly Collister"/>
    <x v="0"/>
    <x v="0"/>
    <x v="70"/>
    <s v="California"/>
    <x v="88"/>
    <x v="1"/>
    <x v="217"/>
    <x v="2"/>
    <x v="11"/>
    <x v="218"/>
    <n v="3347.37"/>
    <n v="13"/>
    <n v="0"/>
    <n v="636.00030000000004"/>
    <n v="3347.37"/>
    <n v="0"/>
    <x v="0"/>
    <x v="8"/>
    <s v="Q3"/>
    <x v="1"/>
  </r>
  <r>
    <n v="253"/>
    <s v="CA-2016-146941"/>
    <x v="107"/>
    <x v="10"/>
    <x v="2"/>
    <s v="DL-13315"/>
    <s v="Delfina Latchford"/>
    <x v="0"/>
    <x v="0"/>
    <x v="20"/>
    <s v="New York"/>
    <x v="23"/>
    <x v="3"/>
    <x v="230"/>
    <x v="1"/>
    <x v="4"/>
    <x v="231"/>
    <n v="80.58"/>
    <n v="6"/>
    <n v="0"/>
    <n v="22.5624"/>
    <n v="80.58"/>
    <n v="0"/>
    <x v="0"/>
    <x v="4"/>
    <s v="Q4"/>
    <x v="3"/>
  </r>
  <r>
    <n v="254"/>
    <s v="CA-2016-146941"/>
    <x v="107"/>
    <x v="10"/>
    <x v="2"/>
    <s v="DL-13315"/>
    <s v="Delfina Latchford"/>
    <x v="0"/>
    <x v="0"/>
    <x v="20"/>
    <s v="New York"/>
    <x v="23"/>
    <x v="3"/>
    <x v="231"/>
    <x v="1"/>
    <x v="12"/>
    <x v="232"/>
    <n v="361.92"/>
    <n v="4"/>
    <n v="0"/>
    <n v="162.864"/>
    <n v="361.92"/>
    <n v="0"/>
    <x v="0"/>
    <x v="4"/>
    <s v="Q4"/>
    <x v="3"/>
  </r>
  <r>
    <n v="255"/>
    <s v="US-2015-159982"/>
    <x v="109"/>
    <x v="107"/>
    <x v="1"/>
    <s v="DR-12880"/>
    <s v="Dan Reichenbach"/>
    <x v="1"/>
    <x v="0"/>
    <x v="22"/>
    <s v="Illinois"/>
    <x v="36"/>
    <x v="2"/>
    <x v="224"/>
    <x v="0"/>
    <x v="5"/>
    <x v="225"/>
    <n v="12.132"/>
    <n v="9"/>
    <n v="0.6"/>
    <n v="-8.4923999999999999"/>
    <n v="4.8528000000000002"/>
    <n v="7.2791999999999994"/>
    <x v="1"/>
    <x v="0"/>
    <s v="Q4"/>
    <x v="3"/>
  </r>
  <r>
    <n v="256"/>
    <s v="US-2015-159982"/>
    <x v="109"/>
    <x v="107"/>
    <x v="1"/>
    <s v="DR-12880"/>
    <s v="Dan Reichenbach"/>
    <x v="1"/>
    <x v="0"/>
    <x v="22"/>
    <s v="Illinois"/>
    <x v="36"/>
    <x v="2"/>
    <x v="232"/>
    <x v="1"/>
    <x v="4"/>
    <x v="233"/>
    <n v="82.367999999999995"/>
    <n v="2"/>
    <n v="0.2"/>
    <n v="-19.5624"/>
    <n v="65.894400000000005"/>
    <n v="16.473600000000001"/>
    <x v="1"/>
    <x v="0"/>
    <s v="Q4"/>
    <x v="3"/>
  </r>
  <r>
    <n v="257"/>
    <s v="US-2015-159982"/>
    <x v="109"/>
    <x v="107"/>
    <x v="1"/>
    <s v="DR-12880"/>
    <s v="Dan Reichenbach"/>
    <x v="1"/>
    <x v="0"/>
    <x v="22"/>
    <s v="Illinois"/>
    <x v="36"/>
    <x v="2"/>
    <x v="146"/>
    <x v="1"/>
    <x v="4"/>
    <x v="147"/>
    <n v="53.92"/>
    <n v="5"/>
    <n v="0.2"/>
    <n v="4.0439999999999996"/>
    <n v="43.136000000000003"/>
    <n v="10.784000000000001"/>
    <x v="1"/>
    <x v="0"/>
    <s v="Q4"/>
    <x v="3"/>
  </r>
  <r>
    <n v="258"/>
    <s v="US-2015-159982"/>
    <x v="109"/>
    <x v="107"/>
    <x v="1"/>
    <s v="DR-12880"/>
    <s v="Dan Reichenbach"/>
    <x v="1"/>
    <x v="0"/>
    <x v="22"/>
    <s v="Illinois"/>
    <x v="36"/>
    <x v="2"/>
    <x v="233"/>
    <x v="2"/>
    <x v="7"/>
    <x v="234"/>
    <n v="647.904"/>
    <n v="6"/>
    <n v="0.2"/>
    <n v="56.691600000000001"/>
    <n v="518.32320000000004"/>
    <n v="129.58080000000001"/>
    <x v="1"/>
    <x v="0"/>
    <s v="Q4"/>
    <x v="3"/>
  </r>
  <r>
    <n v="259"/>
    <s v="CA-2017-163139"/>
    <x v="96"/>
    <x v="108"/>
    <x v="0"/>
    <s v="CC-12670"/>
    <s v="Craig Carreira"/>
    <x v="0"/>
    <x v="0"/>
    <x v="20"/>
    <s v="New York"/>
    <x v="29"/>
    <x v="3"/>
    <x v="234"/>
    <x v="2"/>
    <x v="11"/>
    <x v="235"/>
    <n v="20.37"/>
    <n v="3"/>
    <n v="0"/>
    <n v="6.9257999999999997"/>
    <n v="20.37"/>
    <n v="0"/>
    <x v="3"/>
    <x v="4"/>
    <s v="Q4"/>
    <x v="5"/>
  </r>
  <r>
    <n v="260"/>
    <s v="CA-2017-163139"/>
    <x v="96"/>
    <x v="108"/>
    <x v="0"/>
    <s v="CC-12670"/>
    <s v="Craig Carreira"/>
    <x v="0"/>
    <x v="0"/>
    <x v="20"/>
    <s v="New York"/>
    <x v="29"/>
    <x v="3"/>
    <x v="235"/>
    <x v="1"/>
    <x v="4"/>
    <x v="236"/>
    <n v="221.55"/>
    <n v="3"/>
    <n v="0"/>
    <n v="6.6464999999999996"/>
    <n v="221.55"/>
    <n v="0"/>
    <x v="3"/>
    <x v="4"/>
    <s v="Q4"/>
    <x v="5"/>
  </r>
  <r>
    <n v="261"/>
    <s v="CA-2017-163139"/>
    <x v="96"/>
    <x v="108"/>
    <x v="0"/>
    <s v="CC-12670"/>
    <s v="Craig Carreira"/>
    <x v="0"/>
    <x v="0"/>
    <x v="20"/>
    <s v="New York"/>
    <x v="29"/>
    <x v="3"/>
    <x v="236"/>
    <x v="1"/>
    <x v="8"/>
    <x v="237"/>
    <n v="17.52"/>
    <n v="5"/>
    <n v="0.2"/>
    <n v="6.1319999999999997"/>
    <n v="14.016"/>
    <n v="3.504"/>
    <x v="3"/>
    <x v="4"/>
    <s v="Q4"/>
    <x v="5"/>
  </r>
  <r>
    <n v="262"/>
    <s v="US-2017-155299"/>
    <x v="110"/>
    <x v="109"/>
    <x v="1"/>
    <s v="Dl-13600"/>
    <s v="Dorris liebe"/>
    <x v="1"/>
    <x v="0"/>
    <x v="45"/>
    <s v="Texas"/>
    <x v="89"/>
    <x v="2"/>
    <x v="237"/>
    <x v="1"/>
    <x v="9"/>
    <x v="238"/>
    <n v="1.6240000000000001"/>
    <n v="2"/>
    <n v="0.8"/>
    <n v="-4.4660000000000002"/>
    <n v="0.32479999999999998"/>
    <n v="1.2992000000000001"/>
    <x v="3"/>
    <x v="1"/>
    <s v="Q2"/>
    <x v="6"/>
  </r>
  <r>
    <n v="263"/>
    <s v="US-2014-106992"/>
    <x v="111"/>
    <x v="110"/>
    <x v="0"/>
    <s v="SB-20290"/>
    <s v="Sean Braxton"/>
    <x v="1"/>
    <x v="0"/>
    <x v="12"/>
    <s v="Texas"/>
    <x v="66"/>
    <x v="2"/>
    <x v="155"/>
    <x v="2"/>
    <x v="15"/>
    <x v="156"/>
    <n v="3059.982"/>
    <n v="3"/>
    <n v="0.4"/>
    <n v="-509.99700000000001"/>
    <n v="1835.9892"/>
    <n v="1223.9928"/>
    <x v="2"/>
    <x v="8"/>
    <s v="Q3"/>
    <x v="5"/>
  </r>
  <r>
    <n v="264"/>
    <s v="US-2014-106992"/>
    <x v="111"/>
    <x v="110"/>
    <x v="0"/>
    <s v="SB-20290"/>
    <s v="Sean Braxton"/>
    <x v="1"/>
    <x v="0"/>
    <x v="12"/>
    <s v="Texas"/>
    <x v="66"/>
    <x v="2"/>
    <x v="238"/>
    <x v="2"/>
    <x v="15"/>
    <x v="239"/>
    <n v="2519.9580000000001"/>
    <n v="7"/>
    <n v="0.4"/>
    <n v="-251.9958"/>
    <n v="1511.9748"/>
    <n v="1007.9832000000001"/>
    <x v="2"/>
    <x v="8"/>
    <s v="Q3"/>
    <x v="5"/>
  </r>
  <r>
    <n v="265"/>
    <s v="CA-2016-125318"/>
    <x v="112"/>
    <x v="111"/>
    <x v="1"/>
    <s v="RC-19825"/>
    <s v="Roy Collins"/>
    <x v="0"/>
    <x v="0"/>
    <x v="22"/>
    <s v="Illinois"/>
    <x v="26"/>
    <x v="2"/>
    <x v="239"/>
    <x v="2"/>
    <x v="7"/>
    <x v="240"/>
    <n v="328.22399999999999"/>
    <n v="4"/>
    <n v="0.2"/>
    <n v="28.7196"/>
    <n v="262.57920000000001"/>
    <n v="65.644800000000004"/>
    <x v="0"/>
    <x v="1"/>
    <s v="Q2"/>
    <x v="2"/>
  </r>
  <r>
    <n v="266"/>
    <s v="CA-2015-155040"/>
    <x v="113"/>
    <x v="112"/>
    <x v="1"/>
    <s v="AH-10210"/>
    <s v="Alan Hwang"/>
    <x v="0"/>
    <x v="0"/>
    <x v="71"/>
    <s v="California"/>
    <x v="90"/>
    <x v="1"/>
    <x v="240"/>
    <x v="2"/>
    <x v="11"/>
    <x v="241"/>
    <n v="79.900000000000006"/>
    <n v="2"/>
    <n v="0"/>
    <n v="35.155999999999999"/>
    <n v="79.900000000000006"/>
    <n v="0"/>
    <x v="1"/>
    <x v="0"/>
    <s v="Q4"/>
    <x v="0"/>
  </r>
  <r>
    <n v="267"/>
    <s v="CA-2017-136826"/>
    <x v="114"/>
    <x v="46"/>
    <x v="1"/>
    <s v="CB-12535"/>
    <s v="Claudia Bergmann"/>
    <x v="1"/>
    <x v="0"/>
    <x v="72"/>
    <s v="North Carolina"/>
    <x v="91"/>
    <x v="0"/>
    <x v="241"/>
    <x v="1"/>
    <x v="6"/>
    <x v="242"/>
    <n v="14.016"/>
    <n v="3"/>
    <n v="0.2"/>
    <n v="4.7304000000000004"/>
    <n v="11.212800000000001"/>
    <n v="2.8032000000000004"/>
    <x v="3"/>
    <x v="1"/>
    <s v="Q2"/>
    <x v="5"/>
  </r>
  <r>
    <n v="268"/>
    <s v="CA-2016-111010"/>
    <x v="115"/>
    <x v="113"/>
    <x v="1"/>
    <s v="PG-18895"/>
    <s v="Paul Gonzalez"/>
    <x v="0"/>
    <x v="0"/>
    <x v="73"/>
    <s v="New Jersey"/>
    <x v="92"/>
    <x v="3"/>
    <x v="242"/>
    <x v="1"/>
    <x v="13"/>
    <x v="243"/>
    <n v="7.56"/>
    <n v="6"/>
    <n v="0"/>
    <n v="0.3024"/>
    <n v="7.56"/>
    <n v="0"/>
    <x v="0"/>
    <x v="9"/>
    <s v="Q1"/>
    <x v="5"/>
  </r>
  <r>
    <n v="269"/>
    <s v="US-2017-145366"/>
    <x v="34"/>
    <x v="114"/>
    <x v="1"/>
    <s v="CA-12310"/>
    <s v="Christine Abelman"/>
    <x v="1"/>
    <x v="0"/>
    <x v="74"/>
    <s v="Ohio"/>
    <x v="93"/>
    <x v="3"/>
    <x v="243"/>
    <x v="1"/>
    <x v="4"/>
    <x v="244"/>
    <n v="37.207999999999998"/>
    <n v="1"/>
    <n v="0.2"/>
    <n v="-7.4416000000000002"/>
    <n v="29.766400000000001"/>
    <n v="7.4416000000000002"/>
    <x v="3"/>
    <x v="4"/>
    <s v="Q4"/>
    <x v="3"/>
  </r>
  <r>
    <n v="270"/>
    <s v="US-2017-145366"/>
    <x v="34"/>
    <x v="114"/>
    <x v="1"/>
    <s v="CA-12310"/>
    <s v="Christine Abelman"/>
    <x v="1"/>
    <x v="0"/>
    <x v="74"/>
    <s v="Ohio"/>
    <x v="93"/>
    <x v="3"/>
    <x v="244"/>
    <x v="1"/>
    <x v="12"/>
    <x v="245"/>
    <n v="57.576000000000001"/>
    <n v="3"/>
    <n v="0.2"/>
    <n v="21.591000000000001"/>
    <n v="46.0608"/>
    <n v="11.5152"/>
    <x v="3"/>
    <x v="4"/>
    <s v="Q4"/>
    <x v="3"/>
  </r>
  <r>
    <n v="271"/>
    <s v="CA-2017-163979"/>
    <x v="116"/>
    <x v="115"/>
    <x v="0"/>
    <s v="KH-16690"/>
    <s v="Kristen Hastings"/>
    <x v="1"/>
    <x v="0"/>
    <x v="8"/>
    <s v="California"/>
    <x v="94"/>
    <x v="1"/>
    <x v="245"/>
    <x v="1"/>
    <x v="4"/>
    <x v="246"/>
    <n v="725.84"/>
    <n v="4"/>
    <n v="0"/>
    <n v="210.49359999999999"/>
    <n v="725.84"/>
    <n v="0"/>
    <x v="3"/>
    <x v="4"/>
    <s v="Q4"/>
    <x v="6"/>
  </r>
  <r>
    <n v="272"/>
    <s v="CA-2015-155334"/>
    <x v="117"/>
    <x v="116"/>
    <x v="2"/>
    <s v="HA-14920"/>
    <s v="Helen Andreada"/>
    <x v="0"/>
    <x v="0"/>
    <x v="8"/>
    <s v="California"/>
    <x v="9"/>
    <x v="1"/>
    <x v="246"/>
    <x v="2"/>
    <x v="11"/>
    <x v="247"/>
    <n v="209.93"/>
    <n v="7"/>
    <n v="0"/>
    <n v="92.369200000000006"/>
    <n v="209.93"/>
    <n v="0"/>
    <x v="1"/>
    <x v="7"/>
    <s v="Q3"/>
    <x v="6"/>
  </r>
  <r>
    <n v="273"/>
    <s v="CA-2015-155334"/>
    <x v="117"/>
    <x v="116"/>
    <x v="2"/>
    <s v="HA-14920"/>
    <s v="Helen Andreada"/>
    <x v="0"/>
    <x v="0"/>
    <x v="8"/>
    <s v="California"/>
    <x v="9"/>
    <x v="1"/>
    <x v="247"/>
    <x v="0"/>
    <x v="5"/>
    <x v="248"/>
    <n v="5.28"/>
    <n v="3"/>
    <n v="0"/>
    <n v="2.3231999999999999"/>
    <n v="5.28"/>
    <n v="0"/>
    <x v="1"/>
    <x v="7"/>
    <s v="Q3"/>
    <x v="6"/>
  </r>
  <r>
    <n v="274"/>
    <s v="CA-2015-155334"/>
    <x v="117"/>
    <x v="116"/>
    <x v="2"/>
    <s v="HA-14920"/>
    <s v="Helen Andreada"/>
    <x v="0"/>
    <x v="0"/>
    <x v="8"/>
    <s v="California"/>
    <x v="9"/>
    <x v="1"/>
    <x v="248"/>
    <x v="1"/>
    <x v="8"/>
    <x v="249"/>
    <n v="10.92"/>
    <n v="3"/>
    <n v="0.2"/>
    <n v="4.0949999999999998"/>
    <n v="8.7360000000000007"/>
    <n v="2.1840000000000002"/>
    <x v="1"/>
    <x v="7"/>
    <s v="Q3"/>
    <x v="6"/>
  </r>
  <r>
    <n v="275"/>
    <s v="CA-2017-118136"/>
    <x v="118"/>
    <x v="31"/>
    <x v="2"/>
    <s v="BB-10990"/>
    <s v="Barry Blumstein"/>
    <x v="1"/>
    <x v="0"/>
    <x v="75"/>
    <s v="California"/>
    <x v="95"/>
    <x v="1"/>
    <x v="249"/>
    <x v="1"/>
    <x v="10"/>
    <x v="250"/>
    <n v="8.82"/>
    <n v="2"/>
    <n v="0"/>
    <n v="4.0571999999999999"/>
    <n v="8.82"/>
    <n v="0"/>
    <x v="3"/>
    <x v="8"/>
    <s v="Q3"/>
    <x v="3"/>
  </r>
  <r>
    <n v="276"/>
    <s v="CA-2017-118136"/>
    <x v="118"/>
    <x v="31"/>
    <x v="2"/>
    <s v="BB-10990"/>
    <s v="Barry Blumstein"/>
    <x v="1"/>
    <x v="0"/>
    <x v="75"/>
    <s v="California"/>
    <x v="95"/>
    <x v="1"/>
    <x v="250"/>
    <x v="1"/>
    <x v="6"/>
    <x v="251"/>
    <n v="5.98"/>
    <n v="1"/>
    <n v="0"/>
    <n v="1.5548"/>
    <n v="5.98"/>
    <n v="0"/>
    <x v="3"/>
    <x v="8"/>
    <s v="Q3"/>
    <x v="3"/>
  </r>
  <r>
    <n v="277"/>
    <s v="CA-2017-132976"/>
    <x v="119"/>
    <x v="117"/>
    <x v="1"/>
    <s v="AG-10495"/>
    <s v="Andrew Gjertsen"/>
    <x v="1"/>
    <x v="0"/>
    <x v="10"/>
    <s v="Pennsylvania"/>
    <x v="11"/>
    <x v="3"/>
    <x v="251"/>
    <x v="1"/>
    <x v="10"/>
    <x v="252"/>
    <n v="11.648"/>
    <n v="2"/>
    <n v="0.2"/>
    <n v="4.0768000000000004"/>
    <n v="9.3184000000000005"/>
    <n v="2.3296000000000001"/>
    <x v="3"/>
    <x v="2"/>
    <s v="Q4"/>
    <x v="5"/>
  </r>
  <r>
    <n v="278"/>
    <s v="CA-2017-132976"/>
    <x v="119"/>
    <x v="117"/>
    <x v="1"/>
    <s v="AG-10495"/>
    <s v="Andrew Gjertsen"/>
    <x v="1"/>
    <x v="0"/>
    <x v="10"/>
    <s v="Pennsylvania"/>
    <x v="11"/>
    <x v="3"/>
    <x v="252"/>
    <x v="1"/>
    <x v="10"/>
    <x v="253"/>
    <n v="18.175999999999998"/>
    <n v="4"/>
    <n v="0.2"/>
    <n v="5.9071999999999996"/>
    <n v="14.540799999999999"/>
    <n v="3.6351999999999998"/>
    <x v="3"/>
    <x v="2"/>
    <s v="Q4"/>
    <x v="5"/>
  </r>
  <r>
    <n v="279"/>
    <s v="CA-2017-132976"/>
    <x v="119"/>
    <x v="117"/>
    <x v="1"/>
    <s v="AG-10495"/>
    <s v="Andrew Gjertsen"/>
    <x v="1"/>
    <x v="0"/>
    <x v="10"/>
    <s v="Pennsylvania"/>
    <x v="11"/>
    <x v="3"/>
    <x v="253"/>
    <x v="1"/>
    <x v="4"/>
    <x v="254"/>
    <n v="59.712000000000003"/>
    <n v="6"/>
    <n v="0.2"/>
    <n v="5.9711999999999996"/>
    <n v="47.769600000000004"/>
    <n v="11.942400000000001"/>
    <x v="3"/>
    <x v="2"/>
    <s v="Q4"/>
    <x v="5"/>
  </r>
  <r>
    <n v="280"/>
    <s v="CA-2017-132976"/>
    <x v="119"/>
    <x v="117"/>
    <x v="1"/>
    <s v="AG-10495"/>
    <s v="Andrew Gjertsen"/>
    <x v="1"/>
    <x v="0"/>
    <x v="10"/>
    <s v="Pennsylvania"/>
    <x v="11"/>
    <x v="3"/>
    <x v="254"/>
    <x v="1"/>
    <x v="2"/>
    <x v="255"/>
    <n v="24.84"/>
    <n v="3"/>
    <n v="0.2"/>
    <n v="8.6940000000000008"/>
    <n v="19.872"/>
    <n v="4.968"/>
    <x v="3"/>
    <x v="2"/>
    <s v="Q4"/>
    <x v="5"/>
  </r>
  <r>
    <n v="281"/>
    <s v="US-2015-161991"/>
    <x v="120"/>
    <x v="118"/>
    <x v="0"/>
    <s v="SC-20725"/>
    <s v="Steven Cartwright"/>
    <x v="0"/>
    <x v="0"/>
    <x v="12"/>
    <s v="Texas"/>
    <x v="32"/>
    <x v="2"/>
    <x v="255"/>
    <x v="1"/>
    <x v="8"/>
    <x v="256"/>
    <n v="2.08"/>
    <n v="5"/>
    <n v="0.8"/>
    <n v="-3.4319999999999999"/>
    <n v="0.41599999999999993"/>
    <n v="1.6640000000000001"/>
    <x v="1"/>
    <x v="8"/>
    <s v="Q3"/>
    <x v="3"/>
  </r>
  <r>
    <n v="282"/>
    <s v="US-2015-161991"/>
    <x v="120"/>
    <x v="118"/>
    <x v="0"/>
    <s v="SC-20725"/>
    <s v="Steven Cartwright"/>
    <x v="0"/>
    <x v="0"/>
    <x v="12"/>
    <s v="Texas"/>
    <x v="32"/>
    <x v="2"/>
    <x v="256"/>
    <x v="2"/>
    <x v="7"/>
    <x v="257"/>
    <n v="1114.4000000000001"/>
    <n v="7"/>
    <n v="0.2"/>
    <n v="376.11"/>
    <n v="891.5200000000001"/>
    <n v="222.88000000000002"/>
    <x v="1"/>
    <x v="8"/>
    <s v="Q3"/>
    <x v="3"/>
  </r>
  <r>
    <n v="283"/>
    <s v="CA-2015-130890"/>
    <x v="121"/>
    <x v="85"/>
    <x v="1"/>
    <s v="JO-15280"/>
    <s v="Jas O'Carroll"/>
    <x v="0"/>
    <x v="0"/>
    <x v="1"/>
    <s v="California"/>
    <x v="25"/>
    <x v="1"/>
    <x v="257"/>
    <x v="0"/>
    <x v="3"/>
    <x v="258"/>
    <n v="1038.8399999999999"/>
    <n v="5"/>
    <n v="0.2"/>
    <n v="51.942"/>
    <n v="831.072"/>
    <n v="207.768"/>
    <x v="1"/>
    <x v="0"/>
    <s v="Q4"/>
    <x v="2"/>
  </r>
  <r>
    <n v="284"/>
    <s v="CA-2015-130883"/>
    <x v="120"/>
    <x v="119"/>
    <x v="1"/>
    <s v="TB-21520"/>
    <s v="Tracy Blumstein"/>
    <x v="0"/>
    <x v="0"/>
    <x v="32"/>
    <s v="Oregon"/>
    <x v="40"/>
    <x v="1"/>
    <x v="258"/>
    <x v="1"/>
    <x v="10"/>
    <x v="33"/>
    <n v="141.76"/>
    <n v="5"/>
    <n v="0.2"/>
    <n v="47.844000000000001"/>
    <n v="113.408"/>
    <n v="28.352"/>
    <x v="1"/>
    <x v="8"/>
    <s v="Q3"/>
    <x v="3"/>
  </r>
  <r>
    <n v="285"/>
    <s v="CA-2015-130883"/>
    <x v="120"/>
    <x v="119"/>
    <x v="1"/>
    <s v="TB-21520"/>
    <s v="Tracy Blumstein"/>
    <x v="0"/>
    <x v="0"/>
    <x v="32"/>
    <s v="Oregon"/>
    <x v="40"/>
    <x v="1"/>
    <x v="259"/>
    <x v="2"/>
    <x v="11"/>
    <x v="259"/>
    <n v="239.8"/>
    <n v="5"/>
    <n v="0.2"/>
    <n v="47.96"/>
    <n v="191.84000000000003"/>
    <n v="47.960000000000008"/>
    <x v="1"/>
    <x v="8"/>
    <s v="Q3"/>
    <x v="3"/>
  </r>
  <r>
    <n v="286"/>
    <s v="CA-2015-130883"/>
    <x v="120"/>
    <x v="119"/>
    <x v="1"/>
    <s v="TB-21520"/>
    <s v="Tracy Blumstein"/>
    <x v="0"/>
    <x v="0"/>
    <x v="32"/>
    <s v="Oregon"/>
    <x v="40"/>
    <x v="1"/>
    <x v="260"/>
    <x v="1"/>
    <x v="10"/>
    <x v="260"/>
    <n v="31.103999999999999"/>
    <n v="6"/>
    <n v="0.2"/>
    <n v="10.8864"/>
    <n v="24.883200000000002"/>
    <n v="6.2208000000000006"/>
    <x v="1"/>
    <x v="8"/>
    <s v="Q3"/>
    <x v="3"/>
  </r>
  <r>
    <n v="287"/>
    <s v="CA-2016-112697"/>
    <x v="122"/>
    <x v="120"/>
    <x v="0"/>
    <s v="AH-10195"/>
    <s v="Alan Haines"/>
    <x v="1"/>
    <x v="0"/>
    <x v="76"/>
    <s v="Florida"/>
    <x v="96"/>
    <x v="0"/>
    <x v="261"/>
    <x v="1"/>
    <x v="8"/>
    <x v="261"/>
    <n v="254.05799999999999"/>
    <n v="7"/>
    <n v="0.7"/>
    <n v="-169.37200000000001"/>
    <n v="76.217400000000012"/>
    <n v="177.84059999999999"/>
    <x v="0"/>
    <x v="4"/>
    <s v="Q4"/>
    <x v="1"/>
  </r>
  <r>
    <n v="288"/>
    <s v="CA-2016-112697"/>
    <x v="122"/>
    <x v="120"/>
    <x v="0"/>
    <s v="AH-10195"/>
    <s v="Alan Haines"/>
    <x v="1"/>
    <x v="0"/>
    <x v="76"/>
    <s v="Florida"/>
    <x v="96"/>
    <x v="0"/>
    <x v="166"/>
    <x v="1"/>
    <x v="9"/>
    <x v="167"/>
    <n v="194.52799999999999"/>
    <n v="2"/>
    <n v="0.2"/>
    <n v="24.315999999999999"/>
    <n v="155.6224"/>
    <n v="38.9056"/>
    <x v="0"/>
    <x v="4"/>
    <s v="Q4"/>
    <x v="1"/>
  </r>
  <r>
    <n v="289"/>
    <s v="CA-2016-112697"/>
    <x v="122"/>
    <x v="120"/>
    <x v="0"/>
    <s v="AH-10195"/>
    <s v="Alan Haines"/>
    <x v="1"/>
    <x v="0"/>
    <x v="76"/>
    <s v="Florida"/>
    <x v="96"/>
    <x v="0"/>
    <x v="262"/>
    <x v="1"/>
    <x v="14"/>
    <x v="262"/>
    <n v="961.48"/>
    <n v="5"/>
    <n v="0.2"/>
    <n v="-204.31450000000001"/>
    <n v="769.18400000000008"/>
    <n v="192.29600000000002"/>
    <x v="0"/>
    <x v="4"/>
    <s v="Q4"/>
    <x v="1"/>
  </r>
  <r>
    <n v="290"/>
    <s v="CA-2016-110772"/>
    <x v="73"/>
    <x v="71"/>
    <x v="0"/>
    <s v="NZ-18565"/>
    <s v="Nick Zandusky"/>
    <x v="2"/>
    <x v="0"/>
    <x v="38"/>
    <s v="Ohio"/>
    <x v="47"/>
    <x v="3"/>
    <x v="263"/>
    <x v="1"/>
    <x v="13"/>
    <x v="263"/>
    <n v="19.096"/>
    <n v="7"/>
    <n v="0.2"/>
    <n v="6.6836000000000002"/>
    <n v="15.276800000000001"/>
    <n v="3.8192000000000004"/>
    <x v="0"/>
    <x v="0"/>
    <s v="Q4"/>
    <x v="1"/>
  </r>
  <r>
    <n v="291"/>
    <s v="CA-2016-110772"/>
    <x v="73"/>
    <x v="71"/>
    <x v="0"/>
    <s v="NZ-18565"/>
    <s v="Nick Zandusky"/>
    <x v="2"/>
    <x v="0"/>
    <x v="38"/>
    <s v="Ohio"/>
    <x v="47"/>
    <x v="3"/>
    <x v="264"/>
    <x v="1"/>
    <x v="2"/>
    <x v="264"/>
    <n v="18.495999999999999"/>
    <n v="8"/>
    <n v="0.2"/>
    <n v="6.2423999999999999"/>
    <n v="14.796799999999999"/>
    <n v="3.6991999999999998"/>
    <x v="0"/>
    <x v="0"/>
    <s v="Q4"/>
    <x v="1"/>
  </r>
  <r>
    <n v="292"/>
    <s v="CA-2016-110772"/>
    <x v="73"/>
    <x v="71"/>
    <x v="0"/>
    <s v="NZ-18565"/>
    <s v="Nick Zandusky"/>
    <x v="2"/>
    <x v="0"/>
    <x v="38"/>
    <s v="Ohio"/>
    <x v="47"/>
    <x v="3"/>
    <x v="265"/>
    <x v="2"/>
    <x v="11"/>
    <x v="265"/>
    <n v="255.98400000000001"/>
    <n v="2"/>
    <n v="0.2"/>
    <n v="54.396599999999999"/>
    <n v="204.78720000000001"/>
    <n v="51.196800000000003"/>
    <x v="0"/>
    <x v="0"/>
    <s v="Q4"/>
    <x v="1"/>
  </r>
  <r>
    <n v="293"/>
    <s v="CA-2016-110772"/>
    <x v="73"/>
    <x v="71"/>
    <x v="0"/>
    <s v="NZ-18565"/>
    <s v="Nick Zandusky"/>
    <x v="2"/>
    <x v="0"/>
    <x v="38"/>
    <s v="Ohio"/>
    <x v="47"/>
    <x v="3"/>
    <x v="266"/>
    <x v="0"/>
    <x v="0"/>
    <x v="266"/>
    <n v="86.97"/>
    <n v="3"/>
    <n v="0.5"/>
    <n v="-48.703200000000002"/>
    <n v="43.484999999999999"/>
    <n v="43.484999999999999"/>
    <x v="0"/>
    <x v="0"/>
    <s v="Q4"/>
    <x v="1"/>
  </r>
  <r>
    <n v="294"/>
    <s v="CA-2014-111451"/>
    <x v="58"/>
    <x v="58"/>
    <x v="2"/>
    <s v="KL-16555"/>
    <s v="Kelly Lampkin"/>
    <x v="1"/>
    <x v="0"/>
    <x v="77"/>
    <s v="Colorado"/>
    <x v="97"/>
    <x v="1"/>
    <x v="267"/>
    <x v="0"/>
    <x v="5"/>
    <x v="267"/>
    <n v="300.416"/>
    <n v="8"/>
    <n v="0.2"/>
    <n v="78.859200000000001"/>
    <n v="240.33280000000002"/>
    <n v="60.083200000000005"/>
    <x v="2"/>
    <x v="4"/>
    <s v="Q4"/>
    <x v="5"/>
  </r>
  <r>
    <n v="295"/>
    <s v="CA-2014-111451"/>
    <x v="58"/>
    <x v="58"/>
    <x v="2"/>
    <s v="KL-16555"/>
    <s v="Kelly Lampkin"/>
    <x v="1"/>
    <x v="0"/>
    <x v="77"/>
    <s v="Colorado"/>
    <x v="97"/>
    <x v="1"/>
    <x v="268"/>
    <x v="0"/>
    <x v="1"/>
    <x v="268"/>
    <n v="230.352"/>
    <n v="3"/>
    <n v="0.2"/>
    <n v="20.155799999999999"/>
    <n v="184.28160000000003"/>
    <n v="46.070400000000006"/>
    <x v="2"/>
    <x v="4"/>
    <s v="Q4"/>
    <x v="5"/>
  </r>
  <r>
    <n v="296"/>
    <s v="CA-2014-111451"/>
    <x v="58"/>
    <x v="58"/>
    <x v="2"/>
    <s v="KL-16555"/>
    <s v="Kelly Lampkin"/>
    <x v="1"/>
    <x v="0"/>
    <x v="77"/>
    <s v="Colorado"/>
    <x v="97"/>
    <x v="1"/>
    <x v="269"/>
    <x v="0"/>
    <x v="5"/>
    <x v="269"/>
    <n v="218.352"/>
    <n v="3"/>
    <n v="0.2"/>
    <n v="-24.564599999999999"/>
    <n v="174.6816"/>
    <n v="43.670400000000001"/>
    <x v="2"/>
    <x v="4"/>
    <s v="Q4"/>
    <x v="5"/>
  </r>
  <r>
    <n v="297"/>
    <s v="CA-2014-111451"/>
    <x v="58"/>
    <x v="58"/>
    <x v="2"/>
    <s v="KL-16555"/>
    <s v="Kelly Lampkin"/>
    <x v="1"/>
    <x v="0"/>
    <x v="77"/>
    <s v="Colorado"/>
    <x v="97"/>
    <x v="1"/>
    <x v="270"/>
    <x v="1"/>
    <x v="8"/>
    <x v="270"/>
    <n v="78.599999999999994"/>
    <n v="5"/>
    <n v="0.7"/>
    <n v="-62.88"/>
    <n v="23.580000000000002"/>
    <n v="55.019999999999996"/>
    <x v="2"/>
    <x v="4"/>
    <s v="Q4"/>
    <x v="5"/>
  </r>
  <r>
    <n v="298"/>
    <s v="CA-2014-111451"/>
    <x v="58"/>
    <x v="58"/>
    <x v="2"/>
    <s v="KL-16555"/>
    <s v="Kelly Lampkin"/>
    <x v="1"/>
    <x v="0"/>
    <x v="77"/>
    <s v="Colorado"/>
    <x v="97"/>
    <x v="1"/>
    <x v="271"/>
    <x v="1"/>
    <x v="13"/>
    <x v="271"/>
    <n v="27.552"/>
    <n v="3"/>
    <n v="0.2"/>
    <n v="9.2988"/>
    <n v="22.041600000000003"/>
    <n v="5.5104000000000006"/>
    <x v="2"/>
    <x v="4"/>
    <s v="Q4"/>
    <x v="5"/>
  </r>
  <r>
    <n v="299"/>
    <s v="CA-2016-142545"/>
    <x v="99"/>
    <x v="121"/>
    <x v="1"/>
    <s v="JD-15895"/>
    <s v="Jonathan Doherty"/>
    <x v="1"/>
    <x v="0"/>
    <x v="78"/>
    <s v="New Jersey"/>
    <x v="98"/>
    <x v="3"/>
    <x v="272"/>
    <x v="1"/>
    <x v="10"/>
    <x v="272"/>
    <n v="32.4"/>
    <n v="5"/>
    <n v="0"/>
    <n v="15.552"/>
    <n v="32.4"/>
    <n v="0"/>
    <x v="0"/>
    <x v="2"/>
    <s v="Q4"/>
    <x v="5"/>
  </r>
  <r>
    <n v="300"/>
    <s v="CA-2016-142545"/>
    <x v="99"/>
    <x v="121"/>
    <x v="1"/>
    <s v="JD-15895"/>
    <s v="Jonathan Doherty"/>
    <x v="1"/>
    <x v="0"/>
    <x v="78"/>
    <s v="New Jersey"/>
    <x v="98"/>
    <x v="3"/>
    <x v="273"/>
    <x v="1"/>
    <x v="4"/>
    <x v="273"/>
    <n v="1082.48"/>
    <n v="8"/>
    <n v="0"/>
    <n v="10.8248"/>
    <n v="1082.48"/>
    <n v="0"/>
    <x v="0"/>
    <x v="2"/>
    <s v="Q4"/>
    <x v="5"/>
  </r>
  <r>
    <n v="301"/>
    <s v="CA-2016-142545"/>
    <x v="99"/>
    <x v="121"/>
    <x v="1"/>
    <s v="JD-15895"/>
    <s v="Jonathan Doherty"/>
    <x v="1"/>
    <x v="0"/>
    <x v="78"/>
    <s v="New Jersey"/>
    <x v="98"/>
    <x v="3"/>
    <x v="274"/>
    <x v="1"/>
    <x v="10"/>
    <x v="274"/>
    <n v="56.91"/>
    <n v="3"/>
    <n v="0"/>
    <n v="27.316800000000001"/>
    <n v="56.91"/>
    <n v="0"/>
    <x v="0"/>
    <x v="2"/>
    <s v="Q4"/>
    <x v="5"/>
  </r>
  <r>
    <n v="302"/>
    <s v="CA-2016-142545"/>
    <x v="99"/>
    <x v="121"/>
    <x v="1"/>
    <s v="JD-15895"/>
    <s v="Jonathan Doherty"/>
    <x v="1"/>
    <x v="0"/>
    <x v="78"/>
    <s v="New Jersey"/>
    <x v="98"/>
    <x v="3"/>
    <x v="275"/>
    <x v="0"/>
    <x v="5"/>
    <x v="275"/>
    <n v="77.599999999999994"/>
    <n v="4"/>
    <n v="0"/>
    <n v="38.024000000000001"/>
    <n v="77.599999999999994"/>
    <n v="0"/>
    <x v="0"/>
    <x v="2"/>
    <s v="Q4"/>
    <x v="5"/>
  </r>
  <r>
    <n v="303"/>
    <s v="CA-2016-142545"/>
    <x v="99"/>
    <x v="121"/>
    <x v="1"/>
    <s v="JD-15895"/>
    <s v="Jonathan Doherty"/>
    <x v="1"/>
    <x v="0"/>
    <x v="78"/>
    <s v="New Jersey"/>
    <x v="98"/>
    <x v="3"/>
    <x v="276"/>
    <x v="1"/>
    <x v="8"/>
    <x v="276"/>
    <n v="14.28"/>
    <n v="1"/>
    <n v="0"/>
    <n v="6.5688000000000004"/>
    <n v="14.28"/>
    <n v="0"/>
    <x v="0"/>
    <x v="2"/>
    <s v="Q4"/>
    <x v="5"/>
  </r>
  <r>
    <n v="304"/>
    <s v="US-2017-152380"/>
    <x v="123"/>
    <x v="122"/>
    <x v="1"/>
    <s v="JH-15910"/>
    <s v="Jonathan Howell"/>
    <x v="0"/>
    <x v="0"/>
    <x v="22"/>
    <s v="Illinois"/>
    <x v="36"/>
    <x v="2"/>
    <x v="277"/>
    <x v="0"/>
    <x v="3"/>
    <x v="277"/>
    <n v="219.07499999999999"/>
    <n v="3"/>
    <n v="0.5"/>
    <n v="-131.44499999999999"/>
    <n v="109.53749999999999"/>
    <n v="109.53749999999999"/>
    <x v="3"/>
    <x v="0"/>
    <s v="Q4"/>
    <x v="1"/>
  </r>
  <r>
    <n v="305"/>
    <s v="CA-2015-144253"/>
    <x v="124"/>
    <x v="123"/>
    <x v="0"/>
    <s v="AS-10225"/>
    <s v="Alan Schoenberger"/>
    <x v="1"/>
    <x v="0"/>
    <x v="20"/>
    <s v="New York"/>
    <x v="23"/>
    <x v="3"/>
    <x v="278"/>
    <x v="0"/>
    <x v="5"/>
    <x v="278"/>
    <n v="26.8"/>
    <n v="2"/>
    <n v="0"/>
    <n v="12.864000000000001"/>
    <n v="26.8"/>
    <n v="0"/>
    <x v="1"/>
    <x v="5"/>
    <s v="Q2"/>
    <x v="2"/>
  </r>
  <r>
    <n v="306"/>
    <s v="CA-2014-130960"/>
    <x v="125"/>
    <x v="124"/>
    <x v="1"/>
    <s v="KB-16600"/>
    <s v="Ken Brennan"/>
    <x v="1"/>
    <x v="0"/>
    <x v="79"/>
    <s v="Michigan"/>
    <x v="99"/>
    <x v="2"/>
    <x v="279"/>
    <x v="1"/>
    <x v="6"/>
    <x v="279"/>
    <n v="9.84"/>
    <n v="3"/>
    <n v="0"/>
    <n v="2.8536000000000001"/>
    <n v="9.84"/>
    <n v="0"/>
    <x v="2"/>
    <x v="4"/>
    <s v="Q4"/>
    <x v="0"/>
  </r>
  <r>
    <n v="307"/>
    <s v="CA-2014-111003"/>
    <x v="106"/>
    <x v="104"/>
    <x v="1"/>
    <s v="CR-12625"/>
    <s v="Corey Roper"/>
    <x v="2"/>
    <x v="0"/>
    <x v="80"/>
    <s v="New Jersey"/>
    <x v="100"/>
    <x v="3"/>
    <x v="280"/>
    <x v="1"/>
    <x v="8"/>
    <x v="280"/>
    <n v="45.48"/>
    <n v="3"/>
    <n v="0"/>
    <n v="20.9208"/>
    <n v="45.48"/>
    <n v="0"/>
    <x v="2"/>
    <x v="1"/>
    <s v="Q2"/>
    <x v="1"/>
  </r>
  <r>
    <n v="308"/>
    <s v="CA-2014-111003"/>
    <x v="106"/>
    <x v="104"/>
    <x v="1"/>
    <s v="CR-12625"/>
    <s v="Corey Roper"/>
    <x v="2"/>
    <x v="0"/>
    <x v="80"/>
    <s v="New Jersey"/>
    <x v="100"/>
    <x v="3"/>
    <x v="281"/>
    <x v="1"/>
    <x v="6"/>
    <x v="281"/>
    <n v="289.2"/>
    <n v="6"/>
    <n v="0"/>
    <n v="83.867999999999995"/>
    <n v="289.2"/>
    <n v="0"/>
    <x v="2"/>
    <x v="1"/>
    <s v="Q2"/>
    <x v="1"/>
  </r>
  <r>
    <n v="309"/>
    <s v="CA-2017-126774"/>
    <x v="4"/>
    <x v="125"/>
    <x v="2"/>
    <s v="SH-20395"/>
    <s v="Shahid Hopkins"/>
    <x v="0"/>
    <x v="0"/>
    <x v="81"/>
    <s v="Virginia"/>
    <x v="101"/>
    <x v="0"/>
    <x v="282"/>
    <x v="1"/>
    <x v="6"/>
    <x v="282"/>
    <n v="4.8899999999999997"/>
    <n v="1"/>
    <n v="0"/>
    <n v="2.0049000000000001"/>
    <n v="4.8899999999999997"/>
    <n v="0"/>
    <x v="3"/>
    <x v="3"/>
    <s v="Q2"/>
    <x v="3"/>
  </r>
  <r>
    <n v="310"/>
    <s v="CA-2016-142902"/>
    <x v="126"/>
    <x v="126"/>
    <x v="0"/>
    <s v="BP-11185"/>
    <s v="Ben Peterman"/>
    <x v="1"/>
    <x v="0"/>
    <x v="82"/>
    <s v="Colorado"/>
    <x v="102"/>
    <x v="1"/>
    <x v="283"/>
    <x v="0"/>
    <x v="5"/>
    <x v="283"/>
    <n v="15.135999999999999"/>
    <n v="4"/>
    <n v="0.2"/>
    <n v="3.5948000000000002"/>
    <n v="12.1088"/>
    <n v="3.0272000000000001"/>
    <x v="0"/>
    <x v="8"/>
    <s v="Q3"/>
    <x v="2"/>
  </r>
  <r>
    <n v="311"/>
    <s v="CA-2016-142902"/>
    <x v="126"/>
    <x v="126"/>
    <x v="0"/>
    <s v="BP-11185"/>
    <s v="Ben Peterman"/>
    <x v="1"/>
    <x v="0"/>
    <x v="82"/>
    <s v="Colorado"/>
    <x v="102"/>
    <x v="1"/>
    <x v="284"/>
    <x v="0"/>
    <x v="1"/>
    <x v="284"/>
    <n v="466.76799999999997"/>
    <n v="2"/>
    <n v="0.2"/>
    <n v="52.511400000000002"/>
    <n v="373.4144"/>
    <n v="93.3536"/>
    <x v="0"/>
    <x v="8"/>
    <s v="Q3"/>
    <x v="2"/>
  </r>
  <r>
    <n v="312"/>
    <s v="CA-2016-142902"/>
    <x v="126"/>
    <x v="126"/>
    <x v="0"/>
    <s v="BP-11185"/>
    <s v="Ben Peterman"/>
    <x v="1"/>
    <x v="0"/>
    <x v="82"/>
    <s v="Colorado"/>
    <x v="102"/>
    <x v="1"/>
    <x v="285"/>
    <x v="0"/>
    <x v="5"/>
    <x v="285"/>
    <n v="15.231999999999999"/>
    <n v="1"/>
    <n v="0.2"/>
    <n v="1.7136"/>
    <n v="12.185600000000001"/>
    <n v="3.0464000000000002"/>
    <x v="0"/>
    <x v="8"/>
    <s v="Q3"/>
    <x v="2"/>
  </r>
  <r>
    <n v="313"/>
    <s v="CA-2016-142902"/>
    <x v="126"/>
    <x v="126"/>
    <x v="0"/>
    <s v="BP-11185"/>
    <s v="Ben Peterman"/>
    <x v="1"/>
    <x v="0"/>
    <x v="82"/>
    <s v="Colorado"/>
    <x v="102"/>
    <x v="1"/>
    <x v="286"/>
    <x v="1"/>
    <x v="2"/>
    <x v="286"/>
    <n v="6.2640000000000002"/>
    <n v="3"/>
    <n v="0.2"/>
    <n v="2.0358000000000001"/>
    <n v="5.0112000000000005"/>
    <n v="1.2528000000000001"/>
    <x v="0"/>
    <x v="8"/>
    <s v="Q3"/>
    <x v="2"/>
  </r>
  <r>
    <n v="314"/>
    <s v="CA-2014-120887"/>
    <x v="127"/>
    <x v="127"/>
    <x v="1"/>
    <s v="TS-21205"/>
    <s v="Thomas Seio"/>
    <x v="1"/>
    <x v="0"/>
    <x v="83"/>
    <s v="New Jersey"/>
    <x v="103"/>
    <x v="3"/>
    <x v="287"/>
    <x v="0"/>
    <x v="5"/>
    <x v="287"/>
    <n v="87.54"/>
    <n v="3"/>
    <n v="0"/>
    <n v="37.642200000000003"/>
    <n v="87.54"/>
    <n v="0"/>
    <x v="2"/>
    <x v="8"/>
    <s v="Q3"/>
    <x v="3"/>
  </r>
  <r>
    <n v="315"/>
    <s v="CA-2014-167850"/>
    <x v="128"/>
    <x v="128"/>
    <x v="1"/>
    <s v="AG-10525"/>
    <s v="Andy Gerbode"/>
    <x v="1"/>
    <x v="0"/>
    <x v="84"/>
    <s v="Florida"/>
    <x v="104"/>
    <x v="0"/>
    <x v="288"/>
    <x v="2"/>
    <x v="7"/>
    <x v="288"/>
    <n v="178.38399999999999"/>
    <n v="2"/>
    <n v="0.2"/>
    <n v="22.297999999999998"/>
    <n v="142.7072"/>
    <n v="35.6768"/>
    <x v="2"/>
    <x v="6"/>
    <s v="Q3"/>
    <x v="3"/>
  </r>
  <r>
    <n v="316"/>
    <s v="CA-2014-167850"/>
    <x v="128"/>
    <x v="128"/>
    <x v="1"/>
    <s v="AG-10525"/>
    <s v="Andy Gerbode"/>
    <x v="1"/>
    <x v="0"/>
    <x v="84"/>
    <s v="Florida"/>
    <x v="104"/>
    <x v="0"/>
    <x v="289"/>
    <x v="1"/>
    <x v="10"/>
    <x v="289"/>
    <n v="15.552"/>
    <n v="3"/>
    <n v="0.2"/>
    <n v="5.4432"/>
    <n v="12.441600000000001"/>
    <n v="3.1104000000000003"/>
    <x v="2"/>
    <x v="6"/>
    <s v="Q3"/>
    <x v="3"/>
  </r>
  <r>
    <n v="317"/>
    <s v="CA-2014-164259"/>
    <x v="129"/>
    <x v="129"/>
    <x v="2"/>
    <s v="SP-20860"/>
    <s v="Sung Pak"/>
    <x v="1"/>
    <x v="0"/>
    <x v="10"/>
    <s v="Pennsylvania"/>
    <x v="105"/>
    <x v="3"/>
    <x v="290"/>
    <x v="1"/>
    <x v="6"/>
    <x v="290"/>
    <n v="99.135999999999996"/>
    <n v="4"/>
    <n v="0.2"/>
    <n v="8.6744000000000003"/>
    <n v="79.308800000000005"/>
    <n v="19.827200000000001"/>
    <x v="2"/>
    <x v="4"/>
    <s v="Q4"/>
    <x v="1"/>
  </r>
  <r>
    <n v="318"/>
    <s v="CA-2014-164973"/>
    <x v="130"/>
    <x v="130"/>
    <x v="1"/>
    <s v="NM-18445"/>
    <s v="Nathan Mautz"/>
    <x v="2"/>
    <x v="0"/>
    <x v="20"/>
    <s v="New York"/>
    <x v="23"/>
    <x v="3"/>
    <x v="291"/>
    <x v="0"/>
    <x v="1"/>
    <x v="291"/>
    <n v="135.88200000000001"/>
    <n v="1"/>
    <n v="0.1"/>
    <n v="24.1568"/>
    <n v="122.2938"/>
    <n v="13.588200000000001"/>
    <x v="2"/>
    <x v="0"/>
    <s v="Q4"/>
    <x v="0"/>
  </r>
  <r>
    <n v="319"/>
    <s v="CA-2014-164973"/>
    <x v="130"/>
    <x v="130"/>
    <x v="1"/>
    <s v="NM-18445"/>
    <s v="Nathan Mautz"/>
    <x v="2"/>
    <x v="0"/>
    <x v="20"/>
    <s v="New York"/>
    <x v="23"/>
    <x v="3"/>
    <x v="292"/>
    <x v="2"/>
    <x v="15"/>
    <x v="292"/>
    <n v="3991.98"/>
    <n v="2"/>
    <n v="0"/>
    <n v="1995.99"/>
    <n v="3991.98"/>
    <n v="0"/>
    <x v="2"/>
    <x v="0"/>
    <s v="Q4"/>
    <x v="0"/>
  </r>
  <r>
    <n v="320"/>
    <s v="CA-2014-164973"/>
    <x v="130"/>
    <x v="130"/>
    <x v="1"/>
    <s v="NM-18445"/>
    <s v="Nathan Mautz"/>
    <x v="2"/>
    <x v="0"/>
    <x v="20"/>
    <s v="New York"/>
    <x v="23"/>
    <x v="3"/>
    <x v="40"/>
    <x v="2"/>
    <x v="7"/>
    <x v="40"/>
    <n v="275.94"/>
    <n v="6"/>
    <n v="0"/>
    <n v="80.022599999999997"/>
    <n v="275.94"/>
    <n v="0"/>
    <x v="2"/>
    <x v="0"/>
    <s v="Q4"/>
    <x v="0"/>
  </r>
  <r>
    <n v="321"/>
    <s v="CA-2014-164973"/>
    <x v="130"/>
    <x v="130"/>
    <x v="1"/>
    <s v="NM-18445"/>
    <s v="Nathan Mautz"/>
    <x v="2"/>
    <x v="0"/>
    <x v="20"/>
    <s v="New York"/>
    <x v="23"/>
    <x v="3"/>
    <x v="293"/>
    <x v="2"/>
    <x v="11"/>
    <x v="293"/>
    <n v="360"/>
    <n v="4"/>
    <n v="0"/>
    <n v="129.6"/>
    <n v="360"/>
    <n v="0"/>
    <x v="2"/>
    <x v="0"/>
    <s v="Q4"/>
    <x v="0"/>
  </r>
  <r>
    <n v="322"/>
    <s v="CA-2014-164973"/>
    <x v="130"/>
    <x v="130"/>
    <x v="1"/>
    <s v="NM-18445"/>
    <s v="Nathan Mautz"/>
    <x v="2"/>
    <x v="0"/>
    <x v="20"/>
    <s v="New York"/>
    <x v="23"/>
    <x v="3"/>
    <x v="123"/>
    <x v="1"/>
    <x v="4"/>
    <x v="123"/>
    <n v="43.57"/>
    <n v="1"/>
    <n v="0"/>
    <n v="13.071"/>
    <n v="43.57"/>
    <n v="0"/>
    <x v="2"/>
    <x v="0"/>
    <s v="Q4"/>
    <x v="0"/>
  </r>
  <r>
    <n v="323"/>
    <s v="CA-2014-156601"/>
    <x v="111"/>
    <x v="131"/>
    <x v="1"/>
    <s v="FA-14230"/>
    <s v="Frank Atkinson"/>
    <x v="1"/>
    <x v="0"/>
    <x v="85"/>
    <s v="California"/>
    <x v="106"/>
    <x v="1"/>
    <x v="294"/>
    <x v="1"/>
    <x v="13"/>
    <x v="294"/>
    <n v="7.16"/>
    <n v="2"/>
    <n v="0"/>
    <n v="3.58"/>
    <n v="7.16"/>
    <n v="0"/>
    <x v="2"/>
    <x v="8"/>
    <s v="Q3"/>
    <x v="5"/>
  </r>
  <r>
    <n v="324"/>
    <s v="CA-2016-162138"/>
    <x v="131"/>
    <x v="132"/>
    <x v="1"/>
    <s v="GK-14620"/>
    <s v="Grace Kelly"/>
    <x v="1"/>
    <x v="0"/>
    <x v="86"/>
    <s v="California"/>
    <x v="107"/>
    <x v="1"/>
    <x v="270"/>
    <x v="1"/>
    <x v="8"/>
    <x v="270"/>
    <n v="251.52"/>
    <n v="6"/>
    <n v="0.2"/>
    <n v="81.744"/>
    <n v="201.21600000000001"/>
    <n v="50.304000000000002"/>
    <x v="0"/>
    <x v="3"/>
    <s v="Q2"/>
    <x v="3"/>
  </r>
  <r>
    <n v="325"/>
    <s v="CA-2016-162138"/>
    <x v="131"/>
    <x v="132"/>
    <x v="1"/>
    <s v="GK-14620"/>
    <s v="Grace Kelly"/>
    <x v="1"/>
    <x v="0"/>
    <x v="86"/>
    <s v="California"/>
    <x v="107"/>
    <x v="1"/>
    <x v="295"/>
    <x v="2"/>
    <x v="11"/>
    <x v="295"/>
    <n v="99.99"/>
    <n v="1"/>
    <n v="0"/>
    <n v="34.996499999999997"/>
    <n v="99.99"/>
    <n v="0"/>
    <x v="0"/>
    <x v="3"/>
    <s v="Q2"/>
    <x v="3"/>
  </r>
  <r>
    <n v="326"/>
    <s v="CA-2017-153339"/>
    <x v="132"/>
    <x v="133"/>
    <x v="0"/>
    <s v="DJ-13510"/>
    <s v="Don Jones"/>
    <x v="1"/>
    <x v="0"/>
    <x v="87"/>
    <s v="Tennessee"/>
    <x v="108"/>
    <x v="0"/>
    <x v="296"/>
    <x v="0"/>
    <x v="5"/>
    <x v="296"/>
    <n v="15.992000000000001"/>
    <n v="1"/>
    <n v="0.2"/>
    <n v="0.99950000000000006"/>
    <n v="12.793600000000001"/>
    <n v="3.1984000000000004"/>
    <x v="3"/>
    <x v="0"/>
    <s v="Q4"/>
    <x v="5"/>
  </r>
  <r>
    <n v="327"/>
    <s v="US-2016-141544"/>
    <x v="133"/>
    <x v="134"/>
    <x v="2"/>
    <s v="PO-18850"/>
    <s v="Patrick O'Brill"/>
    <x v="0"/>
    <x v="0"/>
    <x v="10"/>
    <s v="Pennsylvania"/>
    <x v="105"/>
    <x v="3"/>
    <x v="297"/>
    <x v="2"/>
    <x v="7"/>
    <x v="297"/>
    <n v="290.89800000000002"/>
    <n v="3"/>
    <n v="0.4"/>
    <n v="-67.876199999999997"/>
    <n v="174.53880000000001"/>
    <n v="116.35920000000002"/>
    <x v="0"/>
    <x v="6"/>
    <s v="Q3"/>
    <x v="0"/>
  </r>
  <r>
    <n v="328"/>
    <s v="US-2016-141544"/>
    <x v="133"/>
    <x v="134"/>
    <x v="2"/>
    <s v="PO-18850"/>
    <s v="Patrick O'Brill"/>
    <x v="0"/>
    <x v="0"/>
    <x v="10"/>
    <s v="Pennsylvania"/>
    <x v="105"/>
    <x v="3"/>
    <x v="298"/>
    <x v="1"/>
    <x v="4"/>
    <x v="298"/>
    <n v="54.223999999999997"/>
    <n v="2"/>
    <n v="0.2"/>
    <n v="3.3889999999999998"/>
    <n v="43.379199999999997"/>
    <n v="10.844799999999999"/>
    <x v="0"/>
    <x v="6"/>
    <s v="Q3"/>
    <x v="0"/>
  </r>
  <r>
    <n v="329"/>
    <s v="US-2016-141544"/>
    <x v="133"/>
    <x v="134"/>
    <x v="2"/>
    <s v="PO-18850"/>
    <s v="Patrick O'Brill"/>
    <x v="0"/>
    <x v="0"/>
    <x v="10"/>
    <s v="Pennsylvania"/>
    <x v="105"/>
    <x v="3"/>
    <x v="299"/>
    <x v="0"/>
    <x v="1"/>
    <x v="299"/>
    <n v="786.74400000000003"/>
    <n v="4"/>
    <n v="0.3"/>
    <n v="-258.5016"/>
    <n v="550.72079999999994"/>
    <n v="236.0232"/>
    <x v="0"/>
    <x v="6"/>
    <s v="Q3"/>
    <x v="0"/>
  </r>
  <r>
    <n v="330"/>
    <s v="US-2016-141544"/>
    <x v="133"/>
    <x v="134"/>
    <x v="2"/>
    <s v="PO-18850"/>
    <s v="Patrick O'Brill"/>
    <x v="0"/>
    <x v="0"/>
    <x v="10"/>
    <s v="Pennsylvania"/>
    <x v="105"/>
    <x v="3"/>
    <x v="300"/>
    <x v="1"/>
    <x v="2"/>
    <x v="300"/>
    <n v="100.24"/>
    <n v="10"/>
    <n v="0.2"/>
    <n v="33.831000000000003"/>
    <n v="80.192000000000007"/>
    <n v="20.048000000000002"/>
    <x v="0"/>
    <x v="6"/>
    <s v="Q3"/>
    <x v="0"/>
  </r>
  <r>
    <n v="331"/>
    <s v="US-2016-141544"/>
    <x v="133"/>
    <x v="134"/>
    <x v="2"/>
    <s v="PO-18850"/>
    <s v="Patrick O'Brill"/>
    <x v="0"/>
    <x v="0"/>
    <x v="10"/>
    <s v="Pennsylvania"/>
    <x v="105"/>
    <x v="3"/>
    <x v="301"/>
    <x v="1"/>
    <x v="8"/>
    <x v="301"/>
    <n v="37.764000000000003"/>
    <n v="6"/>
    <n v="0.7"/>
    <n v="-27.6936"/>
    <n v="11.329200000000002"/>
    <n v="26.434799999999999"/>
    <x v="0"/>
    <x v="6"/>
    <s v="Q3"/>
    <x v="0"/>
  </r>
  <r>
    <n v="332"/>
    <s v="US-2016-150147"/>
    <x v="134"/>
    <x v="135"/>
    <x v="0"/>
    <s v="JL-15850"/>
    <s v="John Lucas"/>
    <x v="0"/>
    <x v="0"/>
    <x v="10"/>
    <s v="Pennsylvania"/>
    <x v="63"/>
    <x v="3"/>
    <x v="302"/>
    <x v="2"/>
    <x v="7"/>
    <x v="302"/>
    <n v="82.8"/>
    <n v="2"/>
    <n v="0.4"/>
    <n v="-20.7"/>
    <n v="49.68"/>
    <n v="33.119999999999997"/>
    <x v="0"/>
    <x v="3"/>
    <s v="Q2"/>
    <x v="2"/>
  </r>
  <r>
    <n v="333"/>
    <s v="US-2016-150147"/>
    <x v="134"/>
    <x v="135"/>
    <x v="0"/>
    <s v="JL-15850"/>
    <s v="John Lucas"/>
    <x v="0"/>
    <x v="0"/>
    <x v="10"/>
    <s v="Pennsylvania"/>
    <x v="63"/>
    <x v="3"/>
    <x v="303"/>
    <x v="1"/>
    <x v="8"/>
    <x v="303"/>
    <n v="20.724"/>
    <n v="2"/>
    <n v="0.7"/>
    <n v="-13.816000000000001"/>
    <n v="6.2172000000000009"/>
    <n v="14.506799999999998"/>
    <x v="0"/>
    <x v="3"/>
    <s v="Q2"/>
    <x v="2"/>
  </r>
  <r>
    <n v="334"/>
    <s v="US-2016-150147"/>
    <x v="134"/>
    <x v="135"/>
    <x v="0"/>
    <s v="JL-15850"/>
    <s v="John Lucas"/>
    <x v="0"/>
    <x v="0"/>
    <x v="10"/>
    <s v="Pennsylvania"/>
    <x v="63"/>
    <x v="3"/>
    <x v="304"/>
    <x v="1"/>
    <x v="8"/>
    <x v="304"/>
    <n v="4.8959999999999999"/>
    <n v="3"/>
    <n v="0.7"/>
    <n v="-3.4272"/>
    <n v="1.4688000000000001"/>
    <n v="3.4271999999999996"/>
    <x v="0"/>
    <x v="3"/>
    <s v="Q2"/>
    <x v="2"/>
  </r>
  <r>
    <n v="335"/>
    <s v="CA-2015-137946"/>
    <x v="135"/>
    <x v="136"/>
    <x v="0"/>
    <s v="DB-13615"/>
    <s v="Doug Bickford"/>
    <x v="0"/>
    <x v="0"/>
    <x v="1"/>
    <s v="California"/>
    <x v="62"/>
    <x v="1"/>
    <x v="305"/>
    <x v="1"/>
    <x v="8"/>
    <x v="305"/>
    <n v="4.7519999999999998"/>
    <n v="1"/>
    <n v="0.2"/>
    <n v="1.6037999999999999"/>
    <n v="3.8016000000000001"/>
    <n v="0.95040000000000002"/>
    <x v="1"/>
    <x v="8"/>
    <s v="Q3"/>
    <x v="0"/>
  </r>
  <r>
    <n v="336"/>
    <s v="CA-2015-137946"/>
    <x v="135"/>
    <x v="136"/>
    <x v="0"/>
    <s v="DB-13615"/>
    <s v="Doug Bickford"/>
    <x v="0"/>
    <x v="0"/>
    <x v="1"/>
    <s v="California"/>
    <x v="62"/>
    <x v="1"/>
    <x v="306"/>
    <x v="2"/>
    <x v="16"/>
    <x v="306"/>
    <n v="959.98400000000004"/>
    <n v="2"/>
    <n v="0.2"/>
    <n v="335.99439999999998"/>
    <n v="767.98720000000003"/>
    <n v="191.99680000000001"/>
    <x v="1"/>
    <x v="8"/>
    <s v="Q3"/>
    <x v="0"/>
  </r>
  <r>
    <n v="337"/>
    <s v="CA-2015-137946"/>
    <x v="135"/>
    <x v="136"/>
    <x v="0"/>
    <s v="DB-13615"/>
    <s v="Doug Bickford"/>
    <x v="0"/>
    <x v="0"/>
    <x v="1"/>
    <s v="California"/>
    <x v="62"/>
    <x v="1"/>
    <x v="307"/>
    <x v="1"/>
    <x v="8"/>
    <x v="307"/>
    <n v="14.368"/>
    <n v="4"/>
    <n v="0.2"/>
    <n v="4.49"/>
    <n v="11.494400000000001"/>
    <n v="2.8736000000000002"/>
    <x v="1"/>
    <x v="8"/>
    <s v="Q3"/>
    <x v="0"/>
  </r>
  <r>
    <n v="338"/>
    <s v="CA-2014-129924"/>
    <x v="136"/>
    <x v="137"/>
    <x v="1"/>
    <s v="AC-10420"/>
    <s v="Alyssa Crouse"/>
    <x v="1"/>
    <x v="0"/>
    <x v="8"/>
    <s v="California"/>
    <x v="34"/>
    <x v="1"/>
    <x v="308"/>
    <x v="1"/>
    <x v="8"/>
    <x v="308"/>
    <n v="7.7119999999999997"/>
    <n v="2"/>
    <n v="0.2"/>
    <n v="2.7955999999999999"/>
    <n v="6.1696"/>
    <n v="1.5424"/>
    <x v="2"/>
    <x v="7"/>
    <s v="Q3"/>
    <x v="3"/>
  </r>
  <r>
    <n v="339"/>
    <s v="CA-2014-129924"/>
    <x v="136"/>
    <x v="137"/>
    <x v="1"/>
    <s v="AC-10420"/>
    <s v="Alyssa Crouse"/>
    <x v="1"/>
    <x v="0"/>
    <x v="8"/>
    <s v="California"/>
    <x v="34"/>
    <x v="1"/>
    <x v="309"/>
    <x v="0"/>
    <x v="3"/>
    <x v="309"/>
    <n v="698.35199999999998"/>
    <n v="3"/>
    <n v="0.2"/>
    <n v="-17.4588"/>
    <n v="558.6816"/>
    <n v="139.6704"/>
    <x v="2"/>
    <x v="7"/>
    <s v="Q3"/>
    <x v="3"/>
  </r>
  <r>
    <n v="340"/>
    <s v="CA-2015-128167"/>
    <x v="137"/>
    <x v="138"/>
    <x v="0"/>
    <s v="KL-16645"/>
    <s v="Ken Lonsdale"/>
    <x v="0"/>
    <x v="0"/>
    <x v="88"/>
    <s v="Utah"/>
    <x v="109"/>
    <x v="1"/>
    <x v="310"/>
    <x v="1"/>
    <x v="13"/>
    <x v="310"/>
    <n v="4.96"/>
    <n v="4"/>
    <n v="0"/>
    <n v="2.3311999999999999"/>
    <n v="4.96"/>
    <n v="0"/>
    <x v="1"/>
    <x v="1"/>
    <s v="Q2"/>
    <x v="2"/>
  </r>
  <r>
    <n v="341"/>
    <s v="CA-2014-122336"/>
    <x v="138"/>
    <x v="139"/>
    <x v="0"/>
    <s v="JD-15895"/>
    <s v="Jonathan Doherty"/>
    <x v="1"/>
    <x v="0"/>
    <x v="10"/>
    <s v="Pennsylvania"/>
    <x v="11"/>
    <x v="3"/>
    <x v="311"/>
    <x v="1"/>
    <x v="6"/>
    <x v="311"/>
    <n v="17.856000000000002"/>
    <n v="4"/>
    <n v="0.2"/>
    <n v="1.1160000000000001"/>
    <n v="14.284800000000002"/>
    <n v="3.5712000000000006"/>
    <x v="2"/>
    <x v="3"/>
    <s v="Q2"/>
    <x v="1"/>
  </r>
  <r>
    <n v="342"/>
    <s v="CA-2014-122336"/>
    <x v="138"/>
    <x v="139"/>
    <x v="0"/>
    <s v="JD-15895"/>
    <s v="Jonathan Doherty"/>
    <x v="1"/>
    <x v="0"/>
    <x v="10"/>
    <s v="Pennsylvania"/>
    <x v="11"/>
    <x v="3"/>
    <x v="13"/>
    <x v="1"/>
    <x v="8"/>
    <x v="13"/>
    <n v="509.97"/>
    <n v="10"/>
    <n v="0.7"/>
    <n v="-407.976"/>
    <n v="152.99100000000004"/>
    <n v="356.97899999999998"/>
    <x v="2"/>
    <x v="3"/>
    <s v="Q2"/>
    <x v="1"/>
  </r>
  <r>
    <n v="343"/>
    <s v="CA-2014-122336"/>
    <x v="138"/>
    <x v="139"/>
    <x v="0"/>
    <s v="JD-15895"/>
    <s v="Jonathan Doherty"/>
    <x v="1"/>
    <x v="0"/>
    <x v="10"/>
    <s v="Pennsylvania"/>
    <x v="11"/>
    <x v="3"/>
    <x v="127"/>
    <x v="1"/>
    <x v="13"/>
    <x v="128"/>
    <n v="30.992000000000001"/>
    <n v="13"/>
    <n v="0.2"/>
    <n v="10.0724"/>
    <n v="24.793600000000001"/>
    <n v="6.1984000000000004"/>
    <x v="2"/>
    <x v="3"/>
    <s v="Q2"/>
    <x v="1"/>
  </r>
  <r>
    <n v="344"/>
    <s v="CA-2014-122336"/>
    <x v="138"/>
    <x v="139"/>
    <x v="0"/>
    <s v="JD-15895"/>
    <s v="Jonathan Doherty"/>
    <x v="1"/>
    <x v="0"/>
    <x v="10"/>
    <s v="Pennsylvania"/>
    <x v="11"/>
    <x v="3"/>
    <x v="312"/>
    <x v="2"/>
    <x v="7"/>
    <x v="312"/>
    <n v="71.927999999999997"/>
    <n v="12"/>
    <n v="0.4"/>
    <n v="8.3916000000000004"/>
    <n v="43.156799999999997"/>
    <n v="28.7712"/>
    <x v="2"/>
    <x v="3"/>
    <s v="Q2"/>
    <x v="1"/>
  </r>
  <r>
    <n v="345"/>
    <s v="US-2015-120712"/>
    <x v="139"/>
    <x v="140"/>
    <x v="1"/>
    <s v="CS-12130"/>
    <s v="Chad Sievert"/>
    <x v="0"/>
    <x v="0"/>
    <x v="89"/>
    <s v="Texas"/>
    <x v="110"/>
    <x v="2"/>
    <x v="17"/>
    <x v="1"/>
    <x v="4"/>
    <x v="17"/>
    <n v="88.8"/>
    <n v="4"/>
    <n v="0.2"/>
    <n v="-2.2200000000000002"/>
    <n v="71.040000000000006"/>
    <n v="17.760000000000002"/>
    <x v="1"/>
    <x v="4"/>
    <s v="Q4"/>
    <x v="1"/>
  </r>
  <r>
    <n v="346"/>
    <s v="CA-2017-169901"/>
    <x v="140"/>
    <x v="141"/>
    <x v="1"/>
    <s v="CC-12550"/>
    <s v="Clay Cheatham"/>
    <x v="0"/>
    <x v="0"/>
    <x v="8"/>
    <s v="California"/>
    <x v="34"/>
    <x v="1"/>
    <x v="125"/>
    <x v="2"/>
    <x v="7"/>
    <x v="126"/>
    <n v="47.975999999999999"/>
    <n v="3"/>
    <n v="0.2"/>
    <n v="4.7976000000000001"/>
    <n v="38.380800000000001"/>
    <n v="9.5952000000000002"/>
    <x v="3"/>
    <x v="1"/>
    <s v="Q2"/>
    <x v="6"/>
  </r>
  <r>
    <n v="347"/>
    <s v="CA-2017-134306"/>
    <x v="141"/>
    <x v="142"/>
    <x v="1"/>
    <s v="TD-20995"/>
    <s v="Tamara Dahlen"/>
    <x v="0"/>
    <x v="0"/>
    <x v="90"/>
    <s v="Massachusetts"/>
    <x v="111"/>
    <x v="3"/>
    <x v="183"/>
    <x v="1"/>
    <x v="6"/>
    <x v="184"/>
    <n v="7.56"/>
    <n v="3"/>
    <n v="0"/>
    <n v="3.0996000000000001"/>
    <n v="7.56"/>
    <n v="0"/>
    <x v="3"/>
    <x v="7"/>
    <s v="Q3"/>
    <x v="3"/>
  </r>
  <r>
    <n v="348"/>
    <s v="CA-2017-134306"/>
    <x v="141"/>
    <x v="142"/>
    <x v="1"/>
    <s v="TD-20995"/>
    <s v="Tamara Dahlen"/>
    <x v="0"/>
    <x v="0"/>
    <x v="90"/>
    <s v="Massachusetts"/>
    <x v="111"/>
    <x v="3"/>
    <x v="33"/>
    <x v="1"/>
    <x v="10"/>
    <x v="33"/>
    <n v="24.56"/>
    <n v="2"/>
    <n v="0"/>
    <n v="11.543200000000001"/>
    <n v="24.56"/>
    <n v="0"/>
    <x v="3"/>
    <x v="7"/>
    <s v="Q3"/>
    <x v="3"/>
  </r>
  <r>
    <n v="349"/>
    <s v="CA-2017-134306"/>
    <x v="141"/>
    <x v="142"/>
    <x v="1"/>
    <s v="TD-20995"/>
    <s v="Tamara Dahlen"/>
    <x v="0"/>
    <x v="0"/>
    <x v="90"/>
    <s v="Massachusetts"/>
    <x v="111"/>
    <x v="3"/>
    <x v="313"/>
    <x v="1"/>
    <x v="6"/>
    <x v="313"/>
    <n v="12.96"/>
    <n v="2"/>
    <n v="0"/>
    <n v="4.1471999999999998"/>
    <n v="12.96"/>
    <n v="0"/>
    <x v="3"/>
    <x v="7"/>
    <s v="Q3"/>
    <x v="3"/>
  </r>
  <r>
    <n v="350"/>
    <s v="CA-2016-129714"/>
    <x v="142"/>
    <x v="143"/>
    <x v="2"/>
    <s v="AB-10060"/>
    <s v="Adam Bellavance"/>
    <x v="2"/>
    <x v="0"/>
    <x v="20"/>
    <s v="New York"/>
    <x v="29"/>
    <x v="3"/>
    <x v="234"/>
    <x v="2"/>
    <x v="11"/>
    <x v="235"/>
    <n v="6.79"/>
    <n v="1"/>
    <n v="0"/>
    <n v="2.3086000000000002"/>
    <n v="6.79"/>
    <n v="0"/>
    <x v="0"/>
    <x v="8"/>
    <s v="Q3"/>
    <x v="6"/>
  </r>
  <r>
    <n v="351"/>
    <s v="CA-2016-129714"/>
    <x v="142"/>
    <x v="143"/>
    <x v="2"/>
    <s v="AB-10060"/>
    <s v="Adam Bellavance"/>
    <x v="2"/>
    <x v="0"/>
    <x v="20"/>
    <s v="New York"/>
    <x v="29"/>
    <x v="3"/>
    <x v="314"/>
    <x v="1"/>
    <x v="10"/>
    <x v="314"/>
    <n v="24.56"/>
    <n v="2"/>
    <n v="0"/>
    <n v="11.543200000000001"/>
    <n v="24.56"/>
    <n v="0"/>
    <x v="0"/>
    <x v="8"/>
    <s v="Q3"/>
    <x v="6"/>
  </r>
  <r>
    <n v="352"/>
    <s v="CA-2016-129714"/>
    <x v="142"/>
    <x v="143"/>
    <x v="2"/>
    <s v="AB-10060"/>
    <s v="Adam Bellavance"/>
    <x v="2"/>
    <x v="0"/>
    <x v="20"/>
    <s v="New York"/>
    <x v="29"/>
    <x v="3"/>
    <x v="315"/>
    <x v="1"/>
    <x v="8"/>
    <x v="315"/>
    <n v="3.048"/>
    <n v="1"/>
    <n v="0.2"/>
    <n v="1.0668"/>
    <n v="2.4384000000000001"/>
    <n v="0.60960000000000003"/>
    <x v="0"/>
    <x v="8"/>
    <s v="Q3"/>
    <x v="6"/>
  </r>
  <r>
    <n v="353"/>
    <s v="CA-2016-129714"/>
    <x v="142"/>
    <x v="143"/>
    <x v="2"/>
    <s v="AB-10060"/>
    <s v="Adam Bellavance"/>
    <x v="2"/>
    <x v="0"/>
    <x v="20"/>
    <s v="New York"/>
    <x v="29"/>
    <x v="3"/>
    <x v="314"/>
    <x v="1"/>
    <x v="10"/>
    <x v="314"/>
    <n v="49.12"/>
    <n v="4"/>
    <n v="0"/>
    <n v="23.086400000000001"/>
    <n v="49.12"/>
    <n v="0"/>
    <x v="0"/>
    <x v="8"/>
    <s v="Q3"/>
    <x v="6"/>
  </r>
  <r>
    <n v="354"/>
    <s v="CA-2016-129714"/>
    <x v="142"/>
    <x v="143"/>
    <x v="2"/>
    <s v="AB-10060"/>
    <s v="Adam Bellavance"/>
    <x v="2"/>
    <x v="0"/>
    <x v="20"/>
    <s v="New York"/>
    <x v="29"/>
    <x v="3"/>
    <x v="316"/>
    <x v="1"/>
    <x v="8"/>
    <x v="316"/>
    <n v="4355.1679999999997"/>
    <n v="4"/>
    <n v="0.2"/>
    <n v="1415.4295999999999"/>
    <n v="3484.1343999999999"/>
    <n v="871.03359999999998"/>
    <x v="0"/>
    <x v="8"/>
    <s v="Q3"/>
    <x v="6"/>
  </r>
  <r>
    <n v="355"/>
    <s v="CA-2016-138520"/>
    <x v="143"/>
    <x v="144"/>
    <x v="1"/>
    <s v="JL-15505"/>
    <s v="Jeremy Lonsdale"/>
    <x v="0"/>
    <x v="0"/>
    <x v="20"/>
    <s v="New York"/>
    <x v="45"/>
    <x v="3"/>
    <x v="317"/>
    <x v="0"/>
    <x v="0"/>
    <x v="317"/>
    <n v="388.70400000000001"/>
    <n v="6"/>
    <n v="0.2"/>
    <n v="-4.8587999999999996"/>
    <n v="310.96320000000003"/>
    <n v="77.740800000000007"/>
    <x v="0"/>
    <x v="3"/>
    <s v="Q2"/>
    <x v="5"/>
  </r>
  <r>
    <n v="356"/>
    <s v="CA-2016-138520"/>
    <x v="143"/>
    <x v="144"/>
    <x v="1"/>
    <s v="JL-15505"/>
    <s v="Jeremy Lonsdale"/>
    <x v="0"/>
    <x v="0"/>
    <x v="20"/>
    <s v="New York"/>
    <x v="45"/>
    <x v="3"/>
    <x v="318"/>
    <x v="1"/>
    <x v="12"/>
    <x v="318"/>
    <n v="8.26"/>
    <n v="2"/>
    <n v="0"/>
    <n v="3.7995999999999999"/>
    <n v="8.26"/>
    <n v="0"/>
    <x v="0"/>
    <x v="3"/>
    <s v="Q2"/>
    <x v="5"/>
  </r>
  <r>
    <n v="357"/>
    <s v="CA-2016-138520"/>
    <x v="143"/>
    <x v="144"/>
    <x v="1"/>
    <s v="JL-15505"/>
    <s v="Jeremy Lonsdale"/>
    <x v="0"/>
    <x v="0"/>
    <x v="20"/>
    <s v="New York"/>
    <x v="45"/>
    <x v="3"/>
    <x v="319"/>
    <x v="1"/>
    <x v="6"/>
    <x v="319"/>
    <n v="17.04"/>
    <n v="4"/>
    <n v="0"/>
    <n v="6.9863999999999997"/>
    <n v="17.04"/>
    <n v="0"/>
    <x v="0"/>
    <x v="3"/>
    <s v="Q2"/>
    <x v="5"/>
  </r>
  <r>
    <n v="358"/>
    <s v="CA-2016-138520"/>
    <x v="143"/>
    <x v="144"/>
    <x v="1"/>
    <s v="JL-15505"/>
    <s v="Jeremy Lonsdale"/>
    <x v="0"/>
    <x v="0"/>
    <x v="20"/>
    <s v="New York"/>
    <x v="45"/>
    <x v="3"/>
    <x v="320"/>
    <x v="1"/>
    <x v="10"/>
    <x v="320"/>
    <n v="34.4"/>
    <n v="5"/>
    <n v="0"/>
    <n v="15.824"/>
    <n v="34.4"/>
    <n v="0"/>
    <x v="0"/>
    <x v="3"/>
    <s v="Q2"/>
    <x v="5"/>
  </r>
  <r>
    <n v="359"/>
    <s v="CA-2016-130001"/>
    <x v="131"/>
    <x v="145"/>
    <x v="1"/>
    <s v="HK-14890"/>
    <s v="Heather Kirkland"/>
    <x v="1"/>
    <x v="0"/>
    <x v="35"/>
    <s v="North Carolina"/>
    <x v="43"/>
    <x v="0"/>
    <x v="187"/>
    <x v="1"/>
    <x v="10"/>
    <x v="188"/>
    <n v="36.24"/>
    <n v="5"/>
    <n v="0.2"/>
    <n v="11.324999999999999"/>
    <n v="28.992000000000004"/>
    <n v="7.2480000000000011"/>
    <x v="0"/>
    <x v="3"/>
    <s v="Q2"/>
    <x v="3"/>
  </r>
  <r>
    <n v="360"/>
    <s v="CA-2017-155698"/>
    <x v="144"/>
    <x v="146"/>
    <x v="2"/>
    <s v="VB-21745"/>
    <s v="Victoria Brennan"/>
    <x v="1"/>
    <x v="0"/>
    <x v="38"/>
    <s v="Georgia"/>
    <x v="112"/>
    <x v="0"/>
    <x v="321"/>
    <x v="1"/>
    <x v="9"/>
    <x v="321"/>
    <n v="647.84"/>
    <n v="8"/>
    <n v="0"/>
    <n v="168.4384"/>
    <n v="647.84"/>
    <n v="0"/>
    <x v="3"/>
    <x v="10"/>
    <s v="Q1"/>
    <x v="4"/>
  </r>
  <r>
    <n v="361"/>
    <s v="CA-2017-155698"/>
    <x v="144"/>
    <x v="146"/>
    <x v="2"/>
    <s v="VB-21745"/>
    <s v="Victoria Brennan"/>
    <x v="1"/>
    <x v="0"/>
    <x v="38"/>
    <s v="Georgia"/>
    <x v="112"/>
    <x v="0"/>
    <x v="322"/>
    <x v="1"/>
    <x v="2"/>
    <x v="322"/>
    <n v="20.7"/>
    <n v="2"/>
    <n v="0"/>
    <n v="9.9359999999999999"/>
    <n v="20.7"/>
    <n v="0"/>
    <x v="3"/>
    <x v="10"/>
    <s v="Q1"/>
    <x v="4"/>
  </r>
  <r>
    <n v="362"/>
    <s v="CA-2017-144904"/>
    <x v="145"/>
    <x v="147"/>
    <x v="1"/>
    <s v="KW-16435"/>
    <s v="Katrina Willman"/>
    <x v="0"/>
    <x v="0"/>
    <x v="20"/>
    <s v="New York"/>
    <x v="29"/>
    <x v="3"/>
    <x v="322"/>
    <x v="1"/>
    <x v="2"/>
    <x v="322"/>
    <n v="20.7"/>
    <n v="2"/>
    <n v="0"/>
    <n v="9.9359999999999999"/>
    <n v="20.7"/>
    <n v="0"/>
    <x v="3"/>
    <x v="8"/>
    <s v="Q3"/>
    <x v="2"/>
  </r>
  <r>
    <n v="363"/>
    <s v="CA-2017-144904"/>
    <x v="145"/>
    <x v="147"/>
    <x v="1"/>
    <s v="KW-16435"/>
    <s v="Katrina Willman"/>
    <x v="0"/>
    <x v="0"/>
    <x v="20"/>
    <s v="New York"/>
    <x v="29"/>
    <x v="3"/>
    <x v="323"/>
    <x v="0"/>
    <x v="1"/>
    <x v="323"/>
    <n v="488.64600000000002"/>
    <n v="3"/>
    <n v="0.1"/>
    <n v="86.870400000000004"/>
    <n v="439.78140000000002"/>
    <n v="48.864600000000003"/>
    <x v="3"/>
    <x v="8"/>
    <s v="Q3"/>
    <x v="2"/>
  </r>
  <r>
    <n v="364"/>
    <s v="CA-2017-144904"/>
    <x v="145"/>
    <x v="147"/>
    <x v="1"/>
    <s v="KW-16435"/>
    <s v="Katrina Willman"/>
    <x v="0"/>
    <x v="0"/>
    <x v="20"/>
    <s v="New York"/>
    <x v="29"/>
    <x v="3"/>
    <x v="324"/>
    <x v="1"/>
    <x v="6"/>
    <x v="324"/>
    <n v="5.56"/>
    <n v="2"/>
    <n v="0"/>
    <n v="1.4456"/>
    <n v="5.56"/>
    <n v="0"/>
    <x v="3"/>
    <x v="8"/>
    <s v="Q3"/>
    <x v="2"/>
  </r>
  <r>
    <n v="365"/>
    <s v="CA-2017-144904"/>
    <x v="145"/>
    <x v="147"/>
    <x v="1"/>
    <s v="KW-16435"/>
    <s v="Katrina Willman"/>
    <x v="0"/>
    <x v="0"/>
    <x v="20"/>
    <s v="New York"/>
    <x v="29"/>
    <x v="3"/>
    <x v="325"/>
    <x v="0"/>
    <x v="5"/>
    <x v="325"/>
    <n v="47.12"/>
    <n v="8"/>
    <n v="0"/>
    <n v="20.732800000000001"/>
    <n v="47.12"/>
    <n v="0"/>
    <x v="3"/>
    <x v="8"/>
    <s v="Q3"/>
    <x v="2"/>
  </r>
  <r>
    <n v="366"/>
    <s v="CA-2014-123344"/>
    <x v="146"/>
    <x v="148"/>
    <x v="1"/>
    <s v="JD-16060"/>
    <s v="Julia Dunbar"/>
    <x v="0"/>
    <x v="0"/>
    <x v="8"/>
    <s v="California"/>
    <x v="9"/>
    <x v="1"/>
    <x v="45"/>
    <x v="1"/>
    <x v="4"/>
    <x v="45"/>
    <n v="211.96"/>
    <n v="4"/>
    <n v="0"/>
    <n v="8.4784000000000006"/>
    <n v="211.96"/>
    <n v="0"/>
    <x v="2"/>
    <x v="8"/>
    <s v="Q3"/>
    <x v="4"/>
  </r>
  <r>
    <n v="367"/>
    <s v="CA-2016-155516"/>
    <x v="147"/>
    <x v="149"/>
    <x v="3"/>
    <s v="MK-17905"/>
    <s v="Michael Kennedy"/>
    <x v="1"/>
    <x v="0"/>
    <x v="91"/>
    <s v="Connecticut"/>
    <x v="113"/>
    <x v="3"/>
    <x v="326"/>
    <x v="1"/>
    <x v="8"/>
    <x v="326"/>
    <n v="23.2"/>
    <n v="4"/>
    <n v="0"/>
    <n v="10.44"/>
    <n v="23.2"/>
    <n v="0"/>
    <x v="0"/>
    <x v="2"/>
    <s v="Q4"/>
    <x v="5"/>
  </r>
  <r>
    <n v="368"/>
    <s v="CA-2016-155516"/>
    <x v="147"/>
    <x v="149"/>
    <x v="3"/>
    <s v="MK-17905"/>
    <s v="Michael Kennedy"/>
    <x v="1"/>
    <x v="0"/>
    <x v="91"/>
    <s v="Connecticut"/>
    <x v="113"/>
    <x v="3"/>
    <x v="327"/>
    <x v="1"/>
    <x v="14"/>
    <x v="327"/>
    <n v="7.36"/>
    <n v="2"/>
    <n v="0"/>
    <n v="0.1472"/>
    <n v="7.36"/>
    <n v="0"/>
    <x v="0"/>
    <x v="2"/>
    <s v="Q4"/>
    <x v="5"/>
  </r>
  <r>
    <n v="369"/>
    <s v="CA-2016-155516"/>
    <x v="147"/>
    <x v="149"/>
    <x v="3"/>
    <s v="MK-17905"/>
    <s v="Michael Kennedy"/>
    <x v="1"/>
    <x v="0"/>
    <x v="91"/>
    <s v="Connecticut"/>
    <x v="113"/>
    <x v="3"/>
    <x v="328"/>
    <x v="1"/>
    <x v="4"/>
    <x v="328"/>
    <n v="104.79"/>
    <n v="7"/>
    <n v="0"/>
    <n v="29.341200000000001"/>
    <n v="104.79"/>
    <n v="0"/>
    <x v="0"/>
    <x v="2"/>
    <s v="Q4"/>
    <x v="5"/>
  </r>
  <r>
    <n v="370"/>
    <s v="CA-2016-155516"/>
    <x v="147"/>
    <x v="149"/>
    <x v="3"/>
    <s v="MK-17905"/>
    <s v="Michael Kennedy"/>
    <x v="1"/>
    <x v="0"/>
    <x v="91"/>
    <s v="Connecticut"/>
    <x v="113"/>
    <x v="3"/>
    <x v="37"/>
    <x v="0"/>
    <x v="0"/>
    <x v="37"/>
    <n v="1043.92"/>
    <n v="4"/>
    <n v="0"/>
    <n v="271.41919999999999"/>
    <n v="1043.92"/>
    <n v="0"/>
    <x v="0"/>
    <x v="2"/>
    <s v="Q4"/>
    <x v="5"/>
  </r>
  <r>
    <n v="371"/>
    <s v="CA-2017-104745"/>
    <x v="148"/>
    <x v="150"/>
    <x v="1"/>
    <s v="GT-14755"/>
    <s v="Guy Thornton"/>
    <x v="0"/>
    <x v="0"/>
    <x v="92"/>
    <s v="Texas"/>
    <x v="114"/>
    <x v="2"/>
    <x v="329"/>
    <x v="1"/>
    <x v="10"/>
    <x v="329"/>
    <n v="25.92"/>
    <n v="5"/>
    <n v="0.2"/>
    <n v="9.3960000000000008"/>
    <n v="20.736000000000004"/>
    <n v="5.1840000000000011"/>
    <x v="3"/>
    <x v="5"/>
    <s v="Q2"/>
    <x v="2"/>
  </r>
  <r>
    <n v="372"/>
    <s v="CA-2017-104745"/>
    <x v="148"/>
    <x v="150"/>
    <x v="1"/>
    <s v="GT-14755"/>
    <s v="Guy Thornton"/>
    <x v="0"/>
    <x v="0"/>
    <x v="92"/>
    <s v="Texas"/>
    <x v="114"/>
    <x v="2"/>
    <x v="330"/>
    <x v="1"/>
    <x v="4"/>
    <x v="330"/>
    <n v="53.423999999999999"/>
    <n v="3"/>
    <n v="0.2"/>
    <n v="4.6745999999999999"/>
    <n v="42.739200000000004"/>
    <n v="10.684800000000001"/>
    <x v="3"/>
    <x v="5"/>
    <s v="Q2"/>
    <x v="2"/>
  </r>
  <r>
    <n v="373"/>
    <s v="US-2014-119137"/>
    <x v="149"/>
    <x v="151"/>
    <x v="1"/>
    <s v="AG-10900"/>
    <s v="Arthur Gainer"/>
    <x v="0"/>
    <x v="0"/>
    <x v="93"/>
    <s v="Arizona"/>
    <x v="115"/>
    <x v="1"/>
    <x v="304"/>
    <x v="1"/>
    <x v="8"/>
    <x v="304"/>
    <n v="8.16"/>
    <n v="5"/>
    <n v="0.7"/>
    <n v="-5.7119999999999997"/>
    <n v="2.4480000000000004"/>
    <n v="5.7119999999999997"/>
    <x v="2"/>
    <x v="7"/>
    <s v="Q3"/>
    <x v="4"/>
  </r>
  <r>
    <n v="374"/>
    <s v="US-2014-119137"/>
    <x v="149"/>
    <x v="151"/>
    <x v="1"/>
    <s v="AG-10900"/>
    <s v="Arthur Gainer"/>
    <x v="0"/>
    <x v="0"/>
    <x v="93"/>
    <s v="Arizona"/>
    <x v="115"/>
    <x v="1"/>
    <x v="331"/>
    <x v="2"/>
    <x v="11"/>
    <x v="331"/>
    <n v="1023.936"/>
    <n v="8"/>
    <n v="0.2"/>
    <n v="179.18879999999999"/>
    <n v="819.14880000000005"/>
    <n v="204.78720000000001"/>
    <x v="2"/>
    <x v="7"/>
    <s v="Q3"/>
    <x v="4"/>
  </r>
  <r>
    <n v="375"/>
    <s v="US-2014-119137"/>
    <x v="149"/>
    <x v="151"/>
    <x v="1"/>
    <s v="AG-10900"/>
    <s v="Arthur Gainer"/>
    <x v="0"/>
    <x v="0"/>
    <x v="93"/>
    <s v="Arizona"/>
    <x v="115"/>
    <x v="1"/>
    <x v="332"/>
    <x v="1"/>
    <x v="6"/>
    <x v="332"/>
    <n v="9.24"/>
    <n v="1"/>
    <n v="0.2"/>
    <n v="0.92400000000000004"/>
    <n v="7.3920000000000003"/>
    <n v="1.8480000000000001"/>
    <x v="2"/>
    <x v="7"/>
    <s v="Q3"/>
    <x v="4"/>
  </r>
  <r>
    <n v="376"/>
    <s v="US-2014-119137"/>
    <x v="149"/>
    <x v="151"/>
    <x v="1"/>
    <s v="AG-10900"/>
    <s v="Arthur Gainer"/>
    <x v="0"/>
    <x v="0"/>
    <x v="93"/>
    <s v="Arizona"/>
    <x v="115"/>
    <x v="1"/>
    <x v="333"/>
    <x v="2"/>
    <x v="11"/>
    <x v="333"/>
    <n v="479.04"/>
    <n v="10"/>
    <n v="0.2"/>
    <n v="-29.94"/>
    <n v="383.23200000000003"/>
    <n v="95.808000000000007"/>
    <x v="2"/>
    <x v="7"/>
    <s v="Q3"/>
    <x v="4"/>
  </r>
  <r>
    <n v="377"/>
    <s v="US-2016-134656"/>
    <x v="150"/>
    <x v="152"/>
    <x v="2"/>
    <s v="MM-18280"/>
    <s v="Muhammed MacIntyre"/>
    <x v="1"/>
    <x v="0"/>
    <x v="94"/>
    <s v="Illinois"/>
    <x v="116"/>
    <x v="2"/>
    <x v="334"/>
    <x v="1"/>
    <x v="10"/>
    <x v="334"/>
    <n v="99.135999999999996"/>
    <n v="4"/>
    <n v="0.2"/>
    <n v="30.98"/>
    <n v="79.308800000000005"/>
    <n v="19.827200000000001"/>
    <x v="0"/>
    <x v="8"/>
    <s v="Q3"/>
    <x v="4"/>
  </r>
  <r>
    <n v="378"/>
    <s v="US-2017-134481"/>
    <x v="151"/>
    <x v="153"/>
    <x v="1"/>
    <s v="AR-10405"/>
    <s v="Allen Rosenblatt"/>
    <x v="1"/>
    <x v="0"/>
    <x v="47"/>
    <s v="Massachusetts"/>
    <x v="117"/>
    <x v="3"/>
    <x v="335"/>
    <x v="0"/>
    <x v="3"/>
    <x v="335"/>
    <n v="1488.424"/>
    <n v="7"/>
    <n v="0.3"/>
    <n v="-297.6848"/>
    <n v="1041.8968"/>
    <n v="446.52719999999999"/>
    <x v="3"/>
    <x v="6"/>
    <s v="Q3"/>
    <x v="1"/>
  </r>
  <r>
    <n v="379"/>
    <s v="CA-2015-130792"/>
    <x v="152"/>
    <x v="27"/>
    <x v="1"/>
    <s v="RA-19915"/>
    <s v="Russell Applegate"/>
    <x v="0"/>
    <x v="0"/>
    <x v="12"/>
    <s v="Texas"/>
    <x v="14"/>
    <x v="2"/>
    <x v="336"/>
    <x v="1"/>
    <x v="9"/>
    <x v="336"/>
    <n v="8.6519999999999992"/>
    <n v="3"/>
    <n v="0.8"/>
    <n v="-20.3322"/>
    <n v="1.7303999999999995"/>
    <n v="6.9215999999999998"/>
    <x v="1"/>
    <x v="3"/>
    <s v="Q2"/>
    <x v="0"/>
  </r>
  <r>
    <n v="380"/>
    <s v="CA-2015-130792"/>
    <x v="152"/>
    <x v="27"/>
    <x v="1"/>
    <s v="RA-19915"/>
    <s v="Russell Applegate"/>
    <x v="0"/>
    <x v="0"/>
    <x v="12"/>
    <s v="Texas"/>
    <x v="14"/>
    <x v="2"/>
    <x v="337"/>
    <x v="1"/>
    <x v="4"/>
    <x v="337"/>
    <n v="23.832000000000001"/>
    <n v="3"/>
    <n v="0.2"/>
    <n v="2.6810999999999998"/>
    <n v="19.0656"/>
    <n v="4.7664"/>
    <x v="1"/>
    <x v="3"/>
    <s v="Q2"/>
    <x v="0"/>
  </r>
  <r>
    <n v="381"/>
    <s v="CA-2015-130792"/>
    <x v="152"/>
    <x v="27"/>
    <x v="1"/>
    <s v="RA-19915"/>
    <s v="Russell Applegate"/>
    <x v="0"/>
    <x v="0"/>
    <x v="12"/>
    <s v="Texas"/>
    <x v="14"/>
    <x v="2"/>
    <x v="338"/>
    <x v="1"/>
    <x v="8"/>
    <x v="338"/>
    <n v="12.176"/>
    <n v="4"/>
    <n v="0.8"/>
    <n v="-18.872800000000002"/>
    <n v="2.4351999999999996"/>
    <n v="9.7408000000000001"/>
    <x v="1"/>
    <x v="3"/>
    <s v="Q2"/>
    <x v="0"/>
  </r>
  <r>
    <n v="382"/>
    <s v="CA-2016-134775"/>
    <x v="99"/>
    <x v="154"/>
    <x v="2"/>
    <s v="AS-10285"/>
    <s v="Alejandro Savely"/>
    <x v="1"/>
    <x v="0"/>
    <x v="8"/>
    <s v="California"/>
    <x v="9"/>
    <x v="1"/>
    <x v="339"/>
    <x v="1"/>
    <x v="10"/>
    <x v="339"/>
    <n v="50.96"/>
    <n v="7"/>
    <n v="0"/>
    <n v="25.48"/>
    <n v="50.96"/>
    <n v="0"/>
    <x v="0"/>
    <x v="2"/>
    <s v="Q4"/>
    <x v="5"/>
  </r>
  <r>
    <n v="383"/>
    <s v="CA-2016-134775"/>
    <x v="99"/>
    <x v="154"/>
    <x v="2"/>
    <s v="AS-10285"/>
    <s v="Alejandro Savely"/>
    <x v="1"/>
    <x v="0"/>
    <x v="8"/>
    <s v="California"/>
    <x v="9"/>
    <x v="1"/>
    <x v="340"/>
    <x v="1"/>
    <x v="8"/>
    <x v="340"/>
    <n v="49.536000000000001"/>
    <n v="3"/>
    <n v="0.2"/>
    <n v="17.337599999999998"/>
    <n v="39.628800000000005"/>
    <n v="9.9072000000000013"/>
    <x v="0"/>
    <x v="2"/>
    <s v="Q4"/>
    <x v="5"/>
  </r>
  <r>
    <n v="384"/>
    <s v="CA-2015-125395"/>
    <x v="153"/>
    <x v="155"/>
    <x v="0"/>
    <s v="LA-16780"/>
    <s v="Laura Armstrong"/>
    <x v="1"/>
    <x v="0"/>
    <x v="79"/>
    <s v="Michigan"/>
    <x v="99"/>
    <x v="2"/>
    <x v="341"/>
    <x v="2"/>
    <x v="11"/>
    <x v="341"/>
    <n v="41.9"/>
    <n v="2"/>
    <n v="0"/>
    <n v="8.7989999999999995"/>
    <n v="41.9"/>
    <n v="0"/>
    <x v="1"/>
    <x v="1"/>
    <s v="Q2"/>
    <x v="5"/>
  </r>
  <r>
    <n v="385"/>
    <s v="US-2015-168935"/>
    <x v="154"/>
    <x v="156"/>
    <x v="1"/>
    <s v="DO-13435"/>
    <s v="Denny Ordway"/>
    <x v="0"/>
    <x v="0"/>
    <x v="95"/>
    <s v="Florida"/>
    <x v="118"/>
    <x v="0"/>
    <x v="342"/>
    <x v="0"/>
    <x v="3"/>
    <x v="342"/>
    <n v="375.45749999999998"/>
    <n v="3"/>
    <n v="0.45"/>
    <n v="-157.0095"/>
    <n v="206.50162500000002"/>
    <n v="168.95587499999999"/>
    <x v="1"/>
    <x v="0"/>
    <s v="Q4"/>
    <x v="5"/>
  </r>
  <r>
    <n v="386"/>
    <s v="US-2015-168935"/>
    <x v="154"/>
    <x v="156"/>
    <x v="1"/>
    <s v="DO-13435"/>
    <s v="Denny Ordway"/>
    <x v="0"/>
    <x v="0"/>
    <x v="95"/>
    <s v="Florida"/>
    <x v="118"/>
    <x v="0"/>
    <x v="343"/>
    <x v="2"/>
    <x v="11"/>
    <x v="343"/>
    <n v="83.975999999999999"/>
    <n v="3"/>
    <n v="0.2"/>
    <n v="-1.0497000000000001"/>
    <n v="67.180800000000005"/>
    <n v="16.795200000000001"/>
    <x v="1"/>
    <x v="0"/>
    <s v="Q4"/>
    <x v="5"/>
  </r>
  <r>
    <n v="387"/>
    <s v="CA-2015-122756"/>
    <x v="155"/>
    <x v="157"/>
    <x v="1"/>
    <s v="DK-13225"/>
    <s v="Dean Katz"/>
    <x v="1"/>
    <x v="0"/>
    <x v="10"/>
    <s v="Pennsylvania"/>
    <x v="11"/>
    <x v="3"/>
    <x v="344"/>
    <x v="2"/>
    <x v="15"/>
    <x v="344"/>
    <n v="482.34"/>
    <n v="4"/>
    <n v="0.7"/>
    <n v="-337.63799999999998"/>
    <n v="144.70200000000003"/>
    <n v="337.63799999999998"/>
    <x v="1"/>
    <x v="4"/>
    <s v="Q4"/>
    <x v="6"/>
  </r>
  <r>
    <n v="388"/>
    <s v="CA-2015-122756"/>
    <x v="155"/>
    <x v="157"/>
    <x v="1"/>
    <s v="DK-13225"/>
    <s v="Dean Katz"/>
    <x v="1"/>
    <x v="0"/>
    <x v="10"/>
    <s v="Pennsylvania"/>
    <x v="11"/>
    <x v="3"/>
    <x v="345"/>
    <x v="0"/>
    <x v="5"/>
    <x v="345"/>
    <n v="2.96"/>
    <n v="1"/>
    <n v="0.2"/>
    <n v="0.77700000000000002"/>
    <n v="2.3679999999999999"/>
    <n v="0.59199999999999997"/>
    <x v="1"/>
    <x v="4"/>
    <s v="Q4"/>
    <x v="6"/>
  </r>
  <r>
    <n v="389"/>
    <s v="CA-2014-115973"/>
    <x v="156"/>
    <x v="158"/>
    <x v="2"/>
    <s v="NG-18430"/>
    <s v="Nathan Gelder"/>
    <x v="0"/>
    <x v="0"/>
    <x v="74"/>
    <s v="Ohio"/>
    <x v="93"/>
    <x v="3"/>
    <x v="346"/>
    <x v="1"/>
    <x v="6"/>
    <x v="346"/>
    <n v="2.6240000000000001"/>
    <n v="1"/>
    <n v="0.2"/>
    <n v="0.4264"/>
    <n v="2.0992000000000002"/>
    <n v="0.52480000000000004"/>
    <x v="2"/>
    <x v="0"/>
    <s v="Q4"/>
    <x v="2"/>
  </r>
  <r>
    <n v="390"/>
    <s v="CA-2017-101798"/>
    <x v="157"/>
    <x v="159"/>
    <x v="1"/>
    <s v="MV-18190"/>
    <s v="Mike Vittorini"/>
    <x v="0"/>
    <x v="0"/>
    <x v="20"/>
    <s v="New York"/>
    <x v="29"/>
    <x v="3"/>
    <x v="347"/>
    <x v="1"/>
    <x v="8"/>
    <x v="347"/>
    <n v="23.36"/>
    <n v="4"/>
    <n v="0.2"/>
    <n v="7.8840000000000003"/>
    <n v="18.687999999999999"/>
    <n v="4.6719999999999997"/>
    <x v="3"/>
    <x v="4"/>
    <s v="Q4"/>
    <x v="2"/>
  </r>
  <r>
    <n v="391"/>
    <s v="CA-2017-101798"/>
    <x v="157"/>
    <x v="159"/>
    <x v="1"/>
    <s v="MV-18190"/>
    <s v="Mike Vittorini"/>
    <x v="0"/>
    <x v="0"/>
    <x v="20"/>
    <s v="New York"/>
    <x v="29"/>
    <x v="3"/>
    <x v="84"/>
    <x v="2"/>
    <x v="11"/>
    <x v="84"/>
    <n v="39.979999999999997"/>
    <n v="2"/>
    <n v="0"/>
    <n v="13.5932"/>
    <n v="39.979999999999997"/>
    <n v="0"/>
    <x v="3"/>
    <x v="4"/>
    <s v="Q4"/>
    <x v="2"/>
  </r>
  <r>
    <n v="392"/>
    <s v="US-2014-135972"/>
    <x v="158"/>
    <x v="160"/>
    <x v="0"/>
    <s v="JG-15115"/>
    <s v="Jack Garza"/>
    <x v="0"/>
    <x v="0"/>
    <x v="96"/>
    <s v="Washington"/>
    <x v="119"/>
    <x v="1"/>
    <x v="348"/>
    <x v="2"/>
    <x v="7"/>
    <x v="348"/>
    <n v="246.38399999999999"/>
    <n v="2"/>
    <n v="0.2"/>
    <n v="27.7182"/>
    <n v="197.10720000000001"/>
    <n v="49.276800000000001"/>
    <x v="2"/>
    <x v="8"/>
    <s v="Q3"/>
    <x v="1"/>
  </r>
  <r>
    <n v="393"/>
    <s v="US-2014-135972"/>
    <x v="158"/>
    <x v="160"/>
    <x v="0"/>
    <s v="JG-15115"/>
    <s v="Jack Garza"/>
    <x v="0"/>
    <x v="0"/>
    <x v="96"/>
    <s v="Washington"/>
    <x v="119"/>
    <x v="1"/>
    <x v="349"/>
    <x v="2"/>
    <x v="16"/>
    <x v="349"/>
    <n v="1799.97"/>
    <n v="3"/>
    <n v="0"/>
    <n v="701.98829999999998"/>
    <n v="1799.97"/>
    <n v="0"/>
    <x v="2"/>
    <x v="8"/>
    <s v="Q3"/>
    <x v="1"/>
  </r>
  <r>
    <n v="394"/>
    <s v="US-2014-134971"/>
    <x v="159"/>
    <x v="161"/>
    <x v="0"/>
    <s v="BP-11095"/>
    <s v="Bart Pistole"/>
    <x v="1"/>
    <x v="0"/>
    <x v="97"/>
    <s v="Illinois"/>
    <x v="120"/>
    <x v="2"/>
    <x v="350"/>
    <x v="1"/>
    <x v="8"/>
    <x v="350"/>
    <n v="12.462"/>
    <n v="3"/>
    <n v="0.8"/>
    <n v="-20.5623"/>
    <n v="2.4923999999999995"/>
    <n v="9.9695999999999998"/>
    <x v="2"/>
    <x v="1"/>
    <s v="Q2"/>
    <x v="3"/>
  </r>
  <r>
    <n v="395"/>
    <s v="CA-2017-102946"/>
    <x v="160"/>
    <x v="162"/>
    <x v="1"/>
    <s v="VP-21730"/>
    <s v="Victor Preis"/>
    <x v="2"/>
    <x v="0"/>
    <x v="98"/>
    <s v="Nevada"/>
    <x v="121"/>
    <x v="1"/>
    <x v="351"/>
    <x v="1"/>
    <x v="8"/>
    <x v="351"/>
    <n v="75.792000000000002"/>
    <n v="3"/>
    <n v="0.2"/>
    <n v="25.579799999999999"/>
    <n v="60.633600000000001"/>
    <n v="15.1584"/>
    <x v="3"/>
    <x v="1"/>
    <s v="Q2"/>
    <x v="5"/>
  </r>
  <r>
    <n v="396"/>
    <s v="CA-2017-165603"/>
    <x v="161"/>
    <x v="163"/>
    <x v="0"/>
    <s v="SS-20140"/>
    <s v="Saphhira Shifley"/>
    <x v="1"/>
    <x v="0"/>
    <x v="99"/>
    <s v="Rhode Island"/>
    <x v="122"/>
    <x v="3"/>
    <x v="352"/>
    <x v="1"/>
    <x v="4"/>
    <x v="352"/>
    <n v="49.96"/>
    <n v="2"/>
    <n v="0"/>
    <n v="9.4923999999999999"/>
    <n v="49.96"/>
    <n v="0"/>
    <x v="3"/>
    <x v="2"/>
    <s v="Q4"/>
    <x v="0"/>
  </r>
  <r>
    <n v="397"/>
    <s v="CA-2017-165603"/>
    <x v="161"/>
    <x v="163"/>
    <x v="0"/>
    <s v="SS-20140"/>
    <s v="Saphhira Shifley"/>
    <x v="1"/>
    <x v="0"/>
    <x v="99"/>
    <s v="Rhode Island"/>
    <x v="122"/>
    <x v="3"/>
    <x v="353"/>
    <x v="1"/>
    <x v="10"/>
    <x v="353"/>
    <n v="12.96"/>
    <n v="2"/>
    <n v="0"/>
    <n v="6.2207999999999997"/>
    <n v="12.96"/>
    <n v="0"/>
    <x v="3"/>
    <x v="2"/>
    <s v="Q4"/>
    <x v="0"/>
  </r>
  <r>
    <n v="398"/>
    <s v="CA-2015-122259"/>
    <x v="89"/>
    <x v="164"/>
    <x v="1"/>
    <s v="HP-14815"/>
    <s v="Harold Pawlan"/>
    <x v="2"/>
    <x v="0"/>
    <x v="25"/>
    <s v="Michigan"/>
    <x v="30"/>
    <x v="2"/>
    <x v="354"/>
    <x v="1"/>
    <x v="14"/>
    <x v="354"/>
    <n v="70.12"/>
    <n v="4"/>
    <n v="0"/>
    <n v="21.036000000000001"/>
    <n v="70.12"/>
    <n v="0"/>
    <x v="1"/>
    <x v="2"/>
    <s v="Q4"/>
    <x v="3"/>
  </r>
  <r>
    <n v="399"/>
    <s v="CA-2016-108987"/>
    <x v="162"/>
    <x v="165"/>
    <x v="0"/>
    <s v="AG-10675"/>
    <s v="Anna Gayman"/>
    <x v="0"/>
    <x v="0"/>
    <x v="12"/>
    <s v="Texas"/>
    <x v="66"/>
    <x v="2"/>
    <x v="355"/>
    <x v="1"/>
    <x v="4"/>
    <x v="355"/>
    <n v="35.951999999999998"/>
    <n v="3"/>
    <n v="0.2"/>
    <n v="3.5952000000000002"/>
    <n v="28.761600000000001"/>
    <n v="7.1904000000000003"/>
    <x v="0"/>
    <x v="8"/>
    <s v="Q3"/>
    <x v="6"/>
  </r>
  <r>
    <n v="400"/>
    <s v="CA-2016-108987"/>
    <x v="162"/>
    <x v="165"/>
    <x v="0"/>
    <s v="AG-10675"/>
    <s v="Anna Gayman"/>
    <x v="0"/>
    <x v="0"/>
    <x v="12"/>
    <s v="Texas"/>
    <x v="66"/>
    <x v="2"/>
    <x v="26"/>
    <x v="0"/>
    <x v="0"/>
    <x v="26"/>
    <n v="2396.2656000000002"/>
    <n v="4"/>
    <n v="0.32"/>
    <n v="-317.15280000000001"/>
    <n v="1629.4606079999999"/>
    <n v="766.80499200000008"/>
    <x v="0"/>
    <x v="8"/>
    <s v="Q3"/>
    <x v="6"/>
  </r>
  <r>
    <n v="401"/>
    <s v="CA-2016-108987"/>
    <x v="162"/>
    <x v="165"/>
    <x v="0"/>
    <s v="AG-10675"/>
    <s v="Anna Gayman"/>
    <x v="0"/>
    <x v="0"/>
    <x v="12"/>
    <s v="Texas"/>
    <x v="66"/>
    <x v="2"/>
    <x v="356"/>
    <x v="1"/>
    <x v="4"/>
    <x v="356"/>
    <n v="131.136"/>
    <n v="4"/>
    <n v="0.2"/>
    <n v="-32.783999999999999"/>
    <n v="104.9088"/>
    <n v="26.2272"/>
    <x v="0"/>
    <x v="8"/>
    <s v="Q3"/>
    <x v="6"/>
  </r>
  <r>
    <n v="402"/>
    <s v="CA-2016-108987"/>
    <x v="162"/>
    <x v="165"/>
    <x v="0"/>
    <s v="AG-10675"/>
    <s v="Anna Gayman"/>
    <x v="0"/>
    <x v="0"/>
    <x v="12"/>
    <s v="Texas"/>
    <x v="66"/>
    <x v="2"/>
    <x v="357"/>
    <x v="2"/>
    <x v="11"/>
    <x v="357"/>
    <n v="57.584000000000003"/>
    <n v="2"/>
    <n v="0.2"/>
    <n v="0.7198"/>
    <n v="46.067200000000007"/>
    <n v="11.516800000000002"/>
    <x v="0"/>
    <x v="8"/>
    <s v="Q3"/>
    <x v="6"/>
  </r>
  <r>
    <n v="403"/>
    <s v="CA-2014-113166"/>
    <x v="163"/>
    <x v="166"/>
    <x v="2"/>
    <s v="LF-17185"/>
    <s v="Luke Foster"/>
    <x v="0"/>
    <x v="0"/>
    <x v="100"/>
    <s v="Florida"/>
    <x v="123"/>
    <x v="0"/>
    <x v="358"/>
    <x v="1"/>
    <x v="10"/>
    <x v="358"/>
    <n v="9.5679999999999996"/>
    <n v="2"/>
    <n v="0.2"/>
    <n v="3.4683999999999999"/>
    <n v="7.6543999999999999"/>
    <n v="1.9136"/>
    <x v="2"/>
    <x v="4"/>
    <s v="Q4"/>
    <x v="4"/>
  </r>
  <r>
    <n v="404"/>
    <s v="CA-2014-155208"/>
    <x v="164"/>
    <x v="167"/>
    <x v="1"/>
    <s v="SP-20650"/>
    <s v="Stephanie Phelps"/>
    <x v="1"/>
    <x v="0"/>
    <x v="40"/>
    <s v="North Carolina"/>
    <x v="124"/>
    <x v="0"/>
    <x v="359"/>
    <x v="1"/>
    <x v="6"/>
    <x v="359"/>
    <n v="39.072000000000003"/>
    <n v="6"/>
    <n v="0.2"/>
    <n v="9.7680000000000007"/>
    <n v="31.257600000000004"/>
    <n v="7.8144000000000009"/>
    <x v="2"/>
    <x v="3"/>
    <s v="Q2"/>
    <x v="4"/>
  </r>
  <r>
    <n v="405"/>
    <s v="CA-2017-117933"/>
    <x v="165"/>
    <x v="168"/>
    <x v="1"/>
    <s v="RF-19840"/>
    <s v="Roy Französisch"/>
    <x v="0"/>
    <x v="0"/>
    <x v="20"/>
    <s v="New York"/>
    <x v="23"/>
    <x v="3"/>
    <x v="360"/>
    <x v="1"/>
    <x v="9"/>
    <x v="360"/>
    <n v="35.909999999999997"/>
    <n v="3"/>
    <n v="0"/>
    <n v="9.6957000000000004"/>
    <n v="35.909999999999997"/>
    <n v="0"/>
    <x v="3"/>
    <x v="4"/>
    <s v="Q4"/>
    <x v="1"/>
  </r>
  <r>
    <n v="406"/>
    <s v="CA-2017-117457"/>
    <x v="166"/>
    <x v="169"/>
    <x v="1"/>
    <s v="KH-16510"/>
    <s v="Keith Herrera"/>
    <x v="0"/>
    <x v="0"/>
    <x v="8"/>
    <s v="California"/>
    <x v="94"/>
    <x v="1"/>
    <x v="357"/>
    <x v="2"/>
    <x v="11"/>
    <x v="357"/>
    <n v="179.95"/>
    <n v="5"/>
    <n v="0"/>
    <n v="37.789499999999997"/>
    <n v="179.95"/>
    <n v="0"/>
    <x v="3"/>
    <x v="4"/>
    <s v="Q4"/>
    <x v="5"/>
  </r>
  <r>
    <n v="407"/>
    <s v="CA-2017-117457"/>
    <x v="166"/>
    <x v="169"/>
    <x v="1"/>
    <s v="KH-16510"/>
    <s v="Keith Herrera"/>
    <x v="0"/>
    <x v="0"/>
    <x v="8"/>
    <s v="California"/>
    <x v="94"/>
    <x v="1"/>
    <x v="361"/>
    <x v="2"/>
    <x v="16"/>
    <x v="361"/>
    <n v="1199.9760000000001"/>
    <n v="3"/>
    <n v="0.2"/>
    <n v="434.99130000000002"/>
    <n v="959.98080000000016"/>
    <n v="239.99520000000004"/>
    <x v="3"/>
    <x v="4"/>
    <s v="Q4"/>
    <x v="5"/>
  </r>
  <r>
    <n v="408"/>
    <s v="CA-2017-117457"/>
    <x v="166"/>
    <x v="169"/>
    <x v="1"/>
    <s v="KH-16510"/>
    <s v="Keith Herrera"/>
    <x v="0"/>
    <x v="0"/>
    <x v="8"/>
    <s v="California"/>
    <x v="94"/>
    <x v="1"/>
    <x v="362"/>
    <x v="1"/>
    <x v="10"/>
    <x v="362"/>
    <n v="27.15"/>
    <n v="5"/>
    <n v="0"/>
    <n v="13.3035"/>
    <n v="27.15"/>
    <n v="0"/>
    <x v="3"/>
    <x v="4"/>
    <s v="Q4"/>
    <x v="5"/>
  </r>
  <r>
    <n v="409"/>
    <s v="CA-2017-117457"/>
    <x v="166"/>
    <x v="169"/>
    <x v="1"/>
    <s v="KH-16510"/>
    <s v="Keith Herrera"/>
    <x v="0"/>
    <x v="0"/>
    <x v="8"/>
    <s v="California"/>
    <x v="94"/>
    <x v="1"/>
    <x v="363"/>
    <x v="0"/>
    <x v="3"/>
    <x v="363"/>
    <n v="1004.024"/>
    <n v="7"/>
    <n v="0.2"/>
    <n v="-112.95269999999999"/>
    <n v="803.2192"/>
    <n v="200.8048"/>
    <x v="3"/>
    <x v="4"/>
    <s v="Q4"/>
    <x v="5"/>
  </r>
  <r>
    <n v="410"/>
    <s v="CA-2017-117457"/>
    <x v="166"/>
    <x v="169"/>
    <x v="1"/>
    <s v="KH-16510"/>
    <s v="Keith Herrera"/>
    <x v="0"/>
    <x v="0"/>
    <x v="8"/>
    <s v="California"/>
    <x v="94"/>
    <x v="1"/>
    <x v="364"/>
    <x v="1"/>
    <x v="10"/>
    <x v="364"/>
    <n v="9.68"/>
    <n v="1"/>
    <n v="0"/>
    <n v="4.6463999999999999"/>
    <n v="9.68"/>
    <n v="0"/>
    <x v="3"/>
    <x v="4"/>
    <s v="Q4"/>
    <x v="5"/>
  </r>
  <r>
    <n v="411"/>
    <s v="CA-2017-117457"/>
    <x v="166"/>
    <x v="169"/>
    <x v="1"/>
    <s v="KH-16510"/>
    <s v="Keith Herrera"/>
    <x v="0"/>
    <x v="0"/>
    <x v="8"/>
    <s v="California"/>
    <x v="94"/>
    <x v="1"/>
    <x v="365"/>
    <x v="1"/>
    <x v="2"/>
    <x v="365"/>
    <n v="28.35"/>
    <n v="9"/>
    <n v="0"/>
    <n v="13.608000000000001"/>
    <n v="28.35"/>
    <n v="0"/>
    <x v="3"/>
    <x v="4"/>
    <s v="Q4"/>
    <x v="5"/>
  </r>
  <r>
    <n v="412"/>
    <s v="CA-2017-117457"/>
    <x v="166"/>
    <x v="169"/>
    <x v="1"/>
    <s v="KH-16510"/>
    <s v="Keith Herrera"/>
    <x v="0"/>
    <x v="0"/>
    <x v="8"/>
    <s v="California"/>
    <x v="94"/>
    <x v="1"/>
    <x v="314"/>
    <x v="1"/>
    <x v="10"/>
    <x v="366"/>
    <n v="55.98"/>
    <n v="1"/>
    <n v="0"/>
    <n v="27.430199999999999"/>
    <n v="55.98"/>
    <n v="0"/>
    <x v="3"/>
    <x v="4"/>
    <s v="Q4"/>
    <x v="5"/>
  </r>
  <r>
    <n v="413"/>
    <s v="CA-2017-117457"/>
    <x v="166"/>
    <x v="169"/>
    <x v="1"/>
    <s v="KH-16510"/>
    <s v="Keith Herrera"/>
    <x v="0"/>
    <x v="0"/>
    <x v="8"/>
    <s v="California"/>
    <x v="94"/>
    <x v="1"/>
    <x v="366"/>
    <x v="0"/>
    <x v="0"/>
    <x v="367"/>
    <n v="1336.829"/>
    <n v="13"/>
    <n v="0.15"/>
    <n v="31.454799999999999"/>
    <n v="1136.30465"/>
    <n v="200.52435"/>
    <x v="3"/>
    <x v="4"/>
    <s v="Q4"/>
    <x v="5"/>
  </r>
  <r>
    <n v="414"/>
    <s v="CA-2017-117457"/>
    <x v="166"/>
    <x v="169"/>
    <x v="1"/>
    <s v="KH-16510"/>
    <s v="Keith Herrera"/>
    <x v="0"/>
    <x v="0"/>
    <x v="8"/>
    <s v="California"/>
    <x v="94"/>
    <x v="1"/>
    <x v="367"/>
    <x v="0"/>
    <x v="1"/>
    <x v="368"/>
    <n v="113.568"/>
    <n v="2"/>
    <n v="0.2"/>
    <n v="-18.454799999999999"/>
    <n v="90.854399999999998"/>
    <n v="22.7136"/>
    <x v="3"/>
    <x v="4"/>
    <s v="Q4"/>
    <x v="5"/>
  </r>
  <r>
    <n v="415"/>
    <s v="CA-2017-142636"/>
    <x v="132"/>
    <x v="170"/>
    <x v="1"/>
    <s v="KC-16675"/>
    <s v="Kimberly Carter"/>
    <x v="1"/>
    <x v="0"/>
    <x v="4"/>
    <s v="Washington"/>
    <x v="59"/>
    <x v="1"/>
    <x v="368"/>
    <x v="1"/>
    <x v="10"/>
    <x v="369"/>
    <n v="139.86000000000001"/>
    <n v="7"/>
    <n v="0"/>
    <n v="65.734200000000001"/>
    <n v="139.86000000000001"/>
    <n v="0"/>
    <x v="3"/>
    <x v="0"/>
    <s v="Q4"/>
    <x v="5"/>
  </r>
  <r>
    <n v="416"/>
    <s v="CA-2017-142636"/>
    <x v="132"/>
    <x v="170"/>
    <x v="1"/>
    <s v="KC-16675"/>
    <s v="Kimberly Carter"/>
    <x v="1"/>
    <x v="0"/>
    <x v="4"/>
    <s v="Washington"/>
    <x v="59"/>
    <x v="1"/>
    <x v="268"/>
    <x v="0"/>
    <x v="1"/>
    <x v="268"/>
    <n v="307.13600000000002"/>
    <n v="4"/>
    <n v="0.2"/>
    <n v="26.874400000000001"/>
    <n v="245.70880000000002"/>
    <n v="61.427200000000006"/>
    <x v="3"/>
    <x v="0"/>
    <s v="Q4"/>
    <x v="5"/>
  </r>
  <r>
    <n v="417"/>
    <s v="CA-2017-122105"/>
    <x v="92"/>
    <x v="171"/>
    <x v="1"/>
    <s v="CJ-12010"/>
    <s v="Caroline Jumper"/>
    <x v="0"/>
    <x v="0"/>
    <x v="101"/>
    <s v="California"/>
    <x v="125"/>
    <x v="1"/>
    <x v="369"/>
    <x v="1"/>
    <x v="6"/>
    <x v="370"/>
    <n v="95.92"/>
    <n v="8"/>
    <n v="0"/>
    <n v="25.898399999999999"/>
    <n v="95.92"/>
    <n v="0"/>
    <x v="3"/>
    <x v="1"/>
    <s v="Q2"/>
    <x v="3"/>
  </r>
  <r>
    <n v="418"/>
    <s v="CA-2016-148796"/>
    <x v="167"/>
    <x v="172"/>
    <x v="1"/>
    <s v="PB-19150"/>
    <s v="Philip Brown"/>
    <x v="0"/>
    <x v="0"/>
    <x v="1"/>
    <s v="California"/>
    <x v="25"/>
    <x v="1"/>
    <x v="370"/>
    <x v="0"/>
    <x v="1"/>
    <x v="371"/>
    <n v="383.8"/>
    <n v="5"/>
    <n v="0.2"/>
    <n v="38.380000000000003"/>
    <n v="307.04000000000002"/>
    <n v="76.760000000000005"/>
    <x v="0"/>
    <x v="3"/>
    <s v="Q2"/>
    <x v="6"/>
  </r>
  <r>
    <n v="419"/>
    <s v="CA-2017-154816"/>
    <x v="44"/>
    <x v="173"/>
    <x v="1"/>
    <s v="VB-21745"/>
    <s v="Victoria Brennan"/>
    <x v="1"/>
    <x v="0"/>
    <x v="102"/>
    <s v="Kentucky"/>
    <x v="126"/>
    <x v="0"/>
    <x v="371"/>
    <x v="1"/>
    <x v="10"/>
    <x v="372"/>
    <n v="5.78"/>
    <n v="1"/>
    <n v="0"/>
    <n v="2.8321999999999998"/>
    <n v="5.78"/>
    <n v="0"/>
    <x v="3"/>
    <x v="0"/>
    <s v="Q4"/>
    <x v="2"/>
  </r>
  <r>
    <n v="420"/>
    <s v="CA-2017-110478"/>
    <x v="168"/>
    <x v="174"/>
    <x v="1"/>
    <s v="SP-20860"/>
    <s v="Sung Pak"/>
    <x v="1"/>
    <x v="0"/>
    <x v="1"/>
    <s v="California"/>
    <x v="62"/>
    <x v="1"/>
    <x v="372"/>
    <x v="1"/>
    <x v="6"/>
    <x v="373"/>
    <n v="9.32"/>
    <n v="4"/>
    <n v="0"/>
    <n v="2.7027999999999999"/>
    <n v="9.32"/>
    <n v="0"/>
    <x v="3"/>
    <x v="10"/>
    <s v="Q1"/>
    <x v="3"/>
  </r>
  <r>
    <n v="421"/>
    <s v="CA-2017-110478"/>
    <x v="168"/>
    <x v="174"/>
    <x v="1"/>
    <s v="SP-20860"/>
    <s v="Sung Pak"/>
    <x v="1"/>
    <x v="0"/>
    <x v="1"/>
    <s v="California"/>
    <x v="62"/>
    <x v="1"/>
    <x v="373"/>
    <x v="1"/>
    <x v="12"/>
    <x v="374"/>
    <n v="15.25"/>
    <n v="1"/>
    <n v="0"/>
    <n v="7.0149999999999997"/>
    <n v="15.25"/>
    <n v="0"/>
    <x v="3"/>
    <x v="10"/>
    <s v="Q1"/>
    <x v="3"/>
  </r>
  <r>
    <n v="422"/>
    <s v="CA-2014-142048"/>
    <x v="169"/>
    <x v="175"/>
    <x v="2"/>
    <s v="JE-15745"/>
    <s v="Joel Eaton"/>
    <x v="0"/>
    <x v="0"/>
    <x v="103"/>
    <s v="Colorado"/>
    <x v="127"/>
    <x v="1"/>
    <x v="374"/>
    <x v="2"/>
    <x v="11"/>
    <x v="375"/>
    <n v="196.75200000000001"/>
    <n v="6"/>
    <n v="0.2"/>
    <n v="56.566200000000002"/>
    <n v="157.40160000000003"/>
    <n v="39.350400000000008"/>
    <x v="2"/>
    <x v="1"/>
    <s v="Q2"/>
    <x v="1"/>
  </r>
  <r>
    <n v="423"/>
    <s v="CA-2017-125388"/>
    <x v="15"/>
    <x v="15"/>
    <x v="1"/>
    <s v="MP-17965"/>
    <s v="Michael Paige"/>
    <x v="1"/>
    <x v="0"/>
    <x v="104"/>
    <s v="Massachusetts"/>
    <x v="128"/>
    <x v="3"/>
    <x v="375"/>
    <x v="0"/>
    <x v="5"/>
    <x v="376"/>
    <n v="56.56"/>
    <n v="4"/>
    <n v="0"/>
    <n v="14.7056"/>
    <n v="56.56"/>
    <n v="0"/>
    <x v="3"/>
    <x v="2"/>
    <s v="Q4"/>
    <x v="6"/>
  </r>
  <r>
    <n v="424"/>
    <s v="CA-2017-125388"/>
    <x v="15"/>
    <x v="15"/>
    <x v="1"/>
    <s v="MP-17965"/>
    <s v="Michael Paige"/>
    <x v="1"/>
    <x v="0"/>
    <x v="104"/>
    <s v="Massachusetts"/>
    <x v="128"/>
    <x v="3"/>
    <x v="376"/>
    <x v="1"/>
    <x v="4"/>
    <x v="377"/>
    <n v="32.700000000000003"/>
    <n v="3"/>
    <n v="0"/>
    <n v="8.5020000000000007"/>
    <n v="32.700000000000003"/>
    <n v="0"/>
    <x v="3"/>
    <x v="2"/>
    <s v="Q4"/>
    <x v="6"/>
  </r>
  <r>
    <n v="425"/>
    <s v="CA-2017-155705"/>
    <x v="170"/>
    <x v="176"/>
    <x v="0"/>
    <s v="NF-18385"/>
    <s v="Natalie Fritzler"/>
    <x v="0"/>
    <x v="0"/>
    <x v="25"/>
    <s v="Mississippi"/>
    <x v="129"/>
    <x v="0"/>
    <x v="377"/>
    <x v="0"/>
    <x v="1"/>
    <x v="378"/>
    <n v="866.4"/>
    <n v="4"/>
    <n v="0"/>
    <n v="225.26400000000001"/>
    <n v="866.4"/>
    <n v="0"/>
    <x v="3"/>
    <x v="6"/>
    <s v="Q3"/>
    <x v="2"/>
  </r>
  <r>
    <n v="426"/>
    <s v="CA-2017-149160"/>
    <x v="51"/>
    <x v="177"/>
    <x v="0"/>
    <s v="JM-15265"/>
    <s v="Janet Molinari"/>
    <x v="1"/>
    <x v="0"/>
    <x v="105"/>
    <s v="Michigan"/>
    <x v="130"/>
    <x v="2"/>
    <x v="378"/>
    <x v="0"/>
    <x v="5"/>
    <x v="379"/>
    <n v="28.4"/>
    <n v="2"/>
    <n v="0"/>
    <n v="11.076000000000001"/>
    <n v="28.4"/>
    <n v="0"/>
    <x v="3"/>
    <x v="0"/>
    <s v="Q4"/>
    <x v="6"/>
  </r>
  <r>
    <n v="427"/>
    <s v="CA-2017-149160"/>
    <x v="51"/>
    <x v="177"/>
    <x v="0"/>
    <s v="JM-15265"/>
    <s v="Janet Molinari"/>
    <x v="1"/>
    <x v="0"/>
    <x v="105"/>
    <s v="Michigan"/>
    <x v="130"/>
    <x v="2"/>
    <x v="379"/>
    <x v="1"/>
    <x v="8"/>
    <x v="380"/>
    <n v="287.92"/>
    <n v="8"/>
    <n v="0"/>
    <n v="138.20160000000001"/>
    <n v="287.92"/>
    <n v="0"/>
    <x v="3"/>
    <x v="0"/>
    <s v="Q4"/>
    <x v="6"/>
  </r>
  <r>
    <n v="428"/>
    <s v="CA-2014-101476"/>
    <x v="171"/>
    <x v="178"/>
    <x v="2"/>
    <s v="SD-20485"/>
    <s v="Shirley Daniels"/>
    <x v="2"/>
    <x v="0"/>
    <x v="106"/>
    <s v="New York"/>
    <x v="131"/>
    <x v="3"/>
    <x v="380"/>
    <x v="2"/>
    <x v="15"/>
    <x v="381"/>
    <n v="69.989999999999995"/>
    <n v="1"/>
    <n v="0"/>
    <n v="30.095700000000001"/>
    <n v="69.989999999999995"/>
    <n v="0"/>
    <x v="2"/>
    <x v="8"/>
    <s v="Q3"/>
    <x v="5"/>
  </r>
  <r>
    <n v="429"/>
    <s v="CA-2017-152275"/>
    <x v="172"/>
    <x v="179"/>
    <x v="1"/>
    <s v="KH-16630"/>
    <s v="Ken Heidel"/>
    <x v="1"/>
    <x v="0"/>
    <x v="52"/>
    <s v="Texas"/>
    <x v="65"/>
    <x v="2"/>
    <x v="381"/>
    <x v="1"/>
    <x v="6"/>
    <x v="382"/>
    <n v="6.6719999999999997"/>
    <n v="6"/>
    <n v="0.2"/>
    <n v="0.50039999999999996"/>
    <n v="5.3376000000000001"/>
    <n v="1.3344"/>
    <x v="3"/>
    <x v="2"/>
    <s v="Q4"/>
    <x v="1"/>
  </r>
  <r>
    <n v="430"/>
    <s v="US-2016-123750"/>
    <x v="173"/>
    <x v="180"/>
    <x v="1"/>
    <s v="RB-19795"/>
    <s v="Ross Baird"/>
    <x v="2"/>
    <x v="0"/>
    <x v="107"/>
    <s v="North Carolina"/>
    <x v="132"/>
    <x v="0"/>
    <x v="382"/>
    <x v="1"/>
    <x v="8"/>
    <x v="383"/>
    <n v="189.58799999999999"/>
    <n v="2"/>
    <n v="0.7"/>
    <n v="-145.35079999999999"/>
    <n v="56.876400000000004"/>
    <n v="132.71159999999998"/>
    <x v="0"/>
    <x v="3"/>
    <s v="Q2"/>
    <x v="5"/>
  </r>
  <r>
    <n v="431"/>
    <s v="US-2016-123750"/>
    <x v="173"/>
    <x v="180"/>
    <x v="1"/>
    <s v="RB-19795"/>
    <s v="Ross Baird"/>
    <x v="2"/>
    <x v="0"/>
    <x v="107"/>
    <s v="North Carolina"/>
    <x v="132"/>
    <x v="0"/>
    <x v="171"/>
    <x v="2"/>
    <x v="11"/>
    <x v="172"/>
    <n v="408.74400000000003"/>
    <n v="7"/>
    <n v="0.2"/>
    <n v="76.639499999999998"/>
    <n v="326.99520000000007"/>
    <n v="81.748800000000017"/>
    <x v="0"/>
    <x v="3"/>
    <s v="Q2"/>
    <x v="5"/>
  </r>
  <r>
    <n v="432"/>
    <s v="US-2016-123750"/>
    <x v="173"/>
    <x v="180"/>
    <x v="1"/>
    <s v="RB-19795"/>
    <s v="Ross Baird"/>
    <x v="2"/>
    <x v="0"/>
    <x v="107"/>
    <s v="North Carolina"/>
    <x v="132"/>
    <x v="0"/>
    <x v="171"/>
    <x v="2"/>
    <x v="11"/>
    <x v="172"/>
    <n v="291.95999999999998"/>
    <n v="5"/>
    <n v="0.2"/>
    <n v="54.7425"/>
    <n v="233.56799999999998"/>
    <n v="58.391999999999996"/>
    <x v="0"/>
    <x v="3"/>
    <s v="Q2"/>
    <x v="5"/>
  </r>
  <r>
    <n v="433"/>
    <s v="US-2016-123750"/>
    <x v="173"/>
    <x v="180"/>
    <x v="1"/>
    <s v="RB-19795"/>
    <s v="Ross Baird"/>
    <x v="2"/>
    <x v="0"/>
    <x v="107"/>
    <s v="North Carolina"/>
    <x v="132"/>
    <x v="0"/>
    <x v="383"/>
    <x v="1"/>
    <x v="4"/>
    <x v="384"/>
    <n v="4.7679999999999998"/>
    <n v="2"/>
    <n v="0.2"/>
    <n v="-0.77480000000000004"/>
    <n v="3.8144"/>
    <n v="0.9536"/>
    <x v="0"/>
    <x v="3"/>
    <s v="Q2"/>
    <x v="5"/>
  </r>
  <r>
    <n v="434"/>
    <s v="CA-2016-127369"/>
    <x v="112"/>
    <x v="181"/>
    <x v="2"/>
    <s v="DB-13060"/>
    <s v="Dave Brooks"/>
    <x v="0"/>
    <x v="0"/>
    <x v="90"/>
    <s v="Massachusetts"/>
    <x v="111"/>
    <x v="3"/>
    <x v="384"/>
    <x v="1"/>
    <x v="4"/>
    <x v="385"/>
    <n v="714.3"/>
    <n v="5"/>
    <n v="0"/>
    <n v="207.14699999999999"/>
    <n v="714.3"/>
    <n v="0"/>
    <x v="0"/>
    <x v="1"/>
    <s v="Q2"/>
    <x v="2"/>
  </r>
  <r>
    <n v="435"/>
    <s v="US-2014-150574"/>
    <x v="174"/>
    <x v="182"/>
    <x v="1"/>
    <s v="MK-18160"/>
    <s v="Mike Kennedy"/>
    <x v="0"/>
    <x v="0"/>
    <x v="108"/>
    <s v="Florida"/>
    <x v="133"/>
    <x v="0"/>
    <x v="385"/>
    <x v="1"/>
    <x v="8"/>
    <x v="386"/>
    <n v="4.8120000000000003"/>
    <n v="2"/>
    <n v="0.7"/>
    <n v="-3.6892"/>
    <n v="1.4436000000000002"/>
    <n v="3.3683999999999998"/>
    <x v="2"/>
    <x v="4"/>
    <s v="Q4"/>
    <x v="5"/>
  </r>
  <r>
    <n v="436"/>
    <s v="US-2014-150574"/>
    <x v="174"/>
    <x v="182"/>
    <x v="1"/>
    <s v="MK-18160"/>
    <s v="Mike Kennedy"/>
    <x v="0"/>
    <x v="0"/>
    <x v="108"/>
    <s v="Florida"/>
    <x v="133"/>
    <x v="0"/>
    <x v="386"/>
    <x v="2"/>
    <x v="11"/>
    <x v="387"/>
    <n v="247.8"/>
    <n v="5"/>
    <n v="0.2"/>
    <n v="-18.585000000000001"/>
    <n v="198.24"/>
    <n v="49.56"/>
    <x v="2"/>
    <x v="4"/>
    <s v="Q4"/>
    <x v="5"/>
  </r>
  <r>
    <n v="437"/>
    <s v="CA-2016-147375"/>
    <x v="1"/>
    <x v="183"/>
    <x v="0"/>
    <s v="PO-19180"/>
    <s v="Philisse Overcash"/>
    <x v="2"/>
    <x v="0"/>
    <x v="22"/>
    <s v="Illinois"/>
    <x v="36"/>
    <x v="2"/>
    <x v="387"/>
    <x v="2"/>
    <x v="15"/>
    <x v="388"/>
    <n v="1007.979"/>
    <n v="3"/>
    <n v="0.3"/>
    <n v="43.199100000000001"/>
    <n v="705.58529999999996"/>
    <n v="302.39370000000002"/>
    <x v="0"/>
    <x v="1"/>
    <s v="Q2"/>
    <x v="1"/>
  </r>
  <r>
    <n v="438"/>
    <s v="CA-2016-147375"/>
    <x v="1"/>
    <x v="183"/>
    <x v="0"/>
    <s v="PO-19180"/>
    <s v="Philisse Overcash"/>
    <x v="2"/>
    <x v="0"/>
    <x v="22"/>
    <s v="Illinois"/>
    <x v="36"/>
    <x v="2"/>
    <x v="314"/>
    <x v="1"/>
    <x v="10"/>
    <x v="366"/>
    <n v="313.488"/>
    <n v="7"/>
    <n v="0.2"/>
    <n v="113.63939999999999"/>
    <n v="250.79040000000001"/>
    <n v="62.697600000000001"/>
    <x v="0"/>
    <x v="1"/>
    <s v="Q2"/>
    <x v="1"/>
  </r>
  <r>
    <n v="439"/>
    <s v="CA-2017-130043"/>
    <x v="175"/>
    <x v="184"/>
    <x v="1"/>
    <s v="BB-11545"/>
    <s v="Brenda Bowman"/>
    <x v="1"/>
    <x v="0"/>
    <x v="12"/>
    <s v="Texas"/>
    <x v="32"/>
    <x v="2"/>
    <x v="388"/>
    <x v="1"/>
    <x v="10"/>
    <x v="389"/>
    <n v="31.872"/>
    <n v="8"/>
    <n v="0.2"/>
    <n v="11.553599999999999"/>
    <n v="25.497600000000002"/>
    <n v="6.3744000000000005"/>
    <x v="3"/>
    <x v="8"/>
    <s v="Q3"/>
    <x v="5"/>
  </r>
  <r>
    <n v="440"/>
    <s v="CA-2017-157252"/>
    <x v="176"/>
    <x v="185"/>
    <x v="0"/>
    <s v="CV-12805"/>
    <s v="Cynthia Voltz"/>
    <x v="1"/>
    <x v="0"/>
    <x v="20"/>
    <s v="New York"/>
    <x v="23"/>
    <x v="3"/>
    <x v="389"/>
    <x v="0"/>
    <x v="1"/>
    <x v="390"/>
    <n v="207.846"/>
    <n v="3"/>
    <n v="0.1"/>
    <n v="2.3094000000000001"/>
    <n v="187.06140000000002"/>
    <n v="20.784600000000001"/>
    <x v="3"/>
    <x v="9"/>
    <s v="Q1"/>
    <x v="5"/>
  </r>
  <r>
    <n v="441"/>
    <s v="CA-2016-115756"/>
    <x v="64"/>
    <x v="62"/>
    <x v="0"/>
    <s v="PK-19075"/>
    <s v="Pete Kriz"/>
    <x v="0"/>
    <x v="0"/>
    <x v="66"/>
    <s v="Michigan"/>
    <x v="83"/>
    <x v="2"/>
    <x v="390"/>
    <x v="0"/>
    <x v="5"/>
    <x v="391"/>
    <n v="12.22"/>
    <n v="1"/>
    <n v="0"/>
    <n v="3.6659999999999999"/>
    <n v="12.22"/>
    <n v="0"/>
    <x v="0"/>
    <x v="8"/>
    <s v="Q3"/>
    <x v="2"/>
  </r>
  <r>
    <n v="442"/>
    <s v="CA-2016-115756"/>
    <x v="64"/>
    <x v="62"/>
    <x v="0"/>
    <s v="PK-19075"/>
    <s v="Pete Kriz"/>
    <x v="0"/>
    <x v="0"/>
    <x v="66"/>
    <s v="Michigan"/>
    <x v="83"/>
    <x v="2"/>
    <x v="391"/>
    <x v="1"/>
    <x v="4"/>
    <x v="392"/>
    <n v="194.94"/>
    <n v="3"/>
    <n v="0"/>
    <n v="23.392800000000001"/>
    <n v="194.94"/>
    <n v="0"/>
    <x v="0"/>
    <x v="8"/>
    <s v="Q3"/>
    <x v="2"/>
  </r>
  <r>
    <n v="443"/>
    <s v="CA-2016-115756"/>
    <x v="64"/>
    <x v="62"/>
    <x v="0"/>
    <s v="PK-19075"/>
    <s v="Pete Kriz"/>
    <x v="0"/>
    <x v="0"/>
    <x v="66"/>
    <s v="Michigan"/>
    <x v="83"/>
    <x v="2"/>
    <x v="392"/>
    <x v="1"/>
    <x v="4"/>
    <x v="393"/>
    <n v="70.95"/>
    <n v="3"/>
    <n v="0"/>
    <n v="20.575500000000002"/>
    <n v="70.95"/>
    <n v="0"/>
    <x v="0"/>
    <x v="8"/>
    <s v="Q3"/>
    <x v="2"/>
  </r>
  <r>
    <n v="444"/>
    <s v="CA-2016-115756"/>
    <x v="64"/>
    <x v="62"/>
    <x v="0"/>
    <s v="PK-19075"/>
    <s v="Pete Kriz"/>
    <x v="0"/>
    <x v="0"/>
    <x v="66"/>
    <s v="Michigan"/>
    <x v="83"/>
    <x v="2"/>
    <x v="393"/>
    <x v="1"/>
    <x v="10"/>
    <x v="394"/>
    <n v="91.36"/>
    <n v="4"/>
    <n v="0"/>
    <n v="42.025599999999997"/>
    <n v="91.36"/>
    <n v="0"/>
    <x v="0"/>
    <x v="8"/>
    <s v="Q3"/>
    <x v="2"/>
  </r>
  <r>
    <n v="445"/>
    <s v="CA-2016-115756"/>
    <x v="64"/>
    <x v="62"/>
    <x v="0"/>
    <s v="PK-19075"/>
    <s v="Pete Kriz"/>
    <x v="0"/>
    <x v="0"/>
    <x v="66"/>
    <s v="Michigan"/>
    <x v="83"/>
    <x v="2"/>
    <x v="394"/>
    <x v="0"/>
    <x v="1"/>
    <x v="395"/>
    <n v="242.94"/>
    <n v="3"/>
    <n v="0"/>
    <n v="29.152799999999999"/>
    <n v="242.94"/>
    <n v="0"/>
    <x v="0"/>
    <x v="8"/>
    <s v="Q3"/>
    <x v="2"/>
  </r>
  <r>
    <n v="446"/>
    <s v="CA-2016-115756"/>
    <x v="64"/>
    <x v="62"/>
    <x v="0"/>
    <s v="PK-19075"/>
    <s v="Pete Kriz"/>
    <x v="0"/>
    <x v="0"/>
    <x v="66"/>
    <s v="Michigan"/>
    <x v="83"/>
    <x v="2"/>
    <x v="395"/>
    <x v="1"/>
    <x v="2"/>
    <x v="396"/>
    <n v="22.05"/>
    <n v="7"/>
    <n v="0"/>
    <n v="10.584"/>
    <n v="22.05"/>
    <n v="0"/>
    <x v="0"/>
    <x v="8"/>
    <s v="Q3"/>
    <x v="2"/>
  </r>
  <r>
    <n v="447"/>
    <s v="CA-2017-154214"/>
    <x v="177"/>
    <x v="186"/>
    <x v="0"/>
    <s v="TB-21595"/>
    <s v="Troy Blackwell"/>
    <x v="0"/>
    <x v="0"/>
    <x v="38"/>
    <s v="Indiana"/>
    <x v="134"/>
    <x v="2"/>
    <x v="396"/>
    <x v="0"/>
    <x v="5"/>
    <x v="397"/>
    <n v="2.91"/>
    <n v="1"/>
    <n v="0"/>
    <n v="1.3676999999999999"/>
    <n v="2.91"/>
    <n v="0"/>
    <x v="3"/>
    <x v="10"/>
    <s v="Q1"/>
    <x v="2"/>
  </r>
  <r>
    <n v="448"/>
    <s v="CA-2016-166674"/>
    <x v="178"/>
    <x v="187"/>
    <x v="0"/>
    <s v="RB-19360"/>
    <s v="Raymond Buch"/>
    <x v="0"/>
    <x v="0"/>
    <x v="109"/>
    <s v="New York"/>
    <x v="135"/>
    <x v="3"/>
    <x v="397"/>
    <x v="1"/>
    <x v="6"/>
    <x v="398"/>
    <n v="59.52"/>
    <n v="3"/>
    <n v="0"/>
    <n v="15.475199999999999"/>
    <n v="59.52"/>
    <n v="0"/>
    <x v="0"/>
    <x v="3"/>
    <s v="Q2"/>
    <x v="5"/>
  </r>
  <r>
    <n v="449"/>
    <s v="CA-2016-166674"/>
    <x v="178"/>
    <x v="187"/>
    <x v="0"/>
    <s v="RB-19360"/>
    <s v="Raymond Buch"/>
    <x v="0"/>
    <x v="0"/>
    <x v="109"/>
    <s v="New York"/>
    <x v="135"/>
    <x v="3"/>
    <x v="398"/>
    <x v="1"/>
    <x v="4"/>
    <x v="399"/>
    <n v="161.94"/>
    <n v="3"/>
    <n v="0"/>
    <n v="9.7164000000000001"/>
    <n v="161.94"/>
    <n v="0"/>
    <x v="0"/>
    <x v="3"/>
    <s v="Q2"/>
    <x v="5"/>
  </r>
  <r>
    <n v="450"/>
    <s v="CA-2016-166674"/>
    <x v="178"/>
    <x v="187"/>
    <x v="0"/>
    <s v="RB-19360"/>
    <s v="Raymond Buch"/>
    <x v="0"/>
    <x v="0"/>
    <x v="109"/>
    <s v="New York"/>
    <x v="135"/>
    <x v="3"/>
    <x v="399"/>
    <x v="1"/>
    <x v="6"/>
    <x v="400"/>
    <n v="263.88"/>
    <n v="6"/>
    <n v="0"/>
    <n v="71.247600000000006"/>
    <n v="263.88"/>
    <n v="0"/>
    <x v="0"/>
    <x v="3"/>
    <s v="Q2"/>
    <x v="5"/>
  </r>
  <r>
    <n v="451"/>
    <s v="CA-2016-166674"/>
    <x v="178"/>
    <x v="187"/>
    <x v="0"/>
    <s v="RB-19360"/>
    <s v="Raymond Buch"/>
    <x v="0"/>
    <x v="0"/>
    <x v="109"/>
    <s v="New York"/>
    <x v="135"/>
    <x v="3"/>
    <x v="400"/>
    <x v="1"/>
    <x v="6"/>
    <x v="401"/>
    <n v="30.48"/>
    <n v="3"/>
    <n v="0"/>
    <n v="7.9248000000000003"/>
    <n v="30.48"/>
    <n v="0"/>
    <x v="0"/>
    <x v="3"/>
    <s v="Q2"/>
    <x v="5"/>
  </r>
  <r>
    <n v="452"/>
    <s v="CA-2016-166674"/>
    <x v="178"/>
    <x v="187"/>
    <x v="0"/>
    <s v="RB-19360"/>
    <s v="Raymond Buch"/>
    <x v="0"/>
    <x v="0"/>
    <x v="109"/>
    <s v="New York"/>
    <x v="135"/>
    <x v="3"/>
    <x v="401"/>
    <x v="1"/>
    <x v="6"/>
    <x v="402"/>
    <n v="9.84"/>
    <n v="3"/>
    <n v="0"/>
    <n v="2.8536000000000001"/>
    <n v="9.84"/>
    <n v="0"/>
    <x v="0"/>
    <x v="3"/>
    <s v="Q2"/>
    <x v="5"/>
  </r>
  <r>
    <n v="453"/>
    <s v="CA-2016-166674"/>
    <x v="178"/>
    <x v="187"/>
    <x v="0"/>
    <s v="RB-19360"/>
    <s v="Raymond Buch"/>
    <x v="0"/>
    <x v="0"/>
    <x v="109"/>
    <s v="New York"/>
    <x v="135"/>
    <x v="3"/>
    <x v="402"/>
    <x v="2"/>
    <x v="7"/>
    <x v="403"/>
    <n v="35.119999999999997"/>
    <n v="4"/>
    <n v="0"/>
    <n v="9.1311999999999998"/>
    <n v="35.119999999999997"/>
    <n v="0"/>
    <x v="0"/>
    <x v="3"/>
    <s v="Q2"/>
    <x v="5"/>
  </r>
  <r>
    <n v="454"/>
    <s v="CA-2017-147277"/>
    <x v="179"/>
    <x v="188"/>
    <x v="1"/>
    <s v="EB-13705"/>
    <s v="Ed Braxton"/>
    <x v="1"/>
    <x v="0"/>
    <x v="59"/>
    <s v="Ohio"/>
    <x v="75"/>
    <x v="3"/>
    <x v="10"/>
    <x v="0"/>
    <x v="3"/>
    <x v="10"/>
    <n v="284.36399999999998"/>
    <n v="2"/>
    <n v="0.4"/>
    <n v="-75.830399999999997"/>
    <n v="170.61839999999998"/>
    <n v="113.7456"/>
    <x v="3"/>
    <x v="2"/>
    <s v="Q4"/>
    <x v="5"/>
  </r>
  <r>
    <n v="455"/>
    <s v="CA-2017-147277"/>
    <x v="179"/>
    <x v="188"/>
    <x v="1"/>
    <s v="EB-13705"/>
    <s v="Ed Braxton"/>
    <x v="1"/>
    <x v="0"/>
    <x v="59"/>
    <s v="Ohio"/>
    <x v="75"/>
    <x v="3"/>
    <x v="403"/>
    <x v="1"/>
    <x v="4"/>
    <x v="404"/>
    <n v="665.40800000000002"/>
    <n v="2"/>
    <n v="0.2"/>
    <n v="66.540800000000004"/>
    <n v="532.32640000000004"/>
    <n v="133.08160000000001"/>
    <x v="3"/>
    <x v="2"/>
    <s v="Q4"/>
    <x v="5"/>
  </r>
  <r>
    <n v="456"/>
    <s v="CA-2016-100153"/>
    <x v="180"/>
    <x v="24"/>
    <x v="1"/>
    <s v="KH-16630"/>
    <s v="Ken Heidel"/>
    <x v="1"/>
    <x v="0"/>
    <x v="110"/>
    <s v="Oklahoma"/>
    <x v="136"/>
    <x v="2"/>
    <x v="404"/>
    <x v="2"/>
    <x v="11"/>
    <x v="405"/>
    <n v="63.88"/>
    <n v="4"/>
    <n v="0"/>
    <n v="24.9132"/>
    <n v="63.88"/>
    <n v="0"/>
    <x v="0"/>
    <x v="4"/>
    <s v="Q4"/>
    <x v="0"/>
  </r>
  <r>
    <n v="457"/>
    <s v="US-2014-110674"/>
    <x v="181"/>
    <x v="189"/>
    <x v="1"/>
    <s v="SC-20095"/>
    <s v="Sanjit Chand"/>
    <x v="0"/>
    <x v="0"/>
    <x v="3"/>
    <s v="California"/>
    <x v="137"/>
    <x v="1"/>
    <x v="405"/>
    <x v="0"/>
    <x v="1"/>
    <x v="406"/>
    <n v="129.56800000000001"/>
    <n v="2"/>
    <n v="0.2"/>
    <n v="-24.294"/>
    <n v="103.65440000000001"/>
    <n v="25.913600000000002"/>
    <x v="2"/>
    <x v="11"/>
    <s v="Q1"/>
    <x v="4"/>
  </r>
  <r>
    <n v="458"/>
    <s v="US-2016-157945"/>
    <x v="182"/>
    <x v="152"/>
    <x v="1"/>
    <s v="NF-18385"/>
    <s v="Natalie Fritzler"/>
    <x v="0"/>
    <x v="0"/>
    <x v="27"/>
    <s v="Illinois"/>
    <x v="67"/>
    <x v="2"/>
    <x v="406"/>
    <x v="0"/>
    <x v="1"/>
    <x v="407"/>
    <n v="747.55799999999999"/>
    <n v="3"/>
    <n v="0.3"/>
    <n v="-96.114599999999996"/>
    <n v="523.29059999999993"/>
    <n v="224.26739999999998"/>
    <x v="0"/>
    <x v="8"/>
    <s v="Q3"/>
    <x v="2"/>
  </r>
  <r>
    <n v="459"/>
    <s v="US-2016-157945"/>
    <x v="182"/>
    <x v="152"/>
    <x v="1"/>
    <s v="NF-18385"/>
    <s v="Natalie Fritzler"/>
    <x v="0"/>
    <x v="0"/>
    <x v="27"/>
    <s v="Illinois"/>
    <x v="67"/>
    <x v="2"/>
    <x v="407"/>
    <x v="1"/>
    <x v="12"/>
    <x v="153"/>
    <n v="8.9280000000000008"/>
    <n v="2"/>
    <n v="0.2"/>
    <n v="3.3479999999999999"/>
    <n v="7.1424000000000012"/>
    <n v="1.7856000000000003"/>
    <x v="0"/>
    <x v="8"/>
    <s v="Q3"/>
    <x v="2"/>
  </r>
  <r>
    <n v="460"/>
    <s v="CA-2015-109638"/>
    <x v="83"/>
    <x v="190"/>
    <x v="1"/>
    <s v="JH-15985"/>
    <s v="Joseph Holt"/>
    <x v="0"/>
    <x v="0"/>
    <x v="4"/>
    <s v="Washington"/>
    <x v="60"/>
    <x v="1"/>
    <x v="408"/>
    <x v="1"/>
    <x v="9"/>
    <x v="408"/>
    <n v="103.92"/>
    <n v="4"/>
    <n v="0"/>
    <n v="36.372"/>
    <n v="103.92"/>
    <n v="0"/>
    <x v="1"/>
    <x v="4"/>
    <s v="Q4"/>
    <x v="0"/>
  </r>
  <r>
    <n v="461"/>
    <s v="CA-2015-109638"/>
    <x v="83"/>
    <x v="190"/>
    <x v="1"/>
    <s v="JH-15985"/>
    <s v="Joseph Holt"/>
    <x v="0"/>
    <x v="0"/>
    <x v="4"/>
    <s v="Washington"/>
    <x v="60"/>
    <x v="1"/>
    <x v="409"/>
    <x v="2"/>
    <x v="11"/>
    <x v="409"/>
    <n v="899.91"/>
    <n v="9"/>
    <n v="0"/>
    <n v="377.9622"/>
    <n v="899.91"/>
    <n v="0"/>
    <x v="1"/>
    <x v="4"/>
    <s v="Q4"/>
    <x v="0"/>
  </r>
  <r>
    <n v="462"/>
    <s v="CA-2015-109638"/>
    <x v="83"/>
    <x v="190"/>
    <x v="1"/>
    <s v="JH-15985"/>
    <s v="Joseph Holt"/>
    <x v="0"/>
    <x v="0"/>
    <x v="4"/>
    <s v="Washington"/>
    <x v="60"/>
    <x v="1"/>
    <x v="410"/>
    <x v="1"/>
    <x v="8"/>
    <x v="410"/>
    <n v="51.311999999999998"/>
    <n v="3"/>
    <n v="0.2"/>
    <n v="18.6006"/>
    <n v="41.049599999999998"/>
    <n v="10.2624"/>
    <x v="1"/>
    <x v="4"/>
    <s v="Q4"/>
    <x v="0"/>
  </r>
  <r>
    <n v="463"/>
    <s v="CA-2016-109869"/>
    <x v="183"/>
    <x v="135"/>
    <x v="1"/>
    <s v="TN-21040"/>
    <s v="Tanja Norvell"/>
    <x v="2"/>
    <x v="0"/>
    <x v="42"/>
    <s v="Arizona"/>
    <x v="51"/>
    <x v="1"/>
    <x v="325"/>
    <x v="0"/>
    <x v="5"/>
    <x v="325"/>
    <n v="23.56"/>
    <n v="5"/>
    <n v="0.2"/>
    <n v="7.0679999999999996"/>
    <n v="18.847999999999999"/>
    <n v="4.7119999999999997"/>
    <x v="0"/>
    <x v="3"/>
    <s v="Q2"/>
    <x v="5"/>
  </r>
  <r>
    <n v="464"/>
    <s v="CA-2016-109869"/>
    <x v="183"/>
    <x v="135"/>
    <x v="1"/>
    <s v="TN-21040"/>
    <s v="Tanja Norvell"/>
    <x v="2"/>
    <x v="0"/>
    <x v="42"/>
    <s v="Arizona"/>
    <x v="51"/>
    <x v="1"/>
    <x v="411"/>
    <x v="0"/>
    <x v="3"/>
    <x v="411"/>
    <n v="1272.6300000000001"/>
    <n v="6"/>
    <n v="0.5"/>
    <n v="-814.48320000000001"/>
    <n v="636.31500000000005"/>
    <n v="636.31500000000005"/>
    <x v="0"/>
    <x v="3"/>
    <s v="Q2"/>
    <x v="5"/>
  </r>
  <r>
    <n v="465"/>
    <s v="CA-2016-109869"/>
    <x v="183"/>
    <x v="135"/>
    <x v="1"/>
    <s v="TN-21040"/>
    <s v="Tanja Norvell"/>
    <x v="2"/>
    <x v="0"/>
    <x v="42"/>
    <s v="Arizona"/>
    <x v="51"/>
    <x v="1"/>
    <x v="412"/>
    <x v="1"/>
    <x v="8"/>
    <x v="412"/>
    <n v="28.484999999999999"/>
    <n v="5"/>
    <n v="0.7"/>
    <n v="-20.888999999999999"/>
    <n v="8.5455000000000005"/>
    <n v="19.939499999999999"/>
    <x v="0"/>
    <x v="3"/>
    <s v="Q2"/>
    <x v="5"/>
  </r>
  <r>
    <n v="466"/>
    <s v="CA-2016-109869"/>
    <x v="183"/>
    <x v="135"/>
    <x v="1"/>
    <s v="TN-21040"/>
    <s v="Tanja Norvell"/>
    <x v="2"/>
    <x v="0"/>
    <x v="42"/>
    <s v="Arizona"/>
    <x v="51"/>
    <x v="1"/>
    <x v="413"/>
    <x v="1"/>
    <x v="14"/>
    <x v="413"/>
    <n v="185.376"/>
    <n v="2"/>
    <n v="0.2"/>
    <n v="-34.758000000000003"/>
    <n v="148.30080000000001"/>
    <n v="37.075200000000002"/>
    <x v="0"/>
    <x v="3"/>
    <s v="Q2"/>
    <x v="5"/>
  </r>
  <r>
    <n v="467"/>
    <s v="CA-2016-109869"/>
    <x v="183"/>
    <x v="135"/>
    <x v="1"/>
    <s v="TN-21040"/>
    <s v="Tanja Norvell"/>
    <x v="2"/>
    <x v="0"/>
    <x v="42"/>
    <s v="Arizona"/>
    <x v="51"/>
    <x v="1"/>
    <x v="414"/>
    <x v="1"/>
    <x v="9"/>
    <x v="414"/>
    <n v="78.272000000000006"/>
    <n v="2"/>
    <n v="0.2"/>
    <n v="5.8704000000000001"/>
    <n v="62.61760000000001"/>
    <n v="15.654400000000003"/>
    <x v="0"/>
    <x v="3"/>
    <s v="Q2"/>
    <x v="5"/>
  </r>
  <r>
    <n v="468"/>
    <s v="US-2015-101399"/>
    <x v="184"/>
    <x v="191"/>
    <x v="1"/>
    <s v="JS-15940"/>
    <s v="Joni Sundaresam"/>
    <x v="2"/>
    <x v="0"/>
    <x v="111"/>
    <s v="Illinois"/>
    <x v="138"/>
    <x v="2"/>
    <x v="269"/>
    <x v="0"/>
    <x v="5"/>
    <x v="269"/>
    <n v="254.744"/>
    <n v="7"/>
    <n v="0.6"/>
    <n v="-312.06139999999999"/>
    <n v="101.89760000000001"/>
    <n v="152.84639999999999"/>
    <x v="1"/>
    <x v="9"/>
    <s v="Q1"/>
    <x v="3"/>
  </r>
  <r>
    <n v="469"/>
    <s v="CA-2017-154907"/>
    <x v="185"/>
    <x v="192"/>
    <x v="1"/>
    <s v="DS-13180"/>
    <s v="David Smith"/>
    <x v="1"/>
    <x v="0"/>
    <x v="112"/>
    <s v="Texas"/>
    <x v="139"/>
    <x v="2"/>
    <x v="415"/>
    <x v="0"/>
    <x v="0"/>
    <x v="415"/>
    <n v="205.33279999999999"/>
    <n v="2"/>
    <n v="0.32"/>
    <n v="-36.235199999999999"/>
    <n v="139.62630399999998"/>
    <n v="65.706496000000001"/>
    <x v="3"/>
    <x v="10"/>
    <s v="Q1"/>
    <x v="5"/>
  </r>
  <r>
    <n v="470"/>
    <s v="US-2016-100419"/>
    <x v="186"/>
    <x v="120"/>
    <x v="0"/>
    <s v="CC-12670"/>
    <s v="Craig Carreira"/>
    <x v="0"/>
    <x v="0"/>
    <x v="22"/>
    <s v="Illinois"/>
    <x v="26"/>
    <x v="2"/>
    <x v="416"/>
    <x v="1"/>
    <x v="8"/>
    <x v="416"/>
    <n v="4.7880000000000003"/>
    <n v="3"/>
    <n v="0.8"/>
    <n v="-7.9001999999999999"/>
    <n v="0.95759999999999978"/>
    <n v="3.8304000000000005"/>
    <x v="0"/>
    <x v="4"/>
    <s v="Q4"/>
    <x v="5"/>
  </r>
  <r>
    <n v="471"/>
    <s v="CA-2015-154144"/>
    <x v="139"/>
    <x v="140"/>
    <x v="1"/>
    <s v="MH-17785"/>
    <s v="Maya Herman"/>
    <x v="1"/>
    <x v="0"/>
    <x v="113"/>
    <s v="New York"/>
    <x v="140"/>
    <x v="3"/>
    <x v="417"/>
    <x v="1"/>
    <x v="10"/>
    <x v="417"/>
    <n v="55.48"/>
    <n v="1"/>
    <n v="0"/>
    <n v="26.630400000000002"/>
    <n v="55.48"/>
    <n v="0"/>
    <x v="1"/>
    <x v="4"/>
    <s v="Q4"/>
    <x v="1"/>
  </r>
  <r>
    <n v="472"/>
    <s v="CA-2014-144666"/>
    <x v="187"/>
    <x v="193"/>
    <x v="0"/>
    <s v="JP-15520"/>
    <s v="Jeremy Pistek"/>
    <x v="0"/>
    <x v="0"/>
    <x v="8"/>
    <s v="California"/>
    <x v="94"/>
    <x v="1"/>
    <x v="418"/>
    <x v="1"/>
    <x v="4"/>
    <x v="418"/>
    <n v="340.92"/>
    <n v="3"/>
    <n v="0"/>
    <n v="3.4091999999999998"/>
    <n v="340.92"/>
    <n v="0"/>
    <x v="2"/>
    <x v="0"/>
    <s v="Q4"/>
    <x v="1"/>
  </r>
  <r>
    <n v="473"/>
    <s v="CA-2014-144666"/>
    <x v="187"/>
    <x v="193"/>
    <x v="0"/>
    <s v="JP-15520"/>
    <s v="Jeremy Pistek"/>
    <x v="0"/>
    <x v="0"/>
    <x v="8"/>
    <s v="California"/>
    <x v="94"/>
    <x v="1"/>
    <x v="419"/>
    <x v="0"/>
    <x v="0"/>
    <x v="419"/>
    <n v="222.666"/>
    <n v="2"/>
    <n v="0.15"/>
    <n v="10.478400000000001"/>
    <n v="189.26609999999999"/>
    <n v="33.399899999999995"/>
    <x v="2"/>
    <x v="0"/>
    <s v="Q4"/>
    <x v="1"/>
  </r>
  <r>
    <n v="474"/>
    <s v="CA-2014-144666"/>
    <x v="187"/>
    <x v="193"/>
    <x v="0"/>
    <s v="JP-15520"/>
    <s v="Jeremy Pistek"/>
    <x v="0"/>
    <x v="0"/>
    <x v="8"/>
    <s v="California"/>
    <x v="94"/>
    <x v="1"/>
    <x v="420"/>
    <x v="2"/>
    <x v="7"/>
    <x v="420"/>
    <n v="703.96799999999996"/>
    <n v="4"/>
    <n v="0.2"/>
    <n v="87.995999999999995"/>
    <n v="563.17439999999999"/>
    <n v="140.7936"/>
    <x v="2"/>
    <x v="0"/>
    <s v="Q4"/>
    <x v="1"/>
  </r>
  <r>
    <n v="475"/>
    <s v="CA-2014-144666"/>
    <x v="187"/>
    <x v="193"/>
    <x v="0"/>
    <s v="JP-15520"/>
    <s v="Jeremy Pistek"/>
    <x v="0"/>
    <x v="0"/>
    <x v="8"/>
    <s v="California"/>
    <x v="94"/>
    <x v="1"/>
    <x v="421"/>
    <x v="1"/>
    <x v="4"/>
    <x v="421"/>
    <n v="92.52"/>
    <n v="6"/>
    <n v="0"/>
    <n v="24.980399999999999"/>
    <n v="92.52"/>
    <n v="0"/>
    <x v="2"/>
    <x v="0"/>
    <s v="Q4"/>
    <x v="1"/>
  </r>
  <r>
    <n v="476"/>
    <s v="CA-2014-144666"/>
    <x v="187"/>
    <x v="193"/>
    <x v="0"/>
    <s v="JP-15520"/>
    <s v="Jeremy Pistek"/>
    <x v="0"/>
    <x v="0"/>
    <x v="8"/>
    <s v="California"/>
    <x v="94"/>
    <x v="1"/>
    <x v="422"/>
    <x v="1"/>
    <x v="10"/>
    <x v="422"/>
    <n v="62.65"/>
    <n v="7"/>
    <n v="0"/>
    <n v="28.818999999999999"/>
    <n v="62.65"/>
    <n v="0"/>
    <x v="2"/>
    <x v="0"/>
    <s v="Q4"/>
    <x v="1"/>
  </r>
  <r>
    <n v="477"/>
    <s v="CA-2014-144666"/>
    <x v="187"/>
    <x v="193"/>
    <x v="0"/>
    <s v="JP-15520"/>
    <s v="Jeremy Pistek"/>
    <x v="0"/>
    <x v="0"/>
    <x v="8"/>
    <s v="California"/>
    <x v="94"/>
    <x v="1"/>
    <x v="423"/>
    <x v="1"/>
    <x v="10"/>
    <x v="423"/>
    <n v="94.85"/>
    <n v="5"/>
    <n v="0"/>
    <n v="45.527999999999999"/>
    <n v="94.85"/>
    <n v="0"/>
    <x v="2"/>
    <x v="0"/>
    <s v="Q4"/>
    <x v="1"/>
  </r>
  <r>
    <n v="478"/>
    <s v="CA-2016-103891"/>
    <x v="188"/>
    <x v="194"/>
    <x v="1"/>
    <s v="KH-16690"/>
    <s v="Kristen Hastings"/>
    <x v="1"/>
    <x v="0"/>
    <x v="1"/>
    <s v="California"/>
    <x v="141"/>
    <x v="1"/>
    <x v="424"/>
    <x v="2"/>
    <x v="7"/>
    <x v="424"/>
    <n v="95.76"/>
    <n v="6"/>
    <n v="0.2"/>
    <n v="7.1820000000000004"/>
    <n v="76.608000000000004"/>
    <n v="19.152000000000001"/>
    <x v="0"/>
    <x v="7"/>
    <s v="Q3"/>
    <x v="0"/>
  </r>
  <r>
    <n v="479"/>
    <s v="CA-2016-152632"/>
    <x v="189"/>
    <x v="195"/>
    <x v="1"/>
    <s v="JE-15475"/>
    <s v="Jeremy Ellison"/>
    <x v="0"/>
    <x v="0"/>
    <x v="21"/>
    <s v="New York"/>
    <x v="24"/>
    <x v="3"/>
    <x v="278"/>
    <x v="0"/>
    <x v="5"/>
    <x v="278"/>
    <n v="40.200000000000003"/>
    <n v="3"/>
    <n v="0"/>
    <n v="19.295999999999999"/>
    <n v="40.200000000000003"/>
    <n v="0"/>
    <x v="0"/>
    <x v="2"/>
    <s v="Q4"/>
    <x v="6"/>
  </r>
  <r>
    <n v="480"/>
    <s v="CA-2016-100790"/>
    <x v="190"/>
    <x v="196"/>
    <x v="1"/>
    <s v="JG-15805"/>
    <s v="John Grady"/>
    <x v="1"/>
    <x v="0"/>
    <x v="20"/>
    <s v="New York"/>
    <x v="23"/>
    <x v="3"/>
    <x v="425"/>
    <x v="1"/>
    <x v="6"/>
    <x v="425"/>
    <n v="14.7"/>
    <n v="5"/>
    <n v="0"/>
    <n v="6.6150000000000002"/>
    <n v="14.7"/>
    <n v="0"/>
    <x v="0"/>
    <x v="1"/>
    <s v="Q2"/>
    <x v="1"/>
  </r>
  <r>
    <n v="481"/>
    <s v="CA-2016-100790"/>
    <x v="190"/>
    <x v="196"/>
    <x v="1"/>
    <s v="JG-15805"/>
    <s v="John Grady"/>
    <x v="1"/>
    <x v="0"/>
    <x v="20"/>
    <s v="New York"/>
    <x v="23"/>
    <x v="3"/>
    <x v="426"/>
    <x v="1"/>
    <x v="4"/>
    <x v="426"/>
    <n v="704.25"/>
    <n v="5"/>
    <n v="0"/>
    <n v="84.51"/>
    <n v="704.25"/>
    <n v="0"/>
    <x v="0"/>
    <x v="1"/>
    <s v="Q2"/>
    <x v="1"/>
  </r>
  <r>
    <n v="482"/>
    <s v="CA-2014-134677"/>
    <x v="191"/>
    <x v="197"/>
    <x v="1"/>
    <s v="XP-21865"/>
    <s v="Xylona Preis"/>
    <x v="0"/>
    <x v="0"/>
    <x v="70"/>
    <s v="California"/>
    <x v="142"/>
    <x v="1"/>
    <x v="427"/>
    <x v="2"/>
    <x v="11"/>
    <x v="427"/>
    <n v="9.09"/>
    <n v="3"/>
    <n v="0"/>
    <n v="1.9089"/>
    <n v="9.09"/>
    <n v="0"/>
    <x v="2"/>
    <x v="2"/>
    <s v="Q4"/>
    <x v="2"/>
  </r>
  <r>
    <n v="483"/>
    <s v="CA-2014-127691"/>
    <x v="192"/>
    <x v="151"/>
    <x v="1"/>
    <s v="EM-14065"/>
    <s v="Erin Mull"/>
    <x v="0"/>
    <x v="0"/>
    <x v="20"/>
    <s v="New York"/>
    <x v="23"/>
    <x v="3"/>
    <x v="79"/>
    <x v="1"/>
    <x v="6"/>
    <x v="79"/>
    <n v="5.96"/>
    <n v="2"/>
    <n v="0"/>
    <n v="1.6688000000000001"/>
    <n v="5.96"/>
    <n v="0"/>
    <x v="2"/>
    <x v="7"/>
    <s v="Q3"/>
    <x v="0"/>
  </r>
  <r>
    <n v="484"/>
    <s v="CA-2014-127691"/>
    <x v="192"/>
    <x v="151"/>
    <x v="1"/>
    <s v="EM-14065"/>
    <s v="Erin Mull"/>
    <x v="0"/>
    <x v="0"/>
    <x v="20"/>
    <s v="New York"/>
    <x v="23"/>
    <x v="3"/>
    <x v="428"/>
    <x v="2"/>
    <x v="11"/>
    <x v="428"/>
    <n v="159.97999999999999"/>
    <n v="2"/>
    <n v="0"/>
    <n v="57.592799999999997"/>
    <n v="159.97999999999999"/>
    <n v="0"/>
    <x v="2"/>
    <x v="7"/>
    <s v="Q3"/>
    <x v="0"/>
  </r>
  <r>
    <n v="485"/>
    <s v="CA-2017-140963"/>
    <x v="193"/>
    <x v="198"/>
    <x v="2"/>
    <s v="MT-18070"/>
    <s v="Michelle Tran"/>
    <x v="2"/>
    <x v="0"/>
    <x v="1"/>
    <s v="California"/>
    <x v="62"/>
    <x v="1"/>
    <x v="429"/>
    <x v="1"/>
    <x v="2"/>
    <x v="429"/>
    <n v="29.6"/>
    <n v="2"/>
    <n v="0"/>
    <n v="14.8"/>
    <n v="29.6"/>
    <n v="0"/>
    <x v="3"/>
    <x v="1"/>
    <s v="Q2"/>
    <x v="3"/>
  </r>
  <r>
    <n v="486"/>
    <s v="CA-2017-140963"/>
    <x v="193"/>
    <x v="198"/>
    <x v="2"/>
    <s v="MT-18070"/>
    <s v="Michelle Tran"/>
    <x v="2"/>
    <x v="0"/>
    <x v="1"/>
    <s v="California"/>
    <x v="62"/>
    <x v="1"/>
    <x v="430"/>
    <x v="0"/>
    <x v="0"/>
    <x v="430"/>
    <n v="514.16499999999996"/>
    <n v="5"/>
    <n v="0.15"/>
    <n v="-30.245000000000001"/>
    <n v="437.04024999999996"/>
    <n v="77.124749999999992"/>
    <x v="3"/>
    <x v="1"/>
    <s v="Q2"/>
    <x v="3"/>
  </r>
  <r>
    <n v="487"/>
    <s v="CA-2017-140963"/>
    <x v="193"/>
    <x v="198"/>
    <x v="2"/>
    <s v="MT-18070"/>
    <s v="Michelle Tran"/>
    <x v="2"/>
    <x v="0"/>
    <x v="1"/>
    <s v="California"/>
    <x v="62"/>
    <x v="1"/>
    <x v="431"/>
    <x v="2"/>
    <x v="7"/>
    <x v="431"/>
    <n v="279.95999999999998"/>
    <n v="5"/>
    <n v="0.2"/>
    <n v="17.497499999999999"/>
    <n v="223.96799999999999"/>
    <n v="55.991999999999997"/>
    <x v="3"/>
    <x v="1"/>
    <s v="Q2"/>
    <x v="3"/>
  </r>
  <r>
    <n v="488"/>
    <s v="CA-2014-154627"/>
    <x v="194"/>
    <x v="199"/>
    <x v="2"/>
    <s v="SA-20830"/>
    <s v="Sue Ann Reed"/>
    <x v="0"/>
    <x v="0"/>
    <x v="22"/>
    <s v="Illinois"/>
    <x v="26"/>
    <x v="2"/>
    <x v="432"/>
    <x v="2"/>
    <x v="7"/>
    <x v="432"/>
    <n v="2735.9520000000002"/>
    <n v="6"/>
    <n v="0.2"/>
    <n v="341.99400000000003"/>
    <n v="2188.7616000000003"/>
    <n v="547.19040000000007"/>
    <x v="2"/>
    <x v="2"/>
    <s v="Q4"/>
    <x v="4"/>
  </r>
  <r>
    <n v="489"/>
    <s v="CA-2014-133753"/>
    <x v="3"/>
    <x v="200"/>
    <x v="0"/>
    <s v="CW-11905"/>
    <s v="Carl Weiss"/>
    <x v="2"/>
    <x v="0"/>
    <x v="114"/>
    <s v="Texas"/>
    <x v="143"/>
    <x v="2"/>
    <x v="433"/>
    <x v="2"/>
    <x v="7"/>
    <x v="433"/>
    <n v="7.992"/>
    <n v="1"/>
    <n v="0.2"/>
    <n v="0.59940000000000004"/>
    <n v="6.3936000000000002"/>
    <n v="1.5984"/>
    <x v="2"/>
    <x v="1"/>
    <s v="Q2"/>
    <x v="2"/>
  </r>
  <r>
    <n v="490"/>
    <s v="CA-2014-133753"/>
    <x v="3"/>
    <x v="200"/>
    <x v="0"/>
    <s v="CW-11905"/>
    <s v="Carl Weiss"/>
    <x v="2"/>
    <x v="0"/>
    <x v="114"/>
    <s v="Texas"/>
    <x v="143"/>
    <x v="2"/>
    <x v="434"/>
    <x v="2"/>
    <x v="11"/>
    <x v="434"/>
    <n v="63.984000000000002"/>
    <n v="2"/>
    <n v="0.2"/>
    <n v="10.397399999999999"/>
    <n v="51.187200000000004"/>
    <n v="12.796800000000001"/>
    <x v="2"/>
    <x v="1"/>
    <s v="Q2"/>
    <x v="2"/>
  </r>
  <r>
    <n v="491"/>
    <s v="CA-2014-133753"/>
    <x v="3"/>
    <x v="200"/>
    <x v="0"/>
    <s v="CW-11905"/>
    <s v="Carl Weiss"/>
    <x v="2"/>
    <x v="0"/>
    <x v="114"/>
    <s v="Texas"/>
    <x v="143"/>
    <x v="2"/>
    <x v="399"/>
    <x v="1"/>
    <x v="6"/>
    <x v="400"/>
    <n v="70.367999999999995"/>
    <n v="2"/>
    <n v="0.2"/>
    <n v="6.1571999999999996"/>
    <n v="56.294399999999996"/>
    <n v="14.073599999999999"/>
    <x v="2"/>
    <x v="1"/>
    <s v="Q2"/>
    <x v="2"/>
  </r>
  <r>
    <n v="492"/>
    <s v="CA-2014-113362"/>
    <x v="80"/>
    <x v="76"/>
    <x v="1"/>
    <s v="AJ-10960"/>
    <s v="Astrea Jones"/>
    <x v="0"/>
    <x v="0"/>
    <x v="30"/>
    <s v="New York"/>
    <x v="144"/>
    <x v="3"/>
    <x v="435"/>
    <x v="1"/>
    <x v="4"/>
    <x v="435"/>
    <n v="449.15"/>
    <n v="5"/>
    <n v="0"/>
    <n v="8.9830000000000005"/>
    <n v="449.15"/>
    <n v="0"/>
    <x v="2"/>
    <x v="8"/>
    <s v="Q3"/>
    <x v="1"/>
  </r>
  <r>
    <n v="493"/>
    <s v="CA-2014-113362"/>
    <x v="80"/>
    <x v="76"/>
    <x v="1"/>
    <s v="AJ-10960"/>
    <s v="Astrea Jones"/>
    <x v="0"/>
    <x v="0"/>
    <x v="30"/>
    <s v="New York"/>
    <x v="144"/>
    <x v="3"/>
    <x v="436"/>
    <x v="1"/>
    <x v="12"/>
    <x v="436"/>
    <n v="11.07"/>
    <n v="3"/>
    <n v="0"/>
    <n v="5.0922000000000001"/>
    <n v="11.07"/>
    <n v="0"/>
    <x v="2"/>
    <x v="8"/>
    <s v="Q3"/>
    <x v="1"/>
  </r>
  <r>
    <n v="494"/>
    <s v="CA-2016-169166"/>
    <x v="195"/>
    <x v="201"/>
    <x v="1"/>
    <s v="SS-20590"/>
    <s v="Sonia Sunley"/>
    <x v="0"/>
    <x v="0"/>
    <x v="4"/>
    <s v="Washington"/>
    <x v="60"/>
    <x v="1"/>
    <x v="437"/>
    <x v="2"/>
    <x v="11"/>
    <x v="437"/>
    <n v="93.98"/>
    <n v="2"/>
    <n v="0"/>
    <n v="13.1572"/>
    <n v="93.98"/>
    <n v="0"/>
    <x v="0"/>
    <x v="5"/>
    <s v="Q2"/>
    <x v="2"/>
  </r>
  <r>
    <n v="495"/>
    <s v="US-2016-120929"/>
    <x v="196"/>
    <x v="202"/>
    <x v="0"/>
    <s v="RO-19780"/>
    <s v="Rose O'Brian"/>
    <x v="0"/>
    <x v="0"/>
    <x v="26"/>
    <s v="Tennessee"/>
    <x v="31"/>
    <x v="0"/>
    <x v="438"/>
    <x v="0"/>
    <x v="3"/>
    <x v="438"/>
    <n v="189.88200000000001"/>
    <n v="3"/>
    <n v="0.4"/>
    <n v="-94.941000000000003"/>
    <n v="113.92919999999999"/>
    <n v="75.952800000000011"/>
    <x v="0"/>
    <x v="10"/>
    <s v="Q1"/>
    <x v="5"/>
  </r>
  <r>
    <n v="496"/>
    <s v="CA-2015-134782"/>
    <x v="17"/>
    <x v="16"/>
    <x v="1"/>
    <s v="MD-17350"/>
    <s v="Maribeth Dona"/>
    <x v="0"/>
    <x v="0"/>
    <x v="115"/>
    <s v="Arkansas"/>
    <x v="145"/>
    <x v="0"/>
    <x v="439"/>
    <x v="1"/>
    <x v="12"/>
    <x v="439"/>
    <n v="105.42"/>
    <n v="2"/>
    <n v="0"/>
    <n v="51.655799999999999"/>
    <n v="105.42"/>
    <n v="0"/>
    <x v="1"/>
    <x v="4"/>
    <s v="Q4"/>
    <x v="1"/>
  </r>
  <r>
    <n v="497"/>
    <s v="CA-2016-126158"/>
    <x v="197"/>
    <x v="203"/>
    <x v="1"/>
    <s v="SC-20095"/>
    <s v="Sanjit Chand"/>
    <x v="0"/>
    <x v="0"/>
    <x v="116"/>
    <s v="California"/>
    <x v="146"/>
    <x v="1"/>
    <x v="440"/>
    <x v="1"/>
    <x v="8"/>
    <x v="440"/>
    <n v="119.616"/>
    <n v="8"/>
    <n v="0.2"/>
    <n v="40.370399999999997"/>
    <n v="95.692800000000005"/>
    <n v="23.923200000000001"/>
    <x v="0"/>
    <x v="7"/>
    <s v="Q3"/>
    <x v="2"/>
  </r>
  <r>
    <n v="498"/>
    <s v="CA-2016-126158"/>
    <x v="197"/>
    <x v="203"/>
    <x v="1"/>
    <s v="SC-20095"/>
    <s v="Sanjit Chand"/>
    <x v="0"/>
    <x v="0"/>
    <x v="116"/>
    <s v="California"/>
    <x v="146"/>
    <x v="1"/>
    <x v="441"/>
    <x v="0"/>
    <x v="5"/>
    <x v="441"/>
    <n v="255.76"/>
    <n v="4"/>
    <n v="0"/>
    <n v="81.843199999999996"/>
    <n v="255.76"/>
    <n v="0"/>
    <x v="0"/>
    <x v="7"/>
    <s v="Q3"/>
    <x v="2"/>
  </r>
  <r>
    <n v="499"/>
    <s v="CA-2016-126158"/>
    <x v="197"/>
    <x v="203"/>
    <x v="1"/>
    <s v="SC-20095"/>
    <s v="Sanjit Chand"/>
    <x v="0"/>
    <x v="0"/>
    <x v="116"/>
    <s v="California"/>
    <x v="146"/>
    <x v="1"/>
    <x v="291"/>
    <x v="0"/>
    <x v="1"/>
    <x v="291"/>
    <n v="241.56800000000001"/>
    <n v="2"/>
    <n v="0.2"/>
    <n v="18.117599999999999"/>
    <n v="193.25440000000003"/>
    <n v="48.313600000000008"/>
    <x v="0"/>
    <x v="7"/>
    <s v="Q3"/>
    <x v="2"/>
  </r>
  <r>
    <n v="500"/>
    <s v="CA-2016-126158"/>
    <x v="197"/>
    <x v="203"/>
    <x v="1"/>
    <s v="SC-20095"/>
    <s v="Sanjit Chand"/>
    <x v="0"/>
    <x v="0"/>
    <x v="116"/>
    <s v="California"/>
    <x v="146"/>
    <x v="1"/>
    <x v="442"/>
    <x v="0"/>
    <x v="5"/>
    <x v="442"/>
    <n v="69.3"/>
    <n v="9"/>
    <n v="0"/>
    <n v="22.869"/>
    <n v="69.3"/>
    <n v="0"/>
    <x v="0"/>
    <x v="7"/>
    <s v="Q3"/>
    <x v="2"/>
  </r>
  <r>
    <n v="501"/>
    <s v="US-2016-105578"/>
    <x v="198"/>
    <x v="204"/>
    <x v="1"/>
    <s v="MY-17380"/>
    <s v="Maribeth Yedwab"/>
    <x v="1"/>
    <x v="0"/>
    <x v="117"/>
    <s v="Colorado"/>
    <x v="147"/>
    <x v="1"/>
    <x v="443"/>
    <x v="1"/>
    <x v="8"/>
    <x v="443"/>
    <n v="22.62"/>
    <n v="2"/>
    <n v="0.7"/>
    <n v="-15.08"/>
    <n v="6.7860000000000014"/>
    <n v="15.834"/>
    <x v="0"/>
    <x v="5"/>
    <s v="Q2"/>
    <x v="2"/>
  </r>
  <r>
    <n v="502"/>
    <s v="US-2016-105578"/>
    <x v="198"/>
    <x v="204"/>
    <x v="1"/>
    <s v="MY-17380"/>
    <s v="Maribeth Yedwab"/>
    <x v="1"/>
    <x v="0"/>
    <x v="117"/>
    <s v="Colorado"/>
    <x v="147"/>
    <x v="1"/>
    <x v="444"/>
    <x v="1"/>
    <x v="8"/>
    <x v="444"/>
    <n v="14.952"/>
    <n v="2"/>
    <n v="0.7"/>
    <n v="-11.961600000000001"/>
    <n v="4.4856000000000007"/>
    <n v="10.4664"/>
    <x v="0"/>
    <x v="5"/>
    <s v="Q2"/>
    <x v="2"/>
  </r>
  <r>
    <n v="503"/>
    <s v="US-2016-105578"/>
    <x v="198"/>
    <x v="204"/>
    <x v="1"/>
    <s v="MY-17380"/>
    <s v="Maribeth Yedwab"/>
    <x v="1"/>
    <x v="0"/>
    <x v="117"/>
    <s v="Colorado"/>
    <x v="147"/>
    <x v="1"/>
    <x v="445"/>
    <x v="0"/>
    <x v="1"/>
    <x v="445"/>
    <n v="801.56799999999998"/>
    <n v="2"/>
    <n v="0.2"/>
    <n v="50.097999999999999"/>
    <n v="641.25440000000003"/>
    <n v="160.31360000000001"/>
    <x v="0"/>
    <x v="5"/>
    <s v="Q2"/>
    <x v="2"/>
  </r>
  <r>
    <n v="504"/>
    <s v="US-2016-105578"/>
    <x v="198"/>
    <x v="204"/>
    <x v="1"/>
    <s v="MY-17380"/>
    <s v="Maribeth Yedwab"/>
    <x v="1"/>
    <x v="0"/>
    <x v="117"/>
    <s v="Colorado"/>
    <x v="147"/>
    <x v="1"/>
    <x v="446"/>
    <x v="1"/>
    <x v="8"/>
    <x v="446"/>
    <n v="2.3759999999999999"/>
    <n v="3"/>
    <n v="0.7"/>
    <n v="-1.9008"/>
    <n v="0.7128000000000001"/>
    <n v="1.6631999999999998"/>
    <x v="0"/>
    <x v="5"/>
    <s v="Q2"/>
    <x v="2"/>
  </r>
  <r>
    <n v="505"/>
    <s v="US-2016-105578"/>
    <x v="198"/>
    <x v="204"/>
    <x v="1"/>
    <s v="MY-17380"/>
    <s v="Maribeth Yedwab"/>
    <x v="1"/>
    <x v="0"/>
    <x v="117"/>
    <s v="Colorado"/>
    <x v="147"/>
    <x v="1"/>
    <x v="447"/>
    <x v="1"/>
    <x v="10"/>
    <x v="447"/>
    <n v="32.792000000000002"/>
    <n v="1"/>
    <n v="0.2"/>
    <n v="11.8871"/>
    <n v="26.233600000000003"/>
    <n v="6.5584000000000007"/>
    <x v="0"/>
    <x v="5"/>
    <s v="Q2"/>
    <x v="2"/>
  </r>
  <r>
    <n v="506"/>
    <s v="CA-2017-134978"/>
    <x v="105"/>
    <x v="205"/>
    <x v="0"/>
    <s v="EB-13705"/>
    <s v="Ed Braxton"/>
    <x v="1"/>
    <x v="0"/>
    <x v="20"/>
    <s v="New York"/>
    <x v="23"/>
    <x v="3"/>
    <x v="122"/>
    <x v="1"/>
    <x v="8"/>
    <x v="122"/>
    <n v="15.92"/>
    <n v="5"/>
    <n v="0.2"/>
    <n v="5.3730000000000002"/>
    <n v="12.736000000000001"/>
    <n v="3.1840000000000002"/>
    <x v="3"/>
    <x v="0"/>
    <s v="Q4"/>
    <x v="1"/>
  </r>
  <r>
    <n v="507"/>
    <s v="CA-2015-145352"/>
    <x v="199"/>
    <x v="206"/>
    <x v="1"/>
    <s v="CM-12385"/>
    <s v="Christopher Martinez"/>
    <x v="0"/>
    <x v="0"/>
    <x v="118"/>
    <s v="Georgia"/>
    <x v="148"/>
    <x v="0"/>
    <x v="448"/>
    <x v="1"/>
    <x v="6"/>
    <x v="448"/>
    <n v="2.74"/>
    <n v="1"/>
    <n v="0"/>
    <n v="0.73980000000000001"/>
    <n v="2.74"/>
    <n v="0"/>
    <x v="1"/>
    <x v="10"/>
    <s v="Q1"/>
    <x v="2"/>
  </r>
  <r>
    <n v="508"/>
    <s v="CA-2015-145352"/>
    <x v="199"/>
    <x v="206"/>
    <x v="1"/>
    <s v="CM-12385"/>
    <s v="Christopher Martinez"/>
    <x v="0"/>
    <x v="0"/>
    <x v="118"/>
    <s v="Georgia"/>
    <x v="148"/>
    <x v="0"/>
    <x v="449"/>
    <x v="1"/>
    <x v="6"/>
    <x v="449"/>
    <n v="8.34"/>
    <n v="3"/>
    <n v="0"/>
    <n v="2.1684000000000001"/>
    <n v="8.34"/>
    <n v="0"/>
    <x v="1"/>
    <x v="10"/>
    <s v="Q1"/>
    <x v="2"/>
  </r>
  <r>
    <n v="509"/>
    <s v="CA-2015-145352"/>
    <x v="199"/>
    <x v="206"/>
    <x v="1"/>
    <s v="CM-12385"/>
    <s v="Christopher Martinez"/>
    <x v="0"/>
    <x v="0"/>
    <x v="118"/>
    <s v="Georgia"/>
    <x v="148"/>
    <x v="0"/>
    <x v="230"/>
    <x v="1"/>
    <x v="4"/>
    <x v="450"/>
    <n v="46.74"/>
    <n v="3"/>
    <n v="0"/>
    <n v="11.685"/>
    <n v="46.74"/>
    <n v="0"/>
    <x v="1"/>
    <x v="10"/>
    <s v="Q1"/>
    <x v="2"/>
  </r>
  <r>
    <n v="510"/>
    <s v="CA-2015-145352"/>
    <x v="199"/>
    <x v="206"/>
    <x v="1"/>
    <s v="CM-12385"/>
    <s v="Christopher Martinez"/>
    <x v="0"/>
    <x v="0"/>
    <x v="118"/>
    <s v="Georgia"/>
    <x v="148"/>
    <x v="0"/>
    <x v="450"/>
    <x v="1"/>
    <x v="8"/>
    <x v="451"/>
    <n v="6354.95"/>
    <n v="5"/>
    <n v="0"/>
    <n v="3177.4749999999999"/>
    <n v="6354.95"/>
    <n v="0"/>
    <x v="1"/>
    <x v="10"/>
    <s v="Q1"/>
    <x v="2"/>
  </r>
  <r>
    <n v="511"/>
    <s v="CA-2017-135307"/>
    <x v="200"/>
    <x v="207"/>
    <x v="2"/>
    <s v="LS-17245"/>
    <s v="Lynn Smith"/>
    <x v="0"/>
    <x v="0"/>
    <x v="119"/>
    <s v="Missouri"/>
    <x v="149"/>
    <x v="2"/>
    <x v="451"/>
    <x v="0"/>
    <x v="5"/>
    <x v="452"/>
    <n v="126.3"/>
    <n v="3"/>
    <n v="0"/>
    <n v="40.415999999999997"/>
    <n v="126.3"/>
    <n v="0"/>
    <x v="3"/>
    <x v="0"/>
    <s v="Q4"/>
    <x v="1"/>
  </r>
  <r>
    <n v="512"/>
    <s v="CA-2017-135307"/>
    <x v="200"/>
    <x v="207"/>
    <x v="2"/>
    <s v="LS-17245"/>
    <s v="Lynn Smith"/>
    <x v="0"/>
    <x v="0"/>
    <x v="119"/>
    <s v="Missouri"/>
    <x v="149"/>
    <x v="2"/>
    <x v="452"/>
    <x v="2"/>
    <x v="11"/>
    <x v="453"/>
    <n v="38.04"/>
    <n v="2"/>
    <n v="0"/>
    <n v="12.172800000000001"/>
    <n v="38.04"/>
    <n v="0"/>
    <x v="3"/>
    <x v="0"/>
    <s v="Q4"/>
    <x v="1"/>
  </r>
  <r>
    <n v="513"/>
    <s v="CA-2016-106341"/>
    <x v="201"/>
    <x v="208"/>
    <x v="2"/>
    <s v="LF-17185"/>
    <s v="Luke Foster"/>
    <x v="0"/>
    <x v="0"/>
    <x v="46"/>
    <s v="Ohio"/>
    <x v="55"/>
    <x v="3"/>
    <x v="79"/>
    <x v="1"/>
    <x v="6"/>
    <x v="79"/>
    <n v="7.1520000000000001"/>
    <n v="3"/>
    <n v="0.2"/>
    <n v="0.71519999999999995"/>
    <n v="5.7216000000000005"/>
    <n v="1.4304000000000001"/>
    <x v="0"/>
    <x v="2"/>
    <s v="Q4"/>
    <x v="6"/>
  </r>
  <r>
    <n v="514"/>
    <s v="CA-2017-163405"/>
    <x v="202"/>
    <x v="209"/>
    <x v="1"/>
    <s v="BN-11515"/>
    <s v="Bradley Nguyen"/>
    <x v="0"/>
    <x v="0"/>
    <x v="1"/>
    <s v="California"/>
    <x v="13"/>
    <x v="1"/>
    <x v="453"/>
    <x v="1"/>
    <x v="6"/>
    <x v="454"/>
    <n v="6.63"/>
    <n v="3"/>
    <n v="0"/>
    <n v="1.7901"/>
    <n v="6.63"/>
    <n v="0"/>
    <x v="3"/>
    <x v="4"/>
    <s v="Q4"/>
    <x v="6"/>
  </r>
  <r>
    <n v="515"/>
    <s v="CA-2017-163405"/>
    <x v="202"/>
    <x v="209"/>
    <x v="1"/>
    <s v="BN-11515"/>
    <s v="Bradley Nguyen"/>
    <x v="0"/>
    <x v="0"/>
    <x v="1"/>
    <s v="California"/>
    <x v="13"/>
    <x v="1"/>
    <x v="454"/>
    <x v="1"/>
    <x v="6"/>
    <x v="455"/>
    <n v="5.88"/>
    <n v="2"/>
    <n v="0"/>
    <n v="1.7052"/>
    <n v="5.88"/>
    <n v="0"/>
    <x v="3"/>
    <x v="4"/>
    <s v="Q4"/>
    <x v="6"/>
  </r>
  <r>
    <n v="516"/>
    <s v="CA-2017-127432"/>
    <x v="203"/>
    <x v="210"/>
    <x v="1"/>
    <s v="AD-10180"/>
    <s v="Alan Dominguez"/>
    <x v="2"/>
    <x v="0"/>
    <x v="120"/>
    <s v="Montana"/>
    <x v="150"/>
    <x v="1"/>
    <x v="455"/>
    <x v="2"/>
    <x v="16"/>
    <x v="456"/>
    <n v="2999.95"/>
    <n v="5"/>
    <n v="0"/>
    <n v="1379.9770000000001"/>
    <n v="2999.95"/>
    <n v="0"/>
    <x v="3"/>
    <x v="9"/>
    <s v="Q1"/>
    <x v="1"/>
  </r>
  <r>
    <n v="517"/>
    <s v="CA-2017-127432"/>
    <x v="203"/>
    <x v="210"/>
    <x v="1"/>
    <s v="AD-10180"/>
    <s v="Alan Dominguez"/>
    <x v="2"/>
    <x v="0"/>
    <x v="120"/>
    <s v="Montana"/>
    <x v="150"/>
    <x v="1"/>
    <x v="456"/>
    <x v="1"/>
    <x v="4"/>
    <x v="457"/>
    <n v="51.45"/>
    <n v="3"/>
    <n v="0"/>
    <n v="13.891500000000001"/>
    <n v="51.45"/>
    <n v="0"/>
    <x v="3"/>
    <x v="9"/>
    <s v="Q1"/>
    <x v="1"/>
  </r>
  <r>
    <n v="518"/>
    <s v="CA-2017-127432"/>
    <x v="203"/>
    <x v="210"/>
    <x v="1"/>
    <s v="AD-10180"/>
    <s v="Alan Dominguez"/>
    <x v="2"/>
    <x v="0"/>
    <x v="120"/>
    <s v="Montana"/>
    <x v="150"/>
    <x v="1"/>
    <x v="457"/>
    <x v="1"/>
    <x v="10"/>
    <x v="458"/>
    <n v="11.96"/>
    <n v="2"/>
    <n v="0"/>
    <n v="5.3819999999999997"/>
    <n v="11.96"/>
    <n v="0"/>
    <x v="3"/>
    <x v="9"/>
    <s v="Q1"/>
    <x v="1"/>
  </r>
  <r>
    <n v="519"/>
    <s v="CA-2017-127432"/>
    <x v="203"/>
    <x v="210"/>
    <x v="1"/>
    <s v="AD-10180"/>
    <s v="Alan Dominguez"/>
    <x v="2"/>
    <x v="0"/>
    <x v="120"/>
    <s v="Montana"/>
    <x v="150"/>
    <x v="1"/>
    <x v="458"/>
    <x v="1"/>
    <x v="4"/>
    <x v="459"/>
    <n v="1126.02"/>
    <n v="3"/>
    <n v="0"/>
    <n v="56.301000000000002"/>
    <n v="1126.02"/>
    <n v="0"/>
    <x v="3"/>
    <x v="9"/>
    <s v="Q1"/>
    <x v="1"/>
  </r>
  <r>
    <n v="520"/>
    <s v="CA-2015-157812"/>
    <x v="204"/>
    <x v="211"/>
    <x v="1"/>
    <s v="DB-13210"/>
    <s v="Dean Braden"/>
    <x v="0"/>
    <x v="0"/>
    <x v="12"/>
    <s v="Texas"/>
    <x v="16"/>
    <x v="2"/>
    <x v="43"/>
    <x v="2"/>
    <x v="11"/>
    <x v="43"/>
    <n v="18.391999999999999"/>
    <n v="1"/>
    <n v="0.2"/>
    <n v="5.2877000000000001"/>
    <n v="14.7136"/>
    <n v="3.6783999999999999"/>
    <x v="1"/>
    <x v="10"/>
    <s v="Q1"/>
    <x v="1"/>
  </r>
  <r>
    <n v="521"/>
    <s v="CA-2015-157812"/>
    <x v="204"/>
    <x v="211"/>
    <x v="1"/>
    <s v="DB-13210"/>
    <s v="Dean Braden"/>
    <x v="0"/>
    <x v="0"/>
    <x v="12"/>
    <s v="Texas"/>
    <x v="16"/>
    <x v="2"/>
    <x v="459"/>
    <x v="1"/>
    <x v="4"/>
    <x v="460"/>
    <n v="129.56800000000001"/>
    <n v="2"/>
    <n v="0.2"/>
    <n v="-25.913599999999999"/>
    <n v="103.65440000000001"/>
    <n v="25.913600000000002"/>
    <x v="1"/>
    <x v="10"/>
    <s v="Q1"/>
    <x v="1"/>
  </r>
  <r>
    <n v="522"/>
    <s v="CA-2015-157812"/>
    <x v="204"/>
    <x v="211"/>
    <x v="1"/>
    <s v="DB-13210"/>
    <s v="Dean Braden"/>
    <x v="0"/>
    <x v="0"/>
    <x v="12"/>
    <s v="Texas"/>
    <x v="16"/>
    <x v="2"/>
    <x v="460"/>
    <x v="1"/>
    <x v="8"/>
    <x v="461"/>
    <n v="14.112"/>
    <n v="9"/>
    <n v="0.8"/>
    <n v="-21.167999999999999"/>
    <n v="2.8223999999999996"/>
    <n v="11.2896"/>
    <x v="1"/>
    <x v="10"/>
    <s v="Q1"/>
    <x v="1"/>
  </r>
  <r>
    <n v="523"/>
    <s v="CA-2017-145142"/>
    <x v="205"/>
    <x v="212"/>
    <x v="2"/>
    <s v="MC-17605"/>
    <s v="Matt Connell"/>
    <x v="1"/>
    <x v="0"/>
    <x v="66"/>
    <s v="Michigan"/>
    <x v="151"/>
    <x v="2"/>
    <x v="438"/>
    <x v="0"/>
    <x v="3"/>
    <x v="438"/>
    <n v="210.98"/>
    <n v="2"/>
    <n v="0"/>
    <n v="21.097999999999999"/>
    <n v="210.98"/>
    <n v="0"/>
    <x v="3"/>
    <x v="9"/>
    <s v="Q1"/>
    <x v="2"/>
  </r>
  <r>
    <n v="524"/>
    <s v="US-2016-139486"/>
    <x v="206"/>
    <x v="213"/>
    <x v="2"/>
    <s v="LH-17155"/>
    <s v="Logan Haushalter"/>
    <x v="0"/>
    <x v="0"/>
    <x v="1"/>
    <s v="California"/>
    <x v="3"/>
    <x v="1"/>
    <x v="461"/>
    <x v="2"/>
    <x v="7"/>
    <x v="462"/>
    <n v="55.176000000000002"/>
    <n v="3"/>
    <n v="0.2"/>
    <n v="-12.4146"/>
    <n v="44.140800000000006"/>
    <n v="11.035200000000001"/>
    <x v="0"/>
    <x v="5"/>
    <s v="Q2"/>
    <x v="3"/>
  </r>
  <r>
    <n v="525"/>
    <s v="US-2016-139486"/>
    <x v="206"/>
    <x v="213"/>
    <x v="2"/>
    <s v="LH-17155"/>
    <s v="Logan Haushalter"/>
    <x v="0"/>
    <x v="0"/>
    <x v="1"/>
    <s v="California"/>
    <x v="3"/>
    <x v="1"/>
    <x v="217"/>
    <x v="2"/>
    <x v="11"/>
    <x v="463"/>
    <n v="66.260000000000005"/>
    <n v="2"/>
    <n v="0"/>
    <n v="27.166599999999999"/>
    <n v="66.260000000000005"/>
    <n v="0"/>
    <x v="0"/>
    <x v="5"/>
    <s v="Q2"/>
    <x v="3"/>
  </r>
  <r>
    <n v="526"/>
    <s v="CA-2015-158792"/>
    <x v="207"/>
    <x v="214"/>
    <x v="1"/>
    <s v="BD-11605"/>
    <s v="Brian Dahlen"/>
    <x v="0"/>
    <x v="0"/>
    <x v="104"/>
    <s v="Massachusetts"/>
    <x v="128"/>
    <x v="3"/>
    <x v="462"/>
    <x v="1"/>
    <x v="13"/>
    <x v="128"/>
    <n v="22.2"/>
    <n v="5"/>
    <n v="0"/>
    <n v="10.433999999999999"/>
    <n v="22.2"/>
    <n v="0"/>
    <x v="1"/>
    <x v="4"/>
    <s v="Q4"/>
    <x v="3"/>
  </r>
  <r>
    <n v="527"/>
    <s v="CA-2017-113558"/>
    <x v="208"/>
    <x v="215"/>
    <x v="1"/>
    <s v="PH-18790"/>
    <s v="Patricia Hirasaki"/>
    <x v="2"/>
    <x v="0"/>
    <x v="121"/>
    <s v="Florida"/>
    <x v="152"/>
    <x v="0"/>
    <x v="463"/>
    <x v="0"/>
    <x v="1"/>
    <x v="464"/>
    <n v="683.952"/>
    <n v="3"/>
    <n v="0.2"/>
    <n v="42.747"/>
    <n v="547.16160000000002"/>
    <n v="136.79040000000001"/>
    <x v="3"/>
    <x v="2"/>
    <s v="Q4"/>
    <x v="3"/>
  </r>
  <r>
    <n v="528"/>
    <s v="CA-2017-113558"/>
    <x v="208"/>
    <x v="215"/>
    <x v="1"/>
    <s v="PH-18790"/>
    <s v="Patricia Hirasaki"/>
    <x v="2"/>
    <x v="0"/>
    <x v="121"/>
    <s v="Florida"/>
    <x v="152"/>
    <x v="0"/>
    <x v="285"/>
    <x v="0"/>
    <x v="5"/>
    <x v="285"/>
    <n v="45.695999999999998"/>
    <n v="3"/>
    <n v="0.2"/>
    <n v="5.1407999999999996"/>
    <n v="36.556800000000003"/>
    <n v="9.1392000000000007"/>
    <x v="3"/>
    <x v="2"/>
    <s v="Q4"/>
    <x v="3"/>
  </r>
  <r>
    <n v="529"/>
    <s v="US-2015-138303"/>
    <x v="37"/>
    <x v="216"/>
    <x v="1"/>
    <s v="MG-18145"/>
    <s v="Mike Gockenbach"/>
    <x v="0"/>
    <x v="0"/>
    <x v="10"/>
    <s v="Pennsylvania"/>
    <x v="63"/>
    <x v="3"/>
    <x v="464"/>
    <x v="1"/>
    <x v="4"/>
    <x v="465"/>
    <n v="36.335999999999999"/>
    <n v="3"/>
    <n v="0.2"/>
    <n v="-7.2671999999999999"/>
    <n v="29.0688"/>
    <n v="7.2671999999999999"/>
    <x v="1"/>
    <x v="8"/>
    <s v="Q3"/>
    <x v="6"/>
  </r>
  <r>
    <n v="530"/>
    <s v="US-2015-138303"/>
    <x v="37"/>
    <x v="216"/>
    <x v="1"/>
    <s v="MG-18145"/>
    <s v="Mike Gockenbach"/>
    <x v="0"/>
    <x v="0"/>
    <x v="10"/>
    <s v="Pennsylvania"/>
    <x v="63"/>
    <x v="3"/>
    <x v="465"/>
    <x v="1"/>
    <x v="14"/>
    <x v="466"/>
    <n v="666.24800000000005"/>
    <n v="1"/>
    <n v="0.2"/>
    <n v="-149.9058"/>
    <n v="532.99840000000006"/>
    <n v="133.24960000000002"/>
    <x v="1"/>
    <x v="8"/>
    <s v="Q3"/>
    <x v="6"/>
  </r>
  <r>
    <n v="531"/>
    <s v="US-2015-138303"/>
    <x v="37"/>
    <x v="216"/>
    <x v="1"/>
    <s v="MG-18145"/>
    <s v="Mike Gockenbach"/>
    <x v="0"/>
    <x v="0"/>
    <x v="10"/>
    <s v="Pennsylvania"/>
    <x v="63"/>
    <x v="3"/>
    <x v="466"/>
    <x v="1"/>
    <x v="12"/>
    <x v="467"/>
    <n v="52.512"/>
    <n v="6"/>
    <n v="0.2"/>
    <n v="19.692"/>
    <n v="42.009600000000006"/>
    <n v="10.502400000000002"/>
    <x v="1"/>
    <x v="8"/>
    <s v="Q3"/>
    <x v="6"/>
  </r>
  <r>
    <n v="532"/>
    <s v="CA-2015-102848"/>
    <x v="209"/>
    <x v="217"/>
    <x v="0"/>
    <s v="KB-16240"/>
    <s v="Karen Bern"/>
    <x v="1"/>
    <x v="0"/>
    <x v="1"/>
    <s v="California"/>
    <x v="1"/>
    <x v="1"/>
    <x v="467"/>
    <x v="0"/>
    <x v="1"/>
    <x v="468"/>
    <n v="190.72"/>
    <n v="1"/>
    <n v="0.2"/>
    <n v="11.92"/>
    <n v="152.57599999999999"/>
    <n v="38.143999999999998"/>
    <x v="1"/>
    <x v="0"/>
    <s v="Q4"/>
    <x v="3"/>
  </r>
  <r>
    <n v="533"/>
    <s v="US-2017-129441"/>
    <x v="210"/>
    <x v="218"/>
    <x v="1"/>
    <s v="JC-15340"/>
    <s v="Jasper Cacioppo"/>
    <x v="0"/>
    <x v="0"/>
    <x v="1"/>
    <s v="California"/>
    <x v="3"/>
    <x v="1"/>
    <x v="468"/>
    <x v="0"/>
    <x v="5"/>
    <x v="469"/>
    <n v="47.94"/>
    <n v="3"/>
    <n v="0"/>
    <n v="2.3969999999999998"/>
    <n v="47.94"/>
    <n v="0"/>
    <x v="3"/>
    <x v="8"/>
    <s v="Q3"/>
    <x v="6"/>
  </r>
  <r>
    <n v="534"/>
    <s v="CA-2016-168753"/>
    <x v="211"/>
    <x v="219"/>
    <x v="0"/>
    <s v="RL-19615"/>
    <s v="Rob Lucas"/>
    <x v="0"/>
    <x v="0"/>
    <x v="122"/>
    <s v="Alabama"/>
    <x v="153"/>
    <x v="0"/>
    <x v="469"/>
    <x v="2"/>
    <x v="7"/>
    <x v="470"/>
    <n v="979.95"/>
    <n v="5"/>
    <n v="0"/>
    <n v="274.38600000000002"/>
    <n v="979.95"/>
    <n v="0"/>
    <x v="0"/>
    <x v="5"/>
    <s v="Q2"/>
    <x v="1"/>
  </r>
  <r>
    <n v="535"/>
    <s v="CA-2016-168753"/>
    <x v="211"/>
    <x v="219"/>
    <x v="0"/>
    <s v="RL-19615"/>
    <s v="Rob Lucas"/>
    <x v="0"/>
    <x v="0"/>
    <x v="122"/>
    <s v="Alabama"/>
    <x v="153"/>
    <x v="0"/>
    <x v="248"/>
    <x v="1"/>
    <x v="8"/>
    <x v="249"/>
    <n v="22.75"/>
    <n v="5"/>
    <n v="0"/>
    <n v="11.375"/>
    <n v="22.75"/>
    <n v="0"/>
    <x v="0"/>
    <x v="5"/>
    <s v="Q2"/>
    <x v="1"/>
  </r>
  <r>
    <n v="536"/>
    <s v="CA-2016-126613"/>
    <x v="212"/>
    <x v="220"/>
    <x v="1"/>
    <s v="AA-10375"/>
    <s v="Allen Armold"/>
    <x v="0"/>
    <x v="0"/>
    <x v="123"/>
    <s v="Arizona"/>
    <x v="154"/>
    <x v="1"/>
    <x v="470"/>
    <x v="1"/>
    <x v="4"/>
    <x v="471"/>
    <n v="16.768000000000001"/>
    <n v="2"/>
    <n v="0.2"/>
    <n v="1.4672000000000001"/>
    <n v="13.414400000000001"/>
    <n v="3.3536000000000001"/>
    <x v="0"/>
    <x v="7"/>
    <s v="Q3"/>
    <x v="1"/>
  </r>
  <r>
    <n v="537"/>
    <s v="US-2017-122637"/>
    <x v="213"/>
    <x v="221"/>
    <x v="0"/>
    <s v="EP-13915"/>
    <s v="Emily Phan"/>
    <x v="0"/>
    <x v="0"/>
    <x v="22"/>
    <s v="Illinois"/>
    <x v="155"/>
    <x v="2"/>
    <x v="471"/>
    <x v="1"/>
    <x v="8"/>
    <x v="472"/>
    <n v="42.616"/>
    <n v="7"/>
    <n v="0.8"/>
    <n v="-68.185599999999994"/>
    <n v="8.5231999999999974"/>
    <n v="34.092800000000004"/>
    <x v="3"/>
    <x v="8"/>
    <s v="Q3"/>
    <x v="1"/>
  </r>
  <r>
    <n v="538"/>
    <s v="CA-2015-147851"/>
    <x v="155"/>
    <x v="222"/>
    <x v="1"/>
    <s v="MP-17470"/>
    <s v="Mark Packer"/>
    <x v="2"/>
    <x v="0"/>
    <x v="20"/>
    <s v="New York"/>
    <x v="29"/>
    <x v="3"/>
    <x v="472"/>
    <x v="1"/>
    <x v="8"/>
    <x v="473"/>
    <n v="10.752000000000001"/>
    <n v="4"/>
    <n v="0.2"/>
    <n v="3.36"/>
    <n v="8.6016000000000012"/>
    <n v="2.1504000000000003"/>
    <x v="1"/>
    <x v="4"/>
    <s v="Q4"/>
    <x v="6"/>
  </r>
  <r>
    <n v="539"/>
    <s v="CA-2015-134894"/>
    <x v="214"/>
    <x v="223"/>
    <x v="1"/>
    <s v="DK-12985"/>
    <s v="Darren Koutras"/>
    <x v="0"/>
    <x v="0"/>
    <x v="0"/>
    <s v="Kentucky"/>
    <x v="0"/>
    <x v="0"/>
    <x v="473"/>
    <x v="1"/>
    <x v="9"/>
    <x v="474"/>
    <n v="152.94"/>
    <n v="3"/>
    <n v="0"/>
    <n v="41.293799999999997"/>
    <n v="152.94"/>
    <n v="0"/>
    <x v="1"/>
    <x v="4"/>
    <s v="Q4"/>
    <x v="2"/>
  </r>
  <r>
    <n v="540"/>
    <s v="CA-2015-134894"/>
    <x v="214"/>
    <x v="223"/>
    <x v="1"/>
    <s v="DK-12985"/>
    <s v="Darren Koutras"/>
    <x v="0"/>
    <x v="0"/>
    <x v="0"/>
    <s v="Kentucky"/>
    <x v="0"/>
    <x v="0"/>
    <x v="474"/>
    <x v="0"/>
    <x v="1"/>
    <x v="475"/>
    <n v="283.92"/>
    <n v="4"/>
    <n v="0"/>
    <n v="70.98"/>
    <n v="283.92"/>
    <n v="0"/>
    <x v="1"/>
    <x v="4"/>
    <s v="Q4"/>
    <x v="2"/>
  </r>
  <r>
    <n v="541"/>
    <s v="CA-2014-140795"/>
    <x v="215"/>
    <x v="224"/>
    <x v="2"/>
    <s v="BD-11500"/>
    <s v="Bradley Drucker"/>
    <x v="0"/>
    <x v="0"/>
    <x v="124"/>
    <s v="Wisconsin"/>
    <x v="156"/>
    <x v="2"/>
    <x v="475"/>
    <x v="2"/>
    <x v="11"/>
    <x v="476"/>
    <n v="468.9"/>
    <n v="6"/>
    <n v="0"/>
    <n v="206.316"/>
    <n v="468.9"/>
    <n v="0"/>
    <x v="2"/>
    <x v="11"/>
    <s v="Q1"/>
    <x v="3"/>
  </r>
  <r>
    <n v="542"/>
    <s v="CA-2016-136924"/>
    <x v="216"/>
    <x v="225"/>
    <x v="2"/>
    <s v="ES-14080"/>
    <s v="Erin Smith"/>
    <x v="1"/>
    <x v="0"/>
    <x v="93"/>
    <s v="Arizona"/>
    <x v="115"/>
    <x v="1"/>
    <x v="476"/>
    <x v="2"/>
    <x v="7"/>
    <x v="477"/>
    <n v="380.86399999999998"/>
    <n v="8"/>
    <n v="0.2"/>
    <n v="38.086399999999998"/>
    <n v="304.69119999999998"/>
    <n v="76.172799999999995"/>
    <x v="0"/>
    <x v="7"/>
    <s v="Q3"/>
    <x v="6"/>
  </r>
  <r>
    <n v="543"/>
    <s v="US-2015-120161"/>
    <x v="217"/>
    <x v="226"/>
    <x v="1"/>
    <s v="LM-17065"/>
    <s v="Liz MacKendrick"/>
    <x v="0"/>
    <x v="0"/>
    <x v="24"/>
    <s v="Ohio"/>
    <x v="157"/>
    <x v="3"/>
    <x v="435"/>
    <x v="1"/>
    <x v="4"/>
    <x v="435"/>
    <n v="646.77599999999995"/>
    <n v="9"/>
    <n v="0.2"/>
    <n v="-145.52459999999999"/>
    <n v="517.42079999999999"/>
    <n v="129.3552"/>
    <x v="1"/>
    <x v="4"/>
    <s v="Q4"/>
    <x v="5"/>
  </r>
  <r>
    <n v="544"/>
    <s v="CA-2014-103849"/>
    <x v="218"/>
    <x v="227"/>
    <x v="1"/>
    <s v="PG-18895"/>
    <s v="Paul Gonzalez"/>
    <x v="0"/>
    <x v="0"/>
    <x v="5"/>
    <s v="Texas"/>
    <x v="6"/>
    <x v="2"/>
    <x v="477"/>
    <x v="2"/>
    <x v="11"/>
    <x v="478"/>
    <n v="58.112000000000002"/>
    <n v="2"/>
    <n v="0.2"/>
    <n v="7.2640000000000002"/>
    <n v="46.489600000000003"/>
    <n v="11.622400000000001"/>
    <x v="2"/>
    <x v="5"/>
    <s v="Q2"/>
    <x v="1"/>
  </r>
  <r>
    <n v="545"/>
    <s v="CA-2014-103849"/>
    <x v="218"/>
    <x v="227"/>
    <x v="1"/>
    <s v="PG-18895"/>
    <s v="Paul Gonzalez"/>
    <x v="0"/>
    <x v="0"/>
    <x v="5"/>
    <s v="Texas"/>
    <x v="6"/>
    <x v="2"/>
    <x v="478"/>
    <x v="2"/>
    <x v="7"/>
    <x v="479"/>
    <n v="100.792"/>
    <n v="1"/>
    <n v="0.2"/>
    <n v="6.2995000000000001"/>
    <n v="80.633600000000001"/>
    <n v="20.1584"/>
    <x v="2"/>
    <x v="5"/>
    <s v="Q2"/>
    <x v="1"/>
  </r>
  <r>
    <n v="546"/>
    <s v="CA-2014-103849"/>
    <x v="218"/>
    <x v="227"/>
    <x v="1"/>
    <s v="PG-18895"/>
    <s v="Paul Gonzalez"/>
    <x v="0"/>
    <x v="0"/>
    <x v="5"/>
    <s v="Texas"/>
    <x v="6"/>
    <x v="2"/>
    <x v="479"/>
    <x v="0"/>
    <x v="5"/>
    <x v="480"/>
    <n v="66.111999999999995"/>
    <n v="4"/>
    <n v="0.6"/>
    <n v="-84.2928"/>
    <n v="26.444800000000001"/>
    <n v="39.667199999999994"/>
    <x v="2"/>
    <x v="5"/>
    <s v="Q2"/>
    <x v="1"/>
  </r>
  <r>
    <n v="547"/>
    <s v="CA-2017-162929"/>
    <x v="123"/>
    <x v="228"/>
    <x v="2"/>
    <s v="AS-10135"/>
    <s v="Adrian Shami"/>
    <x v="2"/>
    <x v="0"/>
    <x v="20"/>
    <s v="New York"/>
    <x v="45"/>
    <x v="3"/>
    <x v="480"/>
    <x v="1"/>
    <x v="8"/>
    <x v="481"/>
    <n v="41.28"/>
    <n v="6"/>
    <n v="0.2"/>
    <n v="13.932"/>
    <n v="33.024000000000001"/>
    <n v="8.2560000000000002"/>
    <x v="3"/>
    <x v="0"/>
    <s v="Q4"/>
    <x v="1"/>
  </r>
  <r>
    <n v="548"/>
    <s v="CA-2017-162929"/>
    <x v="123"/>
    <x v="228"/>
    <x v="2"/>
    <s v="AS-10135"/>
    <s v="Adrian Shami"/>
    <x v="2"/>
    <x v="0"/>
    <x v="20"/>
    <s v="New York"/>
    <x v="45"/>
    <x v="3"/>
    <x v="481"/>
    <x v="1"/>
    <x v="10"/>
    <x v="482"/>
    <n v="13.36"/>
    <n v="2"/>
    <n v="0"/>
    <n v="6.4127999999999998"/>
    <n v="13.36"/>
    <n v="0"/>
    <x v="3"/>
    <x v="0"/>
    <s v="Q4"/>
    <x v="1"/>
  </r>
  <r>
    <n v="549"/>
    <s v="CA-2015-113173"/>
    <x v="219"/>
    <x v="50"/>
    <x v="0"/>
    <s v="DK-13225"/>
    <s v="Dean Katz"/>
    <x v="1"/>
    <x v="0"/>
    <x v="22"/>
    <s v="Illinois"/>
    <x v="155"/>
    <x v="2"/>
    <x v="54"/>
    <x v="1"/>
    <x v="4"/>
    <x v="54"/>
    <n v="250.27199999999999"/>
    <n v="9"/>
    <n v="0.2"/>
    <n v="15.641999999999999"/>
    <n v="200.2176"/>
    <n v="50.054400000000001"/>
    <x v="1"/>
    <x v="0"/>
    <s v="Q4"/>
    <x v="1"/>
  </r>
  <r>
    <n v="550"/>
    <s v="CA-2015-113173"/>
    <x v="219"/>
    <x v="50"/>
    <x v="0"/>
    <s v="DK-13225"/>
    <s v="Dean Katz"/>
    <x v="1"/>
    <x v="0"/>
    <x v="22"/>
    <s v="Illinois"/>
    <x v="155"/>
    <x v="2"/>
    <x v="92"/>
    <x v="1"/>
    <x v="8"/>
    <x v="92"/>
    <n v="11.364000000000001"/>
    <n v="3"/>
    <n v="0.8"/>
    <n v="-17.045999999999999"/>
    <n v="2.2727999999999997"/>
    <n v="9.0912000000000006"/>
    <x v="1"/>
    <x v="0"/>
    <s v="Q4"/>
    <x v="1"/>
  </r>
  <r>
    <n v="551"/>
    <s v="CA-2015-113173"/>
    <x v="219"/>
    <x v="50"/>
    <x v="0"/>
    <s v="DK-13225"/>
    <s v="Dean Katz"/>
    <x v="1"/>
    <x v="0"/>
    <x v="22"/>
    <s v="Illinois"/>
    <x v="155"/>
    <x v="2"/>
    <x v="482"/>
    <x v="1"/>
    <x v="14"/>
    <x v="327"/>
    <n v="8.7200000000000006"/>
    <n v="5"/>
    <n v="0.2"/>
    <n v="-1.744"/>
    <n v="6.9760000000000009"/>
    <n v="1.7440000000000002"/>
    <x v="1"/>
    <x v="0"/>
    <s v="Q4"/>
    <x v="1"/>
  </r>
  <r>
    <n v="552"/>
    <s v="CA-2016-136406"/>
    <x v="173"/>
    <x v="229"/>
    <x v="0"/>
    <s v="BD-11320"/>
    <s v="Bill Donatelli"/>
    <x v="0"/>
    <x v="0"/>
    <x v="8"/>
    <s v="California"/>
    <x v="94"/>
    <x v="1"/>
    <x v="483"/>
    <x v="0"/>
    <x v="1"/>
    <x v="483"/>
    <n v="1121.568"/>
    <n v="2"/>
    <n v="0.2"/>
    <n v="0"/>
    <n v="897.25440000000003"/>
    <n v="224.31360000000001"/>
    <x v="0"/>
    <x v="3"/>
    <s v="Q2"/>
    <x v="5"/>
  </r>
  <r>
    <n v="553"/>
    <s v="CA-2017-112774"/>
    <x v="220"/>
    <x v="230"/>
    <x v="2"/>
    <s v="RC-19960"/>
    <s v="Ryan Crowe"/>
    <x v="0"/>
    <x v="0"/>
    <x v="108"/>
    <s v="Florida"/>
    <x v="133"/>
    <x v="0"/>
    <x v="484"/>
    <x v="0"/>
    <x v="5"/>
    <x v="484"/>
    <n v="34.503999999999998"/>
    <n v="1"/>
    <n v="0.2"/>
    <n v="6.0381999999999998"/>
    <n v="27.603200000000001"/>
    <n v="6.9008000000000003"/>
    <x v="3"/>
    <x v="8"/>
    <s v="Q3"/>
    <x v="2"/>
  </r>
  <r>
    <n v="554"/>
    <s v="CA-2017-101945"/>
    <x v="221"/>
    <x v="51"/>
    <x v="1"/>
    <s v="GT-14710"/>
    <s v="Greg Tran"/>
    <x v="0"/>
    <x v="0"/>
    <x v="12"/>
    <s v="Texas"/>
    <x v="32"/>
    <x v="2"/>
    <x v="485"/>
    <x v="1"/>
    <x v="13"/>
    <x v="485"/>
    <n v="10.824"/>
    <n v="3"/>
    <n v="0.2"/>
    <n v="2.5707"/>
    <n v="8.6592000000000002"/>
    <n v="2.1648000000000001"/>
    <x v="3"/>
    <x v="0"/>
    <s v="Q4"/>
    <x v="5"/>
  </r>
  <r>
    <n v="555"/>
    <s v="CA-2017-100650"/>
    <x v="222"/>
    <x v="231"/>
    <x v="0"/>
    <s v="DK-13225"/>
    <s v="Dean Katz"/>
    <x v="1"/>
    <x v="0"/>
    <x v="125"/>
    <s v="California"/>
    <x v="158"/>
    <x v="1"/>
    <x v="486"/>
    <x v="1"/>
    <x v="4"/>
    <x v="486"/>
    <n v="1295.78"/>
    <n v="2"/>
    <n v="0"/>
    <n v="310.98719999999997"/>
    <n v="1295.78"/>
    <n v="0"/>
    <x v="3"/>
    <x v="1"/>
    <s v="Q2"/>
    <x v="6"/>
  </r>
  <r>
    <n v="556"/>
    <s v="CA-2014-155852"/>
    <x v="223"/>
    <x v="232"/>
    <x v="0"/>
    <s v="AJ-10945"/>
    <s v="Ashley Jarboe"/>
    <x v="0"/>
    <x v="0"/>
    <x v="40"/>
    <s v="North Carolina"/>
    <x v="124"/>
    <x v="0"/>
    <x v="487"/>
    <x v="1"/>
    <x v="6"/>
    <x v="487"/>
    <n v="19.456"/>
    <n v="4"/>
    <n v="0.2"/>
    <n v="3.4047999999999998"/>
    <n v="15.5648"/>
    <n v="3.8912"/>
    <x v="2"/>
    <x v="10"/>
    <s v="Q1"/>
    <x v="2"/>
  </r>
  <r>
    <n v="557"/>
    <s v="CA-2016-113243"/>
    <x v="224"/>
    <x v="35"/>
    <x v="1"/>
    <s v="OT-18730"/>
    <s v="Olvera Toch"/>
    <x v="0"/>
    <x v="0"/>
    <x v="1"/>
    <s v="California"/>
    <x v="62"/>
    <x v="1"/>
    <x v="488"/>
    <x v="1"/>
    <x v="2"/>
    <x v="488"/>
    <n v="20.7"/>
    <n v="2"/>
    <n v="0"/>
    <n v="9.9359999999999999"/>
    <n v="20.7"/>
    <n v="0"/>
    <x v="0"/>
    <x v="1"/>
    <s v="Q2"/>
    <x v="5"/>
  </r>
  <r>
    <n v="558"/>
    <s v="CA-2016-113243"/>
    <x v="224"/>
    <x v="35"/>
    <x v="1"/>
    <s v="OT-18730"/>
    <s v="Olvera Toch"/>
    <x v="0"/>
    <x v="0"/>
    <x v="1"/>
    <s v="California"/>
    <x v="62"/>
    <x v="1"/>
    <x v="489"/>
    <x v="0"/>
    <x v="3"/>
    <x v="489"/>
    <n v="1335.68"/>
    <n v="4"/>
    <n v="0.2"/>
    <n v="-217.048"/>
    <n v="1068.5440000000001"/>
    <n v="267.13600000000002"/>
    <x v="0"/>
    <x v="1"/>
    <s v="Q2"/>
    <x v="5"/>
  </r>
  <r>
    <n v="559"/>
    <s v="CA-2016-113243"/>
    <x v="224"/>
    <x v="35"/>
    <x v="1"/>
    <s v="OT-18730"/>
    <s v="Olvera Toch"/>
    <x v="0"/>
    <x v="0"/>
    <x v="1"/>
    <s v="California"/>
    <x v="62"/>
    <x v="1"/>
    <x v="490"/>
    <x v="1"/>
    <x v="10"/>
    <x v="490"/>
    <n v="32.4"/>
    <n v="5"/>
    <n v="0"/>
    <n v="15.552"/>
    <n v="32.4"/>
    <n v="0"/>
    <x v="0"/>
    <x v="1"/>
    <s v="Q2"/>
    <x v="5"/>
  </r>
  <r>
    <n v="560"/>
    <s v="CA-2017-118731"/>
    <x v="225"/>
    <x v="228"/>
    <x v="0"/>
    <s v="LP-17080"/>
    <s v="Liz Pelletier"/>
    <x v="0"/>
    <x v="0"/>
    <x v="8"/>
    <s v="California"/>
    <x v="94"/>
    <x v="1"/>
    <x v="378"/>
    <x v="0"/>
    <x v="5"/>
    <x v="379"/>
    <n v="42.6"/>
    <n v="3"/>
    <n v="0"/>
    <n v="16.614000000000001"/>
    <n v="42.6"/>
    <n v="0"/>
    <x v="3"/>
    <x v="0"/>
    <s v="Q4"/>
    <x v="2"/>
  </r>
  <r>
    <n v="561"/>
    <s v="CA-2017-118731"/>
    <x v="225"/>
    <x v="228"/>
    <x v="0"/>
    <s v="LP-17080"/>
    <s v="Liz Pelletier"/>
    <x v="0"/>
    <x v="0"/>
    <x v="8"/>
    <s v="California"/>
    <x v="94"/>
    <x v="1"/>
    <x v="491"/>
    <x v="1"/>
    <x v="8"/>
    <x v="491"/>
    <n v="84.055999999999997"/>
    <n v="7"/>
    <n v="0.2"/>
    <n v="27.318200000000001"/>
    <n v="67.244799999999998"/>
    <n v="16.811199999999999"/>
    <x v="3"/>
    <x v="0"/>
    <s v="Q4"/>
    <x v="2"/>
  </r>
  <r>
    <n v="562"/>
    <s v="CA-2014-145576"/>
    <x v="80"/>
    <x v="233"/>
    <x v="0"/>
    <s v="CA-12775"/>
    <s v="Cynthia Arntzen"/>
    <x v="0"/>
    <x v="0"/>
    <x v="67"/>
    <s v="Florida"/>
    <x v="85"/>
    <x v="0"/>
    <x v="492"/>
    <x v="1"/>
    <x v="9"/>
    <x v="492"/>
    <n v="13"/>
    <n v="5"/>
    <n v="0.2"/>
    <n v="1.3"/>
    <n v="10.4"/>
    <n v="2.6"/>
    <x v="2"/>
    <x v="8"/>
    <s v="Q3"/>
    <x v="1"/>
  </r>
  <r>
    <n v="563"/>
    <s v="CA-2014-145576"/>
    <x v="80"/>
    <x v="233"/>
    <x v="0"/>
    <s v="CA-12775"/>
    <s v="Cynthia Arntzen"/>
    <x v="0"/>
    <x v="0"/>
    <x v="67"/>
    <s v="Florida"/>
    <x v="85"/>
    <x v="0"/>
    <x v="493"/>
    <x v="0"/>
    <x v="5"/>
    <x v="493"/>
    <n v="13.128"/>
    <n v="3"/>
    <n v="0.2"/>
    <n v="3.7743000000000002"/>
    <n v="10.502400000000002"/>
    <n v="2.6256000000000004"/>
    <x v="2"/>
    <x v="8"/>
    <s v="Q3"/>
    <x v="1"/>
  </r>
  <r>
    <n v="564"/>
    <s v="CA-2015-130736"/>
    <x v="214"/>
    <x v="234"/>
    <x v="2"/>
    <s v="JF-15490"/>
    <s v="Jeremy Farry"/>
    <x v="0"/>
    <x v="0"/>
    <x v="4"/>
    <s v="Washington"/>
    <x v="59"/>
    <x v="1"/>
    <x v="494"/>
    <x v="1"/>
    <x v="13"/>
    <x v="494"/>
    <n v="3.96"/>
    <n v="2"/>
    <n v="0"/>
    <n v="0"/>
    <n v="3.96"/>
    <n v="0"/>
    <x v="1"/>
    <x v="4"/>
    <s v="Q4"/>
    <x v="2"/>
  </r>
  <r>
    <n v="565"/>
    <s v="CA-2015-130736"/>
    <x v="214"/>
    <x v="234"/>
    <x v="2"/>
    <s v="JF-15490"/>
    <s v="Jeremy Farry"/>
    <x v="0"/>
    <x v="0"/>
    <x v="4"/>
    <s v="Washington"/>
    <x v="59"/>
    <x v="1"/>
    <x v="286"/>
    <x v="1"/>
    <x v="2"/>
    <x v="286"/>
    <n v="2.61"/>
    <n v="1"/>
    <n v="0"/>
    <n v="1.2005999999999999"/>
    <n v="2.61"/>
    <n v="0"/>
    <x v="1"/>
    <x v="4"/>
    <s v="Q4"/>
    <x v="2"/>
  </r>
  <r>
    <n v="566"/>
    <s v="CA-2017-137099"/>
    <x v="226"/>
    <x v="235"/>
    <x v="2"/>
    <s v="FP-14320"/>
    <s v="Frank Preis"/>
    <x v="0"/>
    <x v="0"/>
    <x v="1"/>
    <s v="California"/>
    <x v="141"/>
    <x v="1"/>
    <x v="495"/>
    <x v="2"/>
    <x v="7"/>
    <x v="495"/>
    <n v="374.37599999999998"/>
    <n v="3"/>
    <n v="0.2"/>
    <n v="46.796999999999997"/>
    <n v="299.50079999999997"/>
    <n v="74.875199999999992"/>
    <x v="3"/>
    <x v="4"/>
    <s v="Q4"/>
    <x v="6"/>
  </r>
  <r>
    <n v="567"/>
    <s v="CA-2017-156951"/>
    <x v="172"/>
    <x v="179"/>
    <x v="1"/>
    <s v="EB-13840"/>
    <s v="Ellis Ballard"/>
    <x v="1"/>
    <x v="0"/>
    <x v="4"/>
    <s v="Washington"/>
    <x v="59"/>
    <x v="1"/>
    <x v="496"/>
    <x v="1"/>
    <x v="10"/>
    <x v="496"/>
    <n v="91.84"/>
    <n v="8"/>
    <n v="0"/>
    <n v="45.001600000000003"/>
    <n v="91.84"/>
    <n v="0"/>
    <x v="3"/>
    <x v="2"/>
    <s v="Q4"/>
    <x v="1"/>
  </r>
  <r>
    <n v="568"/>
    <s v="CA-2017-156951"/>
    <x v="172"/>
    <x v="179"/>
    <x v="1"/>
    <s v="EB-13840"/>
    <s v="Ellis Ballard"/>
    <x v="1"/>
    <x v="0"/>
    <x v="4"/>
    <s v="Washington"/>
    <x v="59"/>
    <x v="1"/>
    <x v="497"/>
    <x v="1"/>
    <x v="8"/>
    <x v="497"/>
    <n v="81.087999999999994"/>
    <n v="7"/>
    <n v="0.2"/>
    <n v="27.3672"/>
    <n v="64.870400000000004"/>
    <n v="16.217600000000001"/>
    <x v="3"/>
    <x v="2"/>
    <s v="Q4"/>
    <x v="1"/>
  </r>
  <r>
    <n v="569"/>
    <s v="CA-2017-156951"/>
    <x v="172"/>
    <x v="179"/>
    <x v="1"/>
    <s v="EB-13840"/>
    <s v="Ellis Ballard"/>
    <x v="1"/>
    <x v="0"/>
    <x v="4"/>
    <s v="Washington"/>
    <x v="59"/>
    <x v="1"/>
    <x v="498"/>
    <x v="1"/>
    <x v="10"/>
    <x v="498"/>
    <n v="19.440000000000001"/>
    <n v="3"/>
    <n v="0"/>
    <n v="9.3312000000000008"/>
    <n v="19.440000000000001"/>
    <n v="0"/>
    <x v="3"/>
    <x v="2"/>
    <s v="Q4"/>
    <x v="1"/>
  </r>
  <r>
    <n v="570"/>
    <s v="CA-2017-156951"/>
    <x v="172"/>
    <x v="179"/>
    <x v="1"/>
    <s v="EB-13840"/>
    <s v="Ellis Ballard"/>
    <x v="1"/>
    <x v="0"/>
    <x v="4"/>
    <s v="Washington"/>
    <x v="59"/>
    <x v="1"/>
    <x v="499"/>
    <x v="0"/>
    <x v="1"/>
    <x v="499"/>
    <n v="451.15199999999999"/>
    <n v="3"/>
    <n v="0.2"/>
    <n v="0"/>
    <n v="360.92160000000001"/>
    <n v="90.230400000000003"/>
    <x v="3"/>
    <x v="2"/>
    <s v="Q4"/>
    <x v="1"/>
  </r>
  <r>
    <n v="571"/>
    <s v="CA-2017-164826"/>
    <x v="116"/>
    <x v="236"/>
    <x v="1"/>
    <s v="JF-15415"/>
    <s v="Jennifer Ferguson"/>
    <x v="0"/>
    <x v="0"/>
    <x v="20"/>
    <s v="New York"/>
    <x v="23"/>
    <x v="3"/>
    <x v="488"/>
    <x v="1"/>
    <x v="2"/>
    <x v="488"/>
    <n v="72.45"/>
    <n v="7"/>
    <n v="0"/>
    <n v="34.776000000000003"/>
    <n v="72.45"/>
    <n v="0"/>
    <x v="3"/>
    <x v="4"/>
    <s v="Q4"/>
    <x v="6"/>
  </r>
  <r>
    <n v="572"/>
    <s v="CA-2017-164826"/>
    <x v="116"/>
    <x v="236"/>
    <x v="1"/>
    <s v="JF-15415"/>
    <s v="Jennifer Ferguson"/>
    <x v="0"/>
    <x v="0"/>
    <x v="20"/>
    <s v="New York"/>
    <x v="23"/>
    <x v="3"/>
    <x v="203"/>
    <x v="1"/>
    <x v="13"/>
    <x v="204"/>
    <n v="13.96"/>
    <n v="4"/>
    <n v="0"/>
    <n v="6.4215999999999998"/>
    <n v="13.96"/>
    <n v="0"/>
    <x v="3"/>
    <x v="4"/>
    <s v="Q4"/>
    <x v="6"/>
  </r>
  <r>
    <n v="573"/>
    <s v="CA-2017-164826"/>
    <x v="116"/>
    <x v="236"/>
    <x v="1"/>
    <s v="JF-15415"/>
    <s v="Jennifer Ferguson"/>
    <x v="0"/>
    <x v="0"/>
    <x v="20"/>
    <s v="New York"/>
    <x v="23"/>
    <x v="3"/>
    <x v="305"/>
    <x v="1"/>
    <x v="8"/>
    <x v="305"/>
    <n v="33.264000000000003"/>
    <n v="7"/>
    <n v="0.2"/>
    <n v="11.226599999999999"/>
    <n v="26.611200000000004"/>
    <n v="6.6528000000000009"/>
    <x v="3"/>
    <x v="4"/>
    <s v="Q4"/>
    <x v="6"/>
  </r>
  <r>
    <n v="574"/>
    <s v="CA-2017-164826"/>
    <x v="116"/>
    <x v="236"/>
    <x v="1"/>
    <s v="JF-15415"/>
    <s v="Jennifer Ferguson"/>
    <x v="0"/>
    <x v="0"/>
    <x v="20"/>
    <s v="New York"/>
    <x v="23"/>
    <x v="3"/>
    <x v="500"/>
    <x v="2"/>
    <x v="7"/>
    <x v="500"/>
    <n v="14.85"/>
    <n v="3"/>
    <n v="0"/>
    <n v="4.0095000000000001"/>
    <n v="14.85"/>
    <n v="0"/>
    <x v="3"/>
    <x v="4"/>
    <s v="Q4"/>
    <x v="6"/>
  </r>
  <r>
    <n v="575"/>
    <s v="CA-2016-127250"/>
    <x v="54"/>
    <x v="237"/>
    <x v="1"/>
    <s v="SF-20200"/>
    <s v="Sarah Foster"/>
    <x v="0"/>
    <x v="0"/>
    <x v="126"/>
    <s v="Washington"/>
    <x v="159"/>
    <x v="1"/>
    <x v="501"/>
    <x v="1"/>
    <x v="6"/>
    <x v="501"/>
    <n v="8.82"/>
    <n v="3"/>
    <n v="0"/>
    <n v="2.3814000000000002"/>
    <n v="8.82"/>
    <n v="0"/>
    <x v="0"/>
    <x v="0"/>
    <s v="Q4"/>
    <x v="6"/>
  </r>
  <r>
    <n v="576"/>
    <s v="CA-2015-149713"/>
    <x v="227"/>
    <x v="238"/>
    <x v="0"/>
    <s v="TG-21640"/>
    <s v="Trudy Glocke"/>
    <x v="0"/>
    <x v="0"/>
    <x v="85"/>
    <s v="California"/>
    <x v="106"/>
    <x v="1"/>
    <x v="496"/>
    <x v="1"/>
    <x v="10"/>
    <x v="496"/>
    <n v="160.72"/>
    <n v="14"/>
    <n v="0"/>
    <n v="78.752799999999993"/>
    <n v="160.72"/>
    <n v="0"/>
    <x v="1"/>
    <x v="8"/>
    <s v="Q3"/>
    <x v="5"/>
  </r>
  <r>
    <n v="577"/>
    <s v="CA-2015-149713"/>
    <x v="227"/>
    <x v="238"/>
    <x v="0"/>
    <s v="TG-21640"/>
    <s v="Trudy Glocke"/>
    <x v="0"/>
    <x v="0"/>
    <x v="85"/>
    <s v="California"/>
    <x v="106"/>
    <x v="1"/>
    <x v="502"/>
    <x v="1"/>
    <x v="10"/>
    <x v="502"/>
    <n v="19.920000000000002"/>
    <n v="4"/>
    <n v="0"/>
    <n v="9.7607999999999997"/>
    <n v="19.920000000000002"/>
    <n v="0"/>
    <x v="1"/>
    <x v="8"/>
    <s v="Q3"/>
    <x v="5"/>
  </r>
  <r>
    <n v="578"/>
    <s v="CA-2015-149713"/>
    <x v="227"/>
    <x v="238"/>
    <x v="0"/>
    <s v="TG-21640"/>
    <s v="Trudy Glocke"/>
    <x v="0"/>
    <x v="0"/>
    <x v="85"/>
    <s v="California"/>
    <x v="106"/>
    <x v="1"/>
    <x v="503"/>
    <x v="1"/>
    <x v="14"/>
    <x v="503"/>
    <n v="7.3"/>
    <n v="2"/>
    <n v="0"/>
    <n v="2.19"/>
    <n v="7.3"/>
    <n v="0"/>
    <x v="1"/>
    <x v="8"/>
    <s v="Q3"/>
    <x v="5"/>
  </r>
  <r>
    <n v="579"/>
    <s v="CA-2017-118640"/>
    <x v="228"/>
    <x v="239"/>
    <x v="1"/>
    <s v="CS-11950"/>
    <s v="Carlos Soltero"/>
    <x v="0"/>
    <x v="0"/>
    <x v="22"/>
    <s v="Illinois"/>
    <x v="26"/>
    <x v="2"/>
    <x v="123"/>
    <x v="1"/>
    <x v="4"/>
    <x v="123"/>
    <n v="69.712000000000003"/>
    <n v="2"/>
    <n v="0.2"/>
    <n v="8.7140000000000004"/>
    <n v="55.769600000000004"/>
    <n v="13.942400000000001"/>
    <x v="3"/>
    <x v="7"/>
    <s v="Q3"/>
    <x v="6"/>
  </r>
  <r>
    <n v="580"/>
    <s v="CA-2017-118640"/>
    <x v="228"/>
    <x v="239"/>
    <x v="1"/>
    <s v="CS-11950"/>
    <s v="Carlos Soltero"/>
    <x v="0"/>
    <x v="0"/>
    <x v="22"/>
    <s v="Illinois"/>
    <x v="26"/>
    <x v="2"/>
    <x v="504"/>
    <x v="0"/>
    <x v="5"/>
    <x v="504"/>
    <n v="8.7919999999999998"/>
    <n v="1"/>
    <n v="0.6"/>
    <n v="-5.7148000000000003"/>
    <n v="3.5167999999999999"/>
    <n v="5.2751999999999999"/>
    <x v="3"/>
    <x v="7"/>
    <s v="Q3"/>
    <x v="6"/>
  </r>
  <r>
    <n v="581"/>
    <s v="CA-2015-132906"/>
    <x v="229"/>
    <x v="240"/>
    <x v="1"/>
    <s v="CC-12145"/>
    <s v="Charles Crestani"/>
    <x v="0"/>
    <x v="0"/>
    <x v="1"/>
    <s v="California"/>
    <x v="25"/>
    <x v="1"/>
    <x v="505"/>
    <x v="1"/>
    <x v="14"/>
    <x v="505"/>
    <n v="51.52"/>
    <n v="4"/>
    <n v="0"/>
    <n v="1.5456000000000001"/>
    <n v="51.52"/>
    <n v="0"/>
    <x v="1"/>
    <x v="8"/>
    <s v="Q3"/>
    <x v="6"/>
  </r>
  <r>
    <n v="582"/>
    <s v="CA-2017-145233"/>
    <x v="96"/>
    <x v="241"/>
    <x v="1"/>
    <s v="DV-13465"/>
    <s v="Dianna Vittorini"/>
    <x v="0"/>
    <x v="0"/>
    <x v="60"/>
    <s v="Colorado"/>
    <x v="76"/>
    <x v="1"/>
    <x v="34"/>
    <x v="2"/>
    <x v="7"/>
    <x v="34"/>
    <n v="470.37599999999998"/>
    <n v="3"/>
    <n v="0.2"/>
    <n v="52.917299999999997"/>
    <n v="376.30079999999998"/>
    <n v="94.075199999999995"/>
    <x v="3"/>
    <x v="4"/>
    <s v="Q4"/>
    <x v="5"/>
  </r>
  <r>
    <n v="583"/>
    <s v="CA-2017-145233"/>
    <x v="96"/>
    <x v="241"/>
    <x v="1"/>
    <s v="DV-13465"/>
    <s v="Dianna Vittorini"/>
    <x v="0"/>
    <x v="0"/>
    <x v="60"/>
    <s v="Colorado"/>
    <x v="76"/>
    <x v="1"/>
    <x v="506"/>
    <x v="2"/>
    <x v="7"/>
    <x v="506"/>
    <n v="105.584"/>
    <n v="2"/>
    <n v="0.2"/>
    <n v="9.2385999999999999"/>
    <n v="84.467200000000005"/>
    <n v="21.116800000000001"/>
    <x v="3"/>
    <x v="4"/>
    <s v="Q4"/>
    <x v="5"/>
  </r>
  <r>
    <n v="584"/>
    <s v="CA-2017-145233"/>
    <x v="96"/>
    <x v="241"/>
    <x v="1"/>
    <s v="DV-13465"/>
    <s v="Dianna Vittorini"/>
    <x v="0"/>
    <x v="0"/>
    <x v="60"/>
    <s v="Colorado"/>
    <x v="76"/>
    <x v="1"/>
    <x v="95"/>
    <x v="1"/>
    <x v="9"/>
    <x v="95"/>
    <n v="31.152000000000001"/>
    <n v="3"/>
    <n v="0.2"/>
    <n v="3.5045999999999999"/>
    <n v="24.921600000000002"/>
    <n v="6.2304000000000004"/>
    <x v="3"/>
    <x v="4"/>
    <s v="Q4"/>
    <x v="5"/>
  </r>
  <r>
    <n v="585"/>
    <s v="CA-2017-145233"/>
    <x v="96"/>
    <x v="241"/>
    <x v="1"/>
    <s v="DV-13465"/>
    <s v="Dianna Vittorini"/>
    <x v="0"/>
    <x v="0"/>
    <x v="60"/>
    <s v="Colorado"/>
    <x v="76"/>
    <x v="1"/>
    <x v="507"/>
    <x v="1"/>
    <x v="8"/>
    <x v="507"/>
    <n v="6.7830000000000004"/>
    <n v="7"/>
    <n v="0.7"/>
    <n v="-4.7481"/>
    <n v="2.0349000000000004"/>
    <n v="4.7481"/>
    <x v="3"/>
    <x v="4"/>
    <s v="Q4"/>
    <x v="5"/>
  </r>
  <r>
    <n v="586"/>
    <s v="CA-2017-145233"/>
    <x v="96"/>
    <x v="241"/>
    <x v="1"/>
    <s v="DV-13465"/>
    <s v="Dianna Vittorini"/>
    <x v="0"/>
    <x v="0"/>
    <x v="60"/>
    <s v="Colorado"/>
    <x v="76"/>
    <x v="1"/>
    <x v="143"/>
    <x v="2"/>
    <x v="7"/>
    <x v="144"/>
    <n v="406.36799999999999"/>
    <n v="4"/>
    <n v="0.2"/>
    <n v="30.477599999999999"/>
    <n v="325.09440000000001"/>
    <n v="81.273600000000002"/>
    <x v="3"/>
    <x v="4"/>
    <s v="Q4"/>
    <x v="5"/>
  </r>
  <r>
    <n v="587"/>
    <s v="CA-2015-128139"/>
    <x v="230"/>
    <x v="242"/>
    <x v="1"/>
    <s v="BD-11725"/>
    <s v="Bruce Degenhardt"/>
    <x v="0"/>
    <x v="0"/>
    <x v="102"/>
    <s v="Kentucky"/>
    <x v="126"/>
    <x v="0"/>
    <x v="367"/>
    <x v="0"/>
    <x v="1"/>
    <x v="368"/>
    <n v="70.98"/>
    <n v="1"/>
    <n v="0"/>
    <n v="4.9686000000000003"/>
    <n v="70.98"/>
    <n v="0"/>
    <x v="1"/>
    <x v="7"/>
    <s v="Q3"/>
    <x v="5"/>
  </r>
  <r>
    <n v="588"/>
    <s v="CA-2015-128139"/>
    <x v="230"/>
    <x v="242"/>
    <x v="1"/>
    <s v="BD-11725"/>
    <s v="Bruce Degenhardt"/>
    <x v="0"/>
    <x v="0"/>
    <x v="102"/>
    <s v="Kentucky"/>
    <x v="126"/>
    <x v="0"/>
    <x v="508"/>
    <x v="1"/>
    <x v="2"/>
    <x v="508"/>
    <n v="294.93"/>
    <n v="3"/>
    <n v="0"/>
    <n v="144.51570000000001"/>
    <n v="294.93"/>
    <n v="0"/>
    <x v="1"/>
    <x v="7"/>
    <s v="Q3"/>
    <x v="5"/>
  </r>
  <r>
    <n v="589"/>
    <s v="US-2016-156986"/>
    <x v="231"/>
    <x v="243"/>
    <x v="1"/>
    <s v="ZC-21910"/>
    <s v="Zuschuss Carroll"/>
    <x v="0"/>
    <x v="0"/>
    <x v="127"/>
    <s v="Oregon"/>
    <x v="160"/>
    <x v="1"/>
    <x v="509"/>
    <x v="2"/>
    <x v="7"/>
    <x v="509"/>
    <n v="84.784000000000006"/>
    <n v="2"/>
    <n v="0.2"/>
    <n v="-20.136199999999999"/>
    <n v="67.827200000000005"/>
    <n v="16.956800000000001"/>
    <x v="0"/>
    <x v="10"/>
    <s v="Q1"/>
    <x v="1"/>
  </r>
  <r>
    <n v="590"/>
    <s v="US-2016-156986"/>
    <x v="231"/>
    <x v="243"/>
    <x v="1"/>
    <s v="ZC-21910"/>
    <s v="Zuschuss Carroll"/>
    <x v="0"/>
    <x v="0"/>
    <x v="127"/>
    <s v="Oregon"/>
    <x v="160"/>
    <x v="1"/>
    <x v="510"/>
    <x v="1"/>
    <x v="10"/>
    <x v="510"/>
    <n v="20.736000000000001"/>
    <n v="4"/>
    <n v="0.2"/>
    <n v="7.2576000000000001"/>
    <n v="16.588800000000003"/>
    <n v="4.1472000000000007"/>
    <x v="0"/>
    <x v="10"/>
    <s v="Q1"/>
    <x v="1"/>
  </r>
  <r>
    <n v="591"/>
    <s v="US-2016-156986"/>
    <x v="231"/>
    <x v="243"/>
    <x v="1"/>
    <s v="ZC-21910"/>
    <s v="Zuschuss Carroll"/>
    <x v="0"/>
    <x v="0"/>
    <x v="127"/>
    <s v="Oregon"/>
    <x v="160"/>
    <x v="1"/>
    <x v="440"/>
    <x v="1"/>
    <x v="8"/>
    <x v="440"/>
    <n v="16.821000000000002"/>
    <n v="3"/>
    <n v="0.7"/>
    <n v="-12.896100000000001"/>
    <n v="5.0463000000000013"/>
    <n v="11.774700000000001"/>
    <x v="0"/>
    <x v="10"/>
    <s v="Q1"/>
    <x v="1"/>
  </r>
  <r>
    <n v="592"/>
    <s v="US-2016-156986"/>
    <x v="231"/>
    <x v="243"/>
    <x v="1"/>
    <s v="ZC-21910"/>
    <s v="Zuschuss Carroll"/>
    <x v="0"/>
    <x v="0"/>
    <x v="127"/>
    <s v="Oregon"/>
    <x v="160"/>
    <x v="1"/>
    <x v="511"/>
    <x v="1"/>
    <x v="10"/>
    <x v="511"/>
    <n v="10.368"/>
    <n v="2"/>
    <n v="0.2"/>
    <n v="3.6288"/>
    <n v="8.2944000000000013"/>
    <n v="2.0736000000000003"/>
    <x v="0"/>
    <x v="10"/>
    <s v="Q1"/>
    <x v="1"/>
  </r>
  <r>
    <n v="593"/>
    <s v="CA-2014-135405"/>
    <x v="232"/>
    <x v="244"/>
    <x v="1"/>
    <s v="MS-17830"/>
    <s v="Melanie Seite"/>
    <x v="0"/>
    <x v="0"/>
    <x v="128"/>
    <s v="Texas"/>
    <x v="161"/>
    <x v="2"/>
    <x v="512"/>
    <x v="1"/>
    <x v="6"/>
    <x v="512"/>
    <n v="9.3439999999999994"/>
    <n v="2"/>
    <n v="0.2"/>
    <n v="1.1679999999999999"/>
    <n v="7.4752000000000001"/>
    <n v="1.8688"/>
    <x v="2"/>
    <x v="9"/>
    <s v="Q1"/>
    <x v="6"/>
  </r>
  <r>
    <n v="594"/>
    <s v="CA-2014-135405"/>
    <x v="232"/>
    <x v="244"/>
    <x v="1"/>
    <s v="MS-17830"/>
    <s v="Melanie Seite"/>
    <x v="0"/>
    <x v="0"/>
    <x v="128"/>
    <s v="Texas"/>
    <x v="161"/>
    <x v="2"/>
    <x v="197"/>
    <x v="2"/>
    <x v="11"/>
    <x v="198"/>
    <n v="31.2"/>
    <n v="3"/>
    <n v="0.2"/>
    <n v="9.75"/>
    <n v="24.96"/>
    <n v="6.24"/>
    <x v="2"/>
    <x v="9"/>
    <s v="Q1"/>
    <x v="6"/>
  </r>
  <r>
    <n v="595"/>
    <s v="CA-2014-131450"/>
    <x v="233"/>
    <x v="245"/>
    <x v="1"/>
    <s v="LR-16915"/>
    <s v="Lena Radford"/>
    <x v="0"/>
    <x v="0"/>
    <x v="70"/>
    <s v="California"/>
    <x v="142"/>
    <x v="1"/>
    <x v="513"/>
    <x v="1"/>
    <x v="9"/>
    <x v="513"/>
    <n v="76.12"/>
    <n v="2"/>
    <n v="0"/>
    <n v="22.0748"/>
    <n v="76.12"/>
    <n v="0"/>
    <x v="2"/>
    <x v="6"/>
    <s v="Q3"/>
    <x v="5"/>
  </r>
  <r>
    <n v="596"/>
    <s v="CA-2014-131450"/>
    <x v="233"/>
    <x v="245"/>
    <x v="1"/>
    <s v="LR-16915"/>
    <s v="Lena Radford"/>
    <x v="0"/>
    <x v="0"/>
    <x v="70"/>
    <s v="California"/>
    <x v="142"/>
    <x v="1"/>
    <x v="361"/>
    <x v="2"/>
    <x v="16"/>
    <x v="361"/>
    <n v="1199.9760000000001"/>
    <n v="3"/>
    <n v="0.2"/>
    <n v="434.99130000000002"/>
    <n v="959.98080000000016"/>
    <n v="239.99520000000004"/>
    <x v="2"/>
    <x v="6"/>
    <s v="Q3"/>
    <x v="5"/>
  </r>
  <r>
    <n v="597"/>
    <s v="CA-2014-131450"/>
    <x v="233"/>
    <x v="245"/>
    <x v="1"/>
    <s v="LR-16915"/>
    <s v="Lena Radford"/>
    <x v="0"/>
    <x v="0"/>
    <x v="70"/>
    <s v="California"/>
    <x v="142"/>
    <x v="1"/>
    <x v="288"/>
    <x v="2"/>
    <x v="7"/>
    <x v="288"/>
    <n v="445.96"/>
    <n v="5"/>
    <n v="0.2"/>
    <n v="55.744999999999997"/>
    <n v="356.76800000000003"/>
    <n v="89.192000000000007"/>
    <x v="2"/>
    <x v="6"/>
    <s v="Q3"/>
    <x v="5"/>
  </r>
  <r>
    <n v="598"/>
    <s v="CA-2014-131450"/>
    <x v="233"/>
    <x v="245"/>
    <x v="1"/>
    <s v="LR-16915"/>
    <s v="Lena Radford"/>
    <x v="0"/>
    <x v="0"/>
    <x v="70"/>
    <s v="California"/>
    <x v="142"/>
    <x v="1"/>
    <x v="514"/>
    <x v="0"/>
    <x v="5"/>
    <x v="514"/>
    <n v="327.76"/>
    <n v="8"/>
    <n v="0"/>
    <n v="91.772800000000004"/>
    <n v="327.76"/>
    <n v="0"/>
    <x v="2"/>
    <x v="6"/>
    <s v="Q3"/>
    <x v="5"/>
  </r>
  <r>
    <n v="599"/>
    <s v="CA-2016-120180"/>
    <x v="216"/>
    <x v="220"/>
    <x v="2"/>
    <s v="TP-21130"/>
    <s v="Theone Pippenger"/>
    <x v="0"/>
    <x v="0"/>
    <x v="10"/>
    <s v="Pennsylvania"/>
    <x v="63"/>
    <x v="3"/>
    <x v="515"/>
    <x v="1"/>
    <x v="14"/>
    <x v="515"/>
    <n v="11.632"/>
    <n v="2"/>
    <n v="0.2"/>
    <n v="1.0178"/>
    <n v="9.3056000000000001"/>
    <n v="2.3264"/>
    <x v="0"/>
    <x v="7"/>
    <s v="Q3"/>
    <x v="6"/>
  </r>
  <r>
    <n v="600"/>
    <s v="US-2016-100720"/>
    <x v="87"/>
    <x v="246"/>
    <x v="1"/>
    <s v="CK-12205"/>
    <s v="Chloris Kastensmidt"/>
    <x v="0"/>
    <x v="0"/>
    <x v="10"/>
    <s v="Pennsylvania"/>
    <x v="74"/>
    <x v="3"/>
    <x v="516"/>
    <x v="2"/>
    <x v="7"/>
    <x v="516"/>
    <n v="143.982"/>
    <n v="3"/>
    <n v="0.4"/>
    <n v="-28.796399999999998"/>
    <n v="86.389200000000002"/>
    <n v="57.592800000000004"/>
    <x v="0"/>
    <x v="7"/>
    <s v="Q3"/>
    <x v="3"/>
  </r>
  <r>
    <n v="601"/>
    <s v="US-2016-100720"/>
    <x v="87"/>
    <x v="246"/>
    <x v="1"/>
    <s v="CK-12205"/>
    <s v="Chloris Kastensmidt"/>
    <x v="0"/>
    <x v="0"/>
    <x v="10"/>
    <s v="Pennsylvania"/>
    <x v="74"/>
    <x v="3"/>
    <x v="517"/>
    <x v="2"/>
    <x v="7"/>
    <x v="517"/>
    <n v="494.37599999999998"/>
    <n v="4"/>
    <n v="0.4"/>
    <n v="-115.3544"/>
    <n v="296.62559999999996"/>
    <n v="197.75040000000001"/>
    <x v="0"/>
    <x v="7"/>
    <s v="Q3"/>
    <x v="3"/>
  </r>
  <r>
    <n v="602"/>
    <s v="US-2016-100720"/>
    <x v="87"/>
    <x v="246"/>
    <x v="1"/>
    <s v="CK-12205"/>
    <s v="Chloris Kastensmidt"/>
    <x v="0"/>
    <x v="0"/>
    <x v="10"/>
    <s v="Pennsylvania"/>
    <x v="74"/>
    <x v="3"/>
    <x v="503"/>
    <x v="1"/>
    <x v="14"/>
    <x v="503"/>
    <n v="5.84"/>
    <n v="2"/>
    <n v="0.2"/>
    <n v="0.73"/>
    <n v="4.6719999999999997"/>
    <n v="1.1679999999999999"/>
    <x v="0"/>
    <x v="7"/>
    <s v="Q3"/>
    <x v="3"/>
  </r>
  <r>
    <n v="603"/>
    <s v="CA-2014-149958"/>
    <x v="234"/>
    <x v="247"/>
    <x v="1"/>
    <s v="AS-10240"/>
    <s v="Alan Shonely"/>
    <x v="0"/>
    <x v="0"/>
    <x v="67"/>
    <s v="Florida"/>
    <x v="85"/>
    <x v="0"/>
    <x v="518"/>
    <x v="1"/>
    <x v="4"/>
    <x v="518"/>
    <n v="142.77600000000001"/>
    <n v="1"/>
    <n v="0.2"/>
    <n v="17.847000000000001"/>
    <n v="114.22080000000001"/>
    <n v="28.555200000000003"/>
    <x v="2"/>
    <x v="10"/>
    <s v="Q1"/>
    <x v="3"/>
  </r>
  <r>
    <n v="604"/>
    <s v="CA-2014-149958"/>
    <x v="234"/>
    <x v="247"/>
    <x v="1"/>
    <s v="AS-10240"/>
    <s v="Alan Shonely"/>
    <x v="0"/>
    <x v="0"/>
    <x v="67"/>
    <s v="Florida"/>
    <x v="85"/>
    <x v="0"/>
    <x v="285"/>
    <x v="0"/>
    <x v="5"/>
    <x v="285"/>
    <n v="45.695999999999998"/>
    <n v="3"/>
    <n v="0.2"/>
    <n v="5.1407999999999996"/>
    <n v="36.556800000000003"/>
    <n v="9.1392000000000007"/>
    <x v="2"/>
    <x v="10"/>
    <s v="Q1"/>
    <x v="3"/>
  </r>
  <r>
    <n v="605"/>
    <s v="CA-2014-149958"/>
    <x v="234"/>
    <x v="247"/>
    <x v="1"/>
    <s v="AS-10240"/>
    <s v="Alan Shonely"/>
    <x v="0"/>
    <x v="0"/>
    <x v="67"/>
    <s v="Florida"/>
    <x v="85"/>
    <x v="0"/>
    <x v="385"/>
    <x v="1"/>
    <x v="8"/>
    <x v="386"/>
    <n v="7.218"/>
    <n v="3"/>
    <n v="0.7"/>
    <n v="-5.5338000000000003"/>
    <n v="2.1654000000000004"/>
    <n v="5.0526"/>
    <x v="2"/>
    <x v="10"/>
    <s v="Q1"/>
    <x v="3"/>
  </r>
  <r>
    <n v="606"/>
    <s v="CA-2014-149958"/>
    <x v="234"/>
    <x v="247"/>
    <x v="1"/>
    <s v="AS-10240"/>
    <s v="Alan Shonely"/>
    <x v="0"/>
    <x v="0"/>
    <x v="67"/>
    <s v="Florida"/>
    <x v="85"/>
    <x v="0"/>
    <x v="379"/>
    <x v="1"/>
    <x v="8"/>
    <x v="380"/>
    <n v="43.188000000000002"/>
    <n v="4"/>
    <n v="0.7"/>
    <n v="-31.671199999999999"/>
    <n v="12.956400000000002"/>
    <n v="30.2316"/>
    <x v="2"/>
    <x v="10"/>
    <s v="Q1"/>
    <x v="3"/>
  </r>
  <r>
    <n v="607"/>
    <s v="CA-2014-149958"/>
    <x v="234"/>
    <x v="247"/>
    <x v="1"/>
    <s v="AS-10240"/>
    <s v="Alan Shonely"/>
    <x v="0"/>
    <x v="0"/>
    <x v="67"/>
    <s v="Florida"/>
    <x v="85"/>
    <x v="0"/>
    <x v="519"/>
    <x v="1"/>
    <x v="10"/>
    <x v="519"/>
    <n v="131.904"/>
    <n v="3"/>
    <n v="0.2"/>
    <n v="47.815199999999997"/>
    <n v="105.5232"/>
    <n v="26.380800000000001"/>
    <x v="2"/>
    <x v="10"/>
    <s v="Q1"/>
    <x v="3"/>
  </r>
  <r>
    <n v="608"/>
    <s v="US-2014-105767"/>
    <x v="235"/>
    <x v="248"/>
    <x v="1"/>
    <s v="AR-10510"/>
    <s v="Andrew Roberts"/>
    <x v="0"/>
    <x v="0"/>
    <x v="10"/>
    <s v="Pennsylvania"/>
    <x v="63"/>
    <x v="3"/>
    <x v="520"/>
    <x v="1"/>
    <x v="8"/>
    <x v="520"/>
    <n v="3.282"/>
    <n v="2"/>
    <n v="0.7"/>
    <n v="-2.6255999999999999"/>
    <n v="0.98460000000000014"/>
    <n v="2.2973999999999997"/>
    <x v="2"/>
    <x v="5"/>
    <s v="Q2"/>
    <x v="5"/>
  </r>
  <r>
    <n v="609"/>
    <s v="US-2014-105767"/>
    <x v="235"/>
    <x v="248"/>
    <x v="1"/>
    <s v="AR-10510"/>
    <s v="Andrew Roberts"/>
    <x v="0"/>
    <x v="0"/>
    <x v="10"/>
    <s v="Pennsylvania"/>
    <x v="63"/>
    <x v="3"/>
    <x v="454"/>
    <x v="1"/>
    <x v="6"/>
    <x v="455"/>
    <n v="21.167999999999999"/>
    <n v="9"/>
    <n v="0.2"/>
    <n v="2.3814000000000002"/>
    <n v="16.9344"/>
    <n v="4.2336"/>
    <x v="2"/>
    <x v="5"/>
    <s v="Q2"/>
    <x v="5"/>
  </r>
  <r>
    <n v="610"/>
    <s v="US-2014-105767"/>
    <x v="235"/>
    <x v="248"/>
    <x v="1"/>
    <s v="AR-10510"/>
    <s v="Andrew Roberts"/>
    <x v="0"/>
    <x v="0"/>
    <x v="10"/>
    <s v="Pennsylvania"/>
    <x v="63"/>
    <x v="3"/>
    <x v="521"/>
    <x v="2"/>
    <x v="7"/>
    <x v="521"/>
    <n v="55.188000000000002"/>
    <n v="2"/>
    <n v="0.4"/>
    <n v="-10.117800000000001"/>
    <n v="33.1128"/>
    <n v="22.075200000000002"/>
    <x v="2"/>
    <x v="5"/>
    <s v="Q2"/>
    <x v="5"/>
  </r>
  <r>
    <n v="611"/>
    <s v="CA-2016-161816"/>
    <x v="236"/>
    <x v="249"/>
    <x v="2"/>
    <s v="NB-18655"/>
    <s v="Nona Balk"/>
    <x v="1"/>
    <x v="0"/>
    <x v="61"/>
    <s v="Texas"/>
    <x v="162"/>
    <x v="2"/>
    <x v="348"/>
    <x v="2"/>
    <x v="7"/>
    <x v="348"/>
    <n v="369.57600000000002"/>
    <n v="3"/>
    <n v="0.2"/>
    <n v="41.577300000000001"/>
    <n v="295.66080000000005"/>
    <n v="73.915200000000013"/>
    <x v="0"/>
    <x v="3"/>
    <s v="Q2"/>
    <x v="6"/>
  </r>
  <r>
    <n v="612"/>
    <s v="CA-2016-161816"/>
    <x v="236"/>
    <x v="249"/>
    <x v="2"/>
    <s v="NB-18655"/>
    <s v="Nona Balk"/>
    <x v="1"/>
    <x v="0"/>
    <x v="61"/>
    <s v="Texas"/>
    <x v="162"/>
    <x v="2"/>
    <x v="522"/>
    <x v="1"/>
    <x v="2"/>
    <x v="522"/>
    <n v="15.712"/>
    <n v="4"/>
    <n v="0.2"/>
    <n v="5.6955999999999998"/>
    <n v="12.569600000000001"/>
    <n v="3.1424000000000003"/>
    <x v="0"/>
    <x v="3"/>
    <s v="Q2"/>
    <x v="6"/>
  </r>
  <r>
    <n v="613"/>
    <s v="CA-2016-121223"/>
    <x v="108"/>
    <x v="250"/>
    <x v="0"/>
    <s v="GD-14590"/>
    <s v="Giulietta Dortch"/>
    <x v="1"/>
    <x v="0"/>
    <x v="10"/>
    <s v="Pennsylvania"/>
    <x v="105"/>
    <x v="3"/>
    <x v="523"/>
    <x v="1"/>
    <x v="10"/>
    <x v="523"/>
    <n v="8.4480000000000004"/>
    <n v="2"/>
    <n v="0.2"/>
    <n v="2.64"/>
    <n v="6.7584000000000009"/>
    <n v="1.6896000000000002"/>
    <x v="0"/>
    <x v="8"/>
    <s v="Q3"/>
    <x v="1"/>
  </r>
  <r>
    <n v="614"/>
    <s v="CA-2016-121223"/>
    <x v="108"/>
    <x v="250"/>
    <x v="0"/>
    <s v="GD-14590"/>
    <s v="Giulietta Dortch"/>
    <x v="1"/>
    <x v="0"/>
    <x v="10"/>
    <s v="Pennsylvania"/>
    <x v="105"/>
    <x v="3"/>
    <x v="524"/>
    <x v="2"/>
    <x v="7"/>
    <x v="524"/>
    <n v="728.94600000000003"/>
    <n v="9"/>
    <n v="0.4"/>
    <n v="-157.9383"/>
    <n v="437.36759999999998"/>
    <n v="291.57840000000004"/>
    <x v="0"/>
    <x v="8"/>
    <s v="Q3"/>
    <x v="1"/>
  </r>
  <r>
    <n v="615"/>
    <s v="CA-2017-138611"/>
    <x v="237"/>
    <x v="251"/>
    <x v="0"/>
    <s v="CK-12595"/>
    <s v="Clytie Kelty"/>
    <x v="0"/>
    <x v="0"/>
    <x v="129"/>
    <s v="Ohio"/>
    <x v="163"/>
    <x v="3"/>
    <x v="222"/>
    <x v="2"/>
    <x v="7"/>
    <x v="223"/>
    <n v="119.94"/>
    <n v="10"/>
    <n v="0.4"/>
    <n v="15.992000000000001"/>
    <n v="71.963999999999999"/>
    <n v="47.975999999999999"/>
    <x v="3"/>
    <x v="0"/>
    <s v="Q4"/>
    <x v="0"/>
  </r>
  <r>
    <n v="616"/>
    <s v="CA-2017-138611"/>
    <x v="237"/>
    <x v="251"/>
    <x v="0"/>
    <s v="CK-12595"/>
    <s v="Clytie Kelty"/>
    <x v="0"/>
    <x v="0"/>
    <x v="129"/>
    <s v="Ohio"/>
    <x v="163"/>
    <x v="3"/>
    <x v="525"/>
    <x v="1"/>
    <x v="8"/>
    <x v="525"/>
    <n v="3.6480000000000001"/>
    <n v="2"/>
    <n v="0.7"/>
    <n v="-2.7968000000000002"/>
    <n v="1.0944000000000003"/>
    <n v="2.5535999999999999"/>
    <x v="3"/>
    <x v="0"/>
    <s v="Q4"/>
    <x v="0"/>
  </r>
  <r>
    <n v="617"/>
    <s v="CA-2017-117947"/>
    <x v="238"/>
    <x v="176"/>
    <x v="0"/>
    <s v="NG-18355"/>
    <s v="Nat Gilpin"/>
    <x v="1"/>
    <x v="0"/>
    <x v="20"/>
    <s v="New York"/>
    <x v="164"/>
    <x v="3"/>
    <x v="526"/>
    <x v="0"/>
    <x v="5"/>
    <x v="526"/>
    <n v="40.479999999999997"/>
    <n v="2"/>
    <n v="0"/>
    <n v="15.7872"/>
    <n v="40.479999999999997"/>
    <n v="0"/>
    <x v="3"/>
    <x v="6"/>
    <s v="Q3"/>
    <x v="5"/>
  </r>
  <r>
    <n v="618"/>
    <s v="CA-2017-117947"/>
    <x v="238"/>
    <x v="176"/>
    <x v="0"/>
    <s v="NG-18355"/>
    <s v="Nat Gilpin"/>
    <x v="1"/>
    <x v="0"/>
    <x v="20"/>
    <s v="New York"/>
    <x v="164"/>
    <x v="3"/>
    <x v="527"/>
    <x v="0"/>
    <x v="5"/>
    <x v="527"/>
    <n v="9.94"/>
    <n v="2"/>
    <n v="0"/>
    <n v="3.0813999999999999"/>
    <n v="9.94"/>
    <n v="0"/>
    <x v="3"/>
    <x v="6"/>
    <s v="Q3"/>
    <x v="5"/>
  </r>
  <r>
    <n v="619"/>
    <s v="CA-2017-117947"/>
    <x v="238"/>
    <x v="176"/>
    <x v="0"/>
    <s v="NG-18355"/>
    <s v="Nat Gilpin"/>
    <x v="1"/>
    <x v="0"/>
    <x v="20"/>
    <s v="New York"/>
    <x v="164"/>
    <x v="3"/>
    <x v="528"/>
    <x v="1"/>
    <x v="8"/>
    <x v="528"/>
    <n v="107.42400000000001"/>
    <n v="9"/>
    <n v="0.2"/>
    <n v="33.57"/>
    <n v="85.939200000000014"/>
    <n v="21.484800000000003"/>
    <x v="3"/>
    <x v="6"/>
    <s v="Q3"/>
    <x v="5"/>
  </r>
  <r>
    <n v="620"/>
    <s v="CA-2017-117947"/>
    <x v="238"/>
    <x v="176"/>
    <x v="0"/>
    <s v="NG-18355"/>
    <s v="Nat Gilpin"/>
    <x v="1"/>
    <x v="0"/>
    <x v="20"/>
    <s v="New York"/>
    <x v="164"/>
    <x v="3"/>
    <x v="529"/>
    <x v="2"/>
    <x v="7"/>
    <x v="529"/>
    <n v="37.909999999999997"/>
    <n v="1"/>
    <n v="0"/>
    <n v="10.9939"/>
    <n v="37.909999999999997"/>
    <n v="0"/>
    <x v="3"/>
    <x v="6"/>
    <s v="Q3"/>
    <x v="5"/>
  </r>
  <r>
    <n v="621"/>
    <s v="CA-2017-117947"/>
    <x v="238"/>
    <x v="176"/>
    <x v="0"/>
    <s v="NG-18355"/>
    <s v="Nat Gilpin"/>
    <x v="1"/>
    <x v="0"/>
    <x v="20"/>
    <s v="New York"/>
    <x v="164"/>
    <x v="3"/>
    <x v="138"/>
    <x v="0"/>
    <x v="5"/>
    <x v="139"/>
    <n v="88.02"/>
    <n v="3"/>
    <n v="0"/>
    <n v="27.286200000000001"/>
    <n v="88.02"/>
    <n v="0"/>
    <x v="3"/>
    <x v="6"/>
    <s v="Q3"/>
    <x v="5"/>
  </r>
  <r>
    <n v="622"/>
    <s v="US-2014-111171"/>
    <x v="58"/>
    <x v="252"/>
    <x v="1"/>
    <s v="CA-12265"/>
    <s v="Christina Anderson"/>
    <x v="0"/>
    <x v="0"/>
    <x v="22"/>
    <s v="Illinois"/>
    <x v="26"/>
    <x v="2"/>
    <x v="530"/>
    <x v="1"/>
    <x v="8"/>
    <x v="530"/>
    <n v="8.69"/>
    <n v="5"/>
    <n v="0.8"/>
    <n v="-14.773"/>
    <n v="1.7379999999999995"/>
    <n v="6.952"/>
    <x v="2"/>
    <x v="4"/>
    <s v="Q4"/>
    <x v="5"/>
  </r>
  <r>
    <n v="623"/>
    <s v="CA-2015-138009"/>
    <x v="239"/>
    <x v="253"/>
    <x v="1"/>
    <s v="SF-20965"/>
    <s v="Sylvia Foulston"/>
    <x v="1"/>
    <x v="0"/>
    <x v="130"/>
    <s v="Michigan"/>
    <x v="165"/>
    <x v="2"/>
    <x v="531"/>
    <x v="0"/>
    <x v="1"/>
    <x v="531"/>
    <n v="301.95999999999998"/>
    <n v="2"/>
    <n v="0"/>
    <n v="87.568399999999997"/>
    <n v="301.95999999999998"/>
    <n v="0"/>
    <x v="1"/>
    <x v="0"/>
    <s v="Q4"/>
    <x v="1"/>
  </r>
  <r>
    <n v="624"/>
    <s v="CA-2015-138009"/>
    <x v="239"/>
    <x v="253"/>
    <x v="1"/>
    <s v="SF-20965"/>
    <s v="Sylvia Foulston"/>
    <x v="1"/>
    <x v="0"/>
    <x v="130"/>
    <s v="Michigan"/>
    <x v="165"/>
    <x v="2"/>
    <x v="532"/>
    <x v="1"/>
    <x v="9"/>
    <x v="532"/>
    <n v="555.21"/>
    <n v="5"/>
    <n v="0.1"/>
    <n v="178.90100000000001"/>
    <n v="499.68900000000002"/>
    <n v="55.521000000000008"/>
    <x v="1"/>
    <x v="0"/>
    <s v="Q4"/>
    <x v="1"/>
  </r>
  <r>
    <n v="625"/>
    <s v="CA-2015-138009"/>
    <x v="239"/>
    <x v="253"/>
    <x v="1"/>
    <s v="SF-20965"/>
    <s v="Sylvia Foulston"/>
    <x v="1"/>
    <x v="0"/>
    <x v="130"/>
    <s v="Michigan"/>
    <x v="165"/>
    <x v="2"/>
    <x v="533"/>
    <x v="1"/>
    <x v="4"/>
    <x v="533"/>
    <n v="523.48"/>
    <n v="4"/>
    <n v="0"/>
    <n v="130.87"/>
    <n v="523.48"/>
    <n v="0"/>
    <x v="1"/>
    <x v="0"/>
    <s v="Q4"/>
    <x v="1"/>
  </r>
  <r>
    <n v="626"/>
    <s v="CA-2015-138009"/>
    <x v="239"/>
    <x v="253"/>
    <x v="1"/>
    <s v="SF-20965"/>
    <s v="Sylvia Foulston"/>
    <x v="1"/>
    <x v="0"/>
    <x v="130"/>
    <s v="Michigan"/>
    <x v="165"/>
    <x v="2"/>
    <x v="30"/>
    <x v="1"/>
    <x v="6"/>
    <x v="30"/>
    <n v="161.82"/>
    <n v="9"/>
    <n v="0"/>
    <n v="46.927799999999998"/>
    <n v="161.82"/>
    <n v="0"/>
    <x v="1"/>
    <x v="0"/>
    <s v="Q4"/>
    <x v="1"/>
  </r>
  <r>
    <n v="627"/>
    <s v="CA-2017-163020"/>
    <x v="175"/>
    <x v="184"/>
    <x v="1"/>
    <s v="MO-17800"/>
    <s v="Meg O'Connel"/>
    <x v="2"/>
    <x v="0"/>
    <x v="20"/>
    <s v="New York"/>
    <x v="29"/>
    <x v="3"/>
    <x v="534"/>
    <x v="0"/>
    <x v="5"/>
    <x v="534"/>
    <n v="35.56"/>
    <n v="7"/>
    <n v="0"/>
    <n v="12.090400000000001"/>
    <n v="35.56"/>
    <n v="0"/>
    <x v="3"/>
    <x v="8"/>
    <s v="Q3"/>
    <x v="5"/>
  </r>
  <r>
    <n v="628"/>
    <s v="CA-2017-153787"/>
    <x v="240"/>
    <x v="254"/>
    <x v="1"/>
    <s v="AT-10735"/>
    <s v="Annie Thurman"/>
    <x v="0"/>
    <x v="0"/>
    <x v="4"/>
    <s v="Washington"/>
    <x v="60"/>
    <x v="1"/>
    <x v="535"/>
    <x v="1"/>
    <x v="9"/>
    <x v="535"/>
    <n v="97.16"/>
    <n v="2"/>
    <n v="0"/>
    <n v="28.176400000000001"/>
    <n v="97.16"/>
    <n v="0"/>
    <x v="3"/>
    <x v="5"/>
    <s v="Q2"/>
    <x v="5"/>
  </r>
  <r>
    <n v="629"/>
    <s v="CA-2017-133431"/>
    <x v="94"/>
    <x v="91"/>
    <x v="1"/>
    <s v="LC-17140"/>
    <s v="Logan Currie"/>
    <x v="0"/>
    <x v="0"/>
    <x v="8"/>
    <s v="California"/>
    <x v="34"/>
    <x v="1"/>
    <x v="536"/>
    <x v="1"/>
    <x v="8"/>
    <x v="536"/>
    <n v="15.24"/>
    <n v="5"/>
    <n v="0.2"/>
    <n v="5.1435000000000004"/>
    <n v="12.192"/>
    <n v="3.048"/>
    <x v="3"/>
    <x v="4"/>
    <s v="Q4"/>
    <x v="1"/>
  </r>
  <r>
    <n v="630"/>
    <s v="CA-2017-133431"/>
    <x v="94"/>
    <x v="91"/>
    <x v="1"/>
    <s v="LC-17140"/>
    <s v="Logan Currie"/>
    <x v="0"/>
    <x v="0"/>
    <x v="8"/>
    <s v="California"/>
    <x v="34"/>
    <x v="1"/>
    <x v="249"/>
    <x v="1"/>
    <x v="10"/>
    <x v="250"/>
    <n v="13.23"/>
    <n v="3"/>
    <n v="0"/>
    <n v="6.0857999999999999"/>
    <n v="13.23"/>
    <n v="0"/>
    <x v="3"/>
    <x v="4"/>
    <s v="Q4"/>
    <x v="1"/>
  </r>
  <r>
    <n v="631"/>
    <s v="US-2016-135720"/>
    <x v="25"/>
    <x v="10"/>
    <x v="0"/>
    <s v="FM-14380"/>
    <s v="Fred McMath"/>
    <x v="0"/>
    <x v="0"/>
    <x v="34"/>
    <s v="Colorado"/>
    <x v="42"/>
    <x v="1"/>
    <x v="537"/>
    <x v="1"/>
    <x v="4"/>
    <x v="537"/>
    <n v="243.38399999999999"/>
    <n v="3"/>
    <n v="0.2"/>
    <n v="-51.719099999999997"/>
    <n v="194.7072"/>
    <n v="48.6768"/>
    <x v="0"/>
    <x v="4"/>
    <s v="Q4"/>
    <x v="1"/>
  </r>
  <r>
    <n v="632"/>
    <s v="US-2016-135720"/>
    <x v="25"/>
    <x v="10"/>
    <x v="0"/>
    <s v="FM-14380"/>
    <s v="Fred McMath"/>
    <x v="0"/>
    <x v="0"/>
    <x v="34"/>
    <s v="Colorado"/>
    <x v="42"/>
    <x v="1"/>
    <x v="538"/>
    <x v="2"/>
    <x v="11"/>
    <x v="538"/>
    <n v="119.8"/>
    <n v="5"/>
    <n v="0.2"/>
    <n v="29.95"/>
    <n v="95.84"/>
    <n v="23.96"/>
    <x v="0"/>
    <x v="4"/>
    <s v="Q4"/>
    <x v="1"/>
  </r>
  <r>
    <n v="633"/>
    <s v="US-2016-135720"/>
    <x v="25"/>
    <x v="10"/>
    <x v="0"/>
    <s v="FM-14380"/>
    <s v="Fred McMath"/>
    <x v="0"/>
    <x v="0"/>
    <x v="34"/>
    <s v="Colorado"/>
    <x v="42"/>
    <x v="1"/>
    <x v="539"/>
    <x v="2"/>
    <x v="7"/>
    <x v="539"/>
    <n v="300.76799999999997"/>
    <n v="4"/>
    <n v="0.2"/>
    <n v="30.076799999999999"/>
    <n v="240.61439999999999"/>
    <n v="60.153599999999997"/>
    <x v="0"/>
    <x v="4"/>
    <s v="Q4"/>
    <x v="1"/>
  </r>
  <r>
    <n v="634"/>
    <s v="CA-2017-144694"/>
    <x v="241"/>
    <x v="255"/>
    <x v="0"/>
    <s v="BD-11605"/>
    <s v="Brian Dahlen"/>
    <x v="0"/>
    <x v="0"/>
    <x v="100"/>
    <s v="Florida"/>
    <x v="123"/>
    <x v="0"/>
    <x v="540"/>
    <x v="2"/>
    <x v="11"/>
    <x v="540"/>
    <n v="17.88"/>
    <n v="3"/>
    <n v="0.2"/>
    <n v="2.4584999999999999"/>
    <n v="14.304"/>
    <n v="3.5760000000000001"/>
    <x v="3"/>
    <x v="8"/>
    <s v="Q3"/>
    <x v="1"/>
  </r>
  <r>
    <n v="635"/>
    <s v="CA-2017-144694"/>
    <x v="241"/>
    <x v="255"/>
    <x v="0"/>
    <s v="BD-11605"/>
    <s v="Brian Dahlen"/>
    <x v="0"/>
    <x v="0"/>
    <x v="100"/>
    <s v="Florida"/>
    <x v="123"/>
    <x v="0"/>
    <x v="508"/>
    <x v="1"/>
    <x v="2"/>
    <x v="508"/>
    <n v="235.94399999999999"/>
    <n v="3"/>
    <n v="0.2"/>
    <n v="85.529700000000005"/>
    <n v="188.7552"/>
    <n v="47.188800000000001"/>
    <x v="3"/>
    <x v="8"/>
    <s v="Q3"/>
    <x v="1"/>
  </r>
  <r>
    <n v="636"/>
    <s v="CA-2015-168004"/>
    <x v="242"/>
    <x v="256"/>
    <x v="0"/>
    <s v="DJ-13420"/>
    <s v="Denny Joy"/>
    <x v="1"/>
    <x v="0"/>
    <x v="131"/>
    <s v="Georgia"/>
    <x v="166"/>
    <x v="0"/>
    <x v="541"/>
    <x v="0"/>
    <x v="1"/>
    <x v="541"/>
    <n v="392.94"/>
    <n v="3"/>
    <n v="0"/>
    <n v="43.223399999999998"/>
    <n v="392.94"/>
    <n v="0"/>
    <x v="1"/>
    <x v="2"/>
    <s v="Q4"/>
    <x v="1"/>
  </r>
  <r>
    <n v="637"/>
    <s v="US-2016-123470"/>
    <x v="243"/>
    <x v="257"/>
    <x v="1"/>
    <s v="ME-17725"/>
    <s v="Max Engle"/>
    <x v="0"/>
    <x v="0"/>
    <x v="34"/>
    <s v="Colorado"/>
    <x v="42"/>
    <x v="1"/>
    <x v="542"/>
    <x v="1"/>
    <x v="8"/>
    <x v="542"/>
    <n v="18.882000000000001"/>
    <n v="3"/>
    <n v="0.7"/>
    <n v="-13.8468"/>
    <n v="5.664600000000001"/>
    <n v="13.2174"/>
    <x v="0"/>
    <x v="6"/>
    <s v="Q3"/>
    <x v="2"/>
  </r>
  <r>
    <n v="638"/>
    <s v="US-2016-123470"/>
    <x v="243"/>
    <x v="257"/>
    <x v="1"/>
    <s v="ME-17725"/>
    <s v="Max Engle"/>
    <x v="0"/>
    <x v="0"/>
    <x v="34"/>
    <s v="Colorado"/>
    <x v="42"/>
    <x v="1"/>
    <x v="543"/>
    <x v="1"/>
    <x v="9"/>
    <x v="543"/>
    <n v="122.328"/>
    <n v="3"/>
    <n v="0.2"/>
    <n v="12.232799999999999"/>
    <n v="97.862400000000008"/>
    <n v="24.465600000000002"/>
    <x v="0"/>
    <x v="6"/>
    <s v="Q3"/>
    <x v="2"/>
  </r>
  <r>
    <n v="639"/>
    <s v="CA-2016-115917"/>
    <x v="244"/>
    <x v="258"/>
    <x v="1"/>
    <s v="RB-19465"/>
    <s v="Rick Bensley"/>
    <x v="2"/>
    <x v="0"/>
    <x v="132"/>
    <s v="California"/>
    <x v="167"/>
    <x v="1"/>
    <x v="220"/>
    <x v="0"/>
    <x v="5"/>
    <x v="221"/>
    <n v="1049.2"/>
    <n v="5"/>
    <n v="0"/>
    <n v="272.79199999999997"/>
    <n v="1049.2"/>
    <n v="0"/>
    <x v="0"/>
    <x v="5"/>
    <s v="Q2"/>
    <x v="5"/>
  </r>
  <r>
    <n v="640"/>
    <s v="CA-2016-115917"/>
    <x v="244"/>
    <x v="258"/>
    <x v="1"/>
    <s v="RB-19465"/>
    <s v="Rick Bensley"/>
    <x v="2"/>
    <x v="0"/>
    <x v="132"/>
    <s v="California"/>
    <x v="167"/>
    <x v="1"/>
    <x v="544"/>
    <x v="1"/>
    <x v="8"/>
    <x v="544"/>
    <n v="15.423999999999999"/>
    <n v="4"/>
    <n v="0.2"/>
    <n v="5.0128000000000004"/>
    <n v="12.3392"/>
    <n v="3.0848"/>
    <x v="0"/>
    <x v="5"/>
    <s v="Q2"/>
    <x v="5"/>
  </r>
  <r>
    <n v="641"/>
    <s v="CA-2016-147067"/>
    <x v="122"/>
    <x v="259"/>
    <x v="1"/>
    <s v="JD-16150"/>
    <s v="Justin Deggeller"/>
    <x v="1"/>
    <x v="0"/>
    <x v="31"/>
    <s v="Minnesota"/>
    <x v="39"/>
    <x v="2"/>
    <x v="545"/>
    <x v="0"/>
    <x v="5"/>
    <x v="545"/>
    <n v="18.84"/>
    <n v="3"/>
    <n v="0"/>
    <n v="6.0288000000000004"/>
    <n v="18.84"/>
    <n v="0"/>
    <x v="0"/>
    <x v="4"/>
    <s v="Q4"/>
    <x v="1"/>
  </r>
  <r>
    <n v="642"/>
    <s v="CA-2017-167913"/>
    <x v="245"/>
    <x v="260"/>
    <x v="0"/>
    <s v="JL-15835"/>
    <s v="John Lee"/>
    <x v="0"/>
    <x v="0"/>
    <x v="133"/>
    <s v="California"/>
    <x v="168"/>
    <x v="1"/>
    <x v="546"/>
    <x v="1"/>
    <x v="4"/>
    <x v="546"/>
    <n v="330.4"/>
    <n v="2"/>
    <n v="0"/>
    <n v="85.903999999999996"/>
    <n v="330.4"/>
    <n v="0"/>
    <x v="3"/>
    <x v="7"/>
    <s v="Q3"/>
    <x v="1"/>
  </r>
  <r>
    <n v="643"/>
    <s v="CA-2017-167913"/>
    <x v="245"/>
    <x v="260"/>
    <x v="0"/>
    <s v="JL-15835"/>
    <s v="John Lee"/>
    <x v="0"/>
    <x v="0"/>
    <x v="133"/>
    <s v="California"/>
    <x v="168"/>
    <x v="1"/>
    <x v="547"/>
    <x v="1"/>
    <x v="2"/>
    <x v="547"/>
    <n v="26.25"/>
    <n v="7"/>
    <n v="0"/>
    <n v="12.6"/>
    <n v="26.25"/>
    <n v="0"/>
    <x v="3"/>
    <x v="7"/>
    <s v="Q3"/>
    <x v="1"/>
  </r>
  <r>
    <n v="644"/>
    <s v="CA-2017-106103"/>
    <x v="193"/>
    <x v="261"/>
    <x v="1"/>
    <s v="SC-20305"/>
    <s v="Sean Christensen"/>
    <x v="0"/>
    <x v="0"/>
    <x v="134"/>
    <s v="Michigan"/>
    <x v="169"/>
    <x v="2"/>
    <x v="217"/>
    <x v="2"/>
    <x v="11"/>
    <x v="463"/>
    <n v="132.52000000000001"/>
    <n v="4"/>
    <n v="0"/>
    <n v="54.333199999999998"/>
    <n v="132.52000000000001"/>
    <n v="0"/>
    <x v="3"/>
    <x v="1"/>
    <s v="Q2"/>
    <x v="3"/>
  </r>
  <r>
    <n v="645"/>
    <s v="US-2017-127719"/>
    <x v="246"/>
    <x v="262"/>
    <x v="1"/>
    <s v="TW-21025"/>
    <s v="Tamara Willingham"/>
    <x v="2"/>
    <x v="0"/>
    <x v="135"/>
    <s v="New Jersey"/>
    <x v="170"/>
    <x v="3"/>
    <x v="548"/>
    <x v="1"/>
    <x v="10"/>
    <x v="548"/>
    <n v="6.48"/>
    <n v="1"/>
    <n v="0"/>
    <n v="3.1751999999999998"/>
    <n v="6.48"/>
    <n v="0"/>
    <x v="3"/>
    <x v="7"/>
    <s v="Q3"/>
    <x v="5"/>
  </r>
  <r>
    <n v="646"/>
    <s v="CA-2017-126221"/>
    <x v="247"/>
    <x v="263"/>
    <x v="1"/>
    <s v="CC-12430"/>
    <s v="Chuck Clark"/>
    <x v="2"/>
    <x v="0"/>
    <x v="38"/>
    <s v="Indiana"/>
    <x v="134"/>
    <x v="2"/>
    <x v="549"/>
    <x v="1"/>
    <x v="9"/>
    <x v="549"/>
    <n v="209.3"/>
    <n v="2"/>
    <n v="0"/>
    <n v="56.511000000000003"/>
    <n v="209.3"/>
    <n v="0"/>
    <x v="3"/>
    <x v="4"/>
    <s v="Q4"/>
    <x v="3"/>
  </r>
  <r>
    <n v="647"/>
    <s v="CA-2016-103947"/>
    <x v="178"/>
    <x v="264"/>
    <x v="1"/>
    <s v="BB-10990"/>
    <s v="Barry Blumstein"/>
    <x v="1"/>
    <x v="0"/>
    <x v="136"/>
    <s v="Arizona"/>
    <x v="171"/>
    <x v="1"/>
    <x v="550"/>
    <x v="1"/>
    <x v="13"/>
    <x v="128"/>
    <n v="31.56"/>
    <n v="5"/>
    <n v="0.2"/>
    <n v="9.8625000000000007"/>
    <n v="25.248000000000001"/>
    <n v="6.3120000000000003"/>
    <x v="0"/>
    <x v="3"/>
    <s v="Q2"/>
    <x v="5"/>
  </r>
  <r>
    <n v="648"/>
    <s v="CA-2016-103947"/>
    <x v="178"/>
    <x v="264"/>
    <x v="1"/>
    <s v="BB-10990"/>
    <s v="Barry Blumstein"/>
    <x v="1"/>
    <x v="0"/>
    <x v="136"/>
    <s v="Arizona"/>
    <x v="171"/>
    <x v="1"/>
    <x v="551"/>
    <x v="1"/>
    <x v="9"/>
    <x v="550"/>
    <n v="30.143999999999998"/>
    <n v="2"/>
    <n v="0.2"/>
    <n v="3.0144000000000002"/>
    <n v="24.115200000000002"/>
    <n v="6.0288000000000004"/>
    <x v="0"/>
    <x v="3"/>
    <s v="Q2"/>
    <x v="5"/>
  </r>
  <r>
    <n v="649"/>
    <s v="CA-2016-160745"/>
    <x v="25"/>
    <x v="265"/>
    <x v="0"/>
    <s v="AR-10825"/>
    <s v="Anthony Rawles"/>
    <x v="1"/>
    <x v="0"/>
    <x v="137"/>
    <s v="Washington"/>
    <x v="172"/>
    <x v="1"/>
    <x v="345"/>
    <x v="0"/>
    <x v="5"/>
    <x v="345"/>
    <n v="14.8"/>
    <n v="4"/>
    <n v="0"/>
    <n v="6.0679999999999996"/>
    <n v="14.8"/>
    <n v="0"/>
    <x v="0"/>
    <x v="4"/>
    <s v="Q4"/>
    <x v="1"/>
  </r>
  <r>
    <n v="650"/>
    <s v="CA-2016-160745"/>
    <x v="25"/>
    <x v="265"/>
    <x v="0"/>
    <s v="AR-10825"/>
    <s v="Anthony Rawles"/>
    <x v="1"/>
    <x v="0"/>
    <x v="137"/>
    <s v="Washington"/>
    <x v="172"/>
    <x v="1"/>
    <x v="172"/>
    <x v="2"/>
    <x v="7"/>
    <x v="173"/>
    <n v="302.37599999999998"/>
    <n v="3"/>
    <n v="0.2"/>
    <n v="22.6782"/>
    <n v="241.9008"/>
    <n v="60.475200000000001"/>
    <x v="0"/>
    <x v="4"/>
    <s v="Q4"/>
    <x v="1"/>
  </r>
  <r>
    <n v="651"/>
    <s v="CA-2016-160745"/>
    <x v="25"/>
    <x v="265"/>
    <x v="0"/>
    <s v="AR-10825"/>
    <s v="Anthony Rawles"/>
    <x v="1"/>
    <x v="0"/>
    <x v="137"/>
    <s v="Washington"/>
    <x v="172"/>
    <x v="1"/>
    <x v="552"/>
    <x v="2"/>
    <x v="11"/>
    <x v="551"/>
    <n v="316"/>
    <n v="4"/>
    <n v="0"/>
    <n v="31.6"/>
    <n v="316"/>
    <n v="0"/>
    <x v="0"/>
    <x v="4"/>
    <s v="Q4"/>
    <x v="1"/>
  </r>
  <r>
    <n v="652"/>
    <s v="CA-2016-132661"/>
    <x v="248"/>
    <x v="154"/>
    <x v="1"/>
    <s v="SR-20740"/>
    <s v="Steven Roelle"/>
    <x v="2"/>
    <x v="0"/>
    <x v="20"/>
    <s v="New York"/>
    <x v="23"/>
    <x v="3"/>
    <x v="67"/>
    <x v="1"/>
    <x v="10"/>
    <x v="67"/>
    <n v="379.4"/>
    <n v="10"/>
    <n v="0"/>
    <n v="178.31800000000001"/>
    <n v="379.4"/>
    <n v="0"/>
    <x v="0"/>
    <x v="2"/>
    <s v="Q4"/>
    <x v="1"/>
  </r>
  <r>
    <n v="653"/>
    <s v="CA-2017-140844"/>
    <x v="249"/>
    <x v="266"/>
    <x v="1"/>
    <s v="AR-10405"/>
    <s v="Allen Rosenblatt"/>
    <x v="1"/>
    <x v="0"/>
    <x v="20"/>
    <s v="New York"/>
    <x v="45"/>
    <x v="3"/>
    <x v="62"/>
    <x v="1"/>
    <x v="10"/>
    <x v="62"/>
    <n v="97.82"/>
    <n v="2"/>
    <n v="0"/>
    <n v="45.9754"/>
    <n v="97.82"/>
    <n v="0"/>
    <x v="3"/>
    <x v="1"/>
    <s v="Q2"/>
    <x v="2"/>
  </r>
  <r>
    <n v="654"/>
    <s v="CA-2017-140844"/>
    <x v="249"/>
    <x v="266"/>
    <x v="1"/>
    <s v="AR-10405"/>
    <s v="Allen Rosenblatt"/>
    <x v="1"/>
    <x v="0"/>
    <x v="20"/>
    <s v="New York"/>
    <x v="45"/>
    <x v="3"/>
    <x v="553"/>
    <x v="2"/>
    <x v="11"/>
    <x v="552"/>
    <n v="103.12"/>
    <n v="8"/>
    <n v="0"/>
    <n v="10.311999999999999"/>
    <n v="103.12"/>
    <n v="0"/>
    <x v="3"/>
    <x v="1"/>
    <s v="Q2"/>
    <x v="2"/>
  </r>
  <r>
    <n v="655"/>
    <s v="CA-2016-137239"/>
    <x v="250"/>
    <x v="267"/>
    <x v="1"/>
    <s v="CR-12730"/>
    <s v="Craig Reiter"/>
    <x v="0"/>
    <x v="0"/>
    <x v="38"/>
    <s v="Ohio"/>
    <x v="47"/>
    <x v="3"/>
    <x v="554"/>
    <x v="1"/>
    <x v="9"/>
    <x v="553"/>
    <n v="113.55200000000001"/>
    <n v="2"/>
    <n v="0.2"/>
    <n v="8.5164000000000009"/>
    <n v="90.841600000000014"/>
    <n v="22.710400000000003"/>
    <x v="0"/>
    <x v="6"/>
    <s v="Q3"/>
    <x v="2"/>
  </r>
  <r>
    <n v="656"/>
    <s v="CA-2016-137239"/>
    <x v="250"/>
    <x v="267"/>
    <x v="1"/>
    <s v="CR-12730"/>
    <s v="Craig Reiter"/>
    <x v="0"/>
    <x v="0"/>
    <x v="38"/>
    <s v="Ohio"/>
    <x v="47"/>
    <x v="3"/>
    <x v="555"/>
    <x v="1"/>
    <x v="8"/>
    <x v="554"/>
    <n v="3.3180000000000001"/>
    <n v="2"/>
    <n v="0.7"/>
    <n v="-2.6543999999999999"/>
    <n v="0.99540000000000017"/>
    <n v="2.3226"/>
    <x v="0"/>
    <x v="6"/>
    <s v="Q3"/>
    <x v="2"/>
  </r>
  <r>
    <n v="657"/>
    <s v="CA-2016-137239"/>
    <x v="250"/>
    <x v="267"/>
    <x v="1"/>
    <s v="CR-12730"/>
    <s v="Craig Reiter"/>
    <x v="0"/>
    <x v="0"/>
    <x v="38"/>
    <s v="Ohio"/>
    <x v="47"/>
    <x v="3"/>
    <x v="556"/>
    <x v="1"/>
    <x v="12"/>
    <x v="555"/>
    <n v="134.28800000000001"/>
    <n v="2"/>
    <n v="0.2"/>
    <n v="45.322200000000002"/>
    <n v="107.43040000000002"/>
    <n v="26.857600000000005"/>
    <x v="0"/>
    <x v="6"/>
    <s v="Q3"/>
    <x v="2"/>
  </r>
  <r>
    <n v="658"/>
    <s v="US-2016-156097"/>
    <x v="251"/>
    <x v="268"/>
    <x v="3"/>
    <s v="EH-14125"/>
    <s v="Eugene Hildebrand"/>
    <x v="2"/>
    <x v="0"/>
    <x v="34"/>
    <s v="Illinois"/>
    <x v="173"/>
    <x v="2"/>
    <x v="445"/>
    <x v="0"/>
    <x v="1"/>
    <x v="445"/>
    <n v="701.37199999999996"/>
    <n v="2"/>
    <n v="0.3"/>
    <n v="-50.097999999999999"/>
    <n v="490.96039999999994"/>
    <n v="210.41159999999999"/>
    <x v="0"/>
    <x v="8"/>
    <s v="Q3"/>
    <x v="2"/>
  </r>
  <r>
    <n v="659"/>
    <s v="US-2016-156097"/>
    <x v="251"/>
    <x v="268"/>
    <x v="3"/>
    <s v="EH-14125"/>
    <s v="Eugene Hildebrand"/>
    <x v="2"/>
    <x v="0"/>
    <x v="34"/>
    <s v="Illinois"/>
    <x v="173"/>
    <x v="2"/>
    <x v="68"/>
    <x v="1"/>
    <x v="8"/>
    <x v="68"/>
    <n v="2.3079999999999998"/>
    <n v="2"/>
    <n v="0.8"/>
    <n v="-3.4620000000000002"/>
    <n v="0.46159999999999984"/>
    <n v="1.8464"/>
    <x v="0"/>
    <x v="8"/>
    <s v="Q3"/>
    <x v="2"/>
  </r>
  <r>
    <n v="660"/>
    <s v="CA-2015-146563"/>
    <x v="252"/>
    <x v="269"/>
    <x v="1"/>
    <s v="CB-12025"/>
    <s v="Cassandra Brandow"/>
    <x v="0"/>
    <x v="0"/>
    <x v="81"/>
    <s v="Texas"/>
    <x v="174"/>
    <x v="2"/>
    <x v="518"/>
    <x v="1"/>
    <x v="4"/>
    <x v="518"/>
    <n v="999.43200000000002"/>
    <n v="7"/>
    <n v="0.2"/>
    <n v="124.929"/>
    <n v="799.54560000000004"/>
    <n v="199.88640000000001"/>
    <x v="1"/>
    <x v="6"/>
    <s v="Q3"/>
    <x v="2"/>
  </r>
  <r>
    <n v="661"/>
    <s v="CA-2015-146563"/>
    <x v="252"/>
    <x v="269"/>
    <x v="1"/>
    <s v="CB-12025"/>
    <s v="Cassandra Brandow"/>
    <x v="0"/>
    <x v="0"/>
    <x v="81"/>
    <s v="Texas"/>
    <x v="174"/>
    <x v="2"/>
    <x v="557"/>
    <x v="1"/>
    <x v="4"/>
    <x v="556"/>
    <n v="724.08"/>
    <n v="14"/>
    <n v="0.2"/>
    <n v="-135.76499999999999"/>
    <n v="579.26400000000001"/>
    <n v="144.816"/>
    <x v="1"/>
    <x v="6"/>
    <s v="Q3"/>
    <x v="2"/>
  </r>
  <r>
    <n v="662"/>
    <s v="CA-2015-146563"/>
    <x v="252"/>
    <x v="269"/>
    <x v="1"/>
    <s v="CB-12025"/>
    <s v="Cassandra Brandow"/>
    <x v="0"/>
    <x v="0"/>
    <x v="81"/>
    <s v="Texas"/>
    <x v="174"/>
    <x v="2"/>
    <x v="114"/>
    <x v="0"/>
    <x v="3"/>
    <x v="114"/>
    <n v="918.78499999999997"/>
    <n v="5"/>
    <n v="0.3"/>
    <n v="-118.12949999999999"/>
    <n v="643.14949999999999"/>
    <n v="275.63549999999998"/>
    <x v="1"/>
    <x v="6"/>
    <s v="Q3"/>
    <x v="2"/>
  </r>
  <r>
    <n v="663"/>
    <s v="CA-2015-146563"/>
    <x v="252"/>
    <x v="269"/>
    <x v="1"/>
    <s v="CB-12025"/>
    <s v="Cassandra Brandow"/>
    <x v="0"/>
    <x v="0"/>
    <x v="81"/>
    <s v="Texas"/>
    <x v="174"/>
    <x v="2"/>
    <x v="109"/>
    <x v="1"/>
    <x v="8"/>
    <x v="109"/>
    <n v="2.7240000000000002"/>
    <n v="3"/>
    <n v="0.8"/>
    <n v="-4.2222"/>
    <n v="0.54479999999999995"/>
    <n v="2.1792000000000002"/>
    <x v="1"/>
    <x v="6"/>
    <s v="Q3"/>
    <x v="2"/>
  </r>
  <r>
    <n v="664"/>
    <s v="CA-2016-123666"/>
    <x v="253"/>
    <x v="270"/>
    <x v="1"/>
    <s v="SP-20545"/>
    <s v="Sibella Parks"/>
    <x v="1"/>
    <x v="0"/>
    <x v="20"/>
    <s v="New York"/>
    <x v="164"/>
    <x v="3"/>
    <x v="196"/>
    <x v="1"/>
    <x v="4"/>
    <x v="197"/>
    <n v="459.95"/>
    <n v="5"/>
    <n v="0"/>
    <n v="18.398"/>
    <n v="459.95"/>
    <n v="0"/>
    <x v="0"/>
    <x v="10"/>
    <s v="Q1"/>
    <x v="3"/>
  </r>
  <r>
    <n v="665"/>
    <s v="CA-2016-143308"/>
    <x v="254"/>
    <x v="271"/>
    <x v="3"/>
    <s v="RC-19825"/>
    <s v="Roy Collins"/>
    <x v="0"/>
    <x v="0"/>
    <x v="103"/>
    <s v="Kentucky"/>
    <x v="175"/>
    <x v="0"/>
    <x v="110"/>
    <x v="1"/>
    <x v="13"/>
    <x v="110"/>
    <n v="10.74"/>
    <n v="3"/>
    <n v="0"/>
    <n v="5.2625999999999999"/>
    <n v="10.74"/>
    <n v="0"/>
    <x v="0"/>
    <x v="0"/>
    <s v="Q4"/>
    <x v="5"/>
  </r>
  <r>
    <n v="666"/>
    <s v="CA-2017-132682"/>
    <x v="110"/>
    <x v="272"/>
    <x v="0"/>
    <s v="TH-21235"/>
    <s v="Tiffany House"/>
    <x v="1"/>
    <x v="0"/>
    <x v="61"/>
    <s v="Texas"/>
    <x v="176"/>
    <x v="2"/>
    <x v="558"/>
    <x v="1"/>
    <x v="14"/>
    <x v="557"/>
    <n v="23.76"/>
    <n v="3"/>
    <n v="0.2"/>
    <n v="2.0790000000000002"/>
    <n v="19.008000000000003"/>
    <n v="4.7520000000000007"/>
    <x v="3"/>
    <x v="1"/>
    <s v="Q2"/>
    <x v="6"/>
  </r>
  <r>
    <n v="667"/>
    <s v="CA-2017-132682"/>
    <x v="110"/>
    <x v="272"/>
    <x v="0"/>
    <s v="TH-21235"/>
    <s v="Tiffany House"/>
    <x v="1"/>
    <x v="0"/>
    <x v="61"/>
    <s v="Texas"/>
    <x v="176"/>
    <x v="2"/>
    <x v="258"/>
    <x v="1"/>
    <x v="10"/>
    <x v="33"/>
    <n v="85.055999999999997"/>
    <n v="3"/>
    <n v="0.2"/>
    <n v="28.706399999999999"/>
    <n v="68.044799999999995"/>
    <n v="17.011199999999999"/>
    <x v="3"/>
    <x v="1"/>
    <s v="Q2"/>
    <x v="6"/>
  </r>
  <r>
    <n v="668"/>
    <s v="CA-2017-132682"/>
    <x v="110"/>
    <x v="272"/>
    <x v="0"/>
    <s v="TH-21235"/>
    <s v="Tiffany House"/>
    <x v="1"/>
    <x v="0"/>
    <x v="61"/>
    <s v="Texas"/>
    <x v="176"/>
    <x v="2"/>
    <x v="559"/>
    <x v="2"/>
    <x v="7"/>
    <x v="558"/>
    <n v="381.57600000000002"/>
    <n v="3"/>
    <n v="0.2"/>
    <n v="28.618200000000002"/>
    <n v="305.26080000000002"/>
    <n v="76.315200000000004"/>
    <x v="3"/>
    <x v="1"/>
    <s v="Q2"/>
    <x v="6"/>
  </r>
  <r>
    <n v="669"/>
    <s v="CA-2014-156314"/>
    <x v="163"/>
    <x v="166"/>
    <x v="2"/>
    <s v="RP-19390"/>
    <s v="Resi Pölking"/>
    <x v="0"/>
    <x v="0"/>
    <x v="138"/>
    <s v="Ohio"/>
    <x v="177"/>
    <x v="3"/>
    <x v="560"/>
    <x v="0"/>
    <x v="5"/>
    <x v="559"/>
    <n v="30.36"/>
    <n v="5"/>
    <n v="0.2"/>
    <n v="8.7285000000000004"/>
    <n v="24.288"/>
    <n v="6.0720000000000001"/>
    <x v="2"/>
    <x v="4"/>
    <s v="Q4"/>
    <x v="4"/>
  </r>
  <r>
    <n v="670"/>
    <s v="US-2017-106663"/>
    <x v="255"/>
    <x v="198"/>
    <x v="1"/>
    <s v="MO-17800"/>
    <s v="Meg O'Connel"/>
    <x v="2"/>
    <x v="0"/>
    <x v="22"/>
    <s v="Illinois"/>
    <x v="155"/>
    <x v="2"/>
    <x v="561"/>
    <x v="0"/>
    <x v="5"/>
    <x v="560"/>
    <n v="23.975999999999999"/>
    <n v="3"/>
    <n v="0.6"/>
    <n v="-14.3856"/>
    <n v="9.5904000000000007"/>
    <n v="14.385599999999998"/>
    <x v="3"/>
    <x v="1"/>
    <s v="Q2"/>
    <x v="5"/>
  </r>
  <r>
    <n v="671"/>
    <s v="US-2017-106663"/>
    <x v="255"/>
    <x v="198"/>
    <x v="1"/>
    <s v="MO-17800"/>
    <s v="Meg O'Connel"/>
    <x v="2"/>
    <x v="0"/>
    <x v="22"/>
    <s v="Illinois"/>
    <x v="155"/>
    <x v="2"/>
    <x v="562"/>
    <x v="0"/>
    <x v="3"/>
    <x v="561"/>
    <n v="108.925"/>
    <n v="1"/>
    <n v="0.5"/>
    <n v="-71.890500000000003"/>
    <n v="54.462499999999999"/>
    <n v="54.462499999999999"/>
    <x v="3"/>
    <x v="1"/>
    <s v="Q2"/>
    <x v="5"/>
  </r>
  <r>
    <n v="672"/>
    <s v="US-2017-106663"/>
    <x v="255"/>
    <x v="198"/>
    <x v="1"/>
    <s v="MO-17800"/>
    <s v="Meg O'Connel"/>
    <x v="2"/>
    <x v="0"/>
    <x v="22"/>
    <s v="Illinois"/>
    <x v="155"/>
    <x v="2"/>
    <x v="126"/>
    <x v="1"/>
    <x v="10"/>
    <x v="562"/>
    <n v="36.351999999999997"/>
    <n v="8"/>
    <n v="0.2"/>
    <n v="11.36"/>
    <n v="29.081599999999998"/>
    <n v="7.2703999999999995"/>
    <x v="3"/>
    <x v="1"/>
    <s v="Q2"/>
    <x v="5"/>
  </r>
  <r>
    <n v="673"/>
    <s v="CA-2017-111178"/>
    <x v="140"/>
    <x v="273"/>
    <x v="1"/>
    <s v="TD-20995"/>
    <s v="Tamara Dahlen"/>
    <x v="0"/>
    <x v="0"/>
    <x v="94"/>
    <s v="Illinois"/>
    <x v="116"/>
    <x v="2"/>
    <x v="563"/>
    <x v="1"/>
    <x v="6"/>
    <x v="563"/>
    <n v="19.559999999999999"/>
    <n v="5"/>
    <n v="0.2"/>
    <n v="1.7115"/>
    <n v="15.648"/>
    <n v="3.9119999999999999"/>
    <x v="3"/>
    <x v="1"/>
    <s v="Q2"/>
    <x v="6"/>
  </r>
  <r>
    <n v="674"/>
    <s v="CA-2017-130351"/>
    <x v="256"/>
    <x v="274"/>
    <x v="2"/>
    <s v="RB-19570"/>
    <s v="Rob Beeghly"/>
    <x v="0"/>
    <x v="0"/>
    <x v="38"/>
    <s v="Indiana"/>
    <x v="134"/>
    <x v="2"/>
    <x v="564"/>
    <x v="1"/>
    <x v="9"/>
    <x v="564"/>
    <n v="61.44"/>
    <n v="3"/>
    <n v="0"/>
    <n v="16.588799999999999"/>
    <n v="61.44"/>
    <n v="0"/>
    <x v="3"/>
    <x v="4"/>
    <s v="Q4"/>
    <x v="0"/>
  </r>
  <r>
    <n v="675"/>
    <s v="CA-2017-130351"/>
    <x v="256"/>
    <x v="274"/>
    <x v="2"/>
    <s v="RB-19570"/>
    <s v="Rob Beeghly"/>
    <x v="0"/>
    <x v="0"/>
    <x v="38"/>
    <s v="Indiana"/>
    <x v="134"/>
    <x v="2"/>
    <x v="565"/>
    <x v="1"/>
    <x v="10"/>
    <x v="565"/>
    <n v="38.9"/>
    <n v="5"/>
    <n v="0"/>
    <n v="17.504999999999999"/>
    <n v="38.9"/>
    <n v="0"/>
    <x v="3"/>
    <x v="4"/>
    <s v="Q4"/>
    <x v="0"/>
  </r>
  <r>
    <n v="676"/>
    <s v="CA-2017-130351"/>
    <x v="256"/>
    <x v="274"/>
    <x v="2"/>
    <s v="RB-19570"/>
    <s v="Rob Beeghly"/>
    <x v="0"/>
    <x v="0"/>
    <x v="38"/>
    <s v="Indiana"/>
    <x v="134"/>
    <x v="2"/>
    <x v="217"/>
    <x v="2"/>
    <x v="11"/>
    <x v="463"/>
    <n v="99.39"/>
    <n v="3"/>
    <n v="0"/>
    <n v="40.749899999999997"/>
    <n v="99.39"/>
    <n v="0"/>
    <x v="3"/>
    <x v="4"/>
    <s v="Q4"/>
    <x v="0"/>
  </r>
  <r>
    <n v="677"/>
    <s v="US-2017-119438"/>
    <x v="257"/>
    <x v="275"/>
    <x v="1"/>
    <s v="CD-11980"/>
    <s v="Carol Darley"/>
    <x v="0"/>
    <x v="0"/>
    <x v="139"/>
    <s v="Texas"/>
    <x v="178"/>
    <x v="2"/>
    <x v="566"/>
    <x v="1"/>
    <x v="9"/>
    <x v="566"/>
    <n v="2.6880000000000002"/>
    <n v="3"/>
    <n v="0.8"/>
    <n v="-7.3920000000000003"/>
    <n v="0.53759999999999997"/>
    <n v="2.1504000000000003"/>
    <x v="3"/>
    <x v="10"/>
    <s v="Q1"/>
    <x v="3"/>
  </r>
  <r>
    <n v="678"/>
    <s v="US-2017-119438"/>
    <x v="257"/>
    <x v="275"/>
    <x v="1"/>
    <s v="CD-11980"/>
    <s v="Carol Darley"/>
    <x v="0"/>
    <x v="0"/>
    <x v="139"/>
    <s v="Texas"/>
    <x v="178"/>
    <x v="2"/>
    <x v="567"/>
    <x v="2"/>
    <x v="11"/>
    <x v="567"/>
    <n v="27.815999999999999"/>
    <n v="3"/>
    <n v="0.2"/>
    <n v="4.5201000000000002"/>
    <n v="22.252800000000001"/>
    <n v="5.5632000000000001"/>
    <x v="3"/>
    <x v="10"/>
    <s v="Q1"/>
    <x v="3"/>
  </r>
  <r>
    <n v="679"/>
    <s v="US-2017-119438"/>
    <x v="257"/>
    <x v="275"/>
    <x v="1"/>
    <s v="CD-11980"/>
    <s v="Carol Darley"/>
    <x v="0"/>
    <x v="0"/>
    <x v="139"/>
    <s v="Texas"/>
    <x v="178"/>
    <x v="2"/>
    <x v="568"/>
    <x v="0"/>
    <x v="5"/>
    <x v="568"/>
    <n v="82.524000000000001"/>
    <n v="3"/>
    <n v="0.6"/>
    <n v="-41.262"/>
    <n v="33.009599999999999"/>
    <n v="49.514400000000002"/>
    <x v="3"/>
    <x v="10"/>
    <s v="Q1"/>
    <x v="3"/>
  </r>
  <r>
    <n v="680"/>
    <s v="US-2017-119438"/>
    <x v="257"/>
    <x v="275"/>
    <x v="1"/>
    <s v="CD-11980"/>
    <s v="Carol Darley"/>
    <x v="0"/>
    <x v="0"/>
    <x v="139"/>
    <s v="Texas"/>
    <x v="178"/>
    <x v="2"/>
    <x v="569"/>
    <x v="1"/>
    <x v="8"/>
    <x v="569"/>
    <n v="182.994"/>
    <n v="3"/>
    <n v="0.8"/>
    <n v="-320.23950000000002"/>
    <n v="36.59879999999999"/>
    <n v="146.39520000000002"/>
    <x v="3"/>
    <x v="10"/>
    <s v="Q1"/>
    <x v="3"/>
  </r>
  <r>
    <n v="681"/>
    <s v="CA-2016-164511"/>
    <x v="258"/>
    <x v="71"/>
    <x v="1"/>
    <s v="DJ-13630"/>
    <s v="Doug Jacobs"/>
    <x v="0"/>
    <x v="0"/>
    <x v="20"/>
    <s v="New York"/>
    <x v="23"/>
    <x v="3"/>
    <x v="570"/>
    <x v="1"/>
    <x v="8"/>
    <x v="570"/>
    <n v="14.352"/>
    <n v="3"/>
    <n v="0.2"/>
    <n v="4.6643999999999997"/>
    <n v="11.4816"/>
    <n v="2.8704000000000001"/>
    <x v="0"/>
    <x v="0"/>
    <s v="Q4"/>
    <x v="3"/>
  </r>
  <r>
    <n v="682"/>
    <s v="CA-2016-164511"/>
    <x v="258"/>
    <x v="71"/>
    <x v="1"/>
    <s v="DJ-13630"/>
    <s v="Doug Jacobs"/>
    <x v="0"/>
    <x v="0"/>
    <x v="20"/>
    <s v="New York"/>
    <x v="23"/>
    <x v="3"/>
    <x v="571"/>
    <x v="1"/>
    <x v="4"/>
    <x v="571"/>
    <n v="64.959999999999994"/>
    <n v="2"/>
    <n v="0"/>
    <n v="2.5983999999999998"/>
    <n v="64.959999999999994"/>
    <n v="0"/>
    <x v="0"/>
    <x v="0"/>
    <s v="Q4"/>
    <x v="3"/>
  </r>
  <r>
    <n v="683"/>
    <s v="CA-2016-164511"/>
    <x v="258"/>
    <x v="71"/>
    <x v="1"/>
    <s v="DJ-13630"/>
    <s v="Doug Jacobs"/>
    <x v="0"/>
    <x v="0"/>
    <x v="20"/>
    <s v="New York"/>
    <x v="23"/>
    <x v="3"/>
    <x v="456"/>
    <x v="1"/>
    <x v="4"/>
    <x v="457"/>
    <n v="68.599999999999994"/>
    <n v="4"/>
    <n v="0"/>
    <n v="18.521999999999998"/>
    <n v="68.599999999999994"/>
    <n v="0"/>
    <x v="0"/>
    <x v="0"/>
    <s v="Q4"/>
    <x v="3"/>
  </r>
  <r>
    <n v="684"/>
    <s v="US-2017-168116"/>
    <x v="259"/>
    <x v="276"/>
    <x v="3"/>
    <s v="GT-14635"/>
    <s v="Grant Thornton"/>
    <x v="1"/>
    <x v="0"/>
    <x v="140"/>
    <s v="North Carolina"/>
    <x v="179"/>
    <x v="0"/>
    <x v="572"/>
    <x v="2"/>
    <x v="15"/>
    <x v="572"/>
    <n v="7999.98"/>
    <n v="4"/>
    <n v="0.5"/>
    <n v="-3839.9904000000001"/>
    <n v="3999.99"/>
    <n v="3999.99"/>
    <x v="3"/>
    <x v="0"/>
    <s v="Q4"/>
    <x v="3"/>
  </r>
  <r>
    <n v="685"/>
    <s v="US-2017-168116"/>
    <x v="259"/>
    <x v="276"/>
    <x v="3"/>
    <s v="GT-14635"/>
    <s v="Grant Thornton"/>
    <x v="1"/>
    <x v="0"/>
    <x v="140"/>
    <s v="North Carolina"/>
    <x v="179"/>
    <x v="0"/>
    <x v="549"/>
    <x v="1"/>
    <x v="9"/>
    <x v="549"/>
    <n v="167.44"/>
    <n v="2"/>
    <n v="0.2"/>
    <n v="14.651"/>
    <n v="133.952"/>
    <n v="33.488"/>
    <x v="3"/>
    <x v="0"/>
    <s v="Q4"/>
    <x v="3"/>
  </r>
  <r>
    <n v="686"/>
    <s v="CA-2014-157784"/>
    <x v="260"/>
    <x v="277"/>
    <x v="2"/>
    <s v="MC-17845"/>
    <s v="Michael Chen"/>
    <x v="0"/>
    <x v="0"/>
    <x v="25"/>
    <s v="Mississippi"/>
    <x v="129"/>
    <x v="0"/>
    <x v="331"/>
    <x v="2"/>
    <x v="11"/>
    <x v="331"/>
    <n v="479.97"/>
    <n v="3"/>
    <n v="0"/>
    <n v="163.18979999999999"/>
    <n v="479.97"/>
    <n v="0"/>
    <x v="2"/>
    <x v="7"/>
    <s v="Q3"/>
    <x v="3"/>
  </r>
  <r>
    <n v="687"/>
    <s v="CA-2014-157784"/>
    <x v="260"/>
    <x v="277"/>
    <x v="2"/>
    <s v="MC-17845"/>
    <s v="Michael Chen"/>
    <x v="0"/>
    <x v="0"/>
    <x v="25"/>
    <s v="Mississippi"/>
    <x v="129"/>
    <x v="0"/>
    <x v="573"/>
    <x v="1"/>
    <x v="2"/>
    <x v="573"/>
    <n v="14.62"/>
    <n v="2"/>
    <n v="0"/>
    <n v="6.8714000000000004"/>
    <n v="14.62"/>
    <n v="0"/>
    <x v="2"/>
    <x v="7"/>
    <s v="Q3"/>
    <x v="3"/>
  </r>
  <r>
    <n v="688"/>
    <s v="CA-2014-157784"/>
    <x v="260"/>
    <x v="277"/>
    <x v="2"/>
    <s v="MC-17845"/>
    <s v="Michael Chen"/>
    <x v="0"/>
    <x v="0"/>
    <x v="25"/>
    <s v="Mississippi"/>
    <x v="129"/>
    <x v="0"/>
    <x v="88"/>
    <x v="1"/>
    <x v="10"/>
    <x v="88"/>
    <n v="19.440000000000001"/>
    <n v="3"/>
    <n v="0"/>
    <n v="9.3312000000000008"/>
    <n v="19.440000000000001"/>
    <n v="0"/>
    <x v="2"/>
    <x v="7"/>
    <s v="Q3"/>
    <x v="3"/>
  </r>
  <r>
    <n v="689"/>
    <s v="CA-2017-161480"/>
    <x v="53"/>
    <x v="168"/>
    <x v="1"/>
    <s v="RA-19285"/>
    <s v="Ralph Arnett"/>
    <x v="0"/>
    <x v="0"/>
    <x v="20"/>
    <s v="New York"/>
    <x v="45"/>
    <x v="3"/>
    <x v="574"/>
    <x v="0"/>
    <x v="0"/>
    <x v="574"/>
    <n v="191.98400000000001"/>
    <n v="2"/>
    <n v="0.2"/>
    <n v="4.7995999999999999"/>
    <n v="153.58720000000002"/>
    <n v="38.396800000000006"/>
    <x v="3"/>
    <x v="4"/>
    <s v="Q4"/>
    <x v="2"/>
  </r>
  <r>
    <n v="690"/>
    <s v="US-2014-117135"/>
    <x v="261"/>
    <x v="278"/>
    <x v="0"/>
    <s v="NP-18325"/>
    <s v="Naresj Patel"/>
    <x v="0"/>
    <x v="0"/>
    <x v="141"/>
    <s v="Virginia"/>
    <x v="180"/>
    <x v="0"/>
    <x v="575"/>
    <x v="0"/>
    <x v="5"/>
    <x v="575"/>
    <n v="104.01"/>
    <n v="1"/>
    <n v="0"/>
    <n v="14.561400000000001"/>
    <n v="104.01"/>
    <n v="0"/>
    <x v="2"/>
    <x v="1"/>
    <s v="Q2"/>
    <x v="3"/>
  </r>
  <r>
    <n v="691"/>
    <s v="US-2014-117135"/>
    <x v="261"/>
    <x v="278"/>
    <x v="0"/>
    <s v="NP-18325"/>
    <s v="Naresj Patel"/>
    <x v="0"/>
    <x v="0"/>
    <x v="141"/>
    <s v="Virginia"/>
    <x v="180"/>
    <x v="0"/>
    <x v="11"/>
    <x v="2"/>
    <x v="7"/>
    <x v="11"/>
    <n v="284.82"/>
    <n v="1"/>
    <n v="0"/>
    <n v="74.053200000000004"/>
    <n v="284.82"/>
    <n v="0"/>
    <x v="2"/>
    <x v="1"/>
    <s v="Q2"/>
    <x v="3"/>
  </r>
  <r>
    <n v="692"/>
    <s v="US-2014-117135"/>
    <x v="261"/>
    <x v="278"/>
    <x v="0"/>
    <s v="NP-18325"/>
    <s v="Naresj Patel"/>
    <x v="0"/>
    <x v="0"/>
    <x v="141"/>
    <s v="Virginia"/>
    <x v="180"/>
    <x v="0"/>
    <x v="576"/>
    <x v="1"/>
    <x v="4"/>
    <x v="576"/>
    <n v="36.840000000000003"/>
    <n v="3"/>
    <n v="0"/>
    <n v="10.315200000000001"/>
    <n v="36.840000000000003"/>
    <n v="0"/>
    <x v="2"/>
    <x v="1"/>
    <s v="Q2"/>
    <x v="3"/>
  </r>
  <r>
    <n v="693"/>
    <s v="CA-2015-131534"/>
    <x v="262"/>
    <x v="279"/>
    <x v="1"/>
    <s v="AB-10165"/>
    <s v="Alan Barnes"/>
    <x v="0"/>
    <x v="0"/>
    <x v="1"/>
    <s v="California"/>
    <x v="1"/>
    <x v="1"/>
    <x v="577"/>
    <x v="2"/>
    <x v="11"/>
    <x v="577"/>
    <n v="166.24"/>
    <n v="1"/>
    <n v="0"/>
    <n v="24.936"/>
    <n v="166.24"/>
    <n v="0"/>
    <x v="1"/>
    <x v="10"/>
    <s v="Q1"/>
    <x v="3"/>
  </r>
  <r>
    <n v="694"/>
    <s v="CA-2015-131534"/>
    <x v="262"/>
    <x v="279"/>
    <x v="1"/>
    <s v="AB-10165"/>
    <s v="Alan Barnes"/>
    <x v="0"/>
    <x v="0"/>
    <x v="1"/>
    <s v="California"/>
    <x v="1"/>
    <x v="1"/>
    <x v="578"/>
    <x v="1"/>
    <x v="10"/>
    <x v="578"/>
    <n v="33.4"/>
    <n v="5"/>
    <n v="0"/>
    <n v="16.032"/>
    <n v="33.4"/>
    <n v="0"/>
    <x v="1"/>
    <x v="10"/>
    <s v="Q1"/>
    <x v="3"/>
  </r>
  <r>
    <n v="695"/>
    <s v="CA-2015-119291"/>
    <x v="263"/>
    <x v="280"/>
    <x v="2"/>
    <s v="JO-15550"/>
    <s v="Jesus Ocampo"/>
    <x v="2"/>
    <x v="0"/>
    <x v="142"/>
    <s v="Pennsylvania"/>
    <x v="181"/>
    <x v="3"/>
    <x v="290"/>
    <x v="1"/>
    <x v="6"/>
    <x v="290"/>
    <n v="198.27199999999999"/>
    <n v="8"/>
    <n v="0.2"/>
    <n v="17.348800000000001"/>
    <n v="158.61760000000001"/>
    <n v="39.654400000000003"/>
    <x v="1"/>
    <x v="5"/>
    <s v="Q2"/>
    <x v="6"/>
  </r>
  <r>
    <n v="696"/>
    <s v="CA-2015-119291"/>
    <x v="263"/>
    <x v="280"/>
    <x v="2"/>
    <s v="JO-15550"/>
    <s v="Jesus Ocampo"/>
    <x v="2"/>
    <x v="0"/>
    <x v="142"/>
    <s v="Pennsylvania"/>
    <x v="181"/>
    <x v="3"/>
    <x v="579"/>
    <x v="1"/>
    <x v="2"/>
    <x v="579"/>
    <n v="47.36"/>
    <n v="4"/>
    <n v="0.2"/>
    <n v="17.760000000000002"/>
    <n v="37.887999999999998"/>
    <n v="9.4719999999999995"/>
    <x v="1"/>
    <x v="5"/>
    <s v="Q2"/>
    <x v="6"/>
  </r>
  <r>
    <n v="697"/>
    <s v="CA-2015-119291"/>
    <x v="263"/>
    <x v="280"/>
    <x v="2"/>
    <s v="JO-15550"/>
    <s v="Jesus Ocampo"/>
    <x v="2"/>
    <x v="0"/>
    <x v="142"/>
    <s v="Pennsylvania"/>
    <x v="181"/>
    <x v="3"/>
    <x v="81"/>
    <x v="1"/>
    <x v="12"/>
    <x v="81"/>
    <n v="200.98400000000001"/>
    <n v="7"/>
    <n v="0.2"/>
    <n v="62.807499999999997"/>
    <n v="160.78720000000001"/>
    <n v="40.196800000000003"/>
    <x v="1"/>
    <x v="5"/>
    <s v="Q2"/>
    <x v="6"/>
  </r>
  <r>
    <n v="698"/>
    <s v="CA-2015-119291"/>
    <x v="263"/>
    <x v="280"/>
    <x v="2"/>
    <s v="JO-15550"/>
    <s v="Jesus Ocampo"/>
    <x v="2"/>
    <x v="0"/>
    <x v="142"/>
    <s v="Pennsylvania"/>
    <x v="181"/>
    <x v="3"/>
    <x v="580"/>
    <x v="1"/>
    <x v="2"/>
    <x v="580"/>
    <n v="97.695999999999998"/>
    <n v="4"/>
    <n v="0.2"/>
    <n v="31.751200000000001"/>
    <n v="78.156800000000004"/>
    <n v="19.539200000000001"/>
    <x v="1"/>
    <x v="5"/>
    <s v="Q2"/>
    <x v="6"/>
  </r>
  <r>
    <n v="699"/>
    <s v="CA-2015-119291"/>
    <x v="263"/>
    <x v="280"/>
    <x v="2"/>
    <s v="JO-15550"/>
    <s v="Jesus Ocampo"/>
    <x v="2"/>
    <x v="0"/>
    <x v="142"/>
    <s v="Pennsylvania"/>
    <x v="181"/>
    <x v="3"/>
    <x v="581"/>
    <x v="1"/>
    <x v="6"/>
    <x v="581"/>
    <n v="2.6960000000000002"/>
    <n v="1"/>
    <n v="0.2"/>
    <n v="0.80879999999999996"/>
    <n v="2.1568000000000001"/>
    <n v="0.53920000000000001"/>
    <x v="1"/>
    <x v="5"/>
    <s v="Q2"/>
    <x v="6"/>
  </r>
  <r>
    <n v="700"/>
    <s v="CA-2015-119291"/>
    <x v="263"/>
    <x v="280"/>
    <x v="2"/>
    <s v="JO-15550"/>
    <s v="Jesus Ocampo"/>
    <x v="2"/>
    <x v="0"/>
    <x v="142"/>
    <s v="Pennsylvania"/>
    <x v="181"/>
    <x v="3"/>
    <x v="582"/>
    <x v="1"/>
    <x v="8"/>
    <x v="582"/>
    <n v="18.588000000000001"/>
    <n v="2"/>
    <n v="0.7"/>
    <n v="-13.6312"/>
    <n v="5.5764000000000014"/>
    <n v="13.0116"/>
    <x v="1"/>
    <x v="5"/>
    <s v="Q2"/>
    <x v="6"/>
  </r>
  <r>
    <n v="701"/>
    <s v="CA-2015-119291"/>
    <x v="263"/>
    <x v="280"/>
    <x v="2"/>
    <s v="JO-15550"/>
    <s v="Jesus Ocampo"/>
    <x v="2"/>
    <x v="0"/>
    <x v="142"/>
    <s v="Pennsylvania"/>
    <x v="181"/>
    <x v="3"/>
    <x v="304"/>
    <x v="1"/>
    <x v="8"/>
    <x v="304"/>
    <n v="4.8959999999999999"/>
    <n v="3"/>
    <n v="0.7"/>
    <n v="-3.4272"/>
    <n v="1.4688000000000001"/>
    <n v="3.4271999999999996"/>
    <x v="1"/>
    <x v="5"/>
    <s v="Q2"/>
    <x v="6"/>
  </r>
  <r>
    <n v="702"/>
    <s v="CA-2017-114552"/>
    <x v="264"/>
    <x v="221"/>
    <x v="1"/>
    <s v="Dl-13600"/>
    <s v="Dorris liebe"/>
    <x v="1"/>
    <x v="0"/>
    <x v="138"/>
    <s v="Ohio"/>
    <x v="177"/>
    <x v="3"/>
    <x v="191"/>
    <x v="0"/>
    <x v="5"/>
    <x v="192"/>
    <n v="15.071999999999999"/>
    <n v="3"/>
    <n v="0.2"/>
    <n v="4.1448"/>
    <n v="12.057600000000001"/>
    <n v="3.0144000000000002"/>
    <x v="3"/>
    <x v="8"/>
    <s v="Q3"/>
    <x v="3"/>
  </r>
  <r>
    <n v="703"/>
    <s v="CA-2016-163755"/>
    <x v="254"/>
    <x v="281"/>
    <x v="0"/>
    <s v="AS-10285"/>
    <s v="Alejandro Savely"/>
    <x v="1"/>
    <x v="0"/>
    <x v="4"/>
    <s v="Washington"/>
    <x v="5"/>
    <x v="1"/>
    <x v="583"/>
    <x v="0"/>
    <x v="5"/>
    <x v="583"/>
    <n v="209.88"/>
    <n v="3"/>
    <n v="0"/>
    <n v="35.679600000000001"/>
    <n v="209.88"/>
    <n v="0"/>
    <x v="0"/>
    <x v="0"/>
    <s v="Q4"/>
    <x v="5"/>
  </r>
  <r>
    <n v="704"/>
    <s v="CA-2015-142027"/>
    <x v="265"/>
    <x v="282"/>
    <x v="1"/>
    <s v="JK-15370"/>
    <s v="Jay Kimmel"/>
    <x v="0"/>
    <x v="0"/>
    <x v="85"/>
    <s v="California"/>
    <x v="106"/>
    <x v="1"/>
    <x v="584"/>
    <x v="0"/>
    <x v="3"/>
    <x v="584"/>
    <n v="369.91199999999998"/>
    <n v="3"/>
    <n v="0.2"/>
    <n v="-13.871700000000001"/>
    <n v="295.92959999999999"/>
    <n v="73.982399999999998"/>
    <x v="1"/>
    <x v="3"/>
    <s v="Q2"/>
    <x v="6"/>
  </r>
  <r>
    <n v="705"/>
    <s v="CA-2014-138527"/>
    <x v="171"/>
    <x v="101"/>
    <x v="1"/>
    <s v="BN-11470"/>
    <s v="Brad Norvell"/>
    <x v="1"/>
    <x v="0"/>
    <x v="143"/>
    <s v="North Carolina"/>
    <x v="182"/>
    <x v="0"/>
    <x v="585"/>
    <x v="1"/>
    <x v="10"/>
    <x v="585"/>
    <n v="10.368"/>
    <n v="2"/>
    <n v="0.2"/>
    <n v="3.6288"/>
    <n v="8.2944000000000013"/>
    <n v="2.0736000000000003"/>
    <x v="2"/>
    <x v="8"/>
    <s v="Q3"/>
    <x v="5"/>
  </r>
  <r>
    <n v="706"/>
    <s v="CA-2014-138527"/>
    <x v="171"/>
    <x v="101"/>
    <x v="1"/>
    <s v="BN-11470"/>
    <s v="Brad Norvell"/>
    <x v="1"/>
    <x v="0"/>
    <x v="143"/>
    <s v="North Carolina"/>
    <x v="182"/>
    <x v="0"/>
    <x v="586"/>
    <x v="1"/>
    <x v="9"/>
    <x v="586"/>
    <n v="166.84"/>
    <n v="5"/>
    <n v="0.2"/>
    <n v="18.769500000000001"/>
    <n v="133.47200000000001"/>
    <n v="33.368000000000002"/>
    <x v="2"/>
    <x v="8"/>
    <s v="Q3"/>
    <x v="5"/>
  </r>
  <r>
    <n v="707"/>
    <s v="CA-2014-138527"/>
    <x v="171"/>
    <x v="101"/>
    <x v="1"/>
    <s v="BN-11470"/>
    <s v="Brad Norvell"/>
    <x v="1"/>
    <x v="0"/>
    <x v="143"/>
    <s v="North Carolina"/>
    <x v="182"/>
    <x v="0"/>
    <x v="452"/>
    <x v="2"/>
    <x v="11"/>
    <x v="453"/>
    <n v="15.215999999999999"/>
    <n v="1"/>
    <n v="0.2"/>
    <n v="2.2824"/>
    <n v="12.172800000000001"/>
    <n v="3.0432000000000001"/>
    <x v="2"/>
    <x v="8"/>
    <s v="Q3"/>
    <x v="5"/>
  </r>
  <r>
    <n v="708"/>
    <s v="CA-2014-112158"/>
    <x v="266"/>
    <x v="283"/>
    <x v="2"/>
    <s v="DP-13165"/>
    <s v="David Philippe"/>
    <x v="0"/>
    <x v="0"/>
    <x v="20"/>
    <s v="New York"/>
    <x v="45"/>
    <x v="3"/>
    <x v="246"/>
    <x v="2"/>
    <x v="11"/>
    <x v="247"/>
    <n v="119.96"/>
    <n v="4"/>
    <n v="0"/>
    <n v="52.782400000000003"/>
    <n v="119.96"/>
    <n v="0"/>
    <x v="2"/>
    <x v="4"/>
    <s v="Q4"/>
    <x v="0"/>
  </r>
  <r>
    <n v="709"/>
    <s v="CA-2014-112158"/>
    <x v="266"/>
    <x v="283"/>
    <x v="2"/>
    <s v="DP-13165"/>
    <s v="David Philippe"/>
    <x v="0"/>
    <x v="0"/>
    <x v="20"/>
    <s v="New York"/>
    <x v="45"/>
    <x v="3"/>
    <x v="587"/>
    <x v="0"/>
    <x v="0"/>
    <x v="587"/>
    <n v="883.92"/>
    <n v="5"/>
    <n v="0.2"/>
    <n v="-110.49"/>
    <n v="707.13599999999997"/>
    <n v="176.78399999999999"/>
    <x v="2"/>
    <x v="4"/>
    <s v="Q4"/>
    <x v="0"/>
  </r>
  <r>
    <n v="710"/>
    <s v="CA-2014-112158"/>
    <x v="266"/>
    <x v="283"/>
    <x v="2"/>
    <s v="DP-13165"/>
    <s v="David Philippe"/>
    <x v="0"/>
    <x v="0"/>
    <x v="20"/>
    <s v="New York"/>
    <x v="45"/>
    <x v="3"/>
    <x v="347"/>
    <x v="1"/>
    <x v="8"/>
    <x v="347"/>
    <n v="46.72"/>
    <n v="8"/>
    <n v="0.2"/>
    <n v="15.768000000000001"/>
    <n v="37.375999999999998"/>
    <n v="9.3439999999999994"/>
    <x v="2"/>
    <x v="4"/>
    <s v="Q4"/>
    <x v="0"/>
  </r>
  <r>
    <n v="711"/>
    <s v="CA-2014-113887"/>
    <x v="267"/>
    <x v="284"/>
    <x v="2"/>
    <s v="TH-21550"/>
    <s v="Tracy Hopkins"/>
    <x v="2"/>
    <x v="0"/>
    <x v="20"/>
    <s v="New York"/>
    <x v="45"/>
    <x v="3"/>
    <x v="417"/>
    <x v="1"/>
    <x v="10"/>
    <x v="417"/>
    <n v="55.48"/>
    <n v="1"/>
    <n v="0"/>
    <n v="26.630400000000002"/>
    <n v="55.48"/>
    <n v="0"/>
    <x v="2"/>
    <x v="3"/>
    <s v="Q2"/>
    <x v="3"/>
  </r>
  <r>
    <n v="712"/>
    <s v="CA-2017-146136"/>
    <x v="213"/>
    <x v="285"/>
    <x v="1"/>
    <s v="AP-10915"/>
    <s v="Arthur Prichep"/>
    <x v="0"/>
    <x v="0"/>
    <x v="144"/>
    <s v="Florida"/>
    <x v="183"/>
    <x v="0"/>
    <x v="588"/>
    <x v="1"/>
    <x v="12"/>
    <x v="588"/>
    <n v="24.448"/>
    <n v="4"/>
    <n v="0.2"/>
    <n v="8.8623999999999992"/>
    <n v="19.558400000000002"/>
    <n v="4.8896000000000006"/>
    <x v="3"/>
    <x v="8"/>
    <s v="Q3"/>
    <x v="1"/>
  </r>
  <r>
    <n v="713"/>
    <s v="US-2017-100048"/>
    <x v="240"/>
    <x v="286"/>
    <x v="1"/>
    <s v="RS-19765"/>
    <s v="Roland Schwarz"/>
    <x v="1"/>
    <x v="0"/>
    <x v="145"/>
    <s v="New York"/>
    <x v="184"/>
    <x v="3"/>
    <x v="589"/>
    <x v="1"/>
    <x v="9"/>
    <x v="589"/>
    <n v="281.33999999999997"/>
    <n v="6"/>
    <n v="0"/>
    <n v="109.7226"/>
    <n v="281.33999999999997"/>
    <n v="0"/>
    <x v="3"/>
    <x v="5"/>
    <s v="Q2"/>
    <x v="5"/>
  </r>
  <r>
    <n v="714"/>
    <s v="US-2017-100048"/>
    <x v="240"/>
    <x v="286"/>
    <x v="1"/>
    <s v="RS-19765"/>
    <s v="Roland Schwarz"/>
    <x v="1"/>
    <x v="0"/>
    <x v="145"/>
    <s v="New York"/>
    <x v="184"/>
    <x v="3"/>
    <x v="348"/>
    <x v="2"/>
    <x v="7"/>
    <x v="348"/>
    <n v="307.98"/>
    <n v="2"/>
    <n v="0"/>
    <n v="89.3142"/>
    <n v="307.98"/>
    <n v="0"/>
    <x v="3"/>
    <x v="5"/>
    <s v="Q2"/>
    <x v="5"/>
  </r>
  <r>
    <n v="715"/>
    <s v="US-2017-100048"/>
    <x v="240"/>
    <x v="286"/>
    <x v="1"/>
    <s v="RS-19765"/>
    <s v="Roland Schwarz"/>
    <x v="1"/>
    <x v="0"/>
    <x v="145"/>
    <s v="New York"/>
    <x v="184"/>
    <x v="3"/>
    <x v="590"/>
    <x v="2"/>
    <x v="11"/>
    <x v="590"/>
    <n v="299.97000000000003"/>
    <n v="3"/>
    <n v="0"/>
    <n v="113.98860000000001"/>
    <n v="299.97000000000003"/>
    <n v="0"/>
    <x v="3"/>
    <x v="5"/>
    <s v="Q2"/>
    <x v="5"/>
  </r>
  <r>
    <n v="716"/>
    <s v="CA-2014-153150"/>
    <x v="268"/>
    <x v="287"/>
    <x v="0"/>
    <s v="Dl-13600"/>
    <s v="Dorris liebe"/>
    <x v="1"/>
    <x v="0"/>
    <x v="4"/>
    <s v="Washington"/>
    <x v="59"/>
    <x v="1"/>
    <x v="591"/>
    <x v="1"/>
    <x v="8"/>
    <x v="591"/>
    <n v="19.920000000000002"/>
    <n v="5"/>
    <n v="0.2"/>
    <n v="6.9720000000000004"/>
    <n v="15.936000000000002"/>
    <n v="3.9840000000000004"/>
    <x v="2"/>
    <x v="7"/>
    <s v="Q3"/>
    <x v="0"/>
  </r>
  <r>
    <n v="717"/>
    <s v="CA-2014-130092"/>
    <x v="269"/>
    <x v="288"/>
    <x v="2"/>
    <s v="SV-20365"/>
    <s v="Seth Vernon"/>
    <x v="0"/>
    <x v="0"/>
    <x v="18"/>
    <s v="Delaware"/>
    <x v="21"/>
    <x v="3"/>
    <x v="527"/>
    <x v="0"/>
    <x v="5"/>
    <x v="527"/>
    <n v="9.94"/>
    <n v="2"/>
    <n v="0"/>
    <n v="3.0813999999999999"/>
    <n v="9.94"/>
    <n v="0"/>
    <x v="2"/>
    <x v="9"/>
    <s v="Q1"/>
    <x v="3"/>
  </r>
  <r>
    <n v="718"/>
    <s v="CA-2017-108910"/>
    <x v="241"/>
    <x v="289"/>
    <x v="1"/>
    <s v="KC-16540"/>
    <s v="Kelly Collister"/>
    <x v="0"/>
    <x v="0"/>
    <x v="46"/>
    <s v="Ohio"/>
    <x v="55"/>
    <x v="3"/>
    <x v="592"/>
    <x v="0"/>
    <x v="5"/>
    <x v="592"/>
    <n v="103.056"/>
    <n v="3"/>
    <n v="0.2"/>
    <n v="24.4758"/>
    <n v="82.444800000000001"/>
    <n v="20.6112"/>
    <x v="3"/>
    <x v="8"/>
    <s v="Q3"/>
    <x v="1"/>
  </r>
  <r>
    <n v="719"/>
    <s v="CA-2014-104472"/>
    <x v="270"/>
    <x v="290"/>
    <x v="1"/>
    <s v="CK-12325"/>
    <s v="Christine Kargatis"/>
    <x v="2"/>
    <x v="0"/>
    <x v="11"/>
    <s v="Utah"/>
    <x v="12"/>
    <x v="1"/>
    <x v="444"/>
    <x v="1"/>
    <x v="8"/>
    <x v="444"/>
    <n v="59.808"/>
    <n v="3"/>
    <n v="0.2"/>
    <n v="19.4376"/>
    <n v="47.846400000000003"/>
    <n v="11.961600000000001"/>
    <x v="2"/>
    <x v="1"/>
    <s v="Q2"/>
    <x v="2"/>
  </r>
  <r>
    <n v="720"/>
    <s v="CA-2014-104472"/>
    <x v="270"/>
    <x v="290"/>
    <x v="1"/>
    <s v="CK-12325"/>
    <s v="Christine Kargatis"/>
    <x v="2"/>
    <x v="0"/>
    <x v="11"/>
    <s v="Utah"/>
    <x v="12"/>
    <x v="1"/>
    <x v="390"/>
    <x v="0"/>
    <x v="5"/>
    <x v="391"/>
    <n v="73.319999999999993"/>
    <n v="6"/>
    <n v="0"/>
    <n v="21.995999999999999"/>
    <n v="73.319999999999993"/>
    <n v="0"/>
    <x v="2"/>
    <x v="1"/>
    <s v="Q2"/>
    <x v="2"/>
  </r>
  <r>
    <n v="721"/>
    <s v="CA-2016-112942"/>
    <x v="271"/>
    <x v="291"/>
    <x v="1"/>
    <s v="RD-19810"/>
    <s v="Ross DeVincentis"/>
    <x v="2"/>
    <x v="0"/>
    <x v="1"/>
    <s v="California"/>
    <x v="62"/>
    <x v="1"/>
    <x v="593"/>
    <x v="1"/>
    <x v="10"/>
    <x v="593"/>
    <n v="146.82"/>
    <n v="3"/>
    <n v="0"/>
    <n v="73.41"/>
    <n v="146.82"/>
    <n v="0"/>
    <x v="0"/>
    <x v="11"/>
    <s v="Q1"/>
    <x v="3"/>
  </r>
  <r>
    <n v="722"/>
    <s v="CA-2016-142335"/>
    <x v="272"/>
    <x v="292"/>
    <x v="1"/>
    <s v="MP-17965"/>
    <s v="Michael Paige"/>
    <x v="1"/>
    <x v="0"/>
    <x v="66"/>
    <s v="Michigan"/>
    <x v="185"/>
    <x v="2"/>
    <x v="594"/>
    <x v="0"/>
    <x v="3"/>
    <x v="594"/>
    <n v="1652.94"/>
    <n v="3"/>
    <n v="0"/>
    <n v="231.41159999999999"/>
    <n v="1652.94"/>
    <n v="0"/>
    <x v="0"/>
    <x v="4"/>
    <s v="Q4"/>
    <x v="6"/>
  </r>
  <r>
    <n v="723"/>
    <s v="CA-2016-142335"/>
    <x v="272"/>
    <x v="292"/>
    <x v="1"/>
    <s v="MP-17965"/>
    <s v="Michael Paige"/>
    <x v="1"/>
    <x v="0"/>
    <x v="66"/>
    <s v="Michigan"/>
    <x v="185"/>
    <x v="2"/>
    <x v="595"/>
    <x v="1"/>
    <x v="4"/>
    <x v="595"/>
    <n v="296.37"/>
    <n v="3"/>
    <n v="0"/>
    <n v="80.019900000000007"/>
    <n v="296.37"/>
    <n v="0"/>
    <x v="0"/>
    <x v="4"/>
    <s v="Q4"/>
    <x v="6"/>
  </r>
  <r>
    <n v="724"/>
    <s v="CA-2014-117429"/>
    <x v="273"/>
    <x v="293"/>
    <x v="1"/>
    <s v="MR-17545"/>
    <s v="Mathew Reese"/>
    <x v="2"/>
    <x v="0"/>
    <x v="10"/>
    <s v="Pennsylvania"/>
    <x v="11"/>
    <x v="3"/>
    <x v="596"/>
    <x v="0"/>
    <x v="5"/>
    <x v="596"/>
    <n v="129.91999999999999"/>
    <n v="5"/>
    <n v="0.2"/>
    <n v="21.111999999999998"/>
    <n v="103.93599999999999"/>
    <n v="25.983999999999998"/>
    <x v="2"/>
    <x v="2"/>
    <s v="Q4"/>
    <x v="0"/>
  </r>
  <r>
    <n v="725"/>
    <s v="CA-2016-114713"/>
    <x v="274"/>
    <x v="294"/>
    <x v="1"/>
    <s v="SC-20695"/>
    <s v="Steve Chapman"/>
    <x v="1"/>
    <x v="0"/>
    <x v="146"/>
    <s v="Florida"/>
    <x v="186"/>
    <x v="0"/>
    <x v="597"/>
    <x v="1"/>
    <x v="14"/>
    <x v="597"/>
    <n v="45.584000000000003"/>
    <n v="7"/>
    <n v="0.2"/>
    <n v="5.1281999999999996"/>
    <n v="36.467200000000005"/>
    <n v="9.1168000000000013"/>
    <x v="0"/>
    <x v="7"/>
    <s v="Q3"/>
    <x v="6"/>
  </r>
  <r>
    <n v="726"/>
    <s v="CA-2017-144113"/>
    <x v="118"/>
    <x v="295"/>
    <x v="1"/>
    <s v="JF-15355"/>
    <s v="Jay Fein"/>
    <x v="0"/>
    <x v="0"/>
    <x v="89"/>
    <s v="Texas"/>
    <x v="110"/>
    <x v="2"/>
    <x v="598"/>
    <x v="1"/>
    <x v="12"/>
    <x v="598"/>
    <n v="17.568000000000001"/>
    <n v="2"/>
    <n v="0.2"/>
    <n v="6.3684000000000003"/>
    <n v="14.054400000000001"/>
    <n v="3.5136000000000003"/>
    <x v="3"/>
    <x v="8"/>
    <s v="Q3"/>
    <x v="3"/>
  </r>
  <r>
    <n v="727"/>
    <s v="CA-2017-144113"/>
    <x v="118"/>
    <x v="295"/>
    <x v="1"/>
    <s v="JF-15355"/>
    <s v="Jay Fein"/>
    <x v="0"/>
    <x v="0"/>
    <x v="89"/>
    <s v="Texas"/>
    <x v="110"/>
    <x v="2"/>
    <x v="599"/>
    <x v="2"/>
    <x v="7"/>
    <x v="599"/>
    <n v="55.991999999999997"/>
    <n v="1"/>
    <n v="0.2"/>
    <n v="5.5991999999999997"/>
    <n v="44.793599999999998"/>
    <n v="11.198399999999999"/>
    <x v="3"/>
    <x v="8"/>
    <s v="Q3"/>
    <x v="3"/>
  </r>
  <r>
    <n v="728"/>
    <s v="US-2016-150861"/>
    <x v="275"/>
    <x v="296"/>
    <x v="2"/>
    <s v="EG-13900"/>
    <s v="Emily Grady"/>
    <x v="0"/>
    <x v="0"/>
    <x v="147"/>
    <s v="New York"/>
    <x v="187"/>
    <x v="3"/>
    <x v="600"/>
    <x v="1"/>
    <x v="10"/>
    <x v="600"/>
    <n v="182.72"/>
    <n v="8"/>
    <n v="0"/>
    <n v="84.051199999999994"/>
    <n v="182.72"/>
    <n v="0"/>
    <x v="0"/>
    <x v="4"/>
    <s v="Q4"/>
    <x v="3"/>
  </r>
  <r>
    <n v="729"/>
    <s v="US-2016-150861"/>
    <x v="275"/>
    <x v="296"/>
    <x v="2"/>
    <s v="EG-13900"/>
    <s v="Emily Grady"/>
    <x v="0"/>
    <x v="0"/>
    <x v="147"/>
    <s v="New York"/>
    <x v="187"/>
    <x v="3"/>
    <x v="601"/>
    <x v="0"/>
    <x v="3"/>
    <x v="601"/>
    <n v="400.03199999999998"/>
    <n v="2"/>
    <n v="0.4"/>
    <n v="-153.34559999999999"/>
    <n v="240.01919999999998"/>
    <n v="160.0128"/>
    <x v="0"/>
    <x v="4"/>
    <s v="Q4"/>
    <x v="3"/>
  </r>
  <r>
    <n v="730"/>
    <s v="US-2016-150861"/>
    <x v="275"/>
    <x v="296"/>
    <x v="2"/>
    <s v="EG-13900"/>
    <s v="Emily Grady"/>
    <x v="0"/>
    <x v="0"/>
    <x v="147"/>
    <s v="New York"/>
    <x v="187"/>
    <x v="3"/>
    <x v="602"/>
    <x v="1"/>
    <x v="4"/>
    <x v="602"/>
    <n v="33.630000000000003"/>
    <n v="3"/>
    <n v="0"/>
    <n v="10.089"/>
    <n v="33.630000000000003"/>
    <n v="0"/>
    <x v="0"/>
    <x v="4"/>
    <s v="Q4"/>
    <x v="3"/>
  </r>
  <r>
    <n v="731"/>
    <s v="US-2016-150861"/>
    <x v="275"/>
    <x v="296"/>
    <x v="2"/>
    <s v="EG-13900"/>
    <s v="Emily Grady"/>
    <x v="0"/>
    <x v="0"/>
    <x v="147"/>
    <s v="New York"/>
    <x v="187"/>
    <x v="3"/>
    <x v="228"/>
    <x v="0"/>
    <x v="1"/>
    <x v="229"/>
    <n v="542.64599999999996"/>
    <n v="3"/>
    <n v="0.1"/>
    <n v="102.49979999999999"/>
    <n v="488.38139999999999"/>
    <n v="54.264600000000002"/>
    <x v="0"/>
    <x v="4"/>
    <s v="Q4"/>
    <x v="3"/>
  </r>
  <r>
    <n v="732"/>
    <s v="US-2016-150861"/>
    <x v="275"/>
    <x v="296"/>
    <x v="2"/>
    <s v="EG-13900"/>
    <s v="Emily Grady"/>
    <x v="0"/>
    <x v="0"/>
    <x v="147"/>
    <s v="New York"/>
    <x v="187"/>
    <x v="3"/>
    <x v="395"/>
    <x v="1"/>
    <x v="2"/>
    <x v="396"/>
    <n v="6.3"/>
    <n v="2"/>
    <n v="0"/>
    <n v="3.024"/>
    <n v="6.3"/>
    <n v="0"/>
    <x v="0"/>
    <x v="4"/>
    <s v="Q4"/>
    <x v="3"/>
  </r>
  <r>
    <n v="733"/>
    <s v="CA-2017-131954"/>
    <x v="276"/>
    <x v="212"/>
    <x v="1"/>
    <s v="DS-13030"/>
    <s v="Darrin Sayre"/>
    <x v="2"/>
    <x v="0"/>
    <x v="4"/>
    <s v="Washington"/>
    <x v="60"/>
    <x v="1"/>
    <x v="459"/>
    <x v="1"/>
    <x v="4"/>
    <x v="460"/>
    <n v="242.94"/>
    <n v="3"/>
    <n v="0"/>
    <n v="9.7175999999999991"/>
    <n v="242.94"/>
    <n v="0"/>
    <x v="3"/>
    <x v="9"/>
    <s v="Q1"/>
    <x v="3"/>
  </r>
  <r>
    <n v="734"/>
    <s v="CA-2017-131954"/>
    <x v="276"/>
    <x v="212"/>
    <x v="1"/>
    <s v="DS-13030"/>
    <s v="Darrin Sayre"/>
    <x v="2"/>
    <x v="0"/>
    <x v="4"/>
    <s v="Washington"/>
    <x v="60"/>
    <x v="1"/>
    <x v="603"/>
    <x v="2"/>
    <x v="11"/>
    <x v="603"/>
    <n v="179.97"/>
    <n v="3"/>
    <n v="0"/>
    <n v="86.385599999999997"/>
    <n v="179.97"/>
    <n v="0"/>
    <x v="3"/>
    <x v="9"/>
    <s v="Q1"/>
    <x v="3"/>
  </r>
  <r>
    <n v="735"/>
    <s v="CA-2017-131954"/>
    <x v="276"/>
    <x v="212"/>
    <x v="1"/>
    <s v="DS-13030"/>
    <s v="Darrin Sayre"/>
    <x v="2"/>
    <x v="0"/>
    <x v="4"/>
    <s v="Washington"/>
    <x v="60"/>
    <x v="1"/>
    <x v="350"/>
    <x v="1"/>
    <x v="8"/>
    <x v="350"/>
    <n v="99.695999999999998"/>
    <n v="6"/>
    <n v="0.2"/>
    <n v="33.647399999999998"/>
    <n v="79.756799999999998"/>
    <n v="19.9392"/>
    <x v="3"/>
    <x v="9"/>
    <s v="Q1"/>
    <x v="3"/>
  </r>
  <r>
    <n v="736"/>
    <s v="CA-2017-131954"/>
    <x v="276"/>
    <x v="212"/>
    <x v="1"/>
    <s v="DS-13030"/>
    <s v="Darrin Sayre"/>
    <x v="2"/>
    <x v="0"/>
    <x v="4"/>
    <s v="Washington"/>
    <x v="60"/>
    <x v="1"/>
    <x v="44"/>
    <x v="1"/>
    <x v="8"/>
    <x v="44"/>
    <n v="27.936"/>
    <n v="4"/>
    <n v="0.2"/>
    <n v="9.4283999999999999"/>
    <n v="22.348800000000001"/>
    <n v="5.5872000000000002"/>
    <x v="3"/>
    <x v="9"/>
    <s v="Q1"/>
    <x v="3"/>
  </r>
  <r>
    <n v="737"/>
    <s v="CA-2017-131954"/>
    <x v="276"/>
    <x v="212"/>
    <x v="1"/>
    <s v="DS-13030"/>
    <s v="Darrin Sayre"/>
    <x v="2"/>
    <x v="0"/>
    <x v="4"/>
    <s v="Washington"/>
    <x v="60"/>
    <x v="1"/>
    <x v="604"/>
    <x v="0"/>
    <x v="0"/>
    <x v="604"/>
    <n v="84.98"/>
    <n v="1"/>
    <n v="0"/>
    <n v="18.695599999999999"/>
    <n v="84.98"/>
    <n v="0"/>
    <x v="3"/>
    <x v="9"/>
    <s v="Q1"/>
    <x v="3"/>
  </r>
  <r>
    <n v="738"/>
    <s v="CA-2017-131954"/>
    <x v="276"/>
    <x v="212"/>
    <x v="1"/>
    <s v="DS-13030"/>
    <s v="Darrin Sayre"/>
    <x v="2"/>
    <x v="0"/>
    <x v="4"/>
    <s v="Washington"/>
    <x v="60"/>
    <x v="1"/>
    <x v="605"/>
    <x v="1"/>
    <x v="8"/>
    <x v="605"/>
    <n v="18.72"/>
    <n v="5"/>
    <n v="0.2"/>
    <n v="6.5519999999999996"/>
    <n v="14.975999999999999"/>
    <n v="3.7439999999999998"/>
    <x v="3"/>
    <x v="9"/>
    <s v="Q1"/>
    <x v="3"/>
  </r>
  <r>
    <n v="739"/>
    <s v="CA-2014-132500"/>
    <x v="78"/>
    <x v="74"/>
    <x v="1"/>
    <s v="GZ-14470"/>
    <s v="Gary Zandusky"/>
    <x v="0"/>
    <x v="0"/>
    <x v="8"/>
    <s v="California"/>
    <x v="94"/>
    <x v="1"/>
    <x v="606"/>
    <x v="2"/>
    <x v="11"/>
    <x v="606"/>
    <n v="49.98"/>
    <n v="2"/>
    <n v="0"/>
    <n v="8.4966000000000008"/>
    <n v="49.98"/>
    <n v="0"/>
    <x v="2"/>
    <x v="8"/>
    <s v="Q3"/>
    <x v="2"/>
  </r>
  <r>
    <n v="740"/>
    <s v="CA-2014-112326"/>
    <x v="277"/>
    <x v="297"/>
    <x v="1"/>
    <s v="PO-19195"/>
    <s v="Phillina Ober"/>
    <x v="2"/>
    <x v="0"/>
    <x v="14"/>
    <s v="Illinois"/>
    <x v="17"/>
    <x v="2"/>
    <x v="607"/>
    <x v="1"/>
    <x v="2"/>
    <x v="607"/>
    <n v="11.784000000000001"/>
    <n v="3"/>
    <n v="0.2"/>
    <n v="4.2717000000000001"/>
    <n v="9.4272000000000009"/>
    <n v="2.3568000000000002"/>
    <x v="2"/>
    <x v="9"/>
    <s v="Q1"/>
    <x v="3"/>
  </r>
  <r>
    <n v="741"/>
    <s v="CA-2014-112326"/>
    <x v="277"/>
    <x v="297"/>
    <x v="1"/>
    <s v="PO-19195"/>
    <s v="Phillina Ober"/>
    <x v="2"/>
    <x v="0"/>
    <x v="14"/>
    <s v="Illinois"/>
    <x v="17"/>
    <x v="2"/>
    <x v="418"/>
    <x v="1"/>
    <x v="4"/>
    <x v="418"/>
    <n v="272.73599999999999"/>
    <n v="3"/>
    <n v="0.2"/>
    <n v="-64.774799999999999"/>
    <n v="218.18880000000001"/>
    <n v="54.547200000000004"/>
    <x v="2"/>
    <x v="9"/>
    <s v="Q1"/>
    <x v="3"/>
  </r>
  <r>
    <n v="742"/>
    <s v="CA-2014-112326"/>
    <x v="277"/>
    <x v="297"/>
    <x v="1"/>
    <s v="PO-19195"/>
    <s v="Phillina Ober"/>
    <x v="2"/>
    <x v="0"/>
    <x v="14"/>
    <s v="Illinois"/>
    <x v="17"/>
    <x v="2"/>
    <x v="608"/>
    <x v="1"/>
    <x v="8"/>
    <x v="608"/>
    <n v="3.54"/>
    <n v="2"/>
    <n v="0.8"/>
    <n v="-5.4870000000000001"/>
    <n v="0.70799999999999985"/>
    <n v="2.8320000000000003"/>
    <x v="2"/>
    <x v="9"/>
    <s v="Q1"/>
    <x v="3"/>
  </r>
  <r>
    <n v="743"/>
    <s v="US-2016-146710"/>
    <x v="278"/>
    <x v="134"/>
    <x v="1"/>
    <s v="SS-20875"/>
    <s v="Sung Shariari"/>
    <x v="0"/>
    <x v="0"/>
    <x v="61"/>
    <s v="Texas"/>
    <x v="77"/>
    <x v="2"/>
    <x v="505"/>
    <x v="1"/>
    <x v="14"/>
    <x v="505"/>
    <n v="51.52"/>
    <n v="5"/>
    <n v="0.2"/>
    <n v="-10.948"/>
    <n v="41.216000000000008"/>
    <n v="10.304000000000002"/>
    <x v="0"/>
    <x v="6"/>
    <s v="Q3"/>
    <x v="3"/>
  </r>
  <r>
    <n v="744"/>
    <s v="US-2016-146710"/>
    <x v="278"/>
    <x v="134"/>
    <x v="1"/>
    <s v="SS-20875"/>
    <s v="Sung Shariari"/>
    <x v="0"/>
    <x v="0"/>
    <x v="61"/>
    <s v="Texas"/>
    <x v="77"/>
    <x v="2"/>
    <x v="249"/>
    <x v="1"/>
    <x v="10"/>
    <x v="250"/>
    <n v="3.528"/>
    <n v="1"/>
    <n v="0.2"/>
    <n v="1.1466000000000001"/>
    <n v="2.8224"/>
    <n v="0.7056"/>
    <x v="0"/>
    <x v="6"/>
    <s v="Q3"/>
    <x v="3"/>
  </r>
  <r>
    <n v="745"/>
    <s v="US-2016-146710"/>
    <x v="278"/>
    <x v="134"/>
    <x v="1"/>
    <s v="SS-20875"/>
    <s v="Sung Shariari"/>
    <x v="0"/>
    <x v="0"/>
    <x v="61"/>
    <s v="Texas"/>
    <x v="77"/>
    <x v="2"/>
    <x v="609"/>
    <x v="1"/>
    <x v="10"/>
    <x v="609"/>
    <n v="4.6239999999999997"/>
    <n v="1"/>
    <n v="0.2"/>
    <n v="1.6761999999999999"/>
    <n v="3.6991999999999998"/>
    <n v="0.92479999999999996"/>
    <x v="0"/>
    <x v="6"/>
    <s v="Q3"/>
    <x v="3"/>
  </r>
  <r>
    <n v="746"/>
    <s v="US-2016-146710"/>
    <x v="278"/>
    <x v="134"/>
    <x v="1"/>
    <s v="SS-20875"/>
    <s v="Sung Shariari"/>
    <x v="0"/>
    <x v="0"/>
    <x v="61"/>
    <s v="Texas"/>
    <x v="77"/>
    <x v="2"/>
    <x v="610"/>
    <x v="1"/>
    <x v="14"/>
    <x v="610"/>
    <n v="55.167999999999999"/>
    <n v="4"/>
    <n v="0.2"/>
    <n v="6.2064000000000004"/>
    <n v="44.134399999999999"/>
    <n v="11.0336"/>
    <x v="0"/>
    <x v="6"/>
    <s v="Q3"/>
    <x v="3"/>
  </r>
  <r>
    <n v="747"/>
    <s v="CA-2014-124429"/>
    <x v="279"/>
    <x v="248"/>
    <x v="3"/>
    <s v="MH-17785"/>
    <s v="Maya Herman"/>
    <x v="1"/>
    <x v="0"/>
    <x v="70"/>
    <s v="California"/>
    <x v="188"/>
    <x v="1"/>
    <x v="223"/>
    <x v="0"/>
    <x v="3"/>
    <x v="224"/>
    <n v="567.12"/>
    <n v="10"/>
    <n v="0.2"/>
    <n v="-28.356000000000002"/>
    <n v="453.69600000000003"/>
    <n v="113.42400000000001"/>
    <x v="2"/>
    <x v="5"/>
    <s v="Q2"/>
    <x v="0"/>
  </r>
  <r>
    <n v="748"/>
    <s v="CA-2014-124429"/>
    <x v="279"/>
    <x v="248"/>
    <x v="3"/>
    <s v="MH-17785"/>
    <s v="Maya Herman"/>
    <x v="1"/>
    <x v="0"/>
    <x v="70"/>
    <s v="California"/>
    <x v="188"/>
    <x v="1"/>
    <x v="435"/>
    <x v="1"/>
    <x v="4"/>
    <x v="435"/>
    <n v="359.32"/>
    <n v="4"/>
    <n v="0"/>
    <n v="7.1863999999999999"/>
    <n v="359.32"/>
    <n v="0"/>
    <x v="2"/>
    <x v="5"/>
    <s v="Q2"/>
    <x v="0"/>
  </r>
  <r>
    <n v="749"/>
    <s v="CA-2016-150889"/>
    <x v="231"/>
    <x v="298"/>
    <x v="0"/>
    <s v="PB-19105"/>
    <s v="Peter Bühler"/>
    <x v="0"/>
    <x v="0"/>
    <x v="148"/>
    <s v="Illinois"/>
    <x v="189"/>
    <x v="2"/>
    <x v="611"/>
    <x v="2"/>
    <x v="7"/>
    <x v="611"/>
    <n v="11.992000000000001"/>
    <n v="1"/>
    <n v="0.2"/>
    <n v="0.89939999999999998"/>
    <n v="9.5936000000000021"/>
    <n v="2.3984000000000005"/>
    <x v="0"/>
    <x v="10"/>
    <s v="Q1"/>
    <x v="1"/>
  </r>
  <r>
    <n v="750"/>
    <s v="CA-2017-126074"/>
    <x v="280"/>
    <x v="299"/>
    <x v="1"/>
    <s v="RF-19735"/>
    <s v="Roland Fjeld"/>
    <x v="0"/>
    <x v="0"/>
    <x v="149"/>
    <s v="Michigan"/>
    <x v="190"/>
    <x v="2"/>
    <x v="612"/>
    <x v="1"/>
    <x v="8"/>
    <x v="612"/>
    <n v="58.05"/>
    <n v="3"/>
    <n v="0"/>
    <n v="26.702999999999999"/>
    <n v="58.05"/>
    <n v="0"/>
    <x v="3"/>
    <x v="2"/>
    <s v="Q4"/>
    <x v="2"/>
  </r>
  <r>
    <n v="751"/>
    <s v="CA-2017-126074"/>
    <x v="280"/>
    <x v="299"/>
    <x v="1"/>
    <s v="RF-19735"/>
    <s v="Roland Fjeld"/>
    <x v="0"/>
    <x v="0"/>
    <x v="149"/>
    <s v="Michigan"/>
    <x v="190"/>
    <x v="2"/>
    <x v="613"/>
    <x v="0"/>
    <x v="5"/>
    <x v="613"/>
    <n v="157.74"/>
    <n v="11"/>
    <n v="0"/>
    <n v="56.7864"/>
    <n v="157.74"/>
    <n v="0"/>
    <x v="3"/>
    <x v="2"/>
    <s v="Q4"/>
    <x v="2"/>
  </r>
  <r>
    <n v="752"/>
    <s v="CA-2017-126074"/>
    <x v="280"/>
    <x v="299"/>
    <x v="1"/>
    <s v="RF-19735"/>
    <s v="Roland Fjeld"/>
    <x v="0"/>
    <x v="0"/>
    <x v="149"/>
    <s v="Michigan"/>
    <x v="190"/>
    <x v="2"/>
    <x v="359"/>
    <x v="1"/>
    <x v="6"/>
    <x v="359"/>
    <n v="56.98"/>
    <n v="7"/>
    <n v="0"/>
    <n v="22.792000000000002"/>
    <n v="56.98"/>
    <n v="0"/>
    <x v="3"/>
    <x v="2"/>
    <s v="Q4"/>
    <x v="2"/>
  </r>
  <r>
    <n v="753"/>
    <s v="CA-2017-126074"/>
    <x v="280"/>
    <x v="299"/>
    <x v="1"/>
    <s v="RF-19735"/>
    <s v="Roland Fjeld"/>
    <x v="0"/>
    <x v="0"/>
    <x v="149"/>
    <s v="Michigan"/>
    <x v="190"/>
    <x v="2"/>
    <x v="614"/>
    <x v="1"/>
    <x v="8"/>
    <x v="614"/>
    <n v="2.88"/>
    <n v="1"/>
    <n v="0"/>
    <n v="1.4112"/>
    <n v="2.88"/>
    <n v="0"/>
    <x v="3"/>
    <x v="2"/>
    <s v="Q4"/>
    <x v="2"/>
  </r>
  <r>
    <n v="754"/>
    <s v="CA-2016-110499"/>
    <x v="281"/>
    <x v="300"/>
    <x v="2"/>
    <s v="YC-21895"/>
    <s v="Yoseph Carroll"/>
    <x v="1"/>
    <x v="0"/>
    <x v="8"/>
    <s v="California"/>
    <x v="94"/>
    <x v="1"/>
    <x v="615"/>
    <x v="2"/>
    <x v="16"/>
    <x v="615"/>
    <n v="1199.9760000000001"/>
    <n v="3"/>
    <n v="0.2"/>
    <n v="374.99250000000001"/>
    <n v="959.98080000000016"/>
    <n v="239.99520000000004"/>
    <x v="0"/>
    <x v="3"/>
    <s v="Q2"/>
    <x v="6"/>
  </r>
  <r>
    <n v="755"/>
    <s v="CA-2015-135272"/>
    <x v="214"/>
    <x v="301"/>
    <x v="1"/>
    <s v="MS-17830"/>
    <s v="Melanie Seite"/>
    <x v="0"/>
    <x v="0"/>
    <x v="1"/>
    <s v="California"/>
    <x v="1"/>
    <x v="1"/>
    <x v="561"/>
    <x v="0"/>
    <x v="5"/>
    <x v="560"/>
    <n v="79.92"/>
    <n v="4"/>
    <n v="0"/>
    <n v="28.7712"/>
    <n v="79.92"/>
    <n v="0"/>
    <x v="1"/>
    <x v="4"/>
    <s v="Q4"/>
    <x v="2"/>
  </r>
  <r>
    <n v="756"/>
    <s v="CA-2016-140928"/>
    <x v="31"/>
    <x v="42"/>
    <x v="1"/>
    <s v="NB-18655"/>
    <s v="Nona Balk"/>
    <x v="1"/>
    <x v="0"/>
    <x v="108"/>
    <s v="Florida"/>
    <x v="133"/>
    <x v="0"/>
    <x v="616"/>
    <x v="0"/>
    <x v="3"/>
    <x v="616"/>
    <n v="383.43799999999999"/>
    <n v="4"/>
    <n v="0.45"/>
    <n v="-167.3184"/>
    <n v="210.89090000000002"/>
    <n v="172.5471"/>
    <x v="0"/>
    <x v="8"/>
    <s v="Q3"/>
    <x v="1"/>
  </r>
  <r>
    <n v="757"/>
    <s v="CA-2014-106803"/>
    <x v="282"/>
    <x v="302"/>
    <x v="1"/>
    <s v="DC-13285"/>
    <s v="Debra Catini"/>
    <x v="0"/>
    <x v="0"/>
    <x v="150"/>
    <s v="Minnesota"/>
    <x v="191"/>
    <x v="2"/>
    <x v="576"/>
    <x v="1"/>
    <x v="4"/>
    <x v="576"/>
    <n v="24.56"/>
    <n v="2"/>
    <n v="0"/>
    <n v="6.8768000000000002"/>
    <n v="24.56"/>
    <n v="0"/>
    <x v="2"/>
    <x v="4"/>
    <s v="Q4"/>
    <x v="2"/>
  </r>
  <r>
    <n v="758"/>
    <s v="CA-2014-106803"/>
    <x v="282"/>
    <x v="302"/>
    <x v="1"/>
    <s v="DC-13285"/>
    <s v="Debra Catini"/>
    <x v="0"/>
    <x v="0"/>
    <x v="150"/>
    <s v="Minnesota"/>
    <x v="191"/>
    <x v="2"/>
    <x v="538"/>
    <x v="2"/>
    <x v="11"/>
    <x v="538"/>
    <n v="119.8"/>
    <n v="4"/>
    <n v="0"/>
    <n v="47.92"/>
    <n v="119.8"/>
    <n v="0"/>
    <x v="2"/>
    <x v="4"/>
    <s v="Q4"/>
    <x v="2"/>
  </r>
  <r>
    <n v="759"/>
    <s v="CA-2017-117240"/>
    <x v="283"/>
    <x v="303"/>
    <x v="1"/>
    <s v="CP-12340"/>
    <s v="Christine Phan"/>
    <x v="1"/>
    <x v="0"/>
    <x v="20"/>
    <s v="New York"/>
    <x v="29"/>
    <x v="3"/>
    <x v="520"/>
    <x v="1"/>
    <x v="8"/>
    <x v="520"/>
    <n v="13.128"/>
    <n v="3"/>
    <n v="0.2"/>
    <n v="4.2666000000000004"/>
    <n v="10.502400000000002"/>
    <n v="2.6256000000000004"/>
    <x v="3"/>
    <x v="7"/>
    <s v="Q3"/>
    <x v="1"/>
  </r>
  <r>
    <n v="760"/>
    <s v="CA-2017-133333"/>
    <x v="65"/>
    <x v="304"/>
    <x v="1"/>
    <s v="BF-11020"/>
    <s v="Barry Französisch"/>
    <x v="1"/>
    <x v="0"/>
    <x v="124"/>
    <s v="Wisconsin"/>
    <x v="156"/>
    <x v="2"/>
    <x v="126"/>
    <x v="1"/>
    <x v="10"/>
    <x v="562"/>
    <n v="22.72"/>
    <n v="4"/>
    <n v="0"/>
    <n v="10.224"/>
    <n v="22.72"/>
    <n v="0"/>
    <x v="3"/>
    <x v="8"/>
    <s v="Q3"/>
    <x v="2"/>
  </r>
  <r>
    <n v="761"/>
    <s v="CA-2015-112319"/>
    <x v="284"/>
    <x v="305"/>
    <x v="1"/>
    <s v="AR-10510"/>
    <s v="Andrew Roberts"/>
    <x v="0"/>
    <x v="0"/>
    <x v="1"/>
    <s v="California"/>
    <x v="25"/>
    <x v="1"/>
    <x v="490"/>
    <x v="1"/>
    <x v="10"/>
    <x v="490"/>
    <n v="58.32"/>
    <n v="9"/>
    <n v="0"/>
    <n v="27.993600000000001"/>
    <n v="58.32"/>
    <n v="0"/>
    <x v="1"/>
    <x v="6"/>
    <s v="Q3"/>
    <x v="2"/>
  </r>
  <r>
    <n v="762"/>
    <s v="CA-2017-126046"/>
    <x v="132"/>
    <x v="170"/>
    <x v="1"/>
    <s v="JC-16105"/>
    <s v="Julie Creighton"/>
    <x v="1"/>
    <x v="0"/>
    <x v="118"/>
    <s v="Georgia"/>
    <x v="148"/>
    <x v="0"/>
    <x v="617"/>
    <x v="1"/>
    <x v="2"/>
    <x v="617"/>
    <n v="12.39"/>
    <n v="3"/>
    <n v="0"/>
    <n v="5.6993999999999998"/>
    <n v="12.39"/>
    <n v="0"/>
    <x v="3"/>
    <x v="0"/>
    <s v="Q4"/>
    <x v="5"/>
  </r>
  <r>
    <n v="763"/>
    <s v="CA-2015-114923"/>
    <x v="285"/>
    <x v="95"/>
    <x v="1"/>
    <s v="LH-17020"/>
    <s v="Lisa Hazard"/>
    <x v="0"/>
    <x v="0"/>
    <x v="38"/>
    <s v="Ohio"/>
    <x v="47"/>
    <x v="3"/>
    <x v="160"/>
    <x v="2"/>
    <x v="7"/>
    <x v="161"/>
    <n v="107.982"/>
    <n v="3"/>
    <n v="0.4"/>
    <n v="-26.9955"/>
    <n v="64.789199999999994"/>
    <n v="43.192800000000005"/>
    <x v="1"/>
    <x v="11"/>
    <s v="Q1"/>
    <x v="1"/>
  </r>
  <r>
    <n v="764"/>
    <s v="CA-2014-162775"/>
    <x v="286"/>
    <x v="306"/>
    <x v="0"/>
    <s v="CS-12250"/>
    <s v="Chris Selesnick"/>
    <x v="1"/>
    <x v="0"/>
    <x v="151"/>
    <s v="Louisiana"/>
    <x v="192"/>
    <x v="0"/>
    <x v="152"/>
    <x v="1"/>
    <x v="12"/>
    <x v="153"/>
    <n v="11.36"/>
    <n v="2"/>
    <n v="0"/>
    <n v="5.3391999999999999"/>
    <n v="11.36"/>
    <n v="0"/>
    <x v="2"/>
    <x v="9"/>
    <s v="Q1"/>
    <x v="2"/>
  </r>
  <r>
    <n v="765"/>
    <s v="CA-2014-162775"/>
    <x v="286"/>
    <x v="306"/>
    <x v="0"/>
    <s v="CS-12250"/>
    <s v="Chris Selesnick"/>
    <x v="1"/>
    <x v="0"/>
    <x v="151"/>
    <s v="Louisiana"/>
    <x v="192"/>
    <x v="0"/>
    <x v="618"/>
    <x v="1"/>
    <x v="12"/>
    <x v="618"/>
    <n v="50.94"/>
    <n v="3"/>
    <n v="0"/>
    <n v="25.47"/>
    <n v="50.94"/>
    <n v="0"/>
    <x v="2"/>
    <x v="9"/>
    <s v="Q1"/>
    <x v="2"/>
  </r>
  <r>
    <n v="766"/>
    <s v="CA-2014-162775"/>
    <x v="286"/>
    <x v="306"/>
    <x v="0"/>
    <s v="CS-12250"/>
    <s v="Chris Selesnick"/>
    <x v="1"/>
    <x v="0"/>
    <x v="151"/>
    <s v="Louisiana"/>
    <x v="192"/>
    <x v="0"/>
    <x v="619"/>
    <x v="2"/>
    <x v="11"/>
    <x v="619"/>
    <n v="646.74"/>
    <n v="6"/>
    <n v="0"/>
    <n v="258.69600000000003"/>
    <n v="646.74"/>
    <n v="0"/>
    <x v="2"/>
    <x v="9"/>
    <s v="Q1"/>
    <x v="2"/>
  </r>
  <r>
    <n v="767"/>
    <s v="CA-2014-162775"/>
    <x v="286"/>
    <x v="306"/>
    <x v="0"/>
    <s v="CS-12250"/>
    <s v="Chris Selesnick"/>
    <x v="1"/>
    <x v="0"/>
    <x v="151"/>
    <s v="Louisiana"/>
    <x v="192"/>
    <x v="0"/>
    <x v="620"/>
    <x v="1"/>
    <x v="8"/>
    <x v="620"/>
    <n v="5.64"/>
    <n v="3"/>
    <n v="0"/>
    <n v="2.7071999999999998"/>
    <n v="5.64"/>
    <n v="0"/>
    <x v="2"/>
    <x v="9"/>
    <s v="Q1"/>
    <x v="2"/>
  </r>
  <r>
    <n v="768"/>
    <s v="CA-2014-162775"/>
    <x v="286"/>
    <x v="306"/>
    <x v="0"/>
    <s v="CS-12250"/>
    <s v="Chris Selesnick"/>
    <x v="1"/>
    <x v="0"/>
    <x v="151"/>
    <s v="Louisiana"/>
    <x v="192"/>
    <x v="0"/>
    <x v="621"/>
    <x v="1"/>
    <x v="4"/>
    <x v="621"/>
    <n v="572.58000000000004"/>
    <n v="6"/>
    <n v="0"/>
    <n v="34.354799999999997"/>
    <n v="572.58000000000004"/>
    <n v="0"/>
    <x v="2"/>
    <x v="9"/>
    <s v="Q1"/>
    <x v="2"/>
  </r>
  <r>
    <n v="769"/>
    <s v="CA-2014-106810"/>
    <x v="287"/>
    <x v="307"/>
    <x v="1"/>
    <s v="AJ-10795"/>
    <s v="Anthony Johnson"/>
    <x v="1"/>
    <x v="0"/>
    <x v="84"/>
    <s v="Florida"/>
    <x v="104"/>
    <x v="0"/>
    <x v="622"/>
    <x v="0"/>
    <x v="5"/>
    <x v="622"/>
    <n v="310.88"/>
    <n v="2"/>
    <n v="0.2"/>
    <n v="23.315999999999999"/>
    <n v="248.70400000000001"/>
    <n v="62.176000000000002"/>
    <x v="2"/>
    <x v="5"/>
    <s v="Q2"/>
    <x v="4"/>
  </r>
  <r>
    <n v="770"/>
    <s v="CA-2016-157245"/>
    <x v="288"/>
    <x v="308"/>
    <x v="1"/>
    <s v="LE-16810"/>
    <s v="Laurel Elliston"/>
    <x v="0"/>
    <x v="0"/>
    <x v="81"/>
    <s v="Virginia"/>
    <x v="101"/>
    <x v="0"/>
    <x v="623"/>
    <x v="0"/>
    <x v="1"/>
    <x v="623"/>
    <n v="641.96"/>
    <n v="2"/>
    <n v="0"/>
    <n v="179.74879999999999"/>
    <n v="641.96"/>
    <n v="0"/>
    <x v="0"/>
    <x v="5"/>
    <s v="Q2"/>
    <x v="6"/>
  </r>
  <r>
    <n v="771"/>
    <s v="CA-2017-104220"/>
    <x v="289"/>
    <x v="60"/>
    <x v="1"/>
    <s v="BV-11245"/>
    <s v="Benjamin Venier"/>
    <x v="1"/>
    <x v="0"/>
    <x v="96"/>
    <s v="Iowa"/>
    <x v="193"/>
    <x v="2"/>
    <x v="624"/>
    <x v="1"/>
    <x v="8"/>
    <x v="624"/>
    <n v="18.28"/>
    <n v="2"/>
    <n v="0"/>
    <n v="9.14"/>
    <n v="18.28"/>
    <n v="0"/>
    <x v="3"/>
    <x v="9"/>
    <s v="Q1"/>
    <x v="2"/>
  </r>
  <r>
    <n v="772"/>
    <s v="CA-2017-104220"/>
    <x v="289"/>
    <x v="60"/>
    <x v="1"/>
    <s v="BV-11245"/>
    <s v="Benjamin Venier"/>
    <x v="1"/>
    <x v="0"/>
    <x v="96"/>
    <s v="Iowa"/>
    <x v="193"/>
    <x v="2"/>
    <x v="302"/>
    <x v="2"/>
    <x v="7"/>
    <x v="302"/>
    <n v="207"/>
    <n v="3"/>
    <n v="0"/>
    <n v="51.75"/>
    <n v="207"/>
    <n v="0"/>
    <x v="3"/>
    <x v="9"/>
    <s v="Q1"/>
    <x v="2"/>
  </r>
  <r>
    <n v="773"/>
    <s v="CA-2017-104220"/>
    <x v="289"/>
    <x v="60"/>
    <x v="1"/>
    <s v="BV-11245"/>
    <s v="Benjamin Venier"/>
    <x v="1"/>
    <x v="0"/>
    <x v="96"/>
    <s v="Iowa"/>
    <x v="193"/>
    <x v="2"/>
    <x v="625"/>
    <x v="1"/>
    <x v="8"/>
    <x v="625"/>
    <n v="32.35"/>
    <n v="5"/>
    <n v="0"/>
    <n v="16.175000000000001"/>
    <n v="32.35"/>
    <n v="0"/>
    <x v="3"/>
    <x v="9"/>
    <s v="Q1"/>
    <x v="2"/>
  </r>
  <r>
    <n v="774"/>
    <s v="CA-2017-104220"/>
    <x v="289"/>
    <x v="60"/>
    <x v="1"/>
    <s v="BV-11245"/>
    <s v="Benjamin Venier"/>
    <x v="1"/>
    <x v="0"/>
    <x v="96"/>
    <s v="Iowa"/>
    <x v="193"/>
    <x v="2"/>
    <x v="8"/>
    <x v="1"/>
    <x v="8"/>
    <x v="8"/>
    <n v="7.71"/>
    <n v="1"/>
    <n v="0"/>
    <n v="3.4695"/>
    <n v="7.71"/>
    <n v="0"/>
    <x v="3"/>
    <x v="9"/>
    <s v="Q1"/>
    <x v="2"/>
  </r>
  <r>
    <n v="775"/>
    <s v="CA-2017-104220"/>
    <x v="289"/>
    <x v="60"/>
    <x v="1"/>
    <s v="BV-11245"/>
    <s v="Benjamin Venier"/>
    <x v="1"/>
    <x v="0"/>
    <x v="96"/>
    <s v="Iowa"/>
    <x v="193"/>
    <x v="2"/>
    <x v="626"/>
    <x v="1"/>
    <x v="6"/>
    <x v="626"/>
    <n v="40.299999999999997"/>
    <n v="2"/>
    <n v="0"/>
    <n v="10.881"/>
    <n v="40.299999999999997"/>
    <n v="0"/>
    <x v="3"/>
    <x v="9"/>
    <s v="Q1"/>
    <x v="2"/>
  </r>
  <r>
    <n v="776"/>
    <s v="CA-2017-104220"/>
    <x v="289"/>
    <x v="60"/>
    <x v="1"/>
    <s v="BV-11245"/>
    <s v="Benjamin Venier"/>
    <x v="1"/>
    <x v="0"/>
    <x v="96"/>
    <s v="Iowa"/>
    <x v="193"/>
    <x v="2"/>
    <x v="627"/>
    <x v="0"/>
    <x v="5"/>
    <x v="627"/>
    <n v="34.58"/>
    <n v="7"/>
    <n v="0"/>
    <n v="14.5236"/>
    <n v="34.58"/>
    <n v="0"/>
    <x v="3"/>
    <x v="9"/>
    <s v="Q1"/>
    <x v="2"/>
  </r>
  <r>
    <n v="777"/>
    <s v="CA-2014-165974"/>
    <x v="290"/>
    <x v="287"/>
    <x v="1"/>
    <s v="DL-12865"/>
    <s v="Dan Lawera"/>
    <x v="0"/>
    <x v="0"/>
    <x v="74"/>
    <s v="Ohio"/>
    <x v="93"/>
    <x v="3"/>
    <x v="628"/>
    <x v="1"/>
    <x v="6"/>
    <x v="628"/>
    <n v="32.76"/>
    <n v="7"/>
    <n v="0.2"/>
    <n v="3.6855000000000002"/>
    <n v="26.207999999999998"/>
    <n v="6.5519999999999996"/>
    <x v="2"/>
    <x v="1"/>
    <s v="Q2"/>
    <x v="1"/>
  </r>
  <r>
    <n v="778"/>
    <s v="CA-2015-144267"/>
    <x v="291"/>
    <x v="309"/>
    <x v="2"/>
    <s v="NZ-18565"/>
    <s v="Nick Zandusky"/>
    <x v="2"/>
    <x v="0"/>
    <x v="8"/>
    <s v="California"/>
    <x v="94"/>
    <x v="1"/>
    <x v="629"/>
    <x v="0"/>
    <x v="1"/>
    <x v="629"/>
    <n v="544.00800000000004"/>
    <n v="3"/>
    <n v="0.2"/>
    <n v="40.800600000000003"/>
    <n v="435.20640000000003"/>
    <n v="108.80160000000001"/>
    <x v="1"/>
    <x v="6"/>
    <s v="Q3"/>
    <x v="5"/>
  </r>
  <r>
    <n v="779"/>
    <s v="CA-2015-144267"/>
    <x v="291"/>
    <x v="309"/>
    <x v="2"/>
    <s v="NZ-18565"/>
    <s v="Nick Zandusky"/>
    <x v="2"/>
    <x v="0"/>
    <x v="8"/>
    <s v="California"/>
    <x v="94"/>
    <x v="1"/>
    <x v="368"/>
    <x v="1"/>
    <x v="10"/>
    <x v="369"/>
    <n v="59.94"/>
    <n v="3"/>
    <n v="0"/>
    <n v="28.171800000000001"/>
    <n v="59.94"/>
    <n v="0"/>
    <x v="1"/>
    <x v="6"/>
    <s v="Q3"/>
    <x v="5"/>
  </r>
  <r>
    <n v="780"/>
    <s v="CA-2015-144267"/>
    <x v="291"/>
    <x v="309"/>
    <x v="2"/>
    <s v="NZ-18565"/>
    <s v="Nick Zandusky"/>
    <x v="2"/>
    <x v="0"/>
    <x v="8"/>
    <s v="California"/>
    <x v="94"/>
    <x v="1"/>
    <x v="358"/>
    <x v="1"/>
    <x v="10"/>
    <x v="358"/>
    <n v="23.92"/>
    <n v="4"/>
    <n v="0"/>
    <n v="11.720800000000001"/>
    <n v="23.92"/>
    <n v="0"/>
    <x v="1"/>
    <x v="6"/>
    <s v="Q3"/>
    <x v="5"/>
  </r>
  <r>
    <n v="781"/>
    <s v="CA-2015-144267"/>
    <x v="291"/>
    <x v="309"/>
    <x v="2"/>
    <s v="NZ-18565"/>
    <s v="Nick Zandusky"/>
    <x v="2"/>
    <x v="0"/>
    <x v="8"/>
    <s v="California"/>
    <x v="94"/>
    <x v="1"/>
    <x v="630"/>
    <x v="1"/>
    <x v="10"/>
    <x v="630"/>
    <n v="4.28"/>
    <n v="1"/>
    <n v="0"/>
    <n v="1.9259999999999999"/>
    <n v="4.28"/>
    <n v="0"/>
    <x v="1"/>
    <x v="6"/>
    <s v="Q3"/>
    <x v="5"/>
  </r>
  <r>
    <n v="782"/>
    <s v="US-2015-157014"/>
    <x v="292"/>
    <x v="310"/>
    <x v="0"/>
    <s v="BM-11785"/>
    <s v="Bryan Mills"/>
    <x v="0"/>
    <x v="0"/>
    <x v="38"/>
    <s v="Ohio"/>
    <x v="47"/>
    <x v="3"/>
    <x v="410"/>
    <x v="1"/>
    <x v="8"/>
    <x v="410"/>
    <n v="32.07"/>
    <n v="5"/>
    <n v="0.7"/>
    <n v="-22.449000000000002"/>
    <n v="9.6210000000000022"/>
    <n v="22.448999999999998"/>
    <x v="1"/>
    <x v="2"/>
    <s v="Q4"/>
    <x v="3"/>
  </r>
  <r>
    <n v="783"/>
    <s v="US-2015-157014"/>
    <x v="292"/>
    <x v="310"/>
    <x v="0"/>
    <s v="BM-11785"/>
    <s v="Bryan Mills"/>
    <x v="0"/>
    <x v="0"/>
    <x v="38"/>
    <s v="Ohio"/>
    <x v="47"/>
    <x v="3"/>
    <x v="46"/>
    <x v="2"/>
    <x v="11"/>
    <x v="46"/>
    <n v="24"/>
    <n v="2"/>
    <n v="0.2"/>
    <n v="-2.7"/>
    <n v="19.200000000000003"/>
    <n v="4.8000000000000007"/>
    <x v="1"/>
    <x v="2"/>
    <s v="Q4"/>
    <x v="3"/>
  </r>
  <r>
    <n v="784"/>
    <s v="US-2015-157014"/>
    <x v="292"/>
    <x v="310"/>
    <x v="0"/>
    <s v="BM-11785"/>
    <s v="Bryan Mills"/>
    <x v="0"/>
    <x v="0"/>
    <x v="38"/>
    <s v="Ohio"/>
    <x v="47"/>
    <x v="3"/>
    <x v="631"/>
    <x v="0"/>
    <x v="0"/>
    <x v="631"/>
    <n v="35.49"/>
    <n v="1"/>
    <n v="0.5"/>
    <n v="-15.615600000000001"/>
    <n v="17.745000000000001"/>
    <n v="17.745000000000001"/>
    <x v="1"/>
    <x v="2"/>
    <s v="Q4"/>
    <x v="3"/>
  </r>
  <r>
    <n v="785"/>
    <s v="US-2015-157014"/>
    <x v="292"/>
    <x v="310"/>
    <x v="0"/>
    <s v="BM-11785"/>
    <s v="Bryan Mills"/>
    <x v="0"/>
    <x v="0"/>
    <x v="38"/>
    <s v="Ohio"/>
    <x v="47"/>
    <x v="3"/>
    <x v="632"/>
    <x v="2"/>
    <x v="11"/>
    <x v="632"/>
    <n v="47.984000000000002"/>
    <n v="2"/>
    <n v="0.2"/>
    <n v="0.5998"/>
    <n v="38.387200000000007"/>
    <n v="9.5968000000000018"/>
    <x v="1"/>
    <x v="2"/>
    <s v="Q4"/>
    <x v="3"/>
  </r>
  <r>
    <n v="786"/>
    <s v="CA-2015-154921"/>
    <x v="293"/>
    <x v="311"/>
    <x v="1"/>
    <s v="EA-14035"/>
    <s v="Erin Ashbrook"/>
    <x v="1"/>
    <x v="0"/>
    <x v="29"/>
    <s v="South Carolina"/>
    <x v="37"/>
    <x v="0"/>
    <x v="633"/>
    <x v="1"/>
    <x v="12"/>
    <x v="633"/>
    <n v="186.69"/>
    <n v="3"/>
    <n v="0"/>
    <n v="87.744299999999996"/>
    <n v="186.69"/>
    <n v="0"/>
    <x v="1"/>
    <x v="5"/>
    <s v="Q2"/>
    <x v="3"/>
  </r>
  <r>
    <n v="787"/>
    <s v="CA-2017-129567"/>
    <x v="294"/>
    <x v="312"/>
    <x v="0"/>
    <s v="CL-12565"/>
    <s v="Clay Ludtke"/>
    <x v="0"/>
    <x v="0"/>
    <x v="152"/>
    <s v="California"/>
    <x v="194"/>
    <x v="1"/>
    <x v="634"/>
    <x v="1"/>
    <x v="8"/>
    <x v="634"/>
    <n v="17.456"/>
    <n v="2"/>
    <n v="0.2"/>
    <n v="5.8914"/>
    <n v="13.9648"/>
    <n v="3.4912000000000001"/>
    <x v="3"/>
    <x v="10"/>
    <s v="Q1"/>
    <x v="5"/>
  </r>
  <r>
    <n v="788"/>
    <s v="CA-2015-154620"/>
    <x v="295"/>
    <x v="313"/>
    <x v="1"/>
    <s v="LT-17110"/>
    <s v="Liz Thompson"/>
    <x v="0"/>
    <x v="0"/>
    <x v="152"/>
    <s v="California"/>
    <x v="194"/>
    <x v="1"/>
    <x v="635"/>
    <x v="0"/>
    <x v="1"/>
    <x v="635"/>
    <n v="348.928"/>
    <n v="2"/>
    <n v="0.2"/>
    <n v="34.892800000000001"/>
    <n v="279.14240000000001"/>
    <n v="69.785600000000002"/>
    <x v="1"/>
    <x v="4"/>
    <s v="Q4"/>
    <x v="3"/>
  </r>
  <r>
    <n v="789"/>
    <s v="CA-2015-115938"/>
    <x v="153"/>
    <x v="314"/>
    <x v="1"/>
    <s v="SA-20830"/>
    <s v="Sue Ann Reed"/>
    <x v="0"/>
    <x v="0"/>
    <x v="102"/>
    <s v="Virginia"/>
    <x v="195"/>
    <x v="0"/>
    <x v="379"/>
    <x v="1"/>
    <x v="8"/>
    <x v="380"/>
    <n v="143.96"/>
    <n v="4"/>
    <n v="0"/>
    <n v="69.100800000000007"/>
    <n v="143.96"/>
    <n v="0"/>
    <x v="1"/>
    <x v="1"/>
    <s v="Q2"/>
    <x v="5"/>
  </r>
  <r>
    <n v="790"/>
    <s v="CA-2015-115938"/>
    <x v="153"/>
    <x v="314"/>
    <x v="1"/>
    <s v="SA-20830"/>
    <s v="Sue Ann Reed"/>
    <x v="0"/>
    <x v="0"/>
    <x v="102"/>
    <s v="Virginia"/>
    <x v="195"/>
    <x v="0"/>
    <x v="421"/>
    <x v="1"/>
    <x v="4"/>
    <x v="421"/>
    <n v="15.42"/>
    <n v="1"/>
    <n v="0"/>
    <n v="4.1634000000000002"/>
    <n v="15.42"/>
    <n v="0"/>
    <x v="1"/>
    <x v="1"/>
    <s v="Q2"/>
    <x v="5"/>
  </r>
  <r>
    <n v="791"/>
    <s v="CA-2015-115938"/>
    <x v="153"/>
    <x v="314"/>
    <x v="1"/>
    <s v="SA-20830"/>
    <s v="Sue Ann Reed"/>
    <x v="0"/>
    <x v="0"/>
    <x v="102"/>
    <s v="Virginia"/>
    <x v="195"/>
    <x v="0"/>
    <x v="636"/>
    <x v="1"/>
    <x v="8"/>
    <x v="636"/>
    <n v="43.04"/>
    <n v="8"/>
    <n v="0"/>
    <n v="21.089600000000001"/>
    <n v="43.04"/>
    <n v="0"/>
    <x v="1"/>
    <x v="1"/>
    <s v="Q2"/>
    <x v="5"/>
  </r>
  <r>
    <n v="792"/>
    <s v="CA-2015-115938"/>
    <x v="153"/>
    <x v="314"/>
    <x v="1"/>
    <s v="SA-20830"/>
    <s v="Sue Ann Reed"/>
    <x v="0"/>
    <x v="0"/>
    <x v="102"/>
    <s v="Virginia"/>
    <x v="195"/>
    <x v="0"/>
    <x v="637"/>
    <x v="0"/>
    <x v="1"/>
    <x v="637"/>
    <n v="332.94"/>
    <n v="3"/>
    <n v="0"/>
    <n v="79.905600000000007"/>
    <n v="332.94"/>
    <n v="0"/>
    <x v="1"/>
    <x v="1"/>
    <s v="Q2"/>
    <x v="5"/>
  </r>
  <r>
    <n v="793"/>
    <s v="CA-2016-105256"/>
    <x v="244"/>
    <x v="315"/>
    <x v="3"/>
    <s v="JK-15730"/>
    <s v="Joe Kamberova"/>
    <x v="0"/>
    <x v="0"/>
    <x v="153"/>
    <s v="North Carolina"/>
    <x v="196"/>
    <x v="0"/>
    <x v="638"/>
    <x v="2"/>
    <x v="7"/>
    <x v="638"/>
    <n v="1363.96"/>
    <n v="5"/>
    <n v="0.2"/>
    <n v="85.247500000000002"/>
    <n v="1091.1680000000001"/>
    <n v="272.79200000000003"/>
    <x v="0"/>
    <x v="5"/>
    <s v="Q2"/>
    <x v="5"/>
  </r>
  <r>
    <n v="794"/>
    <s v="CA-2014-156433"/>
    <x v="59"/>
    <x v="316"/>
    <x v="1"/>
    <s v="ES-14020"/>
    <s v="Erica Smith"/>
    <x v="0"/>
    <x v="0"/>
    <x v="8"/>
    <s v="California"/>
    <x v="94"/>
    <x v="1"/>
    <x v="639"/>
    <x v="1"/>
    <x v="2"/>
    <x v="639"/>
    <n v="9.9600000000000009"/>
    <n v="2"/>
    <n v="0"/>
    <n v="4.5815999999999999"/>
    <n v="9.9600000000000009"/>
    <n v="0"/>
    <x v="2"/>
    <x v="8"/>
    <s v="Q3"/>
    <x v="3"/>
  </r>
  <r>
    <n v="795"/>
    <s v="CA-2014-156433"/>
    <x v="59"/>
    <x v="316"/>
    <x v="1"/>
    <s v="ES-14020"/>
    <s v="Erica Smith"/>
    <x v="0"/>
    <x v="0"/>
    <x v="8"/>
    <s v="California"/>
    <x v="94"/>
    <x v="1"/>
    <x v="362"/>
    <x v="1"/>
    <x v="10"/>
    <x v="362"/>
    <n v="21.72"/>
    <n v="4"/>
    <n v="0"/>
    <n v="10.642799999999999"/>
    <n v="21.72"/>
    <n v="0"/>
    <x v="2"/>
    <x v="8"/>
    <s v="Q3"/>
    <x v="3"/>
  </r>
  <r>
    <n v="796"/>
    <s v="CA-2017-151428"/>
    <x v="296"/>
    <x v="255"/>
    <x v="1"/>
    <s v="RH-19495"/>
    <s v="Rick Hansen"/>
    <x v="0"/>
    <x v="0"/>
    <x v="30"/>
    <s v="Minnesota"/>
    <x v="38"/>
    <x v="2"/>
    <x v="614"/>
    <x v="1"/>
    <x v="8"/>
    <x v="614"/>
    <n v="20.16"/>
    <n v="7"/>
    <n v="0"/>
    <n v="9.8783999999999992"/>
    <n v="20.16"/>
    <n v="0"/>
    <x v="3"/>
    <x v="8"/>
    <s v="Q3"/>
    <x v="6"/>
  </r>
  <r>
    <n v="797"/>
    <s v="CA-2015-124653"/>
    <x v="100"/>
    <x v="317"/>
    <x v="2"/>
    <s v="DB-13120"/>
    <s v="David Bremer"/>
    <x v="1"/>
    <x v="0"/>
    <x v="30"/>
    <s v="New York"/>
    <x v="144"/>
    <x v="3"/>
    <x v="640"/>
    <x v="1"/>
    <x v="10"/>
    <x v="640"/>
    <n v="132.79"/>
    <n v="7"/>
    <n v="0"/>
    <n v="63.739199999999997"/>
    <n v="132.79"/>
    <n v="0"/>
    <x v="1"/>
    <x v="4"/>
    <s v="Q4"/>
    <x v="6"/>
  </r>
  <r>
    <n v="798"/>
    <s v="CA-2015-124653"/>
    <x v="100"/>
    <x v="317"/>
    <x v="2"/>
    <s v="DB-13120"/>
    <s v="David Bremer"/>
    <x v="1"/>
    <x v="0"/>
    <x v="30"/>
    <s v="New York"/>
    <x v="144"/>
    <x v="3"/>
    <x v="12"/>
    <x v="1"/>
    <x v="10"/>
    <x v="12"/>
    <n v="12.96"/>
    <n v="2"/>
    <n v="0"/>
    <n v="6.2207999999999997"/>
    <n v="12.96"/>
    <n v="0"/>
    <x v="1"/>
    <x v="4"/>
    <s v="Q4"/>
    <x v="6"/>
  </r>
  <r>
    <n v="799"/>
    <s v="CA-2015-124653"/>
    <x v="100"/>
    <x v="317"/>
    <x v="2"/>
    <s v="DB-13120"/>
    <s v="David Bremer"/>
    <x v="1"/>
    <x v="0"/>
    <x v="30"/>
    <s v="New York"/>
    <x v="144"/>
    <x v="3"/>
    <x v="641"/>
    <x v="1"/>
    <x v="2"/>
    <x v="641"/>
    <n v="21.56"/>
    <n v="7"/>
    <n v="0"/>
    <n v="10.348800000000001"/>
    <n v="21.56"/>
    <n v="0"/>
    <x v="1"/>
    <x v="4"/>
    <s v="Q4"/>
    <x v="6"/>
  </r>
  <r>
    <n v="800"/>
    <s v="CA-2015-101910"/>
    <x v="154"/>
    <x v="253"/>
    <x v="1"/>
    <s v="CD-11920"/>
    <s v="Carlos Daly"/>
    <x v="0"/>
    <x v="0"/>
    <x v="154"/>
    <s v="California"/>
    <x v="197"/>
    <x v="1"/>
    <x v="474"/>
    <x v="0"/>
    <x v="1"/>
    <x v="475"/>
    <n v="283.92"/>
    <n v="5"/>
    <n v="0.2"/>
    <n v="17.745000000000001"/>
    <n v="227.13600000000002"/>
    <n v="56.784000000000006"/>
    <x v="1"/>
    <x v="0"/>
    <s v="Q4"/>
    <x v="5"/>
  </r>
  <r>
    <n v="801"/>
    <s v="CA-2017-105809"/>
    <x v="297"/>
    <x v="318"/>
    <x v="2"/>
    <s v="HW-14935"/>
    <s v="Helen Wasserman"/>
    <x v="1"/>
    <x v="0"/>
    <x v="70"/>
    <s v="California"/>
    <x v="188"/>
    <x v="1"/>
    <x v="642"/>
    <x v="0"/>
    <x v="5"/>
    <x v="642"/>
    <n v="22.23"/>
    <n v="1"/>
    <n v="0"/>
    <n v="7.3358999999999996"/>
    <n v="22.23"/>
    <n v="0"/>
    <x v="3"/>
    <x v="11"/>
    <s v="Q1"/>
    <x v="2"/>
  </r>
  <r>
    <n v="802"/>
    <s v="CA-2017-105809"/>
    <x v="297"/>
    <x v="318"/>
    <x v="2"/>
    <s v="HW-14935"/>
    <s v="Helen Wasserman"/>
    <x v="1"/>
    <x v="0"/>
    <x v="70"/>
    <s v="California"/>
    <x v="188"/>
    <x v="1"/>
    <x v="233"/>
    <x v="2"/>
    <x v="7"/>
    <x v="234"/>
    <n v="215.96799999999999"/>
    <n v="2"/>
    <n v="0.2"/>
    <n v="18.897200000000002"/>
    <n v="172.77440000000001"/>
    <n v="43.193600000000004"/>
    <x v="3"/>
    <x v="11"/>
    <s v="Q1"/>
    <x v="2"/>
  </r>
  <r>
    <n v="803"/>
    <s v="CA-2016-136133"/>
    <x v="298"/>
    <x v="319"/>
    <x v="0"/>
    <s v="HW-14935"/>
    <s v="Helen Wasserman"/>
    <x v="1"/>
    <x v="0"/>
    <x v="20"/>
    <s v="New York"/>
    <x v="23"/>
    <x v="3"/>
    <x v="643"/>
    <x v="1"/>
    <x v="9"/>
    <x v="643"/>
    <n v="355.32"/>
    <n v="9"/>
    <n v="0"/>
    <n v="99.489599999999996"/>
    <n v="355.32"/>
    <n v="0"/>
    <x v="0"/>
    <x v="6"/>
    <s v="Q3"/>
    <x v="6"/>
  </r>
  <r>
    <n v="804"/>
    <s v="CA-2016-115504"/>
    <x v="299"/>
    <x v="320"/>
    <x v="1"/>
    <s v="MC-18130"/>
    <s v="Mike Caudle"/>
    <x v="1"/>
    <x v="0"/>
    <x v="53"/>
    <s v="Louisiana"/>
    <x v="68"/>
    <x v="0"/>
    <x v="644"/>
    <x v="1"/>
    <x v="10"/>
    <x v="644"/>
    <n v="12.96"/>
    <n v="2"/>
    <n v="0"/>
    <n v="6.2207999999999997"/>
    <n v="12.96"/>
    <n v="0"/>
    <x v="0"/>
    <x v="10"/>
    <s v="Q1"/>
    <x v="3"/>
  </r>
  <r>
    <n v="805"/>
    <s v="CA-2017-135783"/>
    <x v="300"/>
    <x v="321"/>
    <x v="2"/>
    <s v="GM-14440"/>
    <s v="Gary McGarr"/>
    <x v="0"/>
    <x v="0"/>
    <x v="8"/>
    <s v="California"/>
    <x v="34"/>
    <x v="1"/>
    <x v="645"/>
    <x v="0"/>
    <x v="5"/>
    <x v="645"/>
    <n v="18.28"/>
    <n v="2"/>
    <n v="0"/>
    <n v="6.2152000000000003"/>
    <n v="18.28"/>
    <n v="0"/>
    <x v="3"/>
    <x v="3"/>
    <s v="Q2"/>
    <x v="3"/>
  </r>
  <r>
    <n v="806"/>
    <s v="CA-2014-134313"/>
    <x v="301"/>
    <x v="322"/>
    <x v="1"/>
    <s v="RA-19915"/>
    <s v="Russell Applegate"/>
    <x v="0"/>
    <x v="0"/>
    <x v="60"/>
    <s v="Colorado"/>
    <x v="76"/>
    <x v="1"/>
    <x v="646"/>
    <x v="1"/>
    <x v="6"/>
    <x v="646"/>
    <n v="43.176000000000002"/>
    <n v="3"/>
    <n v="0.2"/>
    <n v="4.3175999999999997"/>
    <n v="34.540800000000004"/>
    <n v="8.6352000000000011"/>
    <x v="2"/>
    <x v="0"/>
    <s v="Q4"/>
    <x v="3"/>
  </r>
  <r>
    <n v="807"/>
    <s v="CA-2014-134313"/>
    <x v="301"/>
    <x v="322"/>
    <x v="1"/>
    <s v="RA-19915"/>
    <s v="Russell Applegate"/>
    <x v="0"/>
    <x v="0"/>
    <x v="60"/>
    <s v="Colorado"/>
    <x v="76"/>
    <x v="1"/>
    <x v="647"/>
    <x v="2"/>
    <x v="7"/>
    <x v="647"/>
    <n v="1983.9680000000001"/>
    <n v="4"/>
    <n v="0.2"/>
    <n v="247.99600000000001"/>
    <n v="1587.1744000000001"/>
    <n v="396.79360000000003"/>
    <x v="2"/>
    <x v="0"/>
    <s v="Q4"/>
    <x v="3"/>
  </r>
  <r>
    <n v="808"/>
    <s v="CA-2015-140921"/>
    <x v="302"/>
    <x v="43"/>
    <x v="2"/>
    <s v="AA-10375"/>
    <s v="Allen Armold"/>
    <x v="0"/>
    <x v="0"/>
    <x v="155"/>
    <s v="Nebraska"/>
    <x v="198"/>
    <x v="2"/>
    <x v="378"/>
    <x v="0"/>
    <x v="5"/>
    <x v="379"/>
    <n v="28.4"/>
    <n v="2"/>
    <n v="0"/>
    <n v="11.076000000000001"/>
    <n v="28.4"/>
    <n v="0"/>
    <x v="1"/>
    <x v="11"/>
    <s v="Q1"/>
    <x v="0"/>
  </r>
  <r>
    <n v="809"/>
    <s v="CA-2015-140921"/>
    <x v="302"/>
    <x v="43"/>
    <x v="2"/>
    <s v="AA-10375"/>
    <s v="Allen Armold"/>
    <x v="0"/>
    <x v="0"/>
    <x v="155"/>
    <s v="Nebraska"/>
    <x v="198"/>
    <x v="2"/>
    <x v="648"/>
    <x v="2"/>
    <x v="11"/>
    <x v="648"/>
    <n v="149.97"/>
    <n v="3"/>
    <n v="0"/>
    <n v="50.989800000000002"/>
    <n v="149.97"/>
    <n v="0"/>
    <x v="1"/>
    <x v="11"/>
    <s v="Q1"/>
    <x v="0"/>
  </r>
  <r>
    <n v="810"/>
    <s v="CA-2014-151995"/>
    <x v="303"/>
    <x v="323"/>
    <x v="2"/>
    <s v="ZC-21910"/>
    <s v="Zuschuss Carroll"/>
    <x v="0"/>
    <x v="0"/>
    <x v="156"/>
    <s v="Washington"/>
    <x v="199"/>
    <x v="1"/>
    <x v="649"/>
    <x v="1"/>
    <x v="6"/>
    <x v="649"/>
    <n v="11.52"/>
    <n v="4"/>
    <n v="0"/>
    <n v="3.2256"/>
    <n v="11.52"/>
    <n v="0"/>
    <x v="2"/>
    <x v="2"/>
    <s v="Q4"/>
    <x v="2"/>
  </r>
  <r>
    <n v="811"/>
    <s v="CA-2014-151995"/>
    <x v="303"/>
    <x v="323"/>
    <x v="2"/>
    <s v="ZC-21910"/>
    <s v="Zuschuss Carroll"/>
    <x v="0"/>
    <x v="0"/>
    <x v="156"/>
    <s v="Washington"/>
    <x v="199"/>
    <x v="1"/>
    <x v="257"/>
    <x v="0"/>
    <x v="3"/>
    <x v="258"/>
    <n v="1298.55"/>
    <n v="5"/>
    <n v="0"/>
    <n v="311.65199999999999"/>
    <n v="1298.55"/>
    <n v="0"/>
    <x v="2"/>
    <x v="2"/>
    <s v="Q4"/>
    <x v="2"/>
  </r>
  <r>
    <n v="812"/>
    <s v="CA-2014-151995"/>
    <x v="303"/>
    <x v="323"/>
    <x v="2"/>
    <s v="ZC-21910"/>
    <s v="Zuschuss Carroll"/>
    <x v="0"/>
    <x v="0"/>
    <x v="156"/>
    <s v="Washington"/>
    <x v="199"/>
    <x v="1"/>
    <x v="650"/>
    <x v="1"/>
    <x v="9"/>
    <x v="650"/>
    <n v="213.92"/>
    <n v="4"/>
    <n v="0"/>
    <n v="62.036799999999999"/>
    <n v="213.92"/>
    <n v="0"/>
    <x v="2"/>
    <x v="2"/>
    <s v="Q4"/>
    <x v="2"/>
  </r>
  <r>
    <n v="813"/>
    <s v="CA-2014-151995"/>
    <x v="303"/>
    <x v="323"/>
    <x v="2"/>
    <s v="ZC-21910"/>
    <s v="Zuschuss Carroll"/>
    <x v="0"/>
    <x v="0"/>
    <x v="156"/>
    <s v="Washington"/>
    <x v="199"/>
    <x v="1"/>
    <x v="553"/>
    <x v="2"/>
    <x v="11"/>
    <x v="552"/>
    <n v="25.78"/>
    <n v="2"/>
    <n v="0"/>
    <n v="2.5779999999999998"/>
    <n v="25.78"/>
    <n v="0"/>
    <x v="2"/>
    <x v="2"/>
    <s v="Q4"/>
    <x v="2"/>
  </r>
  <r>
    <n v="814"/>
    <s v="CA-2017-143686"/>
    <x v="304"/>
    <x v="324"/>
    <x v="3"/>
    <s v="PJ-19015"/>
    <s v="Pauline Johnson"/>
    <x v="0"/>
    <x v="0"/>
    <x v="157"/>
    <s v="California"/>
    <x v="200"/>
    <x v="1"/>
    <x v="645"/>
    <x v="0"/>
    <x v="5"/>
    <x v="645"/>
    <n v="18.28"/>
    <n v="2"/>
    <n v="0"/>
    <n v="6.2152000000000003"/>
    <n v="18.28"/>
    <n v="0"/>
    <x v="3"/>
    <x v="5"/>
    <s v="Q2"/>
    <x v="1"/>
  </r>
  <r>
    <n v="815"/>
    <s v="CA-2017-143686"/>
    <x v="304"/>
    <x v="324"/>
    <x v="3"/>
    <s v="PJ-19015"/>
    <s v="Pauline Johnson"/>
    <x v="0"/>
    <x v="0"/>
    <x v="157"/>
    <s v="California"/>
    <x v="200"/>
    <x v="1"/>
    <x v="651"/>
    <x v="2"/>
    <x v="11"/>
    <x v="651"/>
    <n v="1399.93"/>
    <n v="7"/>
    <n v="0"/>
    <n v="601.96990000000005"/>
    <n v="1399.93"/>
    <n v="0"/>
    <x v="3"/>
    <x v="5"/>
    <s v="Q2"/>
    <x v="1"/>
  </r>
  <r>
    <n v="816"/>
    <s v="CA-2015-106565"/>
    <x v="305"/>
    <x v="325"/>
    <x v="2"/>
    <s v="BW-11110"/>
    <s v="Bart Watters"/>
    <x v="1"/>
    <x v="0"/>
    <x v="158"/>
    <s v="Wisconsin"/>
    <x v="201"/>
    <x v="2"/>
    <x v="180"/>
    <x v="1"/>
    <x v="10"/>
    <x v="181"/>
    <n v="51.84"/>
    <n v="8"/>
    <n v="0"/>
    <n v="24.883199999999999"/>
    <n v="51.84"/>
    <n v="0"/>
    <x v="1"/>
    <x v="10"/>
    <s v="Q1"/>
    <x v="5"/>
  </r>
  <r>
    <n v="817"/>
    <s v="CA-2016-149370"/>
    <x v="306"/>
    <x v="268"/>
    <x v="1"/>
    <s v="DB-13210"/>
    <s v="Dean Braden"/>
    <x v="0"/>
    <x v="0"/>
    <x v="10"/>
    <s v="Pennsylvania"/>
    <x v="11"/>
    <x v="3"/>
    <x v="652"/>
    <x v="1"/>
    <x v="10"/>
    <x v="652"/>
    <n v="5.3440000000000003"/>
    <n v="1"/>
    <n v="0.2"/>
    <n v="1.8704000000000001"/>
    <n v="4.2752000000000008"/>
    <n v="1.0688000000000002"/>
    <x v="0"/>
    <x v="8"/>
    <s v="Q3"/>
    <x v="6"/>
  </r>
  <r>
    <n v="818"/>
    <s v="CA-2014-140858"/>
    <x v="307"/>
    <x v="326"/>
    <x v="1"/>
    <s v="CA-12775"/>
    <s v="Cynthia Arntzen"/>
    <x v="0"/>
    <x v="0"/>
    <x v="10"/>
    <s v="Pennsylvania"/>
    <x v="11"/>
    <x v="3"/>
    <x v="88"/>
    <x v="1"/>
    <x v="10"/>
    <x v="88"/>
    <n v="41.472000000000001"/>
    <n v="8"/>
    <n v="0.2"/>
    <n v="14.5152"/>
    <n v="33.177600000000005"/>
    <n v="8.2944000000000013"/>
    <x v="2"/>
    <x v="1"/>
    <s v="Q2"/>
    <x v="3"/>
  </r>
  <r>
    <n v="819"/>
    <s v="CA-2014-140858"/>
    <x v="307"/>
    <x v="326"/>
    <x v="1"/>
    <s v="CA-12775"/>
    <s v="Cynthia Arntzen"/>
    <x v="0"/>
    <x v="0"/>
    <x v="10"/>
    <s v="Pennsylvania"/>
    <x v="11"/>
    <x v="3"/>
    <x v="653"/>
    <x v="1"/>
    <x v="8"/>
    <x v="653"/>
    <n v="3.1680000000000001"/>
    <n v="3"/>
    <n v="0.7"/>
    <n v="-2.4287999999999998"/>
    <n v="0.95040000000000013"/>
    <n v="2.2176"/>
    <x v="2"/>
    <x v="1"/>
    <s v="Q2"/>
    <x v="3"/>
  </r>
  <r>
    <n v="820"/>
    <s v="CA-2014-140858"/>
    <x v="307"/>
    <x v="326"/>
    <x v="1"/>
    <s v="CA-12775"/>
    <s v="Cynthia Arntzen"/>
    <x v="0"/>
    <x v="0"/>
    <x v="10"/>
    <s v="Pennsylvania"/>
    <x v="11"/>
    <x v="3"/>
    <x v="654"/>
    <x v="0"/>
    <x v="1"/>
    <x v="654"/>
    <n v="1228.4649999999999"/>
    <n v="5"/>
    <n v="0.3"/>
    <n v="0"/>
    <n v="859.92549999999994"/>
    <n v="368.53949999999998"/>
    <x v="2"/>
    <x v="1"/>
    <s v="Q2"/>
    <x v="3"/>
  </r>
  <r>
    <n v="821"/>
    <s v="CA-2014-140858"/>
    <x v="307"/>
    <x v="326"/>
    <x v="1"/>
    <s v="CA-12775"/>
    <s v="Cynthia Arntzen"/>
    <x v="0"/>
    <x v="0"/>
    <x v="10"/>
    <s v="Pennsylvania"/>
    <x v="11"/>
    <x v="3"/>
    <x v="655"/>
    <x v="1"/>
    <x v="8"/>
    <x v="655"/>
    <n v="31.085999999999999"/>
    <n v="3"/>
    <n v="0.7"/>
    <n v="-22.796399999999998"/>
    <n v="9.325800000000001"/>
    <n v="21.760199999999998"/>
    <x v="2"/>
    <x v="1"/>
    <s v="Q2"/>
    <x v="3"/>
  </r>
  <r>
    <n v="822"/>
    <s v="CA-2014-140858"/>
    <x v="307"/>
    <x v="326"/>
    <x v="1"/>
    <s v="CA-12775"/>
    <s v="Cynthia Arntzen"/>
    <x v="0"/>
    <x v="0"/>
    <x v="10"/>
    <s v="Pennsylvania"/>
    <x v="11"/>
    <x v="3"/>
    <x v="656"/>
    <x v="1"/>
    <x v="10"/>
    <x v="656"/>
    <n v="335.52"/>
    <n v="4"/>
    <n v="0.2"/>
    <n v="117.432"/>
    <n v="268.416"/>
    <n v="67.103999999999999"/>
    <x v="2"/>
    <x v="1"/>
    <s v="Q2"/>
    <x v="3"/>
  </r>
  <r>
    <n v="823"/>
    <s v="CA-2017-101434"/>
    <x v="308"/>
    <x v="327"/>
    <x v="1"/>
    <s v="TR-21325"/>
    <s v="Toby Ritter"/>
    <x v="0"/>
    <x v="0"/>
    <x v="78"/>
    <s v="New Jersey"/>
    <x v="98"/>
    <x v="3"/>
    <x v="657"/>
    <x v="2"/>
    <x v="11"/>
    <x v="657"/>
    <n v="239.97"/>
    <n v="3"/>
    <n v="0"/>
    <n v="71.991"/>
    <n v="239.97"/>
    <n v="0"/>
    <x v="3"/>
    <x v="1"/>
    <s v="Q2"/>
    <x v="0"/>
  </r>
  <r>
    <n v="824"/>
    <s v="CA-2017-101434"/>
    <x v="308"/>
    <x v="327"/>
    <x v="1"/>
    <s v="TR-21325"/>
    <s v="Toby Ritter"/>
    <x v="0"/>
    <x v="0"/>
    <x v="78"/>
    <s v="New Jersey"/>
    <x v="98"/>
    <x v="3"/>
    <x v="607"/>
    <x v="1"/>
    <x v="2"/>
    <x v="607"/>
    <n v="9.82"/>
    <n v="2"/>
    <n v="0"/>
    <n v="4.8117999999999999"/>
    <n v="9.82"/>
    <n v="0"/>
    <x v="3"/>
    <x v="1"/>
    <s v="Q2"/>
    <x v="0"/>
  </r>
  <r>
    <n v="825"/>
    <s v="US-2014-102071"/>
    <x v="309"/>
    <x v="8"/>
    <x v="1"/>
    <s v="PG-18820"/>
    <s v="Patrick Gardner"/>
    <x v="0"/>
    <x v="0"/>
    <x v="8"/>
    <s v="California"/>
    <x v="94"/>
    <x v="1"/>
    <x v="658"/>
    <x v="2"/>
    <x v="11"/>
    <x v="658"/>
    <n v="67.8"/>
    <n v="4"/>
    <n v="0"/>
    <n v="4.0679999999999996"/>
    <n v="67.8"/>
    <n v="0"/>
    <x v="2"/>
    <x v="5"/>
    <s v="Q2"/>
    <x v="5"/>
  </r>
  <r>
    <n v="826"/>
    <s v="US-2014-102071"/>
    <x v="309"/>
    <x v="8"/>
    <x v="1"/>
    <s v="PG-18820"/>
    <s v="Patrick Gardner"/>
    <x v="0"/>
    <x v="0"/>
    <x v="8"/>
    <s v="California"/>
    <x v="94"/>
    <x v="1"/>
    <x v="201"/>
    <x v="2"/>
    <x v="11"/>
    <x v="202"/>
    <n v="167.97"/>
    <n v="3"/>
    <n v="0"/>
    <n v="40.312800000000003"/>
    <n v="167.97"/>
    <n v="0"/>
    <x v="2"/>
    <x v="5"/>
    <s v="Q2"/>
    <x v="5"/>
  </r>
  <r>
    <n v="827"/>
    <s v="CA-2017-126956"/>
    <x v="170"/>
    <x v="328"/>
    <x v="1"/>
    <s v="GT-14710"/>
    <s v="Greg Tran"/>
    <x v="0"/>
    <x v="0"/>
    <x v="69"/>
    <s v="Minnesota"/>
    <x v="87"/>
    <x v="2"/>
    <x v="659"/>
    <x v="1"/>
    <x v="13"/>
    <x v="659"/>
    <n v="35"/>
    <n v="7"/>
    <n v="0"/>
    <n v="16.8"/>
    <n v="35"/>
    <n v="0"/>
    <x v="3"/>
    <x v="6"/>
    <s v="Q3"/>
    <x v="2"/>
  </r>
  <r>
    <n v="828"/>
    <s v="CA-2017-126956"/>
    <x v="170"/>
    <x v="328"/>
    <x v="1"/>
    <s v="GT-14710"/>
    <s v="Greg Tran"/>
    <x v="0"/>
    <x v="0"/>
    <x v="69"/>
    <s v="Minnesota"/>
    <x v="87"/>
    <x v="2"/>
    <x v="660"/>
    <x v="1"/>
    <x v="14"/>
    <x v="660"/>
    <n v="37.24"/>
    <n v="4"/>
    <n v="0"/>
    <n v="10.7996"/>
    <n v="37.24"/>
    <n v="0"/>
    <x v="3"/>
    <x v="6"/>
    <s v="Q3"/>
    <x v="2"/>
  </r>
  <r>
    <n v="829"/>
    <s v="CA-2017-126956"/>
    <x v="170"/>
    <x v="328"/>
    <x v="1"/>
    <s v="GT-14710"/>
    <s v="Greg Tran"/>
    <x v="0"/>
    <x v="0"/>
    <x v="69"/>
    <s v="Minnesota"/>
    <x v="87"/>
    <x v="2"/>
    <x v="661"/>
    <x v="1"/>
    <x v="12"/>
    <x v="661"/>
    <n v="15.28"/>
    <n v="2"/>
    <n v="0"/>
    <n v="7.4871999999999996"/>
    <n v="15.28"/>
    <n v="0"/>
    <x v="3"/>
    <x v="6"/>
    <s v="Q3"/>
    <x v="2"/>
  </r>
  <r>
    <n v="830"/>
    <s v="CA-2017-129462"/>
    <x v="114"/>
    <x v="329"/>
    <x v="0"/>
    <s v="JE-15745"/>
    <s v="Joel Eaton"/>
    <x v="0"/>
    <x v="0"/>
    <x v="159"/>
    <s v="Kentucky"/>
    <x v="202"/>
    <x v="0"/>
    <x v="662"/>
    <x v="0"/>
    <x v="1"/>
    <x v="662"/>
    <n v="301.95999999999998"/>
    <n v="2"/>
    <n v="0"/>
    <n v="90.587999999999994"/>
    <n v="301.95999999999998"/>
    <n v="0"/>
    <x v="3"/>
    <x v="1"/>
    <s v="Q2"/>
    <x v="5"/>
  </r>
  <r>
    <n v="831"/>
    <s v="CA-2017-129462"/>
    <x v="114"/>
    <x v="329"/>
    <x v="0"/>
    <s v="JE-15745"/>
    <s v="Joel Eaton"/>
    <x v="0"/>
    <x v="0"/>
    <x v="159"/>
    <s v="Kentucky"/>
    <x v="202"/>
    <x v="0"/>
    <x v="663"/>
    <x v="1"/>
    <x v="9"/>
    <x v="663"/>
    <n v="180.66"/>
    <n v="3"/>
    <n v="0"/>
    <n v="50.584800000000001"/>
    <n v="180.66"/>
    <n v="0"/>
    <x v="3"/>
    <x v="1"/>
    <s v="Q2"/>
    <x v="5"/>
  </r>
  <r>
    <n v="832"/>
    <s v="CA-2017-129462"/>
    <x v="114"/>
    <x v="329"/>
    <x v="0"/>
    <s v="JE-15745"/>
    <s v="Joel Eaton"/>
    <x v="0"/>
    <x v="0"/>
    <x v="159"/>
    <s v="Kentucky"/>
    <x v="202"/>
    <x v="0"/>
    <x v="664"/>
    <x v="2"/>
    <x v="7"/>
    <x v="664"/>
    <n v="191.98"/>
    <n v="2"/>
    <n v="0"/>
    <n v="51.834600000000002"/>
    <n v="191.98"/>
    <n v="0"/>
    <x v="3"/>
    <x v="1"/>
    <s v="Q2"/>
    <x v="5"/>
  </r>
  <r>
    <n v="833"/>
    <s v="CA-2017-129462"/>
    <x v="114"/>
    <x v="329"/>
    <x v="0"/>
    <s v="JE-15745"/>
    <s v="Joel Eaton"/>
    <x v="0"/>
    <x v="0"/>
    <x v="159"/>
    <s v="Kentucky"/>
    <x v="202"/>
    <x v="0"/>
    <x v="665"/>
    <x v="2"/>
    <x v="7"/>
    <x v="665"/>
    <n v="65.989999999999995"/>
    <n v="1"/>
    <n v="0"/>
    <n v="17.157399999999999"/>
    <n v="65.989999999999995"/>
    <n v="0"/>
    <x v="3"/>
    <x v="1"/>
    <s v="Q2"/>
    <x v="5"/>
  </r>
  <r>
    <n v="834"/>
    <s v="CA-2016-165316"/>
    <x v="310"/>
    <x v="330"/>
    <x v="1"/>
    <s v="JB-15400"/>
    <s v="Jennifer Braxton"/>
    <x v="1"/>
    <x v="0"/>
    <x v="67"/>
    <s v="Florida"/>
    <x v="85"/>
    <x v="0"/>
    <x v="666"/>
    <x v="1"/>
    <x v="6"/>
    <x v="666"/>
    <n v="35.216000000000001"/>
    <n v="2"/>
    <n v="0.2"/>
    <n v="2.6412"/>
    <n v="28.172800000000002"/>
    <n v="7.0432000000000006"/>
    <x v="0"/>
    <x v="7"/>
    <s v="Q3"/>
    <x v="3"/>
  </r>
  <r>
    <n v="835"/>
    <s v="CA-2016-165316"/>
    <x v="310"/>
    <x v="330"/>
    <x v="1"/>
    <s v="JB-15400"/>
    <s v="Jennifer Braxton"/>
    <x v="1"/>
    <x v="0"/>
    <x v="67"/>
    <s v="Florida"/>
    <x v="85"/>
    <x v="0"/>
    <x v="667"/>
    <x v="1"/>
    <x v="9"/>
    <x v="667"/>
    <n v="23.696000000000002"/>
    <n v="2"/>
    <n v="0.2"/>
    <n v="6.5164"/>
    <n v="18.956800000000001"/>
    <n v="4.7392000000000003"/>
    <x v="0"/>
    <x v="7"/>
    <s v="Q3"/>
    <x v="3"/>
  </r>
  <r>
    <n v="836"/>
    <s v="CA-2016-165316"/>
    <x v="310"/>
    <x v="330"/>
    <x v="1"/>
    <s v="JB-15400"/>
    <s v="Jennifer Braxton"/>
    <x v="1"/>
    <x v="0"/>
    <x v="67"/>
    <s v="Florida"/>
    <x v="85"/>
    <x v="0"/>
    <x v="668"/>
    <x v="2"/>
    <x v="15"/>
    <x v="668"/>
    <n v="265.47500000000002"/>
    <n v="1"/>
    <n v="0.5"/>
    <n v="-111.4995"/>
    <n v="132.73750000000001"/>
    <n v="132.73750000000001"/>
    <x v="0"/>
    <x v="7"/>
    <s v="Q3"/>
    <x v="3"/>
  </r>
  <r>
    <n v="837"/>
    <s v="US-2014-115987"/>
    <x v="78"/>
    <x v="178"/>
    <x v="0"/>
    <s v="LH-17020"/>
    <s v="Lisa Hazard"/>
    <x v="0"/>
    <x v="0"/>
    <x v="139"/>
    <s v="Texas"/>
    <x v="178"/>
    <x v="2"/>
    <x v="669"/>
    <x v="1"/>
    <x v="8"/>
    <x v="669"/>
    <n v="51.183999999999997"/>
    <n v="4"/>
    <n v="0.8"/>
    <n v="-79.3352"/>
    <n v="10.236799999999997"/>
    <n v="40.947200000000002"/>
    <x v="2"/>
    <x v="8"/>
    <s v="Q3"/>
    <x v="2"/>
  </r>
  <r>
    <n v="838"/>
    <s v="US-2017-156083"/>
    <x v="259"/>
    <x v="45"/>
    <x v="1"/>
    <s v="JL-15175"/>
    <s v="James Lanier"/>
    <x v="2"/>
    <x v="0"/>
    <x v="29"/>
    <s v="Tennessee"/>
    <x v="84"/>
    <x v="0"/>
    <x v="670"/>
    <x v="1"/>
    <x v="10"/>
    <x v="670"/>
    <n v="9.6639999999999997"/>
    <n v="2"/>
    <n v="0.2"/>
    <n v="3.2616000000000001"/>
    <n v="7.7312000000000003"/>
    <n v="1.9328000000000001"/>
    <x v="3"/>
    <x v="0"/>
    <s v="Q4"/>
    <x v="3"/>
  </r>
  <r>
    <n v="839"/>
    <s v="US-2016-137547"/>
    <x v="311"/>
    <x v="331"/>
    <x v="1"/>
    <s v="EB-13705"/>
    <s v="Ed Braxton"/>
    <x v="1"/>
    <x v="0"/>
    <x v="5"/>
    <s v="Texas"/>
    <x v="6"/>
    <x v="2"/>
    <x v="402"/>
    <x v="2"/>
    <x v="7"/>
    <x v="403"/>
    <n v="21.071999999999999"/>
    <n v="3"/>
    <n v="0.2"/>
    <n v="1.5804"/>
    <n v="16.857600000000001"/>
    <n v="4.2144000000000004"/>
    <x v="0"/>
    <x v="10"/>
    <s v="Q1"/>
    <x v="2"/>
  </r>
  <r>
    <n v="840"/>
    <s v="CA-2015-100454"/>
    <x v="312"/>
    <x v="332"/>
    <x v="1"/>
    <s v="BM-11650"/>
    <s v="Brian Moss"/>
    <x v="1"/>
    <x v="0"/>
    <x v="20"/>
    <s v="New York"/>
    <x v="45"/>
    <x v="3"/>
    <x v="626"/>
    <x v="1"/>
    <x v="6"/>
    <x v="626"/>
    <n v="60.45"/>
    <n v="3"/>
    <n v="0"/>
    <n v="16.3215"/>
    <n v="60.45"/>
    <n v="0"/>
    <x v="1"/>
    <x v="0"/>
    <s v="Q4"/>
    <x v="5"/>
  </r>
  <r>
    <n v="841"/>
    <s v="CA-2015-100454"/>
    <x v="312"/>
    <x v="332"/>
    <x v="1"/>
    <s v="BM-11650"/>
    <s v="Brian Moss"/>
    <x v="1"/>
    <x v="0"/>
    <x v="20"/>
    <s v="New York"/>
    <x v="45"/>
    <x v="3"/>
    <x v="671"/>
    <x v="1"/>
    <x v="6"/>
    <x v="671"/>
    <n v="11.52"/>
    <n v="4"/>
    <n v="0"/>
    <n v="3.3408000000000002"/>
    <n v="11.52"/>
    <n v="0"/>
    <x v="1"/>
    <x v="0"/>
    <s v="Q4"/>
    <x v="5"/>
  </r>
  <r>
    <n v="842"/>
    <s v="CA-2015-100454"/>
    <x v="312"/>
    <x v="332"/>
    <x v="1"/>
    <s v="BM-11650"/>
    <s v="Brian Moss"/>
    <x v="1"/>
    <x v="0"/>
    <x v="20"/>
    <s v="New York"/>
    <x v="45"/>
    <x v="3"/>
    <x v="672"/>
    <x v="0"/>
    <x v="0"/>
    <x v="672"/>
    <n v="186.048"/>
    <n v="4"/>
    <n v="0.2"/>
    <n v="9.3024000000000004"/>
    <n v="148.83840000000001"/>
    <n v="37.209600000000002"/>
    <x v="1"/>
    <x v="0"/>
    <s v="Q4"/>
    <x v="5"/>
  </r>
  <r>
    <n v="843"/>
    <s v="CA-2016-161669"/>
    <x v="77"/>
    <x v="333"/>
    <x v="2"/>
    <s v="EM-14095"/>
    <s v="Eudokia Martin"/>
    <x v="1"/>
    <x v="0"/>
    <x v="1"/>
    <s v="California"/>
    <x v="1"/>
    <x v="1"/>
    <x v="673"/>
    <x v="1"/>
    <x v="8"/>
    <x v="673"/>
    <n v="37.44"/>
    <n v="4"/>
    <n v="0.2"/>
    <n v="11.7"/>
    <n v="29.951999999999998"/>
    <n v="7.4879999999999995"/>
    <x v="0"/>
    <x v="0"/>
    <s v="Q4"/>
    <x v="2"/>
  </r>
  <r>
    <n v="844"/>
    <s v="CA-2016-161669"/>
    <x v="77"/>
    <x v="333"/>
    <x v="2"/>
    <s v="EM-14095"/>
    <s v="Eudokia Martin"/>
    <x v="1"/>
    <x v="0"/>
    <x v="1"/>
    <s v="California"/>
    <x v="1"/>
    <x v="1"/>
    <x v="674"/>
    <x v="1"/>
    <x v="8"/>
    <x v="674"/>
    <n v="26.975999999999999"/>
    <n v="4"/>
    <n v="0.2"/>
    <n v="8.7672000000000008"/>
    <n v="21.5808"/>
    <n v="5.3952"/>
    <x v="0"/>
    <x v="0"/>
    <s v="Q4"/>
    <x v="2"/>
  </r>
  <r>
    <n v="845"/>
    <s v="CA-2016-161669"/>
    <x v="77"/>
    <x v="333"/>
    <x v="2"/>
    <s v="EM-14095"/>
    <s v="Eudokia Martin"/>
    <x v="1"/>
    <x v="0"/>
    <x v="1"/>
    <s v="California"/>
    <x v="1"/>
    <x v="1"/>
    <x v="675"/>
    <x v="1"/>
    <x v="14"/>
    <x v="675"/>
    <n v="11.36"/>
    <n v="2"/>
    <n v="0"/>
    <n v="3.2944"/>
    <n v="11.36"/>
    <n v="0"/>
    <x v="0"/>
    <x v="0"/>
    <s v="Q4"/>
    <x v="2"/>
  </r>
  <r>
    <n v="846"/>
    <s v="CA-2016-161669"/>
    <x v="77"/>
    <x v="333"/>
    <x v="2"/>
    <s v="EM-14095"/>
    <s v="Eudokia Martin"/>
    <x v="1"/>
    <x v="0"/>
    <x v="1"/>
    <s v="California"/>
    <x v="1"/>
    <x v="1"/>
    <x v="676"/>
    <x v="1"/>
    <x v="2"/>
    <x v="676"/>
    <n v="14.62"/>
    <n v="2"/>
    <n v="0"/>
    <n v="6.8714000000000004"/>
    <n v="14.62"/>
    <n v="0"/>
    <x v="0"/>
    <x v="0"/>
    <s v="Q4"/>
    <x v="2"/>
  </r>
  <r>
    <n v="847"/>
    <s v="CA-2015-114300"/>
    <x v="313"/>
    <x v="334"/>
    <x v="1"/>
    <s v="AF-10885"/>
    <s v="Art Foster"/>
    <x v="0"/>
    <x v="0"/>
    <x v="103"/>
    <s v="Kentucky"/>
    <x v="175"/>
    <x v="0"/>
    <x v="179"/>
    <x v="2"/>
    <x v="7"/>
    <x v="180"/>
    <n v="83.72"/>
    <n v="7"/>
    <n v="0"/>
    <n v="23.441600000000001"/>
    <n v="83.72"/>
    <n v="0"/>
    <x v="1"/>
    <x v="2"/>
    <s v="Q4"/>
    <x v="0"/>
  </r>
  <r>
    <n v="848"/>
    <s v="CA-2015-114300"/>
    <x v="313"/>
    <x v="334"/>
    <x v="1"/>
    <s v="AF-10885"/>
    <s v="Art Foster"/>
    <x v="0"/>
    <x v="0"/>
    <x v="103"/>
    <s v="Kentucky"/>
    <x v="175"/>
    <x v="0"/>
    <x v="268"/>
    <x v="0"/>
    <x v="1"/>
    <x v="268"/>
    <n v="287.94"/>
    <n v="3"/>
    <n v="0"/>
    <n v="77.743799999999993"/>
    <n v="287.94"/>
    <n v="0"/>
    <x v="1"/>
    <x v="2"/>
    <s v="Q4"/>
    <x v="0"/>
  </r>
  <r>
    <n v="849"/>
    <s v="CA-2017-107503"/>
    <x v="314"/>
    <x v="335"/>
    <x v="1"/>
    <s v="GA-14725"/>
    <s v="Guy Armstrong"/>
    <x v="0"/>
    <x v="0"/>
    <x v="160"/>
    <s v="Ohio"/>
    <x v="203"/>
    <x v="3"/>
    <x v="677"/>
    <x v="0"/>
    <x v="5"/>
    <x v="677"/>
    <n v="48.896000000000001"/>
    <n v="4"/>
    <n v="0.2"/>
    <n v="8.5568000000000008"/>
    <n v="39.116800000000005"/>
    <n v="9.7792000000000012"/>
    <x v="3"/>
    <x v="9"/>
    <s v="Q1"/>
    <x v="1"/>
  </r>
  <r>
    <n v="850"/>
    <s v="CA-2014-107755"/>
    <x v="315"/>
    <x v="336"/>
    <x v="1"/>
    <s v="CK-12760"/>
    <s v="Cyma Kinney"/>
    <x v="1"/>
    <x v="0"/>
    <x v="161"/>
    <s v="New Jersey"/>
    <x v="204"/>
    <x v="3"/>
    <x v="678"/>
    <x v="2"/>
    <x v="11"/>
    <x v="678"/>
    <n v="115.36"/>
    <n v="7"/>
    <n v="0"/>
    <n v="49.604799999999997"/>
    <n v="115.36"/>
    <n v="0"/>
    <x v="2"/>
    <x v="11"/>
    <s v="Q1"/>
    <x v="5"/>
  </r>
  <r>
    <n v="851"/>
    <s v="CA-2016-152534"/>
    <x v="23"/>
    <x v="22"/>
    <x v="0"/>
    <s v="DP-13105"/>
    <s v="Dave Poirier"/>
    <x v="1"/>
    <x v="0"/>
    <x v="162"/>
    <s v="California"/>
    <x v="205"/>
    <x v="1"/>
    <x v="679"/>
    <x v="1"/>
    <x v="6"/>
    <x v="679"/>
    <n v="5.16"/>
    <n v="2"/>
    <n v="0"/>
    <n v="1.3415999999999999"/>
    <n v="5.16"/>
    <n v="0"/>
    <x v="0"/>
    <x v="1"/>
    <s v="Q2"/>
    <x v="2"/>
  </r>
  <r>
    <n v="852"/>
    <s v="CA-2016-152534"/>
    <x v="23"/>
    <x v="22"/>
    <x v="0"/>
    <s v="DP-13105"/>
    <s v="Dave Poirier"/>
    <x v="1"/>
    <x v="0"/>
    <x v="162"/>
    <s v="California"/>
    <x v="205"/>
    <x v="1"/>
    <x v="680"/>
    <x v="1"/>
    <x v="10"/>
    <x v="680"/>
    <n v="38.880000000000003"/>
    <n v="6"/>
    <n v="0"/>
    <n v="18.662400000000002"/>
    <n v="38.880000000000003"/>
    <n v="0"/>
    <x v="0"/>
    <x v="1"/>
    <s v="Q2"/>
    <x v="2"/>
  </r>
  <r>
    <n v="853"/>
    <s v="CA-2016-113747"/>
    <x v="316"/>
    <x v="204"/>
    <x v="1"/>
    <s v="VD-21670"/>
    <s v="Valerie Dominguez"/>
    <x v="0"/>
    <x v="0"/>
    <x v="25"/>
    <s v="Mississippi"/>
    <x v="129"/>
    <x v="0"/>
    <x v="290"/>
    <x v="1"/>
    <x v="6"/>
    <x v="290"/>
    <n v="185.88"/>
    <n v="6"/>
    <n v="0"/>
    <n v="50.187600000000003"/>
    <n v="185.88"/>
    <n v="0"/>
    <x v="0"/>
    <x v="5"/>
    <s v="Q2"/>
    <x v="3"/>
  </r>
  <r>
    <n v="854"/>
    <s v="CA-2016-123274"/>
    <x v="317"/>
    <x v="337"/>
    <x v="1"/>
    <s v="GT-14710"/>
    <s v="Greg Tran"/>
    <x v="0"/>
    <x v="0"/>
    <x v="20"/>
    <s v="New York"/>
    <x v="45"/>
    <x v="3"/>
    <x v="642"/>
    <x v="0"/>
    <x v="5"/>
    <x v="642"/>
    <n v="44.46"/>
    <n v="2"/>
    <n v="0"/>
    <n v="14.671799999999999"/>
    <n v="44.46"/>
    <n v="0"/>
    <x v="0"/>
    <x v="11"/>
    <s v="Q1"/>
    <x v="5"/>
  </r>
  <r>
    <n v="855"/>
    <s v="CA-2016-123274"/>
    <x v="317"/>
    <x v="337"/>
    <x v="1"/>
    <s v="GT-14710"/>
    <s v="Greg Tran"/>
    <x v="0"/>
    <x v="0"/>
    <x v="20"/>
    <s v="New York"/>
    <x v="45"/>
    <x v="3"/>
    <x v="459"/>
    <x v="1"/>
    <x v="4"/>
    <x v="460"/>
    <n v="242.94"/>
    <n v="3"/>
    <n v="0"/>
    <n v="9.7175999999999991"/>
    <n v="242.94"/>
    <n v="0"/>
    <x v="0"/>
    <x v="11"/>
    <s v="Q1"/>
    <x v="5"/>
  </r>
  <r>
    <n v="856"/>
    <s v="CA-2014-125612"/>
    <x v="93"/>
    <x v="338"/>
    <x v="1"/>
    <s v="BK-11260"/>
    <s v="Berenike Kampe"/>
    <x v="0"/>
    <x v="0"/>
    <x v="20"/>
    <s v="New York"/>
    <x v="45"/>
    <x v="3"/>
    <x v="681"/>
    <x v="1"/>
    <x v="10"/>
    <x v="681"/>
    <n v="39.96"/>
    <n v="2"/>
    <n v="0"/>
    <n v="18.781199999999998"/>
    <n v="39.96"/>
    <n v="0"/>
    <x v="2"/>
    <x v="6"/>
    <s v="Q3"/>
    <x v="1"/>
  </r>
  <r>
    <n v="857"/>
    <s v="CA-2014-125612"/>
    <x v="93"/>
    <x v="338"/>
    <x v="1"/>
    <s v="BK-11260"/>
    <s v="Berenike Kampe"/>
    <x v="0"/>
    <x v="0"/>
    <x v="20"/>
    <s v="New York"/>
    <x v="45"/>
    <x v="3"/>
    <x v="682"/>
    <x v="1"/>
    <x v="14"/>
    <x v="682"/>
    <n v="102.3"/>
    <n v="10"/>
    <n v="0"/>
    <n v="26.597999999999999"/>
    <n v="102.3"/>
    <n v="0"/>
    <x v="2"/>
    <x v="6"/>
    <s v="Q3"/>
    <x v="1"/>
  </r>
  <r>
    <n v="858"/>
    <s v="CA-2014-125612"/>
    <x v="93"/>
    <x v="338"/>
    <x v="1"/>
    <s v="BK-11260"/>
    <s v="Berenike Kampe"/>
    <x v="0"/>
    <x v="0"/>
    <x v="20"/>
    <s v="New York"/>
    <x v="45"/>
    <x v="3"/>
    <x v="683"/>
    <x v="1"/>
    <x v="4"/>
    <x v="683"/>
    <n v="21.36"/>
    <n v="2"/>
    <n v="0"/>
    <n v="5.7671999999999999"/>
    <n v="21.36"/>
    <n v="0"/>
    <x v="2"/>
    <x v="6"/>
    <s v="Q3"/>
    <x v="1"/>
  </r>
  <r>
    <n v="859"/>
    <s v="CA-2017-161984"/>
    <x v="318"/>
    <x v="339"/>
    <x v="1"/>
    <s v="SJ-20125"/>
    <s v="Sanjit Jacobs"/>
    <x v="2"/>
    <x v="0"/>
    <x v="163"/>
    <s v="New Jersey"/>
    <x v="206"/>
    <x v="3"/>
    <x v="229"/>
    <x v="1"/>
    <x v="10"/>
    <x v="230"/>
    <n v="7.61"/>
    <n v="1"/>
    <n v="0"/>
    <n v="3.5767000000000002"/>
    <n v="7.61"/>
    <n v="0"/>
    <x v="3"/>
    <x v="3"/>
    <s v="Q2"/>
    <x v="2"/>
  </r>
  <r>
    <n v="860"/>
    <s v="CA-2017-161984"/>
    <x v="318"/>
    <x v="339"/>
    <x v="1"/>
    <s v="SJ-20125"/>
    <s v="Sanjit Jacobs"/>
    <x v="2"/>
    <x v="0"/>
    <x v="163"/>
    <s v="New Jersey"/>
    <x v="206"/>
    <x v="3"/>
    <x v="294"/>
    <x v="1"/>
    <x v="13"/>
    <x v="294"/>
    <n v="7.16"/>
    <n v="2"/>
    <n v="0"/>
    <n v="3.58"/>
    <n v="7.16"/>
    <n v="0"/>
    <x v="3"/>
    <x v="3"/>
    <s v="Q2"/>
    <x v="2"/>
  </r>
  <r>
    <n v="861"/>
    <s v="CA-2014-133851"/>
    <x v="3"/>
    <x v="340"/>
    <x v="1"/>
    <s v="CM-12445"/>
    <s v="Chuck Magee"/>
    <x v="0"/>
    <x v="0"/>
    <x v="8"/>
    <s v="California"/>
    <x v="34"/>
    <x v="1"/>
    <x v="327"/>
    <x v="1"/>
    <x v="14"/>
    <x v="327"/>
    <n v="7.36"/>
    <n v="2"/>
    <n v="0"/>
    <n v="0.1472"/>
    <n v="7.36"/>
    <n v="0"/>
    <x v="2"/>
    <x v="1"/>
    <s v="Q2"/>
    <x v="2"/>
  </r>
  <r>
    <n v="862"/>
    <s v="CA-2014-133851"/>
    <x v="3"/>
    <x v="340"/>
    <x v="1"/>
    <s v="CM-12445"/>
    <s v="Chuck Magee"/>
    <x v="0"/>
    <x v="0"/>
    <x v="8"/>
    <s v="California"/>
    <x v="34"/>
    <x v="1"/>
    <x v="684"/>
    <x v="1"/>
    <x v="6"/>
    <x v="684"/>
    <n v="23.1"/>
    <n v="2"/>
    <n v="0"/>
    <n v="10.625999999999999"/>
    <n v="23.1"/>
    <n v="0"/>
    <x v="2"/>
    <x v="1"/>
    <s v="Q2"/>
    <x v="2"/>
  </r>
  <r>
    <n v="863"/>
    <s v="CA-2016-134474"/>
    <x v="319"/>
    <x v="341"/>
    <x v="0"/>
    <s v="AJ-10795"/>
    <s v="Anthony Johnson"/>
    <x v="1"/>
    <x v="0"/>
    <x v="108"/>
    <s v="Florida"/>
    <x v="133"/>
    <x v="0"/>
    <x v="685"/>
    <x v="2"/>
    <x v="11"/>
    <x v="685"/>
    <n v="191.47200000000001"/>
    <n v="6"/>
    <n v="0.2"/>
    <n v="40.687800000000003"/>
    <n v="153.17760000000001"/>
    <n v="38.294400000000003"/>
    <x v="0"/>
    <x v="9"/>
    <s v="Q1"/>
    <x v="0"/>
  </r>
  <r>
    <n v="864"/>
    <s v="CA-2016-134474"/>
    <x v="319"/>
    <x v="341"/>
    <x v="0"/>
    <s v="AJ-10795"/>
    <s v="Anthony Johnson"/>
    <x v="1"/>
    <x v="0"/>
    <x v="108"/>
    <s v="Florida"/>
    <x v="133"/>
    <x v="0"/>
    <x v="686"/>
    <x v="1"/>
    <x v="6"/>
    <x v="686"/>
    <n v="5.2480000000000002"/>
    <n v="2"/>
    <n v="0.2"/>
    <n v="0.59040000000000004"/>
    <n v="4.1984000000000004"/>
    <n v="1.0496000000000001"/>
    <x v="0"/>
    <x v="9"/>
    <s v="Q1"/>
    <x v="0"/>
  </r>
  <r>
    <n v="865"/>
    <s v="CA-2016-134474"/>
    <x v="319"/>
    <x v="341"/>
    <x v="0"/>
    <s v="AJ-10795"/>
    <s v="Anthony Johnson"/>
    <x v="1"/>
    <x v="0"/>
    <x v="108"/>
    <s v="Florida"/>
    <x v="133"/>
    <x v="0"/>
    <x v="687"/>
    <x v="2"/>
    <x v="7"/>
    <x v="687"/>
    <n v="59.183999999999997"/>
    <n v="2"/>
    <n v="0.2"/>
    <n v="5.1786000000000003"/>
    <n v="47.347200000000001"/>
    <n v="11.8368"/>
    <x v="0"/>
    <x v="9"/>
    <s v="Q1"/>
    <x v="0"/>
  </r>
  <r>
    <n v="866"/>
    <s v="CA-2014-149020"/>
    <x v="320"/>
    <x v="306"/>
    <x v="1"/>
    <s v="AJ-10780"/>
    <s v="Anthony Jacobs"/>
    <x v="1"/>
    <x v="0"/>
    <x v="24"/>
    <s v="Virginia"/>
    <x v="28"/>
    <x v="0"/>
    <x v="688"/>
    <x v="1"/>
    <x v="2"/>
    <x v="688"/>
    <n v="2.89"/>
    <n v="1"/>
    <n v="0"/>
    <n v="1.3583000000000001"/>
    <n v="2.89"/>
    <n v="0"/>
    <x v="2"/>
    <x v="9"/>
    <s v="Q1"/>
    <x v="5"/>
  </r>
  <r>
    <n v="867"/>
    <s v="CA-2014-149020"/>
    <x v="320"/>
    <x v="306"/>
    <x v="1"/>
    <s v="AJ-10780"/>
    <s v="Anthony Jacobs"/>
    <x v="1"/>
    <x v="0"/>
    <x v="24"/>
    <s v="Virginia"/>
    <x v="28"/>
    <x v="0"/>
    <x v="689"/>
    <x v="0"/>
    <x v="5"/>
    <x v="689"/>
    <n v="51.94"/>
    <n v="1"/>
    <n v="0"/>
    <n v="21.295400000000001"/>
    <n v="51.94"/>
    <n v="0"/>
    <x v="2"/>
    <x v="9"/>
    <s v="Q1"/>
    <x v="5"/>
  </r>
  <r>
    <n v="868"/>
    <s v="CA-2016-134362"/>
    <x v="321"/>
    <x v="342"/>
    <x v="2"/>
    <s v="LS-16945"/>
    <s v="Linda Southworth"/>
    <x v="1"/>
    <x v="0"/>
    <x v="10"/>
    <s v="Pennsylvania"/>
    <x v="11"/>
    <x v="3"/>
    <x v="690"/>
    <x v="1"/>
    <x v="2"/>
    <x v="690"/>
    <n v="15.936"/>
    <n v="4"/>
    <n v="0.2"/>
    <n v="5.1791999999999998"/>
    <n v="12.748800000000001"/>
    <n v="3.1872000000000003"/>
    <x v="0"/>
    <x v="8"/>
    <s v="Q3"/>
    <x v="6"/>
  </r>
  <r>
    <n v="869"/>
    <s v="CA-2014-136742"/>
    <x v="322"/>
    <x v="343"/>
    <x v="1"/>
    <s v="GP-14740"/>
    <s v="Guy Phonely"/>
    <x v="1"/>
    <x v="0"/>
    <x v="152"/>
    <s v="Pennsylvania"/>
    <x v="207"/>
    <x v="3"/>
    <x v="691"/>
    <x v="1"/>
    <x v="8"/>
    <x v="691"/>
    <n v="44.91"/>
    <n v="6"/>
    <n v="0.7"/>
    <n v="-35.927999999999997"/>
    <n v="13.473000000000001"/>
    <n v="31.436999999999994"/>
    <x v="2"/>
    <x v="3"/>
    <s v="Q2"/>
    <x v="1"/>
  </r>
  <r>
    <n v="870"/>
    <s v="CA-2016-158099"/>
    <x v="323"/>
    <x v="344"/>
    <x v="2"/>
    <s v="PK-18910"/>
    <s v="Paul Knutson"/>
    <x v="2"/>
    <x v="0"/>
    <x v="10"/>
    <s v="Pennsylvania"/>
    <x v="105"/>
    <x v="3"/>
    <x v="692"/>
    <x v="1"/>
    <x v="8"/>
    <x v="692"/>
    <n v="1141.47"/>
    <n v="5"/>
    <n v="0.7"/>
    <n v="-760.98"/>
    <n v="342.44100000000003"/>
    <n v="799.029"/>
    <x v="0"/>
    <x v="8"/>
    <s v="Q3"/>
    <x v="3"/>
  </r>
  <r>
    <n v="871"/>
    <s v="CA-2016-158099"/>
    <x v="323"/>
    <x v="344"/>
    <x v="2"/>
    <s v="PK-18910"/>
    <s v="Paul Knutson"/>
    <x v="2"/>
    <x v="0"/>
    <x v="10"/>
    <s v="Pennsylvania"/>
    <x v="105"/>
    <x v="3"/>
    <x v="495"/>
    <x v="2"/>
    <x v="7"/>
    <x v="495"/>
    <n v="280.78199999999998"/>
    <n v="3"/>
    <n v="0.4"/>
    <n v="-46.796999999999997"/>
    <n v="168.46919999999997"/>
    <n v="112.3128"/>
    <x v="0"/>
    <x v="8"/>
    <s v="Q3"/>
    <x v="3"/>
  </r>
  <r>
    <n v="872"/>
    <s v="CA-2015-131128"/>
    <x v="324"/>
    <x v="52"/>
    <x v="2"/>
    <s v="TB-21520"/>
    <s v="Tracy Blumstein"/>
    <x v="0"/>
    <x v="0"/>
    <x v="3"/>
    <s v="New Hampshire"/>
    <x v="208"/>
    <x v="3"/>
    <x v="693"/>
    <x v="1"/>
    <x v="10"/>
    <x v="693"/>
    <n v="34.44"/>
    <n v="3"/>
    <n v="0"/>
    <n v="17.22"/>
    <n v="34.44"/>
    <n v="0"/>
    <x v="1"/>
    <x v="2"/>
    <s v="Q4"/>
    <x v="2"/>
  </r>
  <r>
    <n v="873"/>
    <s v="CA-2014-148488"/>
    <x v="325"/>
    <x v="345"/>
    <x v="1"/>
    <s v="SM-20005"/>
    <s v="Sally Matthias"/>
    <x v="0"/>
    <x v="0"/>
    <x v="20"/>
    <s v="New York"/>
    <x v="29"/>
    <x v="3"/>
    <x v="252"/>
    <x v="1"/>
    <x v="10"/>
    <x v="253"/>
    <n v="11.36"/>
    <n v="2"/>
    <n v="0"/>
    <n v="5.2256"/>
    <n v="11.36"/>
    <n v="0"/>
    <x v="2"/>
    <x v="4"/>
    <s v="Q4"/>
    <x v="4"/>
  </r>
  <r>
    <n v="874"/>
    <s v="CA-2014-148488"/>
    <x v="325"/>
    <x v="345"/>
    <x v="1"/>
    <s v="SM-20005"/>
    <s v="Sally Matthias"/>
    <x v="0"/>
    <x v="0"/>
    <x v="20"/>
    <s v="New York"/>
    <x v="29"/>
    <x v="3"/>
    <x v="412"/>
    <x v="1"/>
    <x v="8"/>
    <x v="412"/>
    <n v="106.34399999999999"/>
    <n v="7"/>
    <n v="0.2"/>
    <n v="37.220399999999998"/>
    <n v="85.075199999999995"/>
    <n v="21.268799999999999"/>
    <x v="2"/>
    <x v="4"/>
    <s v="Q4"/>
    <x v="4"/>
  </r>
  <r>
    <n v="875"/>
    <s v="CA-2017-114636"/>
    <x v="326"/>
    <x v="346"/>
    <x v="1"/>
    <s v="GA-14725"/>
    <s v="Guy Armstrong"/>
    <x v="0"/>
    <x v="0"/>
    <x v="35"/>
    <s v="North Carolina"/>
    <x v="43"/>
    <x v="0"/>
    <x v="694"/>
    <x v="1"/>
    <x v="10"/>
    <x v="694"/>
    <n v="192.16"/>
    <n v="5"/>
    <n v="0.2"/>
    <n v="67.256"/>
    <n v="153.72800000000001"/>
    <n v="38.432000000000002"/>
    <x v="3"/>
    <x v="6"/>
    <s v="Q3"/>
    <x v="5"/>
  </r>
  <r>
    <n v="876"/>
    <s v="CA-2016-116736"/>
    <x v="327"/>
    <x v="347"/>
    <x v="1"/>
    <s v="CC-12430"/>
    <s v="Chuck Clark"/>
    <x v="2"/>
    <x v="0"/>
    <x v="3"/>
    <s v="New Hampshire"/>
    <x v="208"/>
    <x v="3"/>
    <x v="216"/>
    <x v="0"/>
    <x v="5"/>
    <x v="217"/>
    <n v="322.58999999999997"/>
    <n v="3"/>
    <n v="0"/>
    <n v="64.518000000000001"/>
    <n v="322.58999999999997"/>
    <n v="0"/>
    <x v="0"/>
    <x v="9"/>
    <s v="Q1"/>
    <x v="1"/>
  </r>
  <r>
    <n v="877"/>
    <s v="CA-2016-116736"/>
    <x v="327"/>
    <x v="347"/>
    <x v="1"/>
    <s v="CC-12430"/>
    <s v="Chuck Clark"/>
    <x v="2"/>
    <x v="0"/>
    <x v="3"/>
    <s v="New Hampshire"/>
    <x v="208"/>
    <x v="3"/>
    <x v="246"/>
    <x v="2"/>
    <x v="11"/>
    <x v="247"/>
    <n v="29.99"/>
    <n v="1"/>
    <n v="0"/>
    <n v="13.195600000000001"/>
    <n v="29.99"/>
    <n v="0"/>
    <x v="0"/>
    <x v="9"/>
    <s v="Q1"/>
    <x v="1"/>
  </r>
  <r>
    <n v="878"/>
    <s v="CA-2016-116736"/>
    <x v="327"/>
    <x v="347"/>
    <x v="1"/>
    <s v="CC-12430"/>
    <s v="Chuck Clark"/>
    <x v="2"/>
    <x v="0"/>
    <x v="3"/>
    <s v="New Hampshire"/>
    <x v="208"/>
    <x v="3"/>
    <x v="695"/>
    <x v="2"/>
    <x v="11"/>
    <x v="695"/>
    <n v="371.97"/>
    <n v="3"/>
    <n v="0"/>
    <n v="66.954599999999999"/>
    <n v="371.97"/>
    <n v="0"/>
    <x v="0"/>
    <x v="9"/>
    <s v="Q1"/>
    <x v="1"/>
  </r>
  <r>
    <n v="879"/>
    <s v="US-2014-158638"/>
    <x v="328"/>
    <x v="110"/>
    <x v="1"/>
    <s v="AG-10765"/>
    <s v="Anthony Garverick"/>
    <x v="2"/>
    <x v="0"/>
    <x v="10"/>
    <s v="Pennsylvania"/>
    <x v="74"/>
    <x v="3"/>
    <x v="696"/>
    <x v="1"/>
    <x v="8"/>
    <x v="696"/>
    <n v="5.8920000000000003"/>
    <n v="4"/>
    <n v="0.7"/>
    <n v="-4.1243999999999996"/>
    <n v="1.7676000000000003"/>
    <n v="4.1243999999999996"/>
    <x v="2"/>
    <x v="8"/>
    <s v="Q3"/>
    <x v="4"/>
  </r>
  <r>
    <n v="880"/>
    <s v="CA-2017-111689"/>
    <x v="329"/>
    <x v="348"/>
    <x v="0"/>
    <s v="HP-14815"/>
    <s v="Harold Pawlan"/>
    <x v="2"/>
    <x v="0"/>
    <x v="20"/>
    <s v="New York"/>
    <x v="23"/>
    <x v="3"/>
    <x v="697"/>
    <x v="1"/>
    <x v="8"/>
    <x v="697"/>
    <n v="68.471999999999994"/>
    <n v="3"/>
    <n v="0.2"/>
    <n v="23.109300000000001"/>
    <n v="54.7776"/>
    <n v="13.6944"/>
    <x v="3"/>
    <x v="0"/>
    <s v="Q4"/>
    <x v="6"/>
  </r>
  <r>
    <n v="881"/>
    <s v="CA-2017-111689"/>
    <x v="329"/>
    <x v="348"/>
    <x v="0"/>
    <s v="HP-14815"/>
    <s v="Harold Pawlan"/>
    <x v="2"/>
    <x v="0"/>
    <x v="20"/>
    <s v="New York"/>
    <x v="23"/>
    <x v="3"/>
    <x v="157"/>
    <x v="0"/>
    <x v="1"/>
    <x v="158"/>
    <n v="1242.9000000000001"/>
    <n v="5"/>
    <n v="0.1"/>
    <n v="262.39"/>
    <n v="1118.6100000000001"/>
    <n v="124.29000000000002"/>
    <x v="3"/>
    <x v="0"/>
    <s v="Q4"/>
    <x v="6"/>
  </r>
  <r>
    <n v="882"/>
    <s v="CA-2015-129098"/>
    <x v="330"/>
    <x v="349"/>
    <x v="1"/>
    <s v="DK-13090"/>
    <s v="Dave Kipp"/>
    <x v="0"/>
    <x v="0"/>
    <x v="24"/>
    <s v="Virginia"/>
    <x v="28"/>
    <x v="0"/>
    <x v="421"/>
    <x v="1"/>
    <x v="4"/>
    <x v="421"/>
    <n v="30.84"/>
    <n v="2"/>
    <n v="0"/>
    <n v="8.3268000000000004"/>
    <n v="30.84"/>
    <n v="0"/>
    <x v="1"/>
    <x v="2"/>
    <s v="Q4"/>
    <x v="5"/>
  </r>
  <r>
    <n v="883"/>
    <s v="US-2017-123463"/>
    <x v="331"/>
    <x v="350"/>
    <x v="3"/>
    <s v="GZ-14470"/>
    <s v="Gary Zandusky"/>
    <x v="0"/>
    <x v="0"/>
    <x v="8"/>
    <s v="California"/>
    <x v="9"/>
    <x v="1"/>
    <x v="581"/>
    <x v="1"/>
    <x v="6"/>
    <x v="581"/>
    <n v="13.48"/>
    <n v="4"/>
    <n v="0"/>
    <n v="5.9311999999999996"/>
    <n v="13.48"/>
    <n v="0"/>
    <x v="3"/>
    <x v="4"/>
    <s v="Q4"/>
    <x v="3"/>
  </r>
  <r>
    <n v="884"/>
    <s v="CA-2016-165148"/>
    <x v="332"/>
    <x v="351"/>
    <x v="2"/>
    <s v="PM-19135"/>
    <s v="Peter McVee"/>
    <x v="2"/>
    <x v="0"/>
    <x v="66"/>
    <s v="Michigan"/>
    <x v="83"/>
    <x v="2"/>
    <x v="545"/>
    <x v="0"/>
    <x v="5"/>
    <x v="545"/>
    <n v="31.4"/>
    <n v="5"/>
    <n v="0"/>
    <n v="10.048"/>
    <n v="31.4"/>
    <n v="0"/>
    <x v="0"/>
    <x v="2"/>
    <s v="Q4"/>
    <x v="3"/>
  </r>
  <r>
    <n v="885"/>
    <s v="CA-2014-134061"/>
    <x v="333"/>
    <x v="352"/>
    <x v="1"/>
    <s v="LL-16840"/>
    <s v="Lauren Leatherbury"/>
    <x v="0"/>
    <x v="0"/>
    <x v="30"/>
    <s v="New York"/>
    <x v="144"/>
    <x v="3"/>
    <x v="698"/>
    <x v="0"/>
    <x v="5"/>
    <x v="698"/>
    <n v="17.46"/>
    <n v="2"/>
    <n v="0"/>
    <n v="5.9363999999999999"/>
    <n v="17.46"/>
    <n v="0"/>
    <x v="2"/>
    <x v="3"/>
    <s v="Q2"/>
    <x v="0"/>
  </r>
  <r>
    <n v="886"/>
    <s v="CA-2015-143602"/>
    <x v="334"/>
    <x v="353"/>
    <x v="0"/>
    <s v="JS-15595"/>
    <s v="Jill Stevenson"/>
    <x v="1"/>
    <x v="0"/>
    <x v="1"/>
    <s v="California"/>
    <x v="62"/>
    <x v="1"/>
    <x v="699"/>
    <x v="1"/>
    <x v="8"/>
    <x v="699"/>
    <n v="13.944000000000001"/>
    <n v="3"/>
    <n v="0.2"/>
    <n v="4.5317999999999996"/>
    <n v="11.155200000000001"/>
    <n v="2.7888000000000002"/>
    <x v="1"/>
    <x v="3"/>
    <s v="Q2"/>
    <x v="3"/>
  </r>
  <r>
    <n v="887"/>
    <s v="CA-2017-115364"/>
    <x v="335"/>
    <x v="354"/>
    <x v="1"/>
    <s v="OT-18730"/>
    <s v="Olvera Toch"/>
    <x v="0"/>
    <x v="0"/>
    <x v="70"/>
    <s v="California"/>
    <x v="188"/>
    <x v="1"/>
    <x v="700"/>
    <x v="1"/>
    <x v="4"/>
    <x v="700"/>
    <n v="83.76"/>
    <n v="12"/>
    <n v="0"/>
    <n v="1.6752"/>
    <n v="83.76"/>
    <n v="0"/>
    <x v="3"/>
    <x v="1"/>
    <s v="Q2"/>
    <x v="2"/>
  </r>
  <r>
    <n v="888"/>
    <s v="CA-2017-150707"/>
    <x v="336"/>
    <x v="163"/>
    <x v="1"/>
    <s v="EL-13735"/>
    <s v="Ed Ludwig"/>
    <x v="2"/>
    <x v="0"/>
    <x v="29"/>
    <s v="Maryland"/>
    <x v="209"/>
    <x v="3"/>
    <x v="61"/>
    <x v="1"/>
    <x v="8"/>
    <x v="61"/>
    <n v="37.659999999999997"/>
    <n v="7"/>
    <n v="0"/>
    <n v="18.453399999999998"/>
    <n v="37.659999999999997"/>
    <n v="0"/>
    <x v="3"/>
    <x v="2"/>
    <s v="Q4"/>
    <x v="3"/>
  </r>
  <r>
    <n v="889"/>
    <s v="CA-2014-104976"/>
    <x v="337"/>
    <x v="355"/>
    <x v="1"/>
    <s v="CK-12760"/>
    <s v="Cyma Kinney"/>
    <x v="1"/>
    <x v="0"/>
    <x v="8"/>
    <s v="California"/>
    <x v="34"/>
    <x v="1"/>
    <x v="371"/>
    <x v="1"/>
    <x v="10"/>
    <x v="372"/>
    <n v="34.68"/>
    <n v="6"/>
    <n v="0"/>
    <n v="16.993200000000002"/>
    <n v="34.68"/>
    <n v="0"/>
    <x v="2"/>
    <x v="4"/>
    <s v="Q4"/>
    <x v="0"/>
  </r>
  <r>
    <n v="890"/>
    <s v="CA-2017-132934"/>
    <x v="308"/>
    <x v="356"/>
    <x v="1"/>
    <s v="JE-15475"/>
    <s v="Jeremy Ellison"/>
    <x v="0"/>
    <x v="0"/>
    <x v="106"/>
    <s v="New York"/>
    <x v="131"/>
    <x v="3"/>
    <x v="701"/>
    <x v="2"/>
    <x v="11"/>
    <x v="701"/>
    <n v="149.94999999999999"/>
    <n v="5"/>
    <n v="0"/>
    <n v="14.994999999999999"/>
    <n v="149.94999999999999"/>
    <n v="0"/>
    <x v="3"/>
    <x v="1"/>
    <s v="Q2"/>
    <x v="0"/>
  </r>
  <r>
    <n v="891"/>
    <s v="CA-2017-132934"/>
    <x v="308"/>
    <x v="356"/>
    <x v="1"/>
    <s v="JE-15475"/>
    <s v="Jeremy Ellison"/>
    <x v="0"/>
    <x v="0"/>
    <x v="106"/>
    <s v="New York"/>
    <x v="131"/>
    <x v="3"/>
    <x v="410"/>
    <x v="1"/>
    <x v="8"/>
    <x v="410"/>
    <n v="51.311999999999998"/>
    <n v="3"/>
    <n v="0.2"/>
    <n v="18.6006"/>
    <n v="41.049599999999998"/>
    <n v="10.2624"/>
    <x v="3"/>
    <x v="1"/>
    <s v="Q2"/>
    <x v="0"/>
  </r>
  <r>
    <n v="892"/>
    <s v="CA-2017-133256"/>
    <x v="335"/>
    <x v="327"/>
    <x v="2"/>
    <s v="TH-21550"/>
    <s v="Tracy Hopkins"/>
    <x v="2"/>
    <x v="0"/>
    <x v="66"/>
    <s v="Michigan"/>
    <x v="83"/>
    <x v="2"/>
    <x v="702"/>
    <x v="1"/>
    <x v="10"/>
    <x v="702"/>
    <n v="4.54"/>
    <n v="1"/>
    <n v="0"/>
    <n v="2.0430000000000001"/>
    <n v="4.54"/>
    <n v="0"/>
    <x v="3"/>
    <x v="1"/>
    <s v="Q2"/>
    <x v="2"/>
  </r>
  <r>
    <n v="893"/>
    <s v="CA-2017-133256"/>
    <x v="335"/>
    <x v="327"/>
    <x v="2"/>
    <s v="TH-21550"/>
    <s v="Tracy Hopkins"/>
    <x v="2"/>
    <x v="0"/>
    <x v="66"/>
    <s v="Michigan"/>
    <x v="83"/>
    <x v="2"/>
    <x v="703"/>
    <x v="1"/>
    <x v="6"/>
    <x v="703"/>
    <n v="15.92"/>
    <n v="4"/>
    <n v="0"/>
    <n v="5.4127999999999998"/>
    <n v="15.92"/>
    <n v="0"/>
    <x v="3"/>
    <x v="1"/>
    <s v="Q2"/>
    <x v="2"/>
  </r>
  <r>
    <n v="894"/>
    <s v="CA-2017-133256"/>
    <x v="335"/>
    <x v="327"/>
    <x v="2"/>
    <s v="TH-21550"/>
    <s v="Tracy Hopkins"/>
    <x v="2"/>
    <x v="0"/>
    <x v="66"/>
    <s v="Michigan"/>
    <x v="83"/>
    <x v="2"/>
    <x v="704"/>
    <x v="2"/>
    <x v="7"/>
    <x v="704"/>
    <n v="543.91999999999996"/>
    <n v="8"/>
    <n v="0"/>
    <n v="135.97999999999999"/>
    <n v="543.91999999999996"/>
    <n v="0"/>
    <x v="3"/>
    <x v="1"/>
    <s v="Q2"/>
    <x v="2"/>
  </r>
  <r>
    <n v="895"/>
    <s v="CA-2016-105494"/>
    <x v="338"/>
    <x v="357"/>
    <x v="2"/>
    <s v="PC-18745"/>
    <s v="Pamela Coakley"/>
    <x v="1"/>
    <x v="0"/>
    <x v="8"/>
    <s v="California"/>
    <x v="34"/>
    <x v="1"/>
    <x v="330"/>
    <x v="1"/>
    <x v="4"/>
    <x v="330"/>
    <n v="155.82"/>
    <n v="7"/>
    <n v="0"/>
    <n v="42.071399999999997"/>
    <n v="155.82"/>
    <n v="0"/>
    <x v="0"/>
    <x v="0"/>
    <s v="Q4"/>
    <x v="6"/>
  </r>
  <r>
    <n v="896"/>
    <s v="CA-2016-105494"/>
    <x v="338"/>
    <x v="357"/>
    <x v="2"/>
    <s v="PC-18745"/>
    <s v="Pamela Coakley"/>
    <x v="1"/>
    <x v="0"/>
    <x v="8"/>
    <s v="California"/>
    <x v="34"/>
    <x v="1"/>
    <x v="705"/>
    <x v="1"/>
    <x v="8"/>
    <x v="705"/>
    <n v="70.007999999999996"/>
    <n v="3"/>
    <n v="0.2"/>
    <n v="24.502800000000001"/>
    <n v="56.006399999999999"/>
    <n v="14.0016"/>
    <x v="0"/>
    <x v="0"/>
    <s v="Q4"/>
    <x v="6"/>
  </r>
  <r>
    <n v="897"/>
    <s v="CA-2016-140634"/>
    <x v="339"/>
    <x v="358"/>
    <x v="0"/>
    <s v="HL-15040"/>
    <s v="Hunter Lopez"/>
    <x v="0"/>
    <x v="0"/>
    <x v="12"/>
    <s v="Texas"/>
    <x v="14"/>
    <x v="2"/>
    <x v="706"/>
    <x v="1"/>
    <x v="12"/>
    <x v="153"/>
    <n v="15.648"/>
    <n v="2"/>
    <n v="0.2"/>
    <n v="5.0856000000000003"/>
    <n v="12.5184"/>
    <n v="3.1295999999999999"/>
    <x v="0"/>
    <x v="2"/>
    <s v="Q4"/>
    <x v="2"/>
  </r>
  <r>
    <n v="898"/>
    <s v="CA-2014-144407"/>
    <x v="340"/>
    <x v="359"/>
    <x v="1"/>
    <s v="MS-17365"/>
    <s v="Maribeth Schnelling"/>
    <x v="0"/>
    <x v="0"/>
    <x v="66"/>
    <s v="Michigan"/>
    <x v="83"/>
    <x v="2"/>
    <x v="429"/>
    <x v="1"/>
    <x v="2"/>
    <x v="429"/>
    <n v="103.6"/>
    <n v="7"/>
    <n v="0"/>
    <n v="51.8"/>
    <n v="103.6"/>
    <n v="0"/>
    <x v="2"/>
    <x v="8"/>
    <s v="Q3"/>
    <x v="0"/>
  </r>
  <r>
    <n v="899"/>
    <s v="CA-2017-160983"/>
    <x v="341"/>
    <x v="360"/>
    <x v="0"/>
    <s v="GB-14530"/>
    <s v="George Bell"/>
    <x v="1"/>
    <x v="0"/>
    <x v="109"/>
    <s v="New York"/>
    <x v="135"/>
    <x v="3"/>
    <x v="707"/>
    <x v="1"/>
    <x v="10"/>
    <x v="706"/>
    <n v="46.96"/>
    <n v="8"/>
    <n v="0"/>
    <n v="22.540800000000001"/>
    <n v="46.96"/>
    <n v="0"/>
    <x v="3"/>
    <x v="2"/>
    <s v="Q4"/>
    <x v="1"/>
  </r>
  <r>
    <n v="900"/>
    <s v="US-2016-114622"/>
    <x v="342"/>
    <x v="361"/>
    <x v="2"/>
    <s v="JR-16210"/>
    <s v="Justin Ritter"/>
    <x v="1"/>
    <x v="0"/>
    <x v="24"/>
    <s v="Ohio"/>
    <x v="157"/>
    <x v="3"/>
    <x v="708"/>
    <x v="1"/>
    <x v="8"/>
    <x v="707"/>
    <n v="8.9039999999999999"/>
    <n v="2"/>
    <n v="0.7"/>
    <n v="-6.5296000000000003"/>
    <n v="2.6712000000000002"/>
    <n v="6.2327999999999992"/>
    <x v="0"/>
    <x v="3"/>
    <s v="Q2"/>
    <x v="1"/>
  </r>
  <r>
    <n v="901"/>
    <s v="CA-2017-150959"/>
    <x v="343"/>
    <x v="87"/>
    <x v="2"/>
    <s v="TD-20995"/>
    <s v="Tamara Dahlen"/>
    <x v="0"/>
    <x v="0"/>
    <x v="164"/>
    <s v="Texas"/>
    <x v="210"/>
    <x v="2"/>
    <x v="709"/>
    <x v="1"/>
    <x v="2"/>
    <x v="708"/>
    <n v="10.44"/>
    <n v="5"/>
    <n v="0.2"/>
    <n v="3.3929999999999998"/>
    <n v="8.3520000000000003"/>
    <n v="2.0880000000000001"/>
    <x v="3"/>
    <x v="0"/>
    <s v="Q4"/>
    <x v="3"/>
  </r>
  <r>
    <n v="902"/>
    <s v="CA-2017-150959"/>
    <x v="343"/>
    <x v="87"/>
    <x v="2"/>
    <s v="TD-20995"/>
    <s v="Tamara Dahlen"/>
    <x v="0"/>
    <x v="0"/>
    <x v="164"/>
    <s v="Texas"/>
    <x v="210"/>
    <x v="2"/>
    <x v="710"/>
    <x v="1"/>
    <x v="8"/>
    <x v="709"/>
    <n v="18.335999999999999"/>
    <n v="4"/>
    <n v="0.8"/>
    <n v="-32.088000000000001"/>
    <n v="3.6671999999999989"/>
    <n v="14.668799999999999"/>
    <x v="3"/>
    <x v="0"/>
    <s v="Q4"/>
    <x v="3"/>
  </r>
  <r>
    <n v="903"/>
    <s v="CA-2017-132353"/>
    <x v="175"/>
    <x v="31"/>
    <x v="2"/>
    <s v="DB-13060"/>
    <s v="Dave Brooks"/>
    <x v="0"/>
    <x v="0"/>
    <x v="22"/>
    <s v="Illinois"/>
    <x v="155"/>
    <x v="2"/>
    <x v="149"/>
    <x v="2"/>
    <x v="7"/>
    <x v="150"/>
    <n v="323.976"/>
    <n v="3"/>
    <n v="0.2"/>
    <n v="20.2485"/>
    <n v="259.18080000000003"/>
    <n v="64.795200000000008"/>
    <x v="3"/>
    <x v="8"/>
    <s v="Q3"/>
    <x v="5"/>
  </r>
  <r>
    <n v="904"/>
    <s v="CA-2016-130477"/>
    <x v="143"/>
    <x v="361"/>
    <x v="1"/>
    <s v="LC-17140"/>
    <s v="Logan Currie"/>
    <x v="0"/>
    <x v="0"/>
    <x v="1"/>
    <s v="California"/>
    <x v="3"/>
    <x v="1"/>
    <x v="711"/>
    <x v="1"/>
    <x v="10"/>
    <x v="710"/>
    <n v="20.04"/>
    <n v="3"/>
    <n v="0"/>
    <n v="9.6191999999999993"/>
    <n v="20.04"/>
    <n v="0"/>
    <x v="0"/>
    <x v="3"/>
    <s v="Q2"/>
    <x v="5"/>
  </r>
  <r>
    <n v="905"/>
    <s v="CA-2016-130477"/>
    <x v="143"/>
    <x v="361"/>
    <x v="1"/>
    <s v="LC-17140"/>
    <s v="Logan Currie"/>
    <x v="0"/>
    <x v="0"/>
    <x v="1"/>
    <s v="California"/>
    <x v="3"/>
    <x v="1"/>
    <x v="571"/>
    <x v="1"/>
    <x v="4"/>
    <x v="571"/>
    <n v="64.959999999999994"/>
    <n v="2"/>
    <n v="0"/>
    <n v="2.5983999999999998"/>
    <n v="64.959999999999994"/>
    <n v="0"/>
    <x v="0"/>
    <x v="3"/>
    <s v="Q2"/>
    <x v="5"/>
  </r>
  <r>
    <n v="906"/>
    <s v="CA-2016-130477"/>
    <x v="143"/>
    <x v="361"/>
    <x v="1"/>
    <s v="LC-17140"/>
    <s v="Logan Currie"/>
    <x v="0"/>
    <x v="0"/>
    <x v="1"/>
    <s v="California"/>
    <x v="3"/>
    <x v="1"/>
    <x v="712"/>
    <x v="1"/>
    <x v="10"/>
    <x v="711"/>
    <n v="12.96"/>
    <n v="2"/>
    <n v="0"/>
    <n v="6.2207999999999997"/>
    <n v="12.96"/>
    <n v="0"/>
    <x v="0"/>
    <x v="3"/>
    <s v="Q2"/>
    <x v="5"/>
  </r>
  <r>
    <n v="907"/>
    <s v="CA-2017-143259"/>
    <x v="247"/>
    <x v="362"/>
    <x v="1"/>
    <s v="PO-18865"/>
    <s v="Patrick O'Donnell"/>
    <x v="0"/>
    <x v="0"/>
    <x v="20"/>
    <s v="New York"/>
    <x v="29"/>
    <x v="3"/>
    <x v="713"/>
    <x v="0"/>
    <x v="0"/>
    <x v="712"/>
    <n v="323.13600000000002"/>
    <n v="4"/>
    <n v="0.2"/>
    <n v="12.117599999999999"/>
    <n v="258.50880000000001"/>
    <n v="64.627200000000002"/>
    <x v="3"/>
    <x v="4"/>
    <s v="Q4"/>
    <x v="3"/>
  </r>
  <r>
    <n v="908"/>
    <s v="CA-2017-143259"/>
    <x v="247"/>
    <x v="362"/>
    <x v="1"/>
    <s v="PO-18865"/>
    <s v="Patrick O'Donnell"/>
    <x v="0"/>
    <x v="0"/>
    <x v="20"/>
    <s v="New York"/>
    <x v="29"/>
    <x v="3"/>
    <x v="714"/>
    <x v="2"/>
    <x v="7"/>
    <x v="713"/>
    <n v="90.93"/>
    <n v="7"/>
    <n v="0"/>
    <n v="2.7279"/>
    <n v="90.93"/>
    <n v="0"/>
    <x v="3"/>
    <x v="4"/>
    <s v="Q4"/>
    <x v="3"/>
  </r>
  <r>
    <n v="909"/>
    <s v="CA-2017-143259"/>
    <x v="247"/>
    <x v="362"/>
    <x v="1"/>
    <s v="PO-18865"/>
    <s v="Patrick O'Donnell"/>
    <x v="0"/>
    <x v="0"/>
    <x v="20"/>
    <s v="New York"/>
    <x v="29"/>
    <x v="3"/>
    <x v="715"/>
    <x v="1"/>
    <x v="8"/>
    <x v="714"/>
    <n v="52.776000000000003"/>
    <n v="3"/>
    <n v="0.2"/>
    <n v="19.791"/>
    <n v="42.220800000000004"/>
    <n v="10.555200000000001"/>
    <x v="3"/>
    <x v="4"/>
    <s v="Q4"/>
    <x v="3"/>
  </r>
  <r>
    <n v="910"/>
    <s v="CA-2017-137596"/>
    <x v="264"/>
    <x v="285"/>
    <x v="1"/>
    <s v="BE-11335"/>
    <s v="Bill Eplett"/>
    <x v="2"/>
    <x v="0"/>
    <x v="25"/>
    <s v="Michigan"/>
    <x v="30"/>
    <x v="2"/>
    <x v="716"/>
    <x v="2"/>
    <x v="7"/>
    <x v="715"/>
    <n v="1199.8"/>
    <n v="4"/>
    <n v="0"/>
    <n v="323.94600000000003"/>
    <n v="1199.8"/>
    <n v="0"/>
    <x v="3"/>
    <x v="8"/>
    <s v="Q3"/>
    <x v="3"/>
  </r>
  <r>
    <n v="911"/>
    <s v="CA-2017-137596"/>
    <x v="264"/>
    <x v="285"/>
    <x v="1"/>
    <s v="BE-11335"/>
    <s v="Bill Eplett"/>
    <x v="2"/>
    <x v="0"/>
    <x v="25"/>
    <s v="Michigan"/>
    <x v="30"/>
    <x v="2"/>
    <x v="717"/>
    <x v="2"/>
    <x v="11"/>
    <x v="716"/>
    <n v="1928.78"/>
    <n v="7"/>
    <n v="0"/>
    <n v="829.37540000000001"/>
    <n v="1928.78"/>
    <n v="0"/>
    <x v="3"/>
    <x v="8"/>
    <s v="Q3"/>
    <x v="3"/>
  </r>
  <r>
    <n v="912"/>
    <s v="CA-2017-137596"/>
    <x v="264"/>
    <x v="285"/>
    <x v="1"/>
    <s v="BE-11335"/>
    <s v="Bill Eplett"/>
    <x v="2"/>
    <x v="0"/>
    <x v="25"/>
    <s v="Michigan"/>
    <x v="30"/>
    <x v="2"/>
    <x v="718"/>
    <x v="1"/>
    <x v="4"/>
    <x v="717"/>
    <n v="352.38"/>
    <n v="2"/>
    <n v="0"/>
    <n v="81.047399999999996"/>
    <n v="352.38"/>
    <n v="0"/>
    <x v="3"/>
    <x v="8"/>
    <s v="Q3"/>
    <x v="3"/>
  </r>
  <r>
    <n v="913"/>
    <s v="CA-2015-133627"/>
    <x v="70"/>
    <x v="363"/>
    <x v="1"/>
    <s v="SC-20050"/>
    <s v="Sample Company A"/>
    <x v="2"/>
    <x v="0"/>
    <x v="165"/>
    <s v="Connecticut"/>
    <x v="211"/>
    <x v="3"/>
    <x v="345"/>
    <x v="0"/>
    <x v="5"/>
    <x v="345"/>
    <n v="22.2"/>
    <n v="6"/>
    <n v="0"/>
    <n v="9.1020000000000003"/>
    <n v="22.2"/>
    <n v="0"/>
    <x v="1"/>
    <x v="5"/>
    <s v="Q2"/>
    <x v="1"/>
  </r>
  <r>
    <n v="914"/>
    <s v="CA-2017-102519"/>
    <x v="344"/>
    <x v="364"/>
    <x v="2"/>
    <s v="BM-11650"/>
    <s v="Brian Moss"/>
    <x v="1"/>
    <x v="0"/>
    <x v="158"/>
    <s v="Wisconsin"/>
    <x v="201"/>
    <x v="2"/>
    <x v="267"/>
    <x v="0"/>
    <x v="5"/>
    <x v="267"/>
    <n v="46.94"/>
    <n v="1"/>
    <n v="0"/>
    <n v="19.2454"/>
    <n v="46.94"/>
    <n v="0"/>
    <x v="3"/>
    <x v="0"/>
    <s v="Q4"/>
    <x v="2"/>
  </r>
  <r>
    <n v="915"/>
    <s v="CA-2017-102519"/>
    <x v="344"/>
    <x v="364"/>
    <x v="2"/>
    <s v="BM-11650"/>
    <s v="Brian Moss"/>
    <x v="1"/>
    <x v="0"/>
    <x v="158"/>
    <s v="Wisconsin"/>
    <x v="201"/>
    <x v="2"/>
    <x v="404"/>
    <x v="2"/>
    <x v="11"/>
    <x v="405"/>
    <n v="143.72999999999999"/>
    <n v="9"/>
    <n v="0"/>
    <n v="56.054699999999997"/>
    <n v="143.72999999999999"/>
    <n v="0"/>
    <x v="3"/>
    <x v="0"/>
    <s v="Q4"/>
    <x v="2"/>
  </r>
  <r>
    <n v="916"/>
    <s v="US-2014-141215"/>
    <x v="345"/>
    <x v="365"/>
    <x v="1"/>
    <s v="KL-16555"/>
    <s v="Kelly Lampkin"/>
    <x v="1"/>
    <x v="0"/>
    <x v="52"/>
    <s v="Texas"/>
    <x v="65"/>
    <x v="2"/>
    <x v="719"/>
    <x v="0"/>
    <x v="3"/>
    <x v="718"/>
    <n v="99.918000000000006"/>
    <n v="2"/>
    <n v="0.3"/>
    <n v="-18.5562"/>
    <n v="69.942599999999999"/>
    <n v="29.9754"/>
    <x v="2"/>
    <x v="1"/>
    <s v="Q2"/>
    <x v="1"/>
  </r>
  <r>
    <n v="917"/>
    <s v="US-2014-141215"/>
    <x v="345"/>
    <x v="365"/>
    <x v="1"/>
    <s v="KL-16555"/>
    <s v="Kelly Lampkin"/>
    <x v="1"/>
    <x v="0"/>
    <x v="52"/>
    <s v="Texas"/>
    <x v="65"/>
    <x v="2"/>
    <x v="463"/>
    <x v="0"/>
    <x v="1"/>
    <x v="464"/>
    <n v="797.94399999999996"/>
    <n v="4"/>
    <n v="0.3"/>
    <n v="-56.996000000000002"/>
    <n v="558.56079999999997"/>
    <n v="239.38319999999999"/>
    <x v="2"/>
    <x v="1"/>
    <s v="Q2"/>
    <x v="1"/>
  </r>
  <r>
    <n v="918"/>
    <s v="US-2014-141215"/>
    <x v="345"/>
    <x v="365"/>
    <x v="1"/>
    <s v="KL-16555"/>
    <s v="Kelly Lampkin"/>
    <x v="1"/>
    <x v="0"/>
    <x v="52"/>
    <s v="Texas"/>
    <x v="65"/>
    <x v="2"/>
    <x v="276"/>
    <x v="1"/>
    <x v="8"/>
    <x v="276"/>
    <n v="8.5679999999999996"/>
    <n v="3"/>
    <n v="0.8"/>
    <n v="-14.5656"/>
    <n v="1.7135999999999996"/>
    <n v="6.8544"/>
    <x v="2"/>
    <x v="1"/>
    <s v="Q2"/>
    <x v="1"/>
  </r>
  <r>
    <n v="919"/>
    <s v="CA-2016-165218"/>
    <x v="346"/>
    <x v="366"/>
    <x v="1"/>
    <s v="RW-19630"/>
    <s v="Rob Williams"/>
    <x v="1"/>
    <x v="0"/>
    <x v="61"/>
    <s v="Texas"/>
    <x v="77"/>
    <x v="2"/>
    <x v="633"/>
    <x v="1"/>
    <x v="12"/>
    <x v="633"/>
    <n v="149.352"/>
    <n v="3"/>
    <n v="0.2"/>
    <n v="50.406300000000002"/>
    <n v="119.48160000000001"/>
    <n v="29.870400000000004"/>
    <x v="0"/>
    <x v="10"/>
    <s v="Q1"/>
    <x v="3"/>
  </r>
  <r>
    <n v="920"/>
    <s v="CA-2016-165218"/>
    <x v="346"/>
    <x v="366"/>
    <x v="1"/>
    <s v="RW-19630"/>
    <s v="Rob Williams"/>
    <x v="1"/>
    <x v="0"/>
    <x v="61"/>
    <s v="Texas"/>
    <x v="77"/>
    <x v="2"/>
    <x v="720"/>
    <x v="1"/>
    <x v="4"/>
    <x v="719"/>
    <n v="12.992000000000001"/>
    <n v="1"/>
    <n v="0.2"/>
    <n v="-0.81200000000000006"/>
    <n v="10.393600000000001"/>
    <n v="2.5984000000000003"/>
    <x v="0"/>
    <x v="10"/>
    <s v="Q1"/>
    <x v="3"/>
  </r>
  <r>
    <n v="921"/>
    <s v="CA-2014-138296"/>
    <x v="29"/>
    <x v="367"/>
    <x v="1"/>
    <s v="RC-19825"/>
    <s v="Roy Collins"/>
    <x v="0"/>
    <x v="0"/>
    <x v="166"/>
    <s v="Virginia"/>
    <x v="212"/>
    <x v="0"/>
    <x v="576"/>
    <x v="1"/>
    <x v="4"/>
    <x v="576"/>
    <n v="24.56"/>
    <n v="2"/>
    <n v="0"/>
    <n v="6.8768000000000002"/>
    <n v="24.56"/>
    <n v="0"/>
    <x v="2"/>
    <x v="4"/>
    <s v="Q4"/>
    <x v="5"/>
  </r>
  <r>
    <n v="922"/>
    <s v="CA-2015-111164"/>
    <x v="347"/>
    <x v="368"/>
    <x v="1"/>
    <s v="SE-20110"/>
    <s v="Sanjit Engle"/>
    <x v="0"/>
    <x v="0"/>
    <x v="20"/>
    <s v="New York"/>
    <x v="29"/>
    <x v="3"/>
    <x v="721"/>
    <x v="2"/>
    <x v="11"/>
    <x v="720"/>
    <n v="85.14"/>
    <n v="3"/>
    <n v="0"/>
    <n v="34.907400000000003"/>
    <n v="85.14"/>
    <n v="0"/>
    <x v="1"/>
    <x v="3"/>
    <s v="Q2"/>
    <x v="3"/>
  </r>
  <r>
    <n v="923"/>
    <s v="CA-2015-111164"/>
    <x v="347"/>
    <x v="368"/>
    <x v="1"/>
    <s v="SE-20110"/>
    <s v="Sanjit Engle"/>
    <x v="0"/>
    <x v="0"/>
    <x v="20"/>
    <s v="New York"/>
    <x v="29"/>
    <x v="3"/>
    <x v="722"/>
    <x v="2"/>
    <x v="7"/>
    <x v="721"/>
    <n v="21.99"/>
    <n v="1"/>
    <n v="0"/>
    <n v="10.555199999999999"/>
    <n v="21.99"/>
    <n v="0"/>
    <x v="1"/>
    <x v="3"/>
    <s v="Q2"/>
    <x v="3"/>
  </r>
  <r>
    <n v="924"/>
    <s v="CA-2015-111164"/>
    <x v="347"/>
    <x v="368"/>
    <x v="1"/>
    <s v="SE-20110"/>
    <s v="Sanjit Engle"/>
    <x v="0"/>
    <x v="0"/>
    <x v="20"/>
    <s v="New York"/>
    <x v="29"/>
    <x v="3"/>
    <x v="723"/>
    <x v="1"/>
    <x v="9"/>
    <x v="722"/>
    <n v="406.6"/>
    <n v="5"/>
    <n v="0"/>
    <n v="113.848"/>
    <n v="406.6"/>
    <n v="0"/>
    <x v="1"/>
    <x v="3"/>
    <s v="Q2"/>
    <x v="3"/>
  </r>
  <r>
    <n v="925"/>
    <s v="CA-2016-149797"/>
    <x v="306"/>
    <x v="369"/>
    <x v="1"/>
    <s v="AH-10075"/>
    <s v="Adam Hart"/>
    <x v="1"/>
    <x v="0"/>
    <x v="20"/>
    <s v="New York"/>
    <x v="164"/>
    <x v="3"/>
    <x v="115"/>
    <x v="1"/>
    <x v="8"/>
    <x v="115"/>
    <n v="841.56799999999998"/>
    <n v="2"/>
    <n v="0.2"/>
    <n v="294.54880000000003"/>
    <n v="673.25440000000003"/>
    <n v="168.31360000000001"/>
    <x v="0"/>
    <x v="8"/>
    <s v="Q3"/>
    <x v="6"/>
  </r>
  <r>
    <n v="926"/>
    <s v="CA-2014-132962"/>
    <x v="103"/>
    <x v="370"/>
    <x v="2"/>
    <s v="JM-15535"/>
    <s v="Jessica Myrick"/>
    <x v="0"/>
    <x v="0"/>
    <x v="10"/>
    <s v="Pennsylvania"/>
    <x v="105"/>
    <x v="3"/>
    <x v="724"/>
    <x v="1"/>
    <x v="10"/>
    <x v="723"/>
    <n v="15.552"/>
    <n v="3"/>
    <n v="0.2"/>
    <n v="5.4432"/>
    <n v="12.441600000000001"/>
    <n v="3.1104000000000003"/>
    <x v="2"/>
    <x v="8"/>
    <s v="Q3"/>
    <x v="3"/>
  </r>
  <r>
    <n v="927"/>
    <s v="CA-2014-132962"/>
    <x v="103"/>
    <x v="370"/>
    <x v="2"/>
    <s v="JM-15535"/>
    <s v="Jessica Myrick"/>
    <x v="0"/>
    <x v="0"/>
    <x v="10"/>
    <s v="Pennsylvania"/>
    <x v="105"/>
    <x v="3"/>
    <x v="725"/>
    <x v="2"/>
    <x v="11"/>
    <x v="724"/>
    <n v="252"/>
    <n v="5"/>
    <n v="0.2"/>
    <n v="53.55"/>
    <n v="201.60000000000002"/>
    <n v="50.400000000000006"/>
    <x v="2"/>
    <x v="8"/>
    <s v="Q3"/>
    <x v="3"/>
  </r>
  <r>
    <n v="928"/>
    <s v="CA-2015-115091"/>
    <x v="348"/>
    <x v="256"/>
    <x v="1"/>
    <s v="JJ-15760"/>
    <s v="Joel Jenkins"/>
    <x v="2"/>
    <x v="0"/>
    <x v="24"/>
    <s v="Virginia"/>
    <x v="28"/>
    <x v="0"/>
    <x v="332"/>
    <x v="1"/>
    <x v="6"/>
    <x v="332"/>
    <n v="46.2"/>
    <n v="4"/>
    <n v="0"/>
    <n v="12.936"/>
    <n v="46.2"/>
    <n v="0"/>
    <x v="1"/>
    <x v="2"/>
    <s v="Q4"/>
    <x v="2"/>
  </r>
  <r>
    <n v="929"/>
    <s v="CA-2015-115091"/>
    <x v="348"/>
    <x v="256"/>
    <x v="1"/>
    <s v="JJ-15760"/>
    <s v="Joel Jenkins"/>
    <x v="2"/>
    <x v="0"/>
    <x v="24"/>
    <s v="Virginia"/>
    <x v="28"/>
    <x v="0"/>
    <x v="336"/>
    <x v="1"/>
    <x v="9"/>
    <x v="336"/>
    <n v="28.84"/>
    <n v="2"/>
    <n v="0"/>
    <n v="9.5172000000000008"/>
    <n v="28.84"/>
    <n v="0"/>
    <x v="1"/>
    <x v="2"/>
    <s v="Q4"/>
    <x v="2"/>
  </r>
  <r>
    <n v="930"/>
    <s v="CA-2017-144932"/>
    <x v="349"/>
    <x v="125"/>
    <x v="2"/>
    <s v="AB-10165"/>
    <s v="Alan Barnes"/>
    <x v="0"/>
    <x v="0"/>
    <x v="167"/>
    <s v="Ohio"/>
    <x v="213"/>
    <x v="3"/>
    <x v="487"/>
    <x v="1"/>
    <x v="6"/>
    <x v="487"/>
    <n v="14.592000000000001"/>
    <n v="3"/>
    <n v="0.2"/>
    <n v="2.5535999999999999"/>
    <n v="11.6736"/>
    <n v="2.9184000000000001"/>
    <x v="3"/>
    <x v="3"/>
    <s v="Q2"/>
    <x v="5"/>
  </r>
  <r>
    <n v="931"/>
    <s v="CA-2017-144932"/>
    <x v="349"/>
    <x v="125"/>
    <x v="2"/>
    <s v="AB-10165"/>
    <s v="Alan Barnes"/>
    <x v="0"/>
    <x v="0"/>
    <x v="167"/>
    <s v="Ohio"/>
    <x v="213"/>
    <x v="3"/>
    <x v="726"/>
    <x v="1"/>
    <x v="6"/>
    <x v="725"/>
    <n v="89.855999999999995"/>
    <n v="3"/>
    <n v="0.2"/>
    <n v="21.340800000000002"/>
    <n v="71.884799999999998"/>
    <n v="17.9712"/>
    <x v="3"/>
    <x v="3"/>
    <s v="Q2"/>
    <x v="5"/>
  </r>
  <r>
    <n v="932"/>
    <s v="CA-2017-144932"/>
    <x v="349"/>
    <x v="125"/>
    <x v="2"/>
    <s v="AB-10165"/>
    <s v="Alan Barnes"/>
    <x v="0"/>
    <x v="0"/>
    <x v="167"/>
    <s v="Ohio"/>
    <x v="213"/>
    <x v="3"/>
    <x v="609"/>
    <x v="1"/>
    <x v="10"/>
    <x v="609"/>
    <n v="13.872"/>
    <n v="3"/>
    <n v="0.2"/>
    <n v="5.0286"/>
    <n v="11.0976"/>
    <n v="2.7744"/>
    <x v="3"/>
    <x v="3"/>
    <s v="Q2"/>
    <x v="5"/>
  </r>
  <r>
    <n v="933"/>
    <s v="CA-2017-114216"/>
    <x v="264"/>
    <x v="371"/>
    <x v="1"/>
    <s v="RK-19300"/>
    <s v="Ralph Kennedy"/>
    <x v="0"/>
    <x v="0"/>
    <x v="10"/>
    <s v="Pennsylvania"/>
    <x v="11"/>
    <x v="3"/>
    <x v="727"/>
    <x v="1"/>
    <x v="10"/>
    <x v="726"/>
    <n v="12.192"/>
    <n v="3"/>
    <n v="0.2"/>
    <n v="4.1147999999999998"/>
    <n v="9.7536000000000005"/>
    <n v="2.4384000000000001"/>
    <x v="3"/>
    <x v="8"/>
    <s v="Q3"/>
    <x v="3"/>
  </r>
  <r>
    <n v="934"/>
    <s v="CA-2016-140081"/>
    <x v="23"/>
    <x v="372"/>
    <x v="1"/>
    <s v="CG-12040"/>
    <s v="Catherine Glotzbach"/>
    <x v="2"/>
    <x v="0"/>
    <x v="10"/>
    <s v="Pennsylvania"/>
    <x v="74"/>
    <x v="3"/>
    <x v="728"/>
    <x v="1"/>
    <x v="10"/>
    <x v="727"/>
    <n v="45.055999999999997"/>
    <n v="8"/>
    <n v="0.2"/>
    <n v="15.2064"/>
    <n v="36.044800000000002"/>
    <n v="9.0112000000000005"/>
    <x v="0"/>
    <x v="1"/>
    <s v="Q2"/>
    <x v="2"/>
  </r>
  <r>
    <n v="935"/>
    <s v="CA-2016-140081"/>
    <x v="23"/>
    <x v="372"/>
    <x v="1"/>
    <s v="CG-12040"/>
    <s v="Catherine Glotzbach"/>
    <x v="2"/>
    <x v="0"/>
    <x v="10"/>
    <s v="Pennsylvania"/>
    <x v="74"/>
    <x v="3"/>
    <x v="729"/>
    <x v="1"/>
    <x v="8"/>
    <x v="728"/>
    <n v="29.718"/>
    <n v="6"/>
    <n v="0.7"/>
    <n v="-21.793199999999999"/>
    <n v="8.9154000000000018"/>
    <n v="20.802599999999998"/>
    <x v="0"/>
    <x v="1"/>
    <s v="Q2"/>
    <x v="2"/>
  </r>
  <r>
    <n v="936"/>
    <s v="CA-2016-140081"/>
    <x v="23"/>
    <x v="372"/>
    <x v="1"/>
    <s v="CG-12040"/>
    <s v="Catherine Glotzbach"/>
    <x v="2"/>
    <x v="0"/>
    <x v="10"/>
    <s v="Pennsylvania"/>
    <x v="74"/>
    <x v="3"/>
    <x v="680"/>
    <x v="1"/>
    <x v="10"/>
    <x v="680"/>
    <n v="15.552"/>
    <n v="3"/>
    <n v="0.2"/>
    <n v="5.4432"/>
    <n v="12.441600000000001"/>
    <n v="3.1104000000000003"/>
    <x v="0"/>
    <x v="1"/>
    <s v="Q2"/>
    <x v="2"/>
  </r>
  <r>
    <n v="937"/>
    <s v="CA-2016-140081"/>
    <x v="23"/>
    <x v="372"/>
    <x v="1"/>
    <s v="CG-12040"/>
    <s v="Catherine Glotzbach"/>
    <x v="2"/>
    <x v="0"/>
    <x v="10"/>
    <s v="Pennsylvania"/>
    <x v="74"/>
    <x v="3"/>
    <x v="137"/>
    <x v="1"/>
    <x v="9"/>
    <x v="138"/>
    <n v="447.69600000000003"/>
    <n v="2"/>
    <n v="0.2"/>
    <n v="33.577199999999998"/>
    <n v="358.15680000000003"/>
    <n v="89.539200000000008"/>
    <x v="0"/>
    <x v="1"/>
    <s v="Q2"/>
    <x v="2"/>
  </r>
  <r>
    <n v="938"/>
    <s v="US-2017-111745"/>
    <x v="60"/>
    <x v="373"/>
    <x v="2"/>
    <s v="RA-19885"/>
    <s v="Ruben Ausman"/>
    <x v="1"/>
    <x v="0"/>
    <x v="168"/>
    <s v="New Mexico"/>
    <x v="214"/>
    <x v="1"/>
    <x v="331"/>
    <x v="2"/>
    <x v="11"/>
    <x v="331"/>
    <n v="159.99"/>
    <n v="1"/>
    <n v="0"/>
    <n v="54.396599999999999"/>
    <n v="159.99"/>
    <n v="0"/>
    <x v="3"/>
    <x v="0"/>
    <s v="Q4"/>
    <x v="1"/>
  </r>
  <r>
    <n v="939"/>
    <s v="CA-2015-148250"/>
    <x v="350"/>
    <x v="374"/>
    <x v="1"/>
    <s v="RP-19270"/>
    <s v="Rachel Payne"/>
    <x v="1"/>
    <x v="0"/>
    <x v="169"/>
    <s v="California"/>
    <x v="215"/>
    <x v="1"/>
    <x v="730"/>
    <x v="1"/>
    <x v="10"/>
    <x v="729"/>
    <n v="12.96"/>
    <n v="2"/>
    <n v="0"/>
    <n v="6.2207999999999997"/>
    <n v="12.96"/>
    <n v="0"/>
    <x v="1"/>
    <x v="4"/>
    <s v="Q4"/>
    <x v="1"/>
  </r>
  <r>
    <n v="940"/>
    <s v="CA-2015-148250"/>
    <x v="350"/>
    <x v="374"/>
    <x v="1"/>
    <s v="RP-19270"/>
    <s v="Rachel Payne"/>
    <x v="1"/>
    <x v="0"/>
    <x v="169"/>
    <s v="California"/>
    <x v="215"/>
    <x v="1"/>
    <x v="731"/>
    <x v="1"/>
    <x v="9"/>
    <x v="730"/>
    <n v="134.47999999999999"/>
    <n v="4"/>
    <n v="0"/>
    <n v="34.964799999999997"/>
    <n v="134.47999999999999"/>
    <n v="0"/>
    <x v="1"/>
    <x v="4"/>
    <s v="Q4"/>
    <x v="1"/>
  </r>
  <r>
    <n v="941"/>
    <s v="CA-2016-105760"/>
    <x v="351"/>
    <x v="375"/>
    <x v="2"/>
    <s v="KC-16255"/>
    <s v="Karen Carlisle"/>
    <x v="1"/>
    <x v="0"/>
    <x v="8"/>
    <s v="California"/>
    <x v="94"/>
    <x v="1"/>
    <x v="732"/>
    <x v="1"/>
    <x v="10"/>
    <x v="731"/>
    <n v="17.12"/>
    <n v="2"/>
    <n v="0"/>
    <n v="8.0464000000000002"/>
    <n v="17.12"/>
    <n v="0"/>
    <x v="0"/>
    <x v="1"/>
    <s v="Q2"/>
    <x v="1"/>
  </r>
  <r>
    <n v="942"/>
    <s v="CA-2016-142958"/>
    <x v="180"/>
    <x v="120"/>
    <x v="1"/>
    <s v="RW-19630"/>
    <s v="Rob Williams"/>
    <x v="1"/>
    <x v="0"/>
    <x v="170"/>
    <s v="California"/>
    <x v="216"/>
    <x v="1"/>
    <x v="733"/>
    <x v="1"/>
    <x v="8"/>
    <x v="732"/>
    <n v="6.0960000000000001"/>
    <n v="2"/>
    <n v="0.2"/>
    <n v="2.2098"/>
    <n v="4.8768000000000002"/>
    <n v="1.2192000000000001"/>
    <x v="0"/>
    <x v="4"/>
    <s v="Q4"/>
    <x v="0"/>
  </r>
  <r>
    <n v="943"/>
    <s v="CA-2016-142958"/>
    <x v="180"/>
    <x v="120"/>
    <x v="1"/>
    <s v="RW-19630"/>
    <s v="Rob Williams"/>
    <x v="1"/>
    <x v="0"/>
    <x v="170"/>
    <s v="California"/>
    <x v="216"/>
    <x v="1"/>
    <x v="3"/>
    <x v="0"/>
    <x v="3"/>
    <x v="3"/>
    <n v="1114.2719999999999"/>
    <n v="4"/>
    <n v="0.2"/>
    <n v="41.785200000000003"/>
    <n v="891.41759999999999"/>
    <n v="222.8544"/>
    <x v="0"/>
    <x v="4"/>
    <s v="Q4"/>
    <x v="0"/>
  </r>
  <r>
    <n v="944"/>
    <s v="CA-2015-120880"/>
    <x v="352"/>
    <x v="69"/>
    <x v="1"/>
    <s v="JL-15850"/>
    <s v="John Lucas"/>
    <x v="0"/>
    <x v="0"/>
    <x v="4"/>
    <s v="Washington"/>
    <x v="59"/>
    <x v="1"/>
    <x v="511"/>
    <x v="1"/>
    <x v="10"/>
    <x v="511"/>
    <n v="32.4"/>
    <n v="5"/>
    <n v="0"/>
    <n v="15.552"/>
    <n v="32.4"/>
    <n v="0"/>
    <x v="1"/>
    <x v="5"/>
    <s v="Q2"/>
    <x v="5"/>
  </r>
  <r>
    <n v="945"/>
    <s v="CA-2015-120880"/>
    <x v="352"/>
    <x v="69"/>
    <x v="1"/>
    <s v="JL-15850"/>
    <s v="John Lucas"/>
    <x v="0"/>
    <x v="0"/>
    <x v="4"/>
    <s v="Washington"/>
    <x v="59"/>
    <x v="1"/>
    <x v="734"/>
    <x v="1"/>
    <x v="4"/>
    <x v="733"/>
    <n v="540.57000000000005"/>
    <n v="3"/>
    <n v="0"/>
    <n v="140.54820000000001"/>
    <n v="540.57000000000005"/>
    <n v="0"/>
    <x v="1"/>
    <x v="5"/>
    <s v="Q2"/>
    <x v="5"/>
  </r>
  <r>
    <n v="946"/>
    <s v="CA-2015-120880"/>
    <x v="352"/>
    <x v="69"/>
    <x v="1"/>
    <s v="JL-15850"/>
    <s v="John Lucas"/>
    <x v="0"/>
    <x v="0"/>
    <x v="4"/>
    <s v="Washington"/>
    <x v="59"/>
    <x v="1"/>
    <x v="735"/>
    <x v="1"/>
    <x v="8"/>
    <x v="734"/>
    <n v="167.76"/>
    <n v="5"/>
    <n v="0.2"/>
    <n v="62.91"/>
    <n v="134.208"/>
    <n v="33.552"/>
    <x v="1"/>
    <x v="5"/>
    <s v="Q2"/>
    <x v="5"/>
  </r>
  <r>
    <n v="947"/>
    <s v="US-2015-140200"/>
    <x v="353"/>
    <x v="376"/>
    <x v="2"/>
    <s v="CA-12775"/>
    <s v="Cynthia Arntzen"/>
    <x v="0"/>
    <x v="0"/>
    <x v="123"/>
    <s v="Arizona"/>
    <x v="154"/>
    <x v="1"/>
    <x v="736"/>
    <x v="0"/>
    <x v="3"/>
    <x v="735"/>
    <n v="393.16500000000002"/>
    <n v="3"/>
    <n v="0.5"/>
    <n v="-204.44579999999999"/>
    <n v="196.58250000000001"/>
    <n v="196.58250000000001"/>
    <x v="1"/>
    <x v="7"/>
    <s v="Q3"/>
    <x v="1"/>
  </r>
  <r>
    <n v="948"/>
    <s v="US-2017-110576"/>
    <x v="354"/>
    <x v="348"/>
    <x v="1"/>
    <s v="RB-19795"/>
    <s v="Ross Baird"/>
    <x v="2"/>
    <x v="0"/>
    <x v="10"/>
    <s v="Pennsylvania"/>
    <x v="74"/>
    <x v="3"/>
    <x v="737"/>
    <x v="0"/>
    <x v="5"/>
    <x v="736"/>
    <n v="516.48800000000006"/>
    <n v="7"/>
    <n v="0.2"/>
    <n v="-12.9122"/>
    <n v="413.19040000000007"/>
    <n v="103.29760000000002"/>
    <x v="3"/>
    <x v="0"/>
    <s v="Q4"/>
    <x v="0"/>
  </r>
  <r>
    <n v="949"/>
    <s v="US-2017-110576"/>
    <x v="354"/>
    <x v="348"/>
    <x v="1"/>
    <s v="RB-19795"/>
    <s v="Ross Baird"/>
    <x v="2"/>
    <x v="0"/>
    <x v="10"/>
    <s v="Pennsylvania"/>
    <x v="74"/>
    <x v="3"/>
    <x v="220"/>
    <x v="0"/>
    <x v="5"/>
    <x v="221"/>
    <n v="1007.232"/>
    <n v="6"/>
    <n v="0.2"/>
    <n v="75.542400000000001"/>
    <n v="805.78560000000004"/>
    <n v="201.44640000000001"/>
    <x v="3"/>
    <x v="0"/>
    <s v="Q4"/>
    <x v="0"/>
  </r>
  <r>
    <n v="950"/>
    <s v="US-2017-110576"/>
    <x v="354"/>
    <x v="348"/>
    <x v="1"/>
    <s v="RB-19795"/>
    <s v="Ross Baird"/>
    <x v="2"/>
    <x v="0"/>
    <x v="10"/>
    <s v="Pennsylvania"/>
    <x v="74"/>
    <x v="3"/>
    <x v="738"/>
    <x v="0"/>
    <x v="3"/>
    <x v="737"/>
    <n v="2065.3200000000002"/>
    <n v="12"/>
    <n v="0.4"/>
    <n v="-619.596"/>
    <n v="1239.192"/>
    <n v="826.12800000000016"/>
    <x v="3"/>
    <x v="0"/>
    <s v="Q4"/>
    <x v="0"/>
  </r>
  <r>
    <n v="951"/>
    <s v="US-2017-110576"/>
    <x v="354"/>
    <x v="348"/>
    <x v="1"/>
    <s v="RB-19795"/>
    <s v="Ross Baird"/>
    <x v="2"/>
    <x v="0"/>
    <x v="10"/>
    <s v="Pennsylvania"/>
    <x v="74"/>
    <x v="3"/>
    <x v="739"/>
    <x v="1"/>
    <x v="10"/>
    <x v="738"/>
    <n v="15.552"/>
    <n v="3"/>
    <n v="0.2"/>
    <n v="5.4432"/>
    <n v="12.441600000000001"/>
    <n v="3.1104000000000003"/>
    <x v="3"/>
    <x v="0"/>
    <s v="Q4"/>
    <x v="0"/>
  </r>
  <r>
    <n v="952"/>
    <s v="US-2017-110576"/>
    <x v="354"/>
    <x v="348"/>
    <x v="1"/>
    <s v="RB-19795"/>
    <s v="Ross Baird"/>
    <x v="2"/>
    <x v="0"/>
    <x v="10"/>
    <s v="Pennsylvania"/>
    <x v="74"/>
    <x v="3"/>
    <x v="218"/>
    <x v="1"/>
    <x v="10"/>
    <x v="219"/>
    <n v="25.344000000000001"/>
    <n v="6"/>
    <n v="0.2"/>
    <n v="7.92"/>
    <n v="20.275200000000002"/>
    <n v="5.0688000000000004"/>
    <x v="3"/>
    <x v="0"/>
    <s v="Q4"/>
    <x v="0"/>
  </r>
  <r>
    <n v="953"/>
    <s v="CA-2017-131156"/>
    <x v="355"/>
    <x v="377"/>
    <x v="1"/>
    <s v="KH-16360"/>
    <s v="Katherine Hughes"/>
    <x v="0"/>
    <x v="0"/>
    <x v="10"/>
    <s v="Pennsylvania"/>
    <x v="105"/>
    <x v="3"/>
    <x v="740"/>
    <x v="0"/>
    <x v="5"/>
    <x v="222"/>
    <n v="25.472000000000001"/>
    <n v="4"/>
    <n v="0.2"/>
    <n v="7.6416000000000004"/>
    <n v="20.377600000000001"/>
    <n v="5.0944000000000003"/>
    <x v="3"/>
    <x v="3"/>
    <s v="Q2"/>
    <x v="2"/>
  </r>
  <r>
    <n v="954"/>
    <s v="CA-2017-136539"/>
    <x v="116"/>
    <x v="378"/>
    <x v="1"/>
    <s v="GH-14665"/>
    <s v="Greg Hansen"/>
    <x v="0"/>
    <x v="0"/>
    <x v="171"/>
    <s v="Texas"/>
    <x v="217"/>
    <x v="2"/>
    <x v="207"/>
    <x v="1"/>
    <x v="6"/>
    <x v="208"/>
    <n v="27.167999999999999"/>
    <n v="2"/>
    <n v="0.2"/>
    <n v="2.7168000000000001"/>
    <n v="21.734400000000001"/>
    <n v="5.4336000000000002"/>
    <x v="3"/>
    <x v="4"/>
    <s v="Q4"/>
    <x v="6"/>
  </r>
  <r>
    <n v="955"/>
    <s v="CA-2017-136539"/>
    <x v="116"/>
    <x v="378"/>
    <x v="1"/>
    <s v="GH-14665"/>
    <s v="Greg Hansen"/>
    <x v="0"/>
    <x v="0"/>
    <x v="171"/>
    <s v="Texas"/>
    <x v="217"/>
    <x v="2"/>
    <x v="266"/>
    <x v="0"/>
    <x v="0"/>
    <x v="266"/>
    <n v="78.852800000000002"/>
    <n v="2"/>
    <n v="0.32"/>
    <n v="-11.596"/>
    <n v="53.619903999999998"/>
    <n v="25.232896"/>
    <x v="3"/>
    <x v="4"/>
    <s v="Q4"/>
    <x v="6"/>
  </r>
  <r>
    <n v="956"/>
    <s v="CA-2017-119305"/>
    <x v="329"/>
    <x v="379"/>
    <x v="1"/>
    <s v="SW-20275"/>
    <s v="Scott Williamson"/>
    <x v="0"/>
    <x v="0"/>
    <x v="25"/>
    <s v="Mississippi"/>
    <x v="129"/>
    <x v="0"/>
    <x v="54"/>
    <x v="1"/>
    <x v="4"/>
    <x v="54"/>
    <n v="173.8"/>
    <n v="5"/>
    <n v="0"/>
    <n v="43.45"/>
    <n v="173.8"/>
    <n v="0"/>
    <x v="3"/>
    <x v="0"/>
    <s v="Q4"/>
    <x v="6"/>
  </r>
  <r>
    <n v="957"/>
    <s v="CA-2017-102414"/>
    <x v="356"/>
    <x v="380"/>
    <x v="0"/>
    <s v="JA-15970"/>
    <s v="Joseph Airdo"/>
    <x v="0"/>
    <x v="0"/>
    <x v="42"/>
    <s v="Arizona"/>
    <x v="51"/>
    <x v="1"/>
    <x v="687"/>
    <x v="2"/>
    <x v="7"/>
    <x v="687"/>
    <n v="29.591999999999999"/>
    <n v="1"/>
    <n v="0.2"/>
    <n v="2.5893000000000002"/>
    <n v="23.6736"/>
    <n v="5.9184000000000001"/>
    <x v="3"/>
    <x v="5"/>
    <s v="Q2"/>
    <x v="2"/>
  </r>
  <r>
    <n v="958"/>
    <s v="CA-2017-102414"/>
    <x v="356"/>
    <x v="380"/>
    <x v="0"/>
    <s v="JA-15970"/>
    <s v="Joseph Airdo"/>
    <x v="0"/>
    <x v="0"/>
    <x v="42"/>
    <s v="Arizona"/>
    <x v="51"/>
    <x v="1"/>
    <x v="741"/>
    <x v="1"/>
    <x v="8"/>
    <x v="739"/>
    <n v="4.7519999999999998"/>
    <n v="2"/>
    <n v="0.7"/>
    <n v="-3.1680000000000001"/>
    <n v="1.4256000000000002"/>
    <n v="3.3263999999999996"/>
    <x v="3"/>
    <x v="5"/>
    <s v="Q2"/>
    <x v="2"/>
  </r>
  <r>
    <n v="959"/>
    <s v="CA-2017-102414"/>
    <x v="356"/>
    <x v="380"/>
    <x v="0"/>
    <s v="JA-15970"/>
    <s v="Joseph Airdo"/>
    <x v="0"/>
    <x v="0"/>
    <x v="42"/>
    <s v="Arizona"/>
    <x v="51"/>
    <x v="1"/>
    <x v="742"/>
    <x v="1"/>
    <x v="10"/>
    <x v="740"/>
    <n v="15.552"/>
    <n v="3"/>
    <n v="0.2"/>
    <n v="5.6375999999999999"/>
    <n v="12.441600000000001"/>
    <n v="3.1104000000000003"/>
    <x v="3"/>
    <x v="5"/>
    <s v="Q2"/>
    <x v="2"/>
  </r>
  <r>
    <n v="960"/>
    <s v="CA-2015-112571"/>
    <x v="357"/>
    <x v="238"/>
    <x v="3"/>
    <s v="DL-12925"/>
    <s v="Daniel Lacy"/>
    <x v="0"/>
    <x v="0"/>
    <x v="147"/>
    <s v="California"/>
    <x v="218"/>
    <x v="1"/>
    <x v="743"/>
    <x v="0"/>
    <x v="5"/>
    <x v="741"/>
    <n v="204.6"/>
    <n v="2"/>
    <n v="0"/>
    <n v="53.195999999999998"/>
    <n v="204.6"/>
    <n v="0"/>
    <x v="1"/>
    <x v="8"/>
    <s v="Q3"/>
    <x v="0"/>
  </r>
  <r>
    <n v="961"/>
    <s v="CA-2017-152142"/>
    <x v="237"/>
    <x v="381"/>
    <x v="1"/>
    <s v="LW-16990"/>
    <s v="Lindsay Williams"/>
    <x v="1"/>
    <x v="0"/>
    <x v="8"/>
    <s v="California"/>
    <x v="94"/>
    <x v="1"/>
    <x v="228"/>
    <x v="0"/>
    <x v="1"/>
    <x v="229"/>
    <n v="321.56799999999998"/>
    <n v="2"/>
    <n v="0.2"/>
    <n v="28.1372"/>
    <n v="257.25439999999998"/>
    <n v="64.313599999999994"/>
    <x v="3"/>
    <x v="0"/>
    <s v="Q4"/>
    <x v="0"/>
  </r>
  <r>
    <n v="962"/>
    <s v="CA-2015-160059"/>
    <x v="154"/>
    <x v="382"/>
    <x v="1"/>
    <s v="TB-21190"/>
    <s v="Thomas Brumley"/>
    <x v="2"/>
    <x v="0"/>
    <x v="115"/>
    <s v="Arkansas"/>
    <x v="145"/>
    <x v="0"/>
    <x v="744"/>
    <x v="1"/>
    <x v="8"/>
    <x v="742"/>
    <n v="6.24"/>
    <n v="2"/>
    <n v="0"/>
    <n v="3.0575999999999999"/>
    <n v="6.24"/>
    <n v="0"/>
    <x v="1"/>
    <x v="0"/>
    <s v="Q4"/>
    <x v="5"/>
  </r>
  <r>
    <n v="963"/>
    <s v="CA-2016-120859"/>
    <x v="142"/>
    <x v="383"/>
    <x v="2"/>
    <s v="CV-12805"/>
    <s v="Cynthia Voltz"/>
    <x v="1"/>
    <x v="0"/>
    <x v="8"/>
    <s v="California"/>
    <x v="94"/>
    <x v="1"/>
    <x v="466"/>
    <x v="1"/>
    <x v="12"/>
    <x v="467"/>
    <n v="21.88"/>
    <n v="2"/>
    <n v="0"/>
    <n v="10.94"/>
    <n v="21.88"/>
    <n v="0"/>
    <x v="0"/>
    <x v="8"/>
    <s v="Q3"/>
    <x v="6"/>
  </r>
  <r>
    <n v="964"/>
    <s v="CA-2014-127488"/>
    <x v="358"/>
    <x v="131"/>
    <x v="0"/>
    <s v="MS-17365"/>
    <s v="Maribeth Schnelling"/>
    <x v="0"/>
    <x v="0"/>
    <x v="172"/>
    <s v="Florida"/>
    <x v="219"/>
    <x v="0"/>
    <x v="745"/>
    <x v="1"/>
    <x v="2"/>
    <x v="743"/>
    <n v="4.6079999999999997"/>
    <n v="2"/>
    <n v="0.2"/>
    <n v="1.6704000000000001"/>
    <n v="3.6863999999999999"/>
    <n v="0.92159999999999997"/>
    <x v="2"/>
    <x v="8"/>
    <s v="Q3"/>
    <x v="2"/>
  </r>
  <r>
    <n v="965"/>
    <s v="CA-2017-135279"/>
    <x v="359"/>
    <x v="384"/>
    <x v="2"/>
    <s v="BS-11800"/>
    <s v="Bryan Spruell"/>
    <x v="2"/>
    <x v="0"/>
    <x v="20"/>
    <s v="New York"/>
    <x v="164"/>
    <x v="3"/>
    <x v="746"/>
    <x v="1"/>
    <x v="2"/>
    <x v="744"/>
    <n v="9.82"/>
    <n v="2"/>
    <n v="0"/>
    <n v="4.8117999999999999"/>
    <n v="9.82"/>
    <n v="0"/>
    <x v="3"/>
    <x v="3"/>
    <s v="Q2"/>
    <x v="1"/>
  </r>
  <r>
    <n v="966"/>
    <s v="CA-2017-135279"/>
    <x v="359"/>
    <x v="384"/>
    <x v="2"/>
    <s v="BS-11800"/>
    <s v="Bryan Spruell"/>
    <x v="2"/>
    <x v="0"/>
    <x v="20"/>
    <s v="New York"/>
    <x v="164"/>
    <x v="3"/>
    <x v="369"/>
    <x v="1"/>
    <x v="6"/>
    <x v="370"/>
    <n v="35.97"/>
    <n v="3"/>
    <n v="0"/>
    <n v="9.7119"/>
    <n v="35.97"/>
    <n v="0"/>
    <x v="3"/>
    <x v="3"/>
    <s v="Q2"/>
    <x v="1"/>
  </r>
  <r>
    <n v="967"/>
    <s v="CA-2017-135279"/>
    <x v="359"/>
    <x v="384"/>
    <x v="2"/>
    <s v="BS-11800"/>
    <s v="Bryan Spruell"/>
    <x v="2"/>
    <x v="0"/>
    <x v="20"/>
    <s v="New York"/>
    <x v="164"/>
    <x v="3"/>
    <x v="747"/>
    <x v="1"/>
    <x v="10"/>
    <x v="745"/>
    <n v="12.96"/>
    <n v="2"/>
    <n v="0"/>
    <n v="6.2207999999999997"/>
    <n v="12.96"/>
    <n v="0"/>
    <x v="3"/>
    <x v="3"/>
    <s v="Q2"/>
    <x v="1"/>
  </r>
  <r>
    <n v="968"/>
    <s v="CA-2017-135279"/>
    <x v="359"/>
    <x v="384"/>
    <x v="2"/>
    <s v="BS-11800"/>
    <s v="Bryan Spruell"/>
    <x v="2"/>
    <x v="0"/>
    <x v="20"/>
    <s v="New York"/>
    <x v="164"/>
    <x v="3"/>
    <x v="748"/>
    <x v="1"/>
    <x v="10"/>
    <x v="746"/>
    <n v="191.6"/>
    <n v="4"/>
    <n v="0"/>
    <n v="91.968000000000004"/>
    <n v="191.6"/>
    <n v="0"/>
    <x v="3"/>
    <x v="3"/>
    <s v="Q2"/>
    <x v="1"/>
  </r>
  <r>
    <n v="969"/>
    <s v="CA-2017-135279"/>
    <x v="359"/>
    <x v="384"/>
    <x v="2"/>
    <s v="BS-11800"/>
    <s v="Bryan Spruell"/>
    <x v="2"/>
    <x v="0"/>
    <x v="20"/>
    <s v="New York"/>
    <x v="164"/>
    <x v="3"/>
    <x v="745"/>
    <x v="1"/>
    <x v="2"/>
    <x v="743"/>
    <n v="8.64"/>
    <n v="3"/>
    <n v="0"/>
    <n v="4.2336"/>
    <n v="8.64"/>
    <n v="0"/>
    <x v="3"/>
    <x v="3"/>
    <s v="Q2"/>
    <x v="1"/>
  </r>
  <r>
    <n v="970"/>
    <s v="CA-2017-135279"/>
    <x v="359"/>
    <x v="384"/>
    <x v="2"/>
    <s v="BS-11800"/>
    <s v="Bryan Spruell"/>
    <x v="2"/>
    <x v="0"/>
    <x v="20"/>
    <s v="New York"/>
    <x v="164"/>
    <x v="3"/>
    <x v="749"/>
    <x v="1"/>
    <x v="4"/>
    <x v="747"/>
    <n v="501.81"/>
    <n v="3"/>
    <n v="0"/>
    <n v="0"/>
    <n v="501.81"/>
    <n v="0"/>
    <x v="3"/>
    <x v="3"/>
    <s v="Q2"/>
    <x v="1"/>
  </r>
  <r>
    <n v="971"/>
    <s v="CA-2014-115791"/>
    <x v="360"/>
    <x v="385"/>
    <x v="0"/>
    <s v="DL-13315"/>
    <s v="Delfina Latchford"/>
    <x v="0"/>
    <x v="0"/>
    <x v="10"/>
    <s v="Pennsylvania"/>
    <x v="63"/>
    <x v="3"/>
    <x v="750"/>
    <x v="0"/>
    <x v="5"/>
    <x v="748"/>
    <n v="127.104"/>
    <n v="6"/>
    <n v="0.2"/>
    <n v="28.598400000000002"/>
    <n v="101.6832"/>
    <n v="25.4208"/>
    <x v="2"/>
    <x v="9"/>
    <s v="Q1"/>
    <x v="6"/>
  </r>
  <r>
    <n v="972"/>
    <s v="CA-2014-115791"/>
    <x v="360"/>
    <x v="385"/>
    <x v="0"/>
    <s v="DL-13315"/>
    <s v="Delfina Latchford"/>
    <x v="0"/>
    <x v="0"/>
    <x v="10"/>
    <s v="Pennsylvania"/>
    <x v="63"/>
    <x v="3"/>
    <x v="302"/>
    <x v="2"/>
    <x v="7"/>
    <x v="302"/>
    <n v="124.2"/>
    <n v="3"/>
    <n v="0.4"/>
    <n v="-31.05"/>
    <n v="74.52"/>
    <n v="49.680000000000007"/>
    <x v="2"/>
    <x v="9"/>
    <s v="Q1"/>
    <x v="6"/>
  </r>
  <r>
    <n v="973"/>
    <s v="CA-2014-115791"/>
    <x v="360"/>
    <x v="385"/>
    <x v="0"/>
    <s v="DL-13315"/>
    <s v="Delfina Latchford"/>
    <x v="0"/>
    <x v="0"/>
    <x v="10"/>
    <s v="Pennsylvania"/>
    <x v="63"/>
    <x v="3"/>
    <x v="582"/>
    <x v="1"/>
    <x v="8"/>
    <x v="582"/>
    <n v="18.588000000000001"/>
    <n v="2"/>
    <n v="0.7"/>
    <n v="-13.6312"/>
    <n v="5.5764000000000014"/>
    <n v="13.0116"/>
    <x v="2"/>
    <x v="9"/>
    <s v="Q1"/>
    <x v="6"/>
  </r>
  <r>
    <n v="974"/>
    <s v="CA-2014-115791"/>
    <x v="360"/>
    <x v="385"/>
    <x v="0"/>
    <s v="DL-13315"/>
    <s v="Delfina Latchford"/>
    <x v="0"/>
    <x v="0"/>
    <x v="10"/>
    <s v="Pennsylvania"/>
    <x v="63"/>
    <x v="3"/>
    <x v="300"/>
    <x v="1"/>
    <x v="2"/>
    <x v="300"/>
    <n v="30.071999999999999"/>
    <n v="3"/>
    <n v="0.2"/>
    <n v="10.1493"/>
    <n v="24.057600000000001"/>
    <n v="6.0144000000000002"/>
    <x v="2"/>
    <x v="9"/>
    <s v="Q1"/>
    <x v="6"/>
  </r>
  <r>
    <n v="975"/>
    <s v="US-2017-103247"/>
    <x v="361"/>
    <x v="179"/>
    <x v="0"/>
    <s v="PO-19195"/>
    <s v="Phillina Ober"/>
    <x v="2"/>
    <x v="0"/>
    <x v="20"/>
    <s v="New York"/>
    <x v="164"/>
    <x v="3"/>
    <x v="461"/>
    <x v="2"/>
    <x v="7"/>
    <x v="462"/>
    <n v="160.93"/>
    <n v="7"/>
    <n v="0"/>
    <n v="3.2185999999999999"/>
    <n v="160.93"/>
    <n v="0"/>
    <x v="3"/>
    <x v="2"/>
    <s v="Q4"/>
    <x v="6"/>
  </r>
  <r>
    <n v="976"/>
    <s v="US-2017-103247"/>
    <x v="361"/>
    <x v="179"/>
    <x v="0"/>
    <s v="PO-19195"/>
    <s v="Phillina Ober"/>
    <x v="2"/>
    <x v="0"/>
    <x v="20"/>
    <s v="New York"/>
    <x v="164"/>
    <x v="3"/>
    <x v="351"/>
    <x v="1"/>
    <x v="8"/>
    <x v="351"/>
    <n v="75.792000000000002"/>
    <n v="3"/>
    <n v="0.2"/>
    <n v="25.579799999999999"/>
    <n v="60.633600000000001"/>
    <n v="15.1584"/>
    <x v="3"/>
    <x v="2"/>
    <s v="Q4"/>
    <x v="6"/>
  </r>
  <r>
    <n v="977"/>
    <s v="US-2017-100209"/>
    <x v="362"/>
    <x v="386"/>
    <x v="1"/>
    <s v="TD-20995"/>
    <s v="Tamara Dahlen"/>
    <x v="0"/>
    <x v="0"/>
    <x v="32"/>
    <s v="Oregon"/>
    <x v="40"/>
    <x v="1"/>
    <x v="751"/>
    <x v="1"/>
    <x v="8"/>
    <x v="749"/>
    <n v="1.08"/>
    <n v="2"/>
    <n v="0.7"/>
    <n v="-0.79200000000000004"/>
    <n v="0.32400000000000007"/>
    <n v="0.75600000000000001"/>
    <x v="3"/>
    <x v="7"/>
    <s v="Q3"/>
    <x v="1"/>
  </r>
  <r>
    <n v="978"/>
    <s v="CA-2017-159366"/>
    <x v="363"/>
    <x v="387"/>
    <x v="2"/>
    <s v="BW-11110"/>
    <s v="Bart Watters"/>
    <x v="1"/>
    <x v="0"/>
    <x v="66"/>
    <s v="Michigan"/>
    <x v="185"/>
    <x v="2"/>
    <x v="155"/>
    <x v="2"/>
    <x v="15"/>
    <x v="156"/>
    <n v="3059.982"/>
    <n v="2"/>
    <n v="0.1"/>
    <n v="679.99599999999998"/>
    <n v="2753.9838"/>
    <n v="305.9982"/>
    <x v="3"/>
    <x v="9"/>
    <s v="Q1"/>
    <x v="3"/>
  </r>
  <r>
    <n v="979"/>
    <s v="CA-2016-145499"/>
    <x v="198"/>
    <x v="388"/>
    <x v="2"/>
    <s v="RW-19690"/>
    <s v="Robert Waldorf"/>
    <x v="0"/>
    <x v="0"/>
    <x v="40"/>
    <s v="North Carolina"/>
    <x v="124"/>
    <x v="0"/>
    <x v="520"/>
    <x v="1"/>
    <x v="8"/>
    <x v="520"/>
    <n v="3.282"/>
    <n v="2"/>
    <n v="0.7"/>
    <n v="-2.6255999999999999"/>
    <n v="0.98460000000000014"/>
    <n v="2.2973999999999997"/>
    <x v="0"/>
    <x v="5"/>
    <s v="Q2"/>
    <x v="2"/>
  </r>
  <r>
    <n v="980"/>
    <s v="CA-2015-157035"/>
    <x v="364"/>
    <x v="301"/>
    <x v="2"/>
    <s v="KB-16600"/>
    <s v="Ken Brennan"/>
    <x v="1"/>
    <x v="0"/>
    <x v="38"/>
    <s v="Indiana"/>
    <x v="134"/>
    <x v="2"/>
    <x v="752"/>
    <x v="1"/>
    <x v="10"/>
    <x v="750"/>
    <n v="34.020000000000003"/>
    <n v="3"/>
    <n v="0"/>
    <n v="16.669799999999999"/>
    <n v="34.020000000000003"/>
    <n v="0"/>
    <x v="1"/>
    <x v="4"/>
    <s v="Q4"/>
    <x v="4"/>
  </r>
  <r>
    <n v="981"/>
    <s v="CA-2016-144939"/>
    <x v="339"/>
    <x v="389"/>
    <x v="1"/>
    <s v="EB-13870"/>
    <s v="Emily Burns"/>
    <x v="0"/>
    <x v="0"/>
    <x v="20"/>
    <s v="New York"/>
    <x v="45"/>
    <x v="3"/>
    <x v="637"/>
    <x v="0"/>
    <x v="1"/>
    <x v="637"/>
    <n v="599.29200000000003"/>
    <n v="6"/>
    <n v="0.1"/>
    <n v="93.223200000000006"/>
    <n v="539.36279999999999"/>
    <n v="59.929200000000009"/>
    <x v="0"/>
    <x v="2"/>
    <s v="Q4"/>
    <x v="2"/>
  </r>
  <r>
    <n v="982"/>
    <s v="CA-2014-163419"/>
    <x v="7"/>
    <x v="390"/>
    <x v="0"/>
    <s v="TZ-21580"/>
    <s v="Tracy Zic"/>
    <x v="0"/>
    <x v="0"/>
    <x v="103"/>
    <s v="Colorado"/>
    <x v="127"/>
    <x v="1"/>
    <x v="753"/>
    <x v="1"/>
    <x v="6"/>
    <x v="751"/>
    <n v="3.3919999999999999"/>
    <n v="1"/>
    <n v="0.2"/>
    <n v="0.80559999999999998"/>
    <n v="2.7136"/>
    <n v="0.6784"/>
    <x v="2"/>
    <x v="0"/>
    <s v="Q4"/>
    <x v="0"/>
  </r>
  <r>
    <n v="983"/>
    <s v="CA-2014-163419"/>
    <x v="7"/>
    <x v="390"/>
    <x v="0"/>
    <s v="TZ-21580"/>
    <s v="Tracy Zic"/>
    <x v="0"/>
    <x v="0"/>
    <x v="103"/>
    <s v="Colorado"/>
    <x v="127"/>
    <x v="1"/>
    <x v="754"/>
    <x v="2"/>
    <x v="7"/>
    <x v="752"/>
    <n v="559.98400000000004"/>
    <n v="2"/>
    <n v="0.2"/>
    <n v="55.998399999999997"/>
    <n v="447.98720000000003"/>
    <n v="111.99680000000001"/>
    <x v="2"/>
    <x v="0"/>
    <s v="Q4"/>
    <x v="0"/>
  </r>
  <r>
    <n v="984"/>
    <s v="CA-2014-163419"/>
    <x v="7"/>
    <x v="390"/>
    <x v="0"/>
    <s v="TZ-21580"/>
    <s v="Tracy Zic"/>
    <x v="0"/>
    <x v="0"/>
    <x v="103"/>
    <s v="Colorado"/>
    <x v="127"/>
    <x v="1"/>
    <x v="662"/>
    <x v="0"/>
    <x v="1"/>
    <x v="662"/>
    <n v="603.91999999999996"/>
    <n v="5"/>
    <n v="0.2"/>
    <n v="75.489999999999995"/>
    <n v="483.13599999999997"/>
    <n v="120.78399999999999"/>
    <x v="2"/>
    <x v="0"/>
    <s v="Q4"/>
    <x v="0"/>
  </r>
  <r>
    <n v="985"/>
    <s v="CA-2017-100314"/>
    <x v="365"/>
    <x v="391"/>
    <x v="1"/>
    <s v="AS-10630"/>
    <s v="Ann Steele"/>
    <x v="2"/>
    <x v="0"/>
    <x v="45"/>
    <s v="Texas"/>
    <x v="89"/>
    <x v="2"/>
    <x v="639"/>
    <x v="1"/>
    <x v="2"/>
    <x v="639"/>
    <n v="7.968"/>
    <n v="2"/>
    <n v="0.2"/>
    <n v="2.5895999999999999"/>
    <n v="6.3744000000000005"/>
    <n v="1.5936000000000001"/>
    <x v="3"/>
    <x v="8"/>
    <s v="Q3"/>
    <x v="5"/>
  </r>
  <r>
    <n v="986"/>
    <s v="CA-2017-100314"/>
    <x v="365"/>
    <x v="391"/>
    <x v="1"/>
    <s v="AS-10630"/>
    <s v="Ann Steele"/>
    <x v="2"/>
    <x v="0"/>
    <x v="45"/>
    <s v="Texas"/>
    <x v="89"/>
    <x v="2"/>
    <x v="755"/>
    <x v="1"/>
    <x v="12"/>
    <x v="753"/>
    <n v="27.968"/>
    <n v="4"/>
    <n v="0.2"/>
    <n v="9.4391999999999996"/>
    <n v="22.374400000000001"/>
    <n v="5.5936000000000003"/>
    <x v="3"/>
    <x v="8"/>
    <s v="Q3"/>
    <x v="5"/>
  </r>
  <r>
    <n v="987"/>
    <s v="CA-2017-100314"/>
    <x v="365"/>
    <x v="391"/>
    <x v="1"/>
    <s v="AS-10630"/>
    <s v="Ann Steele"/>
    <x v="2"/>
    <x v="0"/>
    <x v="45"/>
    <s v="Texas"/>
    <x v="89"/>
    <x v="2"/>
    <x v="756"/>
    <x v="2"/>
    <x v="15"/>
    <x v="754"/>
    <n v="336.51"/>
    <n v="3"/>
    <n v="0.4"/>
    <n v="44.868000000000002"/>
    <n v="201.90599999999998"/>
    <n v="134.60400000000001"/>
    <x v="3"/>
    <x v="8"/>
    <s v="Q3"/>
    <x v="5"/>
  </r>
  <r>
    <n v="988"/>
    <s v="CA-2015-146829"/>
    <x v="366"/>
    <x v="392"/>
    <x v="3"/>
    <s v="TS-21340"/>
    <s v="Toby Swindell"/>
    <x v="0"/>
    <x v="0"/>
    <x v="12"/>
    <s v="Texas"/>
    <x v="16"/>
    <x v="2"/>
    <x v="757"/>
    <x v="1"/>
    <x v="8"/>
    <x v="755"/>
    <n v="1.1120000000000001"/>
    <n v="2"/>
    <n v="0.8"/>
    <n v="-1.8904000000000001"/>
    <n v="0.22239999999999996"/>
    <n v="0.88960000000000017"/>
    <x v="1"/>
    <x v="10"/>
    <s v="Q1"/>
    <x v="0"/>
  </r>
  <r>
    <n v="989"/>
    <s v="CA-2017-167899"/>
    <x v="367"/>
    <x v="393"/>
    <x v="1"/>
    <s v="JG-15805"/>
    <s v="John Grady"/>
    <x v="1"/>
    <x v="0"/>
    <x v="109"/>
    <s v="New York"/>
    <x v="135"/>
    <x v="3"/>
    <x v="575"/>
    <x v="0"/>
    <x v="5"/>
    <x v="575"/>
    <n v="520.04999999999995"/>
    <n v="5"/>
    <n v="0"/>
    <n v="72.807000000000002"/>
    <n v="520.04999999999995"/>
    <n v="0"/>
    <x v="3"/>
    <x v="5"/>
    <s v="Q2"/>
    <x v="1"/>
  </r>
  <r>
    <n v="990"/>
    <s v="CA-2017-167899"/>
    <x v="367"/>
    <x v="393"/>
    <x v="1"/>
    <s v="JG-15805"/>
    <s v="John Grady"/>
    <x v="1"/>
    <x v="0"/>
    <x v="109"/>
    <s v="New York"/>
    <x v="135"/>
    <x v="3"/>
    <x v="758"/>
    <x v="1"/>
    <x v="6"/>
    <x v="756"/>
    <n v="17.97"/>
    <n v="3"/>
    <n v="0"/>
    <n v="5.2112999999999996"/>
    <n v="17.97"/>
    <n v="0"/>
    <x v="3"/>
    <x v="5"/>
    <s v="Q2"/>
    <x v="1"/>
  </r>
  <r>
    <n v="991"/>
    <s v="CA-2015-153549"/>
    <x v="368"/>
    <x v="394"/>
    <x v="0"/>
    <s v="SL-20155"/>
    <s v="Sara Luxemburg"/>
    <x v="2"/>
    <x v="0"/>
    <x v="108"/>
    <s v="Florida"/>
    <x v="133"/>
    <x v="0"/>
    <x v="284"/>
    <x v="0"/>
    <x v="1"/>
    <x v="284"/>
    <n v="1166.92"/>
    <n v="5"/>
    <n v="0.2"/>
    <n v="131.27850000000001"/>
    <n v="933.53600000000006"/>
    <n v="233.38400000000001"/>
    <x v="1"/>
    <x v="10"/>
    <s v="Q1"/>
    <x v="1"/>
  </r>
  <r>
    <n v="992"/>
    <s v="CA-2016-110023"/>
    <x v="369"/>
    <x v="47"/>
    <x v="2"/>
    <s v="TS-21610"/>
    <s v="Troy Staebel"/>
    <x v="0"/>
    <x v="0"/>
    <x v="20"/>
    <s v="New York"/>
    <x v="23"/>
    <x v="3"/>
    <x v="624"/>
    <x v="1"/>
    <x v="8"/>
    <x v="624"/>
    <n v="14.624000000000001"/>
    <n v="2"/>
    <n v="0.2"/>
    <n v="5.484"/>
    <n v="11.699200000000001"/>
    <n v="2.9248000000000003"/>
    <x v="0"/>
    <x v="8"/>
    <s v="Q3"/>
    <x v="5"/>
  </r>
  <r>
    <n v="993"/>
    <s v="CA-2016-105585"/>
    <x v="370"/>
    <x v="395"/>
    <x v="2"/>
    <s v="RF-19735"/>
    <s v="Roland Fjeld"/>
    <x v="0"/>
    <x v="0"/>
    <x v="49"/>
    <s v="California"/>
    <x v="58"/>
    <x v="1"/>
    <x v="263"/>
    <x v="1"/>
    <x v="13"/>
    <x v="263"/>
    <n v="10.23"/>
    <n v="3"/>
    <n v="0"/>
    <n v="4.9104000000000001"/>
    <n v="10.23"/>
    <n v="0"/>
    <x v="0"/>
    <x v="6"/>
    <s v="Q3"/>
    <x v="5"/>
  </r>
  <r>
    <n v="994"/>
    <s v="CA-2016-105585"/>
    <x v="370"/>
    <x v="395"/>
    <x v="2"/>
    <s v="RF-19735"/>
    <s v="Roland Fjeld"/>
    <x v="0"/>
    <x v="0"/>
    <x v="49"/>
    <s v="California"/>
    <x v="58"/>
    <x v="1"/>
    <x v="759"/>
    <x v="1"/>
    <x v="10"/>
    <x v="757"/>
    <n v="154.9"/>
    <n v="5"/>
    <n v="0"/>
    <n v="69.704999999999998"/>
    <n v="154.9"/>
    <n v="0"/>
    <x v="0"/>
    <x v="6"/>
    <s v="Q3"/>
    <x v="5"/>
  </r>
  <r>
    <n v="995"/>
    <s v="CA-2014-117639"/>
    <x v="371"/>
    <x v="396"/>
    <x v="1"/>
    <s v="MW-18235"/>
    <s v="Mitch Willingham"/>
    <x v="1"/>
    <x v="0"/>
    <x v="173"/>
    <s v="Virginia"/>
    <x v="220"/>
    <x v="0"/>
    <x v="760"/>
    <x v="1"/>
    <x v="8"/>
    <x v="758"/>
    <n v="2715.93"/>
    <n v="7"/>
    <n v="0"/>
    <n v="1276.4871000000001"/>
    <n v="2715.93"/>
    <n v="0"/>
    <x v="2"/>
    <x v="5"/>
    <s v="Q2"/>
    <x v="4"/>
  </r>
  <r>
    <n v="996"/>
    <s v="CA-2014-117639"/>
    <x v="371"/>
    <x v="396"/>
    <x v="1"/>
    <s v="MW-18235"/>
    <s v="Mitch Willingham"/>
    <x v="1"/>
    <x v="0"/>
    <x v="173"/>
    <s v="Virginia"/>
    <x v="220"/>
    <x v="0"/>
    <x v="638"/>
    <x v="2"/>
    <x v="7"/>
    <x v="759"/>
    <n v="617.97"/>
    <n v="3"/>
    <n v="0"/>
    <n v="173.0316"/>
    <n v="617.97"/>
    <n v="0"/>
    <x v="2"/>
    <x v="5"/>
    <s v="Q2"/>
    <x v="4"/>
  </r>
  <r>
    <n v="997"/>
    <s v="CA-2015-162537"/>
    <x v="372"/>
    <x v="397"/>
    <x v="1"/>
    <s v="RD-19585"/>
    <s v="Rob Dowd"/>
    <x v="0"/>
    <x v="0"/>
    <x v="0"/>
    <s v="Kentucky"/>
    <x v="0"/>
    <x v="0"/>
    <x v="761"/>
    <x v="1"/>
    <x v="12"/>
    <x v="760"/>
    <n v="10.67"/>
    <n v="1"/>
    <n v="0"/>
    <n v="4.9081999999999999"/>
    <n v="10.67"/>
    <n v="0"/>
    <x v="1"/>
    <x v="2"/>
    <s v="Q4"/>
    <x v="4"/>
  </r>
  <r>
    <n v="998"/>
    <s v="CA-2015-162537"/>
    <x v="372"/>
    <x v="397"/>
    <x v="1"/>
    <s v="RD-19585"/>
    <s v="Rob Dowd"/>
    <x v="0"/>
    <x v="0"/>
    <x v="0"/>
    <s v="Kentucky"/>
    <x v="0"/>
    <x v="0"/>
    <x v="762"/>
    <x v="1"/>
    <x v="4"/>
    <x v="761"/>
    <n v="36.630000000000003"/>
    <n v="3"/>
    <n v="0"/>
    <n v="9.8901000000000003"/>
    <n v="36.630000000000003"/>
    <n v="0"/>
    <x v="1"/>
    <x v="2"/>
    <s v="Q4"/>
    <x v="4"/>
  </r>
  <r>
    <n v="999"/>
    <s v="CA-2015-162537"/>
    <x v="372"/>
    <x v="397"/>
    <x v="1"/>
    <s v="RD-19585"/>
    <s v="Rob Dowd"/>
    <x v="0"/>
    <x v="0"/>
    <x v="0"/>
    <s v="Kentucky"/>
    <x v="0"/>
    <x v="0"/>
    <x v="763"/>
    <x v="0"/>
    <x v="5"/>
    <x v="762"/>
    <n v="24.1"/>
    <n v="5"/>
    <n v="0"/>
    <n v="9.1579999999999995"/>
    <n v="24.1"/>
    <n v="0"/>
    <x v="1"/>
    <x v="2"/>
    <s v="Q4"/>
    <x v="4"/>
  </r>
  <r>
    <n v="1000"/>
    <s v="CA-2015-162537"/>
    <x v="372"/>
    <x v="397"/>
    <x v="1"/>
    <s v="RD-19585"/>
    <s v="Rob Dowd"/>
    <x v="0"/>
    <x v="0"/>
    <x v="0"/>
    <s v="Kentucky"/>
    <x v="0"/>
    <x v="0"/>
    <x v="283"/>
    <x v="0"/>
    <x v="5"/>
    <x v="283"/>
    <n v="33.11"/>
    <n v="7"/>
    <n v="0"/>
    <n v="12.9129"/>
    <n v="33.11"/>
    <n v="0"/>
    <x v="1"/>
    <x v="2"/>
    <s v="Q4"/>
    <x v="4"/>
  </r>
  <r>
    <n v="1001"/>
    <s v="CA-2016-155488"/>
    <x v="373"/>
    <x v="398"/>
    <x v="1"/>
    <s v="FM-14290"/>
    <s v="Frank Merwin"/>
    <x v="2"/>
    <x v="0"/>
    <x v="137"/>
    <s v="Washington"/>
    <x v="172"/>
    <x v="1"/>
    <x v="666"/>
    <x v="1"/>
    <x v="6"/>
    <x v="666"/>
    <n v="44.02"/>
    <n v="2"/>
    <n v="0"/>
    <n v="11.4452"/>
    <n v="44.02"/>
    <n v="0"/>
    <x v="0"/>
    <x v="0"/>
    <s v="Q4"/>
    <x v="1"/>
  </r>
  <r>
    <n v="1002"/>
    <s v="CA-2015-124891"/>
    <x v="374"/>
    <x v="116"/>
    <x v="3"/>
    <s v="RH-19495"/>
    <s v="Rick Hansen"/>
    <x v="0"/>
    <x v="0"/>
    <x v="20"/>
    <s v="New York"/>
    <x v="23"/>
    <x v="3"/>
    <x v="764"/>
    <x v="2"/>
    <x v="11"/>
    <x v="763"/>
    <n v="2309.65"/>
    <n v="7"/>
    <n v="0"/>
    <n v="762.18449999999996"/>
    <n v="2309.65"/>
    <n v="0"/>
    <x v="1"/>
    <x v="7"/>
    <s v="Q3"/>
    <x v="5"/>
  </r>
  <r>
    <n v="1003"/>
    <s v="CA-2015-124891"/>
    <x v="374"/>
    <x v="116"/>
    <x v="3"/>
    <s v="RH-19495"/>
    <s v="Rick Hansen"/>
    <x v="0"/>
    <x v="0"/>
    <x v="20"/>
    <s v="New York"/>
    <x v="23"/>
    <x v="3"/>
    <x v="257"/>
    <x v="0"/>
    <x v="3"/>
    <x v="258"/>
    <n v="1090.7819999999999"/>
    <n v="7"/>
    <n v="0.4"/>
    <n v="-290.87520000000001"/>
    <n v="654.46919999999989"/>
    <n v="436.31279999999998"/>
    <x v="1"/>
    <x v="7"/>
    <s v="Q3"/>
    <x v="5"/>
  </r>
  <r>
    <n v="1004"/>
    <s v="CA-2015-124891"/>
    <x v="374"/>
    <x v="116"/>
    <x v="3"/>
    <s v="RH-19495"/>
    <s v="Rick Hansen"/>
    <x v="0"/>
    <x v="0"/>
    <x v="20"/>
    <s v="New York"/>
    <x v="23"/>
    <x v="3"/>
    <x v="747"/>
    <x v="1"/>
    <x v="10"/>
    <x v="745"/>
    <n v="19.440000000000001"/>
    <n v="3"/>
    <n v="0"/>
    <n v="9.3312000000000008"/>
    <n v="19.440000000000001"/>
    <n v="0"/>
    <x v="1"/>
    <x v="7"/>
    <s v="Q3"/>
    <x v="5"/>
  </r>
  <r>
    <n v="1005"/>
    <s v="CA-2015-126445"/>
    <x v="375"/>
    <x v="399"/>
    <x v="1"/>
    <s v="RA-19945"/>
    <s v="Ryan Akin"/>
    <x v="0"/>
    <x v="0"/>
    <x v="174"/>
    <s v="California"/>
    <x v="221"/>
    <x v="1"/>
    <x v="765"/>
    <x v="1"/>
    <x v="4"/>
    <x v="764"/>
    <n v="484.65"/>
    <n v="3"/>
    <n v="0"/>
    <n v="92.083500000000001"/>
    <n v="484.65"/>
    <n v="0"/>
    <x v="1"/>
    <x v="6"/>
    <s v="Q3"/>
    <x v="6"/>
  </r>
  <r>
    <n v="1006"/>
    <s v="CA-2015-111199"/>
    <x v="50"/>
    <x v="50"/>
    <x v="1"/>
    <s v="JK-15730"/>
    <s v="Joe Kamberova"/>
    <x v="0"/>
    <x v="0"/>
    <x v="108"/>
    <s v="North Carolina"/>
    <x v="222"/>
    <x v="0"/>
    <x v="694"/>
    <x v="1"/>
    <x v="10"/>
    <x v="694"/>
    <n v="115.29600000000001"/>
    <n v="3"/>
    <n v="0.2"/>
    <n v="40.3536"/>
    <n v="92.236800000000017"/>
    <n v="23.059200000000004"/>
    <x v="1"/>
    <x v="0"/>
    <s v="Q4"/>
    <x v="5"/>
  </r>
  <r>
    <n v="1007"/>
    <s v="CA-2015-105312"/>
    <x v="376"/>
    <x v="217"/>
    <x v="2"/>
    <s v="MT-17815"/>
    <s v="Meg Tillman"/>
    <x v="0"/>
    <x v="0"/>
    <x v="48"/>
    <s v="Arizona"/>
    <x v="57"/>
    <x v="1"/>
    <x v="111"/>
    <x v="1"/>
    <x v="12"/>
    <x v="111"/>
    <n v="7.08"/>
    <n v="3"/>
    <n v="0.2"/>
    <n v="2.4780000000000002"/>
    <n v="5.6640000000000006"/>
    <n v="1.4160000000000001"/>
    <x v="1"/>
    <x v="0"/>
    <s v="Q4"/>
    <x v="5"/>
  </r>
  <r>
    <n v="1008"/>
    <s v="CA-2015-105312"/>
    <x v="376"/>
    <x v="217"/>
    <x v="2"/>
    <s v="MT-17815"/>
    <s v="Meg Tillman"/>
    <x v="0"/>
    <x v="0"/>
    <x v="48"/>
    <s v="Arizona"/>
    <x v="57"/>
    <x v="1"/>
    <x v="766"/>
    <x v="1"/>
    <x v="8"/>
    <x v="765"/>
    <n v="4.4009999999999998"/>
    <n v="3"/>
    <n v="0.7"/>
    <n v="-3.5207999999999999"/>
    <n v="1.3203"/>
    <n v="3.0806999999999998"/>
    <x v="1"/>
    <x v="0"/>
    <s v="Q4"/>
    <x v="5"/>
  </r>
  <r>
    <n v="1009"/>
    <s v="US-2017-106705"/>
    <x v="377"/>
    <x v="378"/>
    <x v="1"/>
    <s v="PO-18850"/>
    <s v="Patrick O'Brill"/>
    <x v="0"/>
    <x v="0"/>
    <x v="140"/>
    <s v="Iowa"/>
    <x v="223"/>
    <x v="2"/>
    <x v="422"/>
    <x v="1"/>
    <x v="10"/>
    <x v="422"/>
    <n v="44.75"/>
    <n v="5"/>
    <n v="0"/>
    <n v="20.585000000000001"/>
    <n v="44.75"/>
    <n v="0"/>
    <x v="3"/>
    <x v="4"/>
    <s v="Q4"/>
    <x v="0"/>
  </r>
  <r>
    <n v="1010"/>
    <s v="CA-2017-135034"/>
    <x v="378"/>
    <x v="260"/>
    <x v="2"/>
    <s v="AT-10735"/>
    <s v="Annie Thurman"/>
    <x v="0"/>
    <x v="0"/>
    <x v="22"/>
    <s v="Illinois"/>
    <x v="155"/>
    <x v="2"/>
    <x v="160"/>
    <x v="2"/>
    <x v="7"/>
    <x v="161"/>
    <n v="95.983999999999995"/>
    <n v="2"/>
    <n v="0.2"/>
    <n v="5.9989999999999997"/>
    <n v="76.787199999999999"/>
    <n v="19.1968"/>
    <x v="3"/>
    <x v="6"/>
    <s v="Q3"/>
    <x v="0"/>
  </r>
  <r>
    <n v="1011"/>
    <s v="CA-2014-158540"/>
    <x v="156"/>
    <x v="158"/>
    <x v="2"/>
    <s v="VG-21790"/>
    <s v="Vivek Gonzalez"/>
    <x v="0"/>
    <x v="0"/>
    <x v="70"/>
    <s v="California"/>
    <x v="88"/>
    <x v="1"/>
    <x v="767"/>
    <x v="0"/>
    <x v="5"/>
    <x v="766"/>
    <n v="151.72"/>
    <n v="4"/>
    <n v="0"/>
    <n v="27.3096"/>
    <n v="151.72"/>
    <n v="0"/>
    <x v="2"/>
    <x v="0"/>
    <s v="Q4"/>
    <x v="2"/>
  </r>
  <r>
    <n v="1012"/>
    <s v="CA-2017-118437"/>
    <x v="46"/>
    <x v="329"/>
    <x v="0"/>
    <s v="PF-19165"/>
    <s v="Philip Fox"/>
    <x v="0"/>
    <x v="0"/>
    <x v="175"/>
    <s v="Washington"/>
    <x v="224"/>
    <x v="1"/>
    <x v="28"/>
    <x v="0"/>
    <x v="5"/>
    <x v="28"/>
    <n v="155.25"/>
    <n v="3"/>
    <n v="0"/>
    <n v="46.575000000000003"/>
    <n v="155.25"/>
    <n v="0"/>
    <x v="3"/>
    <x v="1"/>
    <s v="Q2"/>
    <x v="3"/>
  </r>
  <r>
    <n v="1013"/>
    <s v="CA-2017-118437"/>
    <x v="46"/>
    <x v="329"/>
    <x v="0"/>
    <s v="PF-19165"/>
    <s v="Philip Fox"/>
    <x v="0"/>
    <x v="0"/>
    <x v="175"/>
    <s v="Washington"/>
    <x v="224"/>
    <x v="1"/>
    <x v="768"/>
    <x v="1"/>
    <x v="4"/>
    <x v="767"/>
    <n v="14.03"/>
    <n v="1"/>
    <n v="0"/>
    <n v="4.0686999999999998"/>
    <n v="14.03"/>
    <n v="0"/>
    <x v="3"/>
    <x v="1"/>
    <s v="Q2"/>
    <x v="3"/>
  </r>
  <r>
    <n v="1014"/>
    <s v="US-2015-126214"/>
    <x v="379"/>
    <x v="140"/>
    <x v="0"/>
    <s v="JS-15880"/>
    <s v="John Stevenson"/>
    <x v="0"/>
    <x v="0"/>
    <x v="4"/>
    <s v="Washington"/>
    <x v="5"/>
    <x v="1"/>
    <x v="209"/>
    <x v="0"/>
    <x v="3"/>
    <x v="210"/>
    <n v="1618.37"/>
    <n v="13"/>
    <n v="0"/>
    <n v="356.04140000000001"/>
    <n v="1618.37"/>
    <n v="0"/>
    <x v="1"/>
    <x v="4"/>
    <s v="Q4"/>
    <x v="2"/>
  </r>
  <r>
    <n v="1015"/>
    <s v="US-2015-126214"/>
    <x v="379"/>
    <x v="140"/>
    <x v="0"/>
    <s v="JS-15880"/>
    <s v="John Stevenson"/>
    <x v="0"/>
    <x v="0"/>
    <x v="4"/>
    <s v="Washington"/>
    <x v="5"/>
    <x v="1"/>
    <x v="769"/>
    <x v="2"/>
    <x v="11"/>
    <x v="768"/>
    <n v="99.6"/>
    <n v="1"/>
    <n v="0"/>
    <n v="36.851999999999997"/>
    <n v="99.6"/>
    <n v="0"/>
    <x v="1"/>
    <x v="4"/>
    <s v="Q4"/>
    <x v="2"/>
  </r>
  <r>
    <n v="1016"/>
    <s v="CA-2015-133025"/>
    <x v="14"/>
    <x v="400"/>
    <x v="0"/>
    <s v="MO-17800"/>
    <s v="Meg O'Connel"/>
    <x v="2"/>
    <x v="0"/>
    <x v="1"/>
    <s v="California"/>
    <x v="1"/>
    <x v="1"/>
    <x v="260"/>
    <x v="1"/>
    <x v="10"/>
    <x v="260"/>
    <n v="32.4"/>
    <n v="5"/>
    <n v="0"/>
    <n v="15.552"/>
    <n v="32.4"/>
    <n v="0"/>
    <x v="1"/>
    <x v="8"/>
    <s v="Q3"/>
    <x v="6"/>
  </r>
  <r>
    <n v="1017"/>
    <s v="CA-2015-108665"/>
    <x v="380"/>
    <x v="401"/>
    <x v="1"/>
    <s v="KM-16225"/>
    <s v="Kalyca Meade"/>
    <x v="1"/>
    <x v="0"/>
    <x v="20"/>
    <s v="New York"/>
    <x v="164"/>
    <x v="3"/>
    <x v="770"/>
    <x v="0"/>
    <x v="5"/>
    <x v="769"/>
    <n v="13.96"/>
    <n v="2"/>
    <n v="0"/>
    <n v="6.7008000000000001"/>
    <n v="13.96"/>
    <n v="0"/>
    <x v="1"/>
    <x v="7"/>
    <s v="Q3"/>
    <x v="2"/>
  </r>
  <r>
    <n v="1018"/>
    <s v="CA-2015-108665"/>
    <x v="380"/>
    <x v="401"/>
    <x v="1"/>
    <s v="KM-16225"/>
    <s v="Kalyca Meade"/>
    <x v="1"/>
    <x v="0"/>
    <x v="20"/>
    <s v="New York"/>
    <x v="164"/>
    <x v="3"/>
    <x v="689"/>
    <x v="0"/>
    <x v="5"/>
    <x v="689"/>
    <n v="155.82"/>
    <n v="3"/>
    <n v="0"/>
    <n v="63.886200000000002"/>
    <n v="155.82"/>
    <n v="0"/>
    <x v="1"/>
    <x v="7"/>
    <s v="Q3"/>
    <x v="2"/>
  </r>
  <r>
    <n v="1019"/>
    <s v="CA-2015-108665"/>
    <x v="380"/>
    <x v="401"/>
    <x v="1"/>
    <s v="KM-16225"/>
    <s v="Kalyca Meade"/>
    <x v="1"/>
    <x v="0"/>
    <x v="20"/>
    <s v="New York"/>
    <x v="164"/>
    <x v="3"/>
    <x v="771"/>
    <x v="2"/>
    <x v="7"/>
    <x v="770"/>
    <n v="124.95"/>
    <n v="5"/>
    <n v="0"/>
    <n v="2.4990000000000001"/>
    <n v="124.95"/>
    <n v="0"/>
    <x v="1"/>
    <x v="7"/>
    <s v="Q3"/>
    <x v="2"/>
  </r>
  <r>
    <n v="1020"/>
    <s v="CA-2015-108665"/>
    <x v="380"/>
    <x v="401"/>
    <x v="1"/>
    <s v="KM-16225"/>
    <s v="Kalyca Meade"/>
    <x v="1"/>
    <x v="0"/>
    <x v="20"/>
    <s v="New York"/>
    <x v="164"/>
    <x v="3"/>
    <x v="772"/>
    <x v="1"/>
    <x v="4"/>
    <x v="771"/>
    <n v="601.65"/>
    <n v="5"/>
    <n v="0"/>
    <n v="156.429"/>
    <n v="601.65"/>
    <n v="0"/>
    <x v="1"/>
    <x v="7"/>
    <s v="Q3"/>
    <x v="2"/>
  </r>
  <r>
    <n v="1021"/>
    <s v="CA-2015-124450"/>
    <x v="381"/>
    <x v="402"/>
    <x v="1"/>
    <s v="GT-14710"/>
    <s v="Greg Tran"/>
    <x v="0"/>
    <x v="0"/>
    <x v="176"/>
    <s v="District of Columbia"/>
    <x v="225"/>
    <x v="3"/>
    <x v="773"/>
    <x v="1"/>
    <x v="6"/>
    <x v="772"/>
    <n v="22.74"/>
    <n v="3"/>
    <n v="0"/>
    <n v="8.8686000000000007"/>
    <n v="22.74"/>
    <n v="0"/>
    <x v="1"/>
    <x v="3"/>
    <s v="Q2"/>
    <x v="2"/>
  </r>
  <r>
    <n v="1022"/>
    <s v="CA-2015-124450"/>
    <x v="381"/>
    <x v="402"/>
    <x v="1"/>
    <s v="GT-14710"/>
    <s v="Greg Tran"/>
    <x v="0"/>
    <x v="0"/>
    <x v="176"/>
    <s v="District of Columbia"/>
    <x v="225"/>
    <x v="3"/>
    <x v="774"/>
    <x v="0"/>
    <x v="1"/>
    <x v="773"/>
    <n v="1267.53"/>
    <n v="3"/>
    <n v="0"/>
    <n v="316.88249999999999"/>
    <n v="1267.53"/>
    <n v="0"/>
    <x v="1"/>
    <x v="3"/>
    <s v="Q2"/>
    <x v="2"/>
  </r>
  <r>
    <n v="1023"/>
    <s v="CA-2015-124450"/>
    <x v="381"/>
    <x v="402"/>
    <x v="1"/>
    <s v="GT-14710"/>
    <s v="Greg Tran"/>
    <x v="0"/>
    <x v="0"/>
    <x v="176"/>
    <s v="District of Columbia"/>
    <x v="225"/>
    <x v="3"/>
    <x v="775"/>
    <x v="2"/>
    <x v="15"/>
    <x v="774"/>
    <n v="1379.92"/>
    <n v="8"/>
    <n v="0"/>
    <n v="648.56240000000003"/>
    <n v="1379.92"/>
    <n v="0"/>
    <x v="1"/>
    <x v="3"/>
    <s v="Q2"/>
    <x v="2"/>
  </r>
  <r>
    <n v="1024"/>
    <s v="CA-2015-167269"/>
    <x v="382"/>
    <x v="403"/>
    <x v="1"/>
    <s v="PB-19150"/>
    <s v="Philip Brown"/>
    <x v="0"/>
    <x v="0"/>
    <x v="10"/>
    <s v="Pennsylvania"/>
    <x v="63"/>
    <x v="3"/>
    <x v="776"/>
    <x v="1"/>
    <x v="12"/>
    <x v="775"/>
    <n v="6.2080000000000002"/>
    <n v="2"/>
    <n v="0.2"/>
    <n v="2.1728000000000001"/>
    <n v="4.9664000000000001"/>
    <n v="1.2416"/>
    <x v="1"/>
    <x v="1"/>
    <s v="Q2"/>
    <x v="0"/>
  </r>
  <r>
    <n v="1025"/>
    <s v="CA-2017-106964"/>
    <x v="94"/>
    <x v="404"/>
    <x v="2"/>
    <s v="HR-14770"/>
    <s v="Hallie Redmond"/>
    <x v="2"/>
    <x v="0"/>
    <x v="1"/>
    <s v="California"/>
    <x v="62"/>
    <x v="1"/>
    <x v="777"/>
    <x v="1"/>
    <x v="8"/>
    <x v="776"/>
    <n v="11.808"/>
    <n v="2"/>
    <n v="0.2"/>
    <n v="4.2804000000000002"/>
    <n v="9.4464000000000006"/>
    <n v="2.3616000000000001"/>
    <x v="3"/>
    <x v="4"/>
    <s v="Q4"/>
    <x v="1"/>
  </r>
  <r>
    <n v="1026"/>
    <s v="CA-2016-126529"/>
    <x v="383"/>
    <x v="405"/>
    <x v="0"/>
    <s v="DE-13255"/>
    <s v="Deanra Eno"/>
    <x v="2"/>
    <x v="0"/>
    <x v="24"/>
    <s v="Ohio"/>
    <x v="157"/>
    <x v="3"/>
    <x v="778"/>
    <x v="1"/>
    <x v="10"/>
    <x v="777"/>
    <n v="15.552"/>
    <n v="3"/>
    <n v="0.2"/>
    <n v="5.4432"/>
    <n v="12.441600000000001"/>
    <n v="3.1104000000000003"/>
    <x v="0"/>
    <x v="9"/>
    <s v="Q1"/>
    <x v="2"/>
  </r>
  <r>
    <n v="1027"/>
    <s v="CA-2016-126529"/>
    <x v="383"/>
    <x v="405"/>
    <x v="0"/>
    <s v="DE-13255"/>
    <s v="Deanra Eno"/>
    <x v="2"/>
    <x v="0"/>
    <x v="24"/>
    <s v="Ohio"/>
    <x v="157"/>
    <x v="3"/>
    <x v="779"/>
    <x v="1"/>
    <x v="10"/>
    <x v="778"/>
    <n v="63.311999999999998"/>
    <n v="3"/>
    <n v="0.2"/>
    <n v="20.5764"/>
    <n v="50.6496"/>
    <n v="12.6624"/>
    <x v="0"/>
    <x v="9"/>
    <s v="Q1"/>
    <x v="2"/>
  </r>
  <r>
    <n v="1028"/>
    <s v="CA-2016-126529"/>
    <x v="383"/>
    <x v="405"/>
    <x v="0"/>
    <s v="DE-13255"/>
    <s v="Deanra Eno"/>
    <x v="2"/>
    <x v="0"/>
    <x v="24"/>
    <s v="Ohio"/>
    <x v="157"/>
    <x v="3"/>
    <x v="780"/>
    <x v="2"/>
    <x v="7"/>
    <x v="779"/>
    <n v="15.587999999999999"/>
    <n v="2"/>
    <n v="0.4"/>
    <n v="-9.8724000000000007"/>
    <n v="9.3527999999999984"/>
    <n v="6.2351999999999999"/>
    <x v="0"/>
    <x v="9"/>
    <s v="Q1"/>
    <x v="2"/>
  </r>
  <r>
    <n v="1029"/>
    <s v="CA-2014-163552"/>
    <x v="384"/>
    <x v="406"/>
    <x v="1"/>
    <s v="LA-16780"/>
    <s v="Laura Armstrong"/>
    <x v="1"/>
    <x v="0"/>
    <x v="83"/>
    <s v="New Jersey"/>
    <x v="103"/>
    <x v="3"/>
    <x v="258"/>
    <x v="1"/>
    <x v="10"/>
    <x v="33"/>
    <n v="177.2"/>
    <n v="5"/>
    <n v="0"/>
    <n v="83.284000000000006"/>
    <n v="177.2"/>
    <n v="0"/>
    <x v="2"/>
    <x v="7"/>
    <s v="Q3"/>
    <x v="5"/>
  </r>
  <r>
    <n v="1030"/>
    <s v="CA-2014-163552"/>
    <x v="384"/>
    <x v="406"/>
    <x v="1"/>
    <s v="LA-16780"/>
    <s v="Laura Armstrong"/>
    <x v="1"/>
    <x v="0"/>
    <x v="83"/>
    <s v="New Jersey"/>
    <x v="103"/>
    <x v="3"/>
    <x v="781"/>
    <x v="2"/>
    <x v="7"/>
    <x v="780"/>
    <n v="197.97"/>
    <n v="3"/>
    <n v="0"/>
    <n v="57.411299999999997"/>
    <n v="197.97"/>
    <n v="0"/>
    <x v="2"/>
    <x v="7"/>
    <s v="Q3"/>
    <x v="5"/>
  </r>
  <r>
    <n v="1031"/>
    <s v="CA-2014-163552"/>
    <x v="384"/>
    <x v="406"/>
    <x v="1"/>
    <s v="LA-16780"/>
    <s v="Laura Armstrong"/>
    <x v="1"/>
    <x v="0"/>
    <x v="83"/>
    <s v="New Jersey"/>
    <x v="103"/>
    <x v="3"/>
    <x v="463"/>
    <x v="0"/>
    <x v="1"/>
    <x v="464"/>
    <n v="854.94"/>
    <n v="3"/>
    <n v="0"/>
    <n v="213.73500000000001"/>
    <n v="854.94"/>
    <n v="0"/>
    <x v="2"/>
    <x v="7"/>
    <s v="Q3"/>
    <x v="5"/>
  </r>
  <r>
    <n v="1032"/>
    <s v="CA-2014-163552"/>
    <x v="384"/>
    <x v="406"/>
    <x v="1"/>
    <s v="LA-16780"/>
    <s v="Laura Armstrong"/>
    <x v="1"/>
    <x v="0"/>
    <x v="83"/>
    <s v="New Jersey"/>
    <x v="103"/>
    <x v="3"/>
    <x v="93"/>
    <x v="0"/>
    <x v="5"/>
    <x v="93"/>
    <n v="124.11"/>
    <n v="9"/>
    <n v="0"/>
    <n v="52.126199999999997"/>
    <n v="124.11"/>
    <n v="0"/>
    <x v="2"/>
    <x v="7"/>
    <s v="Q3"/>
    <x v="5"/>
  </r>
  <r>
    <n v="1033"/>
    <s v="CA-2014-163552"/>
    <x v="384"/>
    <x v="406"/>
    <x v="1"/>
    <s v="LA-16780"/>
    <s v="Laura Armstrong"/>
    <x v="1"/>
    <x v="0"/>
    <x v="83"/>
    <s v="New Jersey"/>
    <x v="103"/>
    <x v="3"/>
    <x v="782"/>
    <x v="1"/>
    <x v="2"/>
    <x v="781"/>
    <n v="14.4"/>
    <n v="5"/>
    <n v="0"/>
    <n v="7.056"/>
    <n v="14.4"/>
    <n v="0"/>
    <x v="2"/>
    <x v="7"/>
    <s v="Q3"/>
    <x v="5"/>
  </r>
  <r>
    <n v="1034"/>
    <s v="CA-2016-109820"/>
    <x v="73"/>
    <x v="407"/>
    <x v="2"/>
    <s v="AG-10390"/>
    <s v="Allen Goldenen"/>
    <x v="0"/>
    <x v="0"/>
    <x v="74"/>
    <s v="Ohio"/>
    <x v="93"/>
    <x v="3"/>
    <x v="783"/>
    <x v="1"/>
    <x v="10"/>
    <x v="782"/>
    <n v="15.696"/>
    <n v="3"/>
    <n v="0.2"/>
    <n v="5.1012000000000004"/>
    <n v="12.556800000000001"/>
    <n v="3.1392000000000002"/>
    <x v="0"/>
    <x v="0"/>
    <s v="Q4"/>
    <x v="1"/>
  </r>
  <r>
    <n v="1035"/>
    <s v="CA-2016-109820"/>
    <x v="73"/>
    <x v="407"/>
    <x v="2"/>
    <s v="AG-10390"/>
    <s v="Allen Goldenen"/>
    <x v="0"/>
    <x v="0"/>
    <x v="74"/>
    <s v="Ohio"/>
    <x v="93"/>
    <x v="3"/>
    <x v="236"/>
    <x v="1"/>
    <x v="8"/>
    <x v="237"/>
    <n v="2.6280000000000001"/>
    <n v="2"/>
    <n v="0.7"/>
    <n v="-1.9272"/>
    <n v="0.7884000000000001"/>
    <n v="1.8395999999999999"/>
    <x v="0"/>
    <x v="0"/>
    <s v="Q4"/>
    <x v="1"/>
  </r>
  <r>
    <n v="1036"/>
    <s v="CA-2016-109820"/>
    <x v="73"/>
    <x v="407"/>
    <x v="2"/>
    <s v="AG-10390"/>
    <s v="Allen Goldenen"/>
    <x v="0"/>
    <x v="0"/>
    <x v="74"/>
    <s v="Ohio"/>
    <x v="93"/>
    <x v="3"/>
    <x v="27"/>
    <x v="1"/>
    <x v="8"/>
    <x v="27"/>
    <n v="14.427"/>
    <n v="3"/>
    <n v="0.7"/>
    <n v="-10.579800000000001"/>
    <n v="4.3281000000000009"/>
    <n v="10.098899999999999"/>
    <x v="0"/>
    <x v="0"/>
    <s v="Q4"/>
    <x v="1"/>
  </r>
  <r>
    <n v="1037"/>
    <s v="CA-2016-113061"/>
    <x v="183"/>
    <x v="408"/>
    <x v="1"/>
    <s v="EL-13735"/>
    <s v="Ed Ludwig"/>
    <x v="2"/>
    <x v="0"/>
    <x v="177"/>
    <s v="Missouri"/>
    <x v="226"/>
    <x v="2"/>
    <x v="784"/>
    <x v="0"/>
    <x v="5"/>
    <x v="783"/>
    <n v="86.62"/>
    <n v="2"/>
    <n v="0"/>
    <n v="8.6620000000000008"/>
    <n v="86.62"/>
    <n v="0"/>
    <x v="0"/>
    <x v="3"/>
    <s v="Q2"/>
    <x v="5"/>
  </r>
  <r>
    <n v="1038"/>
    <s v="CA-2015-127418"/>
    <x v="385"/>
    <x v="409"/>
    <x v="2"/>
    <s v="JJ-15445"/>
    <s v="Jennifer Jackson"/>
    <x v="0"/>
    <x v="0"/>
    <x v="1"/>
    <s v="California"/>
    <x v="25"/>
    <x v="1"/>
    <x v="785"/>
    <x v="1"/>
    <x v="8"/>
    <x v="784"/>
    <n v="36.624000000000002"/>
    <n v="3"/>
    <n v="0.2"/>
    <n v="13.734"/>
    <n v="29.299200000000003"/>
    <n v="7.3248000000000006"/>
    <x v="1"/>
    <x v="1"/>
    <s v="Q2"/>
    <x v="3"/>
  </r>
  <r>
    <n v="1039"/>
    <s v="CA-2017-121818"/>
    <x v="225"/>
    <x v="410"/>
    <x v="2"/>
    <s v="JH-15430"/>
    <s v="Jennifer Halladay"/>
    <x v="0"/>
    <x v="0"/>
    <x v="140"/>
    <s v="North Carolina"/>
    <x v="179"/>
    <x v="0"/>
    <x v="786"/>
    <x v="1"/>
    <x v="6"/>
    <x v="785"/>
    <n v="23.968"/>
    <n v="7"/>
    <n v="0.2"/>
    <n v="2.6964000000000001"/>
    <n v="19.174400000000002"/>
    <n v="4.7936000000000005"/>
    <x v="3"/>
    <x v="0"/>
    <s v="Q4"/>
    <x v="2"/>
  </r>
  <r>
    <n v="1040"/>
    <s v="CA-2017-121818"/>
    <x v="225"/>
    <x v="410"/>
    <x v="2"/>
    <s v="JH-15430"/>
    <s v="Jennifer Halladay"/>
    <x v="0"/>
    <x v="0"/>
    <x v="140"/>
    <s v="North Carolina"/>
    <x v="179"/>
    <x v="0"/>
    <x v="787"/>
    <x v="1"/>
    <x v="6"/>
    <x v="772"/>
    <n v="28.728000000000002"/>
    <n v="3"/>
    <n v="0.2"/>
    <n v="1.7955000000000001"/>
    <n v="22.982400000000002"/>
    <n v="5.7456000000000005"/>
    <x v="3"/>
    <x v="0"/>
    <s v="Q4"/>
    <x v="2"/>
  </r>
  <r>
    <n v="1041"/>
    <s v="CA-2016-127670"/>
    <x v="231"/>
    <x v="243"/>
    <x v="1"/>
    <s v="RD-19660"/>
    <s v="Robert Dilbeck"/>
    <x v="2"/>
    <x v="0"/>
    <x v="178"/>
    <s v="Missouri"/>
    <x v="227"/>
    <x v="2"/>
    <x v="616"/>
    <x v="0"/>
    <x v="3"/>
    <x v="616"/>
    <n v="697.16"/>
    <n v="4"/>
    <n v="0"/>
    <n v="146.40360000000001"/>
    <n v="697.16"/>
    <n v="0"/>
    <x v="0"/>
    <x v="10"/>
    <s v="Q1"/>
    <x v="1"/>
  </r>
  <r>
    <n v="1042"/>
    <s v="CA-2016-102981"/>
    <x v="47"/>
    <x v="411"/>
    <x v="0"/>
    <s v="MO-17500"/>
    <s v="Mary O'Rourke"/>
    <x v="0"/>
    <x v="0"/>
    <x v="20"/>
    <s v="New York"/>
    <x v="45"/>
    <x v="3"/>
    <x v="788"/>
    <x v="2"/>
    <x v="11"/>
    <x v="786"/>
    <n v="31.86"/>
    <n v="2"/>
    <n v="0"/>
    <n v="11.151"/>
    <n v="31.86"/>
    <n v="0"/>
    <x v="0"/>
    <x v="8"/>
    <s v="Q3"/>
    <x v="0"/>
  </r>
  <r>
    <n v="1043"/>
    <s v="CA-2016-102981"/>
    <x v="47"/>
    <x v="411"/>
    <x v="0"/>
    <s v="MO-17500"/>
    <s v="Mary O'Rourke"/>
    <x v="0"/>
    <x v="0"/>
    <x v="20"/>
    <s v="New York"/>
    <x v="45"/>
    <x v="3"/>
    <x v="789"/>
    <x v="0"/>
    <x v="0"/>
    <x v="787"/>
    <n v="722.35199999999998"/>
    <n v="3"/>
    <n v="0.2"/>
    <n v="90.293999999999997"/>
    <n v="577.88160000000005"/>
    <n v="144.47040000000001"/>
    <x v="0"/>
    <x v="8"/>
    <s v="Q3"/>
    <x v="0"/>
  </r>
  <r>
    <n v="1044"/>
    <s v="CA-2017-115651"/>
    <x v="362"/>
    <x v="142"/>
    <x v="2"/>
    <s v="NS-18640"/>
    <s v="Noel Staavos"/>
    <x v="1"/>
    <x v="0"/>
    <x v="22"/>
    <s v="Illinois"/>
    <x v="26"/>
    <x v="2"/>
    <x v="790"/>
    <x v="1"/>
    <x v="6"/>
    <x v="788"/>
    <n v="8.84"/>
    <n v="5"/>
    <n v="0.2"/>
    <n v="2.9834999999999998"/>
    <n v="7.0720000000000001"/>
    <n v="1.768"/>
    <x v="3"/>
    <x v="7"/>
    <s v="Q3"/>
    <x v="1"/>
  </r>
  <r>
    <n v="1045"/>
    <s v="CA-2017-115651"/>
    <x v="362"/>
    <x v="142"/>
    <x v="2"/>
    <s v="NS-18640"/>
    <s v="Noel Staavos"/>
    <x v="1"/>
    <x v="0"/>
    <x v="22"/>
    <s v="Illinois"/>
    <x v="26"/>
    <x v="2"/>
    <x v="791"/>
    <x v="1"/>
    <x v="9"/>
    <x v="789"/>
    <n v="58.463999999999999"/>
    <n v="9"/>
    <n v="0.8"/>
    <n v="-146.16"/>
    <n v="11.692799999999997"/>
    <n v="46.7712"/>
    <x v="3"/>
    <x v="7"/>
    <s v="Q3"/>
    <x v="1"/>
  </r>
  <r>
    <n v="1046"/>
    <s v="CA-2017-152702"/>
    <x v="386"/>
    <x v="412"/>
    <x v="1"/>
    <s v="SN-20710"/>
    <s v="Steve Nguyen"/>
    <x v="2"/>
    <x v="0"/>
    <x v="179"/>
    <s v="Illinois"/>
    <x v="228"/>
    <x v="2"/>
    <x v="792"/>
    <x v="0"/>
    <x v="1"/>
    <x v="790"/>
    <n v="254.60400000000001"/>
    <n v="14"/>
    <n v="0.3"/>
    <n v="-18.186"/>
    <n v="178.22280000000001"/>
    <n v="76.381200000000007"/>
    <x v="3"/>
    <x v="2"/>
    <s v="Q4"/>
    <x v="6"/>
  </r>
  <r>
    <n v="1047"/>
    <s v="CA-2016-169103"/>
    <x v="387"/>
    <x v="20"/>
    <x v="1"/>
    <s v="ZC-21910"/>
    <s v="Zuschuss Carroll"/>
    <x v="0"/>
    <x v="0"/>
    <x v="100"/>
    <s v="Florida"/>
    <x v="229"/>
    <x v="0"/>
    <x v="638"/>
    <x v="2"/>
    <x v="7"/>
    <x v="638"/>
    <n v="1363.96"/>
    <n v="5"/>
    <n v="0.2"/>
    <n v="85.247500000000002"/>
    <n v="1091.1680000000001"/>
    <n v="272.79200000000003"/>
    <x v="0"/>
    <x v="10"/>
    <s v="Q1"/>
    <x v="0"/>
  </r>
  <r>
    <n v="1048"/>
    <s v="CA-2016-169103"/>
    <x v="387"/>
    <x v="20"/>
    <x v="1"/>
    <s v="ZC-21910"/>
    <s v="Zuschuss Carroll"/>
    <x v="0"/>
    <x v="0"/>
    <x v="100"/>
    <s v="Florida"/>
    <x v="229"/>
    <x v="0"/>
    <x v="101"/>
    <x v="0"/>
    <x v="5"/>
    <x v="101"/>
    <n v="102.36"/>
    <n v="3"/>
    <n v="0.2"/>
    <n v="-3.8384999999999998"/>
    <n v="81.888000000000005"/>
    <n v="20.472000000000001"/>
    <x v="0"/>
    <x v="10"/>
    <s v="Q1"/>
    <x v="0"/>
  </r>
  <r>
    <n v="1049"/>
    <s v="CA-2014-139192"/>
    <x v="279"/>
    <x v="413"/>
    <x v="0"/>
    <s v="LC-16885"/>
    <s v="Lena Creighton"/>
    <x v="0"/>
    <x v="0"/>
    <x v="8"/>
    <s v="California"/>
    <x v="9"/>
    <x v="1"/>
    <x v="39"/>
    <x v="2"/>
    <x v="7"/>
    <x v="39"/>
    <n v="1113.5039999999999"/>
    <n v="12"/>
    <n v="0.2"/>
    <n v="125.2692"/>
    <n v="890.80319999999995"/>
    <n v="222.70079999999999"/>
    <x v="2"/>
    <x v="5"/>
    <s v="Q2"/>
    <x v="0"/>
  </r>
  <r>
    <n v="1050"/>
    <s v="CA-2014-139192"/>
    <x v="279"/>
    <x v="413"/>
    <x v="0"/>
    <s v="LC-16885"/>
    <s v="Lena Creighton"/>
    <x v="0"/>
    <x v="0"/>
    <x v="8"/>
    <s v="California"/>
    <x v="9"/>
    <x v="1"/>
    <x v="590"/>
    <x v="2"/>
    <x v="11"/>
    <x v="590"/>
    <n v="99.99"/>
    <n v="1"/>
    <n v="0"/>
    <n v="37.996200000000002"/>
    <n v="99.99"/>
    <n v="0"/>
    <x v="2"/>
    <x v="5"/>
    <s v="Q2"/>
    <x v="0"/>
  </r>
  <r>
    <n v="1051"/>
    <s v="US-2015-153500"/>
    <x v="230"/>
    <x v="414"/>
    <x v="2"/>
    <s v="DG-13300"/>
    <s v="Deirdre Greer"/>
    <x v="1"/>
    <x v="0"/>
    <x v="10"/>
    <s v="Pennsylvania"/>
    <x v="63"/>
    <x v="3"/>
    <x v="793"/>
    <x v="0"/>
    <x v="5"/>
    <x v="791"/>
    <n v="168.464"/>
    <n v="2"/>
    <n v="0.2"/>
    <n v="-29.481200000000001"/>
    <n v="134.77119999999999"/>
    <n v="33.692799999999998"/>
    <x v="1"/>
    <x v="7"/>
    <s v="Q3"/>
    <x v="5"/>
  </r>
  <r>
    <n v="1052"/>
    <s v="US-2015-153500"/>
    <x v="230"/>
    <x v="414"/>
    <x v="2"/>
    <s v="DG-13300"/>
    <s v="Deirdre Greer"/>
    <x v="1"/>
    <x v="0"/>
    <x v="10"/>
    <s v="Pennsylvania"/>
    <x v="63"/>
    <x v="3"/>
    <x v="794"/>
    <x v="1"/>
    <x v="10"/>
    <x v="792"/>
    <n v="6.72"/>
    <n v="2"/>
    <n v="0.2"/>
    <n v="2.4359999999999999"/>
    <n v="5.3760000000000003"/>
    <n v="1.3440000000000001"/>
    <x v="1"/>
    <x v="7"/>
    <s v="Q3"/>
    <x v="5"/>
  </r>
  <r>
    <n v="1053"/>
    <s v="US-2015-153500"/>
    <x v="230"/>
    <x v="414"/>
    <x v="2"/>
    <s v="DG-13300"/>
    <s v="Deirdre Greer"/>
    <x v="1"/>
    <x v="0"/>
    <x v="10"/>
    <s v="Pennsylvania"/>
    <x v="63"/>
    <x v="3"/>
    <x v="795"/>
    <x v="0"/>
    <x v="5"/>
    <x v="793"/>
    <n v="282.88799999999998"/>
    <n v="9"/>
    <n v="0.2"/>
    <n v="56.577599999999997"/>
    <n v="226.31039999999999"/>
    <n v="56.577599999999997"/>
    <x v="1"/>
    <x v="7"/>
    <s v="Q3"/>
    <x v="5"/>
  </r>
  <r>
    <n v="1054"/>
    <s v="CA-2015-110667"/>
    <x v="388"/>
    <x v="415"/>
    <x v="1"/>
    <s v="NF-18595"/>
    <s v="Nicole Fjeld"/>
    <x v="2"/>
    <x v="0"/>
    <x v="20"/>
    <s v="New York"/>
    <x v="29"/>
    <x v="3"/>
    <x v="796"/>
    <x v="1"/>
    <x v="6"/>
    <x v="794"/>
    <n v="11.16"/>
    <n v="2"/>
    <n v="0"/>
    <n v="4.3524000000000003"/>
    <n v="11.16"/>
    <n v="0"/>
    <x v="1"/>
    <x v="3"/>
    <s v="Q2"/>
    <x v="3"/>
  </r>
  <r>
    <n v="1055"/>
    <s v="CA-2015-110667"/>
    <x v="388"/>
    <x v="415"/>
    <x v="1"/>
    <s v="NF-18595"/>
    <s v="Nicole Fjeld"/>
    <x v="2"/>
    <x v="0"/>
    <x v="20"/>
    <s v="New York"/>
    <x v="29"/>
    <x v="3"/>
    <x v="797"/>
    <x v="0"/>
    <x v="5"/>
    <x v="795"/>
    <n v="108.4"/>
    <n v="2"/>
    <n v="0"/>
    <n v="22.763999999999999"/>
    <n v="108.4"/>
    <n v="0"/>
    <x v="1"/>
    <x v="3"/>
    <s v="Q2"/>
    <x v="3"/>
  </r>
  <r>
    <n v="1056"/>
    <s v="CA-2015-110667"/>
    <x v="388"/>
    <x v="415"/>
    <x v="1"/>
    <s v="NF-18595"/>
    <s v="Nicole Fjeld"/>
    <x v="2"/>
    <x v="0"/>
    <x v="20"/>
    <s v="New York"/>
    <x v="29"/>
    <x v="3"/>
    <x v="141"/>
    <x v="1"/>
    <x v="8"/>
    <x v="142"/>
    <n v="82.343999999999994"/>
    <n v="3"/>
    <n v="0.2"/>
    <n v="27.7911"/>
    <n v="65.875199999999992"/>
    <n v="16.468799999999998"/>
    <x v="1"/>
    <x v="3"/>
    <s v="Q2"/>
    <x v="3"/>
  </r>
  <r>
    <n v="1057"/>
    <s v="CA-2015-110667"/>
    <x v="388"/>
    <x v="415"/>
    <x v="1"/>
    <s v="NF-18595"/>
    <s v="Nicole Fjeld"/>
    <x v="2"/>
    <x v="0"/>
    <x v="20"/>
    <s v="New York"/>
    <x v="29"/>
    <x v="3"/>
    <x v="798"/>
    <x v="1"/>
    <x v="8"/>
    <x v="796"/>
    <n v="9.0879999999999992"/>
    <n v="4"/>
    <n v="0.2"/>
    <n v="3.2944"/>
    <n v="7.2703999999999995"/>
    <n v="1.8175999999999999"/>
    <x v="1"/>
    <x v="3"/>
    <s v="Q2"/>
    <x v="3"/>
  </r>
  <r>
    <n v="1058"/>
    <s v="CA-2017-167150"/>
    <x v="389"/>
    <x v="416"/>
    <x v="1"/>
    <s v="BP-11185"/>
    <s v="Ben Peterman"/>
    <x v="1"/>
    <x v="0"/>
    <x v="70"/>
    <s v="California"/>
    <x v="88"/>
    <x v="1"/>
    <x v="799"/>
    <x v="1"/>
    <x v="8"/>
    <x v="797"/>
    <n v="19.936"/>
    <n v="4"/>
    <n v="0.2"/>
    <n v="7.2267999999999999"/>
    <n v="15.9488"/>
    <n v="3.9872000000000001"/>
    <x v="3"/>
    <x v="4"/>
    <s v="Q4"/>
    <x v="1"/>
  </r>
  <r>
    <n v="1059"/>
    <s v="CA-2017-167150"/>
    <x v="389"/>
    <x v="416"/>
    <x v="1"/>
    <s v="BP-11185"/>
    <s v="Ben Peterman"/>
    <x v="1"/>
    <x v="0"/>
    <x v="70"/>
    <s v="California"/>
    <x v="88"/>
    <x v="1"/>
    <x v="800"/>
    <x v="1"/>
    <x v="8"/>
    <x v="798"/>
    <n v="65.567999999999998"/>
    <n v="2"/>
    <n v="0.2"/>
    <n v="22.948799999999999"/>
    <n v="52.4544"/>
    <n v="13.1136"/>
    <x v="3"/>
    <x v="4"/>
    <s v="Q4"/>
    <x v="1"/>
  </r>
  <r>
    <n v="1060"/>
    <s v="CA-2016-105284"/>
    <x v="390"/>
    <x v="417"/>
    <x v="1"/>
    <s v="MG-17650"/>
    <s v="Matthew Grinstein"/>
    <x v="2"/>
    <x v="0"/>
    <x v="10"/>
    <s v="Pennsylvania"/>
    <x v="105"/>
    <x v="3"/>
    <x v="801"/>
    <x v="1"/>
    <x v="13"/>
    <x v="799"/>
    <n v="4.4160000000000004"/>
    <n v="3"/>
    <n v="0.2"/>
    <n v="1.6008"/>
    <n v="3.5328000000000004"/>
    <n v="0.8832000000000001"/>
    <x v="0"/>
    <x v="0"/>
    <s v="Q4"/>
    <x v="6"/>
  </r>
  <r>
    <n v="1061"/>
    <s v="US-2015-125374"/>
    <x v="391"/>
    <x v="418"/>
    <x v="1"/>
    <s v="JD-16060"/>
    <s v="Julia Dunbar"/>
    <x v="0"/>
    <x v="0"/>
    <x v="12"/>
    <s v="Texas"/>
    <x v="14"/>
    <x v="2"/>
    <x v="389"/>
    <x v="0"/>
    <x v="1"/>
    <x v="390"/>
    <n v="107.77200000000001"/>
    <n v="2"/>
    <n v="0.3"/>
    <n v="-29.252400000000002"/>
    <n v="75.440399999999997"/>
    <n v="32.331600000000002"/>
    <x v="1"/>
    <x v="10"/>
    <s v="Q1"/>
    <x v="2"/>
  </r>
  <r>
    <n v="1062"/>
    <s v="CA-2015-161263"/>
    <x v="392"/>
    <x v="419"/>
    <x v="1"/>
    <s v="TS-21160"/>
    <s v="Theresa Swint"/>
    <x v="1"/>
    <x v="0"/>
    <x v="167"/>
    <s v="Ohio"/>
    <x v="213"/>
    <x v="3"/>
    <x v="551"/>
    <x v="1"/>
    <x v="9"/>
    <x v="550"/>
    <n v="45.216000000000001"/>
    <n v="3"/>
    <n v="0.2"/>
    <n v="4.5216000000000003"/>
    <n v="36.172800000000002"/>
    <n v="9.0432000000000006"/>
    <x v="1"/>
    <x v="3"/>
    <s v="Q2"/>
    <x v="6"/>
  </r>
  <r>
    <n v="1063"/>
    <s v="CA-2015-161263"/>
    <x v="392"/>
    <x v="419"/>
    <x v="1"/>
    <s v="TS-21160"/>
    <s v="Theresa Swint"/>
    <x v="1"/>
    <x v="0"/>
    <x v="167"/>
    <s v="Ohio"/>
    <x v="213"/>
    <x v="3"/>
    <x v="802"/>
    <x v="1"/>
    <x v="13"/>
    <x v="800"/>
    <n v="10.416"/>
    <n v="7"/>
    <n v="0.2"/>
    <n v="-2.2134"/>
    <n v="8.3328000000000007"/>
    <n v="2.0832000000000002"/>
    <x v="1"/>
    <x v="3"/>
    <s v="Q2"/>
    <x v="6"/>
  </r>
  <r>
    <n v="1064"/>
    <s v="CA-2015-161263"/>
    <x v="392"/>
    <x v="419"/>
    <x v="1"/>
    <s v="TS-21160"/>
    <s v="Theresa Swint"/>
    <x v="1"/>
    <x v="0"/>
    <x v="167"/>
    <s v="Ohio"/>
    <x v="213"/>
    <x v="3"/>
    <x v="346"/>
    <x v="1"/>
    <x v="6"/>
    <x v="346"/>
    <n v="7.8719999999999999"/>
    <n v="3"/>
    <n v="0.2"/>
    <n v="1.2791999999999999"/>
    <n v="6.2976000000000001"/>
    <n v="1.5744"/>
    <x v="1"/>
    <x v="3"/>
    <s v="Q2"/>
    <x v="6"/>
  </r>
  <r>
    <n v="1065"/>
    <s v="CA-2015-161263"/>
    <x v="392"/>
    <x v="419"/>
    <x v="1"/>
    <s v="TS-21160"/>
    <s v="Theresa Swint"/>
    <x v="1"/>
    <x v="0"/>
    <x v="167"/>
    <s v="Ohio"/>
    <x v="213"/>
    <x v="3"/>
    <x v="803"/>
    <x v="2"/>
    <x v="7"/>
    <x v="801"/>
    <n v="118.782"/>
    <n v="3"/>
    <n v="0.4"/>
    <n v="-27.715800000000002"/>
    <n v="71.269199999999998"/>
    <n v="47.512799999999999"/>
    <x v="1"/>
    <x v="3"/>
    <s v="Q2"/>
    <x v="6"/>
  </r>
  <r>
    <n v="1066"/>
    <s v="CA-2015-161263"/>
    <x v="392"/>
    <x v="419"/>
    <x v="1"/>
    <s v="TS-21160"/>
    <s v="Theresa Swint"/>
    <x v="1"/>
    <x v="0"/>
    <x v="167"/>
    <s v="Ohio"/>
    <x v="213"/>
    <x v="3"/>
    <x v="804"/>
    <x v="1"/>
    <x v="13"/>
    <x v="802"/>
    <n v="1.448"/>
    <n v="1"/>
    <n v="0.2"/>
    <n v="0.23530000000000001"/>
    <n v="1.1584000000000001"/>
    <n v="0.28960000000000002"/>
    <x v="1"/>
    <x v="3"/>
    <s v="Q2"/>
    <x v="6"/>
  </r>
  <r>
    <n v="1067"/>
    <s v="CA-2015-161263"/>
    <x v="392"/>
    <x v="419"/>
    <x v="1"/>
    <s v="TS-21160"/>
    <s v="Theresa Swint"/>
    <x v="1"/>
    <x v="0"/>
    <x v="167"/>
    <s v="Ohio"/>
    <x v="213"/>
    <x v="3"/>
    <x v="805"/>
    <x v="1"/>
    <x v="8"/>
    <x v="803"/>
    <n v="55.47"/>
    <n v="5"/>
    <n v="0.7"/>
    <n v="-46.225000000000001"/>
    <n v="16.641000000000002"/>
    <n v="38.828999999999994"/>
    <x v="1"/>
    <x v="3"/>
    <s v="Q2"/>
    <x v="6"/>
  </r>
  <r>
    <n v="1068"/>
    <s v="CA-2016-157686"/>
    <x v="393"/>
    <x v="342"/>
    <x v="2"/>
    <s v="BD-11620"/>
    <s v="Brian DeCherney"/>
    <x v="0"/>
    <x v="0"/>
    <x v="8"/>
    <s v="California"/>
    <x v="34"/>
    <x v="1"/>
    <x v="64"/>
    <x v="0"/>
    <x v="1"/>
    <x v="64"/>
    <n v="194.84800000000001"/>
    <n v="4"/>
    <n v="0.2"/>
    <n v="12.178000000000001"/>
    <n v="155.87840000000003"/>
    <n v="38.969600000000007"/>
    <x v="0"/>
    <x v="2"/>
    <s v="Q4"/>
    <x v="3"/>
  </r>
  <r>
    <n v="1069"/>
    <s v="US-2017-139955"/>
    <x v="394"/>
    <x v="420"/>
    <x v="0"/>
    <s v="CM-12160"/>
    <s v="Charles McCrossin"/>
    <x v="0"/>
    <x v="0"/>
    <x v="180"/>
    <s v="Texas"/>
    <x v="230"/>
    <x v="2"/>
    <x v="482"/>
    <x v="1"/>
    <x v="14"/>
    <x v="327"/>
    <n v="1.744"/>
    <n v="1"/>
    <n v="0.2"/>
    <n v="-0.3488"/>
    <n v="1.3952"/>
    <n v="0.3488"/>
    <x v="3"/>
    <x v="8"/>
    <s v="Q3"/>
    <x v="6"/>
  </r>
  <r>
    <n v="1070"/>
    <s v="US-2015-150161"/>
    <x v="395"/>
    <x v="421"/>
    <x v="1"/>
    <s v="RB-19795"/>
    <s v="Ross Baird"/>
    <x v="2"/>
    <x v="0"/>
    <x v="10"/>
    <s v="Pennsylvania"/>
    <x v="105"/>
    <x v="3"/>
    <x v="301"/>
    <x v="1"/>
    <x v="8"/>
    <x v="301"/>
    <n v="25.175999999999998"/>
    <n v="4"/>
    <n v="0.7"/>
    <n v="-18.462399999999999"/>
    <n v="7.5528000000000004"/>
    <n v="17.623199999999997"/>
    <x v="1"/>
    <x v="7"/>
    <s v="Q3"/>
    <x v="3"/>
  </r>
  <r>
    <n v="1071"/>
    <s v="CA-2015-144652"/>
    <x v="312"/>
    <x v="6"/>
    <x v="1"/>
    <s v="SN-20560"/>
    <s v="Skye Norling"/>
    <x v="2"/>
    <x v="0"/>
    <x v="1"/>
    <s v="California"/>
    <x v="141"/>
    <x v="1"/>
    <x v="324"/>
    <x v="1"/>
    <x v="6"/>
    <x v="324"/>
    <n v="19.46"/>
    <n v="7"/>
    <n v="0"/>
    <n v="5.0595999999999997"/>
    <n v="19.46"/>
    <n v="0"/>
    <x v="1"/>
    <x v="0"/>
    <s v="Q4"/>
    <x v="5"/>
  </r>
  <r>
    <n v="1072"/>
    <s v="CA-2016-152814"/>
    <x v="236"/>
    <x v="422"/>
    <x v="1"/>
    <s v="EH-14005"/>
    <s v="Erica Hernandez"/>
    <x v="2"/>
    <x v="0"/>
    <x v="60"/>
    <s v="Colorado"/>
    <x v="76"/>
    <x v="1"/>
    <x v="314"/>
    <x v="1"/>
    <x v="10"/>
    <x v="314"/>
    <n v="29.472000000000001"/>
    <n v="3"/>
    <n v="0.2"/>
    <n v="9.9467999999999996"/>
    <n v="23.577600000000004"/>
    <n v="5.894400000000001"/>
    <x v="0"/>
    <x v="3"/>
    <s v="Q2"/>
    <x v="6"/>
  </r>
  <r>
    <n v="1073"/>
    <s v="CA-2017-106943"/>
    <x v="237"/>
    <x v="381"/>
    <x v="1"/>
    <s v="FO-14305"/>
    <s v="Frank Olsen"/>
    <x v="0"/>
    <x v="0"/>
    <x v="20"/>
    <s v="New York"/>
    <x v="45"/>
    <x v="3"/>
    <x v="806"/>
    <x v="1"/>
    <x v="8"/>
    <x v="804"/>
    <n v="8.64"/>
    <n v="2"/>
    <n v="0.2"/>
    <n v="3.024"/>
    <n v="6.9120000000000008"/>
    <n v="1.7280000000000002"/>
    <x v="3"/>
    <x v="0"/>
    <s v="Q4"/>
    <x v="0"/>
  </r>
  <r>
    <n v="1074"/>
    <s v="CA-2016-134348"/>
    <x v="396"/>
    <x v="423"/>
    <x v="1"/>
    <s v="MS-17710"/>
    <s v="Maurice Satty"/>
    <x v="0"/>
    <x v="0"/>
    <x v="123"/>
    <s v="Arizona"/>
    <x v="154"/>
    <x v="1"/>
    <x v="807"/>
    <x v="1"/>
    <x v="8"/>
    <x v="805"/>
    <n v="6.27"/>
    <n v="5"/>
    <n v="0.7"/>
    <n v="-4.5979999999999999"/>
    <n v="1.8810000000000002"/>
    <n v="4.3889999999999993"/>
    <x v="0"/>
    <x v="0"/>
    <s v="Q4"/>
    <x v="3"/>
  </r>
  <r>
    <n v="1075"/>
    <s v="CA-2016-134348"/>
    <x v="396"/>
    <x v="423"/>
    <x v="1"/>
    <s v="MS-17710"/>
    <s v="Maurice Satty"/>
    <x v="0"/>
    <x v="0"/>
    <x v="123"/>
    <s v="Arizona"/>
    <x v="154"/>
    <x v="1"/>
    <x v="255"/>
    <x v="1"/>
    <x v="8"/>
    <x v="256"/>
    <n v="4.3680000000000003"/>
    <n v="7"/>
    <n v="0.7"/>
    <n v="-3.3488000000000002"/>
    <n v="1.3104000000000002"/>
    <n v="3.0575999999999999"/>
    <x v="0"/>
    <x v="0"/>
    <s v="Q4"/>
    <x v="3"/>
  </r>
  <r>
    <n v="1076"/>
    <s v="CA-2016-134348"/>
    <x v="396"/>
    <x v="423"/>
    <x v="1"/>
    <s v="MS-17710"/>
    <s v="Maurice Satty"/>
    <x v="0"/>
    <x v="0"/>
    <x v="123"/>
    <s v="Arizona"/>
    <x v="154"/>
    <x v="1"/>
    <x v="808"/>
    <x v="2"/>
    <x v="11"/>
    <x v="806"/>
    <n v="31.984000000000002"/>
    <n v="2"/>
    <n v="0.2"/>
    <n v="1.9990000000000001"/>
    <n v="25.587200000000003"/>
    <n v="6.3968000000000007"/>
    <x v="0"/>
    <x v="0"/>
    <s v="Q4"/>
    <x v="3"/>
  </r>
  <r>
    <n v="1077"/>
    <s v="CA-2016-161781"/>
    <x v="321"/>
    <x v="424"/>
    <x v="2"/>
    <s v="CC-12100"/>
    <s v="Chad Cunningham"/>
    <x v="2"/>
    <x v="0"/>
    <x v="38"/>
    <s v="Indiana"/>
    <x v="134"/>
    <x v="2"/>
    <x v="809"/>
    <x v="1"/>
    <x v="6"/>
    <x v="807"/>
    <n v="40.880000000000003"/>
    <n v="7"/>
    <n v="0"/>
    <n v="10.6288"/>
    <n v="40.880000000000003"/>
    <n v="0"/>
    <x v="0"/>
    <x v="8"/>
    <s v="Q3"/>
    <x v="6"/>
  </r>
  <r>
    <n v="1078"/>
    <s v="CA-2017-132521"/>
    <x v="397"/>
    <x v="425"/>
    <x v="0"/>
    <s v="DW-13540"/>
    <s v="Don Weiss"/>
    <x v="0"/>
    <x v="0"/>
    <x v="4"/>
    <s v="Washington"/>
    <x v="59"/>
    <x v="1"/>
    <x v="810"/>
    <x v="1"/>
    <x v="9"/>
    <x v="808"/>
    <n v="119.96"/>
    <n v="2"/>
    <n v="0"/>
    <n v="33.588799999999999"/>
    <n v="119.96"/>
    <n v="0"/>
    <x v="3"/>
    <x v="8"/>
    <s v="Q3"/>
    <x v="3"/>
  </r>
  <r>
    <n v="1079"/>
    <s v="CA-2017-132521"/>
    <x v="397"/>
    <x v="425"/>
    <x v="0"/>
    <s v="DW-13540"/>
    <s v="Don Weiss"/>
    <x v="0"/>
    <x v="0"/>
    <x v="4"/>
    <s v="Washington"/>
    <x v="59"/>
    <x v="1"/>
    <x v="470"/>
    <x v="1"/>
    <x v="4"/>
    <x v="471"/>
    <n v="31.44"/>
    <n v="3"/>
    <n v="0"/>
    <n v="8.4887999999999995"/>
    <n v="31.44"/>
    <n v="0"/>
    <x v="3"/>
    <x v="8"/>
    <s v="Q3"/>
    <x v="3"/>
  </r>
  <r>
    <n v="1080"/>
    <s v="CA-2017-132521"/>
    <x v="397"/>
    <x v="425"/>
    <x v="0"/>
    <s v="DW-13540"/>
    <s v="Don Weiss"/>
    <x v="0"/>
    <x v="0"/>
    <x v="4"/>
    <s v="Washington"/>
    <x v="59"/>
    <x v="1"/>
    <x v="480"/>
    <x v="1"/>
    <x v="8"/>
    <x v="481"/>
    <n v="6.88"/>
    <n v="1"/>
    <n v="0.2"/>
    <n v="2.3220000000000001"/>
    <n v="5.5040000000000004"/>
    <n v="1.3760000000000001"/>
    <x v="3"/>
    <x v="8"/>
    <s v="Q3"/>
    <x v="3"/>
  </r>
  <r>
    <n v="1081"/>
    <s v="CA-2015-110016"/>
    <x v="239"/>
    <x v="107"/>
    <x v="1"/>
    <s v="BT-11395"/>
    <s v="Bill Tyler"/>
    <x v="1"/>
    <x v="0"/>
    <x v="66"/>
    <s v="Michigan"/>
    <x v="83"/>
    <x v="2"/>
    <x v="811"/>
    <x v="1"/>
    <x v="10"/>
    <x v="33"/>
    <n v="19.920000000000002"/>
    <n v="4"/>
    <n v="0"/>
    <n v="9.3623999999999992"/>
    <n v="19.920000000000002"/>
    <n v="0"/>
    <x v="1"/>
    <x v="0"/>
    <s v="Q4"/>
    <x v="1"/>
  </r>
  <r>
    <n v="1082"/>
    <s v="CA-2015-110016"/>
    <x v="239"/>
    <x v="107"/>
    <x v="1"/>
    <s v="BT-11395"/>
    <s v="Bill Tyler"/>
    <x v="1"/>
    <x v="0"/>
    <x v="66"/>
    <s v="Michigan"/>
    <x v="83"/>
    <x v="2"/>
    <x v="812"/>
    <x v="0"/>
    <x v="1"/>
    <x v="809"/>
    <n v="1106.9100000000001"/>
    <n v="9"/>
    <n v="0"/>
    <n v="121.76009999999999"/>
    <n v="1106.9100000000001"/>
    <n v="0"/>
    <x v="1"/>
    <x v="0"/>
    <s v="Q4"/>
    <x v="1"/>
  </r>
  <r>
    <n v="1083"/>
    <s v="US-2016-143819"/>
    <x v="398"/>
    <x v="426"/>
    <x v="1"/>
    <s v="KD-16270"/>
    <s v="Karen Daniels"/>
    <x v="0"/>
    <x v="0"/>
    <x v="181"/>
    <s v="New York"/>
    <x v="231"/>
    <x v="3"/>
    <x v="616"/>
    <x v="0"/>
    <x v="3"/>
    <x v="616"/>
    <n v="836.59199999999998"/>
    <n v="8"/>
    <n v="0.4"/>
    <n v="-264.92079999999999"/>
    <n v="501.95519999999999"/>
    <n v="334.63679999999999"/>
    <x v="0"/>
    <x v="10"/>
    <s v="Q1"/>
    <x v="0"/>
  </r>
  <r>
    <n v="1084"/>
    <s v="US-2016-143819"/>
    <x v="398"/>
    <x v="426"/>
    <x v="1"/>
    <s v="KD-16270"/>
    <s v="Karen Daniels"/>
    <x v="0"/>
    <x v="0"/>
    <x v="181"/>
    <s v="New York"/>
    <x v="231"/>
    <x v="3"/>
    <x v="813"/>
    <x v="1"/>
    <x v="10"/>
    <x v="33"/>
    <n v="26.38"/>
    <n v="1"/>
    <n v="0"/>
    <n v="12.1348"/>
    <n v="26.38"/>
    <n v="0"/>
    <x v="0"/>
    <x v="10"/>
    <s v="Q1"/>
    <x v="0"/>
  </r>
  <r>
    <n v="1085"/>
    <s v="US-2016-143819"/>
    <x v="398"/>
    <x v="426"/>
    <x v="1"/>
    <s v="KD-16270"/>
    <s v="Karen Daniels"/>
    <x v="0"/>
    <x v="0"/>
    <x v="181"/>
    <s v="New York"/>
    <x v="231"/>
    <x v="3"/>
    <x v="245"/>
    <x v="1"/>
    <x v="4"/>
    <x v="246"/>
    <n v="362.92"/>
    <n v="2"/>
    <n v="0"/>
    <n v="105.24679999999999"/>
    <n v="362.92"/>
    <n v="0"/>
    <x v="0"/>
    <x v="10"/>
    <s v="Q1"/>
    <x v="0"/>
  </r>
  <r>
    <n v="1086"/>
    <s v="US-2016-143819"/>
    <x v="398"/>
    <x v="426"/>
    <x v="1"/>
    <s v="KD-16270"/>
    <s v="Karen Daniels"/>
    <x v="0"/>
    <x v="0"/>
    <x v="181"/>
    <s v="New York"/>
    <x v="231"/>
    <x v="3"/>
    <x v="814"/>
    <x v="2"/>
    <x v="15"/>
    <x v="810"/>
    <n v="4899.93"/>
    <n v="7"/>
    <n v="0"/>
    <n v="2400.9657000000002"/>
    <n v="4899.93"/>
    <n v="0"/>
    <x v="0"/>
    <x v="10"/>
    <s v="Q1"/>
    <x v="0"/>
  </r>
  <r>
    <n v="1087"/>
    <s v="CA-2016-167584"/>
    <x v="399"/>
    <x v="427"/>
    <x v="3"/>
    <s v="LC-16870"/>
    <s v="Lena Cacioppo"/>
    <x v="0"/>
    <x v="0"/>
    <x v="96"/>
    <s v="Iowa"/>
    <x v="193"/>
    <x v="2"/>
    <x v="815"/>
    <x v="1"/>
    <x v="10"/>
    <x v="811"/>
    <n v="6.48"/>
    <n v="1"/>
    <n v="0"/>
    <n v="3.1103999999999998"/>
    <n v="6.48"/>
    <n v="0"/>
    <x v="0"/>
    <x v="6"/>
    <s v="Q3"/>
    <x v="5"/>
  </r>
  <r>
    <n v="1088"/>
    <s v="CA-2016-166163"/>
    <x v="243"/>
    <x v="428"/>
    <x v="0"/>
    <s v="CY-12745"/>
    <s v="Craig Yedwab"/>
    <x v="1"/>
    <x v="0"/>
    <x v="182"/>
    <s v="California"/>
    <x v="232"/>
    <x v="1"/>
    <x v="173"/>
    <x v="2"/>
    <x v="7"/>
    <x v="174"/>
    <n v="71.975999999999999"/>
    <n v="3"/>
    <n v="0.2"/>
    <n v="7.1976000000000004"/>
    <n v="57.580800000000004"/>
    <n v="14.395200000000001"/>
    <x v="0"/>
    <x v="6"/>
    <s v="Q3"/>
    <x v="2"/>
  </r>
  <r>
    <n v="1089"/>
    <s v="CA-2016-166163"/>
    <x v="243"/>
    <x v="428"/>
    <x v="0"/>
    <s v="CY-12745"/>
    <s v="Craig Yedwab"/>
    <x v="1"/>
    <x v="0"/>
    <x v="182"/>
    <s v="California"/>
    <x v="232"/>
    <x v="1"/>
    <x v="816"/>
    <x v="1"/>
    <x v="2"/>
    <x v="812"/>
    <n v="3.15"/>
    <n v="1"/>
    <n v="0"/>
    <n v="1.512"/>
    <n v="3.15"/>
    <n v="0"/>
    <x v="0"/>
    <x v="6"/>
    <s v="Q3"/>
    <x v="2"/>
  </r>
  <r>
    <n v="1090"/>
    <s v="CA-2017-158407"/>
    <x v="400"/>
    <x v="272"/>
    <x v="1"/>
    <s v="LW-16990"/>
    <s v="Lindsay Williams"/>
    <x v="1"/>
    <x v="0"/>
    <x v="53"/>
    <s v="North Carolina"/>
    <x v="233"/>
    <x v="0"/>
    <x v="296"/>
    <x v="0"/>
    <x v="5"/>
    <x v="296"/>
    <n v="31.984000000000002"/>
    <n v="2"/>
    <n v="0.2"/>
    <n v="1.9990000000000001"/>
    <n v="25.587200000000003"/>
    <n v="6.3968000000000007"/>
    <x v="3"/>
    <x v="1"/>
    <s v="Q2"/>
    <x v="1"/>
  </r>
  <r>
    <n v="1091"/>
    <s v="CA-2017-158407"/>
    <x v="400"/>
    <x v="272"/>
    <x v="1"/>
    <s v="LW-16990"/>
    <s v="Lindsay Williams"/>
    <x v="1"/>
    <x v="0"/>
    <x v="53"/>
    <s v="North Carolina"/>
    <x v="233"/>
    <x v="0"/>
    <x v="817"/>
    <x v="2"/>
    <x v="7"/>
    <x v="813"/>
    <n v="71.983999999999995"/>
    <n v="2"/>
    <n v="0.2"/>
    <n v="25.194400000000002"/>
    <n v="57.587199999999996"/>
    <n v="14.396799999999999"/>
    <x v="3"/>
    <x v="1"/>
    <s v="Q2"/>
    <x v="1"/>
  </r>
  <r>
    <n v="1092"/>
    <s v="CA-2015-143490"/>
    <x v="401"/>
    <x v="429"/>
    <x v="1"/>
    <s v="NP-18325"/>
    <s v="Naresj Patel"/>
    <x v="0"/>
    <x v="0"/>
    <x v="70"/>
    <s v="California"/>
    <x v="188"/>
    <x v="1"/>
    <x v="818"/>
    <x v="1"/>
    <x v="6"/>
    <x v="814"/>
    <n v="120.15"/>
    <n v="9"/>
    <n v="0"/>
    <n v="33.642000000000003"/>
    <n v="120.15"/>
    <n v="0"/>
    <x v="1"/>
    <x v="4"/>
    <s v="Q4"/>
    <x v="1"/>
  </r>
  <r>
    <n v="1093"/>
    <s v="CA-2015-143490"/>
    <x v="401"/>
    <x v="429"/>
    <x v="1"/>
    <s v="NP-18325"/>
    <s v="Naresj Patel"/>
    <x v="0"/>
    <x v="0"/>
    <x v="70"/>
    <s v="California"/>
    <x v="188"/>
    <x v="1"/>
    <x v="819"/>
    <x v="2"/>
    <x v="7"/>
    <x v="815"/>
    <n v="219.184"/>
    <n v="2"/>
    <n v="0.2"/>
    <n v="19.178599999999999"/>
    <n v="175.34720000000002"/>
    <n v="43.836800000000004"/>
    <x v="1"/>
    <x v="4"/>
    <s v="Q4"/>
    <x v="1"/>
  </r>
  <r>
    <n v="1094"/>
    <s v="CA-2015-165085"/>
    <x v="17"/>
    <x v="16"/>
    <x v="1"/>
    <s v="BT-11485"/>
    <s v="Brad Thomas"/>
    <x v="2"/>
    <x v="0"/>
    <x v="183"/>
    <s v="Maryland"/>
    <x v="234"/>
    <x v="3"/>
    <x v="820"/>
    <x v="1"/>
    <x v="10"/>
    <x v="816"/>
    <n v="28.9"/>
    <n v="5"/>
    <n v="0"/>
    <n v="14.161"/>
    <n v="28.9"/>
    <n v="0"/>
    <x v="1"/>
    <x v="4"/>
    <s v="Q4"/>
    <x v="1"/>
  </r>
  <r>
    <n v="1095"/>
    <s v="CA-2015-165085"/>
    <x v="17"/>
    <x v="16"/>
    <x v="1"/>
    <s v="BT-11485"/>
    <s v="Brad Thomas"/>
    <x v="2"/>
    <x v="0"/>
    <x v="183"/>
    <s v="Maryland"/>
    <x v="234"/>
    <x v="3"/>
    <x v="159"/>
    <x v="1"/>
    <x v="9"/>
    <x v="160"/>
    <n v="355.96"/>
    <n v="2"/>
    <n v="0"/>
    <n v="103.22839999999999"/>
    <n v="355.96"/>
    <n v="0"/>
    <x v="1"/>
    <x v="4"/>
    <s v="Q4"/>
    <x v="1"/>
  </r>
  <r>
    <n v="1096"/>
    <s v="CA-2017-160423"/>
    <x v="276"/>
    <x v="430"/>
    <x v="1"/>
    <s v="PS-19045"/>
    <s v="Penelope Sewall"/>
    <x v="2"/>
    <x v="0"/>
    <x v="35"/>
    <s v="North Carolina"/>
    <x v="43"/>
    <x v="0"/>
    <x v="821"/>
    <x v="1"/>
    <x v="4"/>
    <x v="817"/>
    <n v="348.20800000000003"/>
    <n v="7"/>
    <n v="0.2"/>
    <n v="30.4682"/>
    <n v="278.56640000000004"/>
    <n v="69.641600000000011"/>
    <x v="3"/>
    <x v="9"/>
    <s v="Q1"/>
    <x v="3"/>
  </r>
  <r>
    <n v="1097"/>
    <s v="CA-2017-160423"/>
    <x v="276"/>
    <x v="430"/>
    <x v="1"/>
    <s v="PS-19045"/>
    <s v="Penelope Sewall"/>
    <x v="2"/>
    <x v="0"/>
    <x v="35"/>
    <s v="North Carolina"/>
    <x v="43"/>
    <x v="0"/>
    <x v="822"/>
    <x v="1"/>
    <x v="8"/>
    <x v="818"/>
    <n v="35.783999999999999"/>
    <n v="7"/>
    <n v="0.7"/>
    <n v="-28.627199999999998"/>
    <n v="10.735200000000001"/>
    <n v="25.048799999999996"/>
    <x v="3"/>
    <x v="9"/>
    <s v="Q1"/>
    <x v="3"/>
  </r>
  <r>
    <n v="1098"/>
    <s v="CA-2014-159338"/>
    <x v="402"/>
    <x v="431"/>
    <x v="2"/>
    <s v="NS-18640"/>
    <s v="Noel Staavos"/>
    <x v="1"/>
    <x v="0"/>
    <x v="1"/>
    <s v="California"/>
    <x v="13"/>
    <x v="1"/>
    <x v="823"/>
    <x v="0"/>
    <x v="3"/>
    <x v="819"/>
    <n v="447.84"/>
    <n v="5"/>
    <n v="0.2"/>
    <n v="11.196"/>
    <n v="358.27199999999999"/>
    <n v="89.567999999999998"/>
    <x v="2"/>
    <x v="1"/>
    <s v="Q2"/>
    <x v="4"/>
  </r>
  <r>
    <n v="1099"/>
    <s v="CA-2016-107216"/>
    <x v="403"/>
    <x v="432"/>
    <x v="2"/>
    <s v="PV-18985"/>
    <s v="Paul Van Hugh"/>
    <x v="2"/>
    <x v="0"/>
    <x v="8"/>
    <s v="California"/>
    <x v="34"/>
    <x v="1"/>
    <x v="824"/>
    <x v="1"/>
    <x v="6"/>
    <x v="820"/>
    <n v="7.04"/>
    <n v="4"/>
    <n v="0"/>
    <n v="2.0415999999999999"/>
    <n v="7.04"/>
    <n v="0"/>
    <x v="0"/>
    <x v="1"/>
    <s v="Q2"/>
    <x v="0"/>
  </r>
  <r>
    <n v="1100"/>
    <s v="CA-2016-107216"/>
    <x v="403"/>
    <x v="432"/>
    <x v="2"/>
    <s v="PV-18985"/>
    <s v="Paul Van Hugh"/>
    <x v="2"/>
    <x v="0"/>
    <x v="8"/>
    <s v="California"/>
    <x v="34"/>
    <x v="1"/>
    <x v="396"/>
    <x v="0"/>
    <x v="5"/>
    <x v="397"/>
    <n v="8.73"/>
    <n v="3"/>
    <n v="0"/>
    <n v="4.1031000000000004"/>
    <n v="8.73"/>
    <n v="0"/>
    <x v="0"/>
    <x v="1"/>
    <s v="Q2"/>
    <x v="0"/>
  </r>
  <r>
    <n v="1101"/>
    <s v="CA-2016-107216"/>
    <x v="403"/>
    <x v="432"/>
    <x v="2"/>
    <s v="PV-18985"/>
    <s v="Paul Van Hugh"/>
    <x v="2"/>
    <x v="0"/>
    <x v="8"/>
    <s v="California"/>
    <x v="34"/>
    <x v="1"/>
    <x v="825"/>
    <x v="2"/>
    <x v="11"/>
    <x v="821"/>
    <n v="29.29"/>
    <n v="1"/>
    <n v="0"/>
    <n v="9.6656999999999993"/>
    <n v="29.29"/>
    <n v="0"/>
    <x v="0"/>
    <x v="1"/>
    <s v="Q2"/>
    <x v="0"/>
  </r>
  <r>
    <n v="1102"/>
    <s v="CA-2016-107216"/>
    <x v="403"/>
    <x v="432"/>
    <x v="2"/>
    <s v="PV-18985"/>
    <s v="Paul Van Hugh"/>
    <x v="2"/>
    <x v="0"/>
    <x v="8"/>
    <s v="California"/>
    <x v="34"/>
    <x v="1"/>
    <x v="826"/>
    <x v="1"/>
    <x v="6"/>
    <x v="822"/>
    <n v="8.64"/>
    <n v="3"/>
    <n v="0"/>
    <n v="2.5055999999999998"/>
    <n v="8.64"/>
    <n v="0"/>
    <x v="0"/>
    <x v="1"/>
    <s v="Q2"/>
    <x v="0"/>
  </r>
  <r>
    <n v="1103"/>
    <s v="US-2017-145863"/>
    <x v="81"/>
    <x v="433"/>
    <x v="1"/>
    <s v="RP-19390"/>
    <s v="Resi Pölking"/>
    <x v="0"/>
    <x v="0"/>
    <x v="12"/>
    <s v="Texas"/>
    <x v="16"/>
    <x v="2"/>
    <x v="307"/>
    <x v="1"/>
    <x v="8"/>
    <x v="307"/>
    <n v="2.694"/>
    <n v="3"/>
    <n v="0.8"/>
    <n v="-4.7145000000000001"/>
    <n v="0.53879999999999983"/>
    <n v="2.1552000000000002"/>
    <x v="3"/>
    <x v="3"/>
    <s v="Q2"/>
    <x v="5"/>
  </r>
  <r>
    <n v="1104"/>
    <s v="US-2017-145863"/>
    <x v="81"/>
    <x v="433"/>
    <x v="1"/>
    <s v="RP-19390"/>
    <s v="Resi Pölking"/>
    <x v="0"/>
    <x v="0"/>
    <x v="12"/>
    <s v="Texas"/>
    <x v="16"/>
    <x v="2"/>
    <x v="766"/>
    <x v="1"/>
    <x v="8"/>
    <x v="765"/>
    <n v="2.9340000000000002"/>
    <n v="3"/>
    <n v="0.8"/>
    <n v="-4.9878"/>
    <n v="0.58679999999999988"/>
    <n v="2.3472000000000004"/>
    <x v="3"/>
    <x v="3"/>
    <s v="Q2"/>
    <x v="5"/>
  </r>
  <r>
    <n v="1105"/>
    <s v="CA-2016-112340"/>
    <x v="147"/>
    <x v="434"/>
    <x v="1"/>
    <s v="NM-18520"/>
    <s v="Neoma Murray"/>
    <x v="0"/>
    <x v="0"/>
    <x v="169"/>
    <s v="California"/>
    <x v="215"/>
    <x v="1"/>
    <x v="827"/>
    <x v="1"/>
    <x v="10"/>
    <x v="823"/>
    <n v="22.92"/>
    <n v="3"/>
    <n v="0"/>
    <n v="11.2308"/>
    <n v="22.92"/>
    <n v="0"/>
    <x v="0"/>
    <x v="2"/>
    <s v="Q4"/>
    <x v="5"/>
  </r>
  <r>
    <n v="1106"/>
    <s v="US-2016-110156"/>
    <x v="258"/>
    <x v="71"/>
    <x v="1"/>
    <s v="EH-13945"/>
    <s v="Eric Hoffmann"/>
    <x v="0"/>
    <x v="0"/>
    <x v="12"/>
    <s v="Texas"/>
    <x v="16"/>
    <x v="2"/>
    <x v="193"/>
    <x v="1"/>
    <x v="4"/>
    <x v="194"/>
    <n v="100.70399999999999"/>
    <n v="6"/>
    <n v="0.2"/>
    <n v="-16.3644"/>
    <n v="80.563199999999995"/>
    <n v="20.140799999999999"/>
    <x v="0"/>
    <x v="0"/>
    <s v="Q4"/>
    <x v="3"/>
  </r>
  <r>
    <n v="1107"/>
    <s v="US-2016-110156"/>
    <x v="258"/>
    <x v="71"/>
    <x v="1"/>
    <s v="EH-13945"/>
    <s v="Eric Hoffmann"/>
    <x v="0"/>
    <x v="0"/>
    <x v="12"/>
    <s v="Texas"/>
    <x v="16"/>
    <x v="2"/>
    <x v="396"/>
    <x v="0"/>
    <x v="5"/>
    <x v="397"/>
    <n v="2.3279999999999998"/>
    <n v="2"/>
    <n v="0.6"/>
    <n v="-0.75660000000000005"/>
    <n v="0.93120000000000003"/>
    <n v="1.3967999999999998"/>
    <x v="0"/>
    <x v="0"/>
    <s v="Q4"/>
    <x v="3"/>
  </r>
  <r>
    <n v="1108"/>
    <s v="US-2016-110156"/>
    <x v="258"/>
    <x v="71"/>
    <x v="1"/>
    <s v="EH-13945"/>
    <s v="Eric Hoffmann"/>
    <x v="0"/>
    <x v="0"/>
    <x v="12"/>
    <s v="Texas"/>
    <x v="16"/>
    <x v="2"/>
    <x v="828"/>
    <x v="1"/>
    <x v="8"/>
    <x v="824"/>
    <n v="10.78"/>
    <n v="5"/>
    <n v="0.8"/>
    <n v="-17.248000000000001"/>
    <n v="2.1559999999999993"/>
    <n v="8.6240000000000006"/>
    <x v="0"/>
    <x v="0"/>
    <s v="Q4"/>
    <x v="3"/>
  </r>
  <r>
    <n v="1109"/>
    <s v="US-2016-110156"/>
    <x v="258"/>
    <x v="71"/>
    <x v="1"/>
    <s v="EH-13945"/>
    <s v="Eric Hoffmann"/>
    <x v="0"/>
    <x v="0"/>
    <x v="12"/>
    <s v="Texas"/>
    <x v="16"/>
    <x v="2"/>
    <x v="829"/>
    <x v="1"/>
    <x v="13"/>
    <x v="128"/>
    <n v="58.368000000000002"/>
    <n v="12"/>
    <n v="0.2"/>
    <n v="21.888000000000002"/>
    <n v="46.694400000000002"/>
    <n v="11.6736"/>
    <x v="0"/>
    <x v="0"/>
    <s v="Q4"/>
    <x v="3"/>
  </r>
  <r>
    <n v="1110"/>
    <s v="US-2016-110156"/>
    <x v="258"/>
    <x v="71"/>
    <x v="1"/>
    <s v="EH-13945"/>
    <s v="Eric Hoffmann"/>
    <x v="0"/>
    <x v="0"/>
    <x v="12"/>
    <s v="Texas"/>
    <x v="16"/>
    <x v="2"/>
    <x v="830"/>
    <x v="1"/>
    <x v="12"/>
    <x v="825"/>
    <n v="40.968000000000004"/>
    <n v="3"/>
    <n v="0.2"/>
    <n v="13.826700000000001"/>
    <n v="32.774400000000007"/>
    <n v="8.1936000000000018"/>
    <x v="0"/>
    <x v="0"/>
    <s v="Q4"/>
    <x v="3"/>
  </r>
  <r>
    <n v="1111"/>
    <s v="US-2016-110156"/>
    <x v="258"/>
    <x v="71"/>
    <x v="1"/>
    <s v="EH-13945"/>
    <s v="Eric Hoffmann"/>
    <x v="0"/>
    <x v="0"/>
    <x v="12"/>
    <s v="Texas"/>
    <x v="16"/>
    <x v="2"/>
    <x v="831"/>
    <x v="2"/>
    <x v="7"/>
    <x v="826"/>
    <n v="71.959999999999994"/>
    <n v="5"/>
    <n v="0.2"/>
    <n v="25.186"/>
    <n v="57.567999999999998"/>
    <n v="14.391999999999999"/>
    <x v="0"/>
    <x v="0"/>
    <s v="Q4"/>
    <x v="3"/>
  </r>
  <r>
    <n v="1112"/>
    <s v="US-2016-110156"/>
    <x v="258"/>
    <x v="71"/>
    <x v="1"/>
    <s v="EH-13945"/>
    <s v="Eric Hoffmann"/>
    <x v="0"/>
    <x v="0"/>
    <x v="12"/>
    <s v="Texas"/>
    <x v="16"/>
    <x v="2"/>
    <x v="832"/>
    <x v="1"/>
    <x v="10"/>
    <x v="827"/>
    <n v="10.368"/>
    <n v="2"/>
    <n v="0.2"/>
    <n v="3.6288"/>
    <n v="8.2944000000000013"/>
    <n v="2.0736000000000003"/>
    <x v="0"/>
    <x v="0"/>
    <s v="Q4"/>
    <x v="3"/>
  </r>
  <r>
    <n v="1113"/>
    <s v="US-2016-110156"/>
    <x v="258"/>
    <x v="71"/>
    <x v="1"/>
    <s v="EH-13945"/>
    <s v="Eric Hoffmann"/>
    <x v="0"/>
    <x v="0"/>
    <x v="12"/>
    <s v="Texas"/>
    <x v="16"/>
    <x v="2"/>
    <x v="98"/>
    <x v="1"/>
    <x v="8"/>
    <x v="98"/>
    <n v="1.1919999999999999"/>
    <n v="2"/>
    <n v="0.8"/>
    <n v="-2.0264000000000002"/>
    <n v="0.23839999999999995"/>
    <n v="0.9536"/>
    <x v="0"/>
    <x v="0"/>
    <s v="Q4"/>
    <x v="3"/>
  </r>
  <r>
    <n v="1114"/>
    <s v="CA-2017-140585"/>
    <x v="404"/>
    <x v="350"/>
    <x v="0"/>
    <s v="RA-19915"/>
    <s v="Russell Applegate"/>
    <x v="0"/>
    <x v="0"/>
    <x v="184"/>
    <s v="California"/>
    <x v="142"/>
    <x v="1"/>
    <x v="705"/>
    <x v="1"/>
    <x v="8"/>
    <x v="705"/>
    <n v="46.671999999999997"/>
    <n v="2"/>
    <n v="0.2"/>
    <n v="16.3352"/>
    <n v="37.337600000000002"/>
    <n v="9.3344000000000005"/>
    <x v="3"/>
    <x v="4"/>
    <s v="Q4"/>
    <x v="2"/>
  </r>
  <r>
    <n v="1115"/>
    <s v="CA-2017-140585"/>
    <x v="404"/>
    <x v="350"/>
    <x v="0"/>
    <s v="RA-19915"/>
    <s v="Russell Applegate"/>
    <x v="0"/>
    <x v="0"/>
    <x v="184"/>
    <s v="California"/>
    <x v="142"/>
    <x v="1"/>
    <x v="833"/>
    <x v="0"/>
    <x v="0"/>
    <x v="828"/>
    <n v="119.833"/>
    <n v="1"/>
    <n v="0.15"/>
    <n v="-12.6882"/>
    <n v="101.85804999999999"/>
    <n v="17.97495"/>
    <x v="3"/>
    <x v="4"/>
    <s v="Q4"/>
    <x v="2"/>
  </r>
  <r>
    <n v="1116"/>
    <s v="CA-2017-140585"/>
    <x v="404"/>
    <x v="350"/>
    <x v="0"/>
    <s v="RA-19915"/>
    <s v="Russell Applegate"/>
    <x v="0"/>
    <x v="0"/>
    <x v="184"/>
    <s v="California"/>
    <x v="142"/>
    <x v="1"/>
    <x v="603"/>
    <x v="2"/>
    <x v="11"/>
    <x v="603"/>
    <n v="119.98"/>
    <n v="2"/>
    <n v="0"/>
    <n v="57.590400000000002"/>
    <n v="119.98"/>
    <n v="0"/>
    <x v="3"/>
    <x v="4"/>
    <s v="Q4"/>
    <x v="2"/>
  </r>
  <r>
    <n v="1117"/>
    <s v="CA-2016-144855"/>
    <x v="405"/>
    <x v="435"/>
    <x v="0"/>
    <s v="DL-13495"/>
    <s v="Dionis Lloyd"/>
    <x v="1"/>
    <x v="0"/>
    <x v="8"/>
    <s v="California"/>
    <x v="94"/>
    <x v="1"/>
    <x v="365"/>
    <x v="1"/>
    <x v="2"/>
    <x v="365"/>
    <n v="6.3"/>
    <n v="2"/>
    <n v="0"/>
    <n v="3.024"/>
    <n v="6.3"/>
    <n v="0"/>
    <x v="0"/>
    <x v="7"/>
    <s v="Q3"/>
    <x v="5"/>
  </r>
  <r>
    <n v="1118"/>
    <s v="CA-2015-142755"/>
    <x v="406"/>
    <x v="37"/>
    <x v="1"/>
    <s v="CS-12355"/>
    <s v="Christine Sundaresam"/>
    <x v="0"/>
    <x v="0"/>
    <x v="185"/>
    <s v="Georgia"/>
    <x v="235"/>
    <x v="0"/>
    <x v="314"/>
    <x v="1"/>
    <x v="10"/>
    <x v="366"/>
    <n v="279.89999999999998"/>
    <n v="5"/>
    <n v="0"/>
    <n v="137.15100000000001"/>
    <n v="279.89999999999998"/>
    <n v="0"/>
    <x v="1"/>
    <x v="8"/>
    <s v="Q3"/>
    <x v="5"/>
  </r>
  <r>
    <n v="1119"/>
    <s v="CA-2015-142755"/>
    <x v="406"/>
    <x v="37"/>
    <x v="1"/>
    <s v="CS-12355"/>
    <s v="Christine Sundaresam"/>
    <x v="0"/>
    <x v="0"/>
    <x v="185"/>
    <s v="Georgia"/>
    <x v="235"/>
    <x v="0"/>
    <x v="695"/>
    <x v="2"/>
    <x v="11"/>
    <x v="695"/>
    <n v="619.95000000000005"/>
    <n v="5"/>
    <n v="0"/>
    <n v="111.59099999999999"/>
    <n v="619.95000000000005"/>
    <n v="0"/>
    <x v="1"/>
    <x v="8"/>
    <s v="Q3"/>
    <x v="5"/>
  </r>
  <r>
    <n v="1120"/>
    <s v="CA-2015-142755"/>
    <x v="406"/>
    <x v="37"/>
    <x v="1"/>
    <s v="CS-12355"/>
    <s v="Christine Sundaresam"/>
    <x v="0"/>
    <x v="0"/>
    <x v="185"/>
    <s v="Georgia"/>
    <x v="235"/>
    <x v="0"/>
    <x v="834"/>
    <x v="1"/>
    <x v="10"/>
    <x v="829"/>
    <n v="4.3600000000000003"/>
    <n v="2"/>
    <n v="0"/>
    <n v="2.0491999999999999"/>
    <n v="4.3600000000000003"/>
    <n v="0"/>
    <x v="1"/>
    <x v="8"/>
    <s v="Q3"/>
    <x v="5"/>
  </r>
  <r>
    <n v="1121"/>
    <s v="CA-2015-142755"/>
    <x v="406"/>
    <x v="37"/>
    <x v="1"/>
    <s v="CS-12355"/>
    <s v="Christine Sundaresam"/>
    <x v="0"/>
    <x v="0"/>
    <x v="185"/>
    <s v="Georgia"/>
    <x v="235"/>
    <x v="0"/>
    <x v="661"/>
    <x v="1"/>
    <x v="12"/>
    <x v="661"/>
    <n v="15.28"/>
    <n v="2"/>
    <n v="0"/>
    <n v="7.4871999999999996"/>
    <n v="15.28"/>
    <n v="0"/>
    <x v="1"/>
    <x v="8"/>
    <s v="Q3"/>
    <x v="5"/>
  </r>
  <r>
    <n v="1122"/>
    <s v="US-2014-147627"/>
    <x v="407"/>
    <x v="436"/>
    <x v="1"/>
    <s v="HL-15040"/>
    <s v="Hunter Lopez"/>
    <x v="0"/>
    <x v="0"/>
    <x v="186"/>
    <s v="Arkansas"/>
    <x v="236"/>
    <x v="0"/>
    <x v="835"/>
    <x v="2"/>
    <x v="7"/>
    <x v="830"/>
    <n v="699.93"/>
    <n v="7"/>
    <n v="0"/>
    <n v="181.98179999999999"/>
    <n v="699.93"/>
    <n v="0"/>
    <x v="2"/>
    <x v="9"/>
    <s v="Q1"/>
    <x v="2"/>
  </r>
  <r>
    <n v="1123"/>
    <s v="US-2014-147627"/>
    <x v="407"/>
    <x v="436"/>
    <x v="1"/>
    <s v="HL-15040"/>
    <s v="Hunter Lopez"/>
    <x v="0"/>
    <x v="0"/>
    <x v="186"/>
    <s v="Arkansas"/>
    <x v="236"/>
    <x v="0"/>
    <x v="836"/>
    <x v="1"/>
    <x v="6"/>
    <x v="831"/>
    <n v="22.96"/>
    <n v="7"/>
    <n v="0"/>
    <n v="6.6584000000000003"/>
    <n v="22.96"/>
    <n v="0"/>
    <x v="2"/>
    <x v="9"/>
    <s v="Q1"/>
    <x v="2"/>
  </r>
  <r>
    <n v="1124"/>
    <s v="US-2014-147627"/>
    <x v="407"/>
    <x v="436"/>
    <x v="1"/>
    <s v="HL-15040"/>
    <s v="Hunter Lopez"/>
    <x v="0"/>
    <x v="0"/>
    <x v="186"/>
    <s v="Arkansas"/>
    <x v="236"/>
    <x v="0"/>
    <x v="76"/>
    <x v="0"/>
    <x v="5"/>
    <x v="76"/>
    <n v="38.6"/>
    <n v="4"/>
    <n v="0"/>
    <n v="11.58"/>
    <n v="38.6"/>
    <n v="0"/>
    <x v="2"/>
    <x v="9"/>
    <s v="Q1"/>
    <x v="2"/>
  </r>
  <r>
    <n v="1125"/>
    <s v="US-2014-147627"/>
    <x v="407"/>
    <x v="436"/>
    <x v="1"/>
    <s v="HL-15040"/>
    <s v="Hunter Lopez"/>
    <x v="0"/>
    <x v="0"/>
    <x v="186"/>
    <s v="Arkansas"/>
    <x v="236"/>
    <x v="0"/>
    <x v="453"/>
    <x v="1"/>
    <x v="6"/>
    <x v="454"/>
    <n v="6.63"/>
    <n v="3"/>
    <n v="0"/>
    <n v="1.7901"/>
    <n v="6.63"/>
    <n v="0"/>
    <x v="2"/>
    <x v="9"/>
    <s v="Q1"/>
    <x v="2"/>
  </r>
  <r>
    <n v="1126"/>
    <s v="US-2014-147627"/>
    <x v="407"/>
    <x v="436"/>
    <x v="1"/>
    <s v="HL-15040"/>
    <s v="Hunter Lopez"/>
    <x v="0"/>
    <x v="0"/>
    <x v="186"/>
    <s v="Arkansas"/>
    <x v="236"/>
    <x v="0"/>
    <x v="837"/>
    <x v="1"/>
    <x v="12"/>
    <x v="153"/>
    <n v="23.34"/>
    <n v="3"/>
    <n v="0"/>
    <n v="10.969799999999999"/>
    <n v="23.34"/>
    <n v="0"/>
    <x v="2"/>
    <x v="9"/>
    <s v="Q1"/>
    <x v="2"/>
  </r>
  <r>
    <n v="1127"/>
    <s v="US-2014-147627"/>
    <x v="407"/>
    <x v="436"/>
    <x v="1"/>
    <s v="HL-15040"/>
    <s v="Hunter Lopez"/>
    <x v="0"/>
    <x v="0"/>
    <x v="186"/>
    <s v="Arkansas"/>
    <x v="236"/>
    <x v="0"/>
    <x v="406"/>
    <x v="0"/>
    <x v="1"/>
    <x v="407"/>
    <n v="1067.94"/>
    <n v="3"/>
    <n v="0"/>
    <n v="224.26740000000001"/>
    <n v="1067.94"/>
    <n v="0"/>
    <x v="2"/>
    <x v="9"/>
    <s v="Q1"/>
    <x v="2"/>
  </r>
  <r>
    <n v="1128"/>
    <s v="CA-2015-105970"/>
    <x v="56"/>
    <x v="437"/>
    <x v="1"/>
    <s v="PA-19060"/>
    <s v="Pete Armstrong"/>
    <x v="2"/>
    <x v="0"/>
    <x v="102"/>
    <s v="Indiana"/>
    <x v="237"/>
    <x v="2"/>
    <x v="400"/>
    <x v="1"/>
    <x v="6"/>
    <x v="401"/>
    <n v="10.16"/>
    <n v="1"/>
    <n v="0"/>
    <n v="2.6415999999999999"/>
    <n v="10.16"/>
    <n v="0"/>
    <x v="1"/>
    <x v="10"/>
    <s v="Q1"/>
    <x v="2"/>
  </r>
  <r>
    <n v="1129"/>
    <s v="CA-2015-105970"/>
    <x v="56"/>
    <x v="437"/>
    <x v="1"/>
    <s v="PA-19060"/>
    <s v="Pete Armstrong"/>
    <x v="2"/>
    <x v="0"/>
    <x v="102"/>
    <s v="Indiana"/>
    <x v="237"/>
    <x v="2"/>
    <x v="618"/>
    <x v="1"/>
    <x v="12"/>
    <x v="618"/>
    <n v="101.88"/>
    <n v="6"/>
    <n v="0"/>
    <n v="50.94"/>
    <n v="101.88"/>
    <n v="0"/>
    <x v="1"/>
    <x v="10"/>
    <s v="Q1"/>
    <x v="2"/>
  </r>
  <r>
    <n v="1130"/>
    <s v="CA-2016-112102"/>
    <x v="408"/>
    <x v="438"/>
    <x v="1"/>
    <s v="BD-11605"/>
    <s v="Brian Dahlen"/>
    <x v="0"/>
    <x v="0"/>
    <x v="24"/>
    <s v="Virginia"/>
    <x v="28"/>
    <x v="0"/>
    <x v="838"/>
    <x v="0"/>
    <x v="3"/>
    <x v="832"/>
    <n v="343.92"/>
    <n v="4"/>
    <n v="0"/>
    <n v="75.662400000000005"/>
    <n v="343.92"/>
    <n v="0"/>
    <x v="0"/>
    <x v="3"/>
    <s v="Q2"/>
    <x v="0"/>
  </r>
  <r>
    <n v="1131"/>
    <s v="CA-2016-112102"/>
    <x v="408"/>
    <x v="438"/>
    <x v="1"/>
    <s v="BD-11605"/>
    <s v="Brian Dahlen"/>
    <x v="0"/>
    <x v="0"/>
    <x v="24"/>
    <s v="Virginia"/>
    <x v="28"/>
    <x v="0"/>
    <x v="839"/>
    <x v="1"/>
    <x v="10"/>
    <x v="833"/>
    <n v="40.99"/>
    <n v="1"/>
    <n v="0"/>
    <n v="20.085100000000001"/>
    <n v="40.99"/>
    <n v="0"/>
    <x v="0"/>
    <x v="3"/>
    <s v="Q2"/>
    <x v="0"/>
  </r>
  <r>
    <n v="1132"/>
    <s v="CA-2016-112102"/>
    <x v="408"/>
    <x v="438"/>
    <x v="1"/>
    <s v="BD-11605"/>
    <s v="Brian Dahlen"/>
    <x v="0"/>
    <x v="0"/>
    <x v="24"/>
    <s v="Virginia"/>
    <x v="28"/>
    <x v="0"/>
    <x v="118"/>
    <x v="1"/>
    <x v="12"/>
    <x v="118"/>
    <n v="63.9"/>
    <n v="5"/>
    <n v="0"/>
    <n v="28.754999999999999"/>
    <n v="63.9"/>
    <n v="0"/>
    <x v="0"/>
    <x v="3"/>
    <s v="Q2"/>
    <x v="0"/>
  </r>
  <r>
    <n v="1133"/>
    <s v="US-2016-114776"/>
    <x v="409"/>
    <x v="439"/>
    <x v="2"/>
    <s v="GG-14650"/>
    <s v="Greg Guthrie"/>
    <x v="1"/>
    <x v="0"/>
    <x v="187"/>
    <s v="California"/>
    <x v="238"/>
    <x v="1"/>
    <x v="260"/>
    <x v="1"/>
    <x v="10"/>
    <x v="260"/>
    <n v="19.440000000000001"/>
    <n v="3"/>
    <n v="0"/>
    <n v="9.3312000000000008"/>
    <n v="19.440000000000001"/>
    <n v="0"/>
    <x v="0"/>
    <x v="4"/>
    <s v="Q4"/>
    <x v="0"/>
  </r>
  <r>
    <n v="1134"/>
    <s v="US-2016-134908"/>
    <x v="410"/>
    <x v="103"/>
    <x v="1"/>
    <s v="JS-15940"/>
    <s v="Joni Sundaresam"/>
    <x v="2"/>
    <x v="0"/>
    <x v="10"/>
    <s v="Pennsylvania"/>
    <x v="63"/>
    <x v="3"/>
    <x v="41"/>
    <x v="1"/>
    <x v="4"/>
    <x v="41"/>
    <n v="124.608"/>
    <n v="4"/>
    <n v="0.2"/>
    <n v="-23.364000000000001"/>
    <n v="99.686400000000006"/>
    <n v="24.921600000000002"/>
    <x v="0"/>
    <x v="1"/>
    <s v="Q2"/>
    <x v="1"/>
  </r>
  <r>
    <n v="1135"/>
    <s v="US-2016-134908"/>
    <x v="410"/>
    <x v="103"/>
    <x v="1"/>
    <s v="JS-15940"/>
    <s v="Joni Sundaresam"/>
    <x v="2"/>
    <x v="0"/>
    <x v="10"/>
    <s v="Pennsylvania"/>
    <x v="63"/>
    <x v="3"/>
    <x v="840"/>
    <x v="1"/>
    <x v="2"/>
    <x v="834"/>
    <n v="7.56"/>
    <n v="3"/>
    <n v="0.2"/>
    <n v="2.6459999999999999"/>
    <n v="6.048"/>
    <n v="1.512"/>
    <x v="0"/>
    <x v="1"/>
    <s v="Q2"/>
    <x v="1"/>
  </r>
  <r>
    <n v="1136"/>
    <s v="US-2016-148803"/>
    <x v="25"/>
    <x v="440"/>
    <x v="3"/>
    <s v="LR-16915"/>
    <s v="Lena Radford"/>
    <x v="0"/>
    <x v="0"/>
    <x v="188"/>
    <s v="Florida"/>
    <x v="239"/>
    <x v="0"/>
    <x v="841"/>
    <x v="1"/>
    <x v="4"/>
    <x v="835"/>
    <n v="85.224000000000004"/>
    <n v="3"/>
    <n v="0.2"/>
    <n v="7.4570999999999996"/>
    <n v="68.179200000000009"/>
    <n v="17.044800000000002"/>
    <x v="0"/>
    <x v="4"/>
    <s v="Q4"/>
    <x v="1"/>
  </r>
  <r>
    <n v="1137"/>
    <s v="CA-2016-152170"/>
    <x v="396"/>
    <x v="441"/>
    <x v="0"/>
    <s v="FH-14275"/>
    <s v="Frank Hawley"/>
    <x v="1"/>
    <x v="0"/>
    <x v="189"/>
    <s v="Indiana"/>
    <x v="240"/>
    <x v="2"/>
    <x v="842"/>
    <x v="1"/>
    <x v="12"/>
    <x v="836"/>
    <n v="287.52"/>
    <n v="8"/>
    <n v="0"/>
    <n v="129.38399999999999"/>
    <n v="287.52"/>
    <n v="0"/>
    <x v="0"/>
    <x v="0"/>
    <s v="Q4"/>
    <x v="3"/>
  </r>
  <r>
    <n v="1138"/>
    <s v="CA-2016-152170"/>
    <x v="396"/>
    <x v="441"/>
    <x v="0"/>
    <s v="FH-14275"/>
    <s v="Frank Hawley"/>
    <x v="1"/>
    <x v="0"/>
    <x v="189"/>
    <s v="Indiana"/>
    <x v="240"/>
    <x v="2"/>
    <x v="551"/>
    <x v="1"/>
    <x v="9"/>
    <x v="550"/>
    <n v="37.68"/>
    <n v="2"/>
    <n v="0"/>
    <n v="10.5504"/>
    <n v="37.68"/>
    <n v="0"/>
    <x v="0"/>
    <x v="0"/>
    <s v="Q4"/>
    <x v="3"/>
  </r>
  <r>
    <n v="1139"/>
    <s v="CA-2016-152170"/>
    <x v="396"/>
    <x v="441"/>
    <x v="0"/>
    <s v="FH-14275"/>
    <s v="Frank Hawley"/>
    <x v="1"/>
    <x v="0"/>
    <x v="189"/>
    <s v="Indiana"/>
    <x v="240"/>
    <x v="2"/>
    <x v="843"/>
    <x v="1"/>
    <x v="10"/>
    <x v="837"/>
    <n v="19.98"/>
    <n v="2"/>
    <n v="0"/>
    <n v="8.9909999999999997"/>
    <n v="19.98"/>
    <n v="0"/>
    <x v="0"/>
    <x v="0"/>
    <s v="Q4"/>
    <x v="3"/>
  </r>
  <r>
    <n v="1140"/>
    <s v="CA-2016-152170"/>
    <x v="396"/>
    <x v="441"/>
    <x v="0"/>
    <s v="FH-14275"/>
    <s v="Frank Hawley"/>
    <x v="1"/>
    <x v="0"/>
    <x v="189"/>
    <s v="Indiana"/>
    <x v="240"/>
    <x v="2"/>
    <x v="501"/>
    <x v="1"/>
    <x v="6"/>
    <x v="501"/>
    <n v="20.58"/>
    <n v="7"/>
    <n v="0"/>
    <n v="5.5566000000000004"/>
    <n v="20.58"/>
    <n v="0"/>
    <x v="0"/>
    <x v="0"/>
    <s v="Q4"/>
    <x v="3"/>
  </r>
  <r>
    <n v="1141"/>
    <s v="CA-2016-152170"/>
    <x v="396"/>
    <x v="441"/>
    <x v="0"/>
    <s v="FH-14275"/>
    <s v="Frank Hawley"/>
    <x v="1"/>
    <x v="0"/>
    <x v="189"/>
    <s v="Indiana"/>
    <x v="240"/>
    <x v="2"/>
    <x v="844"/>
    <x v="1"/>
    <x v="8"/>
    <x v="838"/>
    <n v="17.38"/>
    <n v="2"/>
    <n v="0"/>
    <n v="8.69"/>
    <n v="17.38"/>
    <n v="0"/>
    <x v="0"/>
    <x v="0"/>
    <s v="Q4"/>
    <x v="3"/>
  </r>
  <r>
    <n v="1142"/>
    <s v="CA-2014-146969"/>
    <x v="411"/>
    <x v="127"/>
    <x v="1"/>
    <s v="AP-10915"/>
    <s v="Arthur Prichep"/>
    <x v="0"/>
    <x v="0"/>
    <x v="1"/>
    <s v="California"/>
    <x v="62"/>
    <x v="1"/>
    <x v="743"/>
    <x v="0"/>
    <x v="5"/>
    <x v="741"/>
    <n v="204.6"/>
    <n v="2"/>
    <n v="0"/>
    <n v="53.195999999999998"/>
    <n v="204.6"/>
    <n v="0"/>
    <x v="2"/>
    <x v="8"/>
    <s v="Q3"/>
    <x v="2"/>
  </r>
  <r>
    <n v="1143"/>
    <s v="CA-2014-146969"/>
    <x v="411"/>
    <x v="127"/>
    <x v="1"/>
    <s v="AP-10915"/>
    <s v="Arthur Prichep"/>
    <x v="0"/>
    <x v="0"/>
    <x v="1"/>
    <s v="California"/>
    <x v="62"/>
    <x v="1"/>
    <x v="845"/>
    <x v="1"/>
    <x v="13"/>
    <x v="839"/>
    <n v="8.7200000000000006"/>
    <n v="4"/>
    <n v="0"/>
    <n v="2.8776000000000002"/>
    <n v="8.7200000000000006"/>
    <n v="0"/>
    <x v="2"/>
    <x v="8"/>
    <s v="Q3"/>
    <x v="2"/>
  </r>
  <r>
    <n v="1144"/>
    <s v="CA-2014-146969"/>
    <x v="411"/>
    <x v="127"/>
    <x v="1"/>
    <s v="AP-10915"/>
    <s v="Arthur Prichep"/>
    <x v="0"/>
    <x v="0"/>
    <x v="1"/>
    <s v="California"/>
    <x v="62"/>
    <x v="1"/>
    <x v="272"/>
    <x v="1"/>
    <x v="10"/>
    <x v="272"/>
    <n v="6.48"/>
    <n v="1"/>
    <n v="0"/>
    <n v="3.1103999999999998"/>
    <n v="6.48"/>
    <n v="0"/>
    <x v="2"/>
    <x v="8"/>
    <s v="Q3"/>
    <x v="2"/>
  </r>
  <r>
    <n v="1145"/>
    <s v="CA-2014-146969"/>
    <x v="411"/>
    <x v="127"/>
    <x v="1"/>
    <s v="AP-10915"/>
    <s v="Arthur Prichep"/>
    <x v="0"/>
    <x v="0"/>
    <x v="1"/>
    <s v="California"/>
    <x v="62"/>
    <x v="1"/>
    <x v="846"/>
    <x v="2"/>
    <x v="15"/>
    <x v="840"/>
    <n v="686.32"/>
    <n v="2"/>
    <n v="0.2"/>
    <n v="223.054"/>
    <n v="549.05600000000004"/>
    <n v="137.26400000000001"/>
    <x v="2"/>
    <x v="8"/>
    <s v="Q3"/>
    <x v="2"/>
  </r>
  <r>
    <n v="1146"/>
    <s v="CA-2014-146969"/>
    <x v="411"/>
    <x v="127"/>
    <x v="1"/>
    <s v="AP-10915"/>
    <s v="Arthur Prichep"/>
    <x v="0"/>
    <x v="0"/>
    <x v="1"/>
    <s v="California"/>
    <x v="62"/>
    <x v="1"/>
    <x v="821"/>
    <x v="1"/>
    <x v="4"/>
    <x v="817"/>
    <n v="62.18"/>
    <n v="1"/>
    <n v="0"/>
    <n v="16.788599999999999"/>
    <n v="62.18"/>
    <n v="0"/>
    <x v="2"/>
    <x v="8"/>
    <s v="Q3"/>
    <x v="2"/>
  </r>
  <r>
    <n v="1147"/>
    <s v="CA-2015-112452"/>
    <x v="388"/>
    <x v="442"/>
    <x v="3"/>
    <s v="NC-18340"/>
    <s v="Nat Carroll"/>
    <x v="0"/>
    <x v="0"/>
    <x v="190"/>
    <s v="Michigan"/>
    <x v="241"/>
    <x v="2"/>
    <x v="847"/>
    <x v="1"/>
    <x v="9"/>
    <x v="841"/>
    <n v="644.07600000000002"/>
    <n v="2"/>
    <n v="0.1"/>
    <n v="107.346"/>
    <n v="579.66840000000002"/>
    <n v="64.407600000000002"/>
    <x v="1"/>
    <x v="3"/>
    <s v="Q2"/>
    <x v="3"/>
  </r>
  <r>
    <n v="1148"/>
    <s v="CA-2015-112452"/>
    <x v="388"/>
    <x v="442"/>
    <x v="3"/>
    <s v="NC-18340"/>
    <s v="Nat Carroll"/>
    <x v="0"/>
    <x v="0"/>
    <x v="190"/>
    <s v="Michigan"/>
    <x v="241"/>
    <x v="2"/>
    <x v="848"/>
    <x v="1"/>
    <x v="13"/>
    <x v="128"/>
    <n v="5.84"/>
    <n v="2"/>
    <n v="0"/>
    <n v="2.6280000000000001"/>
    <n v="5.84"/>
    <n v="0"/>
    <x v="1"/>
    <x v="3"/>
    <s v="Q2"/>
    <x v="3"/>
  </r>
  <r>
    <n v="1149"/>
    <s v="CA-2015-112452"/>
    <x v="388"/>
    <x v="442"/>
    <x v="3"/>
    <s v="NC-18340"/>
    <s v="Nat Carroll"/>
    <x v="0"/>
    <x v="0"/>
    <x v="190"/>
    <s v="Michigan"/>
    <x v="241"/>
    <x v="2"/>
    <x v="849"/>
    <x v="1"/>
    <x v="8"/>
    <x v="842"/>
    <n v="12.76"/>
    <n v="2"/>
    <n v="0"/>
    <n v="5.8696000000000002"/>
    <n v="12.76"/>
    <n v="0"/>
    <x v="1"/>
    <x v="3"/>
    <s v="Q2"/>
    <x v="3"/>
  </r>
  <r>
    <n v="1150"/>
    <s v="CA-2015-112452"/>
    <x v="388"/>
    <x v="442"/>
    <x v="3"/>
    <s v="NC-18340"/>
    <s v="Nat Carroll"/>
    <x v="0"/>
    <x v="0"/>
    <x v="190"/>
    <s v="Michigan"/>
    <x v="241"/>
    <x v="2"/>
    <x v="850"/>
    <x v="2"/>
    <x v="7"/>
    <x v="843"/>
    <n v="10.95"/>
    <n v="1"/>
    <n v="0"/>
    <n v="0.438"/>
    <n v="10.95"/>
    <n v="0"/>
    <x v="1"/>
    <x v="3"/>
    <s v="Q2"/>
    <x v="3"/>
  </r>
  <r>
    <n v="1151"/>
    <s v="CA-2015-112452"/>
    <x v="388"/>
    <x v="442"/>
    <x v="3"/>
    <s v="NC-18340"/>
    <s v="Nat Carroll"/>
    <x v="0"/>
    <x v="0"/>
    <x v="190"/>
    <s v="Michigan"/>
    <x v="241"/>
    <x v="2"/>
    <x v="851"/>
    <x v="2"/>
    <x v="16"/>
    <x v="844"/>
    <n v="599.98"/>
    <n v="2"/>
    <n v="0"/>
    <n v="209.99299999999999"/>
    <n v="599.98"/>
    <n v="0"/>
    <x v="1"/>
    <x v="3"/>
    <s v="Q2"/>
    <x v="3"/>
  </r>
  <r>
    <n v="1152"/>
    <s v="CA-2015-113971"/>
    <x v="412"/>
    <x v="443"/>
    <x v="1"/>
    <s v="CB-12535"/>
    <s v="Claudia Bergmann"/>
    <x v="1"/>
    <x v="0"/>
    <x v="191"/>
    <s v="Ohio"/>
    <x v="242"/>
    <x v="3"/>
    <x v="852"/>
    <x v="0"/>
    <x v="5"/>
    <x v="845"/>
    <n v="8.3520000000000003"/>
    <n v="6"/>
    <n v="0.2"/>
    <n v="1.2527999999999999"/>
    <n v="6.6816000000000004"/>
    <n v="1.6704000000000001"/>
    <x v="1"/>
    <x v="5"/>
    <s v="Q2"/>
    <x v="5"/>
  </r>
  <r>
    <n v="1153"/>
    <s v="CA-2017-160395"/>
    <x v="413"/>
    <x v="335"/>
    <x v="1"/>
    <s v="KL-16555"/>
    <s v="Kelly Lampkin"/>
    <x v="1"/>
    <x v="0"/>
    <x v="192"/>
    <s v="Nevada"/>
    <x v="243"/>
    <x v="1"/>
    <x v="853"/>
    <x v="1"/>
    <x v="6"/>
    <x v="846"/>
    <n v="3.64"/>
    <n v="2"/>
    <n v="0"/>
    <n v="1.6379999999999999"/>
    <n v="3.64"/>
    <n v="0"/>
    <x v="0"/>
    <x v="4"/>
    <s v="Q4"/>
    <x v="3"/>
  </r>
  <r>
    <n v="1154"/>
    <s v="CA-2017-160395"/>
    <x v="413"/>
    <x v="335"/>
    <x v="1"/>
    <s v="KL-16555"/>
    <s v="Kelly Lampkin"/>
    <x v="1"/>
    <x v="0"/>
    <x v="192"/>
    <s v="Nevada"/>
    <x v="243"/>
    <x v="1"/>
    <x v="697"/>
    <x v="1"/>
    <x v="8"/>
    <x v="697"/>
    <n v="159.768"/>
    <n v="7"/>
    <n v="0.2"/>
    <n v="53.921700000000001"/>
    <n v="127.81440000000001"/>
    <n v="31.953600000000002"/>
    <x v="0"/>
    <x v="4"/>
    <s v="Q4"/>
    <x v="3"/>
  </r>
  <r>
    <n v="1155"/>
    <s v="CA-2014-136567"/>
    <x v="414"/>
    <x v="444"/>
    <x v="2"/>
    <s v="PS-19045"/>
    <s v="Penelope Sewall"/>
    <x v="2"/>
    <x v="0"/>
    <x v="193"/>
    <s v="Virginia"/>
    <x v="244"/>
    <x v="0"/>
    <x v="854"/>
    <x v="1"/>
    <x v="4"/>
    <x v="847"/>
    <n v="122.48"/>
    <n v="2"/>
    <n v="0"/>
    <n v="0"/>
    <n v="122.48"/>
    <n v="0"/>
    <x v="2"/>
    <x v="4"/>
    <s v="Q4"/>
    <x v="3"/>
  </r>
  <r>
    <n v="1156"/>
    <s v="CA-2014-136567"/>
    <x v="414"/>
    <x v="444"/>
    <x v="2"/>
    <s v="PS-19045"/>
    <s v="Penelope Sewall"/>
    <x v="2"/>
    <x v="0"/>
    <x v="193"/>
    <s v="Virginia"/>
    <x v="244"/>
    <x v="0"/>
    <x v="855"/>
    <x v="0"/>
    <x v="3"/>
    <x v="848"/>
    <n v="2244.48"/>
    <n v="7"/>
    <n v="0"/>
    <n v="493.78559999999999"/>
    <n v="2244.48"/>
    <n v="0"/>
    <x v="2"/>
    <x v="4"/>
    <s v="Q4"/>
    <x v="3"/>
  </r>
  <r>
    <n v="1157"/>
    <s v="CA-2014-136567"/>
    <x v="414"/>
    <x v="444"/>
    <x v="2"/>
    <s v="PS-19045"/>
    <s v="Penelope Sewall"/>
    <x v="2"/>
    <x v="0"/>
    <x v="193"/>
    <s v="Virginia"/>
    <x v="244"/>
    <x v="0"/>
    <x v="350"/>
    <x v="1"/>
    <x v="8"/>
    <x v="350"/>
    <n v="62.31"/>
    <n v="3"/>
    <n v="0"/>
    <n v="29.285699999999999"/>
    <n v="62.31"/>
    <n v="0"/>
    <x v="2"/>
    <x v="4"/>
    <s v="Q4"/>
    <x v="3"/>
  </r>
  <r>
    <n v="1158"/>
    <s v="CA-2014-136567"/>
    <x v="414"/>
    <x v="444"/>
    <x v="2"/>
    <s v="PS-19045"/>
    <s v="Penelope Sewall"/>
    <x v="2"/>
    <x v="0"/>
    <x v="193"/>
    <s v="Virginia"/>
    <x v="244"/>
    <x v="0"/>
    <x v="342"/>
    <x v="0"/>
    <x v="3"/>
    <x v="342"/>
    <n v="455.1"/>
    <n v="2"/>
    <n v="0"/>
    <n v="100.122"/>
    <n v="455.1"/>
    <n v="0"/>
    <x v="2"/>
    <x v="4"/>
    <s v="Q4"/>
    <x v="3"/>
  </r>
  <r>
    <n v="1159"/>
    <s v="CA-2016-149314"/>
    <x v="415"/>
    <x v="445"/>
    <x v="0"/>
    <s v="GB-14530"/>
    <s v="George Bell"/>
    <x v="1"/>
    <x v="0"/>
    <x v="1"/>
    <s v="California"/>
    <x v="25"/>
    <x v="1"/>
    <x v="856"/>
    <x v="0"/>
    <x v="1"/>
    <x v="849"/>
    <n v="195.184"/>
    <n v="1"/>
    <n v="0.2"/>
    <n v="19.5184"/>
    <n v="156.1472"/>
    <n v="39.036799999999999"/>
    <x v="0"/>
    <x v="7"/>
    <s v="Q3"/>
    <x v="3"/>
  </r>
  <r>
    <n v="1160"/>
    <s v="CA-2017-147039"/>
    <x v="222"/>
    <x v="446"/>
    <x v="1"/>
    <s v="AA-10315"/>
    <s v="Alex Avila"/>
    <x v="0"/>
    <x v="0"/>
    <x v="31"/>
    <s v="Minnesota"/>
    <x v="39"/>
    <x v="2"/>
    <x v="643"/>
    <x v="1"/>
    <x v="9"/>
    <x v="850"/>
    <n v="362.94"/>
    <n v="3"/>
    <n v="0"/>
    <n v="90.734999999999999"/>
    <n v="362.94"/>
    <n v="0"/>
    <x v="3"/>
    <x v="1"/>
    <s v="Q2"/>
    <x v="6"/>
  </r>
  <r>
    <n v="1161"/>
    <s v="CA-2017-147039"/>
    <x v="222"/>
    <x v="446"/>
    <x v="1"/>
    <s v="AA-10315"/>
    <s v="Alex Avila"/>
    <x v="0"/>
    <x v="0"/>
    <x v="31"/>
    <s v="Minnesota"/>
    <x v="39"/>
    <x v="2"/>
    <x v="68"/>
    <x v="1"/>
    <x v="8"/>
    <x v="68"/>
    <n v="11.54"/>
    <n v="2"/>
    <n v="0"/>
    <n v="5.77"/>
    <n v="11.54"/>
    <n v="0"/>
    <x v="3"/>
    <x v="1"/>
    <s v="Q2"/>
    <x v="6"/>
  </r>
  <r>
    <n v="1162"/>
    <s v="CA-2014-126522"/>
    <x v="416"/>
    <x v="447"/>
    <x v="0"/>
    <s v="LT-16765"/>
    <s v="Larry Tron"/>
    <x v="0"/>
    <x v="0"/>
    <x v="194"/>
    <s v="California"/>
    <x v="245"/>
    <x v="1"/>
    <x v="30"/>
    <x v="1"/>
    <x v="6"/>
    <x v="30"/>
    <n v="53.94"/>
    <n v="3"/>
    <n v="0"/>
    <n v="15.6426"/>
    <n v="53.94"/>
    <n v="0"/>
    <x v="2"/>
    <x v="8"/>
    <s v="Q3"/>
    <x v="2"/>
  </r>
  <r>
    <n v="1163"/>
    <s v="CA-2014-127964"/>
    <x v="223"/>
    <x v="448"/>
    <x v="1"/>
    <s v="AP-10720"/>
    <s v="Anne Pryor"/>
    <x v="2"/>
    <x v="0"/>
    <x v="20"/>
    <s v="New York"/>
    <x v="45"/>
    <x v="3"/>
    <x v="857"/>
    <x v="2"/>
    <x v="7"/>
    <x v="851"/>
    <n v="9.99"/>
    <n v="1"/>
    <n v="0"/>
    <n v="4.5953999999999997"/>
    <n v="9.99"/>
    <n v="0"/>
    <x v="2"/>
    <x v="10"/>
    <s v="Q1"/>
    <x v="2"/>
  </r>
  <r>
    <n v="1164"/>
    <s v="CA-2014-127964"/>
    <x v="223"/>
    <x v="448"/>
    <x v="1"/>
    <s v="AP-10720"/>
    <s v="Anne Pryor"/>
    <x v="2"/>
    <x v="0"/>
    <x v="20"/>
    <s v="New York"/>
    <x v="45"/>
    <x v="3"/>
    <x v="270"/>
    <x v="1"/>
    <x v="8"/>
    <x v="270"/>
    <n v="125.76"/>
    <n v="3"/>
    <n v="0.2"/>
    <n v="40.872"/>
    <n v="100.608"/>
    <n v="25.152000000000001"/>
    <x v="2"/>
    <x v="10"/>
    <s v="Q1"/>
    <x v="2"/>
  </r>
  <r>
    <n v="1165"/>
    <s v="CA-2014-127964"/>
    <x v="223"/>
    <x v="448"/>
    <x v="1"/>
    <s v="AP-10720"/>
    <s v="Anne Pryor"/>
    <x v="2"/>
    <x v="0"/>
    <x v="20"/>
    <s v="New York"/>
    <x v="45"/>
    <x v="3"/>
    <x v="858"/>
    <x v="1"/>
    <x v="8"/>
    <x v="852"/>
    <n v="25.32"/>
    <n v="5"/>
    <n v="0.2"/>
    <n v="9.1784999999999997"/>
    <n v="20.256"/>
    <n v="5.0640000000000001"/>
    <x v="2"/>
    <x v="10"/>
    <s v="Q1"/>
    <x v="2"/>
  </r>
  <r>
    <n v="1166"/>
    <s v="CA-2014-117709"/>
    <x v="417"/>
    <x v="449"/>
    <x v="1"/>
    <s v="PM-18940"/>
    <s v="Paul MacIntyre"/>
    <x v="0"/>
    <x v="0"/>
    <x v="25"/>
    <s v="Michigan"/>
    <x v="30"/>
    <x v="2"/>
    <x v="673"/>
    <x v="1"/>
    <x v="8"/>
    <x v="673"/>
    <n v="46.8"/>
    <n v="4"/>
    <n v="0"/>
    <n v="21.06"/>
    <n v="46.8"/>
    <n v="0"/>
    <x v="2"/>
    <x v="5"/>
    <s v="Q2"/>
    <x v="1"/>
  </r>
  <r>
    <n v="1167"/>
    <s v="CA-2015-125416"/>
    <x v="121"/>
    <x v="450"/>
    <x v="3"/>
    <s v="KC-16540"/>
    <s v="Kelly Collister"/>
    <x v="0"/>
    <x v="0"/>
    <x v="4"/>
    <s v="Washington"/>
    <x v="60"/>
    <x v="1"/>
    <x v="100"/>
    <x v="2"/>
    <x v="11"/>
    <x v="100"/>
    <n v="447.93"/>
    <n v="9"/>
    <n v="0"/>
    <n v="49.272300000000001"/>
    <n v="447.93"/>
    <n v="0"/>
    <x v="1"/>
    <x v="0"/>
    <s v="Q4"/>
    <x v="2"/>
  </r>
  <r>
    <n v="1168"/>
    <s v="CA-2017-145226"/>
    <x v="166"/>
    <x v="235"/>
    <x v="0"/>
    <s v="DL-13315"/>
    <s v="Delfina Latchford"/>
    <x v="0"/>
    <x v="0"/>
    <x v="20"/>
    <s v="New York"/>
    <x v="45"/>
    <x v="3"/>
    <x v="859"/>
    <x v="0"/>
    <x v="5"/>
    <x v="853"/>
    <n v="109.48"/>
    <n v="2"/>
    <n v="0"/>
    <n v="33.938800000000001"/>
    <n v="109.48"/>
    <n v="0"/>
    <x v="3"/>
    <x v="4"/>
    <s v="Q4"/>
    <x v="5"/>
  </r>
  <r>
    <n v="1169"/>
    <s v="CA-2017-145226"/>
    <x v="166"/>
    <x v="235"/>
    <x v="0"/>
    <s v="DL-13315"/>
    <s v="Delfina Latchford"/>
    <x v="0"/>
    <x v="0"/>
    <x v="20"/>
    <s v="New York"/>
    <x v="45"/>
    <x v="3"/>
    <x v="72"/>
    <x v="1"/>
    <x v="4"/>
    <x v="72"/>
    <n v="272.94"/>
    <n v="3"/>
    <n v="0"/>
    <n v="0"/>
    <n v="272.94"/>
    <n v="0"/>
    <x v="3"/>
    <x v="4"/>
    <s v="Q4"/>
    <x v="5"/>
  </r>
  <r>
    <n v="1170"/>
    <s v="CA-2017-145226"/>
    <x v="166"/>
    <x v="235"/>
    <x v="0"/>
    <s v="DL-13315"/>
    <s v="Delfina Latchford"/>
    <x v="0"/>
    <x v="0"/>
    <x v="20"/>
    <s v="New York"/>
    <x v="45"/>
    <x v="3"/>
    <x v="860"/>
    <x v="1"/>
    <x v="10"/>
    <x v="854"/>
    <n v="19.440000000000001"/>
    <n v="3"/>
    <n v="0"/>
    <n v="9.3312000000000008"/>
    <n v="19.440000000000001"/>
    <n v="0"/>
    <x v="3"/>
    <x v="4"/>
    <s v="Q4"/>
    <x v="5"/>
  </r>
  <r>
    <n v="1171"/>
    <s v="CA-2017-145226"/>
    <x v="166"/>
    <x v="235"/>
    <x v="0"/>
    <s v="DL-13315"/>
    <s v="Delfina Latchford"/>
    <x v="0"/>
    <x v="0"/>
    <x v="20"/>
    <s v="New York"/>
    <x v="45"/>
    <x v="3"/>
    <x v="861"/>
    <x v="1"/>
    <x v="4"/>
    <x v="855"/>
    <n v="31.92"/>
    <n v="4"/>
    <n v="0"/>
    <n v="8.2992000000000008"/>
    <n v="31.92"/>
    <n v="0"/>
    <x v="3"/>
    <x v="4"/>
    <s v="Q4"/>
    <x v="5"/>
  </r>
  <r>
    <n v="1172"/>
    <s v="US-2014-100279"/>
    <x v="418"/>
    <x v="451"/>
    <x v="1"/>
    <s v="SW-20275"/>
    <s v="Scott Williamson"/>
    <x v="0"/>
    <x v="0"/>
    <x v="195"/>
    <s v="Michigan"/>
    <x v="246"/>
    <x v="2"/>
    <x v="862"/>
    <x v="1"/>
    <x v="10"/>
    <x v="856"/>
    <n v="22.38"/>
    <n v="2"/>
    <n v="0"/>
    <n v="10.7424"/>
    <n v="22.38"/>
    <n v="0"/>
    <x v="2"/>
    <x v="10"/>
    <s v="Q1"/>
    <x v="2"/>
  </r>
  <r>
    <n v="1173"/>
    <s v="CA-2014-158064"/>
    <x v="419"/>
    <x v="452"/>
    <x v="1"/>
    <s v="AA-10375"/>
    <s v="Allen Armold"/>
    <x v="0"/>
    <x v="0"/>
    <x v="1"/>
    <s v="California"/>
    <x v="141"/>
    <x v="1"/>
    <x v="863"/>
    <x v="1"/>
    <x v="8"/>
    <x v="857"/>
    <n v="16.52"/>
    <n v="5"/>
    <n v="0.2"/>
    <n v="5.5754999999999999"/>
    <n v="13.216000000000001"/>
    <n v="3.3040000000000003"/>
    <x v="2"/>
    <x v="3"/>
    <s v="Q2"/>
    <x v="2"/>
  </r>
  <r>
    <n v="1174"/>
    <s v="US-2015-104430"/>
    <x v="420"/>
    <x v="453"/>
    <x v="1"/>
    <s v="LT-17110"/>
    <s v="Liz Thompson"/>
    <x v="0"/>
    <x v="0"/>
    <x v="41"/>
    <s v="Illinois"/>
    <x v="50"/>
    <x v="2"/>
    <x v="625"/>
    <x v="1"/>
    <x v="8"/>
    <x v="625"/>
    <n v="5.1760000000000002"/>
    <n v="4"/>
    <n v="0.8"/>
    <n v="-7.7640000000000002"/>
    <n v="1.0351999999999999"/>
    <n v="4.1408000000000005"/>
    <x v="1"/>
    <x v="2"/>
    <s v="Q4"/>
    <x v="6"/>
  </r>
  <r>
    <n v="1175"/>
    <s v="CA-2015-132080"/>
    <x v="421"/>
    <x v="454"/>
    <x v="2"/>
    <s v="DP-13105"/>
    <s v="Dave Poirier"/>
    <x v="1"/>
    <x v="0"/>
    <x v="20"/>
    <s v="New York"/>
    <x v="45"/>
    <x v="3"/>
    <x v="864"/>
    <x v="1"/>
    <x v="8"/>
    <x v="858"/>
    <n v="50.112000000000002"/>
    <n v="6"/>
    <n v="0.2"/>
    <n v="16.2864"/>
    <n v="40.089600000000004"/>
    <n v="10.022400000000001"/>
    <x v="1"/>
    <x v="6"/>
    <s v="Q3"/>
    <x v="3"/>
  </r>
  <r>
    <n v="1176"/>
    <s v="CA-2016-161207"/>
    <x v="48"/>
    <x v="143"/>
    <x v="1"/>
    <s v="AB-10060"/>
    <s v="Adam Bellavance"/>
    <x v="2"/>
    <x v="0"/>
    <x v="3"/>
    <s v="New Hampshire"/>
    <x v="208"/>
    <x v="3"/>
    <x v="660"/>
    <x v="1"/>
    <x v="14"/>
    <x v="660"/>
    <n v="27.93"/>
    <n v="3"/>
    <n v="0"/>
    <n v="8.0997000000000003"/>
    <n v="27.93"/>
    <n v="0"/>
    <x v="0"/>
    <x v="6"/>
    <s v="Q3"/>
    <x v="2"/>
  </r>
  <r>
    <n v="1177"/>
    <s v="CA-2014-120243"/>
    <x v="422"/>
    <x v="129"/>
    <x v="0"/>
    <s v="AT-10435"/>
    <s v="Alyssa Tate"/>
    <x v="2"/>
    <x v="0"/>
    <x v="1"/>
    <s v="California"/>
    <x v="25"/>
    <x v="1"/>
    <x v="865"/>
    <x v="1"/>
    <x v="2"/>
    <x v="859"/>
    <n v="11.56"/>
    <n v="4"/>
    <n v="0"/>
    <n v="5.4332000000000003"/>
    <n v="11.56"/>
    <n v="0"/>
    <x v="2"/>
    <x v="4"/>
    <s v="Q4"/>
    <x v="3"/>
  </r>
  <r>
    <n v="1178"/>
    <s v="CA-2016-113621"/>
    <x v="49"/>
    <x v="455"/>
    <x v="1"/>
    <s v="JE-15745"/>
    <s v="Joel Eaton"/>
    <x v="0"/>
    <x v="0"/>
    <x v="196"/>
    <s v="Maryland"/>
    <x v="247"/>
    <x v="3"/>
    <x v="866"/>
    <x v="0"/>
    <x v="1"/>
    <x v="860"/>
    <n v="172.5"/>
    <n v="2"/>
    <n v="0"/>
    <n v="51.75"/>
    <n v="172.5"/>
    <n v="0"/>
    <x v="0"/>
    <x v="4"/>
    <s v="Q4"/>
    <x v="6"/>
  </r>
  <r>
    <n v="1179"/>
    <s v="CA-2016-113621"/>
    <x v="49"/>
    <x v="455"/>
    <x v="1"/>
    <s v="JE-15745"/>
    <s v="Joel Eaton"/>
    <x v="0"/>
    <x v="0"/>
    <x v="196"/>
    <s v="Maryland"/>
    <x v="247"/>
    <x v="3"/>
    <x v="160"/>
    <x v="2"/>
    <x v="7"/>
    <x v="161"/>
    <n v="179.97"/>
    <n v="3"/>
    <n v="0"/>
    <n v="44.9925"/>
    <n v="179.97"/>
    <n v="0"/>
    <x v="0"/>
    <x v="4"/>
    <s v="Q4"/>
    <x v="6"/>
  </r>
  <r>
    <n v="1180"/>
    <s v="CA-2016-168081"/>
    <x v="423"/>
    <x v="132"/>
    <x v="0"/>
    <s v="CA-12055"/>
    <s v="Cathy Armstrong"/>
    <x v="2"/>
    <x v="0"/>
    <x v="12"/>
    <s v="Texas"/>
    <x v="32"/>
    <x v="2"/>
    <x v="619"/>
    <x v="2"/>
    <x v="11"/>
    <x v="619"/>
    <n v="258.69600000000003"/>
    <n v="3"/>
    <n v="0.2"/>
    <n v="64.674000000000007"/>
    <n v="206.95680000000004"/>
    <n v="51.739200000000011"/>
    <x v="0"/>
    <x v="3"/>
    <s v="Q2"/>
    <x v="1"/>
  </r>
  <r>
    <n v="1181"/>
    <s v="CA-2014-128146"/>
    <x v="261"/>
    <x v="175"/>
    <x v="1"/>
    <s v="DB-13060"/>
    <s v="Dave Brooks"/>
    <x v="0"/>
    <x v="0"/>
    <x v="80"/>
    <s v="New Jersey"/>
    <x v="100"/>
    <x v="3"/>
    <x v="867"/>
    <x v="2"/>
    <x v="7"/>
    <x v="861"/>
    <n v="1322.93"/>
    <n v="7"/>
    <n v="0"/>
    <n v="357.19110000000001"/>
    <n v="1322.93"/>
    <n v="0"/>
    <x v="2"/>
    <x v="1"/>
    <s v="Q2"/>
    <x v="3"/>
  </r>
  <r>
    <n v="1182"/>
    <s v="CA-2014-128146"/>
    <x v="261"/>
    <x v="175"/>
    <x v="1"/>
    <s v="DB-13060"/>
    <s v="Dave Brooks"/>
    <x v="0"/>
    <x v="0"/>
    <x v="80"/>
    <s v="New Jersey"/>
    <x v="100"/>
    <x v="3"/>
    <x v="868"/>
    <x v="1"/>
    <x v="6"/>
    <x v="862"/>
    <n v="3.76"/>
    <n v="2"/>
    <n v="0"/>
    <n v="1.0904"/>
    <n v="3.76"/>
    <n v="0"/>
    <x v="2"/>
    <x v="1"/>
    <s v="Q2"/>
    <x v="3"/>
  </r>
  <r>
    <n v="1183"/>
    <s v="CA-2017-138779"/>
    <x v="424"/>
    <x v="456"/>
    <x v="2"/>
    <s v="RB-19570"/>
    <s v="Rob Beeghly"/>
    <x v="0"/>
    <x v="0"/>
    <x v="108"/>
    <s v="North Carolina"/>
    <x v="222"/>
    <x v="0"/>
    <x v="113"/>
    <x v="1"/>
    <x v="12"/>
    <x v="113"/>
    <n v="21.744"/>
    <n v="1"/>
    <n v="0.2"/>
    <n v="7.3385999999999996"/>
    <n v="17.395199999999999"/>
    <n v="4.3487999999999998"/>
    <x v="3"/>
    <x v="9"/>
    <s v="Q1"/>
    <x v="3"/>
  </r>
  <r>
    <n v="1184"/>
    <s v="CA-2017-138779"/>
    <x v="424"/>
    <x v="456"/>
    <x v="2"/>
    <s v="RB-19570"/>
    <s v="Rob Beeghly"/>
    <x v="0"/>
    <x v="0"/>
    <x v="108"/>
    <s v="North Carolina"/>
    <x v="222"/>
    <x v="0"/>
    <x v="869"/>
    <x v="2"/>
    <x v="7"/>
    <x v="863"/>
    <n v="7.92"/>
    <n v="5"/>
    <n v="0.2"/>
    <n v="0.69299999999999995"/>
    <n v="6.3360000000000003"/>
    <n v="1.5840000000000001"/>
    <x v="3"/>
    <x v="9"/>
    <s v="Q1"/>
    <x v="3"/>
  </r>
  <r>
    <n v="1185"/>
    <s v="CA-2014-127131"/>
    <x v="156"/>
    <x v="457"/>
    <x v="1"/>
    <s v="HR-14830"/>
    <s v="Harold Ryan"/>
    <x v="1"/>
    <x v="0"/>
    <x v="4"/>
    <s v="Washington"/>
    <x v="5"/>
    <x v="1"/>
    <x v="870"/>
    <x v="1"/>
    <x v="8"/>
    <x v="864"/>
    <n v="12.096"/>
    <n v="7"/>
    <n v="0.2"/>
    <n v="4.2336"/>
    <n v="9.6768000000000001"/>
    <n v="2.4192"/>
    <x v="2"/>
    <x v="0"/>
    <s v="Q4"/>
    <x v="2"/>
  </r>
  <r>
    <n v="1186"/>
    <s v="CA-2014-127131"/>
    <x v="156"/>
    <x v="457"/>
    <x v="1"/>
    <s v="HR-14830"/>
    <s v="Harold Ryan"/>
    <x v="1"/>
    <x v="0"/>
    <x v="4"/>
    <s v="Washington"/>
    <x v="5"/>
    <x v="1"/>
    <x v="871"/>
    <x v="1"/>
    <x v="4"/>
    <x v="865"/>
    <n v="485.88"/>
    <n v="6"/>
    <n v="0"/>
    <n v="9.7175999999999991"/>
    <n v="485.88"/>
    <n v="0"/>
    <x v="2"/>
    <x v="0"/>
    <s v="Q4"/>
    <x v="2"/>
  </r>
  <r>
    <n v="1187"/>
    <s v="CA-2014-127131"/>
    <x v="156"/>
    <x v="457"/>
    <x v="1"/>
    <s v="HR-14830"/>
    <s v="Harold Ryan"/>
    <x v="1"/>
    <x v="0"/>
    <x v="4"/>
    <s v="Washington"/>
    <x v="5"/>
    <x v="1"/>
    <x v="585"/>
    <x v="1"/>
    <x v="10"/>
    <x v="585"/>
    <n v="25.92"/>
    <n v="4"/>
    <n v="0"/>
    <n v="12.441599999999999"/>
    <n v="25.92"/>
    <n v="0"/>
    <x v="2"/>
    <x v="0"/>
    <s v="Q4"/>
    <x v="2"/>
  </r>
  <r>
    <n v="1188"/>
    <s v="CA-2014-127131"/>
    <x v="156"/>
    <x v="457"/>
    <x v="1"/>
    <s v="HR-14830"/>
    <s v="Harold Ryan"/>
    <x v="1"/>
    <x v="0"/>
    <x v="4"/>
    <s v="Washington"/>
    <x v="5"/>
    <x v="1"/>
    <x v="595"/>
    <x v="1"/>
    <x v="4"/>
    <x v="595"/>
    <n v="197.58"/>
    <n v="2"/>
    <n v="0"/>
    <n v="53.346600000000002"/>
    <n v="197.58"/>
    <n v="0"/>
    <x v="2"/>
    <x v="0"/>
    <s v="Q4"/>
    <x v="2"/>
  </r>
  <r>
    <n v="1189"/>
    <s v="CA-2017-117212"/>
    <x v="425"/>
    <x v="458"/>
    <x v="0"/>
    <s v="BT-11530"/>
    <s v="Bradley Talbott"/>
    <x v="2"/>
    <x v="0"/>
    <x v="1"/>
    <s v="California"/>
    <x v="1"/>
    <x v="1"/>
    <x v="564"/>
    <x v="1"/>
    <x v="9"/>
    <x v="564"/>
    <n v="81.92"/>
    <n v="4"/>
    <n v="0"/>
    <n v="22.118400000000001"/>
    <n v="81.92"/>
    <n v="0"/>
    <x v="3"/>
    <x v="11"/>
    <s v="Q1"/>
    <x v="1"/>
  </r>
  <r>
    <n v="1190"/>
    <s v="CA-2017-117212"/>
    <x v="425"/>
    <x v="458"/>
    <x v="0"/>
    <s v="BT-11530"/>
    <s v="Bradley Talbott"/>
    <x v="2"/>
    <x v="0"/>
    <x v="1"/>
    <s v="California"/>
    <x v="1"/>
    <x v="1"/>
    <x v="872"/>
    <x v="2"/>
    <x v="7"/>
    <x v="866"/>
    <n v="889.53599999999994"/>
    <n v="8"/>
    <n v="0.2"/>
    <n v="66.715199999999996"/>
    <n v="711.62879999999996"/>
    <n v="177.90719999999999"/>
    <x v="3"/>
    <x v="11"/>
    <s v="Q1"/>
    <x v="1"/>
  </r>
  <r>
    <n v="1191"/>
    <s v="CA-2017-117212"/>
    <x v="425"/>
    <x v="458"/>
    <x v="0"/>
    <s v="BT-11530"/>
    <s v="Bradley Talbott"/>
    <x v="2"/>
    <x v="0"/>
    <x v="1"/>
    <s v="California"/>
    <x v="1"/>
    <x v="1"/>
    <x v="873"/>
    <x v="0"/>
    <x v="1"/>
    <x v="867"/>
    <n v="892.22400000000005"/>
    <n v="3"/>
    <n v="0.2"/>
    <n v="89.222399999999993"/>
    <n v="713.77920000000006"/>
    <n v="178.44480000000001"/>
    <x v="3"/>
    <x v="11"/>
    <s v="Q1"/>
    <x v="1"/>
  </r>
  <r>
    <n v="1192"/>
    <s v="CA-2017-117212"/>
    <x v="425"/>
    <x v="458"/>
    <x v="0"/>
    <s v="BT-11530"/>
    <s v="Bradley Talbott"/>
    <x v="2"/>
    <x v="0"/>
    <x v="1"/>
    <s v="California"/>
    <x v="1"/>
    <x v="1"/>
    <x v="314"/>
    <x v="1"/>
    <x v="10"/>
    <x v="366"/>
    <n v="223.92"/>
    <n v="4"/>
    <n v="0"/>
    <n v="109.7208"/>
    <n v="223.92"/>
    <n v="0"/>
    <x v="3"/>
    <x v="11"/>
    <s v="Q1"/>
    <x v="1"/>
  </r>
  <r>
    <n v="1193"/>
    <s v="CA-2017-117212"/>
    <x v="425"/>
    <x v="458"/>
    <x v="0"/>
    <s v="BT-11530"/>
    <s v="Bradley Talbott"/>
    <x v="2"/>
    <x v="0"/>
    <x v="1"/>
    <s v="California"/>
    <x v="1"/>
    <x v="1"/>
    <x v="874"/>
    <x v="1"/>
    <x v="10"/>
    <x v="868"/>
    <n v="23.12"/>
    <n v="4"/>
    <n v="0"/>
    <n v="11.328799999999999"/>
    <n v="23.12"/>
    <n v="0"/>
    <x v="3"/>
    <x v="11"/>
    <s v="Q1"/>
    <x v="1"/>
  </r>
  <r>
    <n v="1194"/>
    <s v="US-2015-130519"/>
    <x v="426"/>
    <x v="459"/>
    <x v="3"/>
    <s v="NG-18355"/>
    <s v="Nat Gilpin"/>
    <x v="1"/>
    <x v="0"/>
    <x v="197"/>
    <s v="Florida"/>
    <x v="248"/>
    <x v="0"/>
    <x v="289"/>
    <x v="1"/>
    <x v="10"/>
    <x v="289"/>
    <n v="15.552"/>
    <n v="3"/>
    <n v="0.2"/>
    <n v="5.4432"/>
    <n v="12.441600000000001"/>
    <n v="3.1104000000000003"/>
    <x v="1"/>
    <x v="8"/>
    <s v="Q3"/>
    <x v="0"/>
  </r>
  <r>
    <n v="1195"/>
    <s v="US-2015-130519"/>
    <x v="426"/>
    <x v="459"/>
    <x v="3"/>
    <s v="NG-18355"/>
    <s v="Nat Gilpin"/>
    <x v="1"/>
    <x v="0"/>
    <x v="197"/>
    <s v="Florida"/>
    <x v="248"/>
    <x v="0"/>
    <x v="875"/>
    <x v="0"/>
    <x v="5"/>
    <x v="869"/>
    <n v="15.712"/>
    <n v="4"/>
    <n v="0.2"/>
    <n v="2.5531999999999999"/>
    <n v="12.569600000000001"/>
    <n v="3.1424000000000003"/>
    <x v="1"/>
    <x v="8"/>
    <s v="Q3"/>
    <x v="0"/>
  </r>
  <r>
    <n v="1196"/>
    <s v="US-2015-130519"/>
    <x v="426"/>
    <x v="459"/>
    <x v="3"/>
    <s v="NG-18355"/>
    <s v="Nat Gilpin"/>
    <x v="1"/>
    <x v="0"/>
    <x v="197"/>
    <s v="Florida"/>
    <x v="248"/>
    <x v="0"/>
    <x v="421"/>
    <x v="1"/>
    <x v="4"/>
    <x v="421"/>
    <n v="24.672000000000001"/>
    <n v="2"/>
    <n v="0.2"/>
    <n v="2.1587999999999998"/>
    <n v="19.7376"/>
    <n v="4.9344000000000001"/>
    <x v="1"/>
    <x v="8"/>
    <s v="Q3"/>
    <x v="0"/>
  </r>
  <r>
    <n v="1197"/>
    <s v="US-2015-130519"/>
    <x v="426"/>
    <x v="459"/>
    <x v="3"/>
    <s v="NG-18355"/>
    <s v="Nat Gilpin"/>
    <x v="1"/>
    <x v="0"/>
    <x v="197"/>
    <s v="Florida"/>
    <x v="248"/>
    <x v="0"/>
    <x v="583"/>
    <x v="0"/>
    <x v="5"/>
    <x v="583"/>
    <n v="55.968000000000004"/>
    <n v="1"/>
    <n v="0.2"/>
    <n v="-2.0988000000000002"/>
    <n v="44.774400000000007"/>
    <n v="11.193600000000002"/>
    <x v="1"/>
    <x v="8"/>
    <s v="Q3"/>
    <x v="0"/>
  </r>
  <r>
    <n v="1198"/>
    <s v="CA-2016-130946"/>
    <x v="143"/>
    <x v="361"/>
    <x v="1"/>
    <s v="ZC-21910"/>
    <s v="Zuschuss Carroll"/>
    <x v="0"/>
    <x v="0"/>
    <x v="12"/>
    <s v="Texas"/>
    <x v="16"/>
    <x v="2"/>
    <x v="876"/>
    <x v="2"/>
    <x v="11"/>
    <x v="870"/>
    <n v="431.928"/>
    <n v="9"/>
    <n v="0.2"/>
    <n v="64.789199999999994"/>
    <n v="345.54240000000004"/>
    <n v="86.385600000000011"/>
    <x v="0"/>
    <x v="3"/>
    <s v="Q2"/>
    <x v="5"/>
  </r>
  <r>
    <n v="1199"/>
    <s v="CA-2016-130946"/>
    <x v="143"/>
    <x v="361"/>
    <x v="1"/>
    <s v="ZC-21910"/>
    <s v="Zuschuss Carroll"/>
    <x v="0"/>
    <x v="0"/>
    <x v="12"/>
    <s v="Texas"/>
    <x v="16"/>
    <x v="2"/>
    <x v="877"/>
    <x v="0"/>
    <x v="1"/>
    <x v="871"/>
    <n v="95.983999999999995"/>
    <n v="4"/>
    <n v="0.3"/>
    <n v="-4.1135999999999999"/>
    <n v="67.188799999999986"/>
    <n v="28.795199999999998"/>
    <x v="0"/>
    <x v="3"/>
    <s v="Q2"/>
    <x v="5"/>
  </r>
  <r>
    <n v="1200"/>
    <s v="CA-2016-130946"/>
    <x v="143"/>
    <x v="361"/>
    <x v="1"/>
    <s v="ZC-21910"/>
    <s v="Zuschuss Carroll"/>
    <x v="0"/>
    <x v="0"/>
    <x v="12"/>
    <s v="Texas"/>
    <x v="16"/>
    <x v="2"/>
    <x v="316"/>
    <x v="1"/>
    <x v="8"/>
    <x v="316"/>
    <n v="1088.7919999999999"/>
    <n v="4"/>
    <n v="0.8"/>
    <n v="-1850.9464"/>
    <n v="217.75839999999994"/>
    <n v="871.03359999999998"/>
    <x v="0"/>
    <x v="3"/>
    <s v="Q2"/>
    <x v="5"/>
  </r>
  <r>
    <n v="1201"/>
    <s v="CA-2016-114727"/>
    <x v="427"/>
    <x v="435"/>
    <x v="1"/>
    <s v="LS-16945"/>
    <s v="Linda Southworth"/>
    <x v="1"/>
    <x v="0"/>
    <x v="60"/>
    <s v="Colorado"/>
    <x v="76"/>
    <x v="1"/>
    <x v="629"/>
    <x v="0"/>
    <x v="1"/>
    <x v="629"/>
    <n v="544.00800000000004"/>
    <n v="3"/>
    <n v="0.2"/>
    <n v="40.800600000000003"/>
    <n v="435.20640000000003"/>
    <n v="108.80160000000001"/>
    <x v="0"/>
    <x v="7"/>
    <s v="Q3"/>
    <x v="2"/>
  </r>
  <r>
    <n v="1202"/>
    <s v="CA-2016-114727"/>
    <x v="427"/>
    <x v="435"/>
    <x v="1"/>
    <s v="LS-16945"/>
    <s v="Linda Southworth"/>
    <x v="1"/>
    <x v="0"/>
    <x v="60"/>
    <s v="Colorado"/>
    <x v="76"/>
    <x v="1"/>
    <x v="255"/>
    <x v="1"/>
    <x v="8"/>
    <x v="256"/>
    <n v="1.8720000000000001"/>
    <n v="3"/>
    <n v="0.7"/>
    <n v="-1.4352"/>
    <n v="0.5616000000000001"/>
    <n v="1.3104"/>
    <x v="0"/>
    <x v="7"/>
    <s v="Q3"/>
    <x v="2"/>
  </r>
  <r>
    <n v="1203"/>
    <s v="CA-2016-114727"/>
    <x v="427"/>
    <x v="435"/>
    <x v="1"/>
    <s v="LS-16945"/>
    <s v="Linda Southworth"/>
    <x v="1"/>
    <x v="0"/>
    <x v="60"/>
    <s v="Colorado"/>
    <x v="76"/>
    <x v="1"/>
    <x v="406"/>
    <x v="0"/>
    <x v="1"/>
    <x v="407"/>
    <n v="854.35199999999998"/>
    <n v="3"/>
    <n v="0.2"/>
    <n v="10.679399999999999"/>
    <n v="683.48160000000007"/>
    <n v="170.87040000000002"/>
    <x v="0"/>
    <x v="7"/>
    <s v="Q3"/>
    <x v="2"/>
  </r>
  <r>
    <n v="1204"/>
    <s v="CA-2016-114727"/>
    <x v="427"/>
    <x v="435"/>
    <x v="1"/>
    <s v="LS-16945"/>
    <s v="Linda Southworth"/>
    <x v="1"/>
    <x v="0"/>
    <x v="60"/>
    <s v="Colorado"/>
    <x v="76"/>
    <x v="1"/>
    <x v="878"/>
    <x v="1"/>
    <x v="4"/>
    <x v="872"/>
    <n v="593.56799999999998"/>
    <n v="2"/>
    <n v="0.2"/>
    <n v="0"/>
    <n v="474.8544"/>
    <n v="118.7136"/>
    <x v="0"/>
    <x v="7"/>
    <s v="Q3"/>
    <x v="2"/>
  </r>
  <r>
    <n v="1205"/>
    <s v="CA-2016-114727"/>
    <x v="427"/>
    <x v="435"/>
    <x v="1"/>
    <s v="LS-16945"/>
    <s v="Linda Southworth"/>
    <x v="1"/>
    <x v="0"/>
    <x v="60"/>
    <s v="Colorado"/>
    <x v="76"/>
    <x v="1"/>
    <x v="426"/>
    <x v="1"/>
    <x v="4"/>
    <x v="426"/>
    <n v="338.04"/>
    <n v="3"/>
    <n v="0.2"/>
    <n v="-33.804000000000002"/>
    <n v="270.43200000000002"/>
    <n v="67.608000000000004"/>
    <x v="0"/>
    <x v="7"/>
    <s v="Q3"/>
    <x v="2"/>
  </r>
  <r>
    <n v="1206"/>
    <s v="CA-2017-133235"/>
    <x v="378"/>
    <x v="460"/>
    <x v="2"/>
    <s v="LH-16750"/>
    <s v="Larry Hughes"/>
    <x v="0"/>
    <x v="0"/>
    <x v="35"/>
    <s v="North Carolina"/>
    <x v="43"/>
    <x v="0"/>
    <x v="704"/>
    <x v="2"/>
    <x v="7"/>
    <x v="704"/>
    <n v="271.95999999999998"/>
    <n v="5"/>
    <n v="0.2"/>
    <n v="16.997499999999999"/>
    <n v="217.56799999999998"/>
    <n v="54.391999999999996"/>
    <x v="3"/>
    <x v="6"/>
    <s v="Q3"/>
    <x v="0"/>
  </r>
  <r>
    <n v="1207"/>
    <s v="CA-2016-137050"/>
    <x v="216"/>
    <x v="461"/>
    <x v="0"/>
    <s v="SW-20755"/>
    <s v="Steven Ward"/>
    <x v="1"/>
    <x v="0"/>
    <x v="20"/>
    <s v="New York"/>
    <x v="29"/>
    <x v="3"/>
    <x v="602"/>
    <x v="1"/>
    <x v="4"/>
    <x v="602"/>
    <n v="11.21"/>
    <n v="1"/>
    <n v="0"/>
    <n v="3.363"/>
    <n v="11.21"/>
    <n v="0"/>
    <x v="0"/>
    <x v="7"/>
    <s v="Q3"/>
    <x v="6"/>
  </r>
  <r>
    <n v="1208"/>
    <s v="CA-2016-137050"/>
    <x v="216"/>
    <x v="461"/>
    <x v="0"/>
    <s v="SW-20755"/>
    <s v="Steven Ward"/>
    <x v="1"/>
    <x v="0"/>
    <x v="20"/>
    <s v="New York"/>
    <x v="29"/>
    <x v="3"/>
    <x v="315"/>
    <x v="1"/>
    <x v="8"/>
    <x v="315"/>
    <n v="9.1440000000000001"/>
    <n v="3"/>
    <n v="0.2"/>
    <n v="3.2004000000000001"/>
    <n v="7.3152000000000008"/>
    <n v="1.8288000000000002"/>
    <x v="0"/>
    <x v="7"/>
    <s v="Q3"/>
    <x v="6"/>
  </r>
  <r>
    <n v="1209"/>
    <s v="CA-2016-137050"/>
    <x v="216"/>
    <x v="461"/>
    <x v="0"/>
    <s v="SW-20755"/>
    <s v="Steven Ward"/>
    <x v="1"/>
    <x v="0"/>
    <x v="20"/>
    <s v="New York"/>
    <x v="29"/>
    <x v="3"/>
    <x v="131"/>
    <x v="1"/>
    <x v="13"/>
    <x v="132"/>
    <n v="14.07"/>
    <n v="7"/>
    <n v="0"/>
    <n v="6.8943000000000003"/>
    <n v="14.07"/>
    <n v="0"/>
    <x v="0"/>
    <x v="7"/>
    <s v="Q3"/>
    <x v="6"/>
  </r>
  <r>
    <n v="1210"/>
    <s v="CA-2016-137050"/>
    <x v="216"/>
    <x v="461"/>
    <x v="0"/>
    <s v="SW-20755"/>
    <s v="Steven Ward"/>
    <x v="1"/>
    <x v="0"/>
    <x v="20"/>
    <s v="New York"/>
    <x v="29"/>
    <x v="3"/>
    <x v="879"/>
    <x v="1"/>
    <x v="6"/>
    <x v="873"/>
    <n v="41.86"/>
    <n v="7"/>
    <n v="0"/>
    <n v="10.465"/>
    <n v="41.86"/>
    <n v="0"/>
    <x v="0"/>
    <x v="7"/>
    <s v="Q3"/>
    <x v="6"/>
  </r>
  <r>
    <n v="1211"/>
    <s v="CA-2016-137050"/>
    <x v="216"/>
    <x v="461"/>
    <x v="0"/>
    <s v="SW-20755"/>
    <s v="Steven Ward"/>
    <x v="1"/>
    <x v="0"/>
    <x v="20"/>
    <s v="New York"/>
    <x v="29"/>
    <x v="3"/>
    <x v="880"/>
    <x v="1"/>
    <x v="8"/>
    <x v="874"/>
    <n v="8.5440000000000005"/>
    <n v="2"/>
    <n v="0.2"/>
    <n v="2.8835999999999999"/>
    <n v="6.8352000000000004"/>
    <n v="1.7088000000000001"/>
    <x v="0"/>
    <x v="7"/>
    <s v="Q3"/>
    <x v="6"/>
  </r>
  <r>
    <n v="1212"/>
    <s v="CA-2016-137050"/>
    <x v="216"/>
    <x v="461"/>
    <x v="0"/>
    <s v="SW-20755"/>
    <s v="Steven Ward"/>
    <x v="1"/>
    <x v="0"/>
    <x v="20"/>
    <s v="New York"/>
    <x v="29"/>
    <x v="3"/>
    <x v="199"/>
    <x v="0"/>
    <x v="0"/>
    <x v="200"/>
    <n v="579.13599999999997"/>
    <n v="4"/>
    <n v="0.2"/>
    <n v="21.717600000000001"/>
    <n v="463.30880000000002"/>
    <n v="115.8272"/>
    <x v="0"/>
    <x v="7"/>
    <s v="Q3"/>
    <x v="6"/>
  </r>
  <r>
    <n v="1213"/>
    <s v="US-2017-118087"/>
    <x v="428"/>
    <x v="462"/>
    <x v="1"/>
    <s v="SP-20620"/>
    <s v="Stefania Perrino"/>
    <x v="1"/>
    <x v="0"/>
    <x v="10"/>
    <s v="Pennsylvania"/>
    <x v="63"/>
    <x v="3"/>
    <x v="211"/>
    <x v="0"/>
    <x v="1"/>
    <x v="212"/>
    <n v="141.37200000000001"/>
    <n v="2"/>
    <n v="0.3"/>
    <n v="-48.470399999999998"/>
    <n v="98.960400000000007"/>
    <n v="42.4116"/>
    <x v="3"/>
    <x v="8"/>
    <s v="Q3"/>
    <x v="3"/>
  </r>
  <r>
    <n v="1214"/>
    <s v="US-2017-118087"/>
    <x v="428"/>
    <x v="462"/>
    <x v="1"/>
    <s v="SP-20620"/>
    <s v="Stefania Perrino"/>
    <x v="1"/>
    <x v="0"/>
    <x v="10"/>
    <s v="Pennsylvania"/>
    <x v="63"/>
    <x v="3"/>
    <x v="881"/>
    <x v="1"/>
    <x v="8"/>
    <x v="875"/>
    <n v="3.036"/>
    <n v="2"/>
    <n v="0.7"/>
    <n v="-2.3275999999999999"/>
    <n v="0.91080000000000017"/>
    <n v="2.1252"/>
    <x v="3"/>
    <x v="8"/>
    <s v="Q3"/>
    <x v="3"/>
  </r>
  <r>
    <n v="1215"/>
    <s v="US-2017-118087"/>
    <x v="428"/>
    <x v="462"/>
    <x v="1"/>
    <s v="SP-20620"/>
    <s v="Stefania Perrino"/>
    <x v="1"/>
    <x v="0"/>
    <x v="10"/>
    <s v="Pennsylvania"/>
    <x v="63"/>
    <x v="3"/>
    <x v="491"/>
    <x v="1"/>
    <x v="8"/>
    <x v="491"/>
    <n v="4.5030000000000001"/>
    <n v="1"/>
    <n v="0.7"/>
    <n v="-3.6023999999999998"/>
    <n v="1.3509000000000002"/>
    <n v="3.1520999999999999"/>
    <x v="3"/>
    <x v="8"/>
    <s v="Q3"/>
    <x v="3"/>
  </r>
  <r>
    <n v="1216"/>
    <s v="US-2017-118087"/>
    <x v="428"/>
    <x v="462"/>
    <x v="1"/>
    <s v="SP-20620"/>
    <s v="Stefania Perrino"/>
    <x v="1"/>
    <x v="0"/>
    <x v="10"/>
    <s v="Pennsylvania"/>
    <x v="63"/>
    <x v="3"/>
    <x v="241"/>
    <x v="1"/>
    <x v="6"/>
    <x v="242"/>
    <n v="4.6719999999999997"/>
    <n v="1"/>
    <n v="0.2"/>
    <n v="1.5768"/>
    <n v="3.7376"/>
    <n v="0.93440000000000001"/>
    <x v="3"/>
    <x v="8"/>
    <s v="Q3"/>
    <x v="3"/>
  </r>
  <r>
    <n v="1217"/>
    <s v="US-2017-118087"/>
    <x v="428"/>
    <x v="462"/>
    <x v="1"/>
    <s v="SP-20620"/>
    <s v="Stefania Perrino"/>
    <x v="1"/>
    <x v="0"/>
    <x v="10"/>
    <s v="Pennsylvania"/>
    <x v="63"/>
    <x v="3"/>
    <x v="240"/>
    <x v="2"/>
    <x v="11"/>
    <x v="241"/>
    <n v="95.88"/>
    <n v="3"/>
    <n v="0.2"/>
    <n v="28.763999999999999"/>
    <n v="76.703999999999994"/>
    <n v="19.175999999999998"/>
    <x v="3"/>
    <x v="8"/>
    <s v="Q3"/>
    <x v="3"/>
  </r>
  <r>
    <n v="1218"/>
    <s v="US-2017-118087"/>
    <x v="428"/>
    <x v="462"/>
    <x v="1"/>
    <s v="SP-20620"/>
    <s v="Stefania Perrino"/>
    <x v="1"/>
    <x v="0"/>
    <x v="10"/>
    <s v="Pennsylvania"/>
    <x v="63"/>
    <x v="3"/>
    <x v="882"/>
    <x v="0"/>
    <x v="5"/>
    <x v="876"/>
    <n v="17.024000000000001"/>
    <n v="2"/>
    <n v="0.2"/>
    <n v="1.7023999999999999"/>
    <n v="13.619200000000001"/>
    <n v="3.4048000000000003"/>
    <x v="3"/>
    <x v="8"/>
    <s v="Q3"/>
    <x v="3"/>
  </r>
  <r>
    <n v="1219"/>
    <s v="US-2017-118087"/>
    <x v="428"/>
    <x v="462"/>
    <x v="1"/>
    <s v="SP-20620"/>
    <s v="Stefania Perrino"/>
    <x v="1"/>
    <x v="0"/>
    <x v="10"/>
    <s v="Pennsylvania"/>
    <x v="63"/>
    <x v="3"/>
    <x v="619"/>
    <x v="2"/>
    <x v="11"/>
    <x v="619"/>
    <n v="258.69600000000003"/>
    <n v="3"/>
    <n v="0.2"/>
    <n v="64.674000000000007"/>
    <n v="206.95680000000004"/>
    <n v="51.739200000000011"/>
    <x v="3"/>
    <x v="8"/>
    <s v="Q3"/>
    <x v="3"/>
  </r>
  <r>
    <n v="1220"/>
    <s v="US-2017-118087"/>
    <x v="428"/>
    <x v="462"/>
    <x v="1"/>
    <s v="SP-20620"/>
    <s v="Stefania Perrino"/>
    <x v="1"/>
    <x v="0"/>
    <x v="10"/>
    <s v="Pennsylvania"/>
    <x v="63"/>
    <x v="3"/>
    <x v="883"/>
    <x v="2"/>
    <x v="7"/>
    <x v="877"/>
    <n v="1931.9580000000001"/>
    <n v="7"/>
    <n v="0.4"/>
    <n v="-386.39159999999998"/>
    <n v="1159.1748"/>
    <n v="772.78320000000008"/>
    <x v="3"/>
    <x v="8"/>
    <s v="Q3"/>
    <x v="3"/>
  </r>
  <r>
    <n v="1221"/>
    <s v="CA-2014-110184"/>
    <x v="136"/>
    <x v="463"/>
    <x v="1"/>
    <s v="BF-11170"/>
    <s v="Ben Ferrer"/>
    <x v="2"/>
    <x v="0"/>
    <x v="1"/>
    <s v="California"/>
    <x v="1"/>
    <x v="1"/>
    <x v="17"/>
    <x v="1"/>
    <x v="4"/>
    <x v="17"/>
    <n v="249.75"/>
    <n v="9"/>
    <n v="0"/>
    <n v="44.954999999999998"/>
    <n v="249.75"/>
    <n v="0"/>
    <x v="2"/>
    <x v="7"/>
    <s v="Q3"/>
    <x v="3"/>
  </r>
  <r>
    <n v="1222"/>
    <s v="CA-2014-110184"/>
    <x v="136"/>
    <x v="463"/>
    <x v="1"/>
    <s v="BF-11170"/>
    <s v="Ben Ferrer"/>
    <x v="2"/>
    <x v="0"/>
    <x v="1"/>
    <s v="California"/>
    <x v="1"/>
    <x v="1"/>
    <x v="884"/>
    <x v="2"/>
    <x v="7"/>
    <x v="878"/>
    <n v="255.93600000000001"/>
    <n v="8"/>
    <n v="0.2"/>
    <n v="28.7928"/>
    <n v="204.74880000000002"/>
    <n v="51.187200000000004"/>
    <x v="2"/>
    <x v="7"/>
    <s v="Q3"/>
    <x v="3"/>
  </r>
  <r>
    <n v="1223"/>
    <s v="CA-2016-126004"/>
    <x v="429"/>
    <x v="455"/>
    <x v="2"/>
    <s v="BM-11140"/>
    <s v="Becky Martin"/>
    <x v="0"/>
    <x v="0"/>
    <x v="20"/>
    <s v="New York"/>
    <x v="23"/>
    <x v="3"/>
    <x v="767"/>
    <x v="0"/>
    <x v="5"/>
    <x v="766"/>
    <n v="113.79"/>
    <n v="3"/>
    <n v="0"/>
    <n v="20.482199999999999"/>
    <n v="113.79"/>
    <n v="0"/>
    <x v="0"/>
    <x v="4"/>
    <s v="Q4"/>
    <x v="1"/>
  </r>
  <r>
    <n v="1224"/>
    <s v="CA-2016-126004"/>
    <x v="429"/>
    <x v="455"/>
    <x v="2"/>
    <s v="BM-11140"/>
    <s v="Becky Martin"/>
    <x v="0"/>
    <x v="0"/>
    <x v="20"/>
    <s v="New York"/>
    <x v="23"/>
    <x v="3"/>
    <x v="475"/>
    <x v="2"/>
    <x v="11"/>
    <x v="476"/>
    <n v="78.150000000000006"/>
    <n v="1"/>
    <n v="0"/>
    <n v="34.386000000000003"/>
    <n v="78.150000000000006"/>
    <n v="0"/>
    <x v="0"/>
    <x v="4"/>
    <s v="Q4"/>
    <x v="1"/>
  </r>
  <r>
    <n v="1225"/>
    <s v="CA-2016-126004"/>
    <x v="429"/>
    <x v="455"/>
    <x v="2"/>
    <s v="BM-11140"/>
    <s v="Becky Martin"/>
    <x v="0"/>
    <x v="0"/>
    <x v="20"/>
    <s v="New York"/>
    <x v="23"/>
    <x v="3"/>
    <x v="870"/>
    <x v="1"/>
    <x v="8"/>
    <x v="864"/>
    <n v="1.728"/>
    <n v="1"/>
    <n v="0.2"/>
    <n v="0.6048"/>
    <n v="1.3824000000000001"/>
    <n v="0.34560000000000002"/>
    <x v="0"/>
    <x v="4"/>
    <s v="Q4"/>
    <x v="1"/>
  </r>
  <r>
    <n v="1226"/>
    <s v="CA-2016-126004"/>
    <x v="429"/>
    <x v="455"/>
    <x v="2"/>
    <s v="BM-11140"/>
    <s v="Becky Martin"/>
    <x v="0"/>
    <x v="0"/>
    <x v="20"/>
    <s v="New York"/>
    <x v="23"/>
    <x v="3"/>
    <x v="885"/>
    <x v="1"/>
    <x v="10"/>
    <x v="33"/>
    <n v="40.56"/>
    <n v="4"/>
    <n v="0"/>
    <n v="19.874400000000001"/>
    <n v="40.56"/>
    <n v="0"/>
    <x v="0"/>
    <x v="4"/>
    <s v="Q4"/>
    <x v="1"/>
  </r>
  <r>
    <n v="1227"/>
    <s v="CA-2016-126004"/>
    <x v="429"/>
    <x v="455"/>
    <x v="2"/>
    <s v="BM-11140"/>
    <s v="Becky Martin"/>
    <x v="0"/>
    <x v="0"/>
    <x v="20"/>
    <s v="New York"/>
    <x v="23"/>
    <x v="3"/>
    <x v="886"/>
    <x v="1"/>
    <x v="4"/>
    <x v="879"/>
    <n v="182.94"/>
    <n v="3"/>
    <n v="0"/>
    <n v="3.6587999999999998"/>
    <n v="182.94"/>
    <n v="0"/>
    <x v="0"/>
    <x v="4"/>
    <s v="Q4"/>
    <x v="1"/>
  </r>
  <r>
    <n v="1228"/>
    <s v="CA-2016-126004"/>
    <x v="429"/>
    <x v="455"/>
    <x v="2"/>
    <s v="BM-11140"/>
    <s v="Becky Martin"/>
    <x v="0"/>
    <x v="0"/>
    <x v="20"/>
    <s v="New York"/>
    <x v="23"/>
    <x v="3"/>
    <x v="887"/>
    <x v="1"/>
    <x v="4"/>
    <x v="880"/>
    <n v="193.86"/>
    <n v="2"/>
    <n v="0"/>
    <n v="11.631600000000001"/>
    <n v="193.86"/>
    <n v="0"/>
    <x v="0"/>
    <x v="4"/>
    <s v="Q4"/>
    <x v="1"/>
  </r>
  <r>
    <n v="1229"/>
    <s v="CA-2017-100013"/>
    <x v="44"/>
    <x v="45"/>
    <x v="1"/>
    <s v="ZC-21910"/>
    <s v="Zuschuss Carroll"/>
    <x v="0"/>
    <x v="0"/>
    <x v="1"/>
    <s v="California"/>
    <x v="62"/>
    <x v="1"/>
    <x v="588"/>
    <x v="1"/>
    <x v="12"/>
    <x v="588"/>
    <n v="15.28"/>
    <n v="2"/>
    <n v="0"/>
    <n v="7.4871999999999996"/>
    <n v="15.28"/>
    <n v="0"/>
    <x v="3"/>
    <x v="0"/>
    <s v="Q4"/>
    <x v="2"/>
  </r>
  <r>
    <n v="1230"/>
    <s v="CA-2017-100013"/>
    <x v="44"/>
    <x v="45"/>
    <x v="1"/>
    <s v="ZC-21910"/>
    <s v="Zuschuss Carroll"/>
    <x v="0"/>
    <x v="0"/>
    <x v="1"/>
    <s v="California"/>
    <x v="62"/>
    <x v="1"/>
    <x v="698"/>
    <x v="0"/>
    <x v="5"/>
    <x v="698"/>
    <n v="8.73"/>
    <n v="1"/>
    <n v="0"/>
    <n v="2.9681999999999999"/>
    <n v="8.73"/>
    <n v="0"/>
    <x v="3"/>
    <x v="0"/>
    <s v="Q4"/>
    <x v="2"/>
  </r>
  <r>
    <n v="1231"/>
    <s v="CA-2017-100013"/>
    <x v="44"/>
    <x v="45"/>
    <x v="1"/>
    <s v="ZC-21910"/>
    <s v="Zuschuss Carroll"/>
    <x v="0"/>
    <x v="0"/>
    <x v="1"/>
    <s v="California"/>
    <x v="62"/>
    <x v="1"/>
    <x v="888"/>
    <x v="1"/>
    <x v="6"/>
    <x v="881"/>
    <n v="5.68"/>
    <n v="2"/>
    <n v="0"/>
    <n v="1.7607999999999999"/>
    <n v="5.68"/>
    <n v="0"/>
    <x v="3"/>
    <x v="0"/>
    <s v="Q4"/>
    <x v="2"/>
  </r>
  <r>
    <n v="1232"/>
    <s v="CA-2015-132570"/>
    <x v="89"/>
    <x v="450"/>
    <x v="0"/>
    <s v="KT-16480"/>
    <s v="Kean Thornton"/>
    <x v="0"/>
    <x v="0"/>
    <x v="198"/>
    <s v="New York"/>
    <x v="249"/>
    <x v="3"/>
    <x v="381"/>
    <x v="1"/>
    <x v="6"/>
    <x v="382"/>
    <n v="2.78"/>
    <n v="2"/>
    <n v="0"/>
    <n v="0.7228"/>
    <n v="2.78"/>
    <n v="0"/>
    <x v="1"/>
    <x v="2"/>
    <s v="Q4"/>
    <x v="3"/>
  </r>
  <r>
    <n v="1233"/>
    <s v="CA-2015-132570"/>
    <x v="89"/>
    <x v="450"/>
    <x v="0"/>
    <s v="KT-16480"/>
    <s v="Kean Thornton"/>
    <x v="0"/>
    <x v="0"/>
    <x v="198"/>
    <s v="New York"/>
    <x v="249"/>
    <x v="3"/>
    <x v="889"/>
    <x v="1"/>
    <x v="12"/>
    <x v="882"/>
    <n v="79.959999999999994"/>
    <n v="2"/>
    <n v="0"/>
    <n v="35.981999999999999"/>
    <n v="79.959999999999994"/>
    <n v="0"/>
    <x v="1"/>
    <x v="2"/>
    <s v="Q4"/>
    <x v="3"/>
  </r>
  <r>
    <n v="1234"/>
    <s v="CA-2016-153682"/>
    <x v="198"/>
    <x v="219"/>
    <x v="2"/>
    <s v="BG-11695"/>
    <s v="Brooke Gillingham"/>
    <x v="1"/>
    <x v="0"/>
    <x v="74"/>
    <s v="Ohio"/>
    <x v="93"/>
    <x v="3"/>
    <x v="890"/>
    <x v="2"/>
    <x v="16"/>
    <x v="883"/>
    <n v="839.98800000000006"/>
    <n v="2"/>
    <n v="0.4"/>
    <n v="69.998999999999995"/>
    <n v="503.99279999999999"/>
    <n v="335.99520000000007"/>
    <x v="0"/>
    <x v="5"/>
    <s v="Q2"/>
    <x v="2"/>
  </r>
  <r>
    <n v="1235"/>
    <s v="CA-2016-144344"/>
    <x v="99"/>
    <x v="464"/>
    <x v="3"/>
    <s v="PG-18820"/>
    <s v="Patrick Gardner"/>
    <x v="0"/>
    <x v="0"/>
    <x v="199"/>
    <s v="Florida"/>
    <x v="250"/>
    <x v="0"/>
    <x v="891"/>
    <x v="0"/>
    <x v="5"/>
    <x v="884"/>
    <n v="47.951999999999998"/>
    <n v="3"/>
    <n v="0.2"/>
    <n v="13.786199999999999"/>
    <n v="38.361600000000003"/>
    <n v="9.5904000000000007"/>
    <x v="0"/>
    <x v="2"/>
    <s v="Q4"/>
    <x v="5"/>
  </r>
  <r>
    <n v="1236"/>
    <s v="CA-2016-144344"/>
    <x v="99"/>
    <x v="464"/>
    <x v="3"/>
    <s v="PG-18820"/>
    <s v="Patrick Gardner"/>
    <x v="0"/>
    <x v="0"/>
    <x v="199"/>
    <s v="Florida"/>
    <x v="250"/>
    <x v="0"/>
    <x v="691"/>
    <x v="1"/>
    <x v="8"/>
    <x v="691"/>
    <n v="37.424999999999997"/>
    <n v="5"/>
    <n v="0.7"/>
    <n v="-29.94"/>
    <n v="11.227500000000001"/>
    <n v="26.197499999999998"/>
    <x v="0"/>
    <x v="2"/>
    <s v="Q4"/>
    <x v="5"/>
  </r>
  <r>
    <n v="1237"/>
    <s v="CA-2016-144344"/>
    <x v="99"/>
    <x v="464"/>
    <x v="3"/>
    <s v="PG-18820"/>
    <s v="Patrick Gardner"/>
    <x v="0"/>
    <x v="0"/>
    <x v="199"/>
    <s v="Florida"/>
    <x v="250"/>
    <x v="0"/>
    <x v="892"/>
    <x v="0"/>
    <x v="5"/>
    <x v="885"/>
    <n v="63.968000000000004"/>
    <n v="2"/>
    <n v="0.2"/>
    <n v="0"/>
    <n v="51.174400000000006"/>
    <n v="12.793600000000001"/>
    <x v="0"/>
    <x v="2"/>
    <s v="Q4"/>
    <x v="5"/>
  </r>
  <r>
    <n v="1238"/>
    <s v="CA-2016-144344"/>
    <x v="99"/>
    <x v="464"/>
    <x v="3"/>
    <s v="PG-18820"/>
    <s v="Patrick Gardner"/>
    <x v="0"/>
    <x v="0"/>
    <x v="199"/>
    <s v="Florida"/>
    <x v="250"/>
    <x v="0"/>
    <x v="568"/>
    <x v="0"/>
    <x v="5"/>
    <x v="568"/>
    <n v="165.048"/>
    <n v="3"/>
    <n v="0.2"/>
    <n v="41.262"/>
    <n v="132.0384"/>
    <n v="33.009599999999999"/>
    <x v="0"/>
    <x v="2"/>
    <s v="Q4"/>
    <x v="5"/>
  </r>
  <r>
    <n v="1239"/>
    <s v="CA-2014-127012"/>
    <x v="430"/>
    <x v="245"/>
    <x v="1"/>
    <s v="GM-14680"/>
    <s v="Greg Matthias"/>
    <x v="0"/>
    <x v="0"/>
    <x v="4"/>
    <s v="Washington"/>
    <x v="59"/>
    <x v="1"/>
    <x v="893"/>
    <x v="0"/>
    <x v="5"/>
    <x v="886"/>
    <n v="12.35"/>
    <n v="1"/>
    <n v="0"/>
    <n v="5.4340000000000002"/>
    <n v="12.35"/>
    <n v="0"/>
    <x v="2"/>
    <x v="6"/>
    <s v="Q3"/>
    <x v="2"/>
  </r>
  <r>
    <n v="1240"/>
    <s v="CA-2014-127012"/>
    <x v="430"/>
    <x v="245"/>
    <x v="1"/>
    <s v="GM-14680"/>
    <s v="Greg Matthias"/>
    <x v="0"/>
    <x v="0"/>
    <x v="4"/>
    <s v="Washington"/>
    <x v="59"/>
    <x v="1"/>
    <x v="894"/>
    <x v="1"/>
    <x v="6"/>
    <x v="887"/>
    <n v="40.97"/>
    <n v="1"/>
    <n v="0"/>
    <n v="10.652200000000001"/>
    <n v="40.97"/>
    <n v="0"/>
    <x v="2"/>
    <x v="6"/>
    <s v="Q3"/>
    <x v="2"/>
  </r>
  <r>
    <n v="1241"/>
    <s v="CA-2014-127012"/>
    <x v="430"/>
    <x v="245"/>
    <x v="1"/>
    <s v="GM-14680"/>
    <s v="Greg Matthias"/>
    <x v="0"/>
    <x v="0"/>
    <x v="4"/>
    <s v="Washington"/>
    <x v="59"/>
    <x v="1"/>
    <x v="271"/>
    <x v="1"/>
    <x v="13"/>
    <x v="271"/>
    <n v="22.96"/>
    <n v="2"/>
    <n v="0"/>
    <n v="10.7912"/>
    <n v="22.96"/>
    <n v="0"/>
    <x v="2"/>
    <x v="6"/>
    <s v="Q3"/>
    <x v="2"/>
  </r>
  <r>
    <n v="1242"/>
    <s v="CA-2016-128727"/>
    <x v="48"/>
    <x v="383"/>
    <x v="1"/>
    <s v="MO-17800"/>
    <s v="Meg O'Connel"/>
    <x v="2"/>
    <x v="0"/>
    <x v="20"/>
    <s v="New York"/>
    <x v="23"/>
    <x v="3"/>
    <x v="895"/>
    <x v="2"/>
    <x v="7"/>
    <x v="888"/>
    <n v="22"/>
    <n v="4"/>
    <n v="0"/>
    <n v="5.5"/>
    <n v="22"/>
    <n v="0"/>
    <x v="0"/>
    <x v="6"/>
    <s v="Q3"/>
    <x v="2"/>
  </r>
  <r>
    <n v="1243"/>
    <s v="US-2016-162859"/>
    <x v="431"/>
    <x v="465"/>
    <x v="1"/>
    <s v="PG-18820"/>
    <s v="Patrick Gardner"/>
    <x v="0"/>
    <x v="0"/>
    <x v="20"/>
    <s v="New York"/>
    <x v="29"/>
    <x v="3"/>
    <x v="896"/>
    <x v="1"/>
    <x v="8"/>
    <x v="889"/>
    <n v="398.35199999999998"/>
    <n v="3"/>
    <n v="0.2"/>
    <n v="124.485"/>
    <n v="318.6816"/>
    <n v="79.670400000000001"/>
    <x v="0"/>
    <x v="11"/>
    <s v="Q1"/>
    <x v="2"/>
  </r>
  <r>
    <n v="1244"/>
    <s v="US-2016-162859"/>
    <x v="431"/>
    <x v="465"/>
    <x v="1"/>
    <s v="PG-18820"/>
    <s v="Patrick Gardner"/>
    <x v="0"/>
    <x v="0"/>
    <x v="20"/>
    <s v="New York"/>
    <x v="29"/>
    <x v="3"/>
    <x v="52"/>
    <x v="1"/>
    <x v="13"/>
    <x v="52"/>
    <n v="8.7200000000000006"/>
    <n v="4"/>
    <n v="0"/>
    <n v="3.5752000000000002"/>
    <n v="8.7200000000000006"/>
    <n v="0"/>
    <x v="0"/>
    <x v="11"/>
    <s v="Q1"/>
    <x v="2"/>
  </r>
  <r>
    <n v="1245"/>
    <s v="CA-2017-133641"/>
    <x v="304"/>
    <x v="466"/>
    <x v="1"/>
    <s v="EJ-14155"/>
    <s v="Eva Jacobs"/>
    <x v="0"/>
    <x v="0"/>
    <x v="200"/>
    <s v="Mississippi"/>
    <x v="251"/>
    <x v="0"/>
    <x v="897"/>
    <x v="1"/>
    <x v="12"/>
    <x v="890"/>
    <n v="48.69"/>
    <n v="9"/>
    <n v="0"/>
    <n v="23.8581"/>
    <n v="48.69"/>
    <n v="0"/>
    <x v="3"/>
    <x v="5"/>
    <s v="Q2"/>
    <x v="1"/>
  </r>
  <r>
    <n v="1246"/>
    <s v="CA-2014-168494"/>
    <x v="432"/>
    <x v="467"/>
    <x v="0"/>
    <s v="NP-18700"/>
    <s v="Nora Preis"/>
    <x v="0"/>
    <x v="0"/>
    <x v="201"/>
    <s v="California"/>
    <x v="252"/>
    <x v="1"/>
    <x v="898"/>
    <x v="0"/>
    <x v="3"/>
    <x v="891"/>
    <n v="764.68799999999999"/>
    <n v="6"/>
    <n v="0.2"/>
    <n v="95.585999999999999"/>
    <n v="611.75040000000001"/>
    <n v="152.9376"/>
    <x v="2"/>
    <x v="4"/>
    <s v="Q4"/>
    <x v="5"/>
  </r>
  <r>
    <n v="1247"/>
    <s v="CA-2014-168494"/>
    <x v="432"/>
    <x v="467"/>
    <x v="0"/>
    <s v="NP-18700"/>
    <s v="Nora Preis"/>
    <x v="0"/>
    <x v="0"/>
    <x v="201"/>
    <s v="California"/>
    <x v="252"/>
    <x v="1"/>
    <x v="215"/>
    <x v="0"/>
    <x v="3"/>
    <x v="216"/>
    <n v="3610.848"/>
    <n v="12"/>
    <n v="0.2"/>
    <n v="135.4068"/>
    <n v="2888.6784000000002"/>
    <n v="722.16960000000006"/>
    <x v="2"/>
    <x v="4"/>
    <s v="Q4"/>
    <x v="5"/>
  </r>
  <r>
    <n v="1248"/>
    <s v="CA-2014-168494"/>
    <x v="432"/>
    <x v="467"/>
    <x v="0"/>
    <s v="NP-18700"/>
    <s v="Nora Preis"/>
    <x v="0"/>
    <x v="0"/>
    <x v="201"/>
    <s v="California"/>
    <x v="252"/>
    <x v="1"/>
    <x v="899"/>
    <x v="0"/>
    <x v="0"/>
    <x v="892"/>
    <n v="254.97450000000001"/>
    <n v="3"/>
    <n v="0.15"/>
    <n v="11.998799999999999"/>
    <n v="216.72832500000001"/>
    <n v="38.246175000000001"/>
    <x v="2"/>
    <x v="4"/>
    <s v="Q4"/>
    <x v="5"/>
  </r>
  <r>
    <n v="1249"/>
    <s v="CA-2017-115602"/>
    <x v="404"/>
    <x v="468"/>
    <x v="1"/>
    <s v="DJ-13630"/>
    <s v="Doug Jacobs"/>
    <x v="0"/>
    <x v="0"/>
    <x v="20"/>
    <s v="New York"/>
    <x v="29"/>
    <x v="3"/>
    <x v="900"/>
    <x v="1"/>
    <x v="6"/>
    <x v="772"/>
    <n v="38.82"/>
    <n v="6"/>
    <n v="0"/>
    <n v="17.469000000000001"/>
    <n v="38.82"/>
    <n v="0"/>
    <x v="3"/>
    <x v="4"/>
    <s v="Q4"/>
    <x v="2"/>
  </r>
  <r>
    <n v="1250"/>
    <s v="CA-2017-115602"/>
    <x v="404"/>
    <x v="468"/>
    <x v="1"/>
    <s v="DJ-13630"/>
    <s v="Doug Jacobs"/>
    <x v="0"/>
    <x v="0"/>
    <x v="20"/>
    <s v="New York"/>
    <x v="29"/>
    <x v="3"/>
    <x v="901"/>
    <x v="0"/>
    <x v="1"/>
    <x v="893"/>
    <n v="1141.9380000000001"/>
    <n v="9"/>
    <n v="0.1"/>
    <n v="139.5702"/>
    <n v="1027.7442000000001"/>
    <n v="114.19380000000001"/>
    <x v="3"/>
    <x v="4"/>
    <s v="Q4"/>
    <x v="2"/>
  </r>
  <r>
    <n v="1251"/>
    <s v="CA-2017-115602"/>
    <x v="404"/>
    <x v="468"/>
    <x v="1"/>
    <s v="DJ-13630"/>
    <s v="Doug Jacobs"/>
    <x v="0"/>
    <x v="0"/>
    <x v="20"/>
    <s v="New York"/>
    <x v="29"/>
    <x v="3"/>
    <x v="164"/>
    <x v="1"/>
    <x v="9"/>
    <x v="165"/>
    <n v="1704.56"/>
    <n v="13"/>
    <n v="0"/>
    <n v="511.36799999999999"/>
    <n v="1704.56"/>
    <n v="0"/>
    <x v="3"/>
    <x v="4"/>
    <s v="Q4"/>
    <x v="2"/>
  </r>
  <r>
    <n v="1252"/>
    <s v="CA-2017-115602"/>
    <x v="404"/>
    <x v="468"/>
    <x v="1"/>
    <s v="DJ-13630"/>
    <s v="Doug Jacobs"/>
    <x v="0"/>
    <x v="0"/>
    <x v="20"/>
    <s v="New York"/>
    <x v="29"/>
    <x v="3"/>
    <x v="902"/>
    <x v="1"/>
    <x v="6"/>
    <x v="894"/>
    <n v="3.2"/>
    <n v="2"/>
    <n v="0"/>
    <n v="1.3759999999999999"/>
    <n v="3.2"/>
    <n v="0"/>
    <x v="3"/>
    <x v="4"/>
    <s v="Q4"/>
    <x v="2"/>
  </r>
  <r>
    <n v="1253"/>
    <s v="CA-2015-154956"/>
    <x v="433"/>
    <x v="242"/>
    <x v="1"/>
    <s v="IM-15070"/>
    <s v="Irene Maddox"/>
    <x v="0"/>
    <x v="0"/>
    <x v="158"/>
    <s v="Wisconsin"/>
    <x v="201"/>
    <x v="2"/>
    <x v="903"/>
    <x v="2"/>
    <x v="7"/>
    <x v="895"/>
    <n v="1099.96"/>
    <n v="4"/>
    <n v="0"/>
    <n v="285.9896"/>
    <n v="1099.96"/>
    <n v="0"/>
    <x v="1"/>
    <x v="7"/>
    <s v="Q3"/>
    <x v="3"/>
  </r>
  <r>
    <n v="1254"/>
    <s v="CA-2017-144638"/>
    <x v="434"/>
    <x v="469"/>
    <x v="1"/>
    <s v="MH-18115"/>
    <s v="Mick Hernandez"/>
    <x v="2"/>
    <x v="0"/>
    <x v="142"/>
    <s v="Pennsylvania"/>
    <x v="181"/>
    <x v="3"/>
    <x v="686"/>
    <x v="1"/>
    <x v="6"/>
    <x v="686"/>
    <n v="5.2480000000000002"/>
    <n v="2"/>
    <n v="0.2"/>
    <n v="0.59040000000000004"/>
    <n v="4.1984000000000004"/>
    <n v="1.0496000000000001"/>
    <x v="3"/>
    <x v="10"/>
    <s v="Q1"/>
    <x v="5"/>
  </r>
  <r>
    <n v="1255"/>
    <s v="CA-2017-144638"/>
    <x v="434"/>
    <x v="469"/>
    <x v="1"/>
    <s v="MH-18115"/>
    <s v="Mick Hernandez"/>
    <x v="2"/>
    <x v="0"/>
    <x v="142"/>
    <s v="Pennsylvania"/>
    <x v="181"/>
    <x v="3"/>
    <x v="424"/>
    <x v="2"/>
    <x v="7"/>
    <x v="424"/>
    <n v="35.909999999999997"/>
    <n v="3"/>
    <n v="0.4"/>
    <n v="-8.3789999999999996"/>
    <n v="21.545999999999996"/>
    <n v="14.363999999999999"/>
    <x v="3"/>
    <x v="10"/>
    <s v="Q1"/>
    <x v="5"/>
  </r>
  <r>
    <n v="1256"/>
    <s v="CA-2017-144638"/>
    <x v="434"/>
    <x v="469"/>
    <x v="1"/>
    <s v="MH-18115"/>
    <s v="Mick Hernandez"/>
    <x v="2"/>
    <x v="0"/>
    <x v="142"/>
    <s v="Pennsylvania"/>
    <x v="181"/>
    <x v="3"/>
    <x v="904"/>
    <x v="0"/>
    <x v="5"/>
    <x v="896"/>
    <n v="6.6959999999999997"/>
    <n v="1"/>
    <n v="0.2"/>
    <n v="0.50219999999999998"/>
    <n v="5.3567999999999998"/>
    <n v="1.3391999999999999"/>
    <x v="3"/>
    <x v="10"/>
    <s v="Q1"/>
    <x v="5"/>
  </r>
  <r>
    <n v="1257"/>
    <s v="CA-2017-144638"/>
    <x v="434"/>
    <x v="469"/>
    <x v="1"/>
    <s v="MH-18115"/>
    <s v="Mick Hernandez"/>
    <x v="2"/>
    <x v="0"/>
    <x v="142"/>
    <s v="Pennsylvania"/>
    <x v="181"/>
    <x v="3"/>
    <x v="905"/>
    <x v="0"/>
    <x v="5"/>
    <x v="897"/>
    <n v="43.872"/>
    <n v="2"/>
    <n v="0.2"/>
    <n v="11.516400000000001"/>
    <n v="35.0976"/>
    <n v="8.7744"/>
    <x v="3"/>
    <x v="10"/>
    <s v="Q1"/>
    <x v="5"/>
  </r>
  <r>
    <n v="1258"/>
    <s v="US-2016-168620"/>
    <x v="435"/>
    <x v="470"/>
    <x v="0"/>
    <s v="RB-19795"/>
    <s v="Ross Baird"/>
    <x v="2"/>
    <x v="0"/>
    <x v="35"/>
    <s v="North Carolina"/>
    <x v="43"/>
    <x v="0"/>
    <x v="582"/>
    <x v="1"/>
    <x v="8"/>
    <x v="582"/>
    <n v="27.882000000000001"/>
    <n v="3"/>
    <n v="0.7"/>
    <n v="-20.4468"/>
    <n v="8.3646000000000011"/>
    <n v="19.517399999999999"/>
    <x v="0"/>
    <x v="4"/>
    <s v="Q4"/>
    <x v="3"/>
  </r>
  <r>
    <n v="1259"/>
    <s v="US-2016-168620"/>
    <x v="435"/>
    <x v="470"/>
    <x v="0"/>
    <s v="RB-19795"/>
    <s v="Ross Baird"/>
    <x v="2"/>
    <x v="0"/>
    <x v="35"/>
    <s v="North Carolina"/>
    <x v="43"/>
    <x v="0"/>
    <x v="906"/>
    <x v="1"/>
    <x v="4"/>
    <x v="898"/>
    <n v="540.048"/>
    <n v="3"/>
    <n v="0.2"/>
    <n v="-47.254199999999997"/>
    <n v="432.03840000000002"/>
    <n v="108.00960000000001"/>
    <x v="0"/>
    <x v="4"/>
    <s v="Q4"/>
    <x v="3"/>
  </r>
  <r>
    <n v="1260"/>
    <s v="US-2016-168620"/>
    <x v="435"/>
    <x v="470"/>
    <x v="0"/>
    <s v="RB-19795"/>
    <s v="Ross Baird"/>
    <x v="2"/>
    <x v="0"/>
    <x v="35"/>
    <s v="North Carolina"/>
    <x v="43"/>
    <x v="0"/>
    <x v="240"/>
    <x v="2"/>
    <x v="11"/>
    <x v="241"/>
    <n v="255.68"/>
    <n v="8"/>
    <n v="0.2"/>
    <n v="76.703999999999994"/>
    <n v="204.54400000000001"/>
    <n v="51.136000000000003"/>
    <x v="0"/>
    <x v="4"/>
    <s v="Q4"/>
    <x v="3"/>
  </r>
  <r>
    <n v="1261"/>
    <s v="CA-2017-117079"/>
    <x v="436"/>
    <x v="471"/>
    <x v="1"/>
    <s v="JR-15700"/>
    <s v="Jocasta Rupert"/>
    <x v="0"/>
    <x v="0"/>
    <x v="108"/>
    <s v="Florida"/>
    <x v="133"/>
    <x v="0"/>
    <x v="907"/>
    <x v="2"/>
    <x v="7"/>
    <x v="899"/>
    <n v="863.88"/>
    <n v="3"/>
    <n v="0.2"/>
    <n v="107.985"/>
    <n v="691.10400000000004"/>
    <n v="172.77600000000001"/>
    <x v="3"/>
    <x v="2"/>
    <s v="Q4"/>
    <x v="2"/>
  </r>
  <r>
    <n v="1262"/>
    <s v="US-2016-144393"/>
    <x v="99"/>
    <x v="271"/>
    <x v="1"/>
    <s v="SM-20950"/>
    <s v="Suzanne McNair"/>
    <x v="1"/>
    <x v="0"/>
    <x v="202"/>
    <s v="North Carolina"/>
    <x v="253"/>
    <x v="0"/>
    <x v="908"/>
    <x v="1"/>
    <x v="8"/>
    <x v="900"/>
    <n v="17.616"/>
    <n v="4"/>
    <n v="0.7"/>
    <n v="-14.0928"/>
    <n v="5.2848000000000006"/>
    <n v="12.331199999999999"/>
    <x v="0"/>
    <x v="2"/>
    <s v="Q4"/>
    <x v="5"/>
  </r>
  <r>
    <n v="1263"/>
    <s v="CA-2017-105053"/>
    <x v="437"/>
    <x v="472"/>
    <x v="0"/>
    <s v="CS-12355"/>
    <s v="Christine Sundaresam"/>
    <x v="0"/>
    <x v="0"/>
    <x v="85"/>
    <s v="New York"/>
    <x v="254"/>
    <x v="3"/>
    <x v="24"/>
    <x v="1"/>
    <x v="8"/>
    <x v="24"/>
    <n v="17.472000000000001"/>
    <n v="3"/>
    <n v="0.2"/>
    <n v="6.3335999999999997"/>
    <n v="13.977600000000002"/>
    <n v="3.4944000000000006"/>
    <x v="3"/>
    <x v="7"/>
    <s v="Q3"/>
    <x v="5"/>
  </r>
  <r>
    <n v="1264"/>
    <s v="CA-2016-155992"/>
    <x v="393"/>
    <x v="342"/>
    <x v="2"/>
    <s v="CC-12220"/>
    <s v="Chris Cortes"/>
    <x v="0"/>
    <x v="0"/>
    <x v="189"/>
    <s v="Indiana"/>
    <x v="240"/>
    <x v="2"/>
    <x v="139"/>
    <x v="2"/>
    <x v="7"/>
    <x v="140"/>
    <n v="69.900000000000006"/>
    <n v="2"/>
    <n v="0"/>
    <n v="18.873000000000001"/>
    <n v="69.900000000000006"/>
    <n v="0"/>
    <x v="0"/>
    <x v="2"/>
    <s v="Q4"/>
    <x v="3"/>
  </r>
  <r>
    <n v="1265"/>
    <s v="CA-2016-155992"/>
    <x v="393"/>
    <x v="342"/>
    <x v="2"/>
    <s v="CC-12220"/>
    <s v="Chris Cortes"/>
    <x v="0"/>
    <x v="0"/>
    <x v="189"/>
    <s v="Indiana"/>
    <x v="240"/>
    <x v="2"/>
    <x v="904"/>
    <x v="0"/>
    <x v="5"/>
    <x v="896"/>
    <n v="41.85"/>
    <n v="5"/>
    <n v="0"/>
    <n v="10.881"/>
    <n v="41.85"/>
    <n v="0"/>
    <x v="0"/>
    <x v="2"/>
    <s v="Q4"/>
    <x v="3"/>
  </r>
  <r>
    <n v="1266"/>
    <s v="CA-2017-110380"/>
    <x v="264"/>
    <x v="285"/>
    <x v="1"/>
    <s v="PF-19225"/>
    <s v="Phillip Flathmann"/>
    <x v="0"/>
    <x v="0"/>
    <x v="8"/>
    <s v="California"/>
    <x v="34"/>
    <x v="1"/>
    <x v="909"/>
    <x v="1"/>
    <x v="6"/>
    <x v="901"/>
    <n v="6.57"/>
    <n v="3"/>
    <n v="0"/>
    <n v="1.7739"/>
    <n v="6.57"/>
    <n v="0"/>
    <x v="3"/>
    <x v="8"/>
    <s v="Q3"/>
    <x v="3"/>
  </r>
  <r>
    <n v="1267"/>
    <s v="US-2014-167738"/>
    <x v="163"/>
    <x v="473"/>
    <x v="1"/>
    <s v="JC-16105"/>
    <s v="Julie Creighton"/>
    <x v="1"/>
    <x v="0"/>
    <x v="1"/>
    <s v="California"/>
    <x v="62"/>
    <x v="1"/>
    <x v="384"/>
    <x v="1"/>
    <x v="4"/>
    <x v="385"/>
    <n v="142.86000000000001"/>
    <n v="1"/>
    <n v="0"/>
    <n v="41.429400000000001"/>
    <n v="142.86000000000001"/>
    <n v="0"/>
    <x v="2"/>
    <x v="4"/>
    <s v="Q4"/>
    <x v="4"/>
  </r>
  <r>
    <n v="1268"/>
    <s v="US-2014-167738"/>
    <x v="163"/>
    <x v="473"/>
    <x v="1"/>
    <s v="JC-16105"/>
    <s v="Julie Creighton"/>
    <x v="1"/>
    <x v="0"/>
    <x v="1"/>
    <s v="California"/>
    <x v="62"/>
    <x v="1"/>
    <x v="64"/>
    <x v="0"/>
    <x v="1"/>
    <x v="64"/>
    <n v="292.27199999999999"/>
    <n v="6"/>
    <n v="0.2"/>
    <n v="18.266999999999999"/>
    <n v="233.8176"/>
    <n v="58.4544"/>
    <x v="2"/>
    <x v="4"/>
    <s v="Q4"/>
    <x v="4"/>
  </r>
  <r>
    <n v="1269"/>
    <s v="CA-2017-121412"/>
    <x v="397"/>
    <x v="474"/>
    <x v="1"/>
    <s v="BG-11695"/>
    <s v="Brooke Gillingham"/>
    <x v="1"/>
    <x v="0"/>
    <x v="103"/>
    <s v="Colorado"/>
    <x v="127"/>
    <x v="1"/>
    <x v="390"/>
    <x v="0"/>
    <x v="5"/>
    <x v="391"/>
    <n v="29.327999999999999"/>
    <n v="3"/>
    <n v="0.2"/>
    <n v="3.6659999999999999"/>
    <n v="23.462400000000002"/>
    <n v="5.8656000000000006"/>
    <x v="3"/>
    <x v="8"/>
    <s v="Q3"/>
    <x v="3"/>
  </r>
  <r>
    <n v="1270"/>
    <s v="CA-2017-100426"/>
    <x v="400"/>
    <x v="475"/>
    <x v="1"/>
    <s v="DC-12850"/>
    <s v="Dan Campbell"/>
    <x v="0"/>
    <x v="0"/>
    <x v="159"/>
    <s v="Alabama"/>
    <x v="255"/>
    <x v="0"/>
    <x v="910"/>
    <x v="1"/>
    <x v="10"/>
    <x v="902"/>
    <n v="12.48"/>
    <n v="2"/>
    <n v="0"/>
    <n v="5.6159999999999997"/>
    <n v="12.48"/>
    <n v="0"/>
    <x v="3"/>
    <x v="1"/>
    <s v="Q2"/>
    <x v="1"/>
  </r>
  <r>
    <n v="1271"/>
    <s v="US-2016-103646"/>
    <x v="438"/>
    <x v="408"/>
    <x v="1"/>
    <s v="SP-20545"/>
    <s v="Sibella Parks"/>
    <x v="1"/>
    <x v="0"/>
    <x v="22"/>
    <s v="Illinois"/>
    <x v="36"/>
    <x v="2"/>
    <x v="911"/>
    <x v="1"/>
    <x v="4"/>
    <x v="903"/>
    <n v="102.336"/>
    <n v="4"/>
    <n v="0.2"/>
    <n v="-12.792"/>
    <n v="81.868800000000007"/>
    <n v="20.467200000000002"/>
    <x v="0"/>
    <x v="3"/>
    <s v="Q2"/>
    <x v="6"/>
  </r>
  <r>
    <n v="1272"/>
    <s v="US-2016-103646"/>
    <x v="438"/>
    <x v="408"/>
    <x v="1"/>
    <s v="SP-20545"/>
    <s v="Sibella Parks"/>
    <x v="1"/>
    <x v="0"/>
    <x v="22"/>
    <s v="Illinois"/>
    <x v="36"/>
    <x v="2"/>
    <x v="723"/>
    <x v="1"/>
    <x v="9"/>
    <x v="722"/>
    <n v="48.792000000000002"/>
    <n v="3"/>
    <n v="0.8"/>
    <n v="-126.8592"/>
    <n v="9.7583999999999982"/>
    <n v="39.033600000000007"/>
    <x v="0"/>
    <x v="3"/>
    <s v="Q2"/>
    <x v="6"/>
  </r>
  <r>
    <n v="1273"/>
    <s v="US-2016-103646"/>
    <x v="438"/>
    <x v="408"/>
    <x v="1"/>
    <s v="SP-20545"/>
    <s v="Sibella Parks"/>
    <x v="1"/>
    <x v="0"/>
    <x v="22"/>
    <s v="Illinois"/>
    <x v="36"/>
    <x v="2"/>
    <x v="912"/>
    <x v="1"/>
    <x v="8"/>
    <x v="904"/>
    <n v="44.847999999999999"/>
    <n v="8"/>
    <n v="0.8"/>
    <n v="-67.272000000000006"/>
    <n v="8.969599999999998"/>
    <n v="35.878399999999999"/>
    <x v="0"/>
    <x v="3"/>
    <s v="Q2"/>
    <x v="6"/>
  </r>
  <r>
    <n v="1274"/>
    <s v="CA-2016-119186"/>
    <x v="439"/>
    <x v="476"/>
    <x v="3"/>
    <s v="MS-17710"/>
    <s v="Maurice Satty"/>
    <x v="0"/>
    <x v="0"/>
    <x v="5"/>
    <s v="Texas"/>
    <x v="6"/>
    <x v="2"/>
    <x v="747"/>
    <x v="1"/>
    <x v="10"/>
    <x v="745"/>
    <n v="10.368"/>
    <n v="2"/>
    <n v="0.2"/>
    <n v="3.6288"/>
    <n v="8.2944000000000013"/>
    <n v="2.0736000000000003"/>
    <x v="0"/>
    <x v="5"/>
    <s v="Q2"/>
    <x v="6"/>
  </r>
  <r>
    <n v="1275"/>
    <s v="CA-2016-119186"/>
    <x v="439"/>
    <x v="476"/>
    <x v="3"/>
    <s v="MS-17710"/>
    <s v="Maurice Satty"/>
    <x v="0"/>
    <x v="0"/>
    <x v="5"/>
    <s v="Texas"/>
    <x v="6"/>
    <x v="2"/>
    <x v="913"/>
    <x v="0"/>
    <x v="1"/>
    <x v="905"/>
    <n v="388.43"/>
    <n v="5"/>
    <n v="0.3"/>
    <n v="-88.784000000000006"/>
    <n v="271.90100000000001"/>
    <n v="116.529"/>
    <x v="0"/>
    <x v="5"/>
    <s v="Q2"/>
    <x v="6"/>
  </r>
  <r>
    <n v="1276"/>
    <s v="CA-2016-119186"/>
    <x v="439"/>
    <x v="476"/>
    <x v="3"/>
    <s v="MS-17710"/>
    <s v="Maurice Satty"/>
    <x v="0"/>
    <x v="0"/>
    <x v="5"/>
    <s v="Texas"/>
    <x v="6"/>
    <x v="2"/>
    <x v="99"/>
    <x v="1"/>
    <x v="10"/>
    <x v="99"/>
    <n v="14.352"/>
    <n v="3"/>
    <n v="0.2"/>
    <n v="5.2026000000000003"/>
    <n v="11.4816"/>
    <n v="2.8704000000000001"/>
    <x v="0"/>
    <x v="5"/>
    <s v="Q2"/>
    <x v="6"/>
  </r>
  <r>
    <n v="1277"/>
    <s v="CA-2016-119186"/>
    <x v="439"/>
    <x v="476"/>
    <x v="3"/>
    <s v="MS-17710"/>
    <s v="Maurice Satty"/>
    <x v="0"/>
    <x v="0"/>
    <x v="5"/>
    <s v="Texas"/>
    <x v="6"/>
    <x v="2"/>
    <x v="914"/>
    <x v="2"/>
    <x v="11"/>
    <x v="906"/>
    <n v="63.991999999999997"/>
    <n v="1"/>
    <n v="0.2"/>
    <n v="-7.1990999999999996"/>
    <n v="51.193600000000004"/>
    <n v="12.798400000000001"/>
    <x v="0"/>
    <x v="5"/>
    <s v="Q2"/>
    <x v="6"/>
  </r>
  <r>
    <n v="1278"/>
    <s v="CA-2016-148698"/>
    <x v="440"/>
    <x v="477"/>
    <x v="1"/>
    <s v="BD-11770"/>
    <s v="Bryan Davis"/>
    <x v="0"/>
    <x v="0"/>
    <x v="12"/>
    <s v="Texas"/>
    <x v="32"/>
    <x v="2"/>
    <x v="915"/>
    <x v="1"/>
    <x v="6"/>
    <x v="907"/>
    <n v="86.352000000000004"/>
    <n v="3"/>
    <n v="0.2"/>
    <n v="5.3970000000000002"/>
    <n v="69.081600000000009"/>
    <n v="17.270400000000002"/>
    <x v="0"/>
    <x v="5"/>
    <s v="Q2"/>
    <x v="2"/>
  </r>
  <r>
    <n v="1279"/>
    <s v="CA-2014-163293"/>
    <x v="78"/>
    <x v="478"/>
    <x v="2"/>
    <s v="KC-16255"/>
    <s v="Karen Carlisle"/>
    <x v="1"/>
    <x v="0"/>
    <x v="203"/>
    <s v="Georgia"/>
    <x v="256"/>
    <x v="0"/>
    <x v="916"/>
    <x v="2"/>
    <x v="11"/>
    <x v="908"/>
    <n v="32.97"/>
    <n v="3"/>
    <n v="0"/>
    <n v="12.8583"/>
    <n v="32.97"/>
    <n v="0"/>
    <x v="2"/>
    <x v="8"/>
    <s v="Q3"/>
    <x v="2"/>
  </r>
  <r>
    <n v="1280"/>
    <s v="CA-2014-163293"/>
    <x v="78"/>
    <x v="478"/>
    <x v="2"/>
    <s v="KC-16255"/>
    <s v="Karen Carlisle"/>
    <x v="1"/>
    <x v="0"/>
    <x v="203"/>
    <s v="Georgia"/>
    <x v="256"/>
    <x v="0"/>
    <x v="917"/>
    <x v="2"/>
    <x v="11"/>
    <x v="909"/>
    <n v="83.88"/>
    <n v="4"/>
    <n v="0"/>
    <n v="30.1968"/>
    <n v="83.88"/>
    <n v="0"/>
    <x v="2"/>
    <x v="8"/>
    <s v="Q3"/>
    <x v="2"/>
  </r>
  <r>
    <n v="1281"/>
    <s v="CA-2016-160815"/>
    <x v="64"/>
    <x v="479"/>
    <x v="2"/>
    <s v="TR-21325"/>
    <s v="Toby Ritter"/>
    <x v="0"/>
    <x v="0"/>
    <x v="204"/>
    <s v="Iowa"/>
    <x v="257"/>
    <x v="2"/>
    <x v="918"/>
    <x v="2"/>
    <x v="7"/>
    <x v="910"/>
    <n v="278.39999999999998"/>
    <n v="3"/>
    <n v="0"/>
    <n v="80.736000000000004"/>
    <n v="278.39999999999998"/>
    <n v="0"/>
    <x v="0"/>
    <x v="8"/>
    <s v="Q3"/>
    <x v="2"/>
  </r>
  <r>
    <n v="1282"/>
    <s v="CA-2017-122154"/>
    <x v="359"/>
    <x v="384"/>
    <x v="2"/>
    <s v="SA-20830"/>
    <s v="Sue Ann Reed"/>
    <x v="0"/>
    <x v="0"/>
    <x v="108"/>
    <s v="Florida"/>
    <x v="133"/>
    <x v="0"/>
    <x v="919"/>
    <x v="1"/>
    <x v="2"/>
    <x v="911"/>
    <n v="15.12"/>
    <n v="3"/>
    <n v="0.2"/>
    <n v="4.9139999999999997"/>
    <n v="12.096"/>
    <n v="3.024"/>
    <x v="3"/>
    <x v="3"/>
    <s v="Q2"/>
    <x v="1"/>
  </r>
  <r>
    <n v="1283"/>
    <s v="CA-2017-122154"/>
    <x v="359"/>
    <x v="384"/>
    <x v="2"/>
    <s v="SA-20830"/>
    <s v="Sue Ann Reed"/>
    <x v="0"/>
    <x v="0"/>
    <x v="108"/>
    <s v="Florida"/>
    <x v="133"/>
    <x v="0"/>
    <x v="920"/>
    <x v="1"/>
    <x v="8"/>
    <x v="912"/>
    <n v="17.43"/>
    <n v="1"/>
    <n v="0.7"/>
    <n v="-13.363"/>
    <n v="5.229000000000001"/>
    <n v="12.200999999999999"/>
    <x v="3"/>
    <x v="3"/>
    <s v="Q2"/>
    <x v="1"/>
  </r>
  <r>
    <n v="1284"/>
    <s v="CA-2017-122154"/>
    <x v="359"/>
    <x v="384"/>
    <x v="2"/>
    <s v="SA-20830"/>
    <s v="Sue Ann Reed"/>
    <x v="0"/>
    <x v="0"/>
    <x v="108"/>
    <s v="Florida"/>
    <x v="133"/>
    <x v="0"/>
    <x v="921"/>
    <x v="1"/>
    <x v="10"/>
    <x v="913"/>
    <n v="251.64"/>
    <n v="3"/>
    <n v="0.2"/>
    <n v="88.073999999999998"/>
    <n v="201.31200000000001"/>
    <n v="50.328000000000003"/>
    <x v="3"/>
    <x v="3"/>
    <s v="Q2"/>
    <x v="1"/>
  </r>
  <r>
    <n v="1285"/>
    <s v="US-2015-149692"/>
    <x v="401"/>
    <x v="301"/>
    <x v="1"/>
    <s v="KW-16435"/>
    <s v="Katrina Willman"/>
    <x v="0"/>
    <x v="0"/>
    <x v="89"/>
    <s v="Texas"/>
    <x v="110"/>
    <x v="2"/>
    <x v="922"/>
    <x v="1"/>
    <x v="8"/>
    <x v="914"/>
    <n v="2.7719999999999998"/>
    <n v="7"/>
    <n v="0.8"/>
    <n v="-4.851"/>
    <n v="0.55439999999999978"/>
    <n v="2.2176"/>
    <x v="1"/>
    <x v="4"/>
    <s v="Q4"/>
    <x v="1"/>
  </r>
  <r>
    <n v="1286"/>
    <s v="CA-2016-119445"/>
    <x v="190"/>
    <x v="480"/>
    <x v="1"/>
    <s v="GM-14500"/>
    <s v="Gene McClure"/>
    <x v="0"/>
    <x v="0"/>
    <x v="205"/>
    <s v="Rhode Island"/>
    <x v="258"/>
    <x v="3"/>
    <x v="383"/>
    <x v="1"/>
    <x v="4"/>
    <x v="384"/>
    <n v="14.9"/>
    <n v="5"/>
    <n v="0"/>
    <n v="1.0429999999999999"/>
    <n v="14.9"/>
    <n v="0"/>
    <x v="0"/>
    <x v="1"/>
    <s v="Q2"/>
    <x v="1"/>
  </r>
  <r>
    <n v="1287"/>
    <s v="CA-2015-124268"/>
    <x v="433"/>
    <x v="481"/>
    <x v="1"/>
    <s v="AD-10180"/>
    <s v="Alan Dominguez"/>
    <x v="2"/>
    <x v="0"/>
    <x v="20"/>
    <s v="New York"/>
    <x v="45"/>
    <x v="3"/>
    <x v="923"/>
    <x v="1"/>
    <x v="6"/>
    <x v="915"/>
    <n v="15.48"/>
    <n v="3"/>
    <n v="0"/>
    <n v="4.4892000000000003"/>
    <n v="15.48"/>
    <n v="0"/>
    <x v="1"/>
    <x v="7"/>
    <s v="Q3"/>
    <x v="3"/>
  </r>
  <r>
    <n v="1288"/>
    <s v="CA-2016-154711"/>
    <x v="441"/>
    <x v="482"/>
    <x v="1"/>
    <s v="TB-21355"/>
    <s v="Todd Boyes"/>
    <x v="1"/>
    <x v="0"/>
    <x v="20"/>
    <s v="New York"/>
    <x v="29"/>
    <x v="3"/>
    <x v="63"/>
    <x v="0"/>
    <x v="5"/>
    <x v="63"/>
    <n v="39.880000000000003"/>
    <n v="2"/>
    <n v="0"/>
    <n v="11.166399999999999"/>
    <n v="39.880000000000003"/>
    <n v="0"/>
    <x v="0"/>
    <x v="0"/>
    <s v="Q4"/>
    <x v="0"/>
  </r>
  <r>
    <n v="1289"/>
    <s v="CA-2016-154711"/>
    <x v="441"/>
    <x v="482"/>
    <x v="1"/>
    <s v="TB-21355"/>
    <s v="Todd Boyes"/>
    <x v="1"/>
    <x v="0"/>
    <x v="20"/>
    <s v="New York"/>
    <x v="29"/>
    <x v="3"/>
    <x v="536"/>
    <x v="1"/>
    <x v="8"/>
    <x v="536"/>
    <n v="12.192"/>
    <n v="4"/>
    <n v="0.2"/>
    <n v="4.1147999999999998"/>
    <n v="9.7536000000000005"/>
    <n v="2.4384000000000001"/>
    <x v="0"/>
    <x v="0"/>
    <s v="Q4"/>
    <x v="0"/>
  </r>
  <r>
    <n v="1290"/>
    <s v="CA-2016-154711"/>
    <x v="441"/>
    <x v="482"/>
    <x v="1"/>
    <s v="TB-21355"/>
    <s v="Todd Boyes"/>
    <x v="1"/>
    <x v="0"/>
    <x v="20"/>
    <s v="New York"/>
    <x v="29"/>
    <x v="3"/>
    <x v="924"/>
    <x v="1"/>
    <x v="6"/>
    <x v="916"/>
    <n v="20.82"/>
    <n v="3"/>
    <n v="0"/>
    <n v="7.4951999999999996"/>
    <n v="20.82"/>
    <n v="0"/>
    <x v="0"/>
    <x v="0"/>
    <s v="Q4"/>
    <x v="0"/>
  </r>
  <r>
    <n v="1291"/>
    <s v="CA-2016-163384"/>
    <x v="338"/>
    <x v="357"/>
    <x v="2"/>
    <s v="CC-12430"/>
    <s v="Chuck Clark"/>
    <x v="2"/>
    <x v="0"/>
    <x v="8"/>
    <s v="California"/>
    <x v="34"/>
    <x v="1"/>
    <x v="925"/>
    <x v="1"/>
    <x v="8"/>
    <x v="917"/>
    <n v="13.215999999999999"/>
    <n v="4"/>
    <n v="0.2"/>
    <n v="4.4603999999999999"/>
    <n v="10.572800000000001"/>
    <n v="2.6432000000000002"/>
    <x v="0"/>
    <x v="0"/>
    <s v="Q4"/>
    <x v="6"/>
  </r>
  <r>
    <n v="1292"/>
    <s v="CA-2016-163384"/>
    <x v="338"/>
    <x v="357"/>
    <x v="2"/>
    <s v="CC-12430"/>
    <s v="Chuck Clark"/>
    <x v="2"/>
    <x v="0"/>
    <x v="8"/>
    <s v="California"/>
    <x v="34"/>
    <x v="1"/>
    <x v="860"/>
    <x v="1"/>
    <x v="10"/>
    <x v="854"/>
    <n v="32.4"/>
    <n v="5"/>
    <n v="0"/>
    <n v="15.552"/>
    <n v="32.4"/>
    <n v="0"/>
    <x v="0"/>
    <x v="0"/>
    <s v="Q4"/>
    <x v="6"/>
  </r>
  <r>
    <n v="1293"/>
    <s v="CA-2015-101707"/>
    <x v="375"/>
    <x v="483"/>
    <x v="1"/>
    <s v="PF-19165"/>
    <s v="Philip Fox"/>
    <x v="0"/>
    <x v="0"/>
    <x v="70"/>
    <s v="California"/>
    <x v="188"/>
    <x v="1"/>
    <x v="133"/>
    <x v="1"/>
    <x v="14"/>
    <x v="134"/>
    <n v="32.94"/>
    <n v="3"/>
    <n v="0"/>
    <n v="9.2232000000000003"/>
    <n v="32.94"/>
    <n v="0"/>
    <x v="1"/>
    <x v="6"/>
    <s v="Q3"/>
    <x v="6"/>
  </r>
  <r>
    <n v="1294"/>
    <s v="CA-2015-101707"/>
    <x v="375"/>
    <x v="483"/>
    <x v="1"/>
    <s v="PF-19165"/>
    <s v="Philip Fox"/>
    <x v="0"/>
    <x v="0"/>
    <x v="70"/>
    <s v="California"/>
    <x v="188"/>
    <x v="1"/>
    <x v="926"/>
    <x v="1"/>
    <x v="10"/>
    <x v="918"/>
    <n v="114.2"/>
    <n v="5"/>
    <n v="0"/>
    <n v="52.531999999999996"/>
    <n v="114.2"/>
    <n v="0"/>
    <x v="1"/>
    <x v="6"/>
    <s v="Q3"/>
    <x v="6"/>
  </r>
  <r>
    <n v="1295"/>
    <s v="CA-2015-101707"/>
    <x v="375"/>
    <x v="483"/>
    <x v="1"/>
    <s v="PF-19165"/>
    <s v="Philip Fox"/>
    <x v="0"/>
    <x v="0"/>
    <x v="70"/>
    <s v="California"/>
    <x v="188"/>
    <x v="1"/>
    <x v="85"/>
    <x v="1"/>
    <x v="2"/>
    <x v="85"/>
    <n v="3.08"/>
    <n v="1"/>
    <n v="0"/>
    <n v="1.4783999999999999"/>
    <n v="3.08"/>
    <n v="0"/>
    <x v="1"/>
    <x v="6"/>
    <s v="Q3"/>
    <x v="6"/>
  </r>
  <r>
    <n v="1296"/>
    <s v="CA-2015-138898"/>
    <x v="442"/>
    <x v="484"/>
    <x v="1"/>
    <s v="JH-16180"/>
    <s v="Justin Hirsh"/>
    <x v="0"/>
    <x v="0"/>
    <x v="206"/>
    <s v="Colorado"/>
    <x v="259"/>
    <x v="1"/>
    <x v="723"/>
    <x v="1"/>
    <x v="9"/>
    <x v="722"/>
    <n v="845.72799999999995"/>
    <n v="13"/>
    <n v="0.2"/>
    <n v="84.572800000000001"/>
    <n v="676.58240000000001"/>
    <n v="169.1456"/>
    <x v="1"/>
    <x v="5"/>
    <s v="Q2"/>
    <x v="2"/>
  </r>
  <r>
    <n v="1297"/>
    <s v="CA-2017-115427"/>
    <x v="247"/>
    <x v="362"/>
    <x v="1"/>
    <s v="EB-13975"/>
    <s v="Erica Bern"/>
    <x v="1"/>
    <x v="0"/>
    <x v="54"/>
    <s v="California"/>
    <x v="260"/>
    <x v="1"/>
    <x v="530"/>
    <x v="1"/>
    <x v="8"/>
    <x v="530"/>
    <n v="13.904"/>
    <n v="2"/>
    <n v="0.2"/>
    <n v="4.5187999999999997"/>
    <n v="11.123200000000001"/>
    <n v="2.7808000000000002"/>
    <x v="3"/>
    <x v="4"/>
    <s v="Q4"/>
    <x v="3"/>
  </r>
  <r>
    <n v="1298"/>
    <s v="CA-2017-115427"/>
    <x v="247"/>
    <x v="362"/>
    <x v="1"/>
    <s v="EB-13975"/>
    <s v="Erica Bern"/>
    <x v="1"/>
    <x v="0"/>
    <x v="54"/>
    <s v="California"/>
    <x v="260"/>
    <x v="1"/>
    <x v="569"/>
    <x v="1"/>
    <x v="8"/>
    <x v="919"/>
    <n v="20.72"/>
    <n v="2"/>
    <n v="0.2"/>
    <n v="6.4749999999999996"/>
    <n v="16.576000000000001"/>
    <n v="4.1440000000000001"/>
    <x v="3"/>
    <x v="4"/>
    <s v="Q4"/>
    <x v="3"/>
  </r>
  <r>
    <n v="1299"/>
    <s v="CA-2016-134425"/>
    <x v="16"/>
    <x v="485"/>
    <x v="0"/>
    <s v="QJ-19255"/>
    <s v="Quincy Jones"/>
    <x v="1"/>
    <x v="0"/>
    <x v="33"/>
    <s v="Minnesota"/>
    <x v="41"/>
    <x v="2"/>
    <x v="461"/>
    <x v="2"/>
    <x v="7"/>
    <x v="462"/>
    <n v="114.95"/>
    <n v="5"/>
    <n v="0"/>
    <n v="2.2989999999999999"/>
    <n v="114.95"/>
    <n v="0"/>
    <x v="0"/>
    <x v="4"/>
    <s v="Q4"/>
    <x v="6"/>
  </r>
  <r>
    <n v="1300"/>
    <s v="CA-2015-121391"/>
    <x v="242"/>
    <x v="486"/>
    <x v="2"/>
    <s v="AA-10315"/>
    <s v="Alex Avila"/>
    <x v="0"/>
    <x v="0"/>
    <x v="8"/>
    <s v="California"/>
    <x v="9"/>
    <x v="1"/>
    <x v="146"/>
    <x v="1"/>
    <x v="4"/>
    <x v="147"/>
    <n v="26.96"/>
    <n v="2"/>
    <n v="0"/>
    <n v="7.0095999999999998"/>
    <n v="26.96"/>
    <n v="0"/>
    <x v="1"/>
    <x v="2"/>
    <s v="Q4"/>
    <x v="1"/>
  </r>
  <r>
    <n v="1301"/>
    <s v="CA-2016-137043"/>
    <x v="443"/>
    <x v="487"/>
    <x v="0"/>
    <s v="LC-17140"/>
    <s v="Logan Currie"/>
    <x v="0"/>
    <x v="0"/>
    <x v="24"/>
    <s v="Virginia"/>
    <x v="28"/>
    <x v="0"/>
    <x v="35"/>
    <x v="0"/>
    <x v="5"/>
    <x v="35"/>
    <n v="572.76"/>
    <n v="6"/>
    <n v="0"/>
    <n v="166.10040000000001"/>
    <n v="572.76"/>
    <n v="0"/>
    <x v="0"/>
    <x v="4"/>
    <s v="Q4"/>
    <x v="5"/>
  </r>
  <r>
    <n v="1302"/>
    <s v="CA-2016-137043"/>
    <x v="443"/>
    <x v="487"/>
    <x v="0"/>
    <s v="LC-17140"/>
    <s v="Logan Currie"/>
    <x v="0"/>
    <x v="0"/>
    <x v="24"/>
    <s v="Virginia"/>
    <x v="28"/>
    <x v="0"/>
    <x v="35"/>
    <x v="0"/>
    <x v="5"/>
    <x v="35"/>
    <n v="286.38"/>
    <n v="3"/>
    <n v="0"/>
    <n v="83.050200000000004"/>
    <n v="286.38"/>
    <n v="0"/>
    <x v="0"/>
    <x v="4"/>
    <s v="Q4"/>
    <x v="5"/>
  </r>
  <r>
    <n v="1303"/>
    <s v="CA-2015-115847"/>
    <x v="444"/>
    <x v="488"/>
    <x v="0"/>
    <s v="TC-21535"/>
    <s v="Tracy Collins"/>
    <x v="2"/>
    <x v="0"/>
    <x v="81"/>
    <s v="Virginia"/>
    <x v="101"/>
    <x v="0"/>
    <x v="927"/>
    <x v="0"/>
    <x v="0"/>
    <x v="920"/>
    <n v="61.96"/>
    <n v="2"/>
    <n v="0"/>
    <n v="4.3372000000000002"/>
    <n v="61.96"/>
    <n v="0"/>
    <x v="1"/>
    <x v="8"/>
    <s v="Q3"/>
    <x v="3"/>
  </r>
  <r>
    <n v="1304"/>
    <s v="US-2017-126179"/>
    <x v="445"/>
    <x v="489"/>
    <x v="1"/>
    <s v="CS-12460"/>
    <s v="Chuck Sachs"/>
    <x v="0"/>
    <x v="0"/>
    <x v="38"/>
    <s v="Georgia"/>
    <x v="112"/>
    <x v="0"/>
    <x v="928"/>
    <x v="0"/>
    <x v="5"/>
    <x v="921"/>
    <n v="23.99"/>
    <n v="1"/>
    <n v="0"/>
    <n v="5.5176999999999996"/>
    <n v="23.99"/>
    <n v="0"/>
    <x v="3"/>
    <x v="7"/>
    <s v="Q3"/>
    <x v="2"/>
  </r>
  <r>
    <n v="1305"/>
    <s v="US-2017-126179"/>
    <x v="445"/>
    <x v="489"/>
    <x v="1"/>
    <s v="CS-12460"/>
    <s v="Chuck Sachs"/>
    <x v="0"/>
    <x v="0"/>
    <x v="38"/>
    <s v="Georgia"/>
    <x v="112"/>
    <x v="0"/>
    <x v="664"/>
    <x v="2"/>
    <x v="7"/>
    <x v="664"/>
    <n v="287.97000000000003"/>
    <n v="3"/>
    <n v="0"/>
    <n v="77.751900000000006"/>
    <n v="287.97000000000003"/>
    <n v="0"/>
    <x v="3"/>
    <x v="7"/>
    <s v="Q3"/>
    <x v="2"/>
  </r>
  <r>
    <n v="1306"/>
    <s v="CA-2016-101966"/>
    <x v="216"/>
    <x v="220"/>
    <x v="0"/>
    <s v="BM-11785"/>
    <s v="Bryan Mills"/>
    <x v="0"/>
    <x v="0"/>
    <x v="12"/>
    <s v="Texas"/>
    <x v="66"/>
    <x v="2"/>
    <x v="929"/>
    <x v="2"/>
    <x v="7"/>
    <x v="922"/>
    <n v="419.94400000000002"/>
    <n v="7"/>
    <n v="0.2"/>
    <n v="52.493000000000002"/>
    <n v="335.95520000000005"/>
    <n v="83.988800000000012"/>
    <x v="0"/>
    <x v="7"/>
    <s v="Q3"/>
    <x v="6"/>
  </r>
  <r>
    <n v="1307"/>
    <s v="CA-2016-141397"/>
    <x v="23"/>
    <x v="490"/>
    <x v="2"/>
    <s v="RC-19825"/>
    <s v="Roy Collins"/>
    <x v="0"/>
    <x v="0"/>
    <x v="45"/>
    <s v="California"/>
    <x v="54"/>
    <x v="1"/>
    <x v="481"/>
    <x v="1"/>
    <x v="10"/>
    <x v="482"/>
    <n v="46.76"/>
    <n v="7"/>
    <n v="0"/>
    <n v="22.444800000000001"/>
    <n v="46.76"/>
    <n v="0"/>
    <x v="0"/>
    <x v="1"/>
    <s v="Q2"/>
    <x v="2"/>
  </r>
  <r>
    <n v="1308"/>
    <s v="CA-2016-141397"/>
    <x v="23"/>
    <x v="490"/>
    <x v="2"/>
    <s v="RC-19825"/>
    <s v="Roy Collins"/>
    <x v="0"/>
    <x v="0"/>
    <x v="45"/>
    <s v="California"/>
    <x v="54"/>
    <x v="1"/>
    <x v="777"/>
    <x v="1"/>
    <x v="8"/>
    <x v="776"/>
    <n v="17.712"/>
    <n v="3"/>
    <n v="0.2"/>
    <n v="6.4206000000000003"/>
    <n v="14.169600000000001"/>
    <n v="3.5424000000000002"/>
    <x v="0"/>
    <x v="1"/>
    <s v="Q2"/>
    <x v="2"/>
  </r>
  <r>
    <n v="1309"/>
    <s v="CA-2016-141397"/>
    <x v="23"/>
    <x v="490"/>
    <x v="2"/>
    <s v="RC-19825"/>
    <s v="Roy Collins"/>
    <x v="0"/>
    <x v="0"/>
    <x v="45"/>
    <s v="California"/>
    <x v="54"/>
    <x v="1"/>
    <x v="930"/>
    <x v="1"/>
    <x v="9"/>
    <x v="923"/>
    <n v="21.78"/>
    <n v="2"/>
    <n v="0"/>
    <n v="5.6627999999999998"/>
    <n v="21.78"/>
    <n v="0"/>
    <x v="0"/>
    <x v="1"/>
    <s v="Q2"/>
    <x v="2"/>
  </r>
  <r>
    <n v="1310"/>
    <s v="CA-2016-141397"/>
    <x v="23"/>
    <x v="490"/>
    <x v="2"/>
    <s v="RC-19825"/>
    <s v="Roy Collins"/>
    <x v="0"/>
    <x v="0"/>
    <x v="45"/>
    <s v="California"/>
    <x v="54"/>
    <x v="1"/>
    <x v="398"/>
    <x v="1"/>
    <x v="4"/>
    <x v="399"/>
    <n v="161.94"/>
    <n v="3"/>
    <n v="0"/>
    <n v="9.7164000000000001"/>
    <n v="161.94"/>
    <n v="0"/>
    <x v="0"/>
    <x v="1"/>
    <s v="Q2"/>
    <x v="2"/>
  </r>
  <r>
    <n v="1311"/>
    <s v="CA-2016-141397"/>
    <x v="23"/>
    <x v="490"/>
    <x v="2"/>
    <s v="RC-19825"/>
    <s v="Roy Collins"/>
    <x v="0"/>
    <x v="0"/>
    <x v="45"/>
    <s v="California"/>
    <x v="54"/>
    <x v="1"/>
    <x v="931"/>
    <x v="0"/>
    <x v="1"/>
    <x v="924"/>
    <n v="161.56800000000001"/>
    <n v="2"/>
    <n v="0.2"/>
    <n v="-8.0784000000000002"/>
    <n v="129.2544"/>
    <n v="32.313600000000001"/>
    <x v="0"/>
    <x v="1"/>
    <s v="Q2"/>
    <x v="2"/>
  </r>
  <r>
    <n v="1312"/>
    <s v="CA-2016-141082"/>
    <x v="10"/>
    <x v="10"/>
    <x v="1"/>
    <s v="FM-14380"/>
    <s v="Fred McMath"/>
    <x v="0"/>
    <x v="0"/>
    <x v="104"/>
    <s v="Massachusetts"/>
    <x v="128"/>
    <x v="3"/>
    <x v="932"/>
    <x v="1"/>
    <x v="2"/>
    <x v="925"/>
    <n v="3.69"/>
    <n v="1"/>
    <n v="0"/>
    <n v="1.7343"/>
    <n v="3.69"/>
    <n v="0"/>
    <x v="0"/>
    <x v="4"/>
    <s v="Q4"/>
    <x v="5"/>
  </r>
  <r>
    <n v="1313"/>
    <s v="CA-2016-141082"/>
    <x v="10"/>
    <x v="10"/>
    <x v="1"/>
    <s v="FM-14380"/>
    <s v="Fred McMath"/>
    <x v="0"/>
    <x v="0"/>
    <x v="104"/>
    <s v="Massachusetts"/>
    <x v="128"/>
    <x v="3"/>
    <x v="933"/>
    <x v="1"/>
    <x v="2"/>
    <x v="926"/>
    <n v="122.12"/>
    <n v="4"/>
    <n v="0"/>
    <n v="56.175199999999997"/>
    <n v="122.12"/>
    <n v="0"/>
    <x v="0"/>
    <x v="4"/>
    <s v="Q4"/>
    <x v="5"/>
  </r>
  <r>
    <n v="1314"/>
    <s v="US-2016-134488"/>
    <x v="446"/>
    <x v="152"/>
    <x v="1"/>
    <s v="PK-19075"/>
    <s v="Pete Kriz"/>
    <x v="0"/>
    <x v="0"/>
    <x v="38"/>
    <s v="Ohio"/>
    <x v="47"/>
    <x v="3"/>
    <x v="637"/>
    <x v="0"/>
    <x v="1"/>
    <x v="637"/>
    <n v="155.37200000000001"/>
    <n v="2"/>
    <n v="0.3"/>
    <n v="-13.317600000000001"/>
    <n v="108.7604"/>
    <n v="46.611600000000003"/>
    <x v="0"/>
    <x v="8"/>
    <s v="Q3"/>
    <x v="3"/>
  </r>
  <r>
    <n v="1315"/>
    <s v="CA-2016-145919"/>
    <x v="122"/>
    <x v="491"/>
    <x v="1"/>
    <s v="HG-14965"/>
    <s v="Henry Goldwyn"/>
    <x v="1"/>
    <x v="0"/>
    <x v="1"/>
    <s v="California"/>
    <x v="3"/>
    <x v="1"/>
    <x v="934"/>
    <x v="1"/>
    <x v="10"/>
    <x v="927"/>
    <n v="38.880000000000003"/>
    <n v="6"/>
    <n v="0"/>
    <n v="18.662400000000002"/>
    <n v="38.880000000000003"/>
    <n v="0"/>
    <x v="0"/>
    <x v="4"/>
    <s v="Q4"/>
    <x v="1"/>
  </r>
  <r>
    <n v="1316"/>
    <s v="CA-2016-145919"/>
    <x v="122"/>
    <x v="491"/>
    <x v="1"/>
    <s v="HG-14965"/>
    <s v="Henry Goldwyn"/>
    <x v="1"/>
    <x v="0"/>
    <x v="1"/>
    <s v="California"/>
    <x v="3"/>
    <x v="1"/>
    <x v="935"/>
    <x v="0"/>
    <x v="5"/>
    <x v="928"/>
    <n v="183.84"/>
    <n v="8"/>
    <n v="0"/>
    <n v="62.505600000000001"/>
    <n v="183.84"/>
    <n v="0"/>
    <x v="0"/>
    <x v="4"/>
    <s v="Q4"/>
    <x v="1"/>
  </r>
  <r>
    <n v="1317"/>
    <s v="CA-2016-145919"/>
    <x v="122"/>
    <x v="491"/>
    <x v="1"/>
    <s v="HG-14965"/>
    <s v="Henry Goldwyn"/>
    <x v="1"/>
    <x v="0"/>
    <x v="1"/>
    <s v="California"/>
    <x v="3"/>
    <x v="1"/>
    <x v="413"/>
    <x v="1"/>
    <x v="14"/>
    <x v="413"/>
    <n v="579.29999999999995"/>
    <n v="5"/>
    <n v="0"/>
    <n v="28.965"/>
    <n v="579.29999999999995"/>
    <n v="0"/>
    <x v="0"/>
    <x v="4"/>
    <s v="Q4"/>
    <x v="1"/>
  </r>
  <r>
    <n v="1318"/>
    <s v="CA-2017-157651"/>
    <x v="389"/>
    <x v="93"/>
    <x v="1"/>
    <s v="HA-14920"/>
    <s v="Helen Andreada"/>
    <x v="0"/>
    <x v="0"/>
    <x v="10"/>
    <s v="Pennsylvania"/>
    <x v="74"/>
    <x v="3"/>
    <x v="936"/>
    <x v="2"/>
    <x v="11"/>
    <x v="929"/>
    <n v="14.2"/>
    <n v="1"/>
    <n v="0.2"/>
    <n v="3.3725000000000001"/>
    <n v="11.36"/>
    <n v="2.84"/>
    <x v="3"/>
    <x v="4"/>
    <s v="Q4"/>
    <x v="1"/>
  </r>
  <r>
    <n v="1319"/>
    <s v="CA-2014-160773"/>
    <x v="268"/>
    <x v="492"/>
    <x v="1"/>
    <s v="LW-16825"/>
    <s v="Laurel Workman"/>
    <x v="1"/>
    <x v="0"/>
    <x v="207"/>
    <s v="Florida"/>
    <x v="261"/>
    <x v="0"/>
    <x v="907"/>
    <x v="2"/>
    <x v="7"/>
    <x v="899"/>
    <n v="575.91999999999996"/>
    <n v="2"/>
    <n v="0.2"/>
    <n v="71.989999999999995"/>
    <n v="460.73599999999999"/>
    <n v="115.184"/>
    <x v="2"/>
    <x v="7"/>
    <s v="Q3"/>
    <x v="0"/>
  </r>
  <r>
    <n v="1320"/>
    <s v="CA-2014-160773"/>
    <x v="268"/>
    <x v="492"/>
    <x v="1"/>
    <s v="LW-16825"/>
    <s v="Laurel Workman"/>
    <x v="1"/>
    <x v="0"/>
    <x v="207"/>
    <s v="Florida"/>
    <x v="261"/>
    <x v="0"/>
    <x v="614"/>
    <x v="1"/>
    <x v="8"/>
    <x v="614"/>
    <n v="5.1840000000000002"/>
    <n v="6"/>
    <n v="0.7"/>
    <n v="-3.6288"/>
    <n v="1.5552000000000004"/>
    <n v="3.6288"/>
    <x v="2"/>
    <x v="7"/>
    <s v="Q3"/>
    <x v="0"/>
  </r>
  <r>
    <n v="1321"/>
    <s v="CA-2017-167703"/>
    <x v="447"/>
    <x v="493"/>
    <x v="1"/>
    <s v="MC-17575"/>
    <s v="Matt Collins"/>
    <x v="0"/>
    <x v="0"/>
    <x v="74"/>
    <s v="Ohio"/>
    <x v="93"/>
    <x v="3"/>
    <x v="699"/>
    <x v="1"/>
    <x v="8"/>
    <x v="699"/>
    <n v="5.2290000000000001"/>
    <n v="3"/>
    <n v="0.7"/>
    <n v="-4.1832000000000003"/>
    <n v="1.5687000000000002"/>
    <n v="3.6602999999999999"/>
    <x v="3"/>
    <x v="11"/>
    <s v="Q1"/>
    <x v="5"/>
  </r>
  <r>
    <n v="1322"/>
    <s v="CA-2017-167703"/>
    <x v="447"/>
    <x v="493"/>
    <x v="1"/>
    <s v="MC-17575"/>
    <s v="Matt Collins"/>
    <x v="0"/>
    <x v="0"/>
    <x v="74"/>
    <s v="Ohio"/>
    <x v="93"/>
    <x v="3"/>
    <x v="518"/>
    <x v="1"/>
    <x v="4"/>
    <x v="518"/>
    <n v="285.55200000000002"/>
    <n v="2"/>
    <n v="0.2"/>
    <n v="35.694000000000003"/>
    <n v="228.44160000000002"/>
    <n v="57.110400000000006"/>
    <x v="3"/>
    <x v="11"/>
    <s v="Q1"/>
    <x v="5"/>
  </r>
  <r>
    <n v="1323"/>
    <s v="CA-2017-121804"/>
    <x v="448"/>
    <x v="494"/>
    <x v="1"/>
    <s v="LP-17095"/>
    <s v="Liz Preis"/>
    <x v="0"/>
    <x v="0"/>
    <x v="208"/>
    <s v="Kentucky"/>
    <x v="262"/>
    <x v="0"/>
    <x v="937"/>
    <x v="1"/>
    <x v="9"/>
    <x v="930"/>
    <n v="72.8"/>
    <n v="5"/>
    <n v="0"/>
    <n v="19.655999999999999"/>
    <n v="72.8"/>
    <n v="0"/>
    <x v="3"/>
    <x v="10"/>
    <s v="Q1"/>
    <x v="5"/>
  </r>
  <r>
    <n v="1324"/>
    <s v="CA-2017-162635"/>
    <x v="449"/>
    <x v="495"/>
    <x v="2"/>
    <s v="EB-14170"/>
    <s v="Evan Bailliet"/>
    <x v="0"/>
    <x v="0"/>
    <x v="40"/>
    <s v="North Carolina"/>
    <x v="124"/>
    <x v="0"/>
    <x v="938"/>
    <x v="1"/>
    <x v="10"/>
    <x v="931"/>
    <n v="10.816000000000001"/>
    <n v="4"/>
    <n v="0.2"/>
    <n v="3.5152000000000001"/>
    <n v="8.6528000000000009"/>
    <n v="2.1632000000000002"/>
    <x v="3"/>
    <x v="2"/>
    <s v="Q4"/>
    <x v="2"/>
  </r>
  <r>
    <n v="1325"/>
    <s v="CA-2014-107153"/>
    <x v="450"/>
    <x v="127"/>
    <x v="1"/>
    <s v="GZ-14545"/>
    <s v="George Zrebassa"/>
    <x v="1"/>
    <x v="0"/>
    <x v="104"/>
    <s v="Massachusetts"/>
    <x v="128"/>
    <x v="3"/>
    <x v="421"/>
    <x v="1"/>
    <x v="4"/>
    <x v="421"/>
    <n v="46.26"/>
    <n v="3"/>
    <n v="0"/>
    <n v="12.4902"/>
    <n v="46.26"/>
    <n v="0"/>
    <x v="2"/>
    <x v="8"/>
    <s v="Q3"/>
    <x v="1"/>
  </r>
  <r>
    <n v="1326"/>
    <s v="US-2014-117058"/>
    <x v="279"/>
    <x v="496"/>
    <x v="2"/>
    <s v="LE-16810"/>
    <s v="Laurel Elliston"/>
    <x v="0"/>
    <x v="0"/>
    <x v="22"/>
    <s v="Illinois"/>
    <x v="155"/>
    <x v="2"/>
    <x v="939"/>
    <x v="1"/>
    <x v="8"/>
    <x v="932"/>
    <n v="17.46"/>
    <n v="6"/>
    <n v="0.8"/>
    <n v="-30.555"/>
    <n v="3.4919999999999995"/>
    <n v="13.968000000000002"/>
    <x v="2"/>
    <x v="5"/>
    <s v="Q2"/>
    <x v="0"/>
  </r>
  <r>
    <n v="1327"/>
    <s v="CA-2015-120439"/>
    <x v="451"/>
    <x v="497"/>
    <x v="1"/>
    <s v="AD-10180"/>
    <s v="Alan Dominguez"/>
    <x v="2"/>
    <x v="0"/>
    <x v="10"/>
    <s v="Pennsylvania"/>
    <x v="74"/>
    <x v="3"/>
    <x v="882"/>
    <x v="0"/>
    <x v="5"/>
    <x v="876"/>
    <n v="51.072000000000003"/>
    <n v="6"/>
    <n v="0.2"/>
    <n v="5.1071999999999997"/>
    <n v="40.857600000000005"/>
    <n v="10.214400000000001"/>
    <x v="1"/>
    <x v="1"/>
    <s v="Q2"/>
    <x v="1"/>
  </r>
  <r>
    <n v="1328"/>
    <s v="CA-2016-128258"/>
    <x v="452"/>
    <x v="498"/>
    <x v="2"/>
    <s v="CP-12085"/>
    <s v="Cathy Prescott"/>
    <x v="1"/>
    <x v="0"/>
    <x v="165"/>
    <s v="Connecticut"/>
    <x v="211"/>
    <x v="3"/>
    <x v="752"/>
    <x v="1"/>
    <x v="10"/>
    <x v="750"/>
    <n v="11.34"/>
    <n v="1"/>
    <n v="0"/>
    <n v="5.5566000000000004"/>
    <n v="11.34"/>
    <n v="0"/>
    <x v="0"/>
    <x v="10"/>
    <s v="Q1"/>
    <x v="4"/>
  </r>
  <r>
    <n v="1329"/>
    <s v="CA-2017-106033"/>
    <x v="453"/>
    <x v="499"/>
    <x v="0"/>
    <s v="FG-14260"/>
    <s v="Frank Gastineau"/>
    <x v="2"/>
    <x v="0"/>
    <x v="8"/>
    <s v="California"/>
    <x v="94"/>
    <x v="1"/>
    <x v="940"/>
    <x v="1"/>
    <x v="6"/>
    <x v="933"/>
    <n v="87.92"/>
    <n v="4"/>
    <n v="0"/>
    <n v="26.376000000000001"/>
    <n v="87.92"/>
    <n v="0"/>
    <x v="3"/>
    <x v="2"/>
    <s v="Q4"/>
    <x v="1"/>
  </r>
  <r>
    <n v="1330"/>
    <s v="CA-2016-142762"/>
    <x v="454"/>
    <x v="500"/>
    <x v="1"/>
    <s v="LD-17005"/>
    <s v="Lisa DeCherney"/>
    <x v="0"/>
    <x v="0"/>
    <x v="8"/>
    <s v="California"/>
    <x v="9"/>
    <x v="1"/>
    <x v="893"/>
    <x v="0"/>
    <x v="5"/>
    <x v="886"/>
    <n v="37.049999999999997"/>
    <n v="3"/>
    <n v="0"/>
    <n v="16.302"/>
    <n v="37.049999999999997"/>
    <n v="0"/>
    <x v="0"/>
    <x v="5"/>
    <s v="Q2"/>
    <x v="2"/>
  </r>
  <r>
    <n v="1331"/>
    <s v="CA-2017-127705"/>
    <x v="455"/>
    <x v="501"/>
    <x v="1"/>
    <s v="AB-10255"/>
    <s v="Alejandro Ballentine"/>
    <x v="2"/>
    <x v="0"/>
    <x v="160"/>
    <s v="Ohio"/>
    <x v="203"/>
    <x v="3"/>
    <x v="500"/>
    <x v="2"/>
    <x v="7"/>
    <x v="500"/>
    <n v="2.97"/>
    <n v="1"/>
    <n v="0.4"/>
    <n v="-0.64349999999999996"/>
    <n v="1.782"/>
    <n v="1.1880000000000002"/>
    <x v="3"/>
    <x v="1"/>
    <s v="Q2"/>
    <x v="5"/>
  </r>
  <r>
    <n v="1332"/>
    <s v="CA-2017-127705"/>
    <x v="455"/>
    <x v="501"/>
    <x v="1"/>
    <s v="AB-10255"/>
    <s v="Alejandro Ballentine"/>
    <x v="2"/>
    <x v="0"/>
    <x v="160"/>
    <s v="Ohio"/>
    <x v="203"/>
    <x v="3"/>
    <x v="456"/>
    <x v="1"/>
    <x v="4"/>
    <x v="457"/>
    <n v="27.44"/>
    <n v="2"/>
    <n v="0.2"/>
    <n v="2.4009999999999998"/>
    <n v="21.952000000000002"/>
    <n v="5.4880000000000004"/>
    <x v="3"/>
    <x v="1"/>
    <s v="Q2"/>
    <x v="5"/>
  </r>
  <r>
    <n v="1333"/>
    <s v="CA-2014-122567"/>
    <x v="456"/>
    <x v="502"/>
    <x v="1"/>
    <s v="MN-17935"/>
    <s v="Michael Nguyen"/>
    <x v="0"/>
    <x v="0"/>
    <x v="61"/>
    <s v="Texas"/>
    <x v="77"/>
    <x v="2"/>
    <x v="751"/>
    <x v="1"/>
    <x v="8"/>
    <x v="749"/>
    <n v="1.08"/>
    <n v="3"/>
    <n v="0.8"/>
    <n v="-1.728"/>
    <n v="0.21599999999999997"/>
    <n v="0.8640000000000001"/>
    <x v="2"/>
    <x v="11"/>
    <s v="Q1"/>
    <x v="1"/>
  </r>
  <r>
    <n v="1334"/>
    <s v="CA-2014-122567"/>
    <x v="456"/>
    <x v="502"/>
    <x v="1"/>
    <s v="MN-17935"/>
    <s v="Michael Nguyen"/>
    <x v="0"/>
    <x v="0"/>
    <x v="61"/>
    <s v="Texas"/>
    <x v="77"/>
    <x v="2"/>
    <x v="941"/>
    <x v="1"/>
    <x v="9"/>
    <x v="934"/>
    <n v="7.96"/>
    <n v="2"/>
    <n v="0.8"/>
    <n v="-13.93"/>
    <n v="1.5919999999999996"/>
    <n v="6.3680000000000003"/>
    <x v="2"/>
    <x v="11"/>
    <s v="Q1"/>
    <x v="1"/>
  </r>
  <r>
    <n v="1335"/>
    <s v="CA-2014-121664"/>
    <x v="457"/>
    <x v="503"/>
    <x v="1"/>
    <s v="HP-14815"/>
    <s v="Harold Pawlan"/>
    <x v="2"/>
    <x v="0"/>
    <x v="1"/>
    <s v="California"/>
    <x v="13"/>
    <x v="1"/>
    <x v="715"/>
    <x v="1"/>
    <x v="8"/>
    <x v="714"/>
    <n v="140.73599999999999"/>
    <n v="8"/>
    <n v="0.2"/>
    <n v="52.776000000000003"/>
    <n v="112.58879999999999"/>
    <n v="28.147199999999998"/>
    <x v="2"/>
    <x v="5"/>
    <s v="Q2"/>
    <x v="0"/>
  </r>
  <r>
    <n v="1336"/>
    <s v="CA-2016-122133"/>
    <x v="458"/>
    <x v="213"/>
    <x v="1"/>
    <s v="JR-15670"/>
    <s v="Jim Radford"/>
    <x v="0"/>
    <x v="0"/>
    <x v="209"/>
    <s v="Connecticut"/>
    <x v="263"/>
    <x v="3"/>
    <x v="942"/>
    <x v="1"/>
    <x v="4"/>
    <x v="935"/>
    <n v="552.55999999999995"/>
    <n v="4"/>
    <n v="0"/>
    <n v="0"/>
    <n v="552.55999999999995"/>
    <n v="0"/>
    <x v="0"/>
    <x v="5"/>
    <s v="Q2"/>
    <x v="2"/>
  </r>
  <r>
    <n v="1337"/>
    <s v="US-2017-123281"/>
    <x v="459"/>
    <x v="377"/>
    <x v="1"/>
    <s v="JF-15190"/>
    <s v="Jamie Frazer"/>
    <x v="0"/>
    <x v="0"/>
    <x v="1"/>
    <s v="California"/>
    <x v="141"/>
    <x v="1"/>
    <x v="904"/>
    <x v="0"/>
    <x v="5"/>
    <x v="896"/>
    <n v="25.11"/>
    <n v="3"/>
    <n v="0"/>
    <n v="6.5286"/>
    <n v="25.11"/>
    <n v="0"/>
    <x v="3"/>
    <x v="3"/>
    <s v="Q2"/>
    <x v="1"/>
  </r>
  <r>
    <n v="1338"/>
    <s v="CA-2017-100524"/>
    <x v="185"/>
    <x v="504"/>
    <x v="0"/>
    <s v="CM-12115"/>
    <s v="Chad McGuire"/>
    <x v="0"/>
    <x v="0"/>
    <x v="20"/>
    <s v="New York"/>
    <x v="164"/>
    <x v="3"/>
    <x v="943"/>
    <x v="0"/>
    <x v="5"/>
    <x v="936"/>
    <n v="29.78"/>
    <n v="2"/>
    <n v="0"/>
    <n v="8.0405999999999995"/>
    <n v="29.78"/>
    <n v="0"/>
    <x v="3"/>
    <x v="10"/>
    <s v="Q1"/>
    <x v="5"/>
  </r>
  <r>
    <n v="1339"/>
    <s v="CA-2017-100524"/>
    <x v="185"/>
    <x v="504"/>
    <x v="0"/>
    <s v="CM-12115"/>
    <s v="Chad McGuire"/>
    <x v="0"/>
    <x v="0"/>
    <x v="20"/>
    <s v="New York"/>
    <x v="164"/>
    <x v="3"/>
    <x v="944"/>
    <x v="2"/>
    <x v="7"/>
    <x v="937"/>
    <n v="677.58"/>
    <n v="3"/>
    <n v="0"/>
    <n v="176.17080000000001"/>
    <n v="677.58"/>
    <n v="0"/>
    <x v="3"/>
    <x v="10"/>
    <s v="Q1"/>
    <x v="5"/>
  </r>
  <r>
    <n v="1340"/>
    <s v="CA-2017-100524"/>
    <x v="185"/>
    <x v="504"/>
    <x v="0"/>
    <s v="CM-12115"/>
    <s v="Chad McGuire"/>
    <x v="0"/>
    <x v="0"/>
    <x v="20"/>
    <s v="New York"/>
    <x v="164"/>
    <x v="3"/>
    <x v="945"/>
    <x v="1"/>
    <x v="10"/>
    <x v="938"/>
    <n v="75.040000000000006"/>
    <n v="8"/>
    <n v="0"/>
    <n v="36.019199999999998"/>
    <n v="75.040000000000006"/>
    <n v="0"/>
    <x v="3"/>
    <x v="10"/>
    <s v="Q1"/>
    <x v="5"/>
  </r>
  <r>
    <n v="1341"/>
    <s v="CA-2017-113481"/>
    <x v="460"/>
    <x v="505"/>
    <x v="2"/>
    <s v="AS-10045"/>
    <s v="Aaron Smayling"/>
    <x v="1"/>
    <x v="0"/>
    <x v="108"/>
    <s v="North Carolina"/>
    <x v="222"/>
    <x v="0"/>
    <x v="946"/>
    <x v="2"/>
    <x v="15"/>
    <x v="939"/>
    <n v="695.7"/>
    <n v="2"/>
    <n v="0.5"/>
    <n v="-27.827999999999999"/>
    <n v="347.85"/>
    <n v="347.85"/>
    <x v="3"/>
    <x v="9"/>
    <s v="Q1"/>
    <x v="2"/>
  </r>
  <r>
    <n v="1342"/>
    <s v="CA-2017-113481"/>
    <x v="460"/>
    <x v="505"/>
    <x v="2"/>
    <s v="AS-10045"/>
    <s v="Aaron Smayling"/>
    <x v="1"/>
    <x v="0"/>
    <x v="108"/>
    <s v="North Carolina"/>
    <x v="222"/>
    <x v="0"/>
    <x v="864"/>
    <x v="1"/>
    <x v="8"/>
    <x v="858"/>
    <n v="15.66"/>
    <n v="5"/>
    <n v="0.7"/>
    <n v="-12.528"/>
    <n v="4.6980000000000004"/>
    <n v="10.962"/>
    <x v="3"/>
    <x v="9"/>
    <s v="Q1"/>
    <x v="2"/>
  </r>
  <r>
    <n v="1343"/>
    <s v="CA-2017-113481"/>
    <x v="460"/>
    <x v="505"/>
    <x v="2"/>
    <s v="AS-10045"/>
    <s v="Aaron Smayling"/>
    <x v="1"/>
    <x v="0"/>
    <x v="108"/>
    <s v="North Carolina"/>
    <x v="222"/>
    <x v="0"/>
    <x v="27"/>
    <x v="1"/>
    <x v="8"/>
    <x v="27"/>
    <n v="28.853999999999999"/>
    <n v="6"/>
    <n v="0.7"/>
    <n v="-21.159600000000001"/>
    <n v="8.6562000000000019"/>
    <n v="20.197799999999997"/>
    <x v="3"/>
    <x v="9"/>
    <s v="Q1"/>
    <x v="2"/>
  </r>
  <r>
    <n v="1344"/>
    <s v="CA-2015-131758"/>
    <x v="71"/>
    <x v="506"/>
    <x v="1"/>
    <s v="KB-16315"/>
    <s v="Karl Braun"/>
    <x v="0"/>
    <x v="0"/>
    <x v="210"/>
    <s v="New York"/>
    <x v="264"/>
    <x v="3"/>
    <x v="947"/>
    <x v="1"/>
    <x v="6"/>
    <x v="940"/>
    <n v="47.82"/>
    <n v="3"/>
    <n v="0"/>
    <n v="14.346"/>
    <n v="47.82"/>
    <n v="0"/>
    <x v="1"/>
    <x v="5"/>
    <s v="Q2"/>
    <x v="6"/>
  </r>
  <r>
    <n v="1345"/>
    <s v="CA-2015-131758"/>
    <x v="71"/>
    <x v="506"/>
    <x v="1"/>
    <s v="KB-16315"/>
    <s v="Karl Braun"/>
    <x v="0"/>
    <x v="0"/>
    <x v="210"/>
    <s v="New York"/>
    <x v="264"/>
    <x v="3"/>
    <x v="948"/>
    <x v="1"/>
    <x v="2"/>
    <x v="941"/>
    <n v="13.05"/>
    <n v="5"/>
    <n v="0"/>
    <n v="6.0030000000000001"/>
    <n v="13.05"/>
    <n v="0"/>
    <x v="1"/>
    <x v="5"/>
    <s v="Q2"/>
    <x v="6"/>
  </r>
  <r>
    <n v="1346"/>
    <s v="CA-2014-118339"/>
    <x v="461"/>
    <x v="507"/>
    <x v="1"/>
    <s v="BN-11515"/>
    <s v="Bradley Nguyen"/>
    <x v="0"/>
    <x v="0"/>
    <x v="69"/>
    <s v="Minnesota"/>
    <x v="87"/>
    <x v="2"/>
    <x v="589"/>
    <x v="1"/>
    <x v="9"/>
    <x v="589"/>
    <n v="93.78"/>
    <n v="2"/>
    <n v="0"/>
    <n v="36.574199999999998"/>
    <n v="93.78"/>
    <n v="0"/>
    <x v="2"/>
    <x v="10"/>
    <s v="Q1"/>
    <x v="2"/>
  </r>
  <r>
    <n v="1347"/>
    <s v="CA-2014-118339"/>
    <x v="461"/>
    <x v="507"/>
    <x v="1"/>
    <s v="BN-11515"/>
    <s v="Bradley Nguyen"/>
    <x v="0"/>
    <x v="0"/>
    <x v="69"/>
    <s v="Minnesota"/>
    <x v="87"/>
    <x v="2"/>
    <x v="949"/>
    <x v="1"/>
    <x v="10"/>
    <x v="942"/>
    <n v="47.18"/>
    <n v="7"/>
    <n v="0"/>
    <n v="23.59"/>
    <n v="47.18"/>
    <n v="0"/>
    <x v="2"/>
    <x v="10"/>
    <s v="Q1"/>
    <x v="2"/>
  </r>
  <r>
    <n v="1348"/>
    <s v="CA-2014-118339"/>
    <x v="461"/>
    <x v="507"/>
    <x v="1"/>
    <s v="BN-11515"/>
    <s v="Bradley Nguyen"/>
    <x v="0"/>
    <x v="0"/>
    <x v="69"/>
    <s v="Minnesota"/>
    <x v="87"/>
    <x v="2"/>
    <x v="950"/>
    <x v="1"/>
    <x v="6"/>
    <x v="943"/>
    <n v="19.68"/>
    <n v="6"/>
    <n v="0"/>
    <n v="5.7072000000000003"/>
    <n v="19.68"/>
    <n v="0"/>
    <x v="2"/>
    <x v="10"/>
    <s v="Q1"/>
    <x v="2"/>
  </r>
  <r>
    <n v="1349"/>
    <s v="CA-2014-118339"/>
    <x v="461"/>
    <x v="507"/>
    <x v="1"/>
    <s v="BN-11515"/>
    <s v="Bradley Nguyen"/>
    <x v="0"/>
    <x v="0"/>
    <x v="69"/>
    <s v="Minnesota"/>
    <x v="87"/>
    <x v="2"/>
    <x v="951"/>
    <x v="1"/>
    <x v="8"/>
    <x v="944"/>
    <n v="53.4"/>
    <n v="10"/>
    <n v="0"/>
    <n v="25.097999999999999"/>
    <n v="53.4"/>
    <n v="0"/>
    <x v="2"/>
    <x v="10"/>
    <s v="Q1"/>
    <x v="2"/>
  </r>
  <r>
    <n v="1350"/>
    <s v="CA-2014-118339"/>
    <x v="461"/>
    <x v="507"/>
    <x v="1"/>
    <s v="BN-11515"/>
    <s v="Bradley Nguyen"/>
    <x v="0"/>
    <x v="0"/>
    <x v="69"/>
    <s v="Minnesota"/>
    <x v="87"/>
    <x v="2"/>
    <x v="952"/>
    <x v="1"/>
    <x v="8"/>
    <x v="945"/>
    <n v="35.880000000000003"/>
    <n v="6"/>
    <n v="0"/>
    <n v="17.2224"/>
    <n v="35.880000000000003"/>
    <n v="0"/>
    <x v="2"/>
    <x v="10"/>
    <s v="Q1"/>
    <x v="2"/>
  </r>
  <r>
    <n v="1351"/>
    <s v="CA-2014-153976"/>
    <x v="462"/>
    <x v="508"/>
    <x v="0"/>
    <s v="BP-11290"/>
    <s v="Beth Paige"/>
    <x v="0"/>
    <x v="0"/>
    <x v="148"/>
    <s v="Illinois"/>
    <x v="189"/>
    <x v="2"/>
    <x v="812"/>
    <x v="0"/>
    <x v="1"/>
    <x v="809"/>
    <n v="258.279"/>
    <n v="3"/>
    <n v="0.3"/>
    <n v="-70.104299999999995"/>
    <n v="180.7953"/>
    <n v="77.483699999999999"/>
    <x v="2"/>
    <x v="2"/>
    <s v="Q4"/>
    <x v="5"/>
  </r>
  <r>
    <n v="1352"/>
    <s v="CA-2016-162901"/>
    <x v="463"/>
    <x v="509"/>
    <x v="2"/>
    <s v="AS-10045"/>
    <s v="Aaron Smayling"/>
    <x v="1"/>
    <x v="0"/>
    <x v="81"/>
    <s v="Virginia"/>
    <x v="101"/>
    <x v="0"/>
    <x v="953"/>
    <x v="1"/>
    <x v="4"/>
    <x v="946"/>
    <n v="31.4"/>
    <n v="2"/>
    <n v="0"/>
    <n v="7.85"/>
    <n v="31.4"/>
    <n v="0"/>
    <x v="0"/>
    <x v="10"/>
    <s v="Q1"/>
    <x v="2"/>
  </r>
  <r>
    <n v="1353"/>
    <s v="CA-2017-162978"/>
    <x v="464"/>
    <x v="510"/>
    <x v="1"/>
    <s v="LW-16990"/>
    <s v="Lindsay Williams"/>
    <x v="1"/>
    <x v="0"/>
    <x v="8"/>
    <s v="California"/>
    <x v="9"/>
    <x v="1"/>
    <x v="521"/>
    <x v="2"/>
    <x v="7"/>
    <x v="521"/>
    <n v="183.96"/>
    <n v="5"/>
    <n v="0.2"/>
    <n v="20.695499999999999"/>
    <n v="147.16800000000001"/>
    <n v="36.792000000000002"/>
    <x v="3"/>
    <x v="5"/>
    <s v="Q2"/>
    <x v="6"/>
  </r>
  <r>
    <n v="1354"/>
    <s v="CA-2017-162978"/>
    <x v="464"/>
    <x v="510"/>
    <x v="1"/>
    <s v="LW-16990"/>
    <s v="Lindsay Williams"/>
    <x v="1"/>
    <x v="0"/>
    <x v="8"/>
    <s v="California"/>
    <x v="9"/>
    <x v="1"/>
    <x v="707"/>
    <x v="1"/>
    <x v="10"/>
    <x v="706"/>
    <n v="17.61"/>
    <n v="3"/>
    <n v="0"/>
    <n v="8.4527999999999999"/>
    <n v="17.61"/>
    <n v="0"/>
    <x v="3"/>
    <x v="5"/>
    <s v="Q2"/>
    <x v="6"/>
  </r>
  <r>
    <n v="1355"/>
    <s v="CA-2017-162978"/>
    <x v="464"/>
    <x v="510"/>
    <x v="1"/>
    <s v="LW-16990"/>
    <s v="Lindsay Williams"/>
    <x v="1"/>
    <x v="0"/>
    <x v="8"/>
    <s v="California"/>
    <x v="9"/>
    <x v="1"/>
    <x v="215"/>
    <x v="0"/>
    <x v="3"/>
    <x v="216"/>
    <n v="300.904"/>
    <n v="1"/>
    <n v="0.2"/>
    <n v="11.283899999999999"/>
    <n v="240.72320000000002"/>
    <n v="60.180800000000005"/>
    <x v="3"/>
    <x v="5"/>
    <s v="Q2"/>
    <x v="6"/>
  </r>
  <r>
    <n v="1356"/>
    <s v="US-2014-160444"/>
    <x v="260"/>
    <x v="492"/>
    <x v="3"/>
    <s v="DC-12850"/>
    <s v="Dan Campbell"/>
    <x v="0"/>
    <x v="0"/>
    <x v="12"/>
    <s v="Texas"/>
    <x v="66"/>
    <x v="2"/>
    <x v="196"/>
    <x v="1"/>
    <x v="4"/>
    <x v="197"/>
    <n v="220.77600000000001"/>
    <n v="3"/>
    <n v="0.2"/>
    <n v="-44.155200000000001"/>
    <n v="176.62080000000003"/>
    <n v="44.155200000000008"/>
    <x v="2"/>
    <x v="7"/>
    <s v="Q3"/>
    <x v="3"/>
  </r>
  <r>
    <n v="1357"/>
    <s v="US-2014-160444"/>
    <x v="260"/>
    <x v="492"/>
    <x v="3"/>
    <s v="DC-12850"/>
    <s v="Dan Campbell"/>
    <x v="0"/>
    <x v="0"/>
    <x v="12"/>
    <s v="Texas"/>
    <x v="66"/>
    <x v="2"/>
    <x v="911"/>
    <x v="1"/>
    <x v="4"/>
    <x v="903"/>
    <n v="281.42399999999998"/>
    <n v="11"/>
    <n v="0.2"/>
    <n v="-35.177999999999997"/>
    <n v="225.13919999999999"/>
    <n v="56.284799999999997"/>
    <x v="2"/>
    <x v="7"/>
    <s v="Q3"/>
    <x v="3"/>
  </r>
  <r>
    <n v="1358"/>
    <s v="CA-2016-145247"/>
    <x v="465"/>
    <x v="477"/>
    <x v="2"/>
    <s v="ND-18370"/>
    <s v="Natalie DeCherney"/>
    <x v="0"/>
    <x v="0"/>
    <x v="103"/>
    <s v="Kentucky"/>
    <x v="175"/>
    <x v="0"/>
    <x v="954"/>
    <x v="1"/>
    <x v="10"/>
    <x v="947"/>
    <n v="79.14"/>
    <n v="3"/>
    <n v="0"/>
    <n v="36.404400000000003"/>
    <n v="79.14"/>
    <n v="0"/>
    <x v="0"/>
    <x v="5"/>
    <s v="Q2"/>
    <x v="6"/>
  </r>
  <r>
    <n v="1359"/>
    <s v="CA-2017-160045"/>
    <x v="466"/>
    <x v="433"/>
    <x v="2"/>
    <s v="LB-16735"/>
    <s v="Larry Blacks"/>
    <x v="0"/>
    <x v="0"/>
    <x v="5"/>
    <s v="Texas"/>
    <x v="6"/>
    <x v="2"/>
    <x v="527"/>
    <x v="0"/>
    <x v="5"/>
    <x v="527"/>
    <n v="1.988"/>
    <n v="1"/>
    <n v="0.6"/>
    <n v="-1.4413"/>
    <n v="0.79520000000000002"/>
    <n v="1.1927999999999999"/>
    <x v="3"/>
    <x v="3"/>
    <s v="Q2"/>
    <x v="4"/>
  </r>
  <r>
    <n v="1360"/>
    <s v="US-2014-151925"/>
    <x v="467"/>
    <x v="511"/>
    <x v="0"/>
    <s v="KT-16465"/>
    <s v="Kean Takahito"/>
    <x v="0"/>
    <x v="0"/>
    <x v="1"/>
    <s v="California"/>
    <x v="13"/>
    <x v="1"/>
    <x v="955"/>
    <x v="0"/>
    <x v="1"/>
    <x v="948"/>
    <n v="145.56800000000001"/>
    <n v="2"/>
    <n v="0.2"/>
    <n v="0"/>
    <n v="116.45440000000002"/>
    <n v="29.113600000000005"/>
    <x v="2"/>
    <x v="8"/>
    <s v="Q3"/>
    <x v="5"/>
  </r>
  <r>
    <n v="1361"/>
    <s v="CA-2017-125199"/>
    <x v="15"/>
    <x v="512"/>
    <x v="1"/>
    <s v="HM-14860"/>
    <s v="Harry Marie"/>
    <x v="1"/>
    <x v="0"/>
    <x v="10"/>
    <s v="Pennsylvania"/>
    <x v="74"/>
    <x v="3"/>
    <x v="666"/>
    <x v="1"/>
    <x v="6"/>
    <x v="666"/>
    <n v="123.256"/>
    <n v="7"/>
    <n v="0.2"/>
    <n v="9.2441999999999993"/>
    <n v="98.604800000000012"/>
    <n v="24.651200000000003"/>
    <x v="3"/>
    <x v="2"/>
    <s v="Q4"/>
    <x v="6"/>
  </r>
  <r>
    <n v="1362"/>
    <s v="CA-2017-125199"/>
    <x v="15"/>
    <x v="512"/>
    <x v="1"/>
    <s v="HM-14860"/>
    <s v="Harry Marie"/>
    <x v="1"/>
    <x v="0"/>
    <x v="10"/>
    <s v="Pennsylvania"/>
    <x v="74"/>
    <x v="3"/>
    <x v="956"/>
    <x v="1"/>
    <x v="10"/>
    <x v="949"/>
    <n v="23.68"/>
    <n v="4"/>
    <n v="0.2"/>
    <n v="7.4"/>
    <n v="18.943999999999999"/>
    <n v="4.7359999999999998"/>
    <x v="3"/>
    <x v="2"/>
    <s v="Q4"/>
    <x v="6"/>
  </r>
  <r>
    <n v="1363"/>
    <s v="CA-2017-125199"/>
    <x v="15"/>
    <x v="512"/>
    <x v="1"/>
    <s v="HM-14860"/>
    <s v="Harry Marie"/>
    <x v="1"/>
    <x v="0"/>
    <x v="10"/>
    <s v="Pennsylvania"/>
    <x v="74"/>
    <x v="3"/>
    <x v="957"/>
    <x v="2"/>
    <x v="7"/>
    <x v="950"/>
    <n v="309.57600000000002"/>
    <n v="4"/>
    <n v="0.4"/>
    <n v="-56.755600000000001"/>
    <n v="185.7456"/>
    <n v="123.83040000000001"/>
    <x v="3"/>
    <x v="2"/>
    <s v="Q4"/>
    <x v="6"/>
  </r>
  <r>
    <n v="1364"/>
    <s v="US-2017-155425"/>
    <x v="468"/>
    <x v="45"/>
    <x v="2"/>
    <s v="AB-10600"/>
    <s v="Ann Blume"/>
    <x v="1"/>
    <x v="0"/>
    <x v="93"/>
    <s v="Arizona"/>
    <x v="115"/>
    <x v="1"/>
    <x v="624"/>
    <x v="1"/>
    <x v="8"/>
    <x v="624"/>
    <n v="38.387999999999998"/>
    <n v="14"/>
    <n v="0.7"/>
    <n v="-25.591999999999999"/>
    <n v="11.516400000000001"/>
    <n v="26.871599999999997"/>
    <x v="3"/>
    <x v="0"/>
    <s v="Q4"/>
    <x v="5"/>
  </r>
  <r>
    <n v="1365"/>
    <s v="US-2017-155425"/>
    <x v="468"/>
    <x v="45"/>
    <x v="2"/>
    <s v="AB-10600"/>
    <s v="Ann Blume"/>
    <x v="1"/>
    <x v="0"/>
    <x v="93"/>
    <s v="Arizona"/>
    <x v="115"/>
    <x v="1"/>
    <x v="958"/>
    <x v="2"/>
    <x v="15"/>
    <x v="951"/>
    <n v="95.994"/>
    <n v="2"/>
    <n v="0.7"/>
    <n v="-63.996000000000002"/>
    <n v="28.798200000000005"/>
    <n v="67.195799999999991"/>
    <x v="3"/>
    <x v="0"/>
    <s v="Q4"/>
    <x v="5"/>
  </r>
  <r>
    <n v="1366"/>
    <s v="US-2017-155425"/>
    <x v="468"/>
    <x v="45"/>
    <x v="2"/>
    <s v="AB-10600"/>
    <s v="Ann Blume"/>
    <x v="1"/>
    <x v="0"/>
    <x v="93"/>
    <s v="Arizona"/>
    <x v="115"/>
    <x v="1"/>
    <x v="959"/>
    <x v="2"/>
    <x v="11"/>
    <x v="952"/>
    <n v="239.952"/>
    <n v="6"/>
    <n v="0.2"/>
    <n v="-35.992800000000003"/>
    <n v="191.9616"/>
    <n v="47.990400000000001"/>
    <x v="3"/>
    <x v="0"/>
    <s v="Q4"/>
    <x v="5"/>
  </r>
  <r>
    <n v="1367"/>
    <s v="US-2017-155425"/>
    <x v="468"/>
    <x v="45"/>
    <x v="2"/>
    <s v="AB-10600"/>
    <s v="Ann Blume"/>
    <x v="1"/>
    <x v="0"/>
    <x v="93"/>
    <s v="Arizona"/>
    <x v="115"/>
    <x v="1"/>
    <x v="202"/>
    <x v="2"/>
    <x v="7"/>
    <x v="203"/>
    <n v="201.584"/>
    <n v="2"/>
    <n v="0.2"/>
    <n v="15.1188"/>
    <n v="161.2672"/>
    <n v="40.316800000000001"/>
    <x v="3"/>
    <x v="0"/>
    <s v="Q4"/>
    <x v="5"/>
  </r>
  <r>
    <n v="1368"/>
    <s v="US-2017-155425"/>
    <x v="468"/>
    <x v="45"/>
    <x v="2"/>
    <s v="AB-10600"/>
    <s v="Ann Blume"/>
    <x v="1"/>
    <x v="0"/>
    <x v="93"/>
    <s v="Arizona"/>
    <x v="115"/>
    <x v="1"/>
    <x v="299"/>
    <x v="0"/>
    <x v="1"/>
    <x v="299"/>
    <n v="899.13599999999997"/>
    <n v="4"/>
    <n v="0.2"/>
    <n v="-146.1096"/>
    <n v="719.30880000000002"/>
    <n v="179.8272"/>
    <x v="3"/>
    <x v="0"/>
    <s v="Q4"/>
    <x v="5"/>
  </r>
  <r>
    <n v="1369"/>
    <s v="CA-2017-133249"/>
    <x v="141"/>
    <x v="513"/>
    <x v="2"/>
    <s v="SZ-20035"/>
    <s v="Sam Zeldin"/>
    <x v="2"/>
    <x v="0"/>
    <x v="211"/>
    <s v="California"/>
    <x v="265"/>
    <x v="1"/>
    <x v="287"/>
    <x v="0"/>
    <x v="5"/>
    <x v="287"/>
    <n v="145.9"/>
    <n v="5"/>
    <n v="0"/>
    <n v="62.737000000000002"/>
    <n v="145.9"/>
    <n v="0"/>
    <x v="3"/>
    <x v="7"/>
    <s v="Q3"/>
    <x v="3"/>
  </r>
  <r>
    <n v="1370"/>
    <s v="US-2015-103471"/>
    <x v="100"/>
    <x v="514"/>
    <x v="1"/>
    <s v="JR-15670"/>
    <s v="Jim Radford"/>
    <x v="0"/>
    <x v="0"/>
    <x v="77"/>
    <s v="Colorado"/>
    <x v="97"/>
    <x v="1"/>
    <x v="178"/>
    <x v="0"/>
    <x v="0"/>
    <x v="179"/>
    <n v="590.05799999999999"/>
    <n v="7"/>
    <n v="0.7"/>
    <n v="-786.74400000000003"/>
    <n v="177.01740000000004"/>
    <n v="413.04059999999998"/>
    <x v="1"/>
    <x v="4"/>
    <s v="Q4"/>
    <x v="6"/>
  </r>
  <r>
    <n v="1371"/>
    <s v="US-2015-103471"/>
    <x v="100"/>
    <x v="514"/>
    <x v="1"/>
    <s v="JR-15670"/>
    <s v="Jim Radford"/>
    <x v="0"/>
    <x v="0"/>
    <x v="77"/>
    <s v="Colorado"/>
    <x v="97"/>
    <x v="1"/>
    <x v="628"/>
    <x v="1"/>
    <x v="6"/>
    <x v="628"/>
    <n v="14.04"/>
    <n v="3"/>
    <n v="0.2"/>
    <n v="1.5794999999999999"/>
    <n v="11.231999999999999"/>
    <n v="2.8079999999999998"/>
    <x v="1"/>
    <x v="4"/>
    <s v="Q4"/>
    <x v="6"/>
  </r>
  <r>
    <n v="1372"/>
    <s v="CA-2017-136672"/>
    <x v="469"/>
    <x v="515"/>
    <x v="1"/>
    <s v="MG-17890"/>
    <s v="Michael Granlund"/>
    <x v="2"/>
    <x v="0"/>
    <x v="183"/>
    <s v="Maryland"/>
    <x v="234"/>
    <x v="3"/>
    <x v="960"/>
    <x v="2"/>
    <x v="11"/>
    <x v="953"/>
    <n v="49.08"/>
    <n v="3"/>
    <n v="0"/>
    <n v="4.9080000000000004"/>
    <n v="49.08"/>
    <n v="0"/>
    <x v="3"/>
    <x v="10"/>
    <s v="Q1"/>
    <x v="0"/>
  </r>
  <r>
    <n v="1373"/>
    <s v="US-2014-157021"/>
    <x v="470"/>
    <x v="516"/>
    <x v="0"/>
    <s v="KM-16720"/>
    <s v="Kunst Miller"/>
    <x v="0"/>
    <x v="0"/>
    <x v="132"/>
    <s v="California"/>
    <x v="167"/>
    <x v="1"/>
    <x v="579"/>
    <x v="1"/>
    <x v="2"/>
    <x v="579"/>
    <n v="29.6"/>
    <n v="2"/>
    <n v="0"/>
    <n v="14.8"/>
    <n v="29.6"/>
    <n v="0"/>
    <x v="2"/>
    <x v="3"/>
    <s v="Q2"/>
    <x v="0"/>
  </r>
  <r>
    <n v="1374"/>
    <s v="US-2014-157021"/>
    <x v="470"/>
    <x v="516"/>
    <x v="0"/>
    <s v="KM-16720"/>
    <s v="Kunst Miller"/>
    <x v="0"/>
    <x v="0"/>
    <x v="132"/>
    <s v="California"/>
    <x v="167"/>
    <x v="1"/>
    <x v="961"/>
    <x v="1"/>
    <x v="8"/>
    <x v="954"/>
    <n v="17.088000000000001"/>
    <n v="4"/>
    <n v="0.2"/>
    <n v="5.5536000000000003"/>
    <n v="13.670400000000001"/>
    <n v="3.4176000000000002"/>
    <x v="2"/>
    <x v="3"/>
    <s v="Q2"/>
    <x v="0"/>
  </r>
  <r>
    <n v="1375"/>
    <s v="CA-2015-120362"/>
    <x v="471"/>
    <x v="400"/>
    <x v="1"/>
    <s v="CA-12265"/>
    <s v="Christina Anderson"/>
    <x v="0"/>
    <x v="0"/>
    <x v="212"/>
    <s v="Utah"/>
    <x v="266"/>
    <x v="1"/>
    <x v="962"/>
    <x v="0"/>
    <x v="3"/>
    <x v="955"/>
    <n v="912.75"/>
    <n v="5"/>
    <n v="0"/>
    <n v="118.6575"/>
    <n v="912.75"/>
    <n v="0"/>
    <x v="1"/>
    <x v="8"/>
    <s v="Q3"/>
    <x v="2"/>
  </r>
  <r>
    <n v="1376"/>
    <s v="CA-2014-126361"/>
    <x v="472"/>
    <x v="75"/>
    <x v="0"/>
    <s v="VD-21670"/>
    <s v="Valerie Dominguez"/>
    <x v="0"/>
    <x v="0"/>
    <x v="213"/>
    <s v="Utah"/>
    <x v="267"/>
    <x v="1"/>
    <x v="963"/>
    <x v="1"/>
    <x v="9"/>
    <x v="956"/>
    <n v="1089.75"/>
    <n v="3"/>
    <n v="0"/>
    <n v="305.13"/>
    <n v="1089.75"/>
    <n v="0"/>
    <x v="2"/>
    <x v="6"/>
    <s v="Q3"/>
    <x v="2"/>
  </r>
  <r>
    <n v="1377"/>
    <s v="CA-2014-126361"/>
    <x v="472"/>
    <x v="75"/>
    <x v="0"/>
    <s v="VD-21670"/>
    <s v="Valerie Dominguez"/>
    <x v="0"/>
    <x v="0"/>
    <x v="213"/>
    <s v="Utah"/>
    <x v="267"/>
    <x v="1"/>
    <x v="964"/>
    <x v="1"/>
    <x v="10"/>
    <x v="957"/>
    <n v="447.84"/>
    <n v="8"/>
    <n v="0"/>
    <n v="219.44159999999999"/>
    <n v="447.84"/>
    <n v="0"/>
    <x v="2"/>
    <x v="6"/>
    <s v="Q3"/>
    <x v="2"/>
  </r>
  <r>
    <n v="1378"/>
    <s v="CA-2014-126361"/>
    <x v="472"/>
    <x v="75"/>
    <x v="0"/>
    <s v="VD-21670"/>
    <s v="Valerie Dominguez"/>
    <x v="0"/>
    <x v="0"/>
    <x v="213"/>
    <s v="Utah"/>
    <x v="267"/>
    <x v="1"/>
    <x v="965"/>
    <x v="1"/>
    <x v="6"/>
    <x v="958"/>
    <n v="16.399999999999999"/>
    <n v="5"/>
    <n v="0"/>
    <n v="4.2640000000000002"/>
    <n v="16.399999999999999"/>
    <n v="0"/>
    <x v="2"/>
    <x v="6"/>
    <s v="Q3"/>
    <x v="2"/>
  </r>
  <r>
    <n v="1379"/>
    <s v="CA-2014-126361"/>
    <x v="472"/>
    <x v="75"/>
    <x v="0"/>
    <s v="VD-21670"/>
    <s v="Valerie Dominguez"/>
    <x v="0"/>
    <x v="0"/>
    <x v="213"/>
    <s v="Utah"/>
    <x v="267"/>
    <x v="1"/>
    <x v="966"/>
    <x v="2"/>
    <x v="7"/>
    <x v="959"/>
    <n v="399.96"/>
    <n v="5"/>
    <n v="0.2"/>
    <n v="34.996499999999997"/>
    <n v="319.96800000000002"/>
    <n v="79.992000000000004"/>
    <x v="2"/>
    <x v="6"/>
    <s v="Q3"/>
    <x v="2"/>
  </r>
  <r>
    <n v="1380"/>
    <s v="CA-2014-126361"/>
    <x v="472"/>
    <x v="75"/>
    <x v="0"/>
    <s v="VD-21670"/>
    <s v="Valerie Dominguez"/>
    <x v="0"/>
    <x v="0"/>
    <x v="213"/>
    <s v="Utah"/>
    <x v="267"/>
    <x v="1"/>
    <x v="967"/>
    <x v="1"/>
    <x v="4"/>
    <x v="960"/>
    <n v="158.9"/>
    <n v="5"/>
    <n v="0"/>
    <n v="7.9450000000000003"/>
    <n v="158.9"/>
    <n v="0"/>
    <x v="2"/>
    <x v="6"/>
    <s v="Q3"/>
    <x v="2"/>
  </r>
  <r>
    <n v="1381"/>
    <s v="CA-2014-126361"/>
    <x v="472"/>
    <x v="75"/>
    <x v="0"/>
    <s v="VD-21670"/>
    <s v="Valerie Dominguez"/>
    <x v="0"/>
    <x v="0"/>
    <x v="213"/>
    <s v="Utah"/>
    <x v="267"/>
    <x v="1"/>
    <x v="91"/>
    <x v="1"/>
    <x v="8"/>
    <x v="91"/>
    <n v="13.183999999999999"/>
    <n v="1"/>
    <n v="0.2"/>
    <n v="4.7792000000000003"/>
    <n v="10.5472"/>
    <n v="2.6368"/>
    <x v="2"/>
    <x v="6"/>
    <s v="Q3"/>
    <x v="2"/>
  </r>
  <r>
    <n v="1382"/>
    <s v="US-2016-100566"/>
    <x v="323"/>
    <x v="411"/>
    <x v="1"/>
    <s v="JK-16120"/>
    <s v="Julie Kriz"/>
    <x v="2"/>
    <x v="0"/>
    <x v="34"/>
    <s v="Illinois"/>
    <x v="173"/>
    <x v="2"/>
    <x v="583"/>
    <x v="0"/>
    <x v="5"/>
    <x v="583"/>
    <n v="83.951999999999998"/>
    <n v="3"/>
    <n v="0.6"/>
    <n v="-90.248400000000004"/>
    <n v="33.580800000000004"/>
    <n v="50.371199999999995"/>
    <x v="0"/>
    <x v="8"/>
    <s v="Q3"/>
    <x v="3"/>
  </r>
  <r>
    <n v="1383"/>
    <s v="US-2016-108504"/>
    <x v="473"/>
    <x v="517"/>
    <x v="3"/>
    <s v="PP-18955"/>
    <s v="Paul Prost"/>
    <x v="2"/>
    <x v="0"/>
    <x v="214"/>
    <s v="Georgia"/>
    <x v="268"/>
    <x v="0"/>
    <x v="871"/>
    <x v="1"/>
    <x v="4"/>
    <x v="865"/>
    <n v="80.98"/>
    <n v="1"/>
    <n v="0"/>
    <n v="1.6195999999999999"/>
    <n v="80.98"/>
    <n v="0"/>
    <x v="0"/>
    <x v="11"/>
    <s v="Q1"/>
    <x v="5"/>
  </r>
  <r>
    <n v="1384"/>
    <s v="US-2016-108504"/>
    <x v="473"/>
    <x v="517"/>
    <x v="3"/>
    <s v="PP-18955"/>
    <s v="Paul Prost"/>
    <x v="2"/>
    <x v="0"/>
    <x v="214"/>
    <s v="Georgia"/>
    <x v="268"/>
    <x v="0"/>
    <x v="968"/>
    <x v="1"/>
    <x v="10"/>
    <x v="961"/>
    <n v="348.84"/>
    <n v="9"/>
    <n v="0"/>
    <n v="170.9316"/>
    <n v="348.84"/>
    <n v="0"/>
    <x v="0"/>
    <x v="11"/>
    <s v="Q1"/>
    <x v="5"/>
  </r>
  <r>
    <n v="1385"/>
    <s v="US-2016-108504"/>
    <x v="473"/>
    <x v="517"/>
    <x v="3"/>
    <s v="PP-18955"/>
    <s v="Paul Prost"/>
    <x v="2"/>
    <x v="0"/>
    <x v="214"/>
    <s v="Georgia"/>
    <x v="268"/>
    <x v="0"/>
    <x v="969"/>
    <x v="1"/>
    <x v="13"/>
    <x v="962"/>
    <n v="9.4499999999999993"/>
    <n v="5"/>
    <n v="0"/>
    <n v="0.189"/>
    <n v="9.4499999999999993"/>
    <n v="0"/>
    <x v="0"/>
    <x v="11"/>
    <s v="Q1"/>
    <x v="5"/>
  </r>
  <r>
    <n v="1386"/>
    <s v="US-2016-108504"/>
    <x v="473"/>
    <x v="517"/>
    <x v="3"/>
    <s v="PP-18955"/>
    <s v="Paul Prost"/>
    <x v="2"/>
    <x v="0"/>
    <x v="214"/>
    <s v="Georgia"/>
    <x v="268"/>
    <x v="0"/>
    <x v="267"/>
    <x v="0"/>
    <x v="5"/>
    <x v="963"/>
    <n v="18.84"/>
    <n v="3"/>
    <n v="0"/>
    <n v="7.1592000000000002"/>
    <n v="18.84"/>
    <n v="0"/>
    <x v="0"/>
    <x v="11"/>
    <s v="Q1"/>
    <x v="5"/>
  </r>
  <r>
    <n v="1387"/>
    <s v="US-2016-108504"/>
    <x v="473"/>
    <x v="517"/>
    <x v="3"/>
    <s v="PP-18955"/>
    <s v="Paul Prost"/>
    <x v="2"/>
    <x v="0"/>
    <x v="214"/>
    <s v="Georgia"/>
    <x v="268"/>
    <x v="0"/>
    <x v="574"/>
    <x v="0"/>
    <x v="0"/>
    <x v="574"/>
    <n v="239.98"/>
    <n v="2"/>
    <n v="0"/>
    <n v="52.7956"/>
    <n v="239.98"/>
    <n v="0"/>
    <x v="0"/>
    <x v="11"/>
    <s v="Q1"/>
    <x v="5"/>
  </r>
  <r>
    <n v="1388"/>
    <s v="US-2016-108504"/>
    <x v="473"/>
    <x v="517"/>
    <x v="3"/>
    <s v="PP-18955"/>
    <s v="Paul Prost"/>
    <x v="2"/>
    <x v="0"/>
    <x v="214"/>
    <s v="Georgia"/>
    <x v="268"/>
    <x v="0"/>
    <x v="970"/>
    <x v="1"/>
    <x v="12"/>
    <x v="964"/>
    <n v="167.96"/>
    <n v="2"/>
    <n v="0"/>
    <n v="78.941199999999995"/>
    <n v="167.96"/>
    <n v="0"/>
    <x v="0"/>
    <x v="11"/>
    <s v="Q1"/>
    <x v="5"/>
  </r>
  <r>
    <n v="1389"/>
    <s v="US-2016-108504"/>
    <x v="473"/>
    <x v="517"/>
    <x v="3"/>
    <s v="PP-18955"/>
    <s v="Paul Prost"/>
    <x v="2"/>
    <x v="0"/>
    <x v="214"/>
    <s v="Georgia"/>
    <x v="268"/>
    <x v="0"/>
    <x v="139"/>
    <x v="2"/>
    <x v="7"/>
    <x v="140"/>
    <n v="104.85"/>
    <n v="3"/>
    <n v="0"/>
    <n v="28.3095"/>
    <n v="104.85"/>
    <n v="0"/>
    <x v="0"/>
    <x v="11"/>
    <s v="Q1"/>
    <x v="5"/>
  </r>
  <r>
    <n v="1390"/>
    <s v="US-2016-108504"/>
    <x v="473"/>
    <x v="517"/>
    <x v="3"/>
    <s v="PP-18955"/>
    <s v="Paul Prost"/>
    <x v="2"/>
    <x v="0"/>
    <x v="214"/>
    <s v="Georgia"/>
    <x v="268"/>
    <x v="0"/>
    <x v="297"/>
    <x v="2"/>
    <x v="7"/>
    <x v="297"/>
    <n v="484.83"/>
    <n v="3"/>
    <n v="0"/>
    <n v="126.0558"/>
    <n v="484.83"/>
    <n v="0"/>
    <x v="0"/>
    <x v="11"/>
    <s v="Q1"/>
    <x v="5"/>
  </r>
  <r>
    <n v="1391"/>
    <s v="US-2016-108504"/>
    <x v="473"/>
    <x v="517"/>
    <x v="3"/>
    <s v="PP-18955"/>
    <s v="Paul Prost"/>
    <x v="2"/>
    <x v="0"/>
    <x v="214"/>
    <s v="Georgia"/>
    <x v="268"/>
    <x v="0"/>
    <x v="447"/>
    <x v="1"/>
    <x v="10"/>
    <x v="447"/>
    <n v="122.97"/>
    <n v="3"/>
    <n v="0"/>
    <n v="60.255299999999998"/>
    <n v="122.97"/>
    <n v="0"/>
    <x v="0"/>
    <x v="11"/>
    <s v="Q1"/>
    <x v="5"/>
  </r>
  <r>
    <n v="1392"/>
    <s v="US-2016-108504"/>
    <x v="473"/>
    <x v="517"/>
    <x v="3"/>
    <s v="PP-18955"/>
    <s v="Paul Prost"/>
    <x v="2"/>
    <x v="0"/>
    <x v="214"/>
    <s v="Georgia"/>
    <x v="268"/>
    <x v="0"/>
    <x v="232"/>
    <x v="1"/>
    <x v="4"/>
    <x v="233"/>
    <n v="154.44"/>
    <n v="3"/>
    <n v="0"/>
    <n v="1.5444"/>
    <n v="154.44"/>
    <n v="0"/>
    <x v="0"/>
    <x v="11"/>
    <s v="Q1"/>
    <x v="5"/>
  </r>
  <r>
    <n v="1393"/>
    <s v="US-2016-108504"/>
    <x v="473"/>
    <x v="517"/>
    <x v="3"/>
    <s v="PP-18955"/>
    <s v="Paul Prost"/>
    <x v="2"/>
    <x v="0"/>
    <x v="214"/>
    <s v="Georgia"/>
    <x v="268"/>
    <x v="0"/>
    <x v="62"/>
    <x v="1"/>
    <x v="10"/>
    <x v="62"/>
    <n v="342.37"/>
    <n v="7"/>
    <n v="0"/>
    <n v="160.91390000000001"/>
    <n v="342.37"/>
    <n v="0"/>
    <x v="0"/>
    <x v="11"/>
    <s v="Q1"/>
    <x v="5"/>
  </r>
  <r>
    <n v="1394"/>
    <s v="CA-2017-124828"/>
    <x v="445"/>
    <x v="446"/>
    <x v="2"/>
    <s v="YS-21880"/>
    <s v="Yana Sorensen"/>
    <x v="1"/>
    <x v="0"/>
    <x v="140"/>
    <s v="North Carolina"/>
    <x v="179"/>
    <x v="0"/>
    <x v="181"/>
    <x v="1"/>
    <x v="6"/>
    <x v="182"/>
    <n v="9.5519999999999996"/>
    <n v="3"/>
    <n v="0.2"/>
    <n v="1.5522"/>
    <n v="7.6416000000000004"/>
    <n v="1.9104000000000001"/>
    <x v="3"/>
    <x v="7"/>
    <s v="Q3"/>
    <x v="2"/>
  </r>
  <r>
    <n v="1395"/>
    <s v="US-2017-117247"/>
    <x v="449"/>
    <x v="518"/>
    <x v="1"/>
    <s v="CK-12760"/>
    <s v="Cyma Kinney"/>
    <x v="1"/>
    <x v="0"/>
    <x v="34"/>
    <s v="Illinois"/>
    <x v="173"/>
    <x v="2"/>
    <x v="971"/>
    <x v="0"/>
    <x v="3"/>
    <x v="965"/>
    <n v="652.45000000000005"/>
    <n v="5"/>
    <n v="0.5"/>
    <n v="-430.61700000000002"/>
    <n v="326.22500000000002"/>
    <n v="326.22500000000002"/>
    <x v="3"/>
    <x v="2"/>
    <s v="Q4"/>
    <x v="2"/>
  </r>
  <r>
    <n v="1396"/>
    <s v="US-2017-117247"/>
    <x v="449"/>
    <x v="518"/>
    <x v="1"/>
    <s v="CK-12760"/>
    <s v="Cyma Kinney"/>
    <x v="1"/>
    <x v="0"/>
    <x v="34"/>
    <s v="Illinois"/>
    <x v="173"/>
    <x v="2"/>
    <x v="972"/>
    <x v="0"/>
    <x v="3"/>
    <x v="966"/>
    <n v="66.644999999999996"/>
    <n v="3"/>
    <n v="0.5"/>
    <n v="-42.652799999999999"/>
    <n v="33.322499999999998"/>
    <n v="33.322499999999998"/>
    <x v="3"/>
    <x v="2"/>
    <s v="Q4"/>
    <x v="2"/>
  </r>
  <r>
    <n v="1397"/>
    <s v="CA-2016-124485"/>
    <x v="390"/>
    <x v="482"/>
    <x v="2"/>
    <s v="NC-18340"/>
    <s v="Nat Carroll"/>
    <x v="0"/>
    <x v="0"/>
    <x v="20"/>
    <s v="New York"/>
    <x v="45"/>
    <x v="3"/>
    <x v="973"/>
    <x v="1"/>
    <x v="8"/>
    <x v="967"/>
    <n v="17.216000000000001"/>
    <n v="4"/>
    <n v="0.2"/>
    <n v="6.0255999999999998"/>
    <n v="13.772800000000002"/>
    <n v="3.4432000000000005"/>
    <x v="0"/>
    <x v="0"/>
    <s v="Q4"/>
    <x v="6"/>
  </r>
  <r>
    <n v="1398"/>
    <s v="CA-2016-124485"/>
    <x v="390"/>
    <x v="482"/>
    <x v="2"/>
    <s v="NC-18340"/>
    <s v="Nat Carroll"/>
    <x v="0"/>
    <x v="0"/>
    <x v="20"/>
    <s v="New York"/>
    <x v="45"/>
    <x v="3"/>
    <x v="609"/>
    <x v="1"/>
    <x v="10"/>
    <x v="609"/>
    <n v="11.56"/>
    <n v="2"/>
    <n v="0"/>
    <n v="5.6643999999999997"/>
    <n v="11.56"/>
    <n v="0"/>
    <x v="0"/>
    <x v="0"/>
    <s v="Q4"/>
    <x v="6"/>
  </r>
  <r>
    <n v="1399"/>
    <s v="CA-2016-124485"/>
    <x v="390"/>
    <x v="482"/>
    <x v="2"/>
    <s v="NC-18340"/>
    <s v="Nat Carroll"/>
    <x v="0"/>
    <x v="0"/>
    <x v="20"/>
    <s v="New York"/>
    <x v="45"/>
    <x v="3"/>
    <x v="176"/>
    <x v="2"/>
    <x v="11"/>
    <x v="177"/>
    <n v="88.4"/>
    <n v="4"/>
    <n v="0"/>
    <n v="11.492000000000001"/>
    <n v="88.4"/>
    <n v="0"/>
    <x v="0"/>
    <x v="0"/>
    <s v="Q4"/>
    <x v="6"/>
  </r>
  <r>
    <n v="1400"/>
    <s v="CA-2016-124485"/>
    <x v="390"/>
    <x v="482"/>
    <x v="2"/>
    <s v="NC-18340"/>
    <s v="Nat Carroll"/>
    <x v="0"/>
    <x v="0"/>
    <x v="20"/>
    <s v="New York"/>
    <x v="45"/>
    <x v="3"/>
    <x v="974"/>
    <x v="1"/>
    <x v="10"/>
    <x v="968"/>
    <n v="6.48"/>
    <n v="1"/>
    <n v="0"/>
    <n v="3.1103999999999998"/>
    <n v="6.48"/>
    <n v="0"/>
    <x v="0"/>
    <x v="0"/>
    <s v="Q4"/>
    <x v="6"/>
  </r>
  <r>
    <n v="1401"/>
    <s v="CA-2016-159212"/>
    <x v="474"/>
    <x v="519"/>
    <x v="1"/>
    <s v="KM-16375"/>
    <s v="Katherine Murray"/>
    <x v="2"/>
    <x v="0"/>
    <x v="127"/>
    <s v="Virginia"/>
    <x v="269"/>
    <x v="0"/>
    <x v="47"/>
    <x v="2"/>
    <x v="7"/>
    <x v="47"/>
    <n v="21.8"/>
    <n v="2"/>
    <n v="0"/>
    <n v="6.1040000000000001"/>
    <n v="21.8"/>
    <n v="0"/>
    <x v="0"/>
    <x v="0"/>
    <s v="Q4"/>
    <x v="0"/>
  </r>
  <r>
    <n v="1402"/>
    <s v="CA-2016-159212"/>
    <x v="474"/>
    <x v="519"/>
    <x v="1"/>
    <s v="KM-16375"/>
    <s v="Katherine Murray"/>
    <x v="2"/>
    <x v="0"/>
    <x v="127"/>
    <s v="Virginia"/>
    <x v="269"/>
    <x v="0"/>
    <x v="556"/>
    <x v="1"/>
    <x v="12"/>
    <x v="555"/>
    <n v="251.79"/>
    <n v="3"/>
    <n v="0"/>
    <n v="118.3413"/>
    <n v="251.79"/>
    <n v="0"/>
    <x v="0"/>
    <x v="0"/>
    <s v="Q4"/>
    <x v="0"/>
  </r>
  <r>
    <n v="1403"/>
    <s v="US-2016-161396"/>
    <x v="475"/>
    <x v="520"/>
    <x v="1"/>
    <s v="GM-14455"/>
    <s v="Gary Mitchum"/>
    <x v="2"/>
    <x v="0"/>
    <x v="38"/>
    <s v="Ohio"/>
    <x v="47"/>
    <x v="3"/>
    <x v="975"/>
    <x v="0"/>
    <x v="3"/>
    <x v="969"/>
    <n v="205.17599999999999"/>
    <n v="2"/>
    <n v="0.4"/>
    <n v="-58.133200000000002"/>
    <n v="123.10559999999998"/>
    <n v="82.070400000000006"/>
    <x v="0"/>
    <x v="3"/>
    <s v="Q2"/>
    <x v="0"/>
  </r>
  <r>
    <n v="1404"/>
    <s v="US-2016-161396"/>
    <x v="475"/>
    <x v="520"/>
    <x v="1"/>
    <s v="GM-14455"/>
    <s v="Gary Mitchum"/>
    <x v="2"/>
    <x v="0"/>
    <x v="38"/>
    <s v="Ohio"/>
    <x v="47"/>
    <x v="3"/>
    <x v="976"/>
    <x v="1"/>
    <x v="10"/>
    <x v="970"/>
    <n v="419.4"/>
    <n v="5"/>
    <n v="0.2"/>
    <n v="146.79"/>
    <n v="335.52"/>
    <n v="83.88"/>
    <x v="0"/>
    <x v="3"/>
    <s v="Q2"/>
    <x v="0"/>
  </r>
  <r>
    <n v="1405"/>
    <s v="US-2014-118486"/>
    <x v="322"/>
    <x v="521"/>
    <x v="2"/>
    <s v="SD-20485"/>
    <s v="Shirley Daniels"/>
    <x v="2"/>
    <x v="0"/>
    <x v="10"/>
    <s v="Pennsylvania"/>
    <x v="105"/>
    <x v="3"/>
    <x v="505"/>
    <x v="1"/>
    <x v="14"/>
    <x v="505"/>
    <n v="10.304"/>
    <n v="1"/>
    <n v="0.2"/>
    <n v="-2.1896"/>
    <n v="8.2431999999999999"/>
    <n v="2.0608"/>
    <x v="2"/>
    <x v="3"/>
    <s v="Q2"/>
    <x v="1"/>
  </r>
  <r>
    <n v="1406"/>
    <s v="US-2014-118486"/>
    <x v="322"/>
    <x v="521"/>
    <x v="2"/>
    <s v="SD-20485"/>
    <s v="Shirley Daniels"/>
    <x v="2"/>
    <x v="0"/>
    <x v="10"/>
    <s v="Pennsylvania"/>
    <x v="105"/>
    <x v="3"/>
    <x v="977"/>
    <x v="0"/>
    <x v="3"/>
    <x v="832"/>
    <n v="154.76400000000001"/>
    <n v="3"/>
    <n v="0.4"/>
    <n v="-36.111600000000003"/>
    <n v="92.858400000000003"/>
    <n v="61.905600000000007"/>
    <x v="2"/>
    <x v="3"/>
    <s v="Q2"/>
    <x v="1"/>
  </r>
  <r>
    <n v="1407"/>
    <s v="US-2014-118486"/>
    <x v="322"/>
    <x v="521"/>
    <x v="2"/>
    <s v="SD-20485"/>
    <s v="Shirley Daniels"/>
    <x v="2"/>
    <x v="0"/>
    <x v="10"/>
    <s v="Pennsylvania"/>
    <x v="105"/>
    <x v="3"/>
    <x v="171"/>
    <x v="2"/>
    <x v="11"/>
    <x v="172"/>
    <n v="116.78400000000001"/>
    <n v="2"/>
    <n v="0.2"/>
    <n v="21.896999999999998"/>
    <n v="93.427200000000013"/>
    <n v="23.356800000000003"/>
    <x v="2"/>
    <x v="3"/>
    <s v="Q2"/>
    <x v="1"/>
  </r>
  <r>
    <n v="1408"/>
    <s v="CA-2016-130407"/>
    <x v="476"/>
    <x v="479"/>
    <x v="1"/>
    <s v="KD-16270"/>
    <s v="Karen Daniels"/>
    <x v="0"/>
    <x v="0"/>
    <x v="20"/>
    <s v="New York"/>
    <x v="23"/>
    <x v="3"/>
    <x v="978"/>
    <x v="1"/>
    <x v="6"/>
    <x v="971"/>
    <n v="75.48"/>
    <n v="2"/>
    <n v="0"/>
    <n v="19.6248"/>
    <n v="75.48"/>
    <n v="0"/>
    <x v="0"/>
    <x v="8"/>
    <s v="Q3"/>
    <x v="5"/>
  </r>
  <r>
    <n v="1409"/>
    <s v="CA-2016-130407"/>
    <x v="476"/>
    <x v="479"/>
    <x v="1"/>
    <s v="KD-16270"/>
    <s v="Karen Daniels"/>
    <x v="0"/>
    <x v="0"/>
    <x v="20"/>
    <s v="New York"/>
    <x v="23"/>
    <x v="3"/>
    <x v="296"/>
    <x v="0"/>
    <x v="5"/>
    <x v="296"/>
    <n v="39.979999999999997"/>
    <n v="2"/>
    <n v="0"/>
    <n v="9.9949999999999992"/>
    <n v="39.979999999999997"/>
    <n v="0"/>
    <x v="0"/>
    <x v="8"/>
    <s v="Q3"/>
    <x v="5"/>
  </r>
  <r>
    <n v="1410"/>
    <s v="US-2016-122245"/>
    <x v="477"/>
    <x v="424"/>
    <x v="1"/>
    <s v="AB-10105"/>
    <s v="Adrian Barton"/>
    <x v="0"/>
    <x v="0"/>
    <x v="42"/>
    <s v="Arizona"/>
    <x v="51"/>
    <x v="1"/>
    <x v="736"/>
    <x v="0"/>
    <x v="3"/>
    <x v="735"/>
    <n v="393.16500000000002"/>
    <n v="3"/>
    <n v="0.5"/>
    <n v="-204.44579999999999"/>
    <n v="196.58250000000001"/>
    <n v="196.58250000000001"/>
    <x v="0"/>
    <x v="8"/>
    <s v="Q3"/>
    <x v="1"/>
  </r>
  <r>
    <n v="1411"/>
    <s v="CA-2017-105144"/>
    <x v="259"/>
    <x v="45"/>
    <x v="1"/>
    <s v="SZ-20035"/>
    <s v="Sam Zeldin"/>
    <x v="2"/>
    <x v="0"/>
    <x v="55"/>
    <s v="Texas"/>
    <x v="70"/>
    <x v="2"/>
    <x v="429"/>
    <x v="1"/>
    <x v="2"/>
    <x v="429"/>
    <n v="23.68"/>
    <n v="2"/>
    <n v="0.2"/>
    <n v="8.8800000000000008"/>
    <n v="18.943999999999999"/>
    <n v="4.7359999999999998"/>
    <x v="3"/>
    <x v="0"/>
    <s v="Q4"/>
    <x v="3"/>
  </r>
  <r>
    <n v="1412"/>
    <s v="CA-2016-136329"/>
    <x v="478"/>
    <x v="522"/>
    <x v="1"/>
    <s v="JD-15895"/>
    <s v="Jonathan Doherty"/>
    <x v="1"/>
    <x v="0"/>
    <x v="20"/>
    <s v="New York"/>
    <x v="45"/>
    <x v="3"/>
    <x v="629"/>
    <x v="0"/>
    <x v="1"/>
    <x v="629"/>
    <n v="408.00599999999997"/>
    <n v="2"/>
    <n v="0.1"/>
    <n v="72.534400000000005"/>
    <n v="367.2054"/>
    <n v="40.800600000000003"/>
    <x v="0"/>
    <x v="7"/>
    <s v="Q3"/>
    <x v="3"/>
  </r>
  <r>
    <n v="1413"/>
    <s v="CA-2016-136329"/>
    <x v="478"/>
    <x v="522"/>
    <x v="1"/>
    <s v="JD-15895"/>
    <s v="Jonathan Doherty"/>
    <x v="1"/>
    <x v="0"/>
    <x v="20"/>
    <s v="New York"/>
    <x v="45"/>
    <x v="3"/>
    <x v="479"/>
    <x v="0"/>
    <x v="5"/>
    <x v="480"/>
    <n v="165.28"/>
    <n v="4"/>
    <n v="0"/>
    <n v="14.8752"/>
    <n v="165.28"/>
    <n v="0"/>
    <x v="0"/>
    <x v="7"/>
    <s v="Q3"/>
    <x v="3"/>
  </r>
  <r>
    <n v="1414"/>
    <s v="CA-2014-146640"/>
    <x v="479"/>
    <x v="492"/>
    <x v="1"/>
    <s v="HA-14905"/>
    <s v="Helen Abelman"/>
    <x v="0"/>
    <x v="0"/>
    <x v="20"/>
    <s v="New York"/>
    <x v="23"/>
    <x v="3"/>
    <x v="979"/>
    <x v="1"/>
    <x v="8"/>
    <x v="972"/>
    <n v="334.76799999999997"/>
    <n v="7"/>
    <n v="0.2"/>
    <n v="108.7996"/>
    <n v="267.81439999999998"/>
    <n v="66.953599999999994"/>
    <x v="2"/>
    <x v="1"/>
    <s v="Q2"/>
    <x v="2"/>
  </r>
  <r>
    <n v="1415"/>
    <s v="CA-2017-115994"/>
    <x v="480"/>
    <x v="523"/>
    <x v="0"/>
    <s v="BT-11305"/>
    <s v="Beth Thompson"/>
    <x v="2"/>
    <x v="0"/>
    <x v="116"/>
    <s v="California"/>
    <x v="146"/>
    <x v="1"/>
    <x v="914"/>
    <x v="2"/>
    <x v="11"/>
    <x v="906"/>
    <n v="239.97"/>
    <n v="3"/>
    <n v="0"/>
    <n v="26.396699999999999"/>
    <n v="239.97"/>
    <n v="0"/>
    <x v="3"/>
    <x v="9"/>
    <s v="Q1"/>
    <x v="3"/>
  </r>
  <r>
    <n v="1416"/>
    <s v="CA-2017-115994"/>
    <x v="480"/>
    <x v="523"/>
    <x v="0"/>
    <s v="BT-11305"/>
    <s v="Beth Thompson"/>
    <x v="2"/>
    <x v="0"/>
    <x v="116"/>
    <s v="California"/>
    <x v="146"/>
    <x v="1"/>
    <x v="980"/>
    <x v="0"/>
    <x v="5"/>
    <x v="973"/>
    <n v="37.74"/>
    <n v="3"/>
    <n v="0"/>
    <n v="12.8316"/>
    <n v="37.74"/>
    <n v="0"/>
    <x v="3"/>
    <x v="9"/>
    <s v="Q1"/>
    <x v="3"/>
  </r>
  <r>
    <n v="1417"/>
    <s v="CA-2015-126697"/>
    <x v="481"/>
    <x v="488"/>
    <x v="2"/>
    <s v="SV-20815"/>
    <s v="Stuart Van"/>
    <x v="1"/>
    <x v="0"/>
    <x v="12"/>
    <s v="Texas"/>
    <x v="16"/>
    <x v="2"/>
    <x v="981"/>
    <x v="2"/>
    <x v="7"/>
    <x v="974"/>
    <n v="946.34400000000005"/>
    <n v="7"/>
    <n v="0.2"/>
    <n v="118.29300000000001"/>
    <n v="757.07520000000011"/>
    <n v="189.26880000000003"/>
    <x v="1"/>
    <x v="8"/>
    <s v="Q3"/>
    <x v="2"/>
  </r>
  <r>
    <n v="1418"/>
    <s v="CA-2015-126697"/>
    <x v="481"/>
    <x v="488"/>
    <x v="2"/>
    <s v="SV-20815"/>
    <s v="Stuart Van"/>
    <x v="1"/>
    <x v="0"/>
    <x v="12"/>
    <s v="Texas"/>
    <x v="16"/>
    <x v="2"/>
    <x v="725"/>
    <x v="2"/>
    <x v="11"/>
    <x v="724"/>
    <n v="151.19999999999999"/>
    <n v="3"/>
    <n v="0.2"/>
    <n v="32.130000000000003"/>
    <n v="120.96"/>
    <n v="30.24"/>
    <x v="1"/>
    <x v="8"/>
    <s v="Q3"/>
    <x v="2"/>
  </r>
  <r>
    <n v="1419"/>
    <s v="CA-2015-126697"/>
    <x v="481"/>
    <x v="488"/>
    <x v="2"/>
    <s v="SV-20815"/>
    <s v="Stuart Van"/>
    <x v="1"/>
    <x v="0"/>
    <x v="12"/>
    <s v="Texas"/>
    <x v="16"/>
    <x v="2"/>
    <x v="50"/>
    <x v="0"/>
    <x v="5"/>
    <x v="50"/>
    <n v="4.9279999999999999"/>
    <n v="4"/>
    <n v="0.6"/>
    <n v="-1.4783999999999999"/>
    <n v="1.9712000000000001"/>
    <n v="2.9567999999999999"/>
    <x v="1"/>
    <x v="8"/>
    <s v="Q3"/>
    <x v="2"/>
  </r>
  <r>
    <n v="1420"/>
    <s v="CA-2015-124800"/>
    <x v="120"/>
    <x v="12"/>
    <x v="1"/>
    <s v="RW-19540"/>
    <s v="Rick Wilson"/>
    <x v="1"/>
    <x v="0"/>
    <x v="123"/>
    <s v="Arizona"/>
    <x v="154"/>
    <x v="1"/>
    <x v="982"/>
    <x v="1"/>
    <x v="10"/>
    <x v="975"/>
    <n v="86.272000000000006"/>
    <n v="4"/>
    <n v="0.2"/>
    <n v="31.273599999999998"/>
    <n v="69.017600000000002"/>
    <n v="17.2544"/>
    <x v="1"/>
    <x v="8"/>
    <s v="Q3"/>
    <x v="3"/>
  </r>
  <r>
    <n v="1421"/>
    <s v="CA-2015-124800"/>
    <x v="120"/>
    <x v="12"/>
    <x v="1"/>
    <s v="RW-19540"/>
    <s v="Rick Wilson"/>
    <x v="1"/>
    <x v="0"/>
    <x v="123"/>
    <s v="Arizona"/>
    <x v="154"/>
    <x v="1"/>
    <x v="261"/>
    <x v="1"/>
    <x v="8"/>
    <x v="261"/>
    <n v="72.587999999999994"/>
    <n v="2"/>
    <n v="0.7"/>
    <n v="-48.392000000000003"/>
    <n v="21.776400000000002"/>
    <n v="50.811599999999991"/>
    <x v="1"/>
    <x v="8"/>
    <s v="Q3"/>
    <x v="3"/>
  </r>
  <r>
    <n v="1422"/>
    <s v="CA-2015-124800"/>
    <x v="120"/>
    <x v="12"/>
    <x v="1"/>
    <s v="RW-19540"/>
    <s v="Rick Wilson"/>
    <x v="1"/>
    <x v="0"/>
    <x v="123"/>
    <s v="Arizona"/>
    <x v="154"/>
    <x v="1"/>
    <x v="983"/>
    <x v="1"/>
    <x v="9"/>
    <x v="976"/>
    <n v="60.671999999999997"/>
    <n v="2"/>
    <n v="0.2"/>
    <n v="14.409599999999999"/>
    <n v="48.537599999999998"/>
    <n v="12.134399999999999"/>
    <x v="1"/>
    <x v="8"/>
    <s v="Q3"/>
    <x v="3"/>
  </r>
  <r>
    <n v="1423"/>
    <s v="CA-2015-124800"/>
    <x v="120"/>
    <x v="12"/>
    <x v="1"/>
    <s v="RW-19540"/>
    <s v="Rick Wilson"/>
    <x v="1"/>
    <x v="0"/>
    <x v="123"/>
    <s v="Arizona"/>
    <x v="154"/>
    <x v="1"/>
    <x v="697"/>
    <x v="1"/>
    <x v="8"/>
    <x v="697"/>
    <n v="77.031000000000006"/>
    <n v="9"/>
    <n v="0.7"/>
    <n v="-59.057099999999998"/>
    <n v="23.109300000000005"/>
    <n v="53.921700000000001"/>
    <x v="1"/>
    <x v="8"/>
    <s v="Q3"/>
    <x v="3"/>
  </r>
  <r>
    <n v="1424"/>
    <s v="CA-2015-124800"/>
    <x v="120"/>
    <x v="12"/>
    <x v="1"/>
    <s v="RW-19540"/>
    <s v="Rick Wilson"/>
    <x v="1"/>
    <x v="0"/>
    <x v="123"/>
    <s v="Arizona"/>
    <x v="154"/>
    <x v="1"/>
    <x v="352"/>
    <x v="1"/>
    <x v="4"/>
    <x v="352"/>
    <n v="119.904"/>
    <n v="6"/>
    <n v="0.2"/>
    <n v="-1.4987999999999999"/>
    <n v="95.923200000000008"/>
    <n v="23.980800000000002"/>
    <x v="1"/>
    <x v="8"/>
    <s v="Q3"/>
    <x v="3"/>
  </r>
  <r>
    <n v="1425"/>
    <s v="CA-2015-124800"/>
    <x v="120"/>
    <x v="12"/>
    <x v="1"/>
    <s v="RW-19540"/>
    <s v="Rick Wilson"/>
    <x v="1"/>
    <x v="0"/>
    <x v="123"/>
    <s v="Arizona"/>
    <x v="154"/>
    <x v="1"/>
    <x v="984"/>
    <x v="2"/>
    <x v="7"/>
    <x v="977"/>
    <n v="263.95999999999998"/>
    <n v="5"/>
    <n v="0.2"/>
    <n v="23.096499999999999"/>
    <n v="211.16800000000001"/>
    <n v="52.792000000000002"/>
    <x v="1"/>
    <x v="8"/>
    <s v="Q3"/>
    <x v="3"/>
  </r>
  <r>
    <n v="1426"/>
    <s v="CA-2015-124800"/>
    <x v="120"/>
    <x v="12"/>
    <x v="1"/>
    <s v="RW-19540"/>
    <s v="Rick Wilson"/>
    <x v="1"/>
    <x v="0"/>
    <x v="123"/>
    <s v="Arizona"/>
    <x v="154"/>
    <x v="1"/>
    <x v="418"/>
    <x v="1"/>
    <x v="4"/>
    <x v="418"/>
    <n v="363.64800000000002"/>
    <n v="4"/>
    <n v="0.2"/>
    <n v="-86.366399999999999"/>
    <n v="290.91840000000002"/>
    <n v="72.729600000000005"/>
    <x v="1"/>
    <x v="8"/>
    <s v="Q3"/>
    <x v="3"/>
  </r>
  <r>
    <n v="1427"/>
    <s v="US-2015-164448"/>
    <x v="89"/>
    <x v="164"/>
    <x v="0"/>
    <s v="DK-12835"/>
    <s v="Damala Kotsonis"/>
    <x v="1"/>
    <x v="0"/>
    <x v="162"/>
    <s v="California"/>
    <x v="205"/>
    <x v="1"/>
    <x v="525"/>
    <x v="1"/>
    <x v="8"/>
    <x v="525"/>
    <n v="9.7279999999999998"/>
    <n v="2"/>
    <n v="0.2"/>
    <n v="3.2831999999999999"/>
    <n v="7.7824"/>
    <n v="1.9456"/>
    <x v="1"/>
    <x v="2"/>
    <s v="Q4"/>
    <x v="3"/>
  </r>
  <r>
    <n v="1428"/>
    <s v="US-2015-164448"/>
    <x v="89"/>
    <x v="164"/>
    <x v="0"/>
    <s v="DK-12835"/>
    <s v="Damala Kotsonis"/>
    <x v="1"/>
    <x v="0"/>
    <x v="162"/>
    <s v="California"/>
    <x v="205"/>
    <x v="1"/>
    <x v="111"/>
    <x v="1"/>
    <x v="12"/>
    <x v="111"/>
    <n v="14.75"/>
    <n v="5"/>
    <n v="0"/>
    <n v="7.08"/>
    <n v="14.75"/>
    <n v="0"/>
    <x v="1"/>
    <x v="2"/>
    <s v="Q4"/>
    <x v="3"/>
  </r>
  <r>
    <n v="1429"/>
    <s v="US-2015-164448"/>
    <x v="89"/>
    <x v="164"/>
    <x v="0"/>
    <s v="DK-12835"/>
    <s v="Damala Kotsonis"/>
    <x v="1"/>
    <x v="0"/>
    <x v="162"/>
    <s v="California"/>
    <x v="205"/>
    <x v="1"/>
    <x v="985"/>
    <x v="1"/>
    <x v="8"/>
    <x v="978"/>
    <n v="29.8"/>
    <n v="5"/>
    <n v="0.2"/>
    <n v="9.3125"/>
    <n v="23.840000000000003"/>
    <n v="5.9600000000000009"/>
    <x v="1"/>
    <x v="2"/>
    <s v="Q4"/>
    <x v="3"/>
  </r>
  <r>
    <n v="1430"/>
    <s v="US-2015-164448"/>
    <x v="89"/>
    <x v="164"/>
    <x v="0"/>
    <s v="DK-12835"/>
    <s v="Damala Kotsonis"/>
    <x v="1"/>
    <x v="0"/>
    <x v="162"/>
    <s v="California"/>
    <x v="205"/>
    <x v="1"/>
    <x v="580"/>
    <x v="1"/>
    <x v="2"/>
    <x v="580"/>
    <n v="427.42"/>
    <n v="14"/>
    <n v="0"/>
    <n v="196.61320000000001"/>
    <n v="427.42"/>
    <n v="0"/>
    <x v="1"/>
    <x v="2"/>
    <s v="Q4"/>
    <x v="3"/>
  </r>
  <r>
    <n v="1431"/>
    <s v="CA-2017-122700"/>
    <x v="200"/>
    <x v="524"/>
    <x v="1"/>
    <s v="LT-17110"/>
    <s v="Liz Thompson"/>
    <x v="0"/>
    <x v="0"/>
    <x v="38"/>
    <s v="Ohio"/>
    <x v="47"/>
    <x v="3"/>
    <x v="521"/>
    <x v="2"/>
    <x v="7"/>
    <x v="521"/>
    <n v="220.75200000000001"/>
    <n v="8"/>
    <n v="0.4"/>
    <n v="-40.471200000000003"/>
    <n v="132.4512"/>
    <n v="88.30080000000001"/>
    <x v="3"/>
    <x v="0"/>
    <s v="Q4"/>
    <x v="1"/>
  </r>
  <r>
    <n v="1432"/>
    <s v="CA-2014-120768"/>
    <x v="174"/>
    <x v="444"/>
    <x v="0"/>
    <s v="IM-15070"/>
    <s v="Irene Maddox"/>
    <x v="0"/>
    <x v="0"/>
    <x v="159"/>
    <s v="Alabama"/>
    <x v="255"/>
    <x v="0"/>
    <x v="986"/>
    <x v="1"/>
    <x v="8"/>
    <x v="979"/>
    <n v="152.76"/>
    <n v="6"/>
    <n v="0"/>
    <n v="74.852400000000003"/>
    <n v="152.76"/>
    <n v="0"/>
    <x v="2"/>
    <x v="4"/>
    <s v="Q4"/>
    <x v="5"/>
  </r>
  <r>
    <n v="1433"/>
    <s v="CA-2014-120768"/>
    <x v="174"/>
    <x v="444"/>
    <x v="0"/>
    <s v="IM-15070"/>
    <s v="Irene Maddox"/>
    <x v="0"/>
    <x v="0"/>
    <x v="159"/>
    <s v="Alabama"/>
    <x v="255"/>
    <x v="0"/>
    <x v="515"/>
    <x v="1"/>
    <x v="14"/>
    <x v="515"/>
    <n v="7.27"/>
    <n v="1"/>
    <n v="0"/>
    <n v="1.9629000000000001"/>
    <n v="7.27"/>
    <n v="0"/>
    <x v="2"/>
    <x v="4"/>
    <s v="Q4"/>
    <x v="5"/>
  </r>
  <r>
    <n v="1434"/>
    <s v="CA-2014-120768"/>
    <x v="174"/>
    <x v="444"/>
    <x v="0"/>
    <s v="IM-15070"/>
    <s v="Irene Maddox"/>
    <x v="0"/>
    <x v="0"/>
    <x v="159"/>
    <s v="Alabama"/>
    <x v="255"/>
    <x v="0"/>
    <x v="70"/>
    <x v="0"/>
    <x v="1"/>
    <x v="70"/>
    <n v="1819.86"/>
    <n v="14"/>
    <n v="0"/>
    <n v="163.78739999999999"/>
    <n v="1819.86"/>
    <n v="0"/>
    <x v="2"/>
    <x v="4"/>
    <s v="Q4"/>
    <x v="5"/>
  </r>
  <r>
    <n v="1435"/>
    <s v="US-2016-153129"/>
    <x v="482"/>
    <x v="525"/>
    <x v="1"/>
    <s v="FP-14320"/>
    <s v="Frank Preis"/>
    <x v="0"/>
    <x v="0"/>
    <x v="4"/>
    <s v="Washington"/>
    <x v="59"/>
    <x v="1"/>
    <x v="987"/>
    <x v="1"/>
    <x v="10"/>
    <x v="980"/>
    <n v="33.9"/>
    <n v="5"/>
    <n v="0"/>
    <n v="15.593999999999999"/>
    <n v="33.9"/>
    <n v="0"/>
    <x v="0"/>
    <x v="4"/>
    <s v="Q4"/>
    <x v="2"/>
  </r>
  <r>
    <n v="1436"/>
    <s v="CA-2017-106852"/>
    <x v="308"/>
    <x v="327"/>
    <x v="1"/>
    <s v="ST-20530"/>
    <s v="Shui Tom"/>
    <x v="0"/>
    <x v="0"/>
    <x v="215"/>
    <s v="Ohio"/>
    <x v="270"/>
    <x v="3"/>
    <x v="988"/>
    <x v="1"/>
    <x v="10"/>
    <x v="981"/>
    <n v="31.103999999999999"/>
    <n v="6"/>
    <n v="0.2"/>
    <n v="10.8864"/>
    <n v="24.883200000000002"/>
    <n v="6.2208000000000006"/>
    <x v="3"/>
    <x v="1"/>
    <s v="Q2"/>
    <x v="0"/>
  </r>
  <r>
    <n v="1437"/>
    <s v="CA-2017-106852"/>
    <x v="308"/>
    <x v="327"/>
    <x v="1"/>
    <s v="ST-20530"/>
    <s v="Shui Tom"/>
    <x v="0"/>
    <x v="0"/>
    <x v="215"/>
    <s v="Ohio"/>
    <x v="270"/>
    <x v="3"/>
    <x v="950"/>
    <x v="1"/>
    <x v="6"/>
    <x v="943"/>
    <n v="5.2480000000000002"/>
    <n v="2"/>
    <n v="0.2"/>
    <n v="0.59040000000000004"/>
    <n v="4.1984000000000004"/>
    <n v="1.0496000000000001"/>
    <x v="3"/>
    <x v="1"/>
    <s v="Q2"/>
    <x v="0"/>
  </r>
  <r>
    <n v="1438"/>
    <s v="CA-2015-139731"/>
    <x v="52"/>
    <x v="526"/>
    <x v="3"/>
    <s v="JE-15745"/>
    <s v="Joel Eaton"/>
    <x v="0"/>
    <x v="0"/>
    <x v="112"/>
    <s v="Texas"/>
    <x v="139"/>
    <x v="2"/>
    <x v="989"/>
    <x v="2"/>
    <x v="11"/>
    <x v="982"/>
    <n v="263.88"/>
    <n v="3"/>
    <n v="0.2"/>
    <n v="42.880499999999998"/>
    <n v="211.10400000000001"/>
    <n v="52.776000000000003"/>
    <x v="1"/>
    <x v="2"/>
    <s v="Q4"/>
    <x v="6"/>
  </r>
  <r>
    <n v="1439"/>
    <s v="CA-2015-139731"/>
    <x v="52"/>
    <x v="526"/>
    <x v="3"/>
    <s v="JE-15745"/>
    <s v="Joel Eaton"/>
    <x v="0"/>
    <x v="0"/>
    <x v="112"/>
    <s v="Texas"/>
    <x v="139"/>
    <x v="2"/>
    <x v="483"/>
    <x v="0"/>
    <x v="1"/>
    <x v="483"/>
    <n v="2453.4299999999998"/>
    <n v="5"/>
    <n v="0.3"/>
    <n v="-350.49"/>
    <n v="1717.4009999999998"/>
    <n v="736.02899999999988"/>
    <x v="1"/>
    <x v="2"/>
    <s v="Q4"/>
    <x v="6"/>
  </r>
  <r>
    <n v="1440"/>
    <s v="CA-2017-122735"/>
    <x v="483"/>
    <x v="339"/>
    <x v="0"/>
    <s v="BD-11320"/>
    <s v="Bill Donatelli"/>
    <x v="0"/>
    <x v="0"/>
    <x v="205"/>
    <s v="Rhode Island"/>
    <x v="258"/>
    <x v="3"/>
    <x v="990"/>
    <x v="1"/>
    <x v="8"/>
    <x v="305"/>
    <n v="29.7"/>
    <n v="5"/>
    <n v="0"/>
    <n v="13.365"/>
    <n v="29.7"/>
    <n v="0"/>
    <x v="3"/>
    <x v="3"/>
    <s v="Q2"/>
    <x v="4"/>
  </r>
  <r>
    <n v="1441"/>
    <s v="CA-2017-122735"/>
    <x v="483"/>
    <x v="339"/>
    <x v="0"/>
    <s v="BD-11320"/>
    <s v="Bill Donatelli"/>
    <x v="0"/>
    <x v="0"/>
    <x v="205"/>
    <s v="Rhode Island"/>
    <x v="258"/>
    <x v="3"/>
    <x v="991"/>
    <x v="1"/>
    <x v="10"/>
    <x v="983"/>
    <n v="39.96"/>
    <n v="4"/>
    <n v="0"/>
    <n v="17.981999999999999"/>
    <n v="39.96"/>
    <n v="0"/>
    <x v="3"/>
    <x v="3"/>
    <s v="Q2"/>
    <x v="4"/>
  </r>
  <r>
    <n v="1442"/>
    <s v="CA-2017-128160"/>
    <x v="484"/>
    <x v="468"/>
    <x v="0"/>
    <s v="MM-17920"/>
    <s v="Michael Moore"/>
    <x v="0"/>
    <x v="0"/>
    <x v="8"/>
    <s v="California"/>
    <x v="94"/>
    <x v="1"/>
    <x v="710"/>
    <x v="1"/>
    <x v="8"/>
    <x v="709"/>
    <n v="36.671999999999997"/>
    <n v="2"/>
    <n v="0.2"/>
    <n v="11.46"/>
    <n v="29.337599999999998"/>
    <n v="7.3343999999999996"/>
    <x v="3"/>
    <x v="4"/>
    <s v="Q4"/>
    <x v="0"/>
  </r>
  <r>
    <n v="1443"/>
    <s v="CA-2017-117695"/>
    <x v="485"/>
    <x v="527"/>
    <x v="2"/>
    <s v="PW-19030"/>
    <s v="Pauline Webber"/>
    <x v="1"/>
    <x v="0"/>
    <x v="102"/>
    <s v="Kentucky"/>
    <x v="126"/>
    <x v="0"/>
    <x v="320"/>
    <x v="1"/>
    <x v="10"/>
    <x v="320"/>
    <n v="13.76"/>
    <n v="2"/>
    <n v="0"/>
    <n v="6.3296000000000001"/>
    <n v="13.76"/>
    <n v="0"/>
    <x v="3"/>
    <x v="6"/>
    <s v="Q3"/>
    <x v="3"/>
  </r>
  <r>
    <n v="1444"/>
    <s v="CA-2015-166135"/>
    <x v="486"/>
    <x v="310"/>
    <x v="1"/>
    <s v="SC-20440"/>
    <s v="Shaun Chance"/>
    <x v="1"/>
    <x v="0"/>
    <x v="34"/>
    <s v="Colorado"/>
    <x v="42"/>
    <x v="1"/>
    <x v="123"/>
    <x v="1"/>
    <x v="4"/>
    <x v="123"/>
    <n v="139.42400000000001"/>
    <n v="4"/>
    <n v="0.2"/>
    <n v="17.428000000000001"/>
    <n v="111.53920000000001"/>
    <n v="27.884800000000002"/>
    <x v="1"/>
    <x v="2"/>
    <s v="Q4"/>
    <x v="6"/>
  </r>
  <r>
    <n v="1445"/>
    <s v="CA-2016-133725"/>
    <x v="454"/>
    <x v="528"/>
    <x v="1"/>
    <s v="KL-16645"/>
    <s v="Ken Lonsdale"/>
    <x v="0"/>
    <x v="0"/>
    <x v="22"/>
    <s v="Illinois"/>
    <x v="36"/>
    <x v="2"/>
    <x v="903"/>
    <x v="2"/>
    <x v="7"/>
    <x v="895"/>
    <n v="1979.9280000000001"/>
    <n v="9"/>
    <n v="0.2"/>
    <n v="148.49459999999999"/>
    <n v="1583.9424000000001"/>
    <n v="395.98560000000003"/>
    <x v="0"/>
    <x v="5"/>
    <s v="Q2"/>
    <x v="2"/>
  </r>
  <r>
    <n v="1446"/>
    <s v="CA-2017-102337"/>
    <x v="487"/>
    <x v="529"/>
    <x v="2"/>
    <s v="SD-20485"/>
    <s v="Shirley Daniels"/>
    <x v="2"/>
    <x v="0"/>
    <x v="22"/>
    <s v="Illinois"/>
    <x v="155"/>
    <x v="2"/>
    <x v="232"/>
    <x v="1"/>
    <x v="4"/>
    <x v="233"/>
    <n v="164.73599999999999"/>
    <n v="4"/>
    <n v="0.2"/>
    <n v="-39.1248"/>
    <n v="131.78880000000001"/>
    <n v="32.947200000000002"/>
    <x v="3"/>
    <x v="1"/>
    <s v="Q2"/>
    <x v="0"/>
  </r>
  <r>
    <n v="1447"/>
    <s v="CA-2017-102337"/>
    <x v="487"/>
    <x v="529"/>
    <x v="2"/>
    <s v="SD-20485"/>
    <s v="Shirley Daniels"/>
    <x v="2"/>
    <x v="0"/>
    <x v="22"/>
    <s v="Illinois"/>
    <x v="155"/>
    <x v="2"/>
    <x v="992"/>
    <x v="0"/>
    <x v="1"/>
    <x v="984"/>
    <n v="470.30200000000002"/>
    <n v="7"/>
    <n v="0.3"/>
    <n v="-87.341800000000006"/>
    <n v="329.21139999999997"/>
    <n v="141.09059999999999"/>
    <x v="3"/>
    <x v="1"/>
    <s v="Q2"/>
    <x v="0"/>
  </r>
  <r>
    <n v="1448"/>
    <s v="CA-2017-102337"/>
    <x v="487"/>
    <x v="529"/>
    <x v="2"/>
    <s v="SD-20485"/>
    <s v="Shirley Daniels"/>
    <x v="2"/>
    <x v="0"/>
    <x v="22"/>
    <s v="Illinois"/>
    <x v="155"/>
    <x v="2"/>
    <x v="993"/>
    <x v="2"/>
    <x v="7"/>
    <x v="985"/>
    <n v="47.984000000000002"/>
    <n v="2"/>
    <n v="0.2"/>
    <n v="5.9980000000000002"/>
    <n v="38.387200000000007"/>
    <n v="9.5968000000000018"/>
    <x v="3"/>
    <x v="1"/>
    <s v="Q2"/>
    <x v="0"/>
  </r>
  <r>
    <n v="1449"/>
    <s v="US-2014-112564"/>
    <x v="488"/>
    <x v="530"/>
    <x v="2"/>
    <s v="TS-21160"/>
    <s v="Theresa Swint"/>
    <x v="1"/>
    <x v="0"/>
    <x v="10"/>
    <s v="Pennsylvania"/>
    <x v="63"/>
    <x v="3"/>
    <x v="994"/>
    <x v="1"/>
    <x v="8"/>
    <x v="986"/>
    <n v="2.5019999999999998"/>
    <n v="3"/>
    <n v="0.7"/>
    <n v="-1.7514000000000001"/>
    <n v="0.75060000000000004"/>
    <n v="1.7513999999999996"/>
    <x v="2"/>
    <x v="3"/>
    <s v="Q2"/>
    <x v="4"/>
  </r>
  <r>
    <n v="1450"/>
    <s v="CA-2015-145821"/>
    <x v="489"/>
    <x v="531"/>
    <x v="1"/>
    <s v="JB-15400"/>
    <s v="Jennifer Braxton"/>
    <x v="1"/>
    <x v="0"/>
    <x v="1"/>
    <s v="California"/>
    <x v="141"/>
    <x v="1"/>
    <x v="995"/>
    <x v="2"/>
    <x v="7"/>
    <x v="987"/>
    <n v="88.751999999999995"/>
    <n v="3"/>
    <n v="0.2"/>
    <n v="11.093999999999999"/>
    <n v="71.001599999999996"/>
    <n v="17.750399999999999"/>
    <x v="1"/>
    <x v="5"/>
    <s v="Q2"/>
    <x v="5"/>
  </r>
  <r>
    <n v="1451"/>
    <s v="US-2015-160150"/>
    <x v="490"/>
    <x v="532"/>
    <x v="2"/>
    <s v="TS-21085"/>
    <s v="Thais Sissman"/>
    <x v="0"/>
    <x v="0"/>
    <x v="42"/>
    <s v="Arizona"/>
    <x v="51"/>
    <x v="1"/>
    <x v="996"/>
    <x v="1"/>
    <x v="8"/>
    <x v="988"/>
    <n v="2.0249999999999999"/>
    <n v="1"/>
    <n v="0.7"/>
    <n v="-1.35"/>
    <n v="0.60750000000000004"/>
    <n v="1.4174999999999998"/>
    <x v="1"/>
    <x v="7"/>
    <s v="Q3"/>
    <x v="1"/>
  </r>
  <r>
    <n v="1452"/>
    <s v="CA-2016-133711"/>
    <x v="491"/>
    <x v="533"/>
    <x v="2"/>
    <s v="MC-17425"/>
    <s v="Mark Cousins"/>
    <x v="1"/>
    <x v="0"/>
    <x v="216"/>
    <s v="Alabama"/>
    <x v="271"/>
    <x v="0"/>
    <x v="885"/>
    <x v="1"/>
    <x v="10"/>
    <x v="33"/>
    <n v="70.98"/>
    <n v="7"/>
    <n v="0"/>
    <n v="34.780200000000001"/>
    <n v="70.98"/>
    <n v="0"/>
    <x v="0"/>
    <x v="0"/>
    <s v="Q4"/>
    <x v="3"/>
  </r>
  <r>
    <n v="1453"/>
    <s v="CA-2016-133711"/>
    <x v="491"/>
    <x v="533"/>
    <x v="2"/>
    <s v="MC-17425"/>
    <s v="Mark Cousins"/>
    <x v="1"/>
    <x v="0"/>
    <x v="216"/>
    <s v="Alabama"/>
    <x v="271"/>
    <x v="0"/>
    <x v="997"/>
    <x v="1"/>
    <x v="8"/>
    <x v="989"/>
    <n v="91.68"/>
    <n v="3"/>
    <n v="0"/>
    <n v="45.84"/>
    <n v="91.68"/>
    <n v="0"/>
    <x v="0"/>
    <x v="0"/>
    <s v="Q4"/>
    <x v="3"/>
  </r>
  <r>
    <n v="1454"/>
    <s v="CA-2016-133711"/>
    <x v="491"/>
    <x v="533"/>
    <x v="2"/>
    <s v="MC-17425"/>
    <s v="Mark Cousins"/>
    <x v="1"/>
    <x v="0"/>
    <x v="216"/>
    <s v="Alabama"/>
    <x v="271"/>
    <x v="0"/>
    <x v="996"/>
    <x v="1"/>
    <x v="8"/>
    <x v="988"/>
    <n v="33.75"/>
    <n v="5"/>
    <n v="0"/>
    <n v="16.875"/>
    <n v="33.75"/>
    <n v="0"/>
    <x v="0"/>
    <x v="0"/>
    <s v="Q4"/>
    <x v="3"/>
  </r>
  <r>
    <n v="1455"/>
    <s v="CA-2016-133711"/>
    <x v="491"/>
    <x v="533"/>
    <x v="2"/>
    <s v="MC-17425"/>
    <s v="Mark Cousins"/>
    <x v="1"/>
    <x v="0"/>
    <x v="216"/>
    <s v="Alabama"/>
    <x v="271"/>
    <x v="0"/>
    <x v="998"/>
    <x v="2"/>
    <x v="15"/>
    <x v="990"/>
    <n v="3040"/>
    <n v="8"/>
    <n v="0"/>
    <n v="1459.2"/>
    <n v="3040"/>
    <n v="0"/>
    <x v="0"/>
    <x v="0"/>
    <s v="Q4"/>
    <x v="3"/>
  </r>
  <r>
    <n v="1456"/>
    <s v="CA-2017-148474"/>
    <x v="492"/>
    <x v="141"/>
    <x v="1"/>
    <s v="ME-17320"/>
    <s v="Maria Etezadi"/>
    <x v="2"/>
    <x v="0"/>
    <x v="38"/>
    <s v="Georgia"/>
    <x v="112"/>
    <x v="0"/>
    <x v="999"/>
    <x v="1"/>
    <x v="8"/>
    <x v="991"/>
    <n v="91.2"/>
    <n v="3"/>
    <n v="0"/>
    <n v="41.951999999999998"/>
    <n v="91.2"/>
    <n v="0"/>
    <x v="3"/>
    <x v="1"/>
    <s v="Q2"/>
    <x v="2"/>
  </r>
  <r>
    <n v="1457"/>
    <s v="CA-2017-148474"/>
    <x v="492"/>
    <x v="141"/>
    <x v="1"/>
    <s v="ME-17320"/>
    <s v="Maria Etezadi"/>
    <x v="2"/>
    <x v="0"/>
    <x v="38"/>
    <s v="Georgia"/>
    <x v="112"/>
    <x v="0"/>
    <x v="1000"/>
    <x v="0"/>
    <x v="3"/>
    <x v="992"/>
    <n v="452.94"/>
    <n v="3"/>
    <n v="0"/>
    <n v="67.941000000000003"/>
    <n v="452.94"/>
    <n v="0"/>
    <x v="3"/>
    <x v="1"/>
    <s v="Q2"/>
    <x v="2"/>
  </r>
  <r>
    <n v="1458"/>
    <s v="CA-2015-111297"/>
    <x v="493"/>
    <x v="534"/>
    <x v="1"/>
    <s v="SC-20440"/>
    <s v="Shaun Chance"/>
    <x v="1"/>
    <x v="0"/>
    <x v="217"/>
    <s v="Massachusetts"/>
    <x v="272"/>
    <x v="3"/>
    <x v="326"/>
    <x v="1"/>
    <x v="8"/>
    <x v="326"/>
    <n v="52.2"/>
    <n v="9"/>
    <n v="0"/>
    <n v="23.49"/>
    <n v="52.2"/>
    <n v="0"/>
    <x v="1"/>
    <x v="6"/>
    <s v="Q3"/>
    <x v="2"/>
  </r>
  <r>
    <n v="1459"/>
    <s v="CA-2016-123722"/>
    <x v="477"/>
    <x v="152"/>
    <x v="1"/>
    <s v="NH-18610"/>
    <s v="Nicole Hansen"/>
    <x v="1"/>
    <x v="0"/>
    <x v="218"/>
    <s v="Texas"/>
    <x v="273"/>
    <x v="2"/>
    <x v="639"/>
    <x v="1"/>
    <x v="2"/>
    <x v="639"/>
    <n v="15.936"/>
    <n v="4"/>
    <n v="0.2"/>
    <n v="5.1791999999999998"/>
    <n v="12.748800000000001"/>
    <n v="3.1872000000000003"/>
    <x v="0"/>
    <x v="8"/>
    <s v="Q3"/>
    <x v="1"/>
  </r>
  <r>
    <n v="1460"/>
    <s v="CA-2014-155271"/>
    <x v="417"/>
    <x v="352"/>
    <x v="3"/>
    <s v="AA-10480"/>
    <s v="Andrew Allen"/>
    <x v="0"/>
    <x v="0"/>
    <x v="209"/>
    <s v="Connecticut"/>
    <x v="263"/>
    <x v="3"/>
    <x v="1001"/>
    <x v="0"/>
    <x v="5"/>
    <x v="993"/>
    <n v="27.46"/>
    <n v="2"/>
    <n v="0"/>
    <n v="9.8856000000000002"/>
    <n v="27.46"/>
    <n v="0"/>
    <x v="2"/>
    <x v="5"/>
    <s v="Q2"/>
    <x v="1"/>
  </r>
  <r>
    <n v="1461"/>
    <s v="CA-2015-119907"/>
    <x v="494"/>
    <x v="222"/>
    <x v="1"/>
    <s v="LC-17140"/>
    <s v="Logan Currie"/>
    <x v="0"/>
    <x v="0"/>
    <x v="4"/>
    <s v="Washington"/>
    <x v="5"/>
    <x v="1"/>
    <x v="1002"/>
    <x v="1"/>
    <x v="8"/>
    <x v="994"/>
    <n v="55.423999999999999"/>
    <n v="2"/>
    <n v="0.2"/>
    <n v="19.398399999999999"/>
    <n v="44.339200000000005"/>
    <n v="11.084800000000001"/>
    <x v="1"/>
    <x v="4"/>
    <s v="Q4"/>
    <x v="0"/>
  </r>
  <r>
    <n v="1462"/>
    <s v="US-2016-128902"/>
    <x v="21"/>
    <x v="535"/>
    <x v="1"/>
    <s v="MB-18085"/>
    <s v="Mick Brown"/>
    <x v="0"/>
    <x v="0"/>
    <x v="219"/>
    <s v="New Jersey"/>
    <x v="274"/>
    <x v="3"/>
    <x v="616"/>
    <x v="0"/>
    <x v="3"/>
    <x v="616"/>
    <n v="244.006"/>
    <n v="2"/>
    <n v="0.3"/>
    <n v="-31.372199999999999"/>
    <n v="170.80419999999998"/>
    <n v="73.201799999999992"/>
    <x v="0"/>
    <x v="10"/>
    <s v="Q1"/>
    <x v="5"/>
  </r>
  <r>
    <n v="1463"/>
    <s v="CA-2016-152289"/>
    <x v="370"/>
    <x v="267"/>
    <x v="2"/>
    <s v="LC-16930"/>
    <s v="Linda Cazamias"/>
    <x v="1"/>
    <x v="0"/>
    <x v="45"/>
    <s v="Texas"/>
    <x v="89"/>
    <x v="2"/>
    <x v="409"/>
    <x v="2"/>
    <x v="11"/>
    <x v="409"/>
    <n v="159.98400000000001"/>
    <n v="2"/>
    <n v="0.2"/>
    <n v="43.995600000000003"/>
    <n v="127.98720000000002"/>
    <n v="31.996800000000004"/>
    <x v="0"/>
    <x v="6"/>
    <s v="Q3"/>
    <x v="5"/>
  </r>
  <r>
    <n v="1464"/>
    <s v="CA-2016-152289"/>
    <x v="370"/>
    <x v="267"/>
    <x v="2"/>
    <s v="LC-16930"/>
    <s v="Linda Cazamias"/>
    <x v="1"/>
    <x v="0"/>
    <x v="45"/>
    <s v="Texas"/>
    <x v="89"/>
    <x v="2"/>
    <x v="856"/>
    <x v="0"/>
    <x v="1"/>
    <x v="849"/>
    <n v="1024.7159999999999"/>
    <n v="6"/>
    <n v="0.3"/>
    <n v="-29.2776"/>
    <n v="717.30119999999988"/>
    <n v="307.41479999999996"/>
    <x v="0"/>
    <x v="6"/>
    <s v="Q3"/>
    <x v="5"/>
  </r>
  <r>
    <n v="1465"/>
    <s v="US-2016-104794"/>
    <x v="186"/>
    <x v="292"/>
    <x v="2"/>
    <s v="KD-16495"/>
    <s v="Keith Dawkins"/>
    <x v="1"/>
    <x v="0"/>
    <x v="20"/>
    <s v="New York"/>
    <x v="29"/>
    <x v="3"/>
    <x v="801"/>
    <x v="1"/>
    <x v="13"/>
    <x v="799"/>
    <n v="3.68"/>
    <n v="2"/>
    <n v="0"/>
    <n v="1.8031999999999999"/>
    <n v="3.68"/>
    <n v="0"/>
    <x v="0"/>
    <x v="4"/>
    <s v="Q4"/>
    <x v="5"/>
  </r>
  <r>
    <n v="1466"/>
    <s v="CA-2014-151708"/>
    <x v="233"/>
    <x v="536"/>
    <x v="1"/>
    <s v="MB-17305"/>
    <s v="Maria Bertelson"/>
    <x v="0"/>
    <x v="0"/>
    <x v="220"/>
    <s v="Arizona"/>
    <x v="275"/>
    <x v="1"/>
    <x v="767"/>
    <x v="0"/>
    <x v="5"/>
    <x v="766"/>
    <n v="121.376"/>
    <n v="4"/>
    <n v="0.2"/>
    <n v="-3.0344000000000002"/>
    <n v="97.100800000000007"/>
    <n v="24.275200000000002"/>
    <x v="2"/>
    <x v="6"/>
    <s v="Q3"/>
    <x v="5"/>
  </r>
  <r>
    <n v="1467"/>
    <s v="CA-2014-151708"/>
    <x v="233"/>
    <x v="536"/>
    <x v="1"/>
    <s v="MB-17305"/>
    <s v="Maria Bertelson"/>
    <x v="0"/>
    <x v="0"/>
    <x v="220"/>
    <s v="Arizona"/>
    <x v="275"/>
    <x v="1"/>
    <x v="97"/>
    <x v="2"/>
    <x v="11"/>
    <x v="97"/>
    <n v="95.975999999999999"/>
    <n v="3"/>
    <n v="0.2"/>
    <n v="-10.7973"/>
    <n v="76.780799999999999"/>
    <n v="19.1952"/>
    <x v="2"/>
    <x v="6"/>
    <s v="Q3"/>
    <x v="5"/>
  </r>
  <r>
    <n v="1468"/>
    <s v="CA-2015-100769"/>
    <x v="495"/>
    <x v="537"/>
    <x v="3"/>
    <s v="TH-21550"/>
    <s v="Tracy Hopkins"/>
    <x v="2"/>
    <x v="0"/>
    <x v="108"/>
    <s v="Florida"/>
    <x v="133"/>
    <x v="0"/>
    <x v="657"/>
    <x v="2"/>
    <x v="11"/>
    <x v="657"/>
    <n v="255.96799999999999"/>
    <n v="4"/>
    <n v="0.2"/>
    <n v="31.995999999999999"/>
    <n v="204.77440000000001"/>
    <n v="51.193600000000004"/>
    <x v="1"/>
    <x v="5"/>
    <s v="Q2"/>
    <x v="3"/>
  </r>
  <r>
    <n v="1469"/>
    <s v="CA-2017-139199"/>
    <x v="34"/>
    <x v="114"/>
    <x v="1"/>
    <s v="DK-12835"/>
    <s v="Damala Kotsonis"/>
    <x v="1"/>
    <x v="0"/>
    <x v="66"/>
    <s v="Michigan"/>
    <x v="151"/>
    <x v="2"/>
    <x v="1003"/>
    <x v="0"/>
    <x v="1"/>
    <x v="995"/>
    <n v="872.94"/>
    <n v="3"/>
    <n v="0"/>
    <n v="226.96440000000001"/>
    <n v="872.94"/>
    <n v="0"/>
    <x v="3"/>
    <x v="4"/>
    <s v="Q4"/>
    <x v="3"/>
  </r>
  <r>
    <n v="1470"/>
    <s v="CA-2017-139199"/>
    <x v="34"/>
    <x v="114"/>
    <x v="1"/>
    <s v="DK-12835"/>
    <s v="Damala Kotsonis"/>
    <x v="1"/>
    <x v="0"/>
    <x v="66"/>
    <s v="Michigan"/>
    <x v="151"/>
    <x v="2"/>
    <x v="350"/>
    <x v="1"/>
    <x v="8"/>
    <x v="350"/>
    <n v="41.54"/>
    <n v="2"/>
    <n v="0"/>
    <n v="19.523800000000001"/>
    <n v="41.54"/>
    <n v="0"/>
    <x v="3"/>
    <x v="4"/>
    <s v="Q4"/>
    <x v="3"/>
  </r>
  <r>
    <n v="1471"/>
    <s v="CA-2017-139199"/>
    <x v="34"/>
    <x v="114"/>
    <x v="1"/>
    <s v="DK-12835"/>
    <s v="Damala Kotsonis"/>
    <x v="1"/>
    <x v="0"/>
    <x v="66"/>
    <s v="Michigan"/>
    <x v="151"/>
    <x v="2"/>
    <x v="1004"/>
    <x v="1"/>
    <x v="10"/>
    <x v="996"/>
    <n v="12.96"/>
    <n v="2"/>
    <n v="0"/>
    <n v="6.2207999999999997"/>
    <n v="12.96"/>
    <n v="0"/>
    <x v="3"/>
    <x v="4"/>
    <s v="Q4"/>
    <x v="3"/>
  </r>
  <r>
    <n v="1472"/>
    <s v="US-2015-161466"/>
    <x v="496"/>
    <x v="538"/>
    <x v="0"/>
    <s v="ON-18715"/>
    <s v="Odella Nelson"/>
    <x v="1"/>
    <x v="0"/>
    <x v="10"/>
    <s v="Pennsylvania"/>
    <x v="74"/>
    <x v="3"/>
    <x v="1005"/>
    <x v="1"/>
    <x v="6"/>
    <x v="997"/>
    <n v="6.8479999999999999"/>
    <n v="2"/>
    <n v="0.2"/>
    <n v="0.59919999999999995"/>
    <n v="5.4784000000000006"/>
    <n v="1.3696000000000002"/>
    <x v="1"/>
    <x v="8"/>
    <s v="Q3"/>
    <x v="6"/>
  </r>
  <r>
    <n v="1473"/>
    <s v="CA-2017-164959"/>
    <x v="497"/>
    <x v="386"/>
    <x v="1"/>
    <s v="KN-16390"/>
    <s v="Katherine Nockton"/>
    <x v="1"/>
    <x v="0"/>
    <x v="1"/>
    <s v="California"/>
    <x v="25"/>
    <x v="1"/>
    <x v="688"/>
    <x v="1"/>
    <x v="2"/>
    <x v="688"/>
    <n v="8.67"/>
    <n v="3"/>
    <n v="0"/>
    <n v="4.0749000000000004"/>
    <n v="8.67"/>
    <n v="0"/>
    <x v="3"/>
    <x v="7"/>
    <s v="Q3"/>
    <x v="0"/>
  </r>
  <r>
    <n v="1474"/>
    <s v="US-2015-105676"/>
    <x v="494"/>
    <x v="156"/>
    <x v="3"/>
    <s v="NM-18520"/>
    <s v="Neoma Murray"/>
    <x v="0"/>
    <x v="0"/>
    <x v="12"/>
    <s v="Texas"/>
    <x v="66"/>
    <x v="2"/>
    <x v="1006"/>
    <x v="0"/>
    <x v="5"/>
    <x v="998"/>
    <n v="6.6879999999999997"/>
    <n v="4"/>
    <n v="0.6"/>
    <n v="-4.0128000000000004"/>
    <n v="2.6752000000000002"/>
    <n v="4.0127999999999995"/>
    <x v="1"/>
    <x v="4"/>
    <s v="Q4"/>
    <x v="0"/>
  </r>
  <r>
    <n v="1475"/>
    <s v="CA-2016-113138"/>
    <x v="258"/>
    <x v="539"/>
    <x v="1"/>
    <s v="NP-18685"/>
    <s v="Nora Pelletier"/>
    <x v="2"/>
    <x v="0"/>
    <x v="221"/>
    <s v="New York"/>
    <x v="276"/>
    <x v="3"/>
    <x v="1007"/>
    <x v="1"/>
    <x v="6"/>
    <x v="999"/>
    <n v="17.28"/>
    <n v="6"/>
    <n v="0"/>
    <n v="5.0111999999999997"/>
    <n v="17.28"/>
    <n v="0"/>
    <x v="0"/>
    <x v="0"/>
    <s v="Q4"/>
    <x v="3"/>
  </r>
  <r>
    <n v="1476"/>
    <s v="CA-2016-113138"/>
    <x v="258"/>
    <x v="539"/>
    <x v="1"/>
    <s v="NP-18685"/>
    <s v="Nora Pelletier"/>
    <x v="2"/>
    <x v="0"/>
    <x v="221"/>
    <s v="New York"/>
    <x v="276"/>
    <x v="3"/>
    <x v="777"/>
    <x v="1"/>
    <x v="8"/>
    <x v="776"/>
    <n v="17.712"/>
    <n v="3"/>
    <n v="0.2"/>
    <n v="6.4206000000000003"/>
    <n v="14.169600000000001"/>
    <n v="3.5424000000000002"/>
    <x v="0"/>
    <x v="0"/>
    <s v="Q4"/>
    <x v="3"/>
  </r>
  <r>
    <n v="1477"/>
    <s v="US-2017-104955"/>
    <x v="498"/>
    <x v="540"/>
    <x v="1"/>
    <s v="CG-12040"/>
    <s v="Catherine Glotzbach"/>
    <x v="2"/>
    <x v="0"/>
    <x v="20"/>
    <s v="New York"/>
    <x v="23"/>
    <x v="3"/>
    <x v="1008"/>
    <x v="1"/>
    <x v="2"/>
    <x v="1000"/>
    <n v="28.91"/>
    <n v="7"/>
    <n v="0"/>
    <n v="13.2986"/>
    <n v="28.91"/>
    <n v="0"/>
    <x v="3"/>
    <x v="10"/>
    <s v="Q1"/>
    <x v="1"/>
  </r>
  <r>
    <n v="1478"/>
    <s v="CA-2016-121958"/>
    <x v="373"/>
    <x v="398"/>
    <x v="1"/>
    <s v="CS-12505"/>
    <s v="Cindy Stewart"/>
    <x v="0"/>
    <x v="0"/>
    <x v="222"/>
    <s v="North Carolina"/>
    <x v="277"/>
    <x v="0"/>
    <x v="660"/>
    <x v="1"/>
    <x v="14"/>
    <x v="660"/>
    <n v="52.136000000000003"/>
    <n v="7"/>
    <n v="0.2"/>
    <n v="5.8653000000000004"/>
    <n v="41.708800000000004"/>
    <n v="10.427200000000001"/>
    <x v="0"/>
    <x v="0"/>
    <s v="Q4"/>
    <x v="1"/>
  </r>
  <r>
    <n v="1479"/>
    <s v="CA-2017-121468"/>
    <x v="123"/>
    <x v="541"/>
    <x v="2"/>
    <s v="KD-16345"/>
    <s v="Katherine Ducich"/>
    <x v="0"/>
    <x v="0"/>
    <x v="223"/>
    <s v="California"/>
    <x v="278"/>
    <x v="1"/>
    <x v="433"/>
    <x v="2"/>
    <x v="7"/>
    <x v="433"/>
    <n v="31.968"/>
    <n v="4"/>
    <n v="0.2"/>
    <n v="2.3976000000000002"/>
    <n v="25.574400000000001"/>
    <n v="6.3936000000000002"/>
    <x v="3"/>
    <x v="0"/>
    <s v="Q4"/>
    <x v="1"/>
  </r>
  <r>
    <n v="1480"/>
    <s v="US-2016-108455"/>
    <x v="499"/>
    <x v="542"/>
    <x v="1"/>
    <s v="MK-18160"/>
    <s v="Mike Kennedy"/>
    <x v="0"/>
    <x v="0"/>
    <x v="8"/>
    <s v="California"/>
    <x v="34"/>
    <x v="1"/>
    <x v="1009"/>
    <x v="1"/>
    <x v="10"/>
    <x v="1001"/>
    <n v="25.92"/>
    <n v="4"/>
    <n v="0"/>
    <n v="12.441599999999999"/>
    <n v="25.92"/>
    <n v="0"/>
    <x v="0"/>
    <x v="4"/>
    <s v="Q4"/>
    <x v="5"/>
  </r>
  <r>
    <n v="1481"/>
    <s v="US-2016-108455"/>
    <x v="499"/>
    <x v="542"/>
    <x v="1"/>
    <s v="MK-18160"/>
    <s v="Mike Kennedy"/>
    <x v="0"/>
    <x v="0"/>
    <x v="8"/>
    <s v="California"/>
    <x v="34"/>
    <x v="1"/>
    <x v="1010"/>
    <x v="1"/>
    <x v="10"/>
    <x v="1002"/>
    <n v="40.46"/>
    <n v="7"/>
    <n v="0"/>
    <n v="19.825399999999998"/>
    <n v="40.46"/>
    <n v="0"/>
    <x v="0"/>
    <x v="4"/>
    <s v="Q4"/>
    <x v="5"/>
  </r>
  <r>
    <n v="1482"/>
    <s v="US-2016-108455"/>
    <x v="499"/>
    <x v="542"/>
    <x v="1"/>
    <s v="MK-18160"/>
    <s v="Mike Kennedy"/>
    <x v="0"/>
    <x v="0"/>
    <x v="8"/>
    <s v="California"/>
    <x v="34"/>
    <x v="1"/>
    <x v="1011"/>
    <x v="1"/>
    <x v="4"/>
    <x v="1003"/>
    <n v="33.869999999999997"/>
    <n v="3"/>
    <n v="0"/>
    <n v="8.8062000000000005"/>
    <n v="33.869999999999997"/>
    <n v="0"/>
    <x v="0"/>
    <x v="4"/>
    <s v="Q4"/>
    <x v="5"/>
  </r>
  <r>
    <n v="1483"/>
    <s v="CA-2017-101210"/>
    <x v="326"/>
    <x v="328"/>
    <x v="0"/>
    <s v="DW-13540"/>
    <s v="Don Weiss"/>
    <x v="0"/>
    <x v="0"/>
    <x v="25"/>
    <s v="Tennessee"/>
    <x v="279"/>
    <x v="0"/>
    <x v="487"/>
    <x v="1"/>
    <x v="6"/>
    <x v="487"/>
    <n v="9.7279999999999998"/>
    <n v="2"/>
    <n v="0.2"/>
    <n v="1.7023999999999999"/>
    <n v="7.7824"/>
    <n v="1.9456"/>
    <x v="3"/>
    <x v="6"/>
    <s v="Q3"/>
    <x v="5"/>
  </r>
  <r>
    <n v="1484"/>
    <s v="CA-2017-101210"/>
    <x v="326"/>
    <x v="328"/>
    <x v="0"/>
    <s v="DW-13540"/>
    <s v="Don Weiss"/>
    <x v="0"/>
    <x v="0"/>
    <x v="25"/>
    <s v="Tennessee"/>
    <x v="279"/>
    <x v="0"/>
    <x v="1012"/>
    <x v="1"/>
    <x v="10"/>
    <x v="1004"/>
    <n v="3.4239999999999999"/>
    <n v="1"/>
    <n v="0.2"/>
    <n v="1.07"/>
    <n v="2.7392000000000003"/>
    <n v="0.68480000000000008"/>
    <x v="3"/>
    <x v="6"/>
    <s v="Q3"/>
    <x v="5"/>
  </r>
  <r>
    <n v="1485"/>
    <s v="US-2016-108098"/>
    <x v="500"/>
    <x v="543"/>
    <x v="1"/>
    <s v="CP-12340"/>
    <s v="Christine Phan"/>
    <x v="1"/>
    <x v="0"/>
    <x v="4"/>
    <s v="Washington"/>
    <x v="60"/>
    <x v="1"/>
    <x v="1013"/>
    <x v="2"/>
    <x v="11"/>
    <x v="1005"/>
    <n v="177"/>
    <n v="3"/>
    <n v="0"/>
    <n v="30.09"/>
    <n v="177"/>
    <n v="0"/>
    <x v="0"/>
    <x v="2"/>
    <s v="Q4"/>
    <x v="5"/>
  </r>
  <r>
    <n v="1486"/>
    <s v="CA-2014-119032"/>
    <x v="501"/>
    <x v="544"/>
    <x v="1"/>
    <s v="MS-17770"/>
    <s v="Maxwell Schwartz"/>
    <x v="0"/>
    <x v="0"/>
    <x v="20"/>
    <s v="New York"/>
    <x v="45"/>
    <x v="3"/>
    <x v="1014"/>
    <x v="1"/>
    <x v="13"/>
    <x v="128"/>
    <n v="3.76"/>
    <n v="2"/>
    <n v="0"/>
    <n v="1.3160000000000001"/>
    <n v="3.76"/>
    <n v="0"/>
    <x v="2"/>
    <x v="0"/>
    <s v="Q4"/>
    <x v="6"/>
  </r>
  <r>
    <n v="1487"/>
    <s v="CA-2015-140410"/>
    <x v="502"/>
    <x v="545"/>
    <x v="1"/>
    <s v="CM-12655"/>
    <s v="Corinna Mitchell"/>
    <x v="2"/>
    <x v="0"/>
    <x v="1"/>
    <s v="California"/>
    <x v="141"/>
    <x v="1"/>
    <x v="1015"/>
    <x v="2"/>
    <x v="7"/>
    <x v="1006"/>
    <n v="1212.848"/>
    <n v="7"/>
    <n v="0.2"/>
    <n v="106.1242"/>
    <n v="970.27840000000003"/>
    <n v="242.56960000000001"/>
    <x v="1"/>
    <x v="0"/>
    <s v="Q4"/>
    <x v="0"/>
  </r>
  <r>
    <n v="1488"/>
    <s v="CA-2015-140410"/>
    <x v="502"/>
    <x v="545"/>
    <x v="1"/>
    <s v="CM-12655"/>
    <s v="Corinna Mitchell"/>
    <x v="2"/>
    <x v="0"/>
    <x v="1"/>
    <s v="California"/>
    <x v="141"/>
    <x v="1"/>
    <x v="1016"/>
    <x v="2"/>
    <x v="11"/>
    <x v="1007"/>
    <n v="89.97"/>
    <n v="3"/>
    <n v="0"/>
    <n v="37.787399999999998"/>
    <n v="89.97"/>
    <n v="0"/>
    <x v="1"/>
    <x v="0"/>
    <s v="Q4"/>
    <x v="0"/>
  </r>
  <r>
    <n v="1489"/>
    <s v="CA-2015-140410"/>
    <x v="502"/>
    <x v="545"/>
    <x v="1"/>
    <s v="CM-12655"/>
    <s v="Corinna Mitchell"/>
    <x v="2"/>
    <x v="0"/>
    <x v="1"/>
    <s v="California"/>
    <x v="141"/>
    <x v="1"/>
    <x v="378"/>
    <x v="0"/>
    <x v="5"/>
    <x v="379"/>
    <n v="42.6"/>
    <n v="3"/>
    <n v="0"/>
    <n v="16.614000000000001"/>
    <n v="42.6"/>
    <n v="0"/>
    <x v="1"/>
    <x v="0"/>
    <s v="Q4"/>
    <x v="0"/>
  </r>
  <r>
    <n v="1490"/>
    <s v="CA-2014-136280"/>
    <x v="503"/>
    <x v="546"/>
    <x v="1"/>
    <s v="Co-12640"/>
    <s v="Corey-Lock"/>
    <x v="0"/>
    <x v="0"/>
    <x v="10"/>
    <s v="Pennsylvania"/>
    <x v="105"/>
    <x v="3"/>
    <x v="816"/>
    <x v="1"/>
    <x v="2"/>
    <x v="812"/>
    <n v="5.04"/>
    <n v="2"/>
    <n v="0.2"/>
    <n v="1.764"/>
    <n v="4.032"/>
    <n v="1.008"/>
    <x v="2"/>
    <x v="0"/>
    <s v="Q4"/>
    <x v="3"/>
  </r>
  <r>
    <n v="1491"/>
    <s v="CA-2017-151911"/>
    <x v="504"/>
    <x v="547"/>
    <x v="0"/>
    <s v="DL-13495"/>
    <s v="Dionis Lloyd"/>
    <x v="1"/>
    <x v="0"/>
    <x v="20"/>
    <s v="New York"/>
    <x v="23"/>
    <x v="3"/>
    <x v="36"/>
    <x v="1"/>
    <x v="12"/>
    <x v="36"/>
    <n v="62.96"/>
    <n v="4"/>
    <n v="0"/>
    <n v="28.332000000000001"/>
    <n v="62.96"/>
    <n v="0"/>
    <x v="3"/>
    <x v="3"/>
    <s v="Q2"/>
    <x v="1"/>
  </r>
  <r>
    <n v="1492"/>
    <s v="CA-2017-166436"/>
    <x v="221"/>
    <x v="51"/>
    <x v="1"/>
    <s v="TS-21370"/>
    <s v="Todd Sumrall"/>
    <x v="1"/>
    <x v="0"/>
    <x v="20"/>
    <s v="New York"/>
    <x v="45"/>
    <x v="3"/>
    <x v="1017"/>
    <x v="1"/>
    <x v="10"/>
    <x v="1008"/>
    <n v="5.88"/>
    <n v="1"/>
    <n v="0"/>
    <n v="2.8812000000000002"/>
    <n v="5.88"/>
    <n v="0"/>
    <x v="3"/>
    <x v="0"/>
    <s v="Q4"/>
    <x v="5"/>
  </r>
  <r>
    <n v="1493"/>
    <s v="CA-2017-166436"/>
    <x v="221"/>
    <x v="51"/>
    <x v="1"/>
    <s v="TS-21370"/>
    <s v="Todd Sumrall"/>
    <x v="1"/>
    <x v="0"/>
    <x v="20"/>
    <s v="New York"/>
    <x v="45"/>
    <x v="3"/>
    <x v="323"/>
    <x v="0"/>
    <x v="1"/>
    <x v="323"/>
    <n v="977.29200000000003"/>
    <n v="6"/>
    <n v="0.1"/>
    <n v="173.74080000000001"/>
    <n v="879.56280000000004"/>
    <n v="97.729200000000006"/>
    <x v="3"/>
    <x v="0"/>
    <s v="Q4"/>
    <x v="5"/>
  </r>
  <r>
    <n v="1494"/>
    <s v="CA-2017-139661"/>
    <x v="505"/>
    <x v="548"/>
    <x v="1"/>
    <s v="JW-15220"/>
    <s v="Jane Waco"/>
    <x v="1"/>
    <x v="0"/>
    <x v="137"/>
    <s v="Washington"/>
    <x v="172"/>
    <x v="1"/>
    <x v="763"/>
    <x v="0"/>
    <x v="5"/>
    <x v="762"/>
    <n v="9.64"/>
    <n v="2"/>
    <n v="0"/>
    <n v="3.6631999999999998"/>
    <n v="9.64"/>
    <n v="0"/>
    <x v="3"/>
    <x v="2"/>
    <s v="Q4"/>
    <x v="2"/>
  </r>
  <r>
    <n v="1495"/>
    <s v="CA-2014-123925"/>
    <x v="506"/>
    <x v="549"/>
    <x v="0"/>
    <s v="RF-19840"/>
    <s v="Roy Französisch"/>
    <x v="0"/>
    <x v="0"/>
    <x v="38"/>
    <s v="Georgia"/>
    <x v="112"/>
    <x v="0"/>
    <x v="818"/>
    <x v="1"/>
    <x v="6"/>
    <x v="814"/>
    <n v="40.049999999999997"/>
    <n v="3"/>
    <n v="0"/>
    <n v="11.214"/>
    <n v="40.049999999999997"/>
    <n v="0"/>
    <x v="2"/>
    <x v="4"/>
    <s v="Q4"/>
    <x v="4"/>
  </r>
  <r>
    <n v="1496"/>
    <s v="CA-2017-152485"/>
    <x v="507"/>
    <x v="221"/>
    <x v="1"/>
    <s v="JD-15790"/>
    <s v="John Dryer"/>
    <x v="0"/>
    <x v="0"/>
    <x v="224"/>
    <s v="Texas"/>
    <x v="280"/>
    <x v="2"/>
    <x v="853"/>
    <x v="1"/>
    <x v="6"/>
    <x v="846"/>
    <n v="10.192"/>
    <n v="7"/>
    <n v="0.2"/>
    <n v="3.1850000000000001"/>
    <n v="8.1536000000000008"/>
    <n v="2.0384000000000002"/>
    <x v="3"/>
    <x v="8"/>
    <s v="Q3"/>
    <x v="2"/>
  </r>
  <r>
    <n v="1497"/>
    <s v="CA-2017-152485"/>
    <x v="507"/>
    <x v="221"/>
    <x v="1"/>
    <s v="JD-15790"/>
    <s v="John Dryer"/>
    <x v="0"/>
    <x v="0"/>
    <x v="224"/>
    <s v="Texas"/>
    <x v="280"/>
    <x v="2"/>
    <x v="1018"/>
    <x v="1"/>
    <x v="4"/>
    <x v="1009"/>
    <n v="16.783999999999999"/>
    <n v="1"/>
    <n v="0.2"/>
    <n v="-0.20979999999999999"/>
    <n v="13.427199999999999"/>
    <n v="3.3567999999999998"/>
    <x v="3"/>
    <x v="8"/>
    <s v="Q3"/>
    <x v="2"/>
  </r>
  <r>
    <n v="1498"/>
    <s v="CA-2017-152485"/>
    <x v="507"/>
    <x v="221"/>
    <x v="1"/>
    <s v="JD-15790"/>
    <s v="John Dryer"/>
    <x v="0"/>
    <x v="0"/>
    <x v="224"/>
    <s v="Texas"/>
    <x v="280"/>
    <x v="2"/>
    <x v="169"/>
    <x v="1"/>
    <x v="6"/>
    <x v="170"/>
    <n v="13.12"/>
    <n v="5"/>
    <n v="0.2"/>
    <n v="3.7719999999999998"/>
    <n v="10.496"/>
    <n v="2.6240000000000001"/>
    <x v="3"/>
    <x v="8"/>
    <s v="Q3"/>
    <x v="2"/>
  </r>
  <r>
    <n v="1499"/>
    <s v="CA-2016-141586"/>
    <x v="508"/>
    <x v="550"/>
    <x v="2"/>
    <s v="NK-18490"/>
    <s v="Neil Knudson"/>
    <x v="2"/>
    <x v="0"/>
    <x v="8"/>
    <s v="California"/>
    <x v="34"/>
    <x v="1"/>
    <x v="109"/>
    <x v="1"/>
    <x v="8"/>
    <x v="109"/>
    <n v="18.16"/>
    <n v="5"/>
    <n v="0.2"/>
    <n v="6.5830000000000002"/>
    <n v="14.528"/>
    <n v="3.6320000000000001"/>
    <x v="0"/>
    <x v="2"/>
    <s v="Q4"/>
    <x v="2"/>
  </r>
  <r>
    <n v="1500"/>
    <s v="CA-2017-130386"/>
    <x v="105"/>
    <x v="551"/>
    <x v="1"/>
    <s v="NG-18430"/>
    <s v="Nathan Gelder"/>
    <x v="0"/>
    <x v="0"/>
    <x v="89"/>
    <s v="Texas"/>
    <x v="110"/>
    <x v="2"/>
    <x v="186"/>
    <x v="1"/>
    <x v="10"/>
    <x v="187"/>
    <n v="16.056000000000001"/>
    <n v="3"/>
    <n v="0.2"/>
    <n v="5.8202999999999996"/>
    <n v="12.844800000000001"/>
    <n v="3.2112000000000003"/>
    <x v="3"/>
    <x v="0"/>
    <s v="Q4"/>
    <x v="1"/>
  </r>
  <r>
    <n v="1501"/>
    <s v="CA-2017-130386"/>
    <x v="105"/>
    <x v="551"/>
    <x v="1"/>
    <s v="NG-18430"/>
    <s v="Nathan Gelder"/>
    <x v="0"/>
    <x v="0"/>
    <x v="89"/>
    <s v="Texas"/>
    <x v="110"/>
    <x v="2"/>
    <x v="1019"/>
    <x v="1"/>
    <x v="10"/>
    <x v="1010"/>
    <n v="223.05600000000001"/>
    <n v="9"/>
    <n v="0.2"/>
    <n v="69.704999999999998"/>
    <n v="178.44480000000001"/>
    <n v="44.611200000000004"/>
    <x v="3"/>
    <x v="0"/>
    <s v="Q4"/>
    <x v="1"/>
  </r>
  <r>
    <n v="1502"/>
    <s v="CA-2017-130386"/>
    <x v="105"/>
    <x v="551"/>
    <x v="1"/>
    <s v="NG-18430"/>
    <s v="Nathan Gelder"/>
    <x v="0"/>
    <x v="0"/>
    <x v="89"/>
    <s v="Texas"/>
    <x v="110"/>
    <x v="2"/>
    <x v="906"/>
    <x v="1"/>
    <x v="4"/>
    <x v="898"/>
    <n v="540.048"/>
    <n v="3"/>
    <n v="0.2"/>
    <n v="-47.254199999999997"/>
    <n v="432.03840000000002"/>
    <n v="108.00960000000001"/>
    <x v="3"/>
    <x v="0"/>
    <s v="Q4"/>
    <x v="1"/>
  </r>
  <r>
    <n v="1503"/>
    <s v="CA-2016-100468"/>
    <x v="390"/>
    <x v="417"/>
    <x v="1"/>
    <s v="AT-10435"/>
    <s v="Alyssa Tate"/>
    <x v="2"/>
    <x v="0"/>
    <x v="1"/>
    <s v="California"/>
    <x v="62"/>
    <x v="1"/>
    <x v="1020"/>
    <x v="2"/>
    <x v="7"/>
    <x v="1011"/>
    <n v="33.520000000000003"/>
    <n v="2"/>
    <n v="0.2"/>
    <n v="3.3519999999999999"/>
    <n v="26.816000000000003"/>
    <n v="6.7040000000000006"/>
    <x v="0"/>
    <x v="0"/>
    <s v="Q4"/>
    <x v="6"/>
  </r>
  <r>
    <n v="1504"/>
    <s v="CA-2016-100468"/>
    <x v="390"/>
    <x v="417"/>
    <x v="1"/>
    <s v="AT-10435"/>
    <s v="Alyssa Tate"/>
    <x v="2"/>
    <x v="0"/>
    <x v="1"/>
    <s v="California"/>
    <x v="62"/>
    <x v="1"/>
    <x v="527"/>
    <x v="0"/>
    <x v="5"/>
    <x v="527"/>
    <n v="9.94"/>
    <n v="2"/>
    <n v="0"/>
    <n v="3.0813999999999999"/>
    <n v="9.94"/>
    <n v="0"/>
    <x v="0"/>
    <x v="0"/>
    <s v="Q4"/>
    <x v="6"/>
  </r>
  <r>
    <n v="1505"/>
    <s v="CA-2015-153388"/>
    <x v="509"/>
    <x v="552"/>
    <x v="1"/>
    <s v="PC-19000"/>
    <s v="Pauline Chand"/>
    <x v="2"/>
    <x v="0"/>
    <x v="1"/>
    <s v="California"/>
    <x v="25"/>
    <x v="1"/>
    <x v="59"/>
    <x v="1"/>
    <x v="6"/>
    <x v="59"/>
    <n v="6.72"/>
    <n v="4"/>
    <n v="0"/>
    <n v="3.36"/>
    <n v="6.72"/>
    <n v="0"/>
    <x v="1"/>
    <x v="6"/>
    <s v="Q3"/>
    <x v="3"/>
  </r>
  <r>
    <n v="1506"/>
    <s v="CA-2015-153388"/>
    <x v="509"/>
    <x v="552"/>
    <x v="1"/>
    <s v="PC-19000"/>
    <s v="Pauline Chand"/>
    <x v="2"/>
    <x v="0"/>
    <x v="1"/>
    <s v="California"/>
    <x v="25"/>
    <x v="1"/>
    <x v="1021"/>
    <x v="0"/>
    <x v="3"/>
    <x v="1012"/>
    <n v="1004.976"/>
    <n v="6"/>
    <n v="0.2"/>
    <n v="-175.8708"/>
    <n v="803.98080000000004"/>
    <n v="200.99520000000001"/>
    <x v="1"/>
    <x v="6"/>
    <s v="Q3"/>
    <x v="3"/>
  </r>
  <r>
    <n v="1507"/>
    <s v="CA-2017-154935"/>
    <x v="165"/>
    <x v="168"/>
    <x v="1"/>
    <s v="AR-10540"/>
    <s v="Andy Reiter"/>
    <x v="0"/>
    <x v="0"/>
    <x v="20"/>
    <s v="New York"/>
    <x v="23"/>
    <x v="3"/>
    <x v="985"/>
    <x v="1"/>
    <x v="8"/>
    <x v="978"/>
    <n v="17.88"/>
    <n v="3"/>
    <n v="0.2"/>
    <n v="5.5875000000000004"/>
    <n v="14.304"/>
    <n v="3.5760000000000001"/>
    <x v="3"/>
    <x v="4"/>
    <s v="Q4"/>
    <x v="1"/>
  </r>
  <r>
    <n v="1508"/>
    <s v="CA-2016-134208"/>
    <x v="42"/>
    <x v="30"/>
    <x v="1"/>
    <s v="CS-12505"/>
    <s v="Cindy Stewart"/>
    <x v="0"/>
    <x v="0"/>
    <x v="38"/>
    <s v="Georgia"/>
    <x v="112"/>
    <x v="0"/>
    <x v="1022"/>
    <x v="2"/>
    <x v="15"/>
    <x v="1013"/>
    <n v="396"/>
    <n v="4"/>
    <n v="0"/>
    <n v="190.08"/>
    <n v="396"/>
    <n v="0"/>
    <x v="0"/>
    <x v="8"/>
    <s v="Q3"/>
    <x v="3"/>
  </r>
  <r>
    <n v="1509"/>
    <s v="CA-2017-108294"/>
    <x v="389"/>
    <x v="235"/>
    <x v="3"/>
    <s v="LS-16975"/>
    <s v="Lindsay Shagiari"/>
    <x v="2"/>
    <x v="0"/>
    <x v="155"/>
    <s v="Nebraska"/>
    <x v="198"/>
    <x v="2"/>
    <x v="1023"/>
    <x v="1"/>
    <x v="8"/>
    <x v="1014"/>
    <n v="34.5"/>
    <n v="3"/>
    <n v="0"/>
    <n v="15.525"/>
    <n v="34.5"/>
    <n v="0"/>
    <x v="3"/>
    <x v="4"/>
    <s v="Q4"/>
    <x v="1"/>
  </r>
  <r>
    <n v="1510"/>
    <s v="CA-2017-103611"/>
    <x v="510"/>
    <x v="17"/>
    <x v="2"/>
    <s v="JM-15535"/>
    <s v="Jessica Myrick"/>
    <x v="0"/>
    <x v="0"/>
    <x v="1"/>
    <s v="California"/>
    <x v="1"/>
    <x v="1"/>
    <x v="1006"/>
    <x v="0"/>
    <x v="5"/>
    <x v="998"/>
    <n v="8.36"/>
    <n v="2"/>
    <n v="0"/>
    <n v="3.0095999999999998"/>
    <n v="8.36"/>
    <n v="0"/>
    <x v="3"/>
    <x v="8"/>
    <s v="Q3"/>
    <x v="0"/>
  </r>
  <r>
    <n v="1511"/>
    <s v="CA-2017-100384"/>
    <x v="92"/>
    <x v="553"/>
    <x v="1"/>
    <s v="NH-18610"/>
    <s v="Nicole Hansen"/>
    <x v="1"/>
    <x v="0"/>
    <x v="225"/>
    <s v="California"/>
    <x v="281"/>
    <x v="1"/>
    <x v="281"/>
    <x v="1"/>
    <x v="6"/>
    <x v="281"/>
    <n v="385.6"/>
    <n v="8"/>
    <n v="0"/>
    <n v="111.824"/>
    <n v="385.6"/>
    <n v="0"/>
    <x v="3"/>
    <x v="1"/>
    <s v="Q2"/>
    <x v="3"/>
  </r>
  <r>
    <n v="1512"/>
    <s v="CA-2017-100384"/>
    <x v="92"/>
    <x v="553"/>
    <x v="1"/>
    <s v="NH-18610"/>
    <s v="Nicole Hansen"/>
    <x v="1"/>
    <x v="0"/>
    <x v="225"/>
    <s v="California"/>
    <x v="281"/>
    <x v="1"/>
    <x v="181"/>
    <x v="1"/>
    <x v="6"/>
    <x v="182"/>
    <n v="35.82"/>
    <n v="9"/>
    <n v="0"/>
    <n v="11.820600000000001"/>
    <n v="35.82"/>
    <n v="0"/>
    <x v="3"/>
    <x v="1"/>
    <s v="Q2"/>
    <x v="3"/>
  </r>
  <r>
    <n v="1513"/>
    <s v="CA-2017-112809"/>
    <x v="238"/>
    <x v="554"/>
    <x v="1"/>
    <s v="RA-19915"/>
    <s v="Russell Applegate"/>
    <x v="0"/>
    <x v="0"/>
    <x v="61"/>
    <s v="Texas"/>
    <x v="77"/>
    <x v="2"/>
    <x v="225"/>
    <x v="1"/>
    <x v="4"/>
    <x v="226"/>
    <n v="200.06399999999999"/>
    <n v="3"/>
    <n v="0.2"/>
    <n v="12.504"/>
    <n v="160.05119999999999"/>
    <n v="40.012799999999999"/>
    <x v="3"/>
    <x v="6"/>
    <s v="Q3"/>
    <x v="5"/>
  </r>
  <r>
    <n v="1514"/>
    <s v="CA-2017-112809"/>
    <x v="238"/>
    <x v="554"/>
    <x v="1"/>
    <s v="RA-19915"/>
    <s v="Russell Applegate"/>
    <x v="0"/>
    <x v="0"/>
    <x v="61"/>
    <s v="Texas"/>
    <x v="77"/>
    <x v="2"/>
    <x v="410"/>
    <x v="1"/>
    <x v="8"/>
    <x v="410"/>
    <n v="21.38"/>
    <n v="5"/>
    <n v="0.8"/>
    <n v="-33.139000000000003"/>
    <n v="4.2759999999999989"/>
    <n v="17.103999999999999"/>
    <x v="3"/>
    <x v="6"/>
    <s v="Q3"/>
    <x v="5"/>
  </r>
  <r>
    <n v="1515"/>
    <s v="CA-2017-112809"/>
    <x v="238"/>
    <x v="554"/>
    <x v="1"/>
    <s v="RA-19915"/>
    <s v="Russell Applegate"/>
    <x v="0"/>
    <x v="0"/>
    <x v="61"/>
    <s v="Texas"/>
    <x v="77"/>
    <x v="2"/>
    <x v="674"/>
    <x v="1"/>
    <x v="8"/>
    <x v="674"/>
    <n v="6.7439999999999998"/>
    <n v="4"/>
    <n v="0.8"/>
    <n v="-11.4648"/>
    <n v="1.3487999999999996"/>
    <n v="5.3952"/>
    <x v="3"/>
    <x v="6"/>
    <s v="Q3"/>
    <x v="5"/>
  </r>
  <r>
    <n v="1516"/>
    <s v="US-2017-160759"/>
    <x v="157"/>
    <x v="416"/>
    <x v="1"/>
    <s v="AI-10855"/>
    <s v="Arianne Irving"/>
    <x v="0"/>
    <x v="0"/>
    <x v="10"/>
    <s v="Pennsylvania"/>
    <x v="74"/>
    <x v="3"/>
    <x v="955"/>
    <x v="0"/>
    <x v="1"/>
    <x v="948"/>
    <n v="63.686"/>
    <n v="1"/>
    <n v="0.3"/>
    <n v="-9.0980000000000008"/>
    <n v="44.580199999999998"/>
    <n v="19.105799999999999"/>
    <x v="3"/>
    <x v="4"/>
    <s v="Q4"/>
    <x v="2"/>
  </r>
  <r>
    <n v="1517"/>
    <s v="CA-2017-148446"/>
    <x v="389"/>
    <x v="93"/>
    <x v="0"/>
    <s v="MC-17845"/>
    <s v="Michael Chen"/>
    <x v="0"/>
    <x v="0"/>
    <x v="226"/>
    <s v="Nevada"/>
    <x v="282"/>
    <x v="1"/>
    <x v="489"/>
    <x v="0"/>
    <x v="3"/>
    <x v="489"/>
    <n v="1669.6"/>
    <n v="4"/>
    <n v="0"/>
    <n v="116.872"/>
    <n v="1669.6"/>
    <n v="0"/>
    <x v="3"/>
    <x v="4"/>
    <s v="Q4"/>
    <x v="1"/>
  </r>
  <r>
    <n v="1518"/>
    <s v="CA-2014-111059"/>
    <x v="511"/>
    <x v="555"/>
    <x v="0"/>
    <s v="TB-21400"/>
    <s v="Tom Boeckenhauer"/>
    <x v="0"/>
    <x v="0"/>
    <x v="4"/>
    <s v="Washington"/>
    <x v="59"/>
    <x v="1"/>
    <x v="270"/>
    <x v="1"/>
    <x v="8"/>
    <x v="270"/>
    <n v="83.84"/>
    <n v="2"/>
    <n v="0.2"/>
    <n v="27.248000000000001"/>
    <n v="67.072000000000003"/>
    <n v="16.768000000000001"/>
    <x v="2"/>
    <x v="11"/>
    <s v="Q1"/>
    <x v="2"/>
  </r>
  <r>
    <n v="1519"/>
    <s v="CA-2014-111059"/>
    <x v="511"/>
    <x v="555"/>
    <x v="0"/>
    <s v="TB-21400"/>
    <s v="Tom Boeckenhauer"/>
    <x v="0"/>
    <x v="0"/>
    <x v="4"/>
    <s v="Washington"/>
    <x v="59"/>
    <x v="1"/>
    <x v="555"/>
    <x v="1"/>
    <x v="8"/>
    <x v="554"/>
    <n v="13.272"/>
    <n v="3"/>
    <n v="0.2"/>
    <n v="4.3133999999999997"/>
    <n v="10.617600000000001"/>
    <n v="2.6544000000000003"/>
    <x v="2"/>
    <x v="11"/>
    <s v="Q1"/>
    <x v="2"/>
  </r>
  <r>
    <n v="1520"/>
    <s v="CA-2017-116204"/>
    <x v="512"/>
    <x v="556"/>
    <x v="0"/>
    <s v="VW-21775"/>
    <s v="Victoria Wilson"/>
    <x v="1"/>
    <x v="0"/>
    <x v="8"/>
    <s v="California"/>
    <x v="94"/>
    <x v="1"/>
    <x v="733"/>
    <x v="1"/>
    <x v="8"/>
    <x v="732"/>
    <n v="21.335999999999999"/>
    <n v="7"/>
    <n v="0.2"/>
    <n v="7.7343000000000002"/>
    <n v="17.0688"/>
    <n v="4.2671999999999999"/>
    <x v="3"/>
    <x v="11"/>
    <s v="Q1"/>
    <x v="3"/>
  </r>
  <r>
    <n v="1521"/>
    <s v="CA-2017-109946"/>
    <x v="513"/>
    <x v="557"/>
    <x v="1"/>
    <s v="PL-18925"/>
    <s v="Paul Lucas"/>
    <x v="2"/>
    <x v="0"/>
    <x v="22"/>
    <s v="Illinois"/>
    <x v="26"/>
    <x v="2"/>
    <x v="1024"/>
    <x v="1"/>
    <x v="6"/>
    <x v="1015"/>
    <n v="16.52"/>
    <n v="5"/>
    <n v="0.2"/>
    <n v="2.0649999999999999"/>
    <n v="13.216000000000001"/>
    <n v="3.3040000000000003"/>
    <x v="3"/>
    <x v="3"/>
    <s v="Q2"/>
    <x v="1"/>
  </r>
  <r>
    <n v="1522"/>
    <s v="CA-2015-144806"/>
    <x v="401"/>
    <x v="223"/>
    <x v="1"/>
    <s v="GH-14425"/>
    <s v="Gary Hwang"/>
    <x v="0"/>
    <x v="0"/>
    <x v="93"/>
    <s v="Arizona"/>
    <x v="115"/>
    <x v="1"/>
    <x v="592"/>
    <x v="0"/>
    <x v="5"/>
    <x v="592"/>
    <n v="206.11199999999999"/>
    <n v="6"/>
    <n v="0.2"/>
    <n v="48.951599999999999"/>
    <n v="164.8896"/>
    <n v="41.2224"/>
    <x v="1"/>
    <x v="4"/>
    <s v="Q4"/>
    <x v="1"/>
  </r>
  <r>
    <n v="1523"/>
    <s v="CA-2015-144806"/>
    <x v="401"/>
    <x v="223"/>
    <x v="1"/>
    <s v="GH-14425"/>
    <s v="Gary Hwang"/>
    <x v="0"/>
    <x v="0"/>
    <x v="93"/>
    <s v="Arizona"/>
    <x v="115"/>
    <x v="1"/>
    <x v="1025"/>
    <x v="1"/>
    <x v="10"/>
    <x v="1016"/>
    <n v="19.920000000000002"/>
    <n v="5"/>
    <n v="0.2"/>
    <n v="6.7229999999999999"/>
    <n v="15.936000000000002"/>
    <n v="3.9840000000000004"/>
    <x v="1"/>
    <x v="4"/>
    <s v="Q4"/>
    <x v="1"/>
  </r>
  <r>
    <n v="1524"/>
    <s v="CA-2015-144806"/>
    <x v="401"/>
    <x v="223"/>
    <x v="1"/>
    <s v="GH-14425"/>
    <s v="Gary Hwang"/>
    <x v="0"/>
    <x v="0"/>
    <x v="93"/>
    <s v="Arizona"/>
    <x v="115"/>
    <x v="1"/>
    <x v="334"/>
    <x v="1"/>
    <x v="10"/>
    <x v="334"/>
    <n v="198.27199999999999"/>
    <n v="8"/>
    <n v="0.2"/>
    <n v="61.96"/>
    <n v="158.61760000000001"/>
    <n v="39.654400000000003"/>
    <x v="1"/>
    <x v="4"/>
    <s v="Q4"/>
    <x v="1"/>
  </r>
  <r>
    <n v="1525"/>
    <s v="CA-2015-144806"/>
    <x v="401"/>
    <x v="223"/>
    <x v="1"/>
    <s v="GH-14425"/>
    <s v="Gary Hwang"/>
    <x v="0"/>
    <x v="0"/>
    <x v="93"/>
    <s v="Arizona"/>
    <x v="115"/>
    <x v="1"/>
    <x v="232"/>
    <x v="1"/>
    <x v="4"/>
    <x v="233"/>
    <n v="247.10400000000001"/>
    <n v="6"/>
    <n v="0.2"/>
    <n v="-58.687199999999997"/>
    <n v="197.68320000000003"/>
    <n v="49.420800000000007"/>
    <x v="1"/>
    <x v="4"/>
    <s v="Q4"/>
    <x v="1"/>
  </r>
  <r>
    <n v="1526"/>
    <s v="CA-2015-144806"/>
    <x v="401"/>
    <x v="223"/>
    <x v="1"/>
    <s v="GH-14425"/>
    <s v="Gary Hwang"/>
    <x v="0"/>
    <x v="0"/>
    <x v="93"/>
    <s v="Arizona"/>
    <x v="115"/>
    <x v="1"/>
    <x v="30"/>
    <x v="1"/>
    <x v="6"/>
    <x v="30"/>
    <n v="86.304000000000002"/>
    <n v="6"/>
    <n v="0.2"/>
    <n v="9.7091999999999992"/>
    <n v="69.043199999999999"/>
    <n v="17.2608"/>
    <x v="1"/>
    <x v="4"/>
    <s v="Q4"/>
    <x v="1"/>
  </r>
  <r>
    <n v="1527"/>
    <s v="CA-2016-122392"/>
    <x v="405"/>
    <x v="330"/>
    <x v="1"/>
    <s v="CJ-12010"/>
    <s v="Caroline Jumper"/>
    <x v="0"/>
    <x v="0"/>
    <x v="227"/>
    <s v="Pennsylvania"/>
    <x v="283"/>
    <x v="3"/>
    <x v="1026"/>
    <x v="1"/>
    <x v="6"/>
    <x v="1017"/>
    <n v="4.16"/>
    <n v="2"/>
    <n v="0.2"/>
    <n v="0.36399999999999999"/>
    <n v="3.3280000000000003"/>
    <n v="0.83200000000000007"/>
    <x v="0"/>
    <x v="7"/>
    <s v="Q3"/>
    <x v="5"/>
  </r>
  <r>
    <n v="1528"/>
    <s v="CA-2016-122392"/>
    <x v="405"/>
    <x v="330"/>
    <x v="1"/>
    <s v="CJ-12010"/>
    <s v="Caroline Jumper"/>
    <x v="0"/>
    <x v="0"/>
    <x v="227"/>
    <s v="Pennsylvania"/>
    <x v="283"/>
    <x v="3"/>
    <x v="1027"/>
    <x v="0"/>
    <x v="5"/>
    <x v="1018"/>
    <n v="11.648"/>
    <n v="2"/>
    <n v="0.2"/>
    <n v="3.3488000000000002"/>
    <n v="9.3184000000000005"/>
    <n v="2.3296000000000001"/>
    <x v="0"/>
    <x v="7"/>
    <s v="Q3"/>
    <x v="5"/>
  </r>
  <r>
    <n v="1529"/>
    <s v="CA-2015-148432"/>
    <x v="209"/>
    <x v="558"/>
    <x v="0"/>
    <s v="MC-18130"/>
    <s v="Mike Caudle"/>
    <x v="1"/>
    <x v="0"/>
    <x v="46"/>
    <s v="Delaware"/>
    <x v="284"/>
    <x v="3"/>
    <x v="1028"/>
    <x v="1"/>
    <x v="13"/>
    <x v="1019"/>
    <n v="26.18"/>
    <n v="7"/>
    <n v="0"/>
    <n v="0.52359999999999995"/>
    <n v="26.18"/>
    <n v="0"/>
    <x v="1"/>
    <x v="0"/>
    <s v="Q4"/>
    <x v="3"/>
  </r>
  <r>
    <n v="1530"/>
    <s v="CA-2015-148432"/>
    <x v="209"/>
    <x v="558"/>
    <x v="0"/>
    <s v="MC-18130"/>
    <s v="Mike Caudle"/>
    <x v="1"/>
    <x v="0"/>
    <x v="46"/>
    <s v="Delaware"/>
    <x v="284"/>
    <x v="3"/>
    <x v="1029"/>
    <x v="1"/>
    <x v="10"/>
    <x v="1020"/>
    <n v="7.3"/>
    <n v="2"/>
    <n v="0"/>
    <n v="3.431"/>
    <n v="7.3"/>
    <n v="0"/>
    <x v="1"/>
    <x v="0"/>
    <s v="Q4"/>
    <x v="3"/>
  </r>
  <r>
    <n v="1531"/>
    <s v="CA-2015-103793"/>
    <x v="514"/>
    <x v="394"/>
    <x v="1"/>
    <s v="BV-11245"/>
    <s v="Benjamin Venier"/>
    <x v="1"/>
    <x v="0"/>
    <x v="100"/>
    <s v="Florida"/>
    <x v="229"/>
    <x v="0"/>
    <x v="1030"/>
    <x v="1"/>
    <x v="10"/>
    <x v="1021"/>
    <n v="74.352000000000004"/>
    <n v="3"/>
    <n v="0.2"/>
    <n v="23.234999999999999"/>
    <n v="59.481600000000007"/>
    <n v="14.870400000000002"/>
    <x v="1"/>
    <x v="10"/>
    <s v="Q1"/>
    <x v="6"/>
  </r>
  <r>
    <n v="1532"/>
    <s v="CA-2017-159884"/>
    <x v="515"/>
    <x v="559"/>
    <x v="1"/>
    <s v="JF-15490"/>
    <s v="Jeremy Farry"/>
    <x v="0"/>
    <x v="0"/>
    <x v="228"/>
    <s v="Arizona"/>
    <x v="285"/>
    <x v="1"/>
    <x v="1031"/>
    <x v="1"/>
    <x v="4"/>
    <x v="1022"/>
    <n v="10.744"/>
    <n v="1"/>
    <n v="0.2"/>
    <n v="0.80579999999999996"/>
    <n v="8.5952000000000002"/>
    <n v="2.1488"/>
    <x v="3"/>
    <x v="6"/>
    <s v="Q3"/>
    <x v="6"/>
  </r>
  <r>
    <n v="1533"/>
    <s v="CA-2017-159884"/>
    <x v="515"/>
    <x v="559"/>
    <x v="1"/>
    <s v="JF-15490"/>
    <s v="Jeremy Farry"/>
    <x v="0"/>
    <x v="0"/>
    <x v="228"/>
    <s v="Arizona"/>
    <x v="285"/>
    <x v="1"/>
    <x v="203"/>
    <x v="1"/>
    <x v="13"/>
    <x v="204"/>
    <n v="8.3759999999999994"/>
    <n v="3"/>
    <n v="0.2"/>
    <n v="2.7222"/>
    <n v="6.7008000000000001"/>
    <n v="1.6752"/>
    <x v="3"/>
    <x v="6"/>
    <s v="Q3"/>
    <x v="6"/>
  </r>
  <r>
    <n v="1534"/>
    <s v="CA-2016-139885"/>
    <x v="429"/>
    <x v="542"/>
    <x v="1"/>
    <s v="EB-13840"/>
    <s v="Ellis Ballard"/>
    <x v="1"/>
    <x v="0"/>
    <x v="20"/>
    <s v="New York"/>
    <x v="45"/>
    <x v="3"/>
    <x v="1032"/>
    <x v="1"/>
    <x v="4"/>
    <x v="1023"/>
    <n v="212.88"/>
    <n v="6"/>
    <n v="0"/>
    <n v="0"/>
    <n v="212.88"/>
    <n v="0"/>
    <x v="0"/>
    <x v="4"/>
    <s v="Q4"/>
    <x v="1"/>
  </r>
  <r>
    <n v="1535"/>
    <s v="CA-2017-124086"/>
    <x v="516"/>
    <x v="556"/>
    <x v="1"/>
    <s v="MP-18175"/>
    <s v="Mike Pelletier"/>
    <x v="2"/>
    <x v="0"/>
    <x v="229"/>
    <s v="California"/>
    <x v="286"/>
    <x v="1"/>
    <x v="574"/>
    <x v="0"/>
    <x v="0"/>
    <x v="574"/>
    <n v="203.983"/>
    <n v="2"/>
    <n v="0.15"/>
    <n v="16.7986"/>
    <n v="173.38554999999999"/>
    <n v="30.597449999999998"/>
    <x v="3"/>
    <x v="11"/>
    <s v="Q1"/>
    <x v="5"/>
  </r>
  <r>
    <n v="1536"/>
    <s v="CA-2016-112389"/>
    <x v="517"/>
    <x v="195"/>
    <x v="1"/>
    <s v="JM-15655"/>
    <s v="Jim Mitchum"/>
    <x v="1"/>
    <x v="0"/>
    <x v="230"/>
    <s v="New Jersey"/>
    <x v="287"/>
    <x v="3"/>
    <x v="1033"/>
    <x v="1"/>
    <x v="4"/>
    <x v="1024"/>
    <n v="40.74"/>
    <n v="3"/>
    <n v="0"/>
    <n v="0.40739999999999998"/>
    <n v="40.74"/>
    <n v="0"/>
    <x v="0"/>
    <x v="2"/>
    <s v="Q4"/>
    <x v="3"/>
  </r>
  <r>
    <n v="1537"/>
    <s v="CA-2016-112389"/>
    <x v="517"/>
    <x v="195"/>
    <x v="1"/>
    <s v="JM-15655"/>
    <s v="Jim Mitchum"/>
    <x v="1"/>
    <x v="0"/>
    <x v="230"/>
    <s v="New Jersey"/>
    <x v="287"/>
    <x v="3"/>
    <x v="1034"/>
    <x v="1"/>
    <x v="9"/>
    <x v="1025"/>
    <n v="11.67"/>
    <n v="3"/>
    <n v="0"/>
    <n v="3.0341999999999998"/>
    <n v="11.67"/>
    <n v="0"/>
    <x v="0"/>
    <x v="2"/>
    <s v="Q4"/>
    <x v="3"/>
  </r>
  <r>
    <n v="1538"/>
    <s v="CA-2017-121888"/>
    <x v="175"/>
    <x v="31"/>
    <x v="0"/>
    <s v="CL-11890"/>
    <s v="Carl Ludwig"/>
    <x v="0"/>
    <x v="0"/>
    <x v="231"/>
    <s v="Massachusetts"/>
    <x v="288"/>
    <x v="3"/>
    <x v="884"/>
    <x v="2"/>
    <x v="7"/>
    <x v="878"/>
    <n v="39.99"/>
    <n v="1"/>
    <n v="0"/>
    <n v="11.597099999999999"/>
    <n v="39.99"/>
    <n v="0"/>
    <x v="3"/>
    <x v="8"/>
    <s v="Q3"/>
    <x v="5"/>
  </r>
  <r>
    <n v="1539"/>
    <s v="CA-2017-121888"/>
    <x v="175"/>
    <x v="31"/>
    <x v="0"/>
    <s v="CL-11890"/>
    <s v="Carl Ludwig"/>
    <x v="0"/>
    <x v="0"/>
    <x v="231"/>
    <s v="Massachusetts"/>
    <x v="288"/>
    <x v="3"/>
    <x v="359"/>
    <x v="1"/>
    <x v="6"/>
    <x v="359"/>
    <n v="16.28"/>
    <n v="2"/>
    <n v="0"/>
    <n v="6.5119999999999996"/>
    <n v="16.28"/>
    <n v="0"/>
    <x v="3"/>
    <x v="8"/>
    <s v="Q3"/>
    <x v="5"/>
  </r>
  <r>
    <n v="1540"/>
    <s v="CA-2017-121888"/>
    <x v="175"/>
    <x v="31"/>
    <x v="0"/>
    <s v="CL-11890"/>
    <s v="Carl Ludwig"/>
    <x v="0"/>
    <x v="0"/>
    <x v="231"/>
    <s v="Massachusetts"/>
    <x v="288"/>
    <x v="3"/>
    <x v="37"/>
    <x v="0"/>
    <x v="0"/>
    <x v="37"/>
    <n v="782.94"/>
    <n v="3"/>
    <n v="0"/>
    <n v="203.56440000000001"/>
    <n v="782.94"/>
    <n v="0"/>
    <x v="3"/>
    <x v="8"/>
    <s v="Q3"/>
    <x v="5"/>
  </r>
  <r>
    <n v="1541"/>
    <s v="CA-2017-121888"/>
    <x v="175"/>
    <x v="31"/>
    <x v="0"/>
    <s v="CL-11890"/>
    <s v="Carl Ludwig"/>
    <x v="0"/>
    <x v="0"/>
    <x v="231"/>
    <s v="Massachusetts"/>
    <x v="288"/>
    <x v="3"/>
    <x v="1002"/>
    <x v="1"/>
    <x v="8"/>
    <x v="994"/>
    <n v="242.48"/>
    <n v="7"/>
    <n v="0"/>
    <n v="116.3904"/>
    <n v="242.48"/>
    <n v="0"/>
    <x v="3"/>
    <x v="8"/>
    <s v="Q3"/>
    <x v="5"/>
  </r>
  <r>
    <n v="1542"/>
    <s v="CA-2014-166884"/>
    <x v="518"/>
    <x v="560"/>
    <x v="0"/>
    <s v="CK-12205"/>
    <s v="Chloris Kastensmidt"/>
    <x v="0"/>
    <x v="0"/>
    <x v="38"/>
    <s v="Ohio"/>
    <x v="47"/>
    <x v="3"/>
    <x v="1035"/>
    <x v="0"/>
    <x v="5"/>
    <x v="325"/>
    <n v="8.32"/>
    <n v="5"/>
    <n v="0.2"/>
    <n v="2.2879999999999998"/>
    <n v="6.6560000000000006"/>
    <n v="1.6640000000000001"/>
    <x v="2"/>
    <x v="10"/>
    <s v="Q1"/>
    <x v="0"/>
  </r>
  <r>
    <n v="1543"/>
    <s v="CA-2014-166884"/>
    <x v="518"/>
    <x v="560"/>
    <x v="0"/>
    <s v="CK-12205"/>
    <s v="Chloris Kastensmidt"/>
    <x v="0"/>
    <x v="0"/>
    <x v="38"/>
    <s v="Ohio"/>
    <x v="47"/>
    <x v="3"/>
    <x v="845"/>
    <x v="1"/>
    <x v="13"/>
    <x v="839"/>
    <n v="10.464"/>
    <n v="6"/>
    <n v="0.2"/>
    <n v="1.7003999999999999"/>
    <n v="8.3712"/>
    <n v="2.0928"/>
    <x v="2"/>
    <x v="10"/>
    <s v="Q1"/>
    <x v="0"/>
  </r>
  <r>
    <n v="1544"/>
    <s v="CA-2014-107181"/>
    <x v="519"/>
    <x v="561"/>
    <x v="1"/>
    <s v="DB-13270"/>
    <s v="Deborah Brumfield"/>
    <x v="2"/>
    <x v="0"/>
    <x v="70"/>
    <s v="California"/>
    <x v="142"/>
    <x v="1"/>
    <x v="655"/>
    <x v="1"/>
    <x v="8"/>
    <x v="655"/>
    <n v="82.896000000000001"/>
    <n v="3"/>
    <n v="0.2"/>
    <n v="29.0136"/>
    <n v="66.316800000000001"/>
    <n v="16.5792"/>
    <x v="2"/>
    <x v="11"/>
    <s v="Q1"/>
    <x v="0"/>
  </r>
  <r>
    <n v="1545"/>
    <s v="CA-2014-107181"/>
    <x v="519"/>
    <x v="561"/>
    <x v="1"/>
    <s v="DB-13270"/>
    <s v="Deborah Brumfield"/>
    <x v="2"/>
    <x v="0"/>
    <x v="70"/>
    <s v="California"/>
    <x v="142"/>
    <x v="1"/>
    <x v="732"/>
    <x v="1"/>
    <x v="10"/>
    <x v="731"/>
    <n v="34.24"/>
    <n v="4"/>
    <n v="0"/>
    <n v="16.0928"/>
    <n v="34.24"/>
    <n v="0"/>
    <x v="2"/>
    <x v="11"/>
    <s v="Q1"/>
    <x v="0"/>
  </r>
  <r>
    <n v="1546"/>
    <s v="CA-2014-150245"/>
    <x v="520"/>
    <x v="124"/>
    <x v="0"/>
    <s v="PC-18745"/>
    <s v="Pamela Coakley"/>
    <x v="1"/>
    <x v="0"/>
    <x v="232"/>
    <s v="New York"/>
    <x v="289"/>
    <x v="3"/>
    <x v="178"/>
    <x v="0"/>
    <x v="0"/>
    <x v="179"/>
    <n v="1573.4880000000001"/>
    <n v="7"/>
    <n v="0.2"/>
    <n v="196.68600000000001"/>
    <n v="1258.7904000000001"/>
    <n v="314.69760000000002"/>
    <x v="2"/>
    <x v="4"/>
    <s v="Q4"/>
    <x v="4"/>
  </r>
  <r>
    <n v="1547"/>
    <s v="CA-2015-111395"/>
    <x v="521"/>
    <x v="562"/>
    <x v="1"/>
    <s v="VB-21745"/>
    <s v="Victoria Brennan"/>
    <x v="1"/>
    <x v="0"/>
    <x v="52"/>
    <s v="Texas"/>
    <x v="65"/>
    <x v="2"/>
    <x v="921"/>
    <x v="1"/>
    <x v="10"/>
    <x v="913"/>
    <n v="335.52"/>
    <n v="4"/>
    <n v="0.2"/>
    <n v="117.432"/>
    <n v="268.416"/>
    <n v="67.103999999999999"/>
    <x v="1"/>
    <x v="0"/>
    <s v="Q4"/>
    <x v="2"/>
  </r>
  <r>
    <n v="1548"/>
    <s v="CA-2015-111395"/>
    <x v="521"/>
    <x v="562"/>
    <x v="1"/>
    <s v="VB-21745"/>
    <s v="Victoria Brennan"/>
    <x v="1"/>
    <x v="0"/>
    <x v="52"/>
    <s v="Texas"/>
    <x v="65"/>
    <x v="2"/>
    <x v="979"/>
    <x v="1"/>
    <x v="8"/>
    <x v="972"/>
    <n v="23.911999999999999"/>
    <n v="2"/>
    <n v="0.8"/>
    <n v="-40.650399999999998"/>
    <n v="4.7823999999999991"/>
    <n v="19.1296"/>
    <x v="1"/>
    <x v="0"/>
    <s v="Q4"/>
    <x v="2"/>
  </r>
  <r>
    <n v="1549"/>
    <s v="CA-2015-111395"/>
    <x v="521"/>
    <x v="562"/>
    <x v="1"/>
    <s v="VB-21745"/>
    <s v="Victoria Brennan"/>
    <x v="1"/>
    <x v="0"/>
    <x v="52"/>
    <s v="Texas"/>
    <x v="65"/>
    <x v="2"/>
    <x v="1036"/>
    <x v="1"/>
    <x v="4"/>
    <x v="1026"/>
    <n v="27.056000000000001"/>
    <n v="2"/>
    <n v="0.2"/>
    <n v="2.3673999999999999"/>
    <n v="21.644800000000004"/>
    <n v="5.4112000000000009"/>
    <x v="1"/>
    <x v="0"/>
    <s v="Q4"/>
    <x v="2"/>
  </r>
  <r>
    <n v="1550"/>
    <s v="CA-2014-134278"/>
    <x v="522"/>
    <x v="277"/>
    <x v="2"/>
    <s v="EP-13915"/>
    <s v="Emily Phan"/>
    <x v="0"/>
    <x v="0"/>
    <x v="20"/>
    <s v="New York"/>
    <x v="164"/>
    <x v="3"/>
    <x v="890"/>
    <x v="2"/>
    <x v="16"/>
    <x v="883"/>
    <n v="559.99199999999996"/>
    <n v="1"/>
    <n v="0.2"/>
    <n v="174.9975"/>
    <n v="447.99360000000001"/>
    <n v="111.9984"/>
    <x v="2"/>
    <x v="7"/>
    <s v="Q3"/>
    <x v="1"/>
  </r>
  <r>
    <n v="1551"/>
    <s v="US-2017-124926"/>
    <x v="38"/>
    <x v="551"/>
    <x v="0"/>
    <s v="ME-17320"/>
    <s v="Maria Etezadi"/>
    <x v="2"/>
    <x v="0"/>
    <x v="12"/>
    <s v="Texas"/>
    <x v="14"/>
    <x v="2"/>
    <x v="1037"/>
    <x v="1"/>
    <x v="9"/>
    <x v="1027"/>
    <n v="9.3239999999999998"/>
    <n v="6"/>
    <n v="0.8"/>
    <n v="-24.708600000000001"/>
    <n v="1.8647999999999996"/>
    <n v="7.4592000000000001"/>
    <x v="3"/>
    <x v="0"/>
    <s v="Q4"/>
    <x v="2"/>
  </r>
  <r>
    <n v="1552"/>
    <s v="CA-2016-159345"/>
    <x v="26"/>
    <x v="563"/>
    <x v="1"/>
    <s v="IG-15085"/>
    <s v="Ivan Gibson"/>
    <x v="0"/>
    <x v="0"/>
    <x v="70"/>
    <s v="California"/>
    <x v="142"/>
    <x v="1"/>
    <x v="964"/>
    <x v="1"/>
    <x v="10"/>
    <x v="957"/>
    <n v="111.96"/>
    <n v="2"/>
    <n v="0"/>
    <n v="54.860399999999998"/>
    <n v="111.96"/>
    <n v="0"/>
    <x v="0"/>
    <x v="1"/>
    <s v="Q2"/>
    <x v="5"/>
  </r>
  <r>
    <n v="1553"/>
    <s v="CA-2014-130274"/>
    <x v="523"/>
    <x v="564"/>
    <x v="2"/>
    <s v="JS-15940"/>
    <s v="Joni Sundaresam"/>
    <x v="2"/>
    <x v="0"/>
    <x v="233"/>
    <s v="Wisconsin"/>
    <x v="290"/>
    <x v="2"/>
    <x v="1038"/>
    <x v="1"/>
    <x v="2"/>
    <x v="1028"/>
    <n v="21.56"/>
    <n v="7"/>
    <n v="0"/>
    <n v="10.348800000000001"/>
    <n v="21.56"/>
    <n v="0"/>
    <x v="2"/>
    <x v="5"/>
    <s v="Q2"/>
    <x v="3"/>
  </r>
  <r>
    <n v="1554"/>
    <s v="CA-2017-158386"/>
    <x v="524"/>
    <x v="565"/>
    <x v="1"/>
    <s v="BO-11425"/>
    <s v="Bobby Odegard"/>
    <x v="0"/>
    <x v="0"/>
    <x v="102"/>
    <s v="Kentucky"/>
    <x v="126"/>
    <x v="0"/>
    <x v="691"/>
    <x v="1"/>
    <x v="8"/>
    <x v="691"/>
    <n v="124.75"/>
    <n v="5"/>
    <n v="0"/>
    <n v="57.384999999999998"/>
    <n v="124.75"/>
    <n v="0"/>
    <x v="3"/>
    <x v="2"/>
    <s v="Q4"/>
    <x v="2"/>
  </r>
  <r>
    <n v="1555"/>
    <s v="CA-2015-111507"/>
    <x v="525"/>
    <x v="95"/>
    <x v="1"/>
    <s v="VW-21775"/>
    <s v="Victoria Wilson"/>
    <x v="1"/>
    <x v="0"/>
    <x v="234"/>
    <s v="Washington"/>
    <x v="291"/>
    <x v="1"/>
    <x v="1039"/>
    <x v="1"/>
    <x v="6"/>
    <x v="1029"/>
    <n v="5.28"/>
    <n v="3"/>
    <n v="0"/>
    <n v="1.5311999999999999"/>
    <n v="5.28"/>
    <n v="0"/>
    <x v="1"/>
    <x v="11"/>
    <s v="Q1"/>
    <x v="5"/>
  </r>
  <r>
    <n v="1556"/>
    <s v="CA-2017-120761"/>
    <x v="507"/>
    <x v="221"/>
    <x v="1"/>
    <s v="AB-10150"/>
    <s v="Aimee Bixby"/>
    <x v="0"/>
    <x v="0"/>
    <x v="85"/>
    <s v="New York"/>
    <x v="254"/>
    <x v="3"/>
    <x v="43"/>
    <x v="2"/>
    <x v="11"/>
    <x v="43"/>
    <n v="91.96"/>
    <n v="4"/>
    <n v="0"/>
    <n v="39.5428"/>
    <n v="91.96"/>
    <n v="0"/>
    <x v="3"/>
    <x v="8"/>
    <s v="Q3"/>
    <x v="2"/>
  </r>
  <r>
    <n v="1557"/>
    <s v="CA-2016-109176"/>
    <x v="195"/>
    <x v="566"/>
    <x v="1"/>
    <s v="JW-16075"/>
    <s v="Julia West"/>
    <x v="0"/>
    <x v="0"/>
    <x v="10"/>
    <s v="Pennsylvania"/>
    <x v="11"/>
    <x v="3"/>
    <x v="1040"/>
    <x v="1"/>
    <x v="12"/>
    <x v="153"/>
    <n v="9.3439999999999994"/>
    <n v="1"/>
    <n v="0.2"/>
    <n v="3.504"/>
    <n v="7.4752000000000001"/>
    <n v="1.8688"/>
    <x v="0"/>
    <x v="5"/>
    <s v="Q2"/>
    <x v="2"/>
  </r>
  <r>
    <n v="1558"/>
    <s v="CA-2016-109176"/>
    <x v="195"/>
    <x v="566"/>
    <x v="1"/>
    <s v="JW-16075"/>
    <s v="Julia West"/>
    <x v="0"/>
    <x v="0"/>
    <x v="10"/>
    <s v="Pennsylvania"/>
    <x v="11"/>
    <x v="3"/>
    <x v="1041"/>
    <x v="1"/>
    <x v="6"/>
    <x v="1030"/>
    <n v="79.36"/>
    <n v="5"/>
    <n v="0.2"/>
    <n v="9.92"/>
    <n v="63.488"/>
    <n v="15.872"/>
    <x v="0"/>
    <x v="5"/>
    <s v="Q2"/>
    <x v="2"/>
  </r>
  <r>
    <n v="1559"/>
    <s v="CA-2015-112116"/>
    <x v="199"/>
    <x v="567"/>
    <x v="0"/>
    <s v="JE-15475"/>
    <s v="Jeremy Ellison"/>
    <x v="0"/>
    <x v="0"/>
    <x v="4"/>
    <s v="Washington"/>
    <x v="5"/>
    <x v="1"/>
    <x v="977"/>
    <x v="0"/>
    <x v="3"/>
    <x v="832"/>
    <n v="171.96"/>
    <n v="2"/>
    <n v="0"/>
    <n v="44.709600000000002"/>
    <n v="171.96"/>
    <n v="0"/>
    <x v="1"/>
    <x v="10"/>
    <s v="Q1"/>
    <x v="2"/>
  </r>
  <r>
    <n v="1560"/>
    <s v="CA-2016-126809"/>
    <x v="526"/>
    <x v="144"/>
    <x v="1"/>
    <s v="EB-13750"/>
    <s v="Edward Becker"/>
    <x v="1"/>
    <x v="0"/>
    <x v="4"/>
    <s v="Washington"/>
    <x v="5"/>
    <x v="1"/>
    <x v="696"/>
    <x v="1"/>
    <x v="8"/>
    <x v="696"/>
    <n v="35.351999999999997"/>
    <n v="9"/>
    <n v="0.2"/>
    <n v="12.815099999999999"/>
    <n v="28.281599999999997"/>
    <n v="7.0703999999999994"/>
    <x v="0"/>
    <x v="3"/>
    <s v="Q2"/>
    <x v="3"/>
  </r>
  <r>
    <n v="1561"/>
    <s v="CA-2014-105172"/>
    <x v="527"/>
    <x v="568"/>
    <x v="1"/>
    <s v="PK-18910"/>
    <s v="Paul Knutson"/>
    <x v="2"/>
    <x v="0"/>
    <x v="8"/>
    <s v="California"/>
    <x v="9"/>
    <x v="1"/>
    <x v="1042"/>
    <x v="1"/>
    <x v="2"/>
    <x v="1031"/>
    <n v="18.899999999999999"/>
    <n v="6"/>
    <n v="0"/>
    <n v="9.0719999999999992"/>
    <n v="18.899999999999999"/>
    <n v="0"/>
    <x v="2"/>
    <x v="3"/>
    <s v="Q2"/>
    <x v="5"/>
  </r>
  <r>
    <n v="1562"/>
    <s v="CA-2017-107293"/>
    <x v="528"/>
    <x v="371"/>
    <x v="2"/>
    <s v="CS-12400"/>
    <s v="Christopher Schild"/>
    <x v="2"/>
    <x v="0"/>
    <x v="4"/>
    <s v="Washington"/>
    <x v="60"/>
    <x v="1"/>
    <x v="324"/>
    <x v="1"/>
    <x v="6"/>
    <x v="324"/>
    <n v="2.78"/>
    <n v="1"/>
    <n v="0"/>
    <n v="0.7228"/>
    <n v="2.78"/>
    <n v="0"/>
    <x v="3"/>
    <x v="8"/>
    <s v="Q3"/>
    <x v="0"/>
  </r>
  <r>
    <n v="1563"/>
    <s v="US-2017-102890"/>
    <x v="160"/>
    <x v="569"/>
    <x v="3"/>
    <s v="SG-20470"/>
    <s v="Sheri Gordon"/>
    <x v="0"/>
    <x v="0"/>
    <x v="20"/>
    <s v="New York"/>
    <x v="164"/>
    <x v="3"/>
    <x v="3"/>
    <x v="0"/>
    <x v="3"/>
    <x v="3"/>
    <n v="1044.6300000000001"/>
    <n v="5"/>
    <n v="0.4"/>
    <n v="-295.9785"/>
    <n v="626.77800000000002"/>
    <n v="417.85200000000009"/>
    <x v="3"/>
    <x v="1"/>
    <s v="Q2"/>
    <x v="5"/>
  </r>
  <r>
    <n v="1564"/>
    <s v="CA-2015-158554"/>
    <x v="529"/>
    <x v="217"/>
    <x v="3"/>
    <s v="CM-12190"/>
    <s v="Charlotte Melton"/>
    <x v="0"/>
    <x v="0"/>
    <x v="10"/>
    <s v="Pennsylvania"/>
    <x v="63"/>
    <x v="3"/>
    <x v="204"/>
    <x v="1"/>
    <x v="10"/>
    <x v="205"/>
    <n v="11.352"/>
    <n v="3"/>
    <n v="0.2"/>
    <n v="4.1151"/>
    <n v="9.0815999999999999"/>
    <n v="2.2704"/>
    <x v="1"/>
    <x v="0"/>
    <s v="Q4"/>
    <x v="2"/>
  </r>
  <r>
    <n v="1565"/>
    <s v="CA-2014-116239"/>
    <x v="530"/>
    <x v="570"/>
    <x v="3"/>
    <s v="CL-12565"/>
    <s v="Clay Ludtke"/>
    <x v="0"/>
    <x v="0"/>
    <x v="29"/>
    <s v="South Carolina"/>
    <x v="37"/>
    <x v="0"/>
    <x v="1043"/>
    <x v="1"/>
    <x v="4"/>
    <x v="1032"/>
    <n v="354.9"/>
    <n v="5"/>
    <n v="0"/>
    <n v="17.745000000000001"/>
    <n v="354.9"/>
    <n v="0"/>
    <x v="2"/>
    <x v="10"/>
    <s v="Q1"/>
    <x v="0"/>
  </r>
  <r>
    <n v="1566"/>
    <s v="CA-2015-132101"/>
    <x v="531"/>
    <x v="571"/>
    <x v="1"/>
    <s v="JO-15550"/>
    <s v="Jesus Ocampo"/>
    <x v="2"/>
    <x v="0"/>
    <x v="4"/>
    <s v="Washington"/>
    <x v="59"/>
    <x v="1"/>
    <x v="867"/>
    <x v="2"/>
    <x v="7"/>
    <x v="861"/>
    <n v="453.57600000000002"/>
    <n v="3"/>
    <n v="0.2"/>
    <n v="39.687899999999999"/>
    <n v="362.86080000000004"/>
    <n v="90.71520000000001"/>
    <x v="1"/>
    <x v="10"/>
    <s v="Q1"/>
    <x v="6"/>
  </r>
  <r>
    <n v="1567"/>
    <s v="CA-2015-129112"/>
    <x v="239"/>
    <x v="26"/>
    <x v="2"/>
    <s v="AW-10840"/>
    <s v="Anthony Witt"/>
    <x v="0"/>
    <x v="0"/>
    <x v="235"/>
    <s v="Texas"/>
    <x v="292"/>
    <x v="2"/>
    <x v="1044"/>
    <x v="2"/>
    <x v="11"/>
    <x v="1033"/>
    <n v="21.48"/>
    <n v="3"/>
    <n v="0.2"/>
    <n v="-0.26850000000000002"/>
    <n v="17.184000000000001"/>
    <n v="4.2960000000000003"/>
    <x v="1"/>
    <x v="0"/>
    <s v="Q4"/>
    <x v="1"/>
  </r>
  <r>
    <n v="1568"/>
    <s v="CA-2015-129112"/>
    <x v="239"/>
    <x v="26"/>
    <x v="2"/>
    <s v="AW-10840"/>
    <s v="Anthony Witt"/>
    <x v="0"/>
    <x v="0"/>
    <x v="235"/>
    <s v="Texas"/>
    <x v="292"/>
    <x v="2"/>
    <x v="1045"/>
    <x v="1"/>
    <x v="8"/>
    <x v="1034"/>
    <n v="8.7840000000000007"/>
    <n v="4"/>
    <n v="0.8"/>
    <n v="-13.6152"/>
    <n v="1.7567999999999997"/>
    <n v="7.0272000000000006"/>
    <x v="1"/>
    <x v="0"/>
    <s v="Q4"/>
    <x v="1"/>
  </r>
  <r>
    <n v="1569"/>
    <s v="US-2017-152002"/>
    <x v="532"/>
    <x v="572"/>
    <x v="3"/>
    <s v="DV-13465"/>
    <s v="Dianna Vittorini"/>
    <x v="0"/>
    <x v="0"/>
    <x v="1"/>
    <s v="California"/>
    <x v="25"/>
    <x v="1"/>
    <x v="447"/>
    <x v="1"/>
    <x v="10"/>
    <x v="447"/>
    <n v="122.97"/>
    <n v="3"/>
    <n v="0"/>
    <n v="60.255299999999998"/>
    <n v="122.97"/>
    <n v="0"/>
    <x v="3"/>
    <x v="1"/>
    <s v="Q2"/>
    <x v="1"/>
  </r>
  <r>
    <n v="1570"/>
    <s v="CA-2017-165029"/>
    <x v="200"/>
    <x v="524"/>
    <x v="1"/>
    <s v="AH-10075"/>
    <s v="Adam Hart"/>
    <x v="1"/>
    <x v="0"/>
    <x v="118"/>
    <s v="Georgia"/>
    <x v="148"/>
    <x v="0"/>
    <x v="1046"/>
    <x v="1"/>
    <x v="6"/>
    <x v="1035"/>
    <n v="12.84"/>
    <n v="3"/>
    <n v="0"/>
    <n v="3.7235999999999998"/>
    <n v="12.84"/>
    <n v="0"/>
    <x v="3"/>
    <x v="0"/>
    <s v="Q4"/>
    <x v="1"/>
  </r>
  <r>
    <n v="1571"/>
    <s v="US-2014-157385"/>
    <x v="533"/>
    <x v="573"/>
    <x v="2"/>
    <s v="SC-20095"/>
    <s v="Sanjit Chand"/>
    <x v="0"/>
    <x v="0"/>
    <x v="1"/>
    <s v="California"/>
    <x v="25"/>
    <x v="1"/>
    <x v="83"/>
    <x v="0"/>
    <x v="1"/>
    <x v="83"/>
    <n v="603.91999999999996"/>
    <n v="5"/>
    <n v="0.2"/>
    <n v="-67.941000000000003"/>
    <n v="483.13599999999997"/>
    <n v="120.78399999999999"/>
    <x v="2"/>
    <x v="0"/>
    <s v="Q4"/>
    <x v="1"/>
  </r>
  <r>
    <n v="1572"/>
    <s v="US-2014-157385"/>
    <x v="533"/>
    <x v="573"/>
    <x v="2"/>
    <s v="SC-20095"/>
    <s v="Sanjit Chand"/>
    <x v="0"/>
    <x v="0"/>
    <x v="1"/>
    <s v="California"/>
    <x v="25"/>
    <x v="1"/>
    <x v="1047"/>
    <x v="1"/>
    <x v="12"/>
    <x v="1036"/>
    <n v="21.84"/>
    <n v="3"/>
    <n v="0"/>
    <n v="10.4832"/>
    <n v="21.84"/>
    <n v="0"/>
    <x v="2"/>
    <x v="0"/>
    <s v="Q4"/>
    <x v="1"/>
  </r>
  <r>
    <n v="1573"/>
    <s v="US-2014-157385"/>
    <x v="533"/>
    <x v="573"/>
    <x v="2"/>
    <s v="SC-20095"/>
    <s v="Sanjit Chand"/>
    <x v="0"/>
    <x v="0"/>
    <x v="1"/>
    <s v="California"/>
    <x v="25"/>
    <x v="1"/>
    <x v="1048"/>
    <x v="2"/>
    <x v="11"/>
    <x v="1037"/>
    <n v="29.99"/>
    <n v="1"/>
    <n v="0"/>
    <n v="6.2979000000000003"/>
    <n v="29.99"/>
    <n v="0"/>
    <x v="2"/>
    <x v="0"/>
    <s v="Q4"/>
    <x v="1"/>
  </r>
  <r>
    <n v="1574"/>
    <s v="US-2014-157385"/>
    <x v="533"/>
    <x v="573"/>
    <x v="2"/>
    <s v="SC-20095"/>
    <s v="Sanjit Chand"/>
    <x v="0"/>
    <x v="0"/>
    <x v="1"/>
    <s v="California"/>
    <x v="25"/>
    <x v="1"/>
    <x v="467"/>
    <x v="0"/>
    <x v="1"/>
    <x v="468"/>
    <n v="381.44"/>
    <n v="2"/>
    <n v="0.2"/>
    <n v="23.84"/>
    <n v="305.15199999999999"/>
    <n v="76.287999999999997"/>
    <x v="2"/>
    <x v="0"/>
    <s v="Q4"/>
    <x v="1"/>
  </r>
  <r>
    <n v="1575"/>
    <s v="CA-2014-101602"/>
    <x v="534"/>
    <x v="574"/>
    <x v="2"/>
    <s v="MC-18100"/>
    <s v="Mick Crebagga"/>
    <x v="0"/>
    <x v="0"/>
    <x v="236"/>
    <s v="Texas"/>
    <x v="293"/>
    <x v="2"/>
    <x v="1049"/>
    <x v="2"/>
    <x v="7"/>
    <x v="1038"/>
    <n v="40.68"/>
    <n v="3"/>
    <n v="0.2"/>
    <n v="-9.1530000000000005"/>
    <n v="32.544000000000004"/>
    <n v="8.136000000000001"/>
    <x v="2"/>
    <x v="4"/>
    <s v="Q4"/>
    <x v="2"/>
  </r>
  <r>
    <n v="1576"/>
    <s v="CA-2014-101602"/>
    <x v="534"/>
    <x v="574"/>
    <x v="2"/>
    <s v="MC-18100"/>
    <s v="Mick Crebagga"/>
    <x v="0"/>
    <x v="0"/>
    <x v="236"/>
    <s v="Texas"/>
    <x v="293"/>
    <x v="2"/>
    <x v="635"/>
    <x v="0"/>
    <x v="1"/>
    <x v="635"/>
    <n v="763.28"/>
    <n v="5"/>
    <n v="0.3"/>
    <n v="-21.808"/>
    <n v="534.29599999999994"/>
    <n v="228.98399999999998"/>
    <x v="2"/>
    <x v="4"/>
    <s v="Q4"/>
    <x v="2"/>
  </r>
  <r>
    <n v="1577"/>
    <s v="CA-2016-109057"/>
    <x v="183"/>
    <x v="132"/>
    <x v="1"/>
    <s v="TT-21460"/>
    <s v="Tonja Turnell"/>
    <x v="2"/>
    <x v="0"/>
    <x v="34"/>
    <s v="Illinois"/>
    <x v="173"/>
    <x v="2"/>
    <x v="328"/>
    <x v="1"/>
    <x v="4"/>
    <x v="328"/>
    <n v="23.952000000000002"/>
    <n v="2"/>
    <n v="0.2"/>
    <n v="2.3952"/>
    <n v="19.161600000000004"/>
    <n v="4.7904000000000009"/>
    <x v="0"/>
    <x v="3"/>
    <s v="Q2"/>
    <x v="5"/>
  </r>
  <r>
    <n v="1578"/>
    <s v="CA-2016-154403"/>
    <x v="454"/>
    <x v="500"/>
    <x v="1"/>
    <s v="AP-10720"/>
    <s v="Anne Pryor"/>
    <x v="2"/>
    <x v="0"/>
    <x v="159"/>
    <s v="Alabama"/>
    <x v="255"/>
    <x v="0"/>
    <x v="1050"/>
    <x v="1"/>
    <x v="10"/>
    <x v="1039"/>
    <n v="4.9800000000000004"/>
    <n v="1"/>
    <n v="0"/>
    <n v="2.4401999999999999"/>
    <n v="4.9800000000000004"/>
    <n v="0"/>
    <x v="0"/>
    <x v="5"/>
    <s v="Q2"/>
    <x v="2"/>
  </r>
  <r>
    <n v="1579"/>
    <s v="CA-2016-102456"/>
    <x v="535"/>
    <x v="575"/>
    <x v="2"/>
    <s v="DL-12865"/>
    <s v="Dan Lawera"/>
    <x v="0"/>
    <x v="0"/>
    <x v="20"/>
    <s v="New York"/>
    <x v="164"/>
    <x v="3"/>
    <x v="1051"/>
    <x v="1"/>
    <x v="9"/>
    <x v="1040"/>
    <n v="170.88"/>
    <n v="3"/>
    <n v="0"/>
    <n v="49.555199999999999"/>
    <n v="170.88"/>
    <n v="0"/>
    <x v="0"/>
    <x v="11"/>
    <s v="Q1"/>
    <x v="3"/>
  </r>
  <r>
    <n v="1580"/>
    <s v="CA-2015-131338"/>
    <x v="101"/>
    <x v="576"/>
    <x v="2"/>
    <s v="NP-18325"/>
    <s v="Naresj Patel"/>
    <x v="0"/>
    <x v="0"/>
    <x v="20"/>
    <s v="New York"/>
    <x v="23"/>
    <x v="3"/>
    <x v="348"/>
    <x v="2"/>
    <x v="7"/>
    <x v="348"/>
    <n v="307.98"/>
    <n v="2"/>
    <n v="0"/>
    <n v="89.3142"/>
    <n v="307.98"/>
    <n v="0"/>
    <x v="1"/>
    <x v="6"/>
    <s v="Q3"/>
    <x v="1"/>
  </r>
  <r>
    <n v="1581"/>
    <s v="CA-2015-131338"/>
    <x v="101"/>
    <x v="576"/>
    <x v="2"/>
    <s v="NP-18325"/>
    <s v="Naresj Patel"/>
    <x v="0"/>
    <x v="0"/>
    <x v="20"/>
    <s v="New York"/>
    <x v="23"/>
    <x v="3"/>
    <x v="223"/>
    <x v="0"/>
    <x v="3"/>
    <x v="224"/>
    <n v="382.80599999999998"/>
    <n v="9"/>
    <n v="0.4"/>
    <n v="-153.1224"/>
    <n v="229.68359999999998"/>
    <n v="153.1224"/>
    <x v="1"/>
    <x v="6"/>
    <s v="Q3"/>
    <x v="1"/>
  </r>
  <r>
    <n v="1582"/>
    <s v="CA-2015-131338"/>
    <x v="101"/>
    <x v="576"/>
    <x v="2"/>
    <s v="NP-18325"/>
    <s v="Naresj Patel"/>
    <x v="0"/>
    <x v="0"/>
    <x v="20"/>
    <s v="New York"/>
    <x v="23"/>
    <x v="3"/>
    <x v="193"/>
    <x v="1"/>
    <x v="4"/>
    <x v="194"/>
    <n v="41.96"/>
    <n v="2"/>
    <n v="0"/>
    <n v="2.9371999999999998"/>
    <n v="41.96"/>
    <n v="0"/>
    <x v="1"/>
    <x v="6"/>
    <s v="Q3"/>
    <x v="1"/>
  </r>
  <r>
    <n v="1583"/>
    <s v="CA-2015-131338"/>
    <x v="101"/>
    <x v="576"/>
    <x v="2"/>
    <s v="NP-18325"/>
    <s v="Naresj Patel"/>
    <x v="0"/>
    <x v="0"/>
    <x v="20"/>
    <s v="New York"/>
    <x v="23"/>
    <x v="3"/>
    <x v="692"/>
    <x v="1"/>
    <x v="8"/>
    <x v="692"/>
    <n v="1217.568"/>
    <n v="2"/>
    <n v="0.2"/>
    <n v="456.58800000000002"/>
    <n v="974.05439999999999"/>
    <n v="243.5136"/>
    <x v="1"/>
    <x v="6"/>
    <s v="Q3"/>
    <x v="1"/>
  </r>
  <r>
    <n v="1584"/>
    <s v="CA-2015-131338"/>
    <x v="101"/>
    <x v="576"/>
    <x v="2"/>
    <s v="NP-18325"/>
    <s v="Naresj Patel"/>
    <x v="0"/>
    <x v="0"/>
    <x v="20"/>
    <s v="New York"/>
    <x v="23"/>
    <x v="3"/>
    <x v="116"/>
    <x v="0"/>
    <x v="5"/>
    <x v="116"/>
    <n v="47.04"/>
    <n v="3"/>
    <n v="0"/>
    <n v="18.345600000000001"/>
    <n v="47.04"/>
    <n v="0"/>
    <x v="1"/>
    <x v="6"/>
    <s v="Q3"/>
    <x v="1"/>
  </r>
  <r>
    <n v="1585"/>
    <s v="CA-2015-131338"/>
    <x v="101"/>
    <x v="576"/>
    <x v="2"/>
    <s v="NP-18325"/>
    <s v="Naresj Patel"/>
    <x v="0"/>
    <x v="0"/>
    <x v="20"/>
    <s v="New York"/>
    <x v="23"/>
    <x v="3"/>
    <x v="50"/>
    <x v="0"/>
    <x v="5"/>
    <x v="50"/>
    <n v="6.16"/>
    <n v="2"/>
    <n v="0"/>
    <n v="2.9567999999999999"/>
    <n v="6.16"/>
    <n v="0"/>
    <x v="1"/>
    <x v="6"/>
    <s v="Q3"/>
    <x v="1"/>
  </r>
  <r>
    <n v="1586"/>
    <s v="CA-2015-131338"/>
    <x v="101"/>
    <x v="576"/>
    <x v="2"/>
    <s v="NP-18325"/>
    <s v="Naresj Patel"/>
    <x v="0"/>
    <x v="0"/>
    <x v="20"/>
    <s v="New York"/>
    <x v="23"/>
    <x v="3"/>
    <x v="469"/>
    <x v="2"/>
    <x v="7"/>
    <x v="470"/>
    <n v="979.95"/>
    <n v="5"/>
    <n v="0"/>
    <n v="274.38600000000002"/>
    <n v="979.95"/>
    <n v="0"/>
    <x v="1"/>
    <x v="6"/>
    <s v="Q3"/>
    <x v="1"/>
  </r>
  <r>
    <n v="1587"/>
    <s v="CA-2015-131338"/>
    <x v="101"/>
    <x v="576"/>
    <x v="2"/>
    <s v="NP-18325"/>
    <s v="Naresj Patel"/>
    <x v="0"/>
    <x v="0"/>
    <x v="20"/>
    <s v="New York"/>
    <x v="23"/>
    <x v="3"/>
    <x v="1052"/>
    <x v="1"/>
    <x v="10"/>
    <x v="1041"/>
    <n v="143.69999999999999"/>
    <n v="3"/>
    <n v="0"/>
    <n v="68.975999999999999"/>
    <n v="143.69999999999999"/>
    <n v="0"/>
    <x v="1"/>
    <x v="6"/>
    <s v="Q3"/>
    <x v="1"/>
  </r>
  <r>
    <n v="1588"/>
    <s v="CA-2015-131338"/>
    <x v="101"/>
    <x v="576"/>
    <x v="2"/>
    <s v="NP-18325"/>
    <s v="Naresj Patel"/>
    <x v="0"/>
    <x v="0"/>
    <x v="20"/>
    <s v="New York"/>
    <x v="23"/>
    <x v="3"/>
    <x v="1053"/>
    <x v="1"/>
    <x v="13"/>
    <x v="1042"/>
    <n v="10.65"/>
    <n v="3"/>
    <n v="0"/>
    <n v="5.0054999999999996"/>
    <n v="10.65"/>
    <n v="0"/>
    <x v="1"/>
    <x v="6"/>
    <s v="Q3"/>
    <x v="1"/>
  </r>
  <r>
    <n v="1589"/>
    <s v="CA-2015-131338"/>
    <x v="101"/>
    <x v="576"/>
    <x v="2"/>
    <s v="NP-18325"/>
    <s v="Naresj Patel"/>
    <x v="0"/>
    <x v="0"/>
    <x v="20"/>
    <s v="New York"/>
    <x v="23"/>
    <x v="3"/>
    <x v="386"/>
    <x v="2"/>
    <x v="11"/>
    <x v="387"/>
    <n v="247.8"/>
    <n v="4"/>
    <n v="0"/>
    <n v="34.692"/>
    <n v="247.8"/>
    <n v="0"/>
    <x v="1"/>
    <x v="6"/>
    <s v="Q3"/>
    <x v="1"/>
  </r>
  <r>
    <n v="1590"/>
    <s v="CA-2016-109911"/>
    <x v="536"/>
    <x v="577"/>
    <x v="1"/>
    <s v="VG-21805"/>
    <s v="Vivek Grady"/>
    <x v="1"/>
    <x v="0"/>
    <x v="173"/>
    <s v="Virginia"/>
    <x v="220"/>
    <x v="0"/>
    <x v="448"/>
    <x v="1"/>
    <x v="6"/>
    <x v="448"/>
    <n v="10.96"/>
    <n v="4"/>
    <n v="0"/>
    <n v="2.9592000000000001"/>
    <n v="10.96"/>
    <n v="0"/>
    <x v="0"/>
    <x v="5"/>
    <s v="Q2"/>
    <x v="6"/>
  </r>
  <r>
    <n v="1591"/>
    <s v="US-2016-132423"/>
    <x v="173"/>
    <x v="578"/>
    <x v="1"/>
    <s v="MY-18295"/>
    <s v="Muhammed Yedwab"/>
    <x v="1"/>
    <x v="0"/>
    <x v="237"/>
    <s v="Texas"/>
    <x v="294"/>
    <x v="2"/>
    <x v="1054"/>
    <x v="1"/>
    <x v="6"/>
    <x v="1043"/>
    <n v="33.488"/>
    <n v="7"/>
    <n v="0.2"/>
    <n v="5.8604000000000003"/>
    <n v="26.790400000000002"/>
    <n v="6.6976000000000004"/>
    <x v="0"/>
    <x v="3"/>
    <s v="Q2"/>
    <x v="5"/>
  </r>
  <r>
    <n v="1592"/>
    <s v="US-2016-132423"/>
    <x v="173"/>
    <x v="578"/>
    <x v="1"/>
    <s v="MY-18295"/>
    <s v="Muhammed Yedwab"/>
    <x v="1"/>
    <x v="0"/>
    <x v="237"/>
    <s v="Texas"/>
    <x v="294"/>
    <x v="2"/>
    <x v="131"/>
    <x v="1"/>
    <x v="13"/>
    <x v="132"/>
    <n v="8.0399999999999991"/>
    <n v="5"/>
    <n v="0.2"/>
    <n v="2.9144999999999999"/>
    <n v="6.4319999999999995"/>
    <n v="1.6079999999999999"/>
    <x v="0"/>
    <x v="3"/>
    <s v="Q2"/>
    <x v="5"/>
  </r>
  <r>
    <n v="1593"/>
    <s v="CA-2015-122826"/>
    <x v="537"/>
    <x v="579"/>
    <x v="0"/>
    <s v="RD-19480"/>
    <s v="Rick Duston"/>
    <x v="0"/>
    <x v="0"/>
    <x v="175"/>
    <s v="Washington"/>
    <x v="224"/>
    <x v="1"/>
    <x v="1055"/>
    <x v="2"/>
    <x v="7"/>
    <x v="1044"/>
    <n v="201.56800000000001"/>
    <n v="4"/>
    <n v="0.2"/>
    <n v="22.676400000000001"/>
    <n v="161.25440000000003"/>
    <n v="40.313600000000008"/>
    <x v="1"/>
    <x v="1"/>
    <s v="Q2"/>
    <x v="0"/>
  </r>
  <r>
    <n v="1594"/>
    <s v="CA-2014-117317"/>
    <x v="538"/>
    <x v="580"/>
    <x v="3"/>
    <s v="JF-15490"/>
    <s v="Jeremy Farry"/>
    <x v="0"/>
    <x v="0"/>
    <x v="1"/>
    <s v="California"/>
    <x v="3"/>
    <x v="1"/>
    <x v="1056"/>
    <x v="1"/>
    <x v="10"/>
    <x v="1045"/>
    <n v="13.44"/>
    <n v="3"/>
    <n v="0"/>
    <n v="6.5856000000000003"/>
    <n v="13.44"/>
    <n v="0"/>
    <x v="2"/>
    <x v="2"/>
    <s v="Q4"/>
    <x v="1"/>
  </r>
  <r>
    <n v="1595"/>
    <s v="CA-2015-118423"/>
    <x v="539"/>
    <x v="581"/>
    <x v="2"/>
    <s v="DP-13390"/>
    <s v="Dennis Pardue"/>
    <x v="2"/>
    <x v="0"/>
    <x v="97"/>
    <s v="Illinois"/>
    <x v="120"/>
    <x v="2"/>
    <x v="1057"/>
    <x v="0"/>
    <x v="0"/>
    <x v="1046"/>
    <n v="359.05799999999999"/>
    <n v="3"/>
    <n v="0.3"/>
    <n v="-35.905799999999999"/>
    <n v="251.34059999999997"/>
    <n v="107.7174"/>
    <x v="1"/>
    <x v="10"/>
    <s v="Q1"/>
    <x v="0"/>
  </r>
  <r>
    <n v="1596"/>
    <s v="CA-2017-149181"/>
    <x v="540"/>
    <x v="582"/>
    <x v="1"/>
    <s v="MD-17350"/>
    <s v="Maribeth Dona"/>
    <x v="0"/>
    <x v="0"/>
    <x v="38"/>
    <s v="Ohio"/>
    <x v="47"/>
    <x v="3"/>
    <x v="877"/>
    <x v="0"/>
    <x v="1"/>
    <x v="871"/>
    <n v="47.991999999999997"/>
    <n v="2"/>
    <n v="0.3"/>
    <n v="-2.0568"/>
    <n v="33.594399999999993"/>
    <n v="14.397599999999999"/>
    <x v="3"/>
    <x v="5"/>
    <s v="Q2"/>
    <x v="2"/>
  </r>
  <r>
    <n v="1597"/>
    <s v="CA-2017-132234"/>
    <x v="524"/>
    <x v="499"/>
    <x v="2"/>
    <s v="MY-17380"/>
    <s v="Maribeth Yedwab"/>
    <x v="1"/>
    <x v="0"/>
    <x v="20"/>
    <s v="New York"/>
    <x v="164"/>
    <x v="3"/>
    <x v="451"/>
    <x v="0"/>
    <x v="5"/>
    <x v="452"/>
    <n v="547.29999999999995"/>
    <n v="13"/>
    <n v="0"/>
    <n v="175.136"/>
    <n v="547.29999999999995"/>
    <n v="0"/>
    <x v="3"/>
    <x v="2"/>
    <s v="Q4"/>
    <x v="2"/>
  </r>
  <r>
    <n v="1598"/>
    <s v="CA-2017-158876"/>
    <x v="123"/>
    <x v="410"/>
    <x v="0"/>
    <s v="AB-10150"/>
    <s v="Aimee Bixby"/>
    <x v="0"/>
    <x v="0"/>
    <x v="238"/>
    <s v="Texas"/>
    <x v="295"/>
    <x v="2"/>
    <x v="1058"/>
    <x v="1"/>
    <x v="10"/>
    <x v="1047"/>
    <n v="16.896000000000001"/>
    <n v="4"/>
    <n v="0.2"/>
    <n v="5.28"/>
    <n v="13.516800000000002"/>
    <n v="3.3792000000000004"/>
    <x v="3"/>
    <x v="0"/>
    <s v="Q4"/>
    <x v="1"/>
  </r>
  <r>
    <n v="1599"/>
    <s v="CA-2017-158876"/>
    <x v="123"/>
    <x v="410"/>
    <x v="0"/>
    <s v="AB-10150"/>
    <s v="Aimee Bixby"/>
    <x v="0"/>
    <x v="0"/>
    <x v="238"/>
    <s v="Texas"/>
    <x v="295"/>
    <x v="2"/>
    <x v="1059"/>
    <x v="1"/>
    <x v="14"/>
    <x v="1048"/>
    <n v="6.6719999999999997"/>
    <n v="1"/>
    <n v="0.2"/>
    <n v="0.50039999999999996"/>
    <n v="5.3376000000000001"/>
    <n v="1.3344"/>
    <x v="3"/>
    <x v="0"/>
    <s v="Q4"/>
    <x v="1"/>
  </r>
  <r>
    <n v="1600"/>
    <s v="CA-2017-158876"/>
    <x v="123"/>
    <x v="410"/>
    <x v="0"/>
    <s v="AB-10150"/>
    <s v="Aimee Bixby"/>
    <x v="0"/>
    <x v="0"/>
    <x v="238"/>
    <s v="Texas"/>
    <x v="295"/>
    <x v="2"/>
    <x v="290"/>
    <x v="1"/>
    <x v="6"/>
    <x v="290"/>
    <n v="99.135999999999996"/>
    <n v="4"/>
    <n v="0.2"/>
    <n v="8.6744000000000003"/>
    <n v="79.308800000000005"/>
    <n v="19.827200000000001"/>
    <x v="3"/>
    <x v="0"/>
    <s v="Q4"/>
    <x v="1"/>
  </r>
  <r>
    <n v="1601"/>
    <s v="CA-2017-158876"/>
    <x v="123"/>
    <x v="410"/>
    <x v="0"/>
    <s v="AB-10150"/>
    <s v="Aimee Bixby"/>
    <x v="0"/>
    <x v="0"/>
    <x v="238"/>
    <s v="Texas"/>
    <x v="295"/>
    <x v="2"/>
    <x v="296"/>
    <x v="0"/>
    <x v="5"/>
    <x v="296"/>
    <n v="15.992000000000001"/>
    <n v="2"/>
    <n v="0.6"/>
    <n v="-13.993"/>
    <n v="6.3968000000000007"/>
    <n v="9.5952000000000002"/>
    <x v="3"/>
    <x v="0"/>
    <s v="Q4"/>
    <x v="1"/>
  </r>
  <r>
    <n v="1602"/>
    <s v="CA-2016-164672"/>
    <x v="541"/>
    <x v="583"/>
    <x v="0"/>
    <s v="GB-14530"/>
    <s v="George Bell"/>
    <x v="1"/>
    <x v="0"/>
    <x v="18"/>
    <s v="Delaware"/>
    <x v="21"/>
    <x v="3"/>
    <x v="1060"/>
    <x v="0"/>
    <x v="5"/>
    <x v="1049"/>
    <n v="211.96"/>
    <n v="2"/>
    <n v="0"/>
    <n v="42.392000000000003"/>
    <n v="211.96"/>
    <n v="0"/>
    <x v="0"/>
    <x v="5"/>
    <s v="Q2"/>
    <x v="1"/>
  </r>
  <r>
    <n v="1603"/>
    <s v="US-2016-132857"/>
    <x v="25"/>
    <x v="24"/>
    <x v="1"/>
    <s v="CA-12775"/>
    <s v="Cynthia Arntzen"/>
    <x v="0"/>
    <x v="0"/>
    <x v="214"/>
    <s v="Tennessee"/>
    <x v="296"/>
    <x v="0"/>
    <x v="1061"/>
    <x v="1"/>
    <x v="6"/>
    <x v="1050"/>
    <n v="6.6719999999999997"/>
    <n v="3"/>
    <n v="0.2"/>
    <n v="1.6679999999999999"/>
    <n v="5.3376000000000001"/>
    <n v="1.3344"/>
    <x v="0"/>
    <x v="4"/>
    <s v="Q4"/>
    <x v="1"/>
  </r>
  <r>
    <n v="1604"/>
    <s v="CA-2017-116645"/>
    <x v="329"/>
    <x v="379"/>
    <x v="1"/>
    <s v="ME-17725"/>
    <s v="Max Engle"/>
    <x v="0"/>
    <x v="0"/>
    <x v="46"/>
    <s v="Delaware"/>
    <x v="284"/>
    <x v="3"/>
    <x v="1062"/>
    <x v="1"/>
    <x v="6"/>
    <x v="1051"/>
    <n v="155.94"/>
    <n v="6"/>
    <n v="0"/>
    <n v="45.2226"/>
    <n v="155.94"/>
    <n v="0"/>
    <x v="3"/>
    <x v="0"/>
    <s v="Q4"/>
    <x v="6"/>
  </r>
  <r>
    <n v="1605"/>
    <s v="US-2016-115819"/>
    <x v="475"/>
    <x v="584"/>
    <x v="0"/>
    <s v="JO-15280"/>
    <s v="Jas O'Carroll"/>
    <x v="0"/>
    <x v="0"/>
    <x v="1"/>
    <s v="California"/>
    <x v="13"/>
    <x v="1"/>
    <x v="857"/>
    <x v="2"/>
    <x v="7"/>
    <x v="851"/>
    <n v="39.96"/>
    <n v="5"/>
    <n v="0.2"/>
    <n v="12.987"/>
    <n v="31.968000000000004"/>
    <n v="7.9920000000000009"/>
    <x v="0"/>
    <x v="3"/>
    <s v="Q2"/>
    <x v="0"/>
  </r>
  <r>
    <n v="1606"/>
    <s v="US-2016-115819"/>
    <x v="475"/>
    <x v="584"/>
    <x v="0"/>
    <s v="JO-15280"/>
    <s v="Jas O'Carroll"/>
    <x v="0"/>
    <x v="0"/>
    <x v="1"/>
    <s v="California"/>
    <x v="13"/>
    <x v="1"/>
    <x v="1063"/>
    <x v="1"/>
    <x v="6"/>
    <x v="1052"/>
    <n v="5.46"/>
    <n v="3"/>
    <n v="0"/>
    <n v="1.5287999999999999"/>
    <n v="5.46"/>
    <n v="0"/>
    <x v="0"/>
    <x v="3"/>
    <s v="Q2"/>
    <x v="0"/>
  </r>
  <r>
    <n v="1607"/>
    <s v="US-2016-115819"/>
    <x v="475"/>
    <x v="584"/>
    <x v="0"/>
    <s v="JO-15280"/>
    <s v="Jas O'Carroll"/>
    <x v="0"/>
    <x v="0"/>
    <x v="1"/>
    <s v="California"/>
    <x v="13"/>
    <x v="1"/>
    <x v="1064"/>
    <x v="1"/>
    <x v="6"/>
    <x v="1053"/>
    <n v="73.2"/>
    <n v="5"/>
    <n v="0"/>
    <n v="21.228000000000002"/>
    <n v="73.2"/>
    <n v="0"/>
    <x v="0"/>
    <x v="3"/>
    <s v="Q2"/>
    <x v="0"/>
  </r>
  <r>
    <n v="1608"/>
    <s v="US-2016-115819"/>
    <x v="475"/>
    <x v="584"/>
    <x v="0"/>
    <s v="JO-15280"/>
    <s v="Jas O'Carroll"/>
    <x v="0"/>
    <x v="0"/>
    <x v="1"/>
    <s v="California"/>
    <x v="13"/>
    <x v="1"/>
    <x v="347"/>
    <x v="1"/>
    <x v="8"/>
    <x v="347"/>
    <n v="5.84"/>
    <n v="1"/>
    <n v="0.2"/>
    <n v="1.9710000000000001"/>
    <n v="4.6719999999999997"/>
    <n v="1.1679999999999999"/>
    <x v="0"/>
    <x v="3"/>
    <s v="Q2"/>
    <x v="0"/>
  </r>
  <r>
    <n v="1609"/>
    <s v="US-2016-115819"/>
    <x v="475"/>
    <x v="584"/>
    <x v="0"/>
    <s v="JO-15280"/>
    <s v="Jas O'Carroll"/>
    <x v="0"/>
    <x v="0"/>
    <x v="1"/>
    <s v="California"/>
    <x v="13"/>
    <x v="1"/>
    <x v="126"/>
    <x v="1"/>
    <x v="10"/>
    <x v="562"/>
    <n v="22.72"/>
    <n v="4"/>
    <n v="0"/>
    <n v="10.224"/>
    <n v="22.72"/>
    <n v="0"/>
    <x v="0"/>
    <x v="3"/>
    <s v="Q2"/>
    <x v="0"/>
  </r>
  <r>
    <n v="1610"/>
    <s v="US-2016-115819"/>
    <x v="475"/>
    <x v="584"/>
    <x v="0"/>
    <s v="JO-15280"/>
    <s v="Jas O'Carroll"/>
    <x v="0"/>
    <x v="0"/>
    <x v="1"/>
    <s v="California"/>
    <x v="13"/>
    <x v="1"/>
    <x v="1065"/>
    <x v="1"/>
    <x v="8"/>
    <x v="1054"/>
    <n v="9.3360000000000003"/>
    <n v="3"/>
    <n v="0.2"/>
    <n v="3.2675999999999998"/>
    <n v="7.4688000000000008"/>
    <n v="1.8672000000000002"/>
    <x v="0"/>
    <x v="3"/>
    <s v="Q2"/>
    <x v="0"/>
  </r>
  <r>
    <n v="1611"/>
    <s v="CA-2014-156349"/>
    <x v="542"/>
    <x v="496"/>
    <x v="1"/>
    <s v="ML-17395"/>
    <s v="Marina Lichtenstein"/>
    <x v="1"/>
    <x v="0"/>
    <x v="1"/>
    <s v="California"/>
    <x v="141"/>
    <x v="1"/>
    <x v="1057"/>
    <x v="0"/>
    <x v="0"/>
    <x v="1046"/>
    <n v="290.666"/>
    <n v="2"/>
    <n v="0.15"/>
    <n v="27.3568"/>
    <n v="247.06609999999998"/>
    <n v="43.599899999999998"/>
    <x v="2"/>
    <x v="5"/>
    <s v="Q2"/>
    <x v="2"/>
  </r>
  <r>
    <n v="1612"/>
    <s v="CA-2014-156349"/>
    <x v="542"/>
    <x v="496"/>
    <x v="1"/>
    <s v="ML-17395"/>
    <s v="Marina Lichtenstein"/>
    <x v="1"/>
    <x v="0"/>
    <x v="1"/>
    <s v="California"/>
    <x v="141"/>
    <x v="1"/>
    <x v="1066"/>
    <x v="2"/>
    <x v="7"/>
    <x v="1055"/>
    <n v="201.584"/>
    <n v="2"/>
    <n v="0.2"/>
    <n v="20.1584"/>
    <n v="161.2672"/>
    <n v="40.316800000000001"/>
    <x v="2"/>
    <x v="5"/>
    <s v="Q2"/>
    <x v="2"/>
  </r>
  <r>
    <n v="1613"/>
    <s v="CA-2014-156349"/>
    <x v="542"/>
    <x v="496"/>
    <x v="1"/>
    <s v="ML-17395"/>
    <s v="Marina Lichtenstein"/>
    <x v="1"/>
    <x v="0"/>
    <x v="1"/>
    <s v="California"/>
    <x v="141"/>
    <x v="1"/>
    <x v="66"/>
    <x v="2"/>
    <x v="7"/>
    <x v="66"/>
    <n v="83.983999999999995"/>
    <n v="2"/>
    <n v="0.2"/>
    <n v="31.494"/>
    <n v="67.187200000000004"/>
    <n v="16.796800000000001"/>
    <x v="2"/>
    <x v="5"/>
    <s v="Q2"/>
    <x v="2"/>
  </r>
  <r>
    <n v="1614"/>
    <s v="CA-2017-138380"/>
    <x v="202"/>
    <x v="209"/>
    <x v="1"/>
    <s v="YS-21880"/>
    <s v="Yana Sorensen"/>
    <x v="1"/>
    <x v="0"/>
    <x v="182"/>
    <s v="California"/>
    <x v="232"/>
    <x v="1"/>
    <x v="384"/>
    <x v="1"/>
    <x v="4"/>
    <x v="385"/>
    <n v="1000.02"/>
    <n v="7"/>
    <n v="0"/>
    <n v="290.00580000000002"/>
    <n v="1000.02"/>
    <n v="0"/>
    <x v="3"/>
    <x v="4"/>
    <s v="Q4"/>
    <x v="6"/>
  </r>
  <r>
    <n v="1615"/>
    <s v="US-2016-113509"/>
    <x v="543"/>
    <x v="585"/>
    <x v="1"/>
    <s v="PL-18925"/>
    <s v="Paul Lucas"/>
    <x v="2"/>
    <x v="0"/>
    <x v="10"/>
    <s v="Pennsylvania"/>
    <x v="105"/>
    <x v="3"/>
    <x v="1067"/>
    <x v="2"/>
    <x v="11"/>
    <x v="1056"/>
    <n v="83.975999999999999"/>
    <n v="3"/>
    <n v="0.2"/>
    <n v="-13.646100000000001"/>
    <n v="67.180800000000005"/>
    <n v="16.795200000000001"/>
    <x v="0"/>
    <x v="10"/>
    <s v="Q1"/>
    <x v="0"/>
  </r>
  <r>
    <n v="1616"/>
    <s v="CA-2015-130022"/>
    <x v="544"/>
    <x v="99"/>
    <x v="1"/>
    <s v="JK-16120"/>
    <s v="Julie Kriz"/>
    <x v="2"/>
    <x v="0"/>
    <x v="16"/>
    <s v="Minnesota"/>
    <x v="19"/>
    <x v="2"/>
    <x v="547"/>
    <x v="1"/>
    <x v="2"/>
    <x v="547"/>
    <n v="3.75"/>
    <n v="1"/>
    <n v="0"/>
    <n v="1.8"/>
    <n v="3.75"/>
    <n v="0"/>
    <x v="1"/>
    <x v="6"/>
    <s v="Q3"/>
    <x v="2"/>
  </r>
  <r>
    <n v="1617"/>
    <s v="CA-2015-130022"/>
    <x v="544"/>
    <x v="99"/>
    <x v="1"/>
    <s v="JK-16120"/>
    <s v="Julie Kriz"/>
    <x v="2"/>
    <x v="0"/>
    <x v="16"/>
    <s v="Minnesota"/>
    <x v="19"/>
    <x v="2"/>
    <x v="254"/>
    <x v="1"/>
    <x v="2"/>
    <x v="255"/>
    <n v="41.4"/>
    <n v="4"/>
    <n v="0"/>
    <n v="19.872"/>
    <n v="41.4"/>
    <n v="0"/>
    <x v="1"/>
    <x v="6"/>
    <s v="Q3"/>
    <x v="2"/>
  </r>
  <r>
    <n v="1618"/>
    <s v="CA-2015-130022"/>
    <x v="544"/>
    <x v="99"/>
    <x v="1"/>
    <s v="JK-16120"/>
    <s v="Julie Kriz"/>
    <x v="2"/>
    <x v="0"/>
    <x v="16"/>
    <s v="Minnesota"/>
    <x v="19"/>
    <x v="2"/>
    <x v="1068"/>
    <x v="1"/>
    <x v="6"/>
    <x v="1057"/>
    <n v="29.79"/>
    <n v="3"/>
    <n v="0"/>
    <n v="12.511799999999999"/>
    <n v="29.79"/>
    <n v="0"/>
    <x v="1"/>
    <x v="6"/>
    <s v="Q3"/>
    <x v="2"/>
  </r>
  <r>
    <n v="1619"/>
    <s v="US-2016-118780"/>
    <x v="545"/>
    <x v="126"/>
    <x v="0"/>
    <s v="PN-18775"/>
    <s v="Parhena Norris"/>
    <x v="2"/>
    <x v="0"/>
    <x v="20"/>
    <s v="New York"/>
    <x v="164"/>
    <x v="3"/>
    <x v="1069"/>
    <x v="1"/>
    <x v="4"/>
    <x v="1058"/>
    <n v="59.48"/>
    <n v="2"/>
    <n v="0"/>
    <n v="8.9220000000000006"/>
    <n v="59.48"/>
    <n v="0"/>
    <x v="0"/>
    <x v="8"/>
    <s v="Q3"/>
    <x v="3"/>
  </r>
  <r>
    <n v="1620"/>
    <s v="US-2016-118780"/>
    <x v="545"/>
    <x v="126"/>
    <x v="0"/>
    <s v="PN-18775"/>
    <s v="Parhena Norris"/>
    <x v="2"/>
    <x v="0"/>
    <x v="20"/>
    <s v="New York"/>
    <x v="164"/>
    <x v="3"/>
    <x v="1070"/>
    <x v="1"/>
    <x v="10"/>
    <x v="1059"/>
    <n v="6.69"/>
    <n v="1"/>
    <n v="0"/>
    <n v="3.0773999999999999"/>
    <n v="6.69"/>
    <n v="0"/>
    <x v="0"/>
    <x v="8"/>
    <s v="Q3"/>
    <x v="3"/>
  </r>
  <r>
    <n v="1621"/>
    <s v="CA-2017-108560"/>
    <x v="141"/>
    <x v="386"/>
    <x v="1"/>
    <s v="JC-15385"/>
    <s v="Jenna Caffey"/>
    <x v="0"/>
    <x v="0"/>
    <x v="239"/>
    <s v="Washington"/>
    <x v="297"/>
    <x v="1"/>
    <x v="1071"/>
    <x v="0"/>
    <x v="5"/>
    <x v="1060"/>
    <n v="198.46"/>
    <n v="2"/>
    <n v="0"/>
    <n v="99.23"/>
    <n v="198.46"/>
    <n v="0"/>
    <x v="3"/>
    <x v="7"/>
    <s v="Q3"/>
    <x v="3"/>
  </r>
  <r>
    <n v="1622"/>
    <s v="CA-2017-108560"/>
    <x v="141"/>
    <x v="386"/>
    <x v="1"/>
    <s v="JC-15385"/>
    <s v="Jenna Caffey"/>
    <x v="0"/>
    <x v="0"/>
    <x v="239"/>
    <s v="Washington"/>
    <x v="297"/>
    <x v="1"/>
    <x v="508"/>
    <x v="1"/>
    <x v="2"/>
    <x v="508"/>
    <n v="786.48"/>
    <n v="8"/>
    <n v="0"/>
    <n v="385.37520000000001"/>
    <n v="786.48"/>
    <n v="0"/>
    <x v="3"/>
    <x v="7"/>
    <s v="Q3"/>
    <x v="3"/>
  </r>
  <r>
    <n v="1623"/>
    <s v="CA-2017-108560"/>
    <x v="141"/>
    <x v="386"/>
    <x v="1"/>
    <s v="JC-15385"/>
    <s v="Jenna Caffey"/>
    <x v="0"/>
    <x v="0"/>
    <x v="239"/>
    <s v="Washington"/>
    <x v="297"/>
    <x v="1"/>
    <x v="497"/>
    <x v="1"/>
    <x v="8"/>
    <x v="497"/>
    <n v="23.167999999999999"/>
    <n v="2"/>
    <n v="0.2"/>
    <n v="7.8192000000000004"/>
    <n v="18.534400000000002"/>
    <n v="4.6336000000000004"/>
    <x v="3"/>
    <x v="7"/>
    <s v="Q3"/>
    <x v="3"/>
  </r>
  <r>
    <n v="1624"/>
    <s v="CA-2017-108560"/>
    <x v="141"/>
    <x v="386"/>
    <x v="1"/>
    <s v="JC-15385"/>
    <s v="Jenna Caffey"/>
    <x v="0"/>
    <x v="0"/>
    <x v="239"/>
    <s v="Washington"/>
    <x v="297"/>
    <x v="1"/>
    <x v="1072"/>
    <x v="2"/>
    <x v="11"/>
    <x v="1061"/>
    <n v="50"/>
    <n v="2"/>
    <n v="0"/>
    <n v="10.5"/>
    <n v="50"/>
    <n v="0"/>
    <x v="3"/>
    <x v="7"/>
    <s v="Q3"/>
    <x v="3"/>
  </r>
  <r>
    <n v="1625"/>
    <s v="CA-2015-157084"/>
    <x v="546"/>
    <x v="140"/>
    <x v="1"/>
    <s v="JG-15160"/>
    <s v="James Galang"/>
    <x v="0"/>
    <x v="0"/>
    <x v="1"/>
    <s v="California"/>
    <x v="13"/>
    <x v="1"/>
    <x v="981"/>
    <x v="2"/>
    <x v="7"/>
    <x v="974"/>
    <n v="675.96"/>
    <n v="5"/>
    <n v="0.2"/>
    <n v="84.495000000000005"/>
    <n v="540.76800000000003"/>
    <n v="135.19200000000001"/>
    <x v="1"/>
    <x v="4"/>
    <s v="Q4"/>
    <x v="3"/>
  </r>
  <r>
    <n v="1626"/>
    <s v="CA-2015-157084"/>
    <x v="546"/>
    <x v="140"/>
    <x v="1"/>
    <s v="JG-15160"/>
    <s v="James Galang"/>
    <x v="0"/>
    <x v="0"/>
    <x v="1"/>
    <s v="California"/>
    <x v="13"/>
    <x v="1"/>
    <x v="695"/>
    <x v="2"/>
    <x v="11"/>
    <x v="1062"/>
    <n v="1265.8499999999999"/>
    <n v="3"/>
    <n v="0"/>
    <n v="556.97400000000005"/>
    <n v="1265.8499999999999"/>
    <n v="0"/>
    <x v="1"/>
    <x v="4"/>
    <s v="Q4"/>
    <x v="3"/>
  </r>
  <r>
    <n v="1627"/>
    <s v="CA-2015-164539"/>
    <x v="547"/>
    <x v="586"/>
    <x v="1"/>
    <s v="PO-19180"/>
    <s v="Philisse Overcash"/>
    <x v="2"/>
    <x v="0"/>
    <x v="20"/>
    <s v="New York"/>
    <x v="164"/>
    <x v="3"/>
    <x v="549"/>
    <x v="1"/>
    <x v="9"/>
    <x v="549"/>
    <n v="523.25"/>
    <n v="5"/>
    <n v="0"/>
    <n v="141.2775"/>
    <n v="523.25"/>
    <n v="0"/>
    <x v="1"/>
    <x v="0"/>
    <s v="Q4"/>
    <x v="2"/>
  </r>
  <r>
    <n v="1628"/>
    <s v="CA-2015-143119"/>
    <x v="496"/>
    <x v="12"/>
    <x v="1"/>
    <s v="MC-17275"/>
    <s v="Marc Crier"/>
    <x v="0"/>
    <x v="0"/>
    <x v="240"/>
    <s v="Louisiana"/>
    <x v="298"/>
    <x v="0"/>
    <x v="866"/>
    <x v="0"/>
    <x v="1"/>
    <x v="860"/>
    <n v="517.5"/>
    <n v="6"/>
    <n v="0"/>
    <n v="155.25"/>
    <n v="517.5"/>
    <n v="0"/>
    <x v="1"/>
    <x v="8"/>
    <s v="Q3"/>
    <x v="6"/>
  </r>
  <r>
    <n v="1629"/>
    <s v="CA-2017-101049"/>
    <x v="548"/>
    <x v="587"/>
    <x v="0"/>
    <s v="AS-10240"/>
    <s v="Alan Shonely"/>
    <x v="0"/>
    <x v="0"/>
    <x v="138"/>
    <s v="Ohio"/>
    <x v="177"/>
    <x v="3"/>
    <x v="1073"/>
    <x v="0"/>
    <x v="5"/>
    <x v="1063"/>
    <n v="17.920000000000002"/>
    <n v="5"/>
    <n v="0.2"/>
    <n v="2.464"/>
    <n v="14.336000000000002"/>
    <n v="3.5840000000000005"/>
    <x v="3"/>
    <x v="1"/>
    <s v="Q2"/>
    <x v="4"/>
  </r>
  <r>
    <n v="1630"/>
    <s v="CA-2017-101049"/>
    <x v="548"/>
    <x v="587"/>
    <x v="0"/>
    <s v="AS-10240"/>
    <s v="Alan Shonely"/>
    <x v="0"/>
    <x v="0"/>
    <x v="138"/>
    <s v="Ohio"/>
    <x v="177"/>
    <x v="3"/>
    <x v="710"/>
    <x v="1"/>
    <x v="8"/>
    <x v="709"/>
    <n v="41.256"/>
    <n v="6"/>
    <n v="0.7"/>
    <n v="-34.380000000000003"/>
    <n v="12.376800000000001"/>
    <n v="28.879199999999997"/>
    <x v="3"/>
    <x v="1"/>
    <s v="Q2"/>
    <x v="4"/>
  </r>
  <r>
    <n v="1631"/>
    <s v="CA-2016-106530"/>
    <x v="541"/>
    <x v="588"/>
    <x v="3"/>
    <s v="CL-12565"/>
    <s v="Clay Ludtke"/>
    <x v="0"/>
    <x v="0"/>
    <x v="138"/>
    <s v="Ohio"/>
    <x v="177"/>
    <x v="3"/>
    <x v="1074"/>
    <x v="1"/>
    <x v="4"/>
    <x v="1064"/>
    <n v="1006.056"/>
    <n v="3"/>
    <n v="0.2"/>
    <n v="88.029899999999998"/>
    <n v="804.84480000000008"/>
    <n v="201.21120000000002"/>
    <x v="0"/>
    <x v="5"/>
    <s v="Q2"/>
    <x v="1"/>
  </r>
  <r>
    <n v="1632"/>
    <s v="CA-2016-106530"/>
    <x v="541"/>
    <x v="588"/>
    <x v="3"/>
    <s v="CL-12565"/>
    <s v="Clay Ludtke"/>
    <x v="0"/>
    <x v="0"/>
    <x v="138"/>
    <s v="Ohio"/>
    <x v="177"/>
    <x v="3"/>
    <x v="481"/>
    <x v="1"/>
    <x v="10"/>
    <x v="482"/>
    <n v="10.688000000000001"/>
    <n v="2"/>
    <n v="0.2"/>
    <n v="3.7408000000000001"/>
    <n v="8.5504000000000016"/>
    <n v="2.1376000000000004"/>
    <x v="0"/>
    <x v="5"/>
    <s v="Q2"/>
    <x v="1"/>
  </r>
  <r>
    <n v="1633"/>
    <s v="CA-2016-106530"/>
    <x v="541"/>
    <x v="588"/>
    <x v="3"/>
    <s v="CL-12565"/>
    <s v="Clay Ludtke"/>
    <x v="0"/>
    <x v="0"/>
    <x v="138"/>
    <s v="Ohio"/>
    <x v="177"/>
    <x v="3"/>
    <x v="498"/>
    <x v="1"/>
    <x v="10"/>
    <x v="498"/>
    <n v="10.368"/>
    <n v="2"/>
    <n v="0.2"/>
    <n v="3.6288"/>
    <n v="8.2944000000000013"/>
    <n v="2.0736000000000003"/>
    <x v="0"/>
    <x v="5"/>
    <s v="Q2"/>
    <x v="1"/>
  </r>
  <r>
    <n v="1634"/>
    <s v="CA-2016-106530"/>
    <x v="541"/>
    <x v="588"/>
    <x v="3"/>
    <s v="CL-12565"/>
    <s v="Clay Ludtke"/>
    <x v="0"/>
    <x v="0"/>
    <x v="138"/>
    <s v="Ohio"/>
    <x v="177"/>
    <x v="3"/>
    <x v="953"/>
    <x v="1"/>
    <x v="4"/>
    <x v="946"/>
    <n v="25.12"/>
    <n v="2"/>
    <n v="0.2"/>
    <n v="1.57"/>
    <n v="20.096000000000004"/>
    <n v="5.0240000000000009"/>
    <x v="0"/>
    <x v="5"/>
    <s v="Q2"/>
    <x v="1"/>
  </r>
  <r>
    <n v="1635"/>
    <s v="CA-2016-106530"/>
    <x v="541"/>
    <x v="588"/>
    <x v="3"/>
    <s v="CL-12565"/>
    <s v="Clay Ludtke"/>
    <x v="0"/>
    <x v="0"/>
    <x v="138"/>
    <s v="Ohio"/>
    <x v="177"/>
    <x v="3"/>
    <x v="477"/>
    <x v="2"/>
    <x v="11"/>
    <x v="478"/>
    <n v="58.112000000000002"/>
    <n v="2"/>
    <n v="0.2"/>
    <n v="7.2640000000000002"/>
    <n v="46.489600000000003"/>
    <n v="11.622400000000001"/>
    <x v="0"/>
    <x v="5"/>
    <s v="Q2"/>
    <x v="1"/>
  </r>
  <r>
    <n v="1636"/>
    <s v="CA-2014-168984"/>
    <x v="35"/>
    <x v="589"/>
    <x v="1"/>
    <s v="NW-18400"/>
    <s v="Natalie Webber"/>
    <x v="0"/>
    <x v="0"/>
    <x v="241"/>
    <s v="Oregon"/>
    <x v="299"/>
    <x v="1"/>
    <x v="778"/>
    <x v="1"/>
    <x v="10"/>
    <x v="777"/>
    <n v="15.552"/>
    <n v="3"/>
    <n v="0.2"/>
    <n v="5.4432"/>
    <n v="12.441600000000001"/>
    <n v="3.1104000000000003"/>
    <x v="2"/>
    <x v="0"/>
    <s v="Q4"/>
    <x v="4"/>
  </r>
  <r>
    <n v="1637"/>
    <s v="CA-2014-168984"/>
    <x v="35"/>
    <x v="589"/>
    <x v="1"/>
    <s v="NW-18400"/>
    <s v="Natalie Webber"/>
    <x v="0"/>
    <x v="0"/>
    <x v="241"/>
    <s v="Oregon"/>
    <x v="299"/>
    <x v="1"/>
    <x v="749"/>
    <x v="1"/>
    <x v="4"/>
    <x v="747"/>
    <n v="669.08"/>
    <n v="5"/>
    <n v="0.2"/>
    <n v="-167.27"/>
    <n v="535.26400000000001"/>
    <n v="133.816"/>
    <x v="2"/>
    <x v="0"/>
    <s v="Q4"/>
    <x v="4"/>
  </r>
  <r>
    <n v="1638"/>
    <s v="CA-2014-168984"/>
    <x v="35"/>
    <x v="589"/>
    <x v="1"/>
    <s v="NW-18400"/>
    <s v="Natalie Webber"/>
    <x v="0"/>
    <x v="0"/>
    <x v="241"/>
    <s v="Oregon"/>
    <x v="299"/>
    <x v="1"/>
    <x v="1075"/>
    <x v="2"/>
    <x v="7"/>
    <x v="1065"/>
    <n v="438.33600000000001"/>
    <n v="4"/>
    <n v="0.2"/>
    <n v="-87.667199999999994"/>
    <n v="350.66880000000003"/>
    <n v="87.667200000000008"/>
    <x v="2"/>
    <x v="0"/>
    <s v="Q4"/>
    <x v="4"/>
  </r>
  <r>
    <n v="1639"/>
    <s v="CA-2016-157266"/>
    <x v="439"/>
    <x v="219"/>
    <x v="1"/>
    <s v="TB-21280"/>
    <s v="Toby Braunhardt"/>
    <x v="0"/>
    <x v="0"/>
    <x v="176"/>
    <s v="District of Columbia"/>
    <x v="225"/>
    <x v="3"/>
    <x v="1076"/>
    <x v="1"/>
    <x v="10"/>
    <x v="1066"/>
    <n v="19.440000000000001"/>
    <n v="3"/>
    <n v="0"/>
    <n v="9.3312000000000008"/>
    <n v="19.440000000000001"/>
    <n v="0"/>
    <x v="0"/>
    <x v="5"/>
    <s v="Q2"/>
    <x v="6"/>
  </r>
  <r>
    <n v="1640"/>
    <s v="CA-2016-157266"/>
    <x v="439"/>
    <x v="219"/>
    <x v="1"/>
    <s v="TB-21280"/>
    <s v="Toby Braunhardt"/>
    <x v="0"/>
    <x v="0"/>
    <x v="176"/>
    <s v="District of Columbia"/>
    <x v="225"/>
    <x v="3"/>
    <x v="544"/>
    <x v="1"/>
    <x v="8"/>
    <x v="544"/>
    <n v="9.64"/>
    <n v="2"/>
    <n v="0"/>
    <n v="4.4344000000000001"/>
    <n v="9.64"/>
    <n v="0"/>
    <x v="0"/>
    <x v="5"/>
    <s v="Q2"/>
    <x v="6"/>
  </r>
  <r>
    <n v="1641"/>
    <s v="CA-2016-157266"/>
    <x v="439"/>
    <x v="219"/>
    <x v="1"/>
    <s v="TB-21280"/>
    <s v="Toby Braunhardt"/>
    <x v="0"/>
    <x v="0"/>
    <x v="176"/>
    <s v="District of Columbia"/>
    <x v="225"/>
    <x v="3"/>
    <x v="69"/>
    <x v="1"/>
    <x v="10"/>
    <x v="69"/>
    <n v="12.7"/>
    <n v="2"/>
    <n v="0"/>
    <n v="5.8419999999999996"/>
    <n v="12.7"/>
    <n v="0"/>
    <x v="0"/>
    <x v="5"/>
    <s v="Q2"/>
    <x v="6"/>
  </r>
  <r>
    <n v="1642"/>
    <s v="CA-2016-157266"/>
    <x v="439"/>
    <x v="219"/>
    <x v="1"/>
    <s v="TB-21280"/>
    <s v="Toby Braunhardt"/>
    <x v="0"/>
    <x v="0"/>
    <x v="176"/>
    <s v="District of Columbia"/>
    <x v="225"/>
    <x v="3"/>
    <x v="93"/>
    <x v="0"/>
    <x v="5"/>
    <x v="93"/>
    <n v="41.37"/>
    <n v="3"/>
    <n v="0"/>
    <n v="17.375399999999999"/>
    <n v="41.37"/>
    <n v="0"/>
    <x v="0"/>
    <x v="5"/>
    <s v="Q2"/>
    <x v="6"/>
  </r>
  <r>
    <n v="1643"/>
    <s v="US-2014-134712"/>
    <x v="503"/>
    <x v="283"/>
    <x v="1"/>
    <s v="BS-11380"/>
    <s v="Bill Stewart"/>
    <x v="1"/>
    <x v="0"/>
    <x v="242"/>
    <s v="Illinois"/>
    <x v="300"/>
    <x v="2"/>
    <x v="550"/>
    <x v="1"/>
    <x v="13"/>
    <x v="128"/>
    <n v="12.624000000000001"/>
    <n v="2"/>
    <n v="0.2"/>
    <n v="3.9449999999999998"/>
    <n v="10.099200000000002"/>
    <n v="2.5248000000000004"/>
    <x v="2"/>
    <x v="0"/>
    <s v="Q4"/>
    <x v="3"/>
  </r>
  <r>
    <n v="1644"/>
    <s v="CA-2015-111829"/>
    <x v="531"/>
    <x v="590"/>
    <x v="2"/>
    <s v="FH-14365"/>
    <s v="Fred Hopkins"/>
    <x v="1"/>
    <x v="0"/>
    <x v="4"/>
    <s v="Washington"/>
    <x v="60"/>
    <x v="1"/>
    <x v="403"/>
    <x v="1"/>
    <x v="4"/>
    <x v="404"/>
    <n v="1247.6400000000001"/>
    <n v="3"/>
    <n v="0"/>
    <n v="349.33920000000001"/>
    <n v="1247.6400000000001"/>
    <n v="0"/>
    <x v="1"/>
    <x v="10"/>
    <s v="Q1"/>
    <x v="6"/>
  </r>
  <r>
    <n v="1645"/>
    <s v="CA-2015-111829"/>
    <x v="531"/>
    <x v="590"/>
    <x v="2"/>
    <s v="FH-14365"/>
    <s v="Fred Hopkins"/>
    <x v="1"/>
    <x v="0"/>
    <x v="4"/>
    <s v="Washington"/>
    <x v="60"/>
    <x v="1"/>
    <x v="1077"/>
    <x v="2"/>
    <x v="16"/>
    <x v="1067"/>
    <n v="3149.93"/>
    <n v="7"/>
    <n v="0"/>
    <n v="1480.4671000000001"/>
    <n v="3149.93"/>
    <n v="0"/>
    <x v="1"/>
    <x v="10"/>
    <s v="Q1"/>
    <x v="6"/>
  </r>
  <r>
    <n v="1646"/>
    <s v="CA-2015-111829"/>
    <x v="531"/>
    <x v="590"/>
    <x v="2"/>
    <s v="FH-14365"/>
    <s v="Fred Hopkins"/>
    <x v="1"/>
    <x v="0"/>
    <x v="4"/>
    <s v="Washington"/>
    <x v="60"/>
    <x v="1"/>
    <x v="1078"/>
    <x v="1"/>
    <x v="10"/>
    <x v="1068"/>
    <n v="209.7"/>
    <n v="2"/>
    <n v="0"/>
    <n v="100.65600000000001"/>
    <n v="209.7"/>
    <n v="0"/>
    <x v="1"/>
    <x v="10"/>
    <s v="Q1"/>
    <x v="6"/>
  </r>
  <r>
    <n v="1647"/>
    <s v="CA-2015-105221"/>
    <x v="549"/>
    <x v="397"/>
    <x v="2"/>
    <s v="VM-21685"/>
    <s v="Valerie Mitchum"/>
    <x v="2"/>
    <x v="0"/>
    <x v="10"/>
    <s v="Pennsylvania"/>
    <x v="11"/>
    <x v="3"/>
    <x v="176"/>
    <x v="2"/>
    <x v="11"/>
    <x v="177"/>
    <n v="35.36"/>
    <n v="2"/>
    <n v="0.2"/>
    <n v="-3.0939999999999999"/>
    <n v="28.288"/>
    <n v="7.0720000000000001"/>
    <x v="1"/>
    <x v="0"/>
    <s v="Q4"/>
    <x v="1"/>
  </r>
  <r>
    <n v="1648"/>
    <s v="CA-2015-105221"/>
    <x v="549"/>
    <x v="397"/>
    <x v="2"/>
    <s v="VM-21685"/>
    <s v="Valerie Mitchum"/>
    <x v="2"/>
    <x v="0"/>
    <x v="10"/>
    <s v="Pennsylvania"/>
    <x v="11"/>
    <x v="3"/>
    <x v="1079"/>
    <x v="1"/>
    <x v="13"/>
    <x v="1069"/>
    <n v="3.1680000000000001"/>
    <n v="2"/>
    <n v="0.2"/>
    <n v="-0.71279999999999999"/>
    <n v="2.5344000000000002"/>
    <n v="0.63360000000000005"/>
    <x v="1"/>
    <x v="0"/>
    <s v="Q4"/>
    <x v="1"/>
  </r>
  <r>
    <n v="1649"/>
    <s v="CA-2015-120341"/>
    <x v="120"/>
    <x v="591"/>
    <x v="0"/>
    <s v="SF-20200"/>
    <s v="Sarah Foster"/>
    <x v="0"/>
    <x v="0"/>
    <x v="10"/>
    <s v="Pennsylvania"/>
    <x v="105"/>
    <x v="3"/>
    <x v="1080"/>
    <x v="1"/>
    <x v="8"/>
    <x v="1070"/>
    <n v="121.104"/>
    <n v="6"/>
    <n v="0.7"/>
    <n v="-100.92"/>
    <n v="36.331200000000003"/>
    <n v="84.772799999999989"/>
    <x v="1"/>
    <x v="8"/>
    <s v="Q3"/>
    <x v="3"/>
  </r>
  <r>
    <n v="1650"/>
    <s v="CA-2015-120341"/>
    <x v="120"/>
    <x v="591"/>
    <x v="0"/>
    <s v="SF-20200"/>
    <s v="Sarah Foster"/>
    <x v="0"/>
    <x v="0"/>
    <x v="10"/>
    <s v="Pennsylvania"/>
    <x v="105"/>
    <x v="3"/>
    <x v="1081"/>
    <x v="2"/>
    <x v="7"/>
    <x v="1071"/>
    <n v="45.893999999999998"/>
    <n v="1"/>
    <n v="0.4"/>
    <n v="-9.1788000000000007"/>
    <n v="27.536399999999997"/>
    <n v="18.357600000000001"/>
    <x v="1"/>
    <x v="8"/>
    <s v="Q3"/>
    <x v="3"/>
  </r>
  <r>
    <n v="1651"/>
    <s v="CA-2014-135699"/>
    <x v="550"/>
    <x v="592"/>
    <x v="3"/>
    <s v="HH-15010"/>
    <s v="Hilary Holden"/>
    <x v="1"/>
    <x v="0"/>
    <x v="8"/>
    <s v="California"/>
    <x v="94"/>
    <x v="1"/>
    <x v="1082"/>
    <x v="1"/>
    <x v="10"/>
    <x v="1072"/>
    <n v="109.92"/>
    <n v="2"/>
    <n v="0"/>
    <n v="53.860799999999998"/>
    <n v="109.92"/>
    <n v="0"/>
    <x v="2"/>
    <x v="6"/>
    <s v="Q3"/>
    <x v="5"/>
  </r>
  <r>
    <n v="1652"/>
    <s v="CA-2014-135699"/>
    <x v="550"/>
    <x v="592"/>
    <x v="3"/>
    <s v="HH-15010"/>
    <s v="Hilary Holden"/>
    <x v="1"/>
    <x v="0"/>
    <x v="8"/>
    <s v="California"/>
    <x v="94"/>
    <x v="1"/>
    <x v="1083"/>
    <x v="1"/>
    <x v="10"/>
    <x v="1073"/>
    <n v="13.36"/>
    <n v="2"/>
    <n v="0"/>
    <n v="6.4127999999999998"/>
    <n v="13.36"/>
    <n v="0"/>
    <x v="2"/>
    <x v="6"/>
    <s v="Q3"/>
    <x v="5"/>
  </r>
  <r>
    <n v="1653"/>
    <s v="US-2017-132444"/>
    <x v="551"/>
    <x v="410"/>
    <x v="2"/>
    <s v="CD-12280"/>
    <s v="Christina DeMoss"/>
    <x v="0"/>
    <x v="0"/>
    <x v="4"/>
    <s v="Washington"/>
    <x v="59"/>
    <x v="1"/>
    <x v="86"/>
    <x v="1"/>
    <x v="4"/>
    <x v="86"/>
    <n v="169.68"/>
    <n v="6"/>
    <n v="0"/>
    <n v="45.813600000000001"/>
    <n v="169.68"/>
    <n v="0"/>
    <x v="3"/>
    <x v="0"/>
    <s v="Q4"/>
    <x v="3"/>
  </r>
  <r>
    <n v="1654"/>
    <s v="US-2017-132444"/>
    <x v="551"/>
    <x v="410"/>
    <x v="2"/>
    <s v="CD-12280"/>
    <s v="Christina DeMoss"/>
    <x v="0"/>
    <x v="0"/>
    <x v="4"/>
    <s v="Washington"/>
    <x v="59"/>
    <x v="1"/>
    <x v="217"/>
    <x v="2"/>
    <x v="11"/>
    <x v="463"/>
    <n v="132.52000000000001"/>
    <n v="4"/>
    <n v="0"/>
    <n v="54.333199999999998"/>
    <n v="132.52000000000001"/>
    <n v="0"/>
    <x v="3"/>
    <x v="0"/>
    <s v="Q4"/>
    <x v="3"/>
  </r>
  <r>
    <n v="1655"/>
    <s v="US-2017-132444"/>
    <x v="551"/>
    <x v="410"/>
    <x v="2"/>
    <s v="CD-12280"/>
    <s v="Christina DeMoss"/>
    <x v="0"/>
    <x v="0"/>
    <x v="4"/>
    <s v="Washington"/>
    <x v="59"/>
    <x v="1"/>
    <x v="1084"/>
    <x v="1"/>
    <x v="13"/>
    <x v="1074"/>
    <n v="2.96"/>
    <n v="2"/>
    <n v="0"/>
    <n v="1.4208000000000001"/>
    <n v="2.96"/>
    <n v="0"/>
    <x v="3"/>
    <x v="0"/>
    <s v="Q4"/>
    <x v="3"/>
  </r>
  <r>
    <n v="1656"/>
    <s v="US-2017-132444"/>
    <x v="551"/>
    <x v="410"/>
    <x v="2"/>
    <s v="CD-12280"/>
    <s v="Christina DeMoss"/>
    <x v="0"/>
    <x v="0"/>
    <x v="4"/>
    <s v="Washington"/>
    <x v="59"/>
    <x v="1"/>
    <x v="1085"/>
    <x v="1"/>
    <x v="8"/>
    <x v="1075"/>
    <n v="8.4480000000000004"/>
    <n v="2"/>
    <n v="0.2"/>
    <n v="2.9567999999999999"/>
    <n v="6.7584000000000009"/>
    <n v="1.6896000000000002"/>
    <x v="3"/>
    <x v="0"/>
    <s v="Q4"/>
    <x v="3"/>
  </r>
  <r>
    <n v="1657"/>
    <s v="US-2017-132444"/>
    <x v="551"/>
    <x v="410"/>
    <x v="2"/>
    <s v="CD-12280"/>
    <s v="Christina DeMoss"/>
    <x v="0"/>
    <x v="0"/>
    <x v="4"/>
    <s v="Washington"/>
    <x v="59"/>
    <x v="1"/>
    <x v="911"/>
    <x v="1"/>
    <x v="4"/>
    <x v="903"/>
    <n v="95.94"/>
    <n v="3"/>
    <n v="0"/>
    <n v="9.5939999999999994"/>
    <n v="95.94"/>
    <n v="0"/>
    <x v="3"/>
    <x v="0"/>
    <s v="Q4"/>
    <x v="3"/>
  </r>
  <r>
    <n v="1658"/>
    <s v="CA-2014-127159"/>
    <x v="552"/>
    <x v="8"/>
    <x v="2"/>
    <s v="HL-15040"/>
    <s v="Hunter Lopez"/>
    <x v="0"/>
    <x v="0"/>
    <x v="158"/>
    <s v="Wisconsin"/>
    <x v="201"/>
    <x v="2"/>
    <x v="527"/>
    <x v="0"/>
    <x v="5"/>
    <x v="527"/>
    <n v="34.79"/>
    <n v="7"/>
    <n v="0"/>
    <n v="10.7849"/>
    <n v="34.79"/>
    <n v="0"/>
    <x v="2"/>
    <x v="5"/>
    <s v="Q2"/>
    <x v="2"/>
  </r>
  <r>
    <n v="1659"/>
    <s v="CA-2017-161809"/>
    <x v="176"/>
    <x v="430"/>
    <x v="1"/>
    <s v="TH-21100"/>
    <s v="Thea Hendricks"/>
    <x v="0"/>
    <x v="0"/>
    <x v="1"/>
    <s v="California"/>
    <x v="62"/>
    <x v="1"/>
    <x v="1086"/>
    <x v="2"/>
    <x v="7"/>
    <x v="1076"/>
    <n v="160.77600000000001"/>
    <n v="3"/>
    <n v="0.2"/>
    <n v="10.048500000000001"/>
    <n v="128.6208"/>
    <n v="32.155200000000001"/>
    <x v="3"/>
    <x v="9"/>
    <s v="Q1"/>
    <x v="5"/>
  </r>
  <r>
    <n v="1660"/>
    <s v="CA-2017-127285"/>
    <x v="505"/>
    <x v="373"/>
    <x v="1"/>
    <s v="MM-18055"/>
    <s v="Michelle Moray"/>
    <x v="0"/>
    <x v="0"/>
    <x v="4"/>
    <s v="Washington"/>
    <x v="60"/>
    <x v="1"/>
    <x v="805"/>
    <x v="1"/>
    <x v="8"/>
    <x v="803"/>
    <n v="88.751999999999995"/>
    <n v="3"/>
    <n v="0.2"/>
    <n v="27.734999999999999"/>
    <n v="71.001599999999996"/>
    <n v="17.750399999999999"/>
    <x v="3"/>
    <x v="2"/>
    <s v="Q4"/>
    <x v="2"/>
  </r>
  <r>
    <n v="1661"/>
    <s v="CA-2017-127285"/>
    <x v="505"/>
    <x v="373"/>
    <x v="1"/>
    <s v="MM-18055"/>
    <s v="Michelle Moray"/>
    <x v="0"/>
    <x v="0"/>
    <x v="4"/>
    <s v="Washington"/>
    <x v="60"/>
    <x v="1"/>
    <x v="844"/>
    <x v="1"/>
    <x v="8"/>
    <x v="838"/>
    <n v="13.904"/>
    <n v="2"/>
    <n v="0.2"/>
    <n v="5.2140000000000004"/>
    <n v="11.123200000000001"/>
    <n v="2.7808000000000002"/>
    <x v="3"/>
    <x v="2"/>
    <s v="Q4"/>
    <x v="2"/>
  </r>
  <r>
    <n v="1662"/>
    <s v="CA-2017-144526"/>
    <x v="504"/>
    <x v="593"/>
    <x v="1"/>
    <s v="QJ-19255"/>
    <s v="Quincy Jones"/>
    <x v="1"/>
    <x v="0"/>
    <x v="10"/>
    <s v="Pennsylvania"/>
    <x v="105"/>
    <x v="3"/>
    <x v="944"/>
    <x v="2"/>
    <x v="7"/>
    <x v="937"/>
    <n v="677.58"/>
    <n v="5"/>
    <n v="0.4"/>
    <n v="-158.102"/>
    <n v="406.548"/>
    <n v="271.03200000000004"/>
    <x v="3"/>
    <x v="3"/>
    <s v="Q2"/>
    <x v="1"/>
  </r>
  <r>
    <n v="1663"/>
    <s v="CA-2017-144526"/>
    <x v="504"/>
    <x v="593"/>
    <x v="1"/>
    <s v="QJ-19255"/>
    <s v="Quincy Jones"/>
    <x v="1"/>
    <x v="0"/>
    <x v="10"/>
    <s v="Pennsylvania"/>
    <x v="105"/>
    <x v="3"/>
    <x v="1087"/>
    <x v="1"/>
    <x v="8"/>
    <x v="1077"/>
    <n v="13.896000000000001"/>
    <n v="3"/>
    <n v="0.7"/>
    <n v="-9.2639999999999993"/>
    <n v="4.1688000000000009"/>
    <n v="9.7271999999999998"/>
    <x v="3"/>
    <x v="3"/>
    <s v="Q2"/>
    <x v="1"/>
  </r>
  <r>
    <n v="1664"/>
    <s v="CA-2016-128531"/>
    <x v="390"/>
    <x v="482"/>
    <x v="0"/>
    <s v="NS-18505"/>
    <s v="Neola Schneider"/>
    <x v="0"/>
    <x v="0"/>
    <x v="61"/>
    <s v="Texas"/>
    <x v="162"/>
    <x v="2"/>
    <x v="470"/>
    <x v="1"/>
    <x v="4"/>
    <x v="471"/>
    <n v="41.92"/>
    <n v="5"/>
    <n v="0.2"/>
    <n v="3.6680000000000001"/>
    <n v="33.536000000000001"/>
    <n v="8.3840000000000003"/>
    <x v="0"/>
    <x v="0"/>
    <s v="Q4"/>
    <x v="6"/>
  </r>
  <r>
    <n v="1665"/>
    <s v="CA-2016-128531"/>
    <x v="390"/>
    <x v="482"/>
    <x v="0"/>
    <s v="NS-18505"/>
    <s v="Neola Schneider"/>
    <x v="0"/>
    <x v="0"/>
    <x v="61"/>
    <s v="Texas"/>
    <x v="162"/>
    <x v="2"/>
    <x v="695"/>
    <x v="2"/>
    <x v="11"/>
    <x v="695"/>
    <n v="297.57600000000002"/>
    <n v="3"/>
    <n v="0.2"/>
    <n v="-7.4394"/>
    <n v="238.06080000000003"/>
    <n v="59.515200000000007"/>
    <x v="0"/>
    <x v="0"/>
    <s v="Q4"/>
    <x v="6"/>
  </r>
  <r>
    <n v="1666"/>
    <s v="CA-2016-128531"/>
    <x v="390"/>
    <x v="482"/>
    <x v="0"/>
    <s v="NS-18505"/>
    <s v="Neola Schneider"/>
    <x v="0"/>
    <x v="0"/>
    <x v="61"/>
    <s v="Texas"/>
    <x v="162"/>
    <x v="2"/>
    <x v="1088"/>
    <x v="1"/>
    <x v="13"/>
    <x v="1078"/>
    <n v="4.3440000000000003"/>
    <n v="3"/>
    <n v="0.2"/>
    <n v="0.86880000000000002"/>
    <n v="3.4752000000000005"/>
    <n v="0.86880000000000013"/>
    <x v="0"/>
    <x v="0"/>
    <s v="Q4"/>
    <x v="6"/>
  </r>
  <r>
    <n v="1667"/>
    <s v="CA-2016-128531"/>
    <x v="390"/>
    <x v="482"/>
    <x v="0"/>
    <s v="NS-18505"/>
    <s v="Neola Schneider"/>
    <x v="0"/>
    <x v="0"/>
    <x v="61"/>
    <s v="Texas"/>
    <x v="162"/>
    <x v="2"/>
    <x v="1089"/>
    <x v="2"/>
    <x v="11"/>
    <x v="1079"/>
    <n v="94.992000000000004"/>
    <n v="2"/>
    <n v="0.2"/>
    <n v="-2.3748"/>
    <n v="75.993600000000001"/>
    <n v="18.9984"/>
    <x v="0"/>
    <x v="0"/>
    <s v="Q4"/>
    <x v="6"/>
  </r>
  <r>
    <n v="1668"/>
    <s v="CA-2016-128531"/>
    <x v="390"/>
    <x v="482"/>
    <x v="0"/>
    <s v="NS-18505"/>
    <s v="Neola Schneider"/>
    <x v="0"/>
    <x v="0"/>
    <x v="61"/>
    <s v="Texas"/>
    <x v="162"/>
    <x v="2"/>
    <x v="1090"/>
    <x v="1"/>
    <x v="10"/>
    <x v="1080"/>
    <n v="74.352000000000004"/>
    <n v="3"/>
    <n v="0.2"/>
    <n v="23.234999999999999"/>
    <n v="59.481600000000007"/>
    <n v="14.870400000000002"/>
    <x v="0"/>
    <x v="0"/>
    <s v="Q4"/>
    <x v="6"/>
  </r>
  <r>
    <n v="1669"/>
    <s v="CA-2016-128531"/>
    <x v="390"/>
    <x v="482"/>
    <x v="0"/>
    <s v="NS-18505"/>
    <s v="Neola Schneider"/>
    <x v="0"/>
    <x v="0"/>
    <x v="61"/>
    <s v="Texas"/>
    <x v="162"/>
    <x v="2"/>
    <x v="628"/>
    <x v="1"/>
    <x v="6"/>
    <x v="628"/>
    <n v="14.04"/>
    <n v="3"/>
    <n v="0.2"/>
    <n v="1.5794999999999999"/>
    <n v="11.231999999999999"/>
    <n v="2.8079999999999998"/>
    <x v="0"/>
    <x v="0"/>
    <s v="Q4"/>
    <x v="6"/>
  </r>
  <r>
    <n v="1670"/>
    <s v="US-2015-157154"/>
    <x v="553"/>
    <x v="594"/>
    <x v="1"/>
    <s v="MM-17920"/>
    <s v="Michael Moore"/>
    <x v="0"/>
    <x v="0"/>
    <x v="20"/>
    <s v="New York"/>
    <x v="164"/>
    <x v="3"/>
    <x v="411"/>
    <x v="0"/>
    <x v="3"/>
    <x v="411"/>
    <n v="1018.104"/>
    <n v="4"/>
    <n v="0.4"/>
    <n v="-373.3048"/>
    <n v="610.86239999999998"/>
    <n v="407.24160000000006"/>
    <x v="1"/>
    <x v="9"/>
    <s v="Q1"/>
    <x v="3"/>
  </r>
  <r>
    <n v="1671"/>
    <s v="CA-2017-159457"/>
    <x v="15"/>
    <x v="215"/>
    <x v="1"/>
    <s v="RD-19480"/>
    <s v="Rick Duston"/>
    <x v="0"/>
    <x v="0"/>
    <x v="12"/>
    <s v="Texas"/>
    <x v="14"/>
    <x v="2"/>
    <x v="1091"/>
    <x v="2"/>
    <x v="7"/>
    <x v="1081"/>
    <n v="16.68"/>
    <n v="3"/>
    <n v="0.2"/>
    <n v="5.2125000000000004"/>
    <n v="13.344000000000001"/>
    <n v="3.3360000000000003"/>
    <x v="3"/>
    <x v="2"/>
    <s v="Q4"/>
    <x v="6"/>
  </r>
  <r>
    <n v="1672"/>
    <s v="CA-2016-107615"/>
    <x v="554"/>
    <x v="595"/>
    <x v="2"/>
    <s v="RB-19645"/>
    <s v="Robert Barroso"/>
    <x v="1"/>
    <x v="0"/>
    <x v="226"/>
    <s v="Nevada"/>
    <x v="282"/>
    <x v="1"/>
    <x v="825"/>
    <x v="2"/>
    <x v="11"/>
    <x v="821"/>
    <n v="58.58"/>
    <n v="2"/>
    <n v="0"/>
    <n v="19.331399999999999"/>
    <n v="58.58"/>
    <n v="0"/>
    <x v="0"/>
    <x v="10"/>
    <s v="Q1"/>
    <x v="0"/>
  </r>
  <r>
    <n v="1673"/>
    <s v="CA-2017-111647"/>
    <x v="445"/>
    <x v="489"/>
    <x v="1"/>
    <s v="RD-19585"/>
    <s v="Rob Dowd"/>
    <x v="0"/>
    <x v="0"/>
    <x v="243"/>
    <s v="Texas"/>
    <x v="301"/>
    <x v="2"/>
    <x v="66"/>
    <x v="2"/>
    <x v="7"/>
    <x v="66"/>
    <n v="167.96799999999999"/>
    <n v="4"/>
    <n v="0.2"/>
    <n v="62.988"/>
    <n v="134.37440000000001"/>
    <n v="33.593600000000002"/>
    <x v="3"/>
    <x v="7"/>
    <s v="Q3"/>
    <x v="2"/>
  </r>
  <r>
    <n v="1674"/>
    <s v="CA-2015-150560"/>
    <x v="555"/>
    <x v="301"/>
    <x v="2"/>
    <s v="SW-20455"/>
    <s v="Shaun Weien"/>
    <x v="0"/>
    <x v="0"/>
    <x v="244"/>
    <s v="Virginia"/>
    <x v="302"/>
    <x v="0"/>
    <x v="508"/>
    <x v="1"/>
    <x v="2"/>
    <x v="508"/>
    <n v="196.62"/>
    <n v="2"/>
    <n v="0"/>
    <n v="96.343800000000002"/>
    <n v="196.62"/>
    <n v="0"/>
    <x v="1"/>
    <x v="4"/>
    <s v="Q4"/>
    <x v="5"/>
  </r>
  <r>
    <n v="1675"/>
    <s v="CA-2015-143077"/>
    <x v="14"/>
    <x v="14"/>
    <x v="1"/>
    <s v="SF-20965"/>
    <s v="Sylvia Foulston"/>
    <x v="1"/>
    <x v="0"/>
    <x v="12"/>
    <s v="Texas"/>
    <x v="16"/>
    <x v="2"/>
    <x v="905"/>
    <x v="0"/>
    <x v="5"/>
    <x v="897"/>
    <n v="21.936"/>
    <n v="2"/>
    <n v="0.6"/>
    <n v="-10.419600000000001"/>
    <n v="8.7744"/>
    <n v="13.1616"/>
    <x v="1"/>
    <x v="8"/>
    <s v="Q3"/>
    <x v="6"/>
  </r>
  <r>
    <n v="1676"/>
    <s v="CA-2015-143077"/>
    <x v="14"/>
    <x v="14"/>
    <x v="1"/>
    <s v="SF-20965"/>
    <s v="Sylvia Foulston"/>
    <x v="1"/>
    <x v="0"/>
    <x v="12"/>
    <s v="Texas"/>
    <x v="16"/>
    <x v="2"/>
    <x v="1045"/>
    <x v="1"/>
    <x v="8"/>
    <x v="1034"/>
    <n v="6.5880000000000001"/>
    <n v="3"/>
    <n v="0.8"/>
    <n v="-10.211399999999999"/>
    <n v="1.3175999999999997"/>
    <n v="5.2704000000000004"/>
    <x v="1"/>
    <x v="8"/>
    <s v="Q3"/>
    <x v="6"/>
  </r>
  <r>
    <n v="1677"/>
    <s v="CA-2016-122728"/>
    <x v="556"/>
    <x v="308"/>
    <x v="1"/>
    <s v="EB-13930"/>
    <s v="Eric Barreto"/>
    <x v="0"/>
    <x v="0"/>
    <x v="8"/>
    <s v="California"/>
    <x v="94"/>
    <x v="1"/>
    <x v="54"/>
    <x v="1"/>
    <x v="4"/>
    <x v="54"/>
    <n v="104.28"/>
    <n v="3"/>
    <n v="0"/>
    <n v="26.07"/>
    <n v="104.28"/>
    <n v="0"/>
    <x v="0"/>
    <x v="5"/>
    <s v="Q2"/>
    <x v="4"/>
  </r>
  <r>
    <n v="1678"/>
    <s v="CA-2016-122728"/>
    <x v="556"/>
    <x v="308"/>
    <x v="1"/>
    <s v="EB-13930"/>
    <s v="Eric Barreto"/>
    <x v="0"/>
    <x v="0"/>
    <x v="8"/>
    <s v="California"/>
    <x v="94"/>
    <x v="1"/>
    <x v="99"/>
    <x v="1"/>
    <x v="10"/>
    <x v="99"/>
    <n v="17.940000000000001"/>
    <n v="3"/>
    <n v="0"/>
    <n v="8.7905999999999995"/>
    <n v="17.940000000000001"/>
    <n v="0"/>
    <x v="0"/>
    <x v="5"/>
    <s v="Q2"/>
    <x v="4"/>
  </r>
  <r>
    <n v="1679"/>
    <s v="CA-2014-122882"/>
    <x v="557"/>
    <x v="178"/>
    <x v="1"/>
    <s v="SB-20290"/>
    <s v="Sean Braxton"/>
    <x v="1"/>
    <x v="0"/>
    <x v="10"/>
    <s v="Pennsylvania"/>
    <x v="63"/>
    <x v="3"/>
    <x v="871"/>
    <x v="1"/>
    <x v="4"/>
    <x v="865"/>
    <n v="64.784000000000006"/>
    <n v="1"/>
    <n v="0.2"/>
    <n v="-14.5764"/>
    <n v="51.827200000000005"/>
    <n v="12.956800000000001"/>
    <x v="2"/>
    <x v="8"/>
    <s v="Q3"/>
    <x v="1"/>
  </r>
  <r>
    <n v="1680"/>
    <s v="CA-2014-122882"/>
    <x v="557"/>
    <x v="178"/>
    <x v="1"/>
    <s v="SB-20290"/>
    <s v="Sean Braxton"/>
    <x v="1"/>
    <x v="0"/>
    <x v="10"/>
    <s v="Pennsylvania"/>
    <x v="63"/>
    <x v="3"/>
    <x v="831"/>
    <x v="2"/>
    <x v="7"/>
    <x v="826"/>
    <n v="32.381999999999998"/>
    <n v="3"/>
    <n v="0.4"/>
    <n v="4.3175999999999997"/>
    <n v="19.429199999999998"/>
    <n v="12.9528"/>
    <x v="2"/>
    <x v="8"/>
    <s v="Q3"/>
    <x v="1"/>
  </r>
  <r>
    <n v="1681"/>
    <s v="CA-2014-122882"/>
    <x v="557"/>
    <x v="178"/>
    <x v="1"/>
    <s v="SB-20290"/>
    <s v="Sean Braxton"/>
    <x v="1"/>
    <x v="0"/>
    <x v="10"/>
    <s v="Pennsylvania"/>
    <x v="63"/>
    <x v="3"/>
    <x v="1092"/>
    <x v="0"/>
    <x v="5"/>
    <x v="1082"/>
    <n v="42.368000000000002"/>
    <n v="2"/>
    <n v="0.2"/>
    <n v="8.4735999999999994"/>
    <n v="33.894400000000005"/>
    <n v="8.4736000000000011"/>
    <x v="2"/>
    <x v="8"/>
    <s v="Q3"/>
    <x v="1"/>
  </r>
  <r>
    <n v="1682"/>
    <s v="CA-2014-122882"/>
    <x v="557"/>
    <x v="178"/>
    <x v="1"/>
    <s v="SB-20290"/>
    <s v="Sean Braxton"/>
    <x v="1"/>
    <x v="0"/>
    <x v="10"/>
    <s v="Pennsylvania"/>
    <x v="63"/>
    <x v="3"/>
    <x v="1093"/>
    <x v="2"/>
    <x v="15"/>
    <x v="1083"/>
    <n v="399.54"/>
    <n v="4"/>
    <n v="0.7"/>
    <n v="-559.35599999999999"/>
    <n v="119.86200000000002"/>
    <n v="279.678"/>
    <x v="2"/>
    <x v="8"/>
    <s v="Q3"/>
    <x v="1"/>
  </r>
  <r>
    <n v="1683"/>
    <s v="US-2016-101497"/>
    <x v="321"/>
    <x v="152"/>
    <x v="0"/>
    <s v="PS-18760"/>
    <s v="Pamela Stobb"/>
    <x v="0"/>
    <x v="0"/>
    <x v="1"/>
    <s v="California"/>
    <x v="141"/>
    <x v="1"/>
    <x v="640"/>
    <x v="1"/>
    <x v="10"/>
    <x v="640"/>
    <n v="18.97"/>
    <n v="1"/>
    <n v="0"/>
    <n v="9.1056000000000008"/>
    <n v="18.97"/>
    <n v="0"/>
    <x v="0"/>
    <x v="8"/>
    <s v="Q3"/>
    <x v="6"/>
  </r>
  <r>
    <n v="1684"/>
    <s v="CA-2016-147585"/>
    <x v="77"/>
    <x v="357"/>
    <x v="1"/>
    <s v="CB-12535"/>
    <s v="Claudia Bergmann"/>
    <x v="1"/>
    <x v="0"/>
    <x v="8"/>
    <s v="California"/>
    <x v="94"/>
    <x v="1"/>
    <x v="627"/>
    <x v="0"/>
    <x v="5"/>
    <x v="627"/>
    <n v="14.82"/>
    <n v="3"/>
    <n v="0"/>
    <n v="6.2244000000000002"/>
    <n v="14.82"/>
    <n v="0"/>
    <x v="0"/>
    <x v="0"/>
    <s v="Q4"/>
    <x v="2"/>
  </r>
  <r>
    <n v="1685"/>
    <s v="CA-2017-149489"/>
    <x v="558"/>
    <x v="433"/>
    <x v="2"/>
    <s v="DK-12835"/>
    <s v="Damala Kotsonis"/>
    <x v="1"/>
    <x v="0"/>
    <x v="10"/>
    <s v="Pennsylvania"/>
    <x v="105"/>
    <x v="3"/>
    <x v="1094"/>
    <x v="1"/>
    <x v="9"/>
    <x v="1084"/>
    <n v="99.28"/>
    <n v="2"/>
    <n v="0.2"/>
    <n v="12.41"/>
    <n v="79.424000000000007"/>
    <n v="19.856000000000002"/>
    <x v="3"/>
    <x v="3"/>
    <s v="Q2"/>
    <x v="2"/>
  </r>
  <r>
    <n v="1686"/>
    <s v="CA-2017-149489"/>
    <x v="558"/>
    <x v="433"/>
    <x v="2"/>
    <s v="DK-12835"/>
    <s v="Damala Kotsonis"/>
    <x v="1"/>
    <x v="0"/>
    <x v="10"/>
    <s v="Pennsylvania"/>
    <x v="105"/>
    <x v="3"/>
    <x v="922"/>
    <x v="1"/>
    <x v="8"/>
    <x v="914"/>
    <n v="1.1879999999999999"/>
    <n v="2"/>
    <n v="0.7"/>
    <n v="-0.99"/>
    <n v="0.35640000000000005"/>
    <n v="0.83159999999999989"/>
    <x v="3"/>
    <x v="3"/>
    <s v="Q2"/>
    <x v="2"/>
  </r>
  <r>
    <n v="1687"/>
    <s v="CA-2017-149489"/>
    <x v="558"/>
    <x v="433"/>
    <x v="2"/>
    <s v="DK-12835"/>
    <s v="Damala Kotsonis"/>
    <x v="1"/>
    <x v="0"/>
    <x v="10"/>
    <s v="Pennsylvania"/>
    <x v="105"/>
    <x v="3"/>
    <x v="1095"/>
    <x v="1"/>
    <x v="8"/>
    <x v="1085"/>
    <n v="7.5179999999999998"/>
    <n v="2"/>
    <n v="0.7"/>
    <n v="-5.7637999999999998"/>
    <n v="2.2554000000000003"/>
    <n v="5.2625999999999999"/>
    <x v="3"/>
    <x v="3"/>
    <s v="Q2"/>
    <x v="2"/>
  </r>
  <r>
    <n v="1688"/>
    <s v="CA-2017-143798"/>
    <x v="389"/>
    <x v="169"/>
    <x v="2"/>
    <s v="AW-10840"/>
    <s v="Anthony Witt"/>
    <x v="0"/>
    <x v="0"/>
    <x v="10"/>
    <s v="Pennsylvania"/>
    <x v="11"/>
    <x v="3"/>
    <x v="739"/>
    <x v="1"/>
    <x v="10"/>
    <x v="738"/>
    <n v="10.368"/>
    <n v="2"/>
    <n v="0.2"/>
    <n v="3.6288"/>
    <n v="8.2944000000000013"/>
    <n v="2.0736000000000003"/>
    <x v="3"/>
    <x v="4"/>
    <s v="Q4"/>
    <x v="1"/>
  </r>
  <r>
    <n v="1689"/>
    <s v="CA-2017-143798"/>
    <x v="389"/>
    <x v="169"/>
    <x v="2"/>
    <s v="AW-10840"/>
    <s v="Anthony Witt"/>
    <x v="0"/>
    <x v="0"/>
    <x v="10"/>
    <s v="Pennsylvania"/>
    <x v="11"/>
    <x v="3"/>
    <x v="622"/>
    <x v="0"/>
    <x v="5"/>
    <x v="622"/>
    <n v="310.88"/>
    <n v="2"/>
    <n v="0.2"/>
    <n v="23.315999999999999"/>
    <n v="248.70400000000001"/>
    <n v="62.176000000000002"/>
    <x v="3"/>
    <x v="4"/>
    <s v="Q4"/>
    <x v="1"/>
  </r>
  <r>
    <n v="1690"/>
    <s v="CA-2014-142839"/>
    <x v="559"/>
    <x v="596"/>
    <x v="1"/>
    <s v="TS-21610"/>
    <s v="Troy Staebel"/>
    <x v="0"/>
    <x v="0"/>
    <x v="10"/>
    <s v="Pennsylvania"/>
    <x v="105"/>
    <x v="3"/>
    <x v="10"/>
    <x v="0"/>
    <x v="3"/>
    <x v="10"/>
    <n v="853.09199999999998"/>
    <n v="6"/>
    <n v="0.4"/>
    <n v="-227.49119999999999"/>
    <n v="511.85519999999997"/>
    <n v="341.23680000000002"/>
    <x v="2"/>
    <x v="6"/>
    <s v="Q3"/>
    <x v="3"/>
  </r>
  <r>
    <n v="1691"/>
    <s v="CA-2017-129833"/>
    <x v="34"/>
    <x v="159"/>
    <x v="1"/>
    <s v="HF-14995"/>
    <s v="Herbert Flentye"/>
    <x v="0"/>
    <x v="0"/>
    <x v="245"/>
    <s v="Indiana"/>
    <x v="303"/>
    <x v="2"/>
    <x v="1070"/>
    <x v="1"/>
    <x v="10"/>
    <x v="1059"/>
    <n v="33.450000000000003"/>
    <n v="5"/>
    <n v="0"/>
    <n v="15.387"/>
    <n v="33.450000000000003"/>
    <n v="0"/>
    <x v="3"/>
    <x v="4"/>
    <s v="Q4"/>
    <x v="3"/>
  </r>
  <r>
    <n v="1692"/>
    <s v="CA-2017-129833"/>
    <x v="34"/>
    <x v="159"/>
    <x v="1"/>
    <s v="HF-14995"/>
    <s v="Herbert Flentye"/>
    <x v="0"/>
    <x v="0"/>
    <x v="245"/>
    <s v="Indiana"/>
    <x v="303"/>
    <x v="2"/>
    <x v="73"/>
    <x v="1"/>
    <x v="8"/>
    <x v="73"/>
    <n v="10.4"/>
    <n v="5"/>
    <n v="0"/>
    <n v="5.0960000000000001"/>
    <n v="10.4"/>
    <n v="0"/>
    <x v="3"/>
    <x v="4"/>
    <s v="Q4"/>
    <x v="3"/>
  </r>
  <r>
    <n v="1693"/>
    <s v="US-2016-154361"/>
    <x v="560"/>
    <x v="585"/>
    <x v="1"/>
    <s v="HZ-14950"/>
    <s v="Henia Zydlo"/>
    <x v="0"/>
    <x v="0"/>
    <x v="38"/>
    <s v="Ohio"/>
    <x v="47"/>
    <x v="3"/>
    <x v="493"/>
    <x v="0"/>
    <x v="5"/>
    <x v="493"/>
    <n v="21.88"/>
    <n v="5"/>
    <n v="0.2"/>
    <n v="6.2904999999999998"/>
    <n v="17.504000000000001"/>
    <n v="4.3760000000000003"/>
    <x v="0"/>
    <x v="10"/>
    <s v="Q1"/>
    <x v="2"/>
  </r>
  <r>
    <n v="1694"/>
    <s v="US-2016-158708"/>
    <x v="190"/>
    <x v="597"/>
    <x v="0"/>
    <s v="AB-10255"/>
    <s v="Alejandro Ballentine"/>
    <x v="2"/>
    <x v="0"/>
    <x v="243"/>
    <s v="Texas"/>
    <x v="301"/>
    <x v="2"/>
    <x v="1096"/>
    <x v="2"/>
    <x v="11"/>
    <x v="1086"/>
    <n v="13.616"/>
    <n v="2"/>
    <n v="0.2"/>
    <n v="3.5741999999999998"/>
    <n v="10.892800000000001"/>
    <n v="2.7232000000000003"/>
    <x v="0"/>
    <x v="1"/>
    <s v="Q2"/>
    <x v="1"/>
  </r>
  <r>
    <n v="1695"/>
    <s v="CA-2015-156335"/>
    <x v="12"/>
    <x v="118"/>
    <x v="0"/>
    <s v="PO-19195"/>
    <s v="Phillina Ober"/>
    <x v="2"/>
    <x v="0"/>
    <x v="246"/>
    <s v="New Jersey"/>
    <x v="304"/>
    <x v="3"/>
    <x v="1097"/>
    <x v="2"/>
    <x v="11"/>
    <x v="1087"/>
    <n v="63.96"/>
    <n v="4"/>
    <n v="0"/>
    <n v="19.8276"/>
    <n v="63.96"/>
    <n v="0"/>
    <x v="1"/>
    <x v="8"/>
    <s v="Q3"/>
    <x v="5"/>
  </r>
  <r>
    <n v="1696"/>
    <s v="CA-2015-156335"/>
    <x v="12"/>
    <x v="118"/>
    <x v="0"/>
    <s v="PO-19195"/>
    <s v="Phillina Ober"/>
    <x v="2"/>
    <x v="0"/>
    <x v="246"/>
    <s v="New Jersey"/>
    <x v="304"/>
    <x v="3"/>
    <x v="308"/>
    <x v="1"/>
    <x v="8"/>
    <x v="308"/>
    <n v="14.46"/>
    <n v="3"/>
    <n v="0"/>
    <n v="7.0853999999999999"/>
    <n v="14.46"/>
    <n v="0"/>
    <x v="1"/>
    <x v="8"/>
    <s v="Q3"/>
    <x v="5"/>
  </r>
  <r>
    <n v="1697"/>
    <s v="CA-2015-156335"/>
    <x v="12"/>
    <x v="118"/>
    <x v="0"/>
    <s v="PO-19195"/>
    <s v="Phillina Ober"/>
    <x v="2"/>
    <x v="0"/>
    <x v="246"/>
    <s v="New Jersey"/>
    <x v="304"/>
    <x v="3"/>
    <x v="66"/>
    <x v="2"/>
    <x v="7"/>
    <x v="66"/>
    <n v="104.98"/>
    <n v="2"/>
    <n v="0"/>
    <n v="52.49"/>
    <n v="104.98"/>
    <n v="0"/>
    <x v="1"/>
    <x v="8"/>
    <s v="Q3"/>
    <x v="5"/>
  </r>
  <r>
    <n v="1698"/>
    <s v="CA-2015-148376"/>
    <x v="17"/>
    <x v="16"/>
    <x v="1"/>
    <s v="AG-10900"/>
    <s v="Arthur Gainer"/>
    <x v="0"/>
    <x v="0"/>
    <x v="1"/>
    <s v="California"/>
    <x v="141"/>
    <x v="1"/>
    <x v="650"/>
    <x v="1"/>
    <x v="9"/>
    <x v="650"/>
    <n v="106.96"/>
    <n v="2"/>
    <n v="0"/>
    <n v="31.0184"/>
    <n v="106.96"/>
    <n v="0"/>
    <x v="1"/>
    <x v="4"/>
    <s v="Q4"/>
    <x v="1"/>
  </r>
  <r>
    <n v="1699"/>
    <s v="CA-2015-148376"/>
    <x v="17"/>
    <x v="16"/>
    <x v="1"/>
    <s v="AG-10900"/>
    <s v="Arthur Gainer"/>
    <x v="0"/>
    <x v="0"/>
    <x v="1"/>
    <s v="California"/>
    <x v="141"/>
    <x v="1"/>
    <x v="1098"/>
    <x v="1"/>
    <x v="2"/>
    <x v="1088"/>
    <n v="21.56"/>
    <n v="7"/>
    <n v="0"/>
    <n v="10.348800000000001"/>
    <n v="21.56"/>
    <n v="0"/>
    <x v="1"/>
    <x v="4"/>
    <s v="Q4"/>
    <x v="1"/>
  </r>
  <r>
    <n v="1700"/>
    <s v="CA-2014-135657"/>
    <x v="561"/>
    <x v="290"/>
    <x v="0"/>
    <s v="SC-20725"/>
    <s v="Steven Cartwright"/>
    <x v="0"/>
    <x v="0"/>
    <x v="4"/>
    <s v="Washington"/>
    <x v="60"/>
    <x v="1"/>
    <x v="838"/>
    <x v="0"/>
    <x v="3"/>
    <x v="832"/>
    <n v="515.88"/>
    <n v="6"/>
    <n v="0"/>
    <n v="113.4936"/>
    <n v="515.88"/>
    <n v="0"/>
    <x v="2"/>
    <x v="1"/>
    <s v="Q2"/>
    <x v="0"/>
  </r>
  <r>
    <n v="1701"/>
    <s v="CA-2015-114069"/>
    <x v="562"/>
    <x v="598"/>
    <x v="0"/>
    <s v="ND-18370"/>
    <s v="Natalie DeCherney"/>
    <x v="0"/>
    <x v="0"/>
    <x v="20"/>
    <s v="New York"/>
    <x v="45"/>
    <x v="3"/>
    <x v="777"/>
    <x v="1"/>
    <x v="8"/>
    <x v="776"/>
    <n v="11.808"/>
    <n v="2"/>
    <n v="0.2"/>
    <n v="4.2804000000000002"/>
    <n v="9.4464000000000006"/>
    <n v="2.3616000000000001"/>
    <x v="1"/>
    <x v="7"/>
    <s v="Q3"/>
    <x v="2"/>
  </r>
  <r>
    <n v="1702"/>
    <s v="CA-2015-114069"/>
    <x v="562"/>
    <x v="598"/>
    <x v="0"/>
    <s v="ND-18370"/>
    <s v="Natalie DeCherney"/>
    <x v="0"/>
    <x v="0"/>
    <x v="20"/>
    <s v="New York"/>
    <x v="45"/>
    <x v="3"/>
    <x v="467"/>
    <x v="0"/>
    <x v="1"/>
    <x v="468"/>
    <n v="1931.04"/>
    <n v="9"/>
    <n v="0.1"/>
    <n v="321.83999999999997"/>
    <n v="1737.9359999999999"/>
    <n v="193.10400000000001"/>
    <x v="1"/>
    <x v="7"/>
    <s v="Q3"/>
    <x v="2"/>
  </r>
  <r>
    <n v="1703"/>
    <s v="CA-2015-114069"/>
    <x v="562"/>
    <x v="598"/>
    <x v="0"/>
    <s v="ND-18370"/>
    <s v="Natalie DeCherney"/>
    <x v="0"/>
    <x v="0"/>
    <x v="20"/>
    <s v="New York"/>
    <x v="45"/>
    <x v="3"/>
    <x v="811"/>
    <x v="1"/>
    <x v="10"/>
    <x v="33"/>
    <n v="9.9600000000000009"/>
    <n v="2"/>
    <n v="0"/>
    <n v="4.6811999999999996"/>
    <n v="9.9600000000000009"/>
    <n v="0"/>
    <x v="1"/>
    <x v="7"/>
    <s v="Q3"/>
    <x v="2"/>
  </r>
  <r>
    <n v="1704"/>
    <s v="CA-2014-139857"/>
    <x v="563"/>
    <x v="555"/>
    <x v="1"/>
    <s v="CD-12790"/>
    <s v="Cynthia Delaney"/>
    <x v="2"/>
    <x v="0"/>
    <x v="70"/>
    <s v="California"/>
    <x v="88"/>
    <x v="1"/>
    <x v="1099"/>
    <x v="1"/>
    <x v="13"/>
    <x v="128"/>
    <n v="12.35"/>
    <n v="5"/>
    <n v="0"/>
    <n v="5.8045"/>
    <n v="12.35"/>
    <n v="0"/>
    <x v="2"/>
    <x v="11"/>
    <s v="Q1"/>
    <x v="1"/>
  </r>
  <r>
    <n v="1705"/>
    <s v="CA-2016-106306"/>
    <x v="387"/>
    <x v="599"/>
    <x v="3"/>
    <s v="PG-18820"/>
    <s v="Patrick Gardner"/>
    <x v="0"/>
    <x v="0"/>
    <x v="220"/>
    <s v="Arizona"/>
    <x v="275"/>
    <x v="1"/>
    <x v="828"/>
    <x v="1"/>
    <x v="8"/>
    <x v="824"/>
    <n v="9.702"/>
    <n v="3"/>
    <n v="0.7"/>
    <n v="-7.1147999999999998"/>
    <n v="2.9106000000000005"/>
    <n v="6.7913999999999994"/>
    <x v="0"/>
    <x v="10"/>
    <s v="Q1"/>
    <x v="0"/>
  </r>
  <r>
    <n v="1706"/>
    <s v="CA-2015-100545"/>
    <x v="6"/>
    <x v="6"/>
    <x v="1"/>
    <s v="IM-15070"/>
    <s v="Irene Maddox"/>
    <x v="0"/>
    <x v="0"/>
    <x v="10"/>
    <s v="Pennsylvania"/>
    <x v="74"/>
    <x v="3"/>
    <x v="612"/>
    <x v="1"/>
    <x v="8"/>
    <x v="612"/>
    <n v="11.61"/>
    <n v="2"/>
    <n v="0.7"/>
    <n v="-9.2880000000000003"/>
    <n v="3.4830000000000005"/>
    <n v="8.1269999999999989"/>
    <x v="1"/>
    <x v="0"/>
    <s v="Q4"/>
    <x v="1"/>
  </r>
  <r>
    <n v="1707"/>
    <s v="CA-2017-123491"/>
    <x v="505"/>
    <x v="133"/>
    <x v="1"/>
    <s v="JK-15205"/>
    <s v="Jamie Kunitz"/>
    <x v="0"/>
    <x v="0"/>
    <x v="8"/>
    <s v="California"/>
    <x v="34"/>
    <x v="1"/>
    <x v="1100"/>
    <x v="1"/>
    <x v="2"/>
    <x v="1089"/>
    <n v="43.86"/>
    <n v="6"/>
    <n v="0"/>
    <n v="20.6142"/>
    <n v="43.86"/>
    <n v="0"/>
    <x v="3"/>
    <x v="2"/>
    <s v="Q4"/>
    <x v="2"/>
  </r>
  <r>
    <n v="1708"/>
    <s v="CA-2017-123491"/>
    <x v="505"/>
    <x v="133"/>
    <x v="1"/>
    <s v="JK-15205"/>
    <s v="Jamie Kunitz"/>
    <x v="0"/>
    <x v="0"/>
    <x v="8"/>
    <s v="California"/>
    <x v="34"/>
    <x v="1"/>
    <x v="918"/>
    <x v="2"/>
    <x v="7"/>
    <x v="910"/>
    <n v="148.47999999999999"/>
    <n v="2"/>
    <n v="0.2"/>
    <n v="16.704000000000001"/>
    <n v="118.78399999999999"/>
    <n v="29.695999999999998"/>
    <x v="3"/>
    <x v="2"/>
    <s v="Q4"/>
    <x v="2"/>
  </r>
  <r>
    <n v="1709"/>
    <s v="CA-2017-123491"/>
    <x v="505"/>
    <x v="133"/>
    <x v="1"/>
    <s v="JK-15205"/>
    <s v="Jamie Kunitz"/>
    <x v="0"/>
    <x v="0"/>
    <x v="8"/>
    <s v="California"/>
    <x v="34"/>
    <x v="1"/>
    <x v="1101"/>
    <x v="1"/>
    <x v="10"/>
    <x v="1090"/>
    <n v="7.42"/>
    <n v="2"/>
    <n v="0"/>
    <n v="3.71"/>
    <n v="7.42"/>
    <n v="0"/>
    <x v="3"/>
    <x v="2"/>
    <s v="Q4"/>
    <x v="2"/>
  </r>
  <r>
    <n v="1710"/>
    <s v="CA-2017-123491"/>
    <x v="505"/>
    <x v="133"/>
    <x v="1"/>
    <s v="JK-15205"/>
    <s v="Jamie Kunitz"/>
    <x v="0"/>
    <x v="0"/>
    <x v="8"/>
    <s v="California"/>
    <x v="34"/>
    <x v="1"/>
    <x v="51"/>
    <x v="0"/>
    <x v="1"/>
    <x v="51"/>
    <n v="71.992000000000004"/>
    <n v="1"/>
    <n v="0.2"/>
    <n v="-0.89990000000000003"/>
    <n v="57.593600000000009"/>
    <n v="14.398400000000002"/>
    <x v="3"/>
    <x v="2"/>
    <s v="Q4"/>
    <x v="2"/>
  </r>
  <r>
    <n v="1711"/>
    <s v="CA-2017-123491"/>
    <x v="505"/>
    <x v="133"/>
    <x v="1"/>
    <s v="JK-15205"/>
    <s v="Jamie Kunitz"/>
    <x v="0"/>
    <x v="0"/>
    <x v="8"/>
    <s v="California"/>
    <x v="34"/>
    <x v="1"/>
    <x v="181"/>
    <x v="1"/>
    <x v="6"/>
    <x v="182"/>
    <n v="19.899999999999999"/>
    <n v="5"/>
    <n v="0"/>
    <n v="6.5670000000000002"/>
    <n v="19.899999999999999"/>
    <n v="0"/>
    <x v="3"/>
    <x v="2"/>
    <s v="Q4"/>
    <x v="2"/>
  </r>
  <r>
    <n v="1712"/>
    <s v="CA-2017-123491"/>
    <x v="505"/>
    <x v="133"/>
    <x v="1"/>
    <s v="JK-15205"/>
    <s v="Jamie Kunitz"/>
    <x v="0"/>
    <x v="0"/>
    <x v="8"/>
    <s v="California"/>
    <x v="34"/>
    <x v="1"/>
    <x v="166"/>
    <x v="1"/>
    <x v="9"/>
    <x v="167"/>
    <n v="1702.12"/>
    <n v="14"/>
    <n v="0"/>
    <n v="510.63600000000002"/>
    <n v="1702.12"/>
    <n v="0"/>
    <x v="3"/>
    <x v="2"/>
    <s v="Q4"/>
    <x v="2"/>
  </r>
  <r>
    <n v="1713"/>
    <s v="CA-2015-145401"/>
    <x v="564"/>
    <x v="600"/>
    <x v="1"/>
    <s v="JP-15520"/>
    <s v="Jeremy Pistek"/>
    <x v="0"/>
    <x v="0"/>
    <x v="12"/>
    <s v="Texas"/>
    <x v="32"/>
    <x v="2"/>
    <x v="1102"/>
    <x v="1"/>
    <x v="10"/>
    <x v="1091"/>
    <n v="14.304"/>
    <n v="6"/>
    <n v="0.2"/>
    <n v="5.0064000000000002"/>
    <n v="11.443200000000001"/>
    <n v="2.8608000000000002"/>
    <x v="1"/>
    <x v="9"/>
    <s v="Q1"/>
    <x v="5"/>
  </r>
  <r>
    <n v="1714"/>
    <s v="US-2017-124968"/>
    <x v="565"/>
    <x v="462"/>
    <x v="0"/>
    <s v="MM-18055"/>
    <s v="Michelle Moray"/>
    <x v="0"/>
    <x v="0"/>
    <x v="22"/>
    <s v="Illinois"/>
    <x v="26"/>
    <x v="2"/>
    <x v="188"/>
    <x v="0"/>
    <x v="3"/>
    <x v="189"/>
    <n v="765.625"/>
    <n v="7"/>
    <n v="0.5"/>
    <n v="-566.5625"/>
    <n v="382.8125"/>
    <n v="382.8125"/>
    <x v="3"/>
    <x v="8"/>
    <s v="Q3"/>
    <x v="5"/>
  </r>
  <r>
    <n v="1715"/>
    <s v="CA-2017-104003"/>
    <x v="566"/>
    <x v="601"/>
    <x v="1"/>
    <s v="DC-13285"/>
    <s v="Debra Catini"/>
    <x v="0"/>
    <x v="0"/>
    <x v="8"/>
    <s v="California"/>
    <x v="94"/>
    <x v="1"/>
    <x v="1103"/>
    <x v="0"/>
    <x v="0"/>
    <x v="1092"/>
    <n v="307.666"/>
    <n v="2"/>
    <n v="0.15"/>
    <n v="-14.478400000000001"/>
    <n v="261.51609999999999"/>
    <n v="46.149899999999995"/>
    <x v="3"/>
    <x v="2"/>
    <s v="Q4"/>
    <x v="3"/>
  </r>
  <r>
    <n v="1716"/>
    <s v="CA-2016-154788"/>
    <x v="567"/>
    <x v="602"/>
    <x v="1"/>
    <s v="JL-15835"/>
    <s v="John Lee"/>
    <x v="0"/>
    <x v="0"/>
    <x v="20"/>
    <s v="New York"/>
    <x v="164"/>
    <x v="3"/>
    <x v="308"/>
    <x v="1"/>
    <x v="8"/>
    <x v="308"/>
    <n v="7.7119999999999997"/>
    <n v="2"/>
    <n v="0.2"/>
    <n v="2.7955999999999999"/>
    <n v="6.1696"/>
    <n v="1.5424"/>
    <x v="0"/>
    <x v="3"/>
    <s v="Q2"/>
    <x v="3"/>
  </r>
  <r>
    <n v="1717"/>
    <s v="CA-2016-169943"/>
    <x v="288"/>
    <x v="308"/>
    <x v="1"/>
    <s v="BN-11515"/>
    <s v="Bradley Nguyen"/>
    <x v="0"/>
    <x v="0"/>
    <x v="20"/>
    <s v="New York"/>
    <x v="164"/>
    <x v="3"/>
    <x v="535"/>
    <x v="1"/>
    <x v="9"/>
    <x v="535"/>
    <n v="242.9"/>
    <n v="5"/>
    <n v="0"/>
    <n v="70.441000000000003"/>
    <n v="242.9"/>
    <n v="0"/>
    <x v="0"/>
    <x v="5"/>
    <s v="Q2"/>
    <x v="6"/>
  </r>
  <r>
    <n v="1718"/>
    <s v="CA-2016-169943"/>
    <x v="288"/>
    <x v="308"/>
    <x v="1"/>
    <s v="BN-11515"/>
    <s v="Bradley Nguyen"/>
    <x v="0"/>
    <x v="0"/>
    <x v="20"/>
    <s v="New York"/>
    <x v="164"/>
    <x v="3"/>
    <x v="72"/>
    <x v="1"/>
    <x v="4"/>
    <x v="72"/>
    <n v="454.9"/>
    <n v="5"/>
    <n v="0"/>
    <n v="0"/>
    <n v="454.9"/>
    <n v="0"/>
    <x v="0"/>
    <x v="5"/>
    <s v="Q2"/>
    <x v="6"/>
  </r>
  <r>
    <n v="1719"/>
    <s v="CA-2016-169943"/>
    <x v="288"/>
    <x v="308"/>
    <x v="1"/>
    <s v="BN-11515"/>
    <s v="Bradley Nguyen"/>
    <x v="0"/>
    <x v="0"/>
    <x v="20"/>
    <s v="New York"/>
    <x v="164"/>
    <x v="3"/>
    <x v="1104"/>
    <x v="0"/>
    <x v="5"/>
    <x v="1093"/>
    <n v="35.92"/>
    <n v="4"/>
    <n v="0"/>
    <n v="15.086399999999999"/>
    <n v="35.92"/>
    <n v="0"/>
    <x v="0"/>
    <x v="5"/>
    <s v="Q2"/>
    <x v="6"/>
  </r>
  <r>
    <n v="1720"/>
    <s v="CA-2016-169943"/>
    <x v="288"/>
    <x v="308"/>
    <x v="1"/>
    <s v="BN-11515"/>
    <s v="Bradley Nguyen"/>
    <x v="0"/>
    <x v="0"/>
    <x v="20"/>
    <s v="New York"/>
    <x v="164"/>
    <x v="3"/>
    <x v="527"/>
    <x v="0"/>
    <x v="5"/>
    <x v="527"/>
    <n v="39.76"/>
    <n v="8"/>
    <n v="0"/>
    <n v="12.3256"/>
    <n v="39.76"/>
    <n v="0"/>
    <x v="0"/>
    <x v="5"/>
    <s v="Q2"/>
    <x v="6"/>
  </r>
  <r>
    <n v="1721"/>
    <s v="CA-2016-169943"/>
    <x v="288"/>
    <x v="308"/>
    <x v="1"/>
    <s v="BN-11515"/>
    <s v="Bradley Nguyen"/>
    <x v="0"/>
    <x v="0"/>
    <x v="20"/>
    <s v="New York"/>
    <x v="164"/>
    <x v="3"/>
    <x v="528"/>
    <x v="1"/>
    <x v="8"/>
    <x v="528"/>
    <n v="47.744"/>
    <n v="4"/>
    <n v="0.2"/>
    <n v="14.92"/>
    <n v="38.1952"/>
    <n v="9.5488"/>
    <x v="0"/>
    <x v="5"/>
    <s v="Q2"/>
    <x v="6"/>
  </r>
  <r>
    <n v="1722"/>
    <s v="US-2015-123218"/>
    <x v="139"/>
    <x v="603"/>
    <x v="1"/>
    <s v="KD-16345"/>
    <s v="Katherine Ducich"/>
    <x v="0"/>
    <x v="0"/>
    <x v="22"/>
    <s v="Illinois"/>
    <x v="36"/>
    <x v="2"/>
    <x v="835"/>
    <x v="2"/>
    <x v="7"/>
    <x v="830"/>
    <n v="159.98400000000001"/>
    <n v="2"/>
    <n v="0.2"/>
    <n v="11.998799999999999"/>
    <n v="127.98720000000002"/>
    <n v="31.996800000000004"/>
    <x v="1"/>
    <x v="4"/>
    <s v="Q4"/>
    <x v="1"/>
  </r>
  <r>
    <n v="1723"/>
    <s v="US-2015-123218"/>
    <x v="139"/>
    <x v="603"/>
    <x v="1"/>
    <s v="KD-16345"/>
    <s v="Katherine Ducich"/>
    <x v="0"/>
    <x v="0"/>
    <x v="22"/>
    <s v="Illinois"/>
    <x v="36"/>
    <x v="2"/>
    <x v="1105"/>
    <x v="2"/>
    <x v="11"/>
    <x v="1094"/>
    <n v="255.96799999999999"/>
    <n v="4"/>
    <n v="0.2"/>
    <n v="51.193600000000004"/>
    <n v="204.77440000000001"/>
    <n v="51.193600000000004"/>
    <x v="1"/>
    <x v="4"/>
    <s v="Q4"/>
    <x v="1"/>
  </r>
  <r>
    <n v="1724"/>
    <s v="US-2015-123218"/>
    <x v="139"/>
    <x v="603"/>
    <x v="1"/>
    <s v="KD-16345"/>
    <s v="Katherine Ducich"/>
    <x v="0"/>
    <x v="0"/>
    <x v="22"/>
    <s v="Illinois"/>
    <x v="36"/>
    <x v="2"/>
    <x v="1106"/>
    <x v="0"/>
    <x v="0"/>
    <x v="1095"/>
    <n v="359.05799999999999"/>
    <n v="3"/>
    <n v="0.3"/>
    <n v="-71.811599999999999"/>
    <n v="251.34059999999997"/>
    <n v="107.7174"/>
    <x v="1"/>
    <x v="4"/>
    <s v="Q4"/>
    <x v="1"/>
  </r>
  <r>
    <n v="1725"/>
    <s v="CA-2015-127453"/>
    <x v="546"/>
    <x v="604"/>
    <x v="2"/>
    <s v="JK-15370"/>
    <s v="Jay Kimmel"/>
    <x v="0"/>
    <x v="0"/>
    <x v="10"/>
    <s v="Pennsylvania"/>
    <x v="105"/>
    <x v="3"/>
    <x v="1107"/>
    <x v="1"/>
    <x v="9"/>
    <x v="1096"/>
    <n v="434.35199999999998"/>
    <n v="3"/>
    <n v="0.2"/>
    <n v="43.435200000000002"/>
    <n v="347.48160000000001"/>
    <n v="86.870400000000004"/>
    <x v="1"/>
    <x v="4"/>
    <s v="Q4"/>
    <x v="3"/>
  </r>
  <r>
    <n v="1726"/>
    <s v="CA-2015-127453"/>
    <x v="546"/>
    <x v="604"/>
    <x v="2"/>
    <s v="JK-15370"/>
    <s v="Jay Kimmel"/>
    <x v="0"/>
    <x v="0"/>
    <x v="10"/>
    <s v="Pennsylvania"/>
    <x v="105"/>
    <x v="3"/>
    <x v="1108"/>
    <x v="1"/>
    <x v="9"/>
    <x v="1097"/>
    <n v="3.552"/>
    <n v="2"/>
    <n v="0.2"/>
    <n v="0.44400000000000001"/>
    <n v="2.8416000000000001"/>
    <n v="0.71040000000000003"/>
    <x v="1"/>
    <x v="4"/>
    <s v="Q4"/>
    <x v="3"/>
  </r>
  <r>
    <n v="1727"/>
    <s v="CA-2015-127453"/>
    <x v="546"/>
    <x v="604"/>
    <x v="2"/>
    <s v="JK-15370"/>
    <s v="Jay Kimmel"/>
    <x v="0"/>
    <x v="0"/>
    <x v="10"/>
    <s v="Pennsylvania"/>
    <x v="105"/>
    <x v="3"/>
    <x v="1109"/>
    <x v="1"/>
    <x v="9"/>
    <x v="1098"/>
    <n v="88.831999999999994"/>
    <n v="4"/>
    <n v="0.2"/>
    <n v="7.7728000000000002"/>
    <n v="71.065600000000003"/>
    <n v="17.766400000000001"/>
    <x v="1"/>
    <x v="4"/>
    <s v="Q4"/>
    <x v="3"/>
  </r>
  <r>
    <n v="1728"/>
    <s v="US-2017-164056"/>
    <x v="568"/>
    <x v="605"/>
    <x v="0"/>
    <s v="FM-14215"/>
    <s v="Filia McAdams"/>
    <x v="1"/>
    <x v="0"/>
    <x v="65"/>
    <s v="Ohio"/>
    <x v="82"/>
    <x v="3"/>
    <x v="1110"/>
    <x v="0"/>
    <x v="3"/>
    <x v="1099"/>
    <n v="1048.3499999999999"/>
    <n v="5"/>
    <n v="0.4"/>
    <n v="-69.89"/>
    <n v="629.00999999999988"/>
    <n v="419.34"/>
    <x v="3"/>
    <x v="3"/>
    <s v="Q2"/>
    <x v="3"/>
  </r>
  <r>
    <n v="1729"/>
    <s v="CA-2016-106894"/>
    <x v="569"/>
    <x v="606"/>
    <x v="3"/>
    <s v="CA-12265"/>
    <s v="Christina Anderson"/>
    <x v="0"/>
    <x v="0"/>
    <x v="24"/>
    <s v="Virginia"/>
    <x v="28"/>
    <x v="0"/>
    <x v="1072"/>
    <x v="2"/>
    <x v="11"/>
    <x v="1061"/>
    <n v="100"/>
    <n v="4"/>
    <n v="0"/>
    <n v="21"/>
    <n v="100"/>
    <n v="0"/>
    <x v="0"/>
    <x v="11"/>
    <s v="Q1"/>
    <x v="1"/>
  </r>
  <r>
    <n v="1730"/>
    <s v="CA-2016-106894"/>
    <x v="569"/>
    <x v="606"/>
    <x v="3"/>
    <s v="CA-12265"/>
    <s v="Christina Anderson"/>
    <x v="0"/>
    <x v="0"/>
    <x v="24"/>
    <s v="Virginia"/>
    <x v="28"/>
    <x v="0"/>
    <x v="709"/>
    <x v="1"/>
    <x v="2"/>
    <x v="708"/>
    <n v="7.83"/>
    <n v="3"/>
    <n v="0"/>
    <n v="3.6017999999999999"/>
    <n v="7.83"/>
    <n v="0"/>
    <x v="0"/>
    <x v="11"/>
    <s v="Q1"/>
    <x v="1"/>
  </r>
  <r>
    <n v="1731"/>
    <s v="CA-2014-125136"/>
    <x v="450"/>
    <x v="127"/>
    <x v="1"/>
    <s v="KD-16495"/>
    <s v="Keith Dawkins"/>
    <x v="1"/>
    <x v="0"/>
    <x v="115"/>
    <s v="North Carolina"/>
    <x v="305"/>
    <x v="0"/>
    <x v="1111"/>
    <x v="1"/>
    <x v="10"/>
    <x v="1100"/>
    <n v="96.256"/>
    <n v="8"/>
    <n v="0.2"/>
    <n v="31.283200000000001"/>
    <n v="77.004800000000003"/>
    <n v="19.251200000000001"/>
    <x v="2"/>
    <x v="8"/>
    <s v="Q3"/>
    <x v="1"/>
  </r>
  <r>
    <n v="1732"/>
    <s v="CA-2014-125136"/>
    <x v="450"/>
    <x v="127"/>
    <x v="1"/>
    <s v="KD-16495"/>
    <s v="Keith Dawkins"/>
    <x v="1"/>
    <x v="0"/>
    <x v="115"/>
    <s v="North Carolina"/>
    <x v="305"/>
    <x v="0"/>
    <x v="128"/>
    <x v="1"/>
    <x v="10"/>
    <x v="129"/>
    <n v="10.688000000000001"/>
    <n v="2"/>
    <n v="0.2"/>
    <n v="3.7408000000000001"/>
    <n v="8.5504000000000016"/>
    <n v="2.1376000000000004"/>
    <x v="2"/>
    <x v="8"/>
    <s v="Q3"/>
    <x v="1"/>
  </r>
  <r>
    <n v="1733"/>
    <s v="US-2016-131149"/>
    <x v="212"/>
    <x v="607"/>
    <x v="1"/>
    <s v="LH-17155"/>
    <s v="Logan Haushalter"/>
    <x v="0"/>
    <x v="0"/>
    <x v="61"/>
    <s v="Texas"/>
    <x v="176"/>
    <x v="2"/>
    <x v="426"/>
    <x v="1"/>
    <x v="4"/>
    <x v="426"/>
    <n v="338.04"/>
    <n v="3"/>
    <n v="0.2"/>
    <n v="-33.804000000000002"/>
    <n v="270.43200000000002"/>
    <n v="67.608000000000004"/>
    <x v="0"/>
    <x v="7"/>
    <s v="Q3"/>
    <x v="1"/>
  </r>
  <r>
    <n v="1734"/>
    <s v="US-2016-131149"/>
    <x v="212"/>
    <x v="607"/>
    <x v="1"/>
    <s v="LH-17155"/>
    <s v="Logan Haushalter"/>
    <x v="0"/>
    <x v="0"/>
    <x v="61"/>
    <s v="Texas"/>
    <x v="176"/>
    <x v="2"/>
    <x v="281"/>
    <x v="1"/>
    <x v="6"/>
    <x v="281"/>
    <n v="154.24"/>
    <n v="4"/>
    <n v="0.2"/>
    <n v="17.352"/>
    <n v="123.39200000000001"/>
    <n v="30.848000000000003"/>
    <x v="0"/>
    <x v="7"/>
    <s v="Q3"/>
    <x v="1"/>
  </r>
  <r>
    <n v="1735"/>
    <s v="CA-2017-101483"/>
    <x v="570"/>
    <x v="608"/>
    <x v="0"/>
    <s v="AG-10675"/>
    <s v="Anna Gayman"/>
    <x v="0"/>
    <x v="0"/>
    <x v="108"/>
    <s v="North Carolina"/>
    <x v="222"/>
    <x v="0"/>
    <x v="1112"/>
    <x v="1"/>
    <x v="9"/>
    <x v="1101"/>
    <n v="34.847999999999999"/>
    <n v="2"/>
    <n v="0.2"/>
    <n v="6.5339999999999998"/>
    <n v="27.878399999999999"/>
    <n v="6.9695999999999998"/>
    <x v="3"/>
    <x v="7"/>
    <s v="Q3"/>
    <x v="3"/>
  </r>
  <r>
    <n v="1736"/>
    <s v="CA-2017-101483"/>
    <x v="570"/>
    <x v="608"/>
    <x v="0"/>
    <s v="AG-10675"/>
    <s v="Anna Gayman"/>
    <x v="0"/>
    <x v="0"/>
    <x v="108"/>
    <s v="North Carolina"/>
    <x v="222"/>
    <x v="0"/>
    <x v="895"/>
    <x v="2"/>
    <x v="7"/>
    <x v="888"/>
    <n v="22"/>
    <n v="5"/>
    <n v="0.2"/>
    <n v="1.375"/>
    <n v="17.600000000000001"/>
    <n v="4.4000000000000004"/>
    <x v="3"/>
    <x v="7"/>
    <s v="Q3"/>
    <x v="3"/>
  </r>
  <r>
    <n v="1737"/>
    <s v="CA-2017-101483"/>
    <x v="570"/>
    <x v="608"/>
    <x v="0"/>
    <s v="AG-10675"/>
    <s v="Anna Gayman"/>
    <x v="0"/>
    <x v="0"/>
    <x v="108"/>
    <s v="North Carolina"/>
    <x v="222"/>
    <x v="0"/>
    <x v="6"/>
    <x v="1"/>
    <x v="6"/>
    <x v="6"/>
    <n v="4.3680000000000003"/>
    <n v="3"/>
    <n v="0.2"/>
    <n v="0.38219999999999998"/>
    <n v="3.4944000000000006"/>
    <n v="0.87360000000000015"/>
    <x v="3"/>
    <x v="7"/>
    <s v="Q3"/>
    <x v="3"/>
  </r>
  <r>
    <n v="1738"/>
    <s v="CA-2015-130204"/>
    <x v="37"/>
    <x v="609"/>
    <x v="1"/>
    <s v="DB-13120"/>
    <s v="David Bremer"/>
    <x v="1"/>
    <x v="0"/>
    <x v="8"/>
    <s v="California"/>
    <x v="34"/>
    <x v="1"/>
    <x v="470"/>
    <x v="1"/>
    <x v="4"/>
    <x v="471"/>
    <n v="31.44"/>
    <n v="3"/>
    <n v="0"/>
    <n v="8.4887999999999995"/>
    <n v="31.44"/>
    <n v="0"/>
    <x v="1"/>
    <x v="8"/>
    <s v="Q3"/>
    <x v="6"/>
  </r>
  <r>
    <n v="1739"/>
    <s v="CA-2015-130204"/>
    <x v="37"/>
    <x v="609"/>
    <x v="1"/>
    <s v="DB-13120"/>
    <s v="David Bremer"/>
    <x v="1"/>
    <x v="0"/>
    <x v="8"/>
    <s v="California"/>
    <x v="34"/>
    <x v="1"/>
    <x v="1044"/>
    <x v="2"/>
    <x v="11"/>
    <x v="1033"/>
    <n v="17.899999999999999"/>
    <n v="2"/>
    <n v="0"/>
    <n v="3.4009999999999998"/>
    <n v="17.899999999999999"/>
    <n v="0"/>
    <x v="1"/>
    <x v="8"/>
    <s v="Q3"/>
    <x v="6"/>
  </r>
  <r>
    <n v="1740"/>
    <s v="CA-2015-130204"/>
    <x v="37"/>
    <x v="609"/>
    <x v="1"/>
    <s v="DB-13120"/>
    <s v="David Bremer"/>
    <x v="1"/>
    <x v="0"/>
    <x v="8"/>
    <s v="California"/>
    <x v="34"/>
    <x v="1"/>
    <x v="1113"/>
    <x v="2"/>
    <x v="11"/>
    <x v="1102"/>
    <n v="129.44999999999999"/>
    <n v="5"/>
    <n v="0"/>
    <n v="46.601999999999997"/>
    <n v="129.44999999999999"/>
    <n v="0"/>
    <x v="1"/>
    <x v="8"/>
    <s v="Q3"/>
    <x v="6"/>
  </r>
  <r>
    <n v="1741"/>
    <s v="CA-2014-110527"/>
    <x v="128"/>
    <x v="128"/>
    <x v="1"/>
    <s v="ED-13885"/>
    <s v="Emily Ducich"/>
    <x v="2"/>
    <x v="0"/>
    <x v="70"/>
    <s v="California"/>
    <x v="88"/>
    <x v="1"/>
    <x v="948"/>
    <x v="1"/>
    <x v="2"/>
    <x v="941"/>
    <n v="20.88"/>
    <n v="8"/>
    <n v="0"/>
    <n v="9.6047999999999991"/>
    <n v="20.88"/>
    <n v="0"/>
    <x v="2"/>
    <x v="6"/>
    <s v="Q3"/>
    <x v="3"/>
  </r>
  <r>
    <n v="1742"/>
    <s v="CA-2017-152807"/>
    <x v="505"/>
    <x v="548"/>
    <x v="1"/>
    <s v="MC-18100"/>
    <s v="Mick Crebagga"/>
    <x v="0"/>
    <x v="0"/>
    <x v="10"/>
    <s v="Pennsylvania"/>
    <x v="11"/>
    <x v="3"/>
    <x v="1114"/>
    <x v="1"/>
    <x v="10"/>
    <x v="1103"/>
    <n v="20.736000000000001"/>
    <n v="4"/>
    <n v="0.2"/>
    <n v="7.2576000000000001"/>
    <n v="16.588800000000003"/>
    <n v="4.1472000000000007"/>
    <x v="3"/>
    <x v="2"/>
    <s v="Q4"/>
    <x v="2"/>
  </r>
  <r>
    <n v="1743"/>
    <s v="CA-2017-152807"/>
    <x v="505"/>
    <x v="548"/>
    <x v="1"/>
    <s v="MC-18100"/>
    <s v="Mick Crebagga"/>
    <x v="0"/>
    <x v="0"/>
    <x v="10"/>
    <s v="Pennsylvania"/>
    <x v="11"/>
    <x v="3"/>
    <x v="1073"/>
    <x v="0"/>
    <x v="5"/>
    <x v="1063"/>
    <n v="7.1680000000000001"/>
    <n v="2"/>
    <n v="0.2"/>
    <n v="0.98560000000000003"/>
    <n v="5.7344000000000008"/>
    <n v="1.4336000000000002"/>
    <x v="3"/>
    <x v="2"/>
    <s v="Q4"/>
    <x v="2"/>
  </r>
  <r>
    <n v="1744"/>
    <s v="CA-2017-152807"/>
    <x v="505"/>
    <x v="548"/>
    <x v="1"/>
    <s v="MC-18100"/>
    <s v="Mick Crebagga"/>
    <x v="0"/>
    <x v="0"/>
    <x v="10"/>
    <s v="Pennsylvania"/>
    <x v="11"/>
    <x v="3"/>
    <x v="700"/>
    <x v="1"/>
    <x v="4"/>
    <x v="700"/>
    <n v="11.167999999999999"/>
    <n v="2"/>
    <n v="0.2"/>
    <n v="-2.5127999999999999"/>
    <n v="8.9344000000000001"/>
    <n v="2.2336"/>
    <x v="3"/>
    <x v="2"/>
    <s v="Q4"/>
    <x v="2"/>
  </r>
  <r>
    <n v="1745"/>
    <s v="CA-2017-152807"/>
    <x v="505"/>
    <x v="548"/>
    <x v="1"/>
    <s v="MC-18100"/>
    <s v="Mick Crebagga"/>
    <x v="0"/>
    <x v="0"/>
    <x v="10"/>
    <s v="Pennsylvania"/>
    <x v="11"/>
    <x v="3"/>
    <x v="552"/>
    <x v="2"/>
    <x v="11"/>
    <x v="551"/>
    <n v="442.4"/>
    <n v="7"/>
    <n v="0.2"/>
    <n v="-55.3"/>
    <n v="353.92"/>
    <n v="88.48"/>
    <x v="3"/>
    <x v="2"/>
    <s v="Q4"/>
    <x v="2"/>
  </r>
  <r>
    <n v="1746"/>
    <s v="CA-2014-133270"/>
    <x v="571"/>
    <x v="610"/>
    <x v="2"/>
    <s v="BM-11785"/>
    <s v="Bryan Mills"/>
    <x v="0"/>
    <x v="0"/>
    <x v="30"/>
    <s v="New York"/>
    <x v="144"/>
    <x v="3"/>
    <x v="158"/>
    <x v="1"/>
    <x v="6"/>
    <x v="159"/>
    <n v="13.36"/>
    <n v="2"/>
    <n v="0"/>
    <n v="4.9432"/>
    <n v="13.36"/>
    <n v="0"/>
    <x v="2"/>
    <x v="1"/>
    <s v="Q2"/>
    <x v="5"/>
  </r>
  <r>
    <n v="1747"/>
    <s v="CA-2016-155670"/>
    <x v="572"/>
    <x v="611"/>
    <x v="0"/>
    <s v="EM-14065"/>
    <s v="Erin Mull"/>
    <x v="0"/>
    <x v="0"/>
    <x v="108"/>
    <s v="North Carolina"/>
    <x v="222"/>
    <x v="0"/>
    <x v="605"/>
    <x v="1"/>
    <x v="8"/>
    <x v="605"/>
    <n v="11.231999999999999"/>
    <n v="8"/>
    <n v="0.7"/>
    <n v="-8.2368000000000006"/>
    <n v="3.3696000000000002"/>
    <n v="7.8623999999999992"/>
    <x v="0"/>
    <x v="6"/>
    <s v="Q3"/>
    <x v="3"/>
  </r>
  <r>
    <n v="1748"/>
    <s v="CA-2016-155670"/>
    <x v="572"/>
    <x v="611"/>
    <x v="0"/>
    <s v="EM-14065"/>
    <s v="Erin Mull"/>
    <x v="0"/>
    <x v="0"/>
    <x v="108"/>
    <s v="North Carolina"/>
    <x v="222"/>
    <x v="0"/>
    <x v="1115"/>
    <x v="1"/>
    <x v="10"/>
    <x v="33"/>
    <n v="10.272"/>
    <n v="3"/>
    <n v="0.2"/>
    <n v="3.21"/>
    <n v="8.2176000000000009"/>
    <n v="2.0544000000000002"/>
    <x v="0"/>
    <x v="6"/>
    <s v="Q3"/>
    <x v="3"/>
  </r>
  <r>
    <n v="1749"/>
    <s v="US-2014-157406"/>
    <x v="573"/>
    <x v="612"/>
    <x v="1"/>
    <s v="DA-13450"/>
    <s v="Dianna Arnett"/>
    <x v="2"/>
    <x v="0"/>
    <x v="12"/>
    <s v="Texas"/>
    <x v="14"/>
    <x v="2"/>
    <x v="724"/>
    <x v="1"/>
    <x v="10"/>
    <x v="723"/>
    <n v="10.368"/>
    <n v="2"/>
    <n v="0.2"/>
    <n v="3.6288"/>
    <n v="8.2944000000000013"/>
    <n v="2.0736000000000003"/>
    <x v="2"/>
    <x v="3"/>
    <s v="Q2"/>
    <x v="5"/>
  </r>
  <r>
    <n v="1750"/>
    <s v="US-2014-157406"/>
    <x v="573"/>
    <x v="612"/>
    <x v="1"/>
    <s v="DA-13450"/>
    <s v="Dianna Arnett"/>
    <x v="2"/>
    <x v="0"/>
    <x v="12"/>
    <s v="Texas"/>
    <x v="14"/>
    <x v="2"/>
    <x v="1026"/>
    <x v="1"/>
    <x v="6"/>
    <x v="1017"/>
    <n v="6.24"/>
    <n v="3"/>
    <n v="0.2"/>
    <n v="0.54600000000000004"/>
    <n v="4.9920000000000009"/>
    <n v="1.2480000000000002"/>
    <x v="2"/>
    <x v="3"/>
    <s v="Q2"/>
    <x v="5"/>
  </r>
  <r>
    <n v="1751"/>
    <s v="CA-2015-139094"/>
    <x v="6"/>
    <x v="562"/>
    <x v="1"/>
    <s v="MO-17800"/>
    <s v="Meg O'Connel"/>
    <x v="2"/>
    <x v="0"/>
    <x v="52"/>
    <s v="Texas"/>
    <x v="65"/>
    <x v="2"/>
    <x v="1116"/>
    <x v="0"/>
    <x v="3"/>
    <x v="1104"/>
    <n v="206.96199999999999"/>
    <n v="2"/>
    <n v="0.3"/>
    <n v="-32.522599999999997"/>
    <n v="144.87339999999998"/>
    <n v="62.088599999999992"/>
    <x v="1"/>
    <x v="0"/>
    <s v="Q4"/>
    <x v="1"/>
  </r>
  <r>
    <n v="1752"/>
    <s v="CA-2017-168837"/>
    <x v="336"/>
    <x v="117"/>
    <x v="2"/>
    <s v="JW-15955"/>
    <s v="Joni Wasserman"/>
    <x v="0"/>
    <x v="0"/>
    <x v="182"/>
    <s v="California"/>
    <x v="232"/>
    <x v="1"/>
    <x v="283"/>
    <x v="0"/>
    <x v="5"/>
    <x v="283"/>
    <n v="9.4600000000000009"/>
    <n v="2"/>
    <n v="0"/>
    <n v="3.6894"/>
    <n v="9.4600000000000009"/>
    <n v="0"/>
    <x v="3"/>
    <x v="2"/>
    <s v="Q4"/>
    <x v="3"/>
  </r>
  <r>
    <n v="1753"/>
    <s v="CA-2017-116715"/>
    <x v="574"/>
    <x v="241"/>
    <x v="2"/>
    <s v="VW-21775"/>
    <s v="Victoria Wilson"/>
    <x v="1"/>
    <x v="0"/>
    <x v="8"/>
    <s v="California"/>
    <x v="34"/>
    <x v="1"/>
    <x v="821"/>
    <x v="1"/>
    <x v="4"/>
    <x v="817"/>
    <n v="559.62"/>
    <n v="9"/>
    <n v="0"/>
    <n v="151.09739999999999"/>
    <n v="559.62"/>
    <n v="0"/>
    <x v="3"/>
    <x v="4"/>
    <s v="Q4"/>
    <x v="3"/>
  </r>
  <r>
    <n v="1754"/>
    <s v="CA-2017-116715"/>
    <x v="574"/>
    <x v="241"/>
    <x v="2"/>
    <s v="VW-21775"/>
    <s v="Victoria Wilson"/>
    <x v="1"/>
    <x v="0"/>
    <x v="8"/>
    <s v="California"/>
    <x v="34"/>
    <x v="1"/>
    <x v="1082"/>
    <x v="1"/>
    <x v="10"/>
    <x v="1072"/>
    <n v="109.92"/>
    <n v="2"/>
    <n v="0"/>
    <n v="53.860799999999998"/>
    <n v="109.92"/>
    <n v="0"/>
    <x v="3"/>
    <x v="4"/>
    <s v="Q4"/>
    <x v="3"/>
  </r>
  <r>
    <n v="1755"/>
    <s v="CA-2017-116715"/>
    <x v="574"/>
    <x v="241"/>
    <x v="2"/>
    <s v="VW-21775"/>
    <s v="Victoria Wilson"/>
    <x v="1"/>
    <x v="0"/>
    <x v="8"/>
    <s v="California"/>
    <x v="34"/>
    <x v="1"/>
    <x v="1117"/>
    <x v="1"/>
    <x v="10"/>
    <x v="1105"/>
    <n v="8.56"/>
    <n v="2"/>
    <n v="0"/>
    <n v="3.8519999999999999"/>
    <n v="8.56"/>
    <n v="0"/>
    <x v="3"/>
    <x v="4"/>
    <s v="Q4"/>
    <x v="3"/>
  </r>
  <r>
    <n v="1756"/>
    <s v="CA-2015-135622"/>
    <x v="575"/>
    <x v="223"/>
    <x v="0"/>
    <s v="TT-21460"/>
    <s v="Tonja Turnell"/>
    <x v="2"/>
    <x v="0"/>
    <x v="5"/>
    <s v="Texas"/>
    <x v="6"/>
    <x v="2"/>
    <x v="839"/>
    <x v="1"/>
    <x v="10"/>
    <x v="833"/>
    <n v="360.71199999999999"/>
    <n v="11"/>
    <n v="0.2"/>
    <n v="130.75810000000001"/>
    <n v="288.56959999999998"/>
    <n v="72.142399999999995"/>
    <x v="1"/>
    <x v="4"/>
    <s v="Q4"/>
    <x v="0"/>
  </r>
  <r>
    <n v="1757"/>
    <s v="CA-2015-135622"/>
    <x v="575"/>
    <x v="223"/>
    <x v="0"/>
    <s v="TT-21460"/>
    <s v="Tonja Turnell"/>
    <x v="2"/>
    <x v="0"/>
    <x v="5"/>
    <s v="Texas"/>
    <x v="6"/>
    <x v="2"/>
    <x v="1118"/>
    <x v="2"/>
    <x v="7"/>
    <x v="1106"/>
    <n v="1718.4"/>
    <n v="6"/>
    <n v="0.2"/>
    <n v="150.36000000000001"/>
    <n v="1374.7200000000003"/>
    <n v="343.68000000000006"/>
    <x v="1"/>
    <x v="4"/>
    <s v="Q4"/>
    <x v="0"/>
  </r>
  <r>
    <n v="1758"/>
    <s v="US-2015-107349"/>
    <x v="562"/>
    <x v="598"/>
    <x v="2"/>
    <s v="SL-20155"/>
    <s v="Sara Luxemburg"/>
    <x v="2"/>
    <x v="0"/>
    <x v="12"/>
    <s v="Texas"/>
    <x v="14"/>
    <x v="2"/>
    <x v="1002"/>
    <x v="1"/>
    <x v="8"/>
    <x v="994"/>
    <n v="41.567999999999998"/>
    <n v="6"/>
    <n v="0.8"/>
    <n v="-66.508799999999994"/>
    <n v="8.3135999999999974"/>
    <n v="33.254399999999997"/>
    <x v="1"/>
    <x v="7"/>
    <s v="Q3"/>
    <x v="2"/>
  </r>
  <r>
    <n v="1759"/>
    <s v="CA-2014-139017"/>
    <x v="218"/>
    <x v="613"/>
    <x v="1"/>
    <s v="RM-19375"/>
    <s v="Raymond Messe"/>
    <x v="0"/>
    <x v="0"/>
    <x v="12"/>
    <s v="Texas"/>
    <x v="14"/>
    <x v="2"/>
    <x v="825"/>
    <x v="2"/>
    <x v="11"/>
    <x v="821"/>
    <n v="46.863999999999997"/>
    <n v="2"/>
    <n v="0.2"/>
    <n v="7.6154000000000002"/>
    <n v="37.491199999999999"/>
    <n v="9.3727999999999998"/>
    <x v="2"/>
    <x v="5"/>
    <s v="Q2"/>
    <x v="1"/>
  </r>
  <r>
    <n v="1760"/>
    <s v="CA-2014-141817"/>
    <x v="576"/>
    <x v="614"/>
    <x v="1"/>
    <s v="MB-18085"/>
    <s v="Mick Brown"/>
    <x v="0"/>
    <x v="0"/>
    <x v="10"/>
    <s v="Pennsylvania"/>
    <x v="105"/>
    <x v="3"/>
    <x v="359"/>
    <x v="1"/>
    <x v="6"/>
    <x v="359"/>
    <n v="19.536000000000001"/>
    <n v="3"/>
    <n v="0.2"/>
    <n v="4.8840000000000003"/>
    <n v="15.628800000000002"/>
    <n v="3.9072000000000005"/>
    <x v="2"/>
    <x v="9"/>
    <s v="Q1"/>
    <x v="1"/>
  </r>
  <r>
    <n v="1761"/>
    <s v="CA-2015-130785"/>
    <x v="577"/>
    <x v="609"/>
    <x v="1"/>
    <s v="AG-10900"/>
    <s v="Arthur Gainer"/>
    <x v="0"/>
    <x v="0"/>
    <x v="70"/>
    <s v="California"/>
    <x v="188"/>
    <x v="1"/>
    <x v="1119"/>
    <x v="0"/>
    <x v="0"/>
    <x v="1107"/>
    <n v="411.33199999999999"/>
    <n v="4"/>
    <n v="0.15"/>
    <n v="-4.8391999999999999"/>
    <n v="349.63220000000001"/>
    <n v="61.699799999999996"/>
    <x v="1"/>
    <x v="8"/>
    <s v="Q3"/>
    <x v="3"/>
  </r>
  <r>
    <n v="1762"/>
    <s v="CA-2015-130785"/>
    <x v="577"/>
    <x v="609"/>
    <x v="1"/>
    <s v="AG-10900"/>
    <s v="Arthur Gainer"/>
    <x v="0"/>
    <x v="0"/>
    <x v="70"/>
    <s v="California"/>
    <x v="188"/>
    <x v="1"/>
    <x v="1120"/>
    <x v="1"/>
    <x v="8"/>
    <x v="1108"/>
    <n v="28.751999999999999"/>
    <n v="6"/>
    <n v="0.2"/>
    <n v="9.7037999999999993"/>
    <n v="23.0016"/>
    <n v="5.7504"/>
    <x v="1"/>
    <x v="8"/>
    <s v="Q3"/>
    <x v="3"/>
  </r>
  <r>
    <n v="1763"/>
    <s v="CA-2015-130785"/>
    <x v="577"/>
    <x v="609"/>
    <x v="1"/>
    <s v="AG-10900"/>
    <s v="Arthur Gainer"/>
    <x v="0"/>
    <x v="0"/>
    <x v="70"/>
    <s v="California"/>
    <x v="188"/>
    <x v="1"/>
    <x v="1121"/>
    <x v="0"/>
    <x v="0"/>
    <x v="1109"/>
    <n v="293.19900000000001"/>
    <n v="3"/>
    <n v="0.15"/>
    <n v="-20.696400000000001"/>
    <n v="249.21915000000001"/>
    <n v="43.979849999999999"/>
    <x v="1"/>
    <x v="8"/>
    <s v="Q3"/>
    <x v="3"/>
  </r>
  <r>
    <n v="1764"/>
    <s v="CA-2016-110254"/>
    <x v="578"/>
    <x v="615"/>
    <x v="1"/>
    <s v="ML-17755"/>
    <s v="Max Ludwig"/>
    <x v="2"/>
    <x v="0"/>
    <x v="244"/>
    <s v="Virginia"/>
    <x v="302"/>
    <x v="0"/>
    <x v="354"/>
    <x v="1"/>
    <x v="14"/>
    <x v="354"/>
    <n v="35.06"/>
    <n v="2"/>
    <n v="0"/>
    <n v="10.518000000000001"/>
    <n v="35.06"/>
    <n v="0"/>
    <x v="0"/>
    <x v="6"/>
    <s v="Q3"/>
    <x v="6"/>
  </r>
  <r>
    <n v="1765"/>
    <s v="CA-2016-110254"/>
    <x v="578"/>
    <x v="615"/>
    <x v="1"/>
    <s v="ML-17755"/>
    <s v="Max Ludwig"/>
    <x v="2"/>
    <x v="0"/>
    <x v="244"/>
    <s v="Virginia"/>
    <x v="302"/>
    <x v="0"/>
    <x v="617"/>
    <x v="1"/>
    <x v="2"/>
    <x v="617"/>
    <n v="4.13"/>
    <n v="1"/>
    <n v="0"/>
    <n v="1.8997999999999999"/>
    <n v="4.13"/>
    <n v="0"/>
    <x v="0"/>
    <x v="6"/>
    <s v="Q3"/>
    <x v="6"/>
  </r>
  <r>
    <n v="1766"/>
    <s v="CA-2016-110254"/>
    <x v="578"/>
    <x v="615"/>
    <x v="1"/>
    <s v="ML-17755"/>
    <s v="Max Ludwig"/>
    <x v="2"/>
    <x v="0"/>
    <x v="244"/>
    <s v="Virginia"/>
    <x v="302"/>
    <x v="0"/>
    <x v="1122"/>
    <x v="0"/>
    <x v="5"/>
    <x v="1110"/>
    <n v="109.8"/>
    <n v="9"/>
    <n v="0"/>
    <n v="46.116"/>
    <n v="109.8"/>
    <n v="0"/>
    <x v="0"/>
    <x v="6"/>
    <s v="Q3"/>
    <x v="6"/>
  </r>
  <r>
    <n v="1767"/>
    <s v="CA-2016-110254"/>
    <x v="578"/>
    <x v="615"/>
    <x v="1"/>
    <s v="ML-17755"/>
    <s v="Max Ludwig"/>
    <x v="2"/>
    <x v="0"/>
    <x v="244"/>
    <s v="Virginia"/>
    <x v="302"/>
    <x v="0"/>
    <x v="1123"/>
    <x v="1"/>
    <x v="2"/>
    <x v="1111"/>
    <n v="9.82"/>
    <n v="2"/>
    <n v="0"/>
    <n v="4.8117999999999999"/>
    <n v="9.82"/>
    <n v="0"/>
    <x v="0"/>
    <x v="6"/>
    <s v="Q3"/>
    <x v="6"/>
  </r>
  <r>
    <n v="1768"/>
    <s v="US-2014-158057"/>
    <x v="579"/>
    <x v="616"/>
    <x v="1"/>
    <s v="CC-12685"/>
    <s v="Craig Carroll"/>
    <x v="0"/>
    <x v="0"/>
    <x v="247"/>
    <s v="North Carolina"/>
    <x v="306"/>
    <x v="0"/>
    <x v="48"/>
    <x v="1"/>
    <x v="8"/>
    <x v="48"/>
    <n v="7.6440000000000001"/>
    <n v="4"/>
    <n v="0.7"/>
    <n v="-5.8604000000000003"/>
    <n v="2.2932000000000006"/>
    <n v="5.3507999999999996"/>
    <x v="2"/>
    <x v="10"/>
    <s v="Q1"/>
    <x v="3"/>
  </r>
  <r>
    <n v="1769"/>
    <s v="US-2014-158057"/>
    <x v="579"/>
    <x v="616"/>
    <x v="1"/>
    <s v="CC-12685"/>
    <s v="Craig Carroll"/>
    <x v="0"/>
    <x v="0"/>
    <x v="247"/>
    <s v="North Carolina"/>
    <x v="306"/>
    <x v="0"/>
    <x v="141"/>
    <x v="1"/>
    <x v="8"/>
    <x v="142"/>
    <n v="51.465000000000003"/>
    <n v="5"/>
    <n v="0.7"/>
    <n v="-39.456499999999998"/>
    <n v="15.439500000000002"/>
    <n v="36.025500000000001"/>
    <x v="2"/>
    <x v="10"/>
    <s v="Q1"/>
    <x v="3"/>
  </r>
  <r>
    <n v="1770"/>
    <s v="CA-2017-146024"/>
    <x v="580"/>
    <x v="494"/>
    <x v="1"/>
    <s v="SC-20770"/>
    <s v="Stewart Carmichael"/>
    <x v="1"/>
    <x v="0"/>
    <x v="61"/>
    <s v="Texas"/>
    <x v="176"/>
    <x v="2"/>
    <x v="482"/>
    <x v="1"/>
    <x v="14"/>
    <x v="327"/>
    <n v="6.976"/>
    <n v="4"/>
    <n v="0.2"/>
    <n v="-1.3952"/>
    <n v="5.5808"/>
    <n v="1.3952"/>
    <x v="3"/>
    <x v="10"/>
    <s v="Q1"/>
    <x v="6"/>
  </r>
  <r>
    <n v="1771"/>
    <s v="CA-2017-146024"/>
    <x v="580"/>
    <x v="494"/>
    <x v="1"/>
    <s v="SC-20770"/>
    <s v="Stewart Carmichael"/>
    <x v="1"/>
    <x v="0"/>
    <x v="61"/>
    <s v="Texas"/>
    <x v="176"/>
    <x v="2"/>
    <x v="44"/>
    <x v="1"/>
    <x v="8"/>
    <x v="44"/>
    <n v="12.222"/>
    <n v="7"/>
    <n v="0.8"/>
    <n v="-20.1663"/>
    <n v="2.4443999999999995"/>
    <n v="9.7775999999999996"/>
    <x v="3"/>
    <x v="10"/>
    <s v="Q1"/>
    <x v="6"/>
  </r>
  <r>
    <n v="1772"/>
    <s v="CA-2016-129686"/>
    <x v="581"/>
    <x v="533"/>
    <x v="0"/>
    <s v="GG-14650"/>
    <s v="Greg Guthrie"/>
    <x v="1"/>
    <x v="0"/>
    <x v="22"/>
    <s v="Illinois"/>
    <x v="36"/>
    <x v="2"/>
    <x v="854"/>
    <x v="1"/>
    <x v="4"/>
    <x v="847"/>
    <n v="97.983999999999995"/>
    <n v="2"/>
    <n v="0.2"/>
    <n v="-24.495999999999999"/>
    <n v="78.387200000000007"/>
    <n v="19.596800000000002"/>
    <x v="0"/>
    <x v="0"/>
    <s v="Q4"/>
    <x v="1"/>
  </r>
  <r>
    <n v="1773"/>
    <s v="CA-2016-129686"/>
    <x v="581"/>
    <x v="533"/>
    <x v="0"/>
    <s v="GG-14650"/>
    <s v="Greg Guthrie"/>
    <x v="1"/>
    <x v="0"/>
    <x v="22"/>
    <s v="Illinois"/>
    <x v="36"/>
    <x v="2"/>
    <x v="197"/>
    <x v="2"/>
    <x v="11"/>
    <x v="198"/>
    <n v="62.4"/>
    <n v="6"/>
    <n v="0.2"/>
    <n v="19.5"/>
    <n v="49.92"/>
    <n v="12.48"/>
    <x v="0"/>
    <x v="0"/>
    <s v="Q4"/>
    <x v="1"/>
  </r>
  <r>
    <n v="1774"/>
    <s v="CA-2014-118976"/>
    <x v="582"/>
    <x v="617"/>
    <x v="1"/>
    <s v="MY-18295"/>
    <s v="Muhammed Yedwab"/>
    <x v="1"/>
    <x v="0"/>
    <x v="248"/>
    <s v="Maryland"/>
    <x v="307"/>
    <x v="3"/>
    <x v="1124"/>
    <x v="1"/>
    <x v="8"/>
    <x v="1112"/>
    <n v="20.86"/>
    <n v="2"/>
    <n v="0"/>
    <n v="9.3870000000000005"/>
    <n v="20.86"/>
    <n v="0"/>
    <x v="2"/>
    <x v="3"/>
    <s v="Q2"/>
    <x v="2"/>
  </r>
  <r>
    <n v="1775"/>
    <s v="CA-2014-118976"/>
    <x v="582"/>
    <x v="617"/>
    <x v="1"/>
    <s v="MY-18295"/>
    <s v="Muhammed Yedwab"/>
    <x v="1"/>
    <x v="0"/>
    <x v="248"/>
    <s v="Maryland"/>
    <x v="307"/>
    <x v="3"/>
    <x v="1125"/>
    <x v="1"/>
    <x v="4"/>
    <x v="1113"/>
    <n v="497.61"/>
    <n v="9"/>
    <n v="0"/>
    <n v="129.37860000000001"/>
    <n v="497.61"/>
    <n v="0"/>
    <x v="2"/>
    <x v="3"/>
    <s v="Q2"/>
    <x v="2"/>
  </r>
  <r>
    <n v="1776"/>
    <s v="CA-2014-118976"/>
    <x v="582"/>
    <x v="617"/>
    <x v="1"/>
    <s v="MY-18295"/>
    <s v="Muhammed Yedwab"/>
    <x v="1"/>
    <x v="0"/>
    <x v="248"/>
    <s v="Maryland"/>
    <x v="307"/>
    <x v="3"/>
    <x v="1126"/>
    <x v="1"/>
    <x v="6"/>
    <x v="1114"/>
    <n v="5.34"/>
    <n v="2"/>
    <n v="0"/>
    <n v="1.4952000000000001"/>
    <n v="5.34"/>
    <n v="0"/>
    <x v="2"/>
    <x v="3"/>
    <s v="Q2"/>
    <x v="2"/>
  </r>
  <r>
    <n v="1777"/>
    <s v="CA-2014-118976"/>
    <x v="582"/>
    <x v="617"/>
    <x v="1"/>
    <s v="MY-18295"/>
    <s v="Muhammed Yedwab"/>
    <x v="1"/>
    <x v="0"/>
    <x v="248"/>
    <s v="Maryland"/>
    <x v="307"/>
    <x v="3"/>
    <x v="816"/>
    <x v="1"/>
    <x v="2"/>
    <x v="812"/>
    <n v="3.15"/>
    <n v="1"/>
    <n v="0"/>
    <n v="1.512"/>
    <n v="3.15"/>
    <n v="0"/>
    <x v="2"/>
    <x v="3"/>
    <s v="Q2"/>
    <x v="2"/>
  </r>
  <r>
    <n v="1778"/>
    <s v="CA-2015-105347"/>
    <x v="27"/>
    <x v="618"/>
    <x v="1"/>
    <s v="DP-13000"/>
    <s v="Darren Powers"/>
    <x v="0"/>
    <x v="0"/>
    <x v="1"/>
    <s v="California"/>
    <x v="25"/>
    <x v="1"/>
    <x v="1127"/>
    <x v="1"/>
    <x v="10"/>
    <x v="1115"/>
    <n v="368.91"/>
    <n v="9"/>
    <n v="0"/>
    <n v="180.76589999999999"/>
    <n v="368.91"/>
    <n v="0"/>
    <x v="1"/>
    <x v="0"/>
    <s v="Q4"/>
    <x v="0"/>
  </r>
  <r>
    <n v="1779"/>
    <s v="CA-2015-105347"/>
    <x v="27"/>
    <x v="618"/>
    <x v="1"/>
    <s v="DP-13000"/>
    <s v="Darren Powers"/>
    <x v="0"/>
    <x v="0"/>
    <x v="1"/>
    <s v="California"/>
    <x v="25"/>
    <x v="1"/>
    <x v="425"/>
    <x v="1"/>
    <x v="6"/>
    <x v="425"/>
    <n v="14.7"/>
    <n v="5"/>
    <n v="0"/>
    <n v="6.6150000000000002"/>
    <n v="14.7"/>
    <n v="0"/>
    <x v="1"/>
    <x v="0"/>
    <s v="Q4"/>
    <x v="0"/>
  </r>
  <r>
    <n v="1780"/>
    <s v="CA-2016-124667"/>
    <x v="583"/>
    <x v="619"/>
    <x v="1"/>
    <s v="BD-11770"/>
    <s v="Bryan Davis"/>
    <x v="0"/>
    <x v="0"/>
    <x v="20"/>
    <s v="New York"/>
    <x v="164"/>
    <x v="3"/>
    <x v="808"/>
    <x v="2"/>
    <x v="11"/>
    <x v="806"/>
    <n v="59.97"/>
    <n v="3"/>
    <n v="0"/>
    <n v="14.9925"/>
    <n v="59.97"/>
    <n v="0"/>
    <x v="0"/>
    <x v="0"/>
    <s v="Q4"/>
    <x v="5"/>
  </r>
  <r>
    <n v="1781"/>
    <s v="CA-2016-124667"/>
    <x v="583"/>
    <x v="619"/>
    <x v="1"/>
    <s v="BD-11770"/>
    <s v="Bryan Davis"/>
    <x v="0"/>
    <x v="0"/>
    <x v="20"/>
    <s v="New York"/>
    <x v="164"/>
    <x v="3"/>
    <x v="225"/>
    <x v="1"/>
    <x v="4"/>
    <x v="226"/>
    <n v="83.36"/>
    <n v="1"/>
    <n v="0"/>
    <n v="20.84"/>
    <n v="83.36"/>
    <n v="0"/>
    <x v="0"/>
    <x v="0"/>
    <s v="Q4"/>
    <x v="5"/>
  </r>
  <r>
    <n v="1782"/>
    <s v="CA-2015-111094"/>
    <x v="584"/>
    <x v="620"/>
    <x v="1"/>
    <s v="CB-12535"/>
    <s v="Claudia Bergmann"/>
    <x v="1"/>
    <x v="0"/>
    <x v="47"/>
    <s v="Massachusetts"/>
    <x v="117"/>
    <x v="3"/>
    <x v="1128"/>
    <x v="1"/>
    <x v="10"/>
    <x v="1116"/>
    <n v="6.58"/>
    <n v="2"/>
    <n v="0"/>
    <n v="3.0268000000000002"/>
    <n v="6.58"/>
    <n v="0"/>
    <x v="1"/>
    <x v="7"/>
    <s v="Q3"/>
    <x v="6"/>
  </r>
  <r>
    <n v="1783"/>
    <s v="CA-2015-111094"/>
    <x v="584"/>
    <x v="620"/>
    <x v="1"/>
    <s v="CB-12535"/>
    <s v="Claudia Bergmann"/>
    <x v="1"/>
    <x v="0"/>
    <x v="47"/>
    <s v="Massachusetts"/>
    <x v="117"/>
    <x v="3"/>
    <x v="800"/>
    <x v="1"/>
    <x v="8"/>
    <x v="798"/>
    <n v="122.94"/>
    <n v="3"/>
    <n v="0"/>
    <n v="59.011200000000002"/>
    <n v="122.94"/>
    <n v="0"/>
    <x v="1"/>
    <x v="7"/>
    <s v="Q3"/>
    <x v="6"/>
  </r>
  <r>
    <n v="1784"/>
    <s v="CA-2017-166317"/>
    <x v="585"/>
    <x v="255"/>
    <x v="1"/>
    <s v="JE-15610"/>
    <s v="Jim Epp"/>
    <x v="1"/>
    <x v="0"/>
    <x v="158"/>
    <s v="Wisconsin"/>
    <x v="201"/>
    <x v="2"/>
    <x v="1082"/>
    <x v="1"/>
    <x v="10"/>
    <x v="1072"/>
    <n v="219.84"/>
    <n v="4"/>
    <n v="0"/>
    <n v="107.7216"/>
    <n v="219.84"/>
    <n v="0"/>
    <x v="3"/>
    <x v="8"/>
    <s v="Q3"/>
    <x v="5"/>
  </r>
  <r>
    <n v="1785"/>
    <s v="CA-2017-166317"/>
    <x v="585"/>
    <x v="255"/>
    <x v="1"/>
    <s v="JE-15610"/>
    <s v="Jim Epp"/>
    <x v="1"/>
    <x v="0"/>
    <x v="158"/>
    <s v="Wisconsin"/>
    <x v="201"/>
    <x v="2"/>
    <x v="960"/>
    <x v="2"/>
    <x v="11"/>
    <x v="953"/>
    <n v="98.16"/>
    <n v="6"/>
    <n v="0"/>
    <n v="9.8160000000000007"/>
    <n v="98.16"/>
    <n v="0"/>
    <x v="3"/>
    <x v="8"/>
    <s v="Q3"/>
    <x v="5"/>
  </r>
  <r>
    <n v="1786"/>
    <s v="CA-2017-166317"/>
    <x v="585"/>
    <x v="255"/>
    <x v="1"/>
    <s v="JE-15610"/>
    <s v="Jim Epp"/>
    <x v="1"/>
    <x v="0"/>
    <x v="158"/>
    <s v="Wisconsin"/>
    <x v="201"/>
    <x v="2"/>
    <x v="863"/>
    <x v="1"/>
    <x v="8"/>
    <x v="857"/>
    <n v="33.04"/>
    <n v="8"/>
    <n v="0"/>
    <n v="15.5288"/>
    <n v="33.04"/>
    <n v="0"/>
    <x v="3"/>
    <x v="8"/>
    <s v="Q3"/>
    <x v="5"/>
  </r>
  <r>
    <n v="1787"/>
    <s v="CA-2017-166317"/>
    <x v="585"/>
    <x v="255"/>
    <x v="1"/>
    <s v="JE-15610"/>
    <s v="Jim Epp"/>
    <x v="1"/>
    <x v="0"/>
    <x v="158"/>
    <s v="Wisconsin"/>
    <x v="201"/>
    <x v="2"/>
    <x v="1129"/>
    <x v="2"/>
    <x v="7"/>
    <x v="1117"/>
    <n v="86.97"/>
    <n v="3"/>
    <n v="0"/>
    <n v="25.221299999999999"/>
    <n v="86.97"/>
    <n v="0"/>
    <x v="3"/>
    <x v="8"/>
    <s v="Q3"/>
    <x v="5"/>
  </r>
  <r>
    <n v="1788"/>
    <s v="CA-2015-154326"/>
    <x v="586"/>
    <x v="621"/>
    <x v="1"/>
    <s v="RP-19855"/>
    <s v="Roy Phan"/>
    <x v="1"/>
    <x v="0"/>
    <x v="249"/>
    <s v="Wisconsin"/>
    <x v="308"/>
    <x v="2"/>
    <x v="817"/>
    <x v="2"/>
    <x v="7"/>
    <x v="813"/>
    <n v="134.97"/>
    <n v="3"/>
    <n v="0"/>
    <n v="64.785600000000002"/>
    <n v="134.97"/>
    <n v="0"/>
    <x v="1"/>
    <x v="11"/>
    <s v="Q1"/>
    <x v="1"/>
  </r>
  <r>
    <n v="1789"/>
    <s v="CA-2015-154326"/>
    <x v="586"/>
    <x v="621"/>
    <x v="1"/>
    <s v="RP-19855"/>
    <s v="Roy Phan"/>
    <x v="1"/>
    <x v="0"/>
    <x v="249"/>
    <s v="Wisconsin"/>
    <x v="308"/>
    <x v="2"/>
    <x v="754"/>
    <x v="2"/>
    <x v="7"/>
    <x v="752"/>
    <n v="699.98"/>
    <n v="2"/>
    <n v="0"/>
    <n v="195.99440000000001"/>
    <n v="699.98"/>
    <n v="0"/>
    <x v="1"/>
    <x v="11"/>
    <s v="Q1"/>
    <x v="1"/>
  </r>
  <r>
    <n v="1790"/>
    <s v="CA-2015-154326"/>
    <x v="586"/>
    <x v="621"/>
    <x v="1"/>
    <s v="RP-19855"/>
    <s v="Roy Phan"/>
    <x v="1"/>
    <x v="0"/>
    <x v="249"/>
    <s v="Wisconsin"/>
    <x v="308"/>
    <x v="2"/>
    <x v="1130"/>
    <x v="2"/>
    <x v="11"/>
    <x v="1118"/>
    <n v="139.94999999999999"/>
    <n v="5"/>
    <n v="0"/>
    <n v="26.590499999999999"/>
    <n v="139.94999999999999"/>
    <n v="0"/>
    <x v="1"/>
    <x v="11"/>
    <s v="Q1"/>
    <x v="1"/>
  </r>
  <r>
    <n v="1791"/>
    <s v="CA-2014-102008"/>
    <x v="587"/>
    <x v="622"/>
    <x v="1"/>
    <s v="RA-19915"/>
    <s v="Russell Applegate"/>
    <x v="0"/>
    <x v="0"/>
    <x v="20"/>
    <s v="New York"/>
    <x v="164"/>
    <x v="3"/>
    <x v="593"/>
    <x v="1"/>
    <x v="10"/>
    <x v="593"/>
    <n v="48.94"/>
    <n v="1"/>
    <n v="0"/>
    <n v="24.47"/>
    <n v="48.94"/>
    <n v="0"/>
    <x v="2"/>
    <x v="8"/>
    <s v="Q3"/>
    <x v="0"/>
  </r>
  <r>
    <n v="1792"/>
    <s v="CA-2014-120474"/>
    <x v="588"/>
    <x v="544"/>
    <x v="2"/>
    <s v="RP-19390"/>
    <s v="Resi Pölking"/>
    <x v="0"/>
    <x v="0"/>
    <x v="6"/>
    <s v="Wisconsin"/>
    <x v="7"/>
    <x v="2"/>
    <x v="1131"/>
    <x v="0"/>
    <x v="1"/>
    <x v="1119"/>
    <n v="2807.84"/>
    <n v="8"/>
    <n v="0"/>
    <n v="673.88160000000005"/>
    <n v="2807.84"/>
    <n v="0"/>
    <x v="2"/>
    <x v="4"/>
    <s v="Q4"/>
    <x v="2"/>
  </r>
  <r>
    <n v="1793"/>
    <s v="CA-2014-120474"/>
    <x v="588"/>
    <x v="544"/>
    <x v="2"/>
    <s v="RP-19390"/>
    <s v="Resi Pölking"/>
    <x v="0"/>
    <x v="0"/>
    <x v="6"/>
    <s v="Wisconsin"/>
    <x v="7"/>
    <x v="2"/>
    <x v="1132"/>
    <x v="1"/>
    <x v="6"/>
    <x v="1120"/>
    <n v="46.64"/>
    <n v="4"/>
    <n v="0"/>
    <n v="12.5928"/>
    <n v="46.64"/>
    <n v="0"/>
    <x v="2"/>
    <x v="4"/>
    <s v="Q4"/>
    <x v="2"/>
  </r>
  <r>
    <n v="1794"/>
    <s v="CA-2014-104773"/>
    <x v="589"/>
    <x v="623"/>
    <x v="1"/>
    <s v="TB-21175"/>
    <s v="Thomas Boland"/>
    <x v="1"/>
    <x v="0"/>
    <x v="12"/>
    <s v="Texas"/>
    <x v="16"/>
    <x v="2"/>
    <x v="117"/>
    <x v="1"/>
    <x v="4"/>
    <x v="117"/>
    <n v="60.415999999999997"/>
    <n v="2"/>
    <n v="0.2"/>
    <n v="6.0415999999999999"/>
    <n v="48.332799999999999"/>
    <n v="12.0832"/>
    <x v="2"/>
    <x v="4"/>
    <s v="Q4"/>
    <x v="2"/>
  </r>
  <r>
    <n v="1795"/>
    <s v="CA-2016-140774"/>
    <x v="64"/>
    <x v="165"/>
    <x v="1"/>
    <s v="BE-11455"/>
    <s v="Brad Eason"/>
    <x v="2"/>
    <x v="0"/>
    <x v="250"/>
    <s v="Kansas"/>
    <x v="309"/>
    <x v="2"/>
    <x v="915"/>
    <x v="1"/>
    <x v="6"/>
    <x v="907"/>
    <n v="107.94"/>
    <n v="3"/>
    <n v="0"/>
    <n v="26.984999999999999"/>
    <n v="107.94"/>
    <n v="0"/>
    <x v="0"/>
    <x v="8"/>
    <s v="Q3"/>
    <x v="2"/>
  </r>
  <r>
    <n v="1796"/>
    <s v="US-2017-139465"/>
    <x v="151"/>
    <x v="624"/>
    <x v="2"/>
    <s v="MR-17545"/>
    <s v="Mathew Reese"/>
    <x v="2"/>
    <x v="0"/>
    <x v="20"/>
    <s v="New York"/>
    <x v="23"/>
    <x v="3"/>
    <x v="861"/>
    <x v="1"/>
    <x v="4"/>
    <x v="855"/>
    <n v="63.84"/>
    <n v="8"/>
    <n v="0"/>
    <n v="16.598400000000002"/>
    <n v="63.84"/>
    <n v="0"/>
    <x v="3"/>
    <x v="6"/>
    <s v="Q3"/>
    <x v="1"/>
  </r>
  <r>
    <n v="1797"/>
    <s v="US-2017-139465"/>
    <x v="151"/>
    <x v="624"/>
    <x v="2"/>
    <s v="MR-17545"/>
    <s v="Mathew Reese"/>
    <x v="2"/>
    <x v="0"/>
    <x v="20"/>
    <s v="New York"/>
    <x v="23"/>
    <x v="3"/>
    <x v="1133"/>
    <x v="2"/>
    <x v="7"/>
    <x v="1121"/>
    <n v="347.97"/>
    <n v="3"/>
    <n v="0"/>
    <n v="100.9113"/>
    <n v="347.97"/>
    <n v="0"/>
    <x v="3"/>
    <x v="6"/>
    <s v="Q3"/>
    <x v="1"/>
  </r>
  <r>
    <n v="1798"/>
    <s v="US-2017-139465"/>
    <x v="151"/>
    <x v="624"/>
    <x v="2"/>
    <s v="MR-17545"/>
    <s v="Mathew Reese"/>
    <x v="2"/>
    <x v="0"/>
    <x v="20"/>
    <s v="New York"/>
    <x v="23"/>
    <x v="3"/>
    <x v="8"/>
    <x v="1"/>
    <x v="8"/>
    <x v="8"/>
    <n v="37.008000000000003"/>
    <n v="6"/>
    <n v="0.2"/>
    <n v="11.565"/>
    <n v="29.606400000000004"/>
    <n v="7.4016000000000011"/>
    <x v="3"/>
    <x v="6"/>
    <s v="Q3"/>
    <x v="1"/>
  </r>
  <r>
    <n v="1799"/>
    <s v="CA-2016-100965"/>
    <x v="274"/>
    <x v="625"/>
    <x v="1"/>
    <s v="RM-19375"/>
    <s v="Raymond Messe"/>
    <x v="0"/>
    <x v="0"/>
    <x v="49"/>
    <s v="California"/>
    <x v="58"/>
    <x v="1"/>
    <x v="484"/>
    <x v="0"/>
    <x v="5"/>
    <x v="484"/>
    <n v="215.65"/>
    <n v="5"/>
    <n v="0"/>
    <n v="73.320999999999998"/>
    <n v="215.65"/>
    <n v="0"/>
    <x v="0"/>
    <x v="7"/>
    <s v="Q3"/>
    <x v="6"/>
  </r>
  <r>
    <n v="1800"/>
    <s v="CA-2016-121034"/>
    <x v="590"/>
    <x v="626"/>
    <x v="0"/>
    <s v="JF-15565"/>
    <s v="Jill Fjeld"/>
    <x v="0"/>
    <x v="0"/>
    <x v="61"/>
    <s v="Texas"/>
    <x v="176"/>
    <x v="2"/>
    <x v="203"/>
    <x v="1"/>
    <x v="13"/>
    <x v="204"/>
    <n v="11.167999999999999"/>
    <n v="4"/>
    <n v="0.2"/>
    <n v="3.6295999999999999"/>
    <n v="8.9344000000000001"/>
    <n v="2.2336"/>
    <x v="0"/>
    <x v="6"/>
    <s v="Q3"/>
    <x v="2"/>
  </r>
  <r>
    <n v="1801"/>
    <s v="CA-2016-121034"/>
    <x v="590"/>
    <x v="626"/>
    <x v="0"/>
    <s v="JF-15565"/>
    <s v="Jill Fjeld"/>
    <x v="0"/>
    <x v="0"/>
    <x v="61"/>
    <s v="Texas"/>
    <x v="176"/>
    <x v="2"/>
    <x v="1134"/>
    <x v="1"/>
    <x v="10"/>
    <x v="1122"/>
    <n v="53.951999999999998"/>
    <n v="3"/>
    <n v="0.2"/>
    <n v="17.534400000000002"/>
    <n v="43.1616"/>
    <n v="10.7904"/>
    <x v="0"/>
    <x v="6"/>
    <s v="Q3"/>
    <x v="2"/>
  </r>
  <r>
    <n v="1802"/>
    <s v="CA-2016-149461"/>
    <x v="373"/>
    <x v="423"/>
    <x v="1"/>
    <s v="AS-10135"/>
    <s v="Adrian Shami"/>
    <x v="2"/>
    <x v="0"/>
    <x v="109"/>
    <s v="Washington"/>
    <x v="310"/>
    <x v="1"/>
    <x v="1006"/>
    <x v="0"/>
    <x v="5"/>
    <x v="998"/>
    <n v="4.18"/>
    <n v="1"/>
    <n v="0"/>
    <n v="1.5047999999999999"/>
    <n v="4.18"/>
    <n v="0"/>
    <x v="0"/>
    <x v="0"/>
    <s v="Q4"/>
    <x v="1"/>
  </r>
  <r>
    <n v="1803"/>
    <s v="CA-2017-158379"/>
    <x v="585"/>
    <x v="255"/>
    <x v="0"/>
    <s v="JA-15970"/>
    <s v="Joseph Airdo"/>
    <x v="0"/>
    <x v="0"/>
    <x v="10"/>
    <s v="Pennsylvania"/>
    <x v="63"/>
    <x v="3"/>
    <x v="440"/>
    <x v="1"/>
    <x v="8"/>
    <x v="440"/>
    <n v="5.6070000000000002"/>
    <n v="1"/>
    <n v="0.7"/>
    <n v="-4.2987000000000002"/>
    <n v="1.6821000000000004"/>
    <n v="3.9249000000000001"/>
    <x v="3"/>
    <x v="8"/>
    <s v="Q3"/>
    <x v="5"/>
  </r>
  <r>
    <n v="1804"/>
    <s v="CA-2017-158379"/>
    <x v="585"/>
    <x v="255"/>
    <x v="0"/>
    <s v="JA-15970"/>
    <s v="Joseph Airdo"/>
    <x v="0"/>
    <x v="0"/>
    <x v="10"/>
    <s v="Pennsylvania"/>
    <x v="63"/>
    <x v="3"/>
    <x v="465"/>
    <x v="1"/>
    <x v="14"/>
    <x v="466"/>
    <n v="4663.7359999999999"/>
    <n v="7"/>
    <n v="0.2"/>
    <n v="-1049.3406"/>
    <n v="3730.9888000000001"/>
    <n v="932.74720000000002"/>
    <x v="3"/>
    <x v="8"/>
    <s v="Q3"/>
    <x v="5"/>
  </r>
  <r>
    <n v="1805"/>
    <s v="CA-2017-158379"/>
    <x v="585"/>
    <x v="255"/>
    <x v="0"/>
    <s v="JA-15970"/>
    <s v="Joseph Airdo"/>
    <x v="0"/>
    <x v="0"/>
    <x v="10"/>
    <s v="Pennsylvania"/>
    <x v="63"/>
    <x v="3"/>
    <x v="1135"/>
    <x v="2"/>
    <x v="11"/>
    <x v="1123"/>
    <n v="79.983999999999995"/>
    <n v="2"/>
    <n v="0.2"/>
    <n v="22.9954"/>
    <n v="63.987200000000001"/>
    <n v="15.9968"/>
    <x v="3"/>
    <x v="8"/>
    <s v="Q3"/>
    <x v="5"/>
  </r>
  <r>
    <n v="1806"/>
    <s v="US-2016-116729"/>
    <x v="591"/>
    <x v="470"/>
    <x v="2"/>
    <s v="GK-14620"/>
    <s v="Grace Kelly"/>
    <x v="1"/>
    <x v="0"/>
    <x v="1"/>
    <s v="California"/>
    <x v="13"/>
    <x v="1"/>
    <x v="883"/>
    <x v="2"/>
    <x v="7"/>
    <x v="877"/>
    <n v="2575.944"/>
    <n v="7"/>
    <n v="0.2"/>
    <n v="257.59440000000001"/>
    <n v="2060.7552000000001"/>
    <n v="515.18880000000001"/>
    <x v="0"/>
    <x v="4"/>
    <s v="Q4"/>
    <x v="1"/>
  </r>
  <r>
    <n v="1807"/>
    <s v="US-2016-116729"/>
    <x v="591"/>
    <x v="470"/>
    <x v="2"/>
    <s v="GK-14620"/>
    <s v="Grace Kelly"/>
    <x v="1"/>
    <x v="0"/>
    <x v="1"/>
    <s v="California"/>
    <x v="13"/>
    <x v="1"/>
    <x v="510"/>
    <x v="1"/>
    <x v="10"/>
    <x v="510"/>
    <n v="45.36"/>
    <n v="7"/>
    <n v="0"/>
    <n v="21.7728"/>
    <n v="45.36"/>
    <n v="0"/>
    <x v="0"/>
    <x v="4"/>
    <s v="Q4"/>
    <x v="1"/>
  </r>
  <r>
    <n v="1808"/>
    <s v="US-2016-116729"/>
    <x v="591"/>
    <x v="470"/>
    <x v="2"/>
    <s v="GK-14620"/>
    <s v="Grace Kelly"/>
    <x v="1"/>
    <x v="0"/>
    <x v="1"/>
    <s v="California"/>
    <x v="13"/>
    <x v="1"/>
    <x v="477"/>
    <x v="2"/>
    <x v="11"/>
    <x v="478"/>
    <n v="254.24"/>
    <n v="7"/>
    <n v="0"/>
    <n v="76.272000000000006"/>
    <n v="254.24"/>
    <n v="0"/>
    <x v="0"/>
    <x v="4"/>
    <s v="Q4"/>
    <x v="1"/>
  </r>
  <r>
    <n v="1809"/>
    <s v="CA-2016-164938"/>
    <x v="592"/>
    <x v="627"/>
    <x v="2"/>
    <s v="PB-19210"/>
    <s v="Phillip Breyer"/>
    <x v="1"/>
    <x v="0"/>
    <x v="251"/>
    <s v="Oklahoma"/>
    <x v="311"/>
    <x v="2"/>
    <x v="1136"/>
    <x v="2"/>
    <x v="7"/>
    <x v="1124"/>
    <n v="69.930000000000007"/>
    <n v="7"/>
    <n v="0"/>
    <n v="0.69930000000000003"/>
    <n v="69.930000000000007"/>
    <n v="0"/>
    <x v="0"/>
    <x v="11"/>
    <s v="Q1"/>
    <x v="6"/>
  </r>
  <r>
    <n v="1810"/>
    <s v="CA-2016-165484"/>
    <x v="248"/>
    <x v="154"/>
    <x v="1"/>
    <s v="HK-14890"/>
    <s v="Heather Kirkland"/>
    <x v="1"/>
    <x v="0"/>
    <x v="22"/>
    <s v="Illinois"/>
    <x v="26"/>
    <x v="2"/>
    <x v="1137"/>
    <x v="0"/>
    <x v="5"/>
    <x v="1125"/>
    <n v="16.155999999999999"/>
    <n v="7"/>
    <n v="0.6"/>
    <n v="-12.117000000000001"/>
    <n v="6.4623999999999997"/>
    <n v="9.6935999999999982"/>
    <x v="0"/>
    <x v="2"/>
    <s v="Q4"/>
    <x v="1"/>
  </r>
  <r>
    <n v="1811"/>
    <s v="CA-2016-165484"/>
    <x v="248"/>
    <x v="154"/>
    <x v="1"/>
    <s v="HK-14890"/>
    <s v="Heather Kirkland"/>
    <x v="1"/>
    <x v="0"/>
    <x v="22"/>
    <s v="Illinois"/>
    <x v="26"/>
    <x v="2"/>
    <x v="1138"/>
    <x v="1"/>
    <x v="10"/>
    <x v="1126"/>
    <n v="54.816000000000003"/>
    <n v="3"/>
    <n v="0.2"/>
    <n v="17.815200000000001"/>
    <n v="43.852800000000002"/>
    <n v="10.963200000000001"/>
    <x v="0"/>
    <x v="2"/>
    <s v="Q4"/>
    <x v="1"/>
  </r>
  <r>
    <n v="1812"/>
    <s v="CA-2014-132612"/>
    <x v="3"/>
    <x v="628"/>
    <x v="0"/>
    <s v="FO-14305"/>
    <s v="Frank Olsen"/>
    <x v="0"/>
    <x v="0"/>
    <x v="193"/>
    <s v="Virginia"/>
    <x v="244"/>
    <x v="0"/>
    <x v="121"/>
    <x v="0"/>
    <x v="3"/>
    <x v="121"/>
    <n v="1441.3"/>
    <n v="7"/>
    <n v="0"/>
    <n v="245.02099999999999"/>
    <n v="1441.3"/>
    <n v="0"/>
    <x v="2"/>
    <x v="1"/>
    <s v="Q2"/>
    <x v="2"/>
  </r>
  <r>
    <n v="1813"/>
    <s v="US-2017-161193"/>
    <x v="225"/>
    <x v="177"/>
    <x v="1"/>
    <s v="BT-11680"/>
    <s v="Brian Thompson"/>
    <x v="0"/>
    <x v="0"/>
    <x v="46"/>
    <s v="Ohio"/>
    <x v="55"/>
    <x v="3"/>
    <x v="275"/>
    <x v="0"/>
    <x v="5"/>
    <x v="275"/>
    <n v="77.599999999999994"/>
    <n v="5"/>
    <n v="0.2"/>
    <n v="28.13"/>
    <n v="62.08"/>
    <n v="15.52"/>
    <x v="3"/>
    <x v="0"/>
    <s v="Q4"/>
    <x v="2"/>
  </r>
  <r>
    <n v="1814"/>
    <s v="US-2017-161193"/>
    <x v="225"/>
    <x v="177"/>
    <x v="1"/>
    <s v="BT-11680"/>
    <s v="Brian Thompson"/>
    <x v="0"/>
    <x v="0"/>
    <x v="46"/>
    <s v="Ohio"/>
    <x v="55"/>
    <x v="3"/>
    <x v="396"/>
    <x v="0"/>
    <x v="5"/>
    <x v="397"/>
    <n v="4.6559999999999997"/>
    <n v="2"/>
    <n v="0.2"/>
    <n v="1.5713999999999999"/>
    <n v="3.7248000000000001"/>
    <n v="0.93120000000000003"/>
    <x v="3"/>
    <x v="0"/>
    <s v="Q4"/>
    <x v="2"/>
  </r>
  <r>
    <n v="1815"/>
    <s v="CA-2015-131597"/>
    <x v="471"/>
    <x v="629"/>
    <x v="1"/>
    <s v="SP-20620"/>
    <s v="Stefania Perrino"/>
    <x v="1"/>
    <x v="0"/>
    <x v="1"/>
    <s v="California"/>
    <x v="62"/>
    <x v="1"/>
    <x v="223"/>
    <x v="0"/>
    <x v="3"/>
    <x v="224"/>
    <n v="170.136"/>
    <n v="3"/>
    <n v="0.2"/>
    <n v="-8.5068000000000001"/>
    <n v="136.1088"/>
    <n v="34.027200000000001"/>
    <x v="1"/>
    <x v="8"/>
    <s v="Q3"/>
    <x v="2"/>
  </r>
  <r>
    <n v="1816"/>
    <s v="CA-2015-164833"/>
    <x v="593"/>
    <x v="630"/>
    <x v="3"/>
    <s v="LL-16840"/>
    <s v="Lauren Leatherbury"/>
    <x v="0"/>
    <x v="0"/>
    <x v="4"/>
    <s v="Washington"/>
    <x v="59"/>
    <x v="1"/>
    <x v="1139"/>
    <x v="1"/>
    <x v="2"/>
    <x v="1127"/>
    <n v="7.38"/>
    <n v="2"/>
    <n v="0"/>
    <n v="3.4685999999999999"/>
    <n v="7.38"/>
    <n v="0"/>
    <x v="1"/>
    <x v="1"/>
    <s v="Q2"/>
    <x v="6"/>
  </r>
  <r>
    <n v="1817"/>
    <s v="CA-2015-164833"/>
    <x v="593"/>
    <x v="630"/>
    <x v="3"/>
    <s v="LL-16840"/>
    <s v="Lauren Leatherbury"/>
    <x v="0"/>
    <x v="0"/>
    <x v="4"/>
    <s v="Washington"/>
    <x v="59"/>
    <x v="1"/>
    <x v="182"/>
    <x v="1"/>
    <x v="6"/>
    <x v="183"/>
    <n v="9.26"/>
    <n v="2"/>
    <n v="0"/>
    <n v="3.0558000000000001"/>
    <n v="9.26"/>
    <n v="0"/>
    <x v="1"/>
    <x v="1"/>
    <s v="Q2"/>
    <x v="6"/>
  </r>
  <r>
    <n v="1818"/>
    <s v="CA-2015-125423"/>
    <x v="350"/>
    <x v="631"/>
    <x v="0"/>
    <s v="MC-17575"/>
    <s v="Matt Collins"/>
    <x v="0"/>
    <x v="0"/>
    <x v="1"/>
    <s v="California"/>
    <x v="1"/>
    <x v="1"/>
    <x v="1140"/>
    <x v="1"/>
    <x v="2"/>
    <x v="1128"/>
    <n v="9.9600000000000009"/>
    <n v="2"/>
    <n v="0"/>
    <n v="4.5815999999999999"/>
    <n v="9.9600000000000009"/>
    <n v="0"/>
    <x v="1"/>
    <x v="4"/>
    <s v="Q4"/>
    <x v="1"/>
  </r>
  <r>
    <n v="1819"/>
    <s v="US-2014-130379"/>
    <x v="594"/>
    <x v="632"/>
    <x v="1"/>
    <s v="JL-15235"/>
    <s v="Janet Lee"/>
    <x v="0"/>
    <x v="0"/>
    <x v="22"/>
    <s v="Illinois"/>
    <x v="36"/>
    <x v="2"/>
    <x v="1141"/>
    <x v="1"/>
    <x v="9"/>
    <x v="1129"/>
    <n v="75.599999999999994"/>
    <n v="2"/>
    <n v="0.8"/>
    <n v="-166.32"/>
    <n v="15.119999999999996"/>
    <n v="60.48"/>
    <x v="2"/>
    <x v="5"/>
    <s v="Q2"/>
    <x v="1"/>
  </r>
  <r>
    <n v="1820"/>
    <s v="US-2014-130379"/>
    <x v="594"/>
    <x v="632"/>
    <x v="1"/>
    <s v="JL-15235"/>
    <s v="Janet Lee"/>
    <x v="0"/>
    <x v="0"/>
    <x v="22"/>
    <s v="Illinois"/>
    <x v="36"/>
    <x v="2"/>
    <x v="1142"/>
    <x v="0"/>
    <x v="5"/>
    <x v="1130"/>
    <n v="29.32"/>
    <n v="2"/>
    <n v="0.6"/>
    <n v="-24.189"/>
    <n v="11.728000000000002"/>
    <n v="17.591999999999999"/>
    <x v="2"/>
    <x v="5"/>
    <s v="Q2"/>
    <x v="1"/>
  </r>
  <r>
    <n v="1821"/>
    <s v="CA-2016-168956"/>
    <x v="595"/>
    <x v="633"/>
    <x v="1"/>
    <s v="EA-14035"/>
    <s v="Erin Ashbrook"/>
    <x v="1"/>
    <x v="0"/>
    <x v="22"/>
    <s v="Illinois"/>
    <x v="36"/>
    <x v="2"/>
    <x v="1143"/>
    <x v="1"/>
    <x v="9"/>
    <x v="1131"/>
    <n v="92.063999999999993"/>
    <n v="6"/>
    <n v="0.8"/>
    <n v="-225.55680000000001"/>
    <n v="18.412799999999994"/>
    <n v="73.651200000000003"/>
    <x v="0"/>
    <x v="11"/>
    <s v="Q1"/>
    <x v="0"/>
  </r>
  <r>
    <n v="1822"/>
    <s v="CA-2016-168956"/>
    <x v="595"/>
    <x v="633"/>
    <x v="1"/>
    <s v="EA-14035"/>
    <s v="Erin Ashbrook"/>
    <x v="1"/>
    <x v="0"/>
    <x v="22"/>
    <s v="Illinois"/>
    <x v="36"/>
    <x v="2"/>
    <x v="52"/>
    <x v="1"/>
    <x v="13"/>
    <x v="52"/>
    <n v="6.976"/>
    <n v="4"/>
    <n v="0.2"/>
    <n v="1.8311999999999999"/>
    <n v="5.5808"/>
    <n v="1.3952"/>
    <x v="0"/>
    <x v="11"/>
    <s v="Q1"/>
    <x v="0"/>
  </r>
  <r>
    <n v="1823"/>
    <s v="CA-2016-168956"/>
    <x v="595"/>
    <x v="633"/>
    <x v="1"/>
    <s v="EA-14035"/>
    <s v="Erin Ashbrook"/>
    <x v="1"/>
    <x v="0"/>
    <x v="22"/>
    <s v="Illinois"/>
    <x v="36"/>
    <x v="2"/>
    <x v="1144"/>
    <x v="0"/>
    <x v="1"/>
    <x v="1132"/>
    <n v="62.957999999999998"/>
    <n v="3"/>
    <n v="0.3"/>
    <n v="-2.6981999999999999"/>
    <n v="44.070599999999999"/>
    <n v="18.8874"/>
    <x v="0"/>
    <x v="11"/>
    <s v="Q1"/>
    <x v="0"/>
  </r>
  <r>
    <n v="1824"/>
    <s v="CA-2016-168956"/>
    <x v="595"/>
    <x v="633"/>
    <x v="1"/>
    <s v="EA-14035"/>
    <s v="Erin Ashbrook"/>
    <x v="1"/>
    <x v="0"/>
    <x v="22"/>
    <s v="Illinois"/>
    <x v="36"/>
    <x v="2"/>
    <x v="1145"/>
    <x v="1"/>
    <x v="10"/>
    <x v="1133"/>
    <n v="5.1840000000000002"/>
    <n v="1"/>
    <n v="0.2"/>
    <n v="1.8144"/>
    <n v="4.1472000000000007"/>
    <n v="1.0368000000000002"/>
    <x v="0"/>
    <x v="11"/>
    <s v="Q1"/>
    <x v="0"/>
  </r>
  <r>
    <n v="1825"/>
    <s v="CA-2016-167507"/>
    <x v="596"/>
    <x v="470"/>
    <x v="1"/>
    <s v="SA-20830"/>
    <s v="Sue Ann Reed"/>
    <x v="0"/>
    <x v="0"/>
    <x v="252"/>
    <s v="Oregon"/>
    <x v="312"/>
    <x v="1"/>
    <x v="864"/>
    <x v="1"/>
    <x v="8"/>
    <x v="858"/>
    <n v="31.32"/>
    <n v="10"/>
    <n v="0.7"/>
    <n v="-25.056000000000001"/>
    <n v="9.3960000000000008"/>
    <n v="21.923999999999999"/>
    <x v="0"/>
    <x v="4"/>
    <s v="Q4"/>
    <x v="6"/>
  </r>
  <r>
    <n v="1826"/>
    <s v="CA-2016-167507"/>
    <x v="596"/>
    <x v="470"/>
    <x v="1"/>
    <s v="SA-20830"/>
    <s v="Sue Ann Reed"/>
    <x v="0"/>
    <x v="0"/>
    <x v="252"/>
    <s v="Oregon"/>
    <x v="312"/>
    <x v="1"/>
    <x v="345"/>
    <x v="0"/>
    <x v="5"/>
    <x v="345"/>
    <n v="11.84"/>
    <n v="4"/>
    <n v="0.2"/>
    <n v="3.1080000000000001"/>
    <n v="9.4719999999999995"/>
    <n v="2.3679999999999999"/>
    <x v="0"/>
    <x v="4"/>
    <s v="Q4"/>
    <x v="6"/>
  </r>
  <r>
    <n v="1827"/>
    <s v="CA-2016-167507"/>
    <x v="596"/>
    <x v="470"/>
    <x v="1"/>
    <s v="SA-20830"/>
    <s v="Sue Ann Reed"/>
    <x v="0"/>
    <x v="0"/>
    <x v="252"/>
    <s v="Oregon"/>
    <x v="312"/>
    <x v="1"/>
    <x v="1146"/>
    <x v="0"/>
    <x v="5"/>
    <x v="1134"/>
    <n v="22.783999999999999"/>
    <n v="1"/>
    <n v="0.2"/>
    <n v="4.8415999999999997"/>
    <n v="18.2272"/>
    <n v="4.5568"/>
    <x v="0"/>
    <x v="4"/>
    <s v="Q4"/>
    <x v="6"/>
  </r>
  <r>
    <n v="1828"/>
    <s v="CA-2016-109344"/>
    <x v="597"/>
    <x v="634"/>
    <x v="0"/>
    <s v="CH-12070"/>
    <s v="Cathy Hwang"/>
    <x v="2"/>
    <x v="0"/>
    <x v="253"/>
    <s v="North Carolina"/>
    <x v="313"/>
    <x v="0"/>
    <x v="1147"/>
    <x v="2"/>
    <x v="7"/>
    <x v="1135"/>
    <n v="1127.9760000000001"/>
    <n v="3"/>
    <n v="0.2"/>
    <n v="126.8973"/>
    <n v="902.38080000000014"/>
    <n v="225.59520000000003"/>
    <x v="0"/>
    <x v="11"/>
    <s v="Q1"/>
    <x v="2"/>
  </r>
  <r>
    <n v="1829"/>
    <s v="US-2015-140851"/>
    <x v="562"/>
    <x v="598"/>
    <x v="0"/>
    <s v="ND-18460"/>
    <s v="Neil Ducich"/>
    <x v="1"/>
    <x v="0"/>
    <x v="203"/>
    <s v="Georgia"/>
    <x v="256"/>
    <x v="0"/>
    <x v="712"/>
    <x v="1"/>
    <x v="10"/>
    <x v="711"/>
    <n v="38.880000000000003"/>
    <n v="6"/>
    <n v="0"/>
    <n v="18.662400000000002"/>
    <n v="38.880000000000003"/>
    <n v="0"/>
    <x v="1"/>
    <x v="7"/>
    <s v="Q3"/>
    <x v="2"/>
  </r>
  <r>
    <n v="1830"/>
    <s v="CA-2014-103373"/>
    <x v="598"/>
    <x v="635"/>
    <x v="1"/>
    <s v="BS-11755"/>
    <s v="Bruce Stewart"/>
    <x v="0"/>
    <x v="0"/>
    <x v="138"/>
    <s v="Ohio"/>
    <x v="177"/>
    <x v="3"/>
    <x v="1148"/>
    <x v="2"/>
    <x v="7"/>
    <x v="1136"/>
    <n v="779.79600000000005"/>
    <n v="2"/>
    <n v="0.4"/>
    <n v="-168.95580000000001"/>
    <n v="467.87760000000003"/>
    <n v="311.91840000000002"/>
    <x v="2"/>
    <x v="5"/>
    <s v="Q2"/>
    <x v="1"/>
  </r>
  <r>
    <n v="1831"/>
    <s v="CA-2017-145884"/>
    <x v="208"/>
    <x v="565"/>
    <x v="3"/>
    <s v="SL-20155"/>
    <s v="Sara Luxemburg"/>
    <x v="2"/>
    <x v="0"/>
    <x v="254"/>
    <s v="Oklahoma"/>
    <x v="314"/>
    <x v="2"/>
    <x v="1149"/>
    <x v="2"/>
    <x v="7"/>
    <x v="1137"/>
    <n v="1439.92"/>
    <n v="8"/>
    <n v="0"/>
    <n v="374.37920000000003"/>
    <n v="1439.92"/>
    <n v="0"/>
    <x v="3"/>
    <x v="2"/>
    <s v="Q4"/>
    <x v="3"/>
  </r>
  <r>
    <n v="1832"/>
    <s v="CA-2017-145884"/>
    <x v="208"/>
    <x v="565"/>
    <x v="3"/>
    <s v="SL-20155"/>
    <s v="Sara Luxemburg"/>
    <x v="2"/>
    <x v="0"/>
    <x v="254"/>
    <s v="Oklahoma"/>
    <x v="314"/>
    <x v="2"/>
    <x v="736"/>
    <x v="0"/>
    <x v="3"/>
    <x v="735"/>
    <n v="262.11"/>
    <n v="1"/>
    <n v="0"/>
    <n v="62.906399999999998"/>
    <n v="262.11"/>
    <n v="0"/>
    <x v="3"/>
    <x v="2"/>
    <s v="Q4"/>
    <x v="3"/>
  </r>
  <r>
    <n v="1833"/>
    <s v="CA-2015-131422"/>
    <x v="599"/>
    <x v="217"/>
    <x v="1"/>
    <s v="GB-14530"/>
    <s v="George Bell"/>
    <x v="1"/>
    <x v="0"/>
    <x v="53"/>
    <s v="North Carolina"/>
    <x v="233"/>
    <x v="0"/>
    <x v="866"/>
    <x v="0"/>
    <x v="1"/>
    <x v="860"/>
    <n v="207"/>
    <n v="3"/>
    <n v="0.2"/>
    <n v="25.875"/>
    <n v="165.60000000000002"/>
    <n v="41.400000000000006"/>
    <x v="1"/>
    <x v="0"/>
    <s v="Q4"/>
    <x v="6"/>
  </r>
  <r>
    <n v="1834"/>
    <s v="CA-2017-162691"/>
    <x v="378"/>
    <x v="636"/>
    <x v="1"/>
    <s v="AS-10045"/>
    <s v="Aaron Smayling"/>
    <x v="1"/>
    <x v="0"/>
    <x v="89"/>
    <s v="Texas"/>
    <x v="110"/>
    <x v="2"/>
    <x v="1150"/>
    <x v="2"/>
    <x v="15"/>
    <x v="1138"/>
    <n v="1439.982"/>
    <n v="3"/>
    <n v="0.4"/>
    <n v="-263.99669999999998"/>
    <n v="863.98919999999998"/>
    <n v="575.99279999999999"/>
    <x v="3"/>
    <x v="6"/>
    <s v="Q3"/>
    <x v="0"/>
  </r>
  <r>
    <n v="1835"/>
    <s v="CA-2017-162691"/>
    <x v="378"/>
    <x v="636"/>
    <x v="1"/>
    <s v="AS-10045"/>
    <s v="Aaron Smayling"/>
    <x v="1"/>
    <x v="0"/>
    <x v="89"/>
    <s v="Texas"/>
    <x v="110"/>
    <x v="2"/>
    <x v="1151"/>
    <x v="1"/>
    <x v="10"/>
    <x v="1139"/>
    <n v="36.287999999999997"/>
    <n v="7"/>
    <n v="0.2"/>
    <n v="12.700799999999999"/>
    <n v="29.0304"/>
    <n v="7.2576000000000001"/>
    <x v="3"/>
    <x v="6"/>
    <s v="Q3"/>
    <x v="0"/>
  </r>
  <r>
    <n v="1836"/>
    <s v="CA-2014-141278"/>
    <x v="261"/>
    <x v="637"/>
    <x v="2"/>
    <s v="RM-19375"/>
    <s v="Raymond Messe"/>
    <x v="0"/>
    <x v="0"/>
    <x v="255"/>
    <s v="Connecticut"/>
    <x v="315"/>
    <x v="3"/>
    <x v="18"/>
    <x v="1"/>
    <x v="6"/>
    <x v="18"/>
    <n v="21.4"/>
    <n v="5"/>
    <n v="0"/>
    <n v="6.2060000000000004"/>
    <n v="21.4"/>
    <n v="0"/>
    <x v="2"/>
    <x v="1"/>
    <s v="Q2"/>
    <x v="3"/>
  </r>
  <r>
    <n v="1837"/>
    <s v="CA-2017-122693"/>
    <x v="600"/>
    <x v="638"/>
    <x v="0"/>
    <s v="NH-18610"/>
    <s v="Nicole Hansen"/>
    <x v="1"/>
    <x v="0"/>
    <x v="185"/>
    <s v="Georgia"/>
    <x v="235"/>
    <x v="0"/>
    <x v="159"/>
    <x v="1"/>
    <x v="9"/>
    <x v="160"/>
    <n v="1245.8599999999999"/>
    <n v="7"/>
    <n v="0"/>
    <n v="361.29939999999999"/>
    <n v="1245.8599999999999"/>
    <n v="0"/>
    <x v="3"/>
    <x v="11"/>
    <s v="Q1"/>
    <x v="1"/>
  </r>
  <r>
    <n v="1838"/>
    <s v="CA-2014-117345"/>
    <x v="601"/>
    <x v="90"/>
    <x v="1"/>
    <s v="BF-10975"/>
    <s v="Barbara Fisher"/>
    <x v="1"/>
    <x v="0"/>
    <x v="35"/>
    <s v="North Carolina"/>
    <x v="43"/>
    <x v="0"/>
    <x v="2"/>
    <x v="1"/>
    <x v="2"/>
    <x v="2"/>
    <n v="17.544"/>
    <n v="3"/>
    <n v="0.2"/>
    <n v="5.9211"/>
    <n v="14.035200000000001"/>
    <n v="3.5088000000000004"/>
    <x v="2"/>
    <x v="6"/>
    <s v="Q3"/>
    <x v="5"/>
  </r>
  <r>
    <n v="1839"/>
    <s v="CA-2014-117345"/>
    <x v="601"/>
    <x v="90"/>
    <x v="1"/>
    <s v="BF-10975"/>
    <s v="Barbara Fisher"/>
    <x v="1"/>
    <x v="0"/>
    <x v="35"/>
    <s v="North Carolina"/>
    <x v="43"/>
    <x v="0"/>
    <x v="93"/>
    <x v="0"/>
    <x v="5"/>
    <x v="93"/>
    <n v="44.128"/>
    <n v="4"/>
    <n v="0.2"/>
    <n v="12.135199999999999"/>
    <n v="35.302399999999999"/>
    <n v="8.8255999999999997"/>
    <x v="2"/>
    <x v="6"/>
    <s v="Q3"/>
    <x v="5"/>
  </r>
  <r>
    <n v="1840"/>
    <s v="CA-2014-117345"/>
    <x v="601"/>
    <x v="90"/>
    <x v="1"/>
    <s v="BF-10975"/>
    <s v="Barbara Fisher"/>
    <x v="1"/>
    <x v="0"/>
    <x v="35"/>
    <s v="North Carolina"/>
    <x v="43"/>
    <x v="0"/>
    <x v="1152"/>
    <x v="1"/>
    <x v="9"/>
    <x v="1140"/>
    <n v="62.92"/>
    <n v="1"/>
    <n v="0.2"/>
    <n v="10.224500000000001"/>
    <n v="50.336000000000006"/>
    <n v="12.584000000000001"/>
    <x v="2"/>
    <x v="6"/>
    <s v="Q3"/>
    <x v="5"/>
  </r>
  <r>
    <n v="1841"/>
    <s v="CA-2014-117345"/>
    <x v="601"/>
    <x v="90"/>
    <x v="1"/>
    <s v="BF-10975"/>
    <s v="Barbara Fisher"/>
    <x v="1"/>
    <x v="0"/>
    <x v="35"/>
    <s v="North Carolina"/>
    <x v="43"/>
    <x v="0"/>
    <x v="126"/>
    <x v="1"/>
    <x v="10"/>
    <x v="127"/>
    <n v="78.304000000000002"/>
    <n v="2"/>
    <n v="0.2"/>
    <n v="29.364000000000001"/>
    <n v="62.643200000000007"/>
    <n v="15.660800000000002"/>
    <x v="2"/>
    <x v="6"/>
    <s v="Q3"/>
    <x v="5"/>
  </r>
  <r>
    <n v="1842"/>
    <s v="CA-2016-157763"/>
    <x v="427"/>
    <x v="639"/>
    <x v="1"/>
    <s v="KH-16330"/>
    <s v="Katharine Harms"/>
    <x v="1"/>
    <x v="0"/>
    <x v="256"/>
    <s v="Kentucky"/>
    <x v="316"/>
    <x v="0"/>
    <x v="1153"/>
    <x v="0"/>
    <x v="1"/>
    <x v="1141"/>
    <n v="140.81"/>
    <n v="1"/>
    <n v="0"/>
    <n v="39.4268"/>
    <n v="140.81"/>
    <n v="0"/>
    <x v="0"/>
    <x v="7"/>
    <s v="Q3"/>
    <x v="2"/>
  </r>
  <r>
    <n v="1843"/>
    <s v="CA-2015-135391"/>
    <x v="97"/>
    <x v="640"/>
    <x v="0"/>
    <s v="FA-14230"/>
    <s v="Frank Atkinson"/>
    <x v="1"/>
    <x v="0"/>
    <x v="52"/>
    <s v="Texas"/>
    <x v="65"/>
    <x v="2"/>
    <x v="300"/>
    <x v="1"/>
    <x v="2"/>
    <x v="300"/>
    <n v="40.095999999999997"/>
    <n v="4"/>
    <n v="0.2"/>
    <n v="13.532400000000001"/>
    <n v="32.076799999999999"/>
    <n v="8.0191999999999997"/>
    <x v="1"/>
    <x v="11"/>
    <s v="Q1"/>
    <x v="2"/>
  </r>
  <r>
    <n v="1844"/>
    <s v="CA-2015-135391"/>
    <x v="97"/>
    <x v="640"/>
    <x v="0"/>
    <s v="FA-14230"/>
    <s v="Frank Atkinson"/>
    <x v="1"/>
    <x v="0"/>
    <x v="52"/>
    <s v="Texas"/>
    <x v="65"/>
    <x v="2"/>
    <x v="1154"/>
    <x v="0"/>
    <x v="5"/>
    <x v="1142"/>
    <n v="40.783999999999999"/>
    <n v="2"/>
    <n v="0.6"/>
    <n v="-30.588000000000001"/>
    <n v="16.313600000000001"/>
    <n v="24.470399999999998"/>
    <x v="1"/>
    <x v="11"/>
    <s v="Q1"/>
    <x v="2"/>
  </r>
  <r>
    <n v="1845"/>
    <s v="US-2017-113852"/>
    <x v="570"/>
    <x v="641"/>
    <x v="1"/>
    <s v="GW-14605"/>
    <s v="Giulietta Weimer"/>
    <x v="0"/>
    <x v="0"/>
    <x v="4"/>
    <s v="Washington"/>
    <x v="60"/>
    <x v="1"/>
    <x v="25"/>
    <x v="2"/>
    <x v="11"/>
    <x v="25"/>
    <n v="90.57"/>
    <n v="3"/>
    <n v="0"/>
    <n v="11.774100000000001"/>
    <n v="90.57"/>
    <n v="0"/>
    <x v="3"/>
    <x v="7"/>
    <s v="Q3"/>
    <x v="3"/>
  </r>
  <r>
    <n v="1846"/>
    <s v="US-2017-158512"/>
    <x v="602"/>
    <x v="642"/>
    <x v="0"/>
    <s v="DA-13450"/>
    <s v="Dianna Arnett"/>
    <x v="2"/>
    <x v="0"/>
    <x v="176"/>
    <s v="District of Columbia"/>
    <x v="225"/>
    <x v="3"/>
    <x v="128"/>
    <x v="1"/>
    <x v="10"/>
    <x v="129"/>
    <n v="40.08"/>
    <n v="6"/>
    <n v="0"/>
    <n v="19.238399999999999"/>
    <n v="40.08"/>
    <n v="0"/>
    <x v="3"/>
    <x v="9"/>
    <s v="Q1"/>
    <x v="6"/>
  </r>
  <r>
    <n v="1847"/>
    <s v="US-2017-158512"/>
    <x v="602"/>
    <x v="642"/>
    <x v="0"/>
    <s v="DA-13450"/>
    <s v="Dianna Arnett"/>
    <x v="2"/>
    <x v="0"/>
    <x v="176"/>
    <s v="District of Columbia"/>
    <x v="225"/>
    <x v="3"/>
    <x v="1155"/>
    <x v="0"/>
    <x v="5"/>
    <x v="1143"/>
    <n v="37.68"/>
    <n v="2"/>
    <n v="0"/>
    <n v="15.8256"/>
    <n v="37.68"/>
    <n v="0"/>
    <x v="3"/>
    <x v="9"/>
    <s v="Q1"/>
    <x v="6"/>
  </r>
  <r>
    <n v="1848"/>
    <s v="CA-2017-128370"/>
    <x v="18"/>
    <x v="643"/>
    <x v="3"/>
    <s v="FH-14275"/>
    <s v="Frank Hawley"/>
    <x v="1"/>
    <x v="0"/>
    <x v="1"/>
    <s v="California"/>
    <x v="25"/>
    <x v="1"/>
    <x v="291"/>
    <x v="0"/>
    <x v="1"/>
    <x v="291"/>
    <n v="362.35199999999998"/>
    <n v="3"/>
    <n v="0.2"/>
    <n v="27.176400000000001"/>
    <n v="289.88159999999999"/>
    <n v="72.470399999999998"/>
    <x v="3"/>
    <x v="8"/>
    <s v="Q3"/>
    <x v="1"/>
  </r>
  <r>
    <n v="1849"/>
    <s v="CA-2017-128370"/>
    <x v="18"/>
    <x v="643"/>
    <x v="3"/>
    <s v="FH-14275"/>
    <s v="Frank Hawley"/>
    <x v="1"/>
    <x v="0"/>
    <x v="1"/>
    <s v="California"/>
    <x v="25"/>
    <x v="1"/>
    <x v="307"/>
    <x v="1"/>
    <x v="8"/>
    <x v="307"/>
    <n v="7.1840000000000002"/>
    <n v="2"/>
    <n v="0.2"/>
    <n v="2.2450000000000001"/>
    <n v="5.7472000000000003"/>
    <n v="1.4368000000000001"/>
    <x v="3"/>
    <x v="8"/>
    <s v="Q3"/>
    <x v="1"/>
  </r>
  <r>
    <n v="1850"/>
    <s v="CA-2015-160472"/>
    <x v="603"/>
    <x v="644"/>
    <x v="0"/>
    <s v="RK-19300"/>
    <s v="Ralph Kennedy"/>
    <x v="0"/>
    <x v="0"/>
    <x v="257"/>
    <s v="Indiana"/>
    <x v="317"/>
    <x v="2"/>
    <x v="1156"/>
    <x v="1"/>
    <x v="4"/>
    <x v="1144"/>
    <n v="34.76"/>
    <n v="1"/>
    <n v="0"/>
    <n v="9.7327999999999992"/>
    <n v="34.76"/>
    <n v="0"/>
    <x v="1"/>
    <x v="7"/>
    <s v="Q3"/>
    <x v="2"/>
  </r>
  <r>
    <n v="1851"/>
    <s v="CA-2015-160472"/>
    <x v="603"/>
    <x v="644"/>
    <x v="0"/>
    <s v="RK-19300"/>
    <s v="Ralph Kennedy"/>
    <x v="0"/>
    <x v="0"/>
    <x v="257"/>
    <s v="Indiana"/>
    <x v="317"/>
    <x v="2"/>
    <x v="577"/>
    <x v="2"/>
    <x v="11"/>
    <x v="577"/>
    <n v="831.2"/>
    <n v="5"/>
    <n v="0"/>
    <n v="124.68"/>
    <n v="831.2"/>
    <n v="0"/>
    <x v="1"/>
    <x v="7"/>
    <s v="Q3"/>
    <x v="2"/>
  </r>
  <r>
    <n v="1852"/>
    <s v="CA-2015-160472"/>
    <x v="603"/>
    <x v="644"/>
    <x v="0"/>
    <s v="RK-19300"/>
    <s v="Ralph Kennedy"/>
    <x v="0"/>
    <x v="0"/>
    <x v="257"/>
    <s v="Indiana"/>
    <x v="317"/>
    <x v="2"/>
    <x v="1157"/>
    <x v="1"/>
    <x v="10"/>
    <x v="1145"/>
    <n v="26.4"/>
    <n v="5"/>
    <n v="0"/>
    <n v="11.88"/>
    <n v="26.4"/>
    <n v="0"/>
    <x v="1"/>
    <x v="7"/>
    <s v="Q3"/>
    <x v="2"/>
  </r>
  <r>
    <n v="1853"/>
    <s v="CA-2015-160472"/>
    <x v="603"/>
    <x v="644"/>
    <x v="0"/>
    <s v="RK-19300"/>
    <s v="Ralph Kennedy"/>
    <x v="0"/>
    <x v="0"/>
    <x v="257"/>
    <s v="Indiana"/>
    <x v="317"/>
    <x v="2"/>
    <x v="373"/>
    <x v="1"/>
    <x v="12"/>
    <x v="374"/>
    <n v="106.75"/>
    <n v="7"/>
    <n v="0"/>
    <n v="49.104999999999997"/>
    <n v="106.75"/>
    <n v="0"/>
    <x v="1"/>
    <x v="7"/>
    <s v="Q3"/>
    <x v="2"/>
  </r>
  <r>
    <n v="1854"/>
    <s v="CA-2015-160472"/>
    <x v="603"/>
    <x v="644"/>
    <x v="0"/>
    <s v="RK-19300"/>
    <s v="Ralph Kennedy"/>
    <x v="0"/>
    <x v="0"/>
    <x v="257"/>
    <s v="Indiana"/>
    <x v="317"/>
    <x v="2"/>
    <x v="1158"/>
    <x v="1"/>
    <x v="10"/>
    <x v="1146"/>
    <n v="97.82"/>
    <n v="2"/>
    <n v="0"/>
    <n v="45.9754"/>
    <n v="97.82"/>
    <n v="0"/>
    <x v="1"/>
    <x v="7"/>
    <s v="Q3"/>
    <x v="2"/>
  </r>
  <r>
    <n v="1855"/>
    <s v="CA-2015-160472"/>
    <x v="603"/>
    <x v="644"/>
    <x v="0"/>
    <s v="RK-19300"/>
    <s v="Ralph Kennedy"/>
    <x v="0"/>
    <x v="0"/>
    <x v="257"/>
    <s v="Indiana"/>
    <x v="317"/>
    <x v="2"/>
    <x v="86"/>
    <x v="1"/>
    <x v="4"/>
    <x v="86"/>
    <n v="141.4"/>
    <n v="5"/>
    <n v="0"/>
    <n v="38.177999999999997"/>
    <n v="141.4"/>
    <n v="0"/>
    <x v="1"/>
    <x v="7"/>
    <s v="Q3"/>
    <x v="2"/>
  </r>
  <r>
    <n v="1856"/>
    <s v="CA-2014-114643"/>
    <x v="604"/>
    <x v="645"/>
    <x v="1"/>
    <s v="FM-14215"/>
    <s v="Filia McAdams"/>
    <x v="1"/>
    <x v="0"/>
    <x v="1"/>
    <s v="California"/>
    <x v="3"/>
    <x v="1"/>
    <x v="1159"/>
    <x v="1"/>
    <x v="6"/>
    <x v="772"/>
    <n v="14.52"/>
    <n v="3"/>
    <n v="0"/>
    <n v="4.7915999999999999"/>
    <n v="14.52"/>
    <n v="0"/>
    <x v="2"/>
    <x v="1"/>
    <s v="Q2"/>
    <x v="5"/>
  </r>
  <r>
    <n v="1857"/>
    <s v="US-2017-158218"/>
    <x v="605"/>
    <x v="646"/>
    <x v="0"/>
    <s v="AC-10420"/>
    <s v="Alyssa Crouse"/>
    <x v="1"/>
    <x v="0"/>
    <x v="12"/>
    <s v="Texas"/>
    <x v="16"/>
    <x v="2"/>
    <x v="911"/>
    <x v="1"/>
    <x v="4"/>
    <x v="903"/>
    <n v="127.92"/>
    <n v="5"/>
    <n v="0.2"/>
    <n v="-15.99"/>
    <n v="102.33600000000001"/>
    <n v="25.584000000000003"/>
    <x v="3"/>
    <x v="5"/>
    <s v="Q2"/>
    <x v="5"/>
  </r>
  <r>
    <n v="1858"/>
    <s v="US-2017-158218"/>
    <x v="605"/>
    <x v="646"/>
    <x v="0"/>
    <s v="AC-10420"/>
    <s v="Alyssa Crouse"/>
    <x v="1"/>
    <x v="0"/>
    <x v="12"/>
    <s v="Texas"/>
    <x v="16"/>
    <x v="2"/>
    <x v="1160"/>
    <x v="1"/>
    <x v="8"/>
    <x v="1147"/>
    <n v="34.24"/>
    <n v="4"/>
    <n v="0.8"/>
    <n v="-53.072000000000003"/>
    <n v="6.847999999999999"/>
    <n v="27.392000000000003"/>
    <x v="3"/>
    <x v="5"/>
    <s v="Q2"/>
    <x v="5"/>
  </r>
  <r>
    <n v="1859"/>
    <s v="CA-2015-121608"/>
    <x v="37"/>
    <x v="305"/>
    <x v="2"/>
    <s v="JB-15400"/>
    <s v="Jennifer Braxton"/>
    <x v="1"/>
    <x v="0"/>
    <x v="39"/>
    <s v="Connecticut"/>
    <x v="318"/>
    <x v="3"/>
    <x v="14"/>
    <x v="1"/>
    <x v="9"/>
    <x v="14"/>
    <n v="137.62"/>
    <n v="2"/>
    <n v="0"/>
    <n v="60.552799999999998"/>
    <n v="137.62"/>
    <n v="0"/>
    <x v="1"/>
    <x v="8"/>
    <s v="Q3"/>
    <x v="6"/>
  </r>
  <r>
    <n v="1860"/>
    <s v="CA-2015-121608"/>
    <x v="37"/>
    <x v="305"/>
    <x v="2"/>
    <s v="JB-15400"/>
    <s v="Jennifer Braxton"/>
    <x v="1"/>
    <x v="0"/>
    <x v="39"/>
    <s v="Connecticut"/>
    <x v="318"/>
    <x v="3"/>
    <x v="1161"/>
    <x v="2"/>
    <x v="7"/>
    <x v="1148"/>
    <n v="100.49"/>
    <n v="1"/>
    <n v="0"/>
    <n v="25.122499999999999"/>
    <n v="100.49"/>
    <n v="0"/>
    <x v="1"/>
    <x v="8"/>
    <s v="Q3"/>
    <x v="6"/>
  </r>
  <r>
    <n v="1861"/>
    <s v="US-2017-121251"/>
    <x v="606"/>
    <x v="647"/>
    <x v="2"/>
    <s v="GM-14440"/>
    <s v="Gary McGarr"/>
    <x v="0"/>
    <x v="0"/>
    <x v="20"/>
    <s v="New York"/>
    <x v="29"/>
    <x v="3"/>
    <x v="1162"/>
    <x v="0"/>
    <x v="0"/>
    <x v="1149"/>
    <n v="257.56799999999998"/>
    <n v="2"/>
    <n v="0.2"/>
    <n v="-28.976400000000002"/>
    <n v="206.05439999999999"/>
    <n v="51.513599999999997"/>
    <x v="3"/>
    <x v="10"/>
    <s v="Q1"/>
    <x v="1"/>
  </r>
  <r>
    <n v="1862"/>
    <s v="US-2017-121251"/>
    <x v="606"/>
    <x v="647"/>
    <x v="2"/>
    <s v="GM-14440"/>
    <s v="Gary McGarr"/>
    <x v="0"/>
    <x v="0"/>
    <x v="20"/>
    <s v="New York"/>
    <x v="29"/>
    <x v="3"/>
    <x v="173"/>
    <x v="2"/>
    <x v="7"/>
    <x v="174"/>
    <n v="119.96"/>
    <n v="4"/>
    <n v="0"/>
    <n v="33.588799999999999"/>
    <n v="119.96"/>
    <n v="0"/>
    <x v="3"/>
    <x v="10"/>
    <s v="Q1"/>
    <x v="1"/>
  </r>
  <r>
    <n v="1863"/>
    <s v="CA-2014-151078"/>
    <x v="607"/>
    <x v="648"/>
    <x v="3"/>
    <s v="RF-19840"/>
    <s v="Roy Französisch"/>
    <x v="0"/>
    <x v="0"/>
    <x v="52"/>
    <s v="Texas"/>
    <x v="65"/>
    <x v="2"/>
    <x v="177"/>
    <x v="1"/>
    <x v="4"/>
    <x v="178"/>
    <n v="49.631999999999998"/>
    <n v="4"/>
    <n v="0.2"/>
    <n v="4.9631999999999996"/>
    <n v="39.705600000000004"/>
    <n v="9.926400000000001"/>
    <x v="2"/>
    <x v="0"/>
    <s v="Q4"/>
    <x v="4"/>
  </r>
  <r>
    <n v="1864"/>
    <s v="US-2016-100839"/>
    <x v="63"/>
    <x v="649"/>
    <x v="1"/>
    <s v="NC-18625"/>
    <s v="Noah Childs"/>
    <x v="1"/>
    <x v="0"/>
    <x v="34"/>
    <s v="Colorado"/>
    <x v="42"/>
    <x v="1"/>
    <x v="309"/>
    <x v="0"/>
    <x v="3"/>
    <x v="309"/>
    <n v="727.45"/>
    <n v="5"/>
    <n v="0.5"/>
    <n v="-465.56799999999998"/>
    <n v="363.72500000000002"/>
    <n v="363.72500000000002"/>
    <x v="0"/>
    <x v="2"/>
    <s v="Q4"/>
    <x v="6"/>
  </r>
  <r>
    <n v="1865"/>
    <s v="US-2016-100839"/>
    <x v="63"/>
    <x v="649"/>
    <x v="1"/>
    <s v="NC-18625"/>
    <s v="Noah Childs"/>
    <x v="1"/>
    <x v="0"/>
    <x v="34"/>
    <s v="Colorado"/>
    <x v="42"/>
    <x v="1"/>
    <x v="1163"/>
    <x v="0"/>
    <x v="5"/>
    <x v="1150"/>
    <n v="24.96"/>
    <n v="3"/>
    <n v="0.2"/>
    <n v="4.3680000000000003"/>
    <n v="19.968000000000004"/>
    <n v="4.9920000000000009"/>
    <x v="0"/>
    <x v="2"/>
    <s v="Q4"/>
    <x v="6"/>
  </r>
  <r>
    <n v="1866"/>
    <s v="US-2017-116659"/>
    <x v="105"/>
    <x v="44"/>
    <x v="3"/>
    <s v="NG-18355"/>
    <s v="Nat Gilpin"/>
    <x v="1"/>
    <x v="0"/>
    <x v="46"/>
    <s v="Ohio"/>
    <x v="55"/>
    <x v="3"/>
    <x v="1164"/>
    <x v="2"/>
    <x v="7"/>
    <x v="1151"/>
    <n v="370.78199999999998"/>
    <n v="3"/>
    <n v="0.4"/>
    <n v="-92.695499999999996"/>
    <n v="222.46919999999997"/>
    <n v="148.31280000000001"/>
    <x v="3"/>
    <x v="0"/>
    <s v="Q4"/>
    <x v="1"/>
  </r>
  <r>
    <n v="1867"/>
    <s v="CA-2017-118857"/>
    <x v="4"/>
    <x v="650"/>
    <x v="2"/>
    <s v="AH-10075"/>
    <s v="Adam Hart"/>
    <x v="1"/>
    <x v="0"/>
    <x v="0"/>
    <s v="Nevada"/>
    <x v="319"/>
    <x v="1"/>
    <x v="795"/>
    <x v="0"/>
    <x v="5"/>
    <x v="793"/>
    <n v="196.45"/>
    <n v="5"/>
    <n v="0"/>
    <n v="70.721999999999994"/>
    <n v="196.45"/>
    <n v="0"/>
    <x v="3"/>
    <x v="3"/>
    <s v="Q2"/>
    <x v="3"/>
  </r>
  <r>
    <n v="1868"/>
    <s v="CA-2015-127110"/>
    <x v="608"/>
    <x v="651"/>
    <x v="1"/>
    <s v="CH-12070"/>
    <s v="Cathy Hwang"/>
    <x v="2"/>
    <x v="0"/>
    <x v="10"/>
    <s v="Pennsylvania"/>
    <x v="105"/>
    <x v="3"/>
    <x v="1165"/>
    <x v="1"/>
    <x v="10"/>
    <x v="1152"/>
    <n v="31.103999999999999"/>
    <n v="6"/>
    <n v="0.2"/>
    <n v="10.8864"/>
    <n v="24.883200000000002"/>
    <n v="6.2208000000000006"/>
    <x v="1"/>
    <x v="1"/>
    <s v="Q2"/>
    <x v="6"/>
  </r>
  <r>
    <n v="1869"/>
    <s v="CA-2015-127110"/>
    <x v="608"/>
    <x v="651"/>
    <x v="1"/>
    <s v="CH-12070"/>
    <s v="Cathy Hwang"/>
    <x v="2"/>
    <x v="0"/>
    <x v="10"/>
    <s v="Pennsylvania"/>
    <x v="105"/>
    <x v="3"/>
    <x v="1166"/>
    <x v="1"/>
    <x v="4"/>
    <x v="1153"/>
    <n v="78.256"/>
    <n v="2"/>
    <n v="0.2"/>
    <n v="-17.607600000000001"/>
    <n v="62.604800000000004"/>
    <n v="15.651200000000001"/>
    <x v="1"/>
    <x v="1"/>
    <s v="Q2"/>
    <x v="6"/>
  </r>
  <r>
    <n v="1870"/>
    <s v="CA-2016-148201"/>
    <x v="370"/>
    <x v="652"/>
    <x v="0"/>
    <s v="CC-12145"/>
    <s v="Charles Crestani"/>
    <x v="0"/>
    <x v="0"/>
    <x v="4"/>
    <s v="Washington"/>
    <x v="5"/>
    <x v="1"/>
    <x v="712"/>
    <x v="1"/>
    <x v="10"/>
    <x v="711"/>
    <n v="6.48"/>
    <n v="1"/>
    <n v="0"/>
    <n v="3.1103999999999998"/>
    <n v="6.48"/>
    <n v="0"/>
    <x v="0"/>
    <x v="6"/>
    <s v="Q3"/>
    <x v="5"/>
  </r>
  <r>
    <n v="1871"/>
    <s v="CA-2014-116932"/>
    <x v="609"/>
    <x v="653"/>
    <x v="1"/>
    <s v="ME-18010"/>
    <s v="Michelle Ellison"/>
    <x v="1"/>
    <x v="0"/>
    <x v="8"/>
    <s v="California"/>
    <x v="34"/>
    <x v="1"/>
    <x v="1167"/>
    <x v="1"/>
    <x v="6"/>
    <x v="1154"/>
    <n v="99.2"/>
    <n v="5"/>
    <n v="0"/>
    <n v="25.792000000000002"/>
    <n v="99.2"/>
    <n v="0"/>
    <x v="2"/>
    <x v="7"/>
    <s v="Q3"/>
    <x v="2"/>
  </r>
  <r>
    <n v="1872"/>
    <s v="CA-2014-116932"/>
    <x v="609"/>
    <x v="653"/>
    <x v="1"/>
    <s v="ME-18010"/>
    <s v="Michelle Ellison"/>
    <x v="1"/>
    <x v="0"/>
    <x v="8"/>
    <s v="California"/>
    <x v="34"/>
    <x v="1"/>
    <x v="445"/>
    <x v="0"/>
    <x v="1"/>
    <x v="445"/>
    <n v="801.56799999999998"/>
    <n v="2"/>
    <n v="0.2"/>
    <n v="50.097999999999999"/>
    <n v="641.25440000000003"/>
    <n v="160.31360000000001"/>
    <x v="2"/>
    <x v="7"/>
    <s v="Q3"/>
    <x v="2"/>
  </r>
  <r>
    <n v="1873"/>
    <s v="CA-2014-116932"/>
    <x v="609"/>
    <x v="653"/>
    <x v="1"/>
    <s v="ME-18010"/>
    <s v="Michelle Ellison"/>
    <x v="1"/>
    <x v="0"/>
    <x v="8"/>
    <s v="California"/>
    <x v="34"/>
    <x v="1"/>
    <x v="1168"/>
    <x v="0"/>
    <x v="3"/>
    <x v="1155"/>
    <n v="272.84800000000001"/>
    <n v="1"/>
    <n v="0.2"/>
    <n v="27.284800000000001"/>
    <n v="218.27840000000003"/>
    <n v="54.569600000000008"/>
    <x v="2"/>
    <x v="7"/>
    <s v="Q3"/>
    <x v="2"/>
  </r>
  <r>
    <n v="1874"/>
    <s v="CA-2017-142888"/>
    <x v="610"/>
    <x v="654"/>
    <x v="1"/>
    <s v="BP-11230"/>
    <s v="Benjamin Patterson"/>
    <x v="0"/>
    <x v="0"/>
    <x v="258"/>
    <s v="Washington"/>
    <x v="320"/>
    <x v="1"/>
    <x v="1169"/>
    <x v="0"/>
    <x v="3"/>
    <x v="1156"/>
    <n v="70.98"/>
    <n v="1"/>
    <n v="0"/>
    <n v="20.584199999999999"/>
    <n v="70.98"/>
    <n v="0"/>
    <x v="3"/>
    <x v="0"/>
    <s v="Q4"/>
    <x v="0"/>
  </r>
  <r>
    <n v="1875"/>
    <s v="CA-2014-147914"/>
    <x v="611"/>
    <x v="610"/>
    <x v="1"/>
    <s v="MP-17470"/>
    <s v="Mark Packer"/>
    <x v="2"/>
    <x v="0"/>
    <x v="38"/>
    <s v="Ohio"/>
    <x v="47"/>
    <x v="3"/>
    <x v="885"/>
    <x v="1"/>
    <x v="10"/>
    <x v="33"/>
    <n v="16.224"/>
    <n v="2"/>
    <n v="0.2"/>
    <n v="5.8811999999999998"/>
    <n v="12.979200000000001"/>
    <n v="3.2448000000000001"/>
    <x v="2"/>
    <x v="1"/>
    <s v="Q2"/>
    <x v="4"/>
  </r>
  <r>
    <n v="1876"/>
    <s v="US-2016-112977"/>
    <x v="612"/>
    <x v="67"/>
    <x v="1"/>
    <s v="CJ-12010"/>
    <s v="Caroline Jumper"/>
    <x v="0"/>
    <x v="0"/>
    <x v="85"/>
    <s v="New York"/>
    <x v="254"/>
    <x v="3"/>
    <x v="587"/>
    <x v="0"/>
    <x v="0"/>
    <x v="587"/>
    <n v="176.78399999999999"/>
    <n v="1"/>
    <n v="0.2"/>
    <n v="-22.097999999999999"/>
    <n v="141.4272"/>
    <n v="35.3568"/>
    <x v="0"/>
    <x v="10"/>
    <s v="Q1"/>
    <x v="6"/>
  </r>
  <r>
    <n v="1877"/>
    <s v="CA-2017-112039"/>
    <x v="613"/>
    <x v="655"/>
    <x v="1"/>
    <s v="JC-15775"/>
    <s v="John Castell"/>
    <x v="0"/>
    <x v="0"/>
    <x v="52"/>
    <s v="Texas"/>
    <x v="65"/>
    <x v="2"/>
    <x v="469"/>
    <x v="2"/>
    <x v="7"/>
    <x v="470"/>
    <n v="470.37599999999998"/>
    <n v="3"/>
    <n v="0.2"/>
    <n v="47.037599999999998"/>
    <n v="376.30079999999998"/>
    <n v="94.075199999999995"/>
    <x v="3"/>
    <x v="10"/>
    <s v="Q1"/>
    <x v="3"/>
  </r>
  <r>
    <n v="1878"/>
    <s v="CA-2017-118885"/>
    <x v="614"/>
    <x v="115"/>
    <x v="1"/>
    <s v="JG-15160"/>
    <s v="James Galang"/>
    <x v="0"/>
    <x v="0"/>
    <x v="1"/>
    <s v="California"/>
    <x v="13"/>
    <x v="1"/>
    <x v="812"/>
    <x v="0"/>
    <x v="1"/>
    <x v="809"/>
    <n v="393.56799999999998"/>
    <n v="4"/>
    <n v="0.2"/>
    <n v="-44.276400000000002"/>
    <n v="314.8544"/>
    <n v="78.7136"/>
    <x v="3"/>
    <x v="4"/>
    <s v="Q4"/>
    <x v="5"/>
  </r>
  <r>
    <n v="1879"/>
    <s v="CA-2017-118885"/>
    <x v="614"/>
    <x v="115"/>
    <x v="1"/>
    <s v="JG-15160"/>
    <s v="James Galang"/>
    <x v="0"/>
    <x v="0"/>
    <x v="1"/>
    <s v="California"/>
    <x v="13"/>
    <x v="1"/>
    <x v="202"/>
    <x v="2"/>
    <x v="7"/>
    <x v="203"/>
    <n v="302.37599999999998"/>
    <n v="3"/>
    <n v="0.2"/>
    <n v="22.6782"/>
    <n v="241.9008"/>
    <n v="60.475200000000001"/>
    <x v="3"/>
    <x v="4"/>
    <s v="Q4"/>
    <x v="5"/>
  </r>
  <r>
    <n v="1880"/>
    <s v="US-2017-166611"/>
    <x v="615"/>
    <x v="504"/>
    <x v="1"/>
    <s v="CK-12760"/>
    <s v="Cyma Kinney"/>
    <x v="1"/>
    <x v="0"/>
    <x v="108"/>
    <s v="Florida"/>
    <x v="133"/>
    <x v="0"/>
    <x v="986"/>
    <x v="1"/>
    <x v="8"/>
    <x v="979"/>
    <n v="68.742000000000004"/>
    <n v="9"/>
    <n v="0.7"/>
    <n v="-48.119399999999999"/>
    <n v="20.622600000000006"/>
    <n v="48.119399999999999"/>
    <x v="3"/>
    <x v="10"/>
    <s v="Q1"/>
    <x v="0"/>
  </r>
  <r>
    <n v="1881"/>
    <s v="CA-2015-109512"/>
    <x v="616"/>
    <x v="656"/>
    <x v="3"/>
    <s v="LF-17185"/>
    <s v="Luke Foster"/>
    <x v="0"/>
    <x v="0"/>
    <x v="20"/>
    <s v="New York"/>
    <x v="164"/>
    <x v="3"/>
    <x v="1170"/>
    <x v="1"/>
    <x v="12"/>
    <x v="153"/>
    <n v="29.34"/>
    <n v="3"/>
    <n v="0"/>
    <n v="14.67"/>
    <n v="29.34"/>
    <n v="0"/>
    <x v="1"/>
    <x v="10"/>
    <s v="Q1"/>
    <x v="6"/>
  </r>
  <r>
    <n v="1882"/>
    <s v="CA-2015-109512"/>
    <x v="616"/>
    <x v="656"/>
    <x v="3"/>
    <s v="LF-17185"/>
    <s v="Luke Foster"/>
    <x v="0"/>
    <x v="0"/>
    <x v="20"/>
    <s v="New York"/>
    <x v="164"/>
    <x v="3"/>
    <x v="64"/>
    <x v="0"/>
    <x v="1"/>
    <x v="64"/>
    <n v="383.60700000000003"/>
    <n v="7"/>
    <n v="0.1"/>
    <n v="63.9345"/>
    <n v="345.24630000000002"/>
    <n v="38.360700000000001"/>
    <x v="1"/>
    <x v="10"/>
    <s v="Q1"/>
    <x v="6"/>
  </r>
  <r>
    <n v="1883"/>
    <s v="CA-2015-109512"/>
    <x v="616"/>
    <x v="656"/>
    <x v="3"/>
    <s v="LF-17185"/>
    <s v="Luke Foster"/>
    <x v="0"/>
    <x v="0"/>
    <x v="20"/>
    <s v="New York"/>
    <x v="164"/>
    <x v="3"/>
    <x v="426"/>
    <x v="1"/>
    <x v="4"/>
    <x v="426"/>
    <n v="563.4"/>
    <n v="4"/>
    <n v="0"/>
    <n v="67.608000000000004"/>
    <n v="563.4"/>
    <n v="0"/>
    <x v="1"/>
    <x v="10"/>
    <s v="Q1"/>
    <x v="6"/>
  </r>
  <r>
    <n v="1884"/>
    <s v="CA-2016-118570"/>
    <x v="373"/>
    <x v="398"/>
    <x v="1"/>
    <s v="CC-12430"/>
    <s v="Chuck Clark"/>
    <x v="2"/>
    <x v="0"/>
    <x v="10"/>
    <s v="Pennsylvania"/>
    <x v="105"/>
    <x v="3"/>
    <x v="968"/>
    <x v="1"/>
    <x v="10"/>
    <x v="961"/>
    <n v="217.05600000000001"/>
    <n v="7"/>
    <n v="0.2"/>
    <n v="78.6828"/>
    <n v="173.64480000000003"/>
    <n v="43.411200000000008"/>
    <x v="0"/>
    <x v="0"/>
    <s v="Q4"/>
    <x v="1"/>
  </r>
  <r>
    <n v="1885"/>
    <s v="CA-2017-154718"/>
    <x v="617"/>
    <x v="185"/>
    <x v="0"/>
    <s v="DL-12865"/>
    <s v="Dan Lawera"/>
    <x v="0"/>
    <x v="0"/>
    <x v="259"/>
    <s v="Texas"/>
    <x v="321"/>
    <x v="2"/>
    <x v="1171"/>
    <x v="1"/>
    <x v="2"/>
    <x v="1157"/>
    <n v="6"/>
    <n v="2"/>
    <n v="0.2"/>
    <n v="2.1"/>
    <n v="4.8000000000000007"/>
    <n v="1.2000000000000002"/>
    <x v="3"/>
    <x v="9"/>
    <s v="Q1"/>
    <x v="6"/>
  </r>
  <r>
    <n v="1886"/>
    <s v="CA-2016-147578"/>
    <x v="183"/>
    <x v="408"/>
    <x v="0"/>
    <s v="PG-18895"/>
    <s v="Paul Gonzalez"/>
    <x v="0"/>
    <x v="0"/>
    <x v="8"/>
    <s v="California"/>
    <x v="34"/>
    <x v="1"/>
    <x v="1172"/>
    <x v="0"/>
    <x v="5"/>
    <x v="1158"/>
    <n v="31.56"/>
    <n v="3"/>
    <n v="0"/>
    <n v="10.4148"/>
    <n v="31.56"/>
    <n v="0"/>
    <x v="0"/>
    <x v="3"/>
    <s v="Q2"/>
    <x v="5"/>
  </r>
  <r>
    <n v="1887"/>
    <s v="CA-2014-140165"/>
    <x v="8"/>
    <x v="8"/>
    <x v="2"/>
    <s v="EH-14005"/>
    <s v="Erica Hernandez"/>
    <x v="2"/>
    <x v="0"/>
    <x v="146"/>
    <s v="Florida"/>
    <x v="186"/>
    <x v="0"/>
    <x v="462"/>
    <x v="1"/>
    <x v="13"/>
    <x v="128"/>
    <n v="7.1040000000000001"/>
    <n v="2"/>
    <n v="0.2"/>
    <n v="2.3976000000000002"/>
    <n v="5.6832000000000003"/>
    <n v="1.4208000000000001"/>
    <x v="2"/>
    <x v="5"/>
    <s v="Q2"/>
    <x v="0"/>
  </r>
  <r>
    <n v="1888"/>
    <s v="CA-2014-140165"/>
    <x v="8"/>
    <x v="8"/>
    <x v="2"/>
    <s v="EH-14005"/>
    <s v="Erica Hernandez"/>
    <x v="2"/>
    <x v="0"/>
    <x v="146"/>
    <s v="Florida"/>
    <x v="186"/>
    <x v="0"/>
    <x v="896"/>
    <x v="1"/>
    <x v="8"/>
    <x v="889"/>
    <n v="398.35199999999998"/>
    <n v="8"/>
    <n v="0.7"/>
    <n v="-331.96"/>
    <n v="119.50560000000002"/>
    <n v="278.84639999999996"/>
    <x v="2"/>
    <x v="5"/>
    <s v="Q2"/>
    <x v="0"/>
  </r>
  <r>
    <n v="1889"/>
    <s v="CA-2014-142587"/>
    <x v="618"/>
    <x v="657"/>
    <x v="2"/>
    <s v="TB-21520"/>
    <s v="Tracy Blumstein"/>
    <x v="0"/>
    <x v="0"/>
    <x v="54"/>
    <s v="Ohio"/>
    <x v="322"/>
    <x v="3"/>
    <x v="513"/>
    <x v="1"/>
    <x v="9"/>
    <x v="513"/>
    <n v="121.792"/>
    <n v="4"/>
    <n v="0.2"/>
    <n v="13.701599999999999"/>
    <n v="97.433600000000013"/>
    <n v="24.358400000000003"/>
    <x v="2"/>
    <x v="2"/>
    <s v="Q4"/>
    <x v="0"/>
  </r>
  <r>
    <n v="1890"/>
    <s v="CA-2014-142587"/>
    <x v="618"/>
    <x v="657"/>
    <x v="2"/>
    <s v="TB-21520"/>
    <s v="Tracy Blumstein"/>
    <x v="0"/>
    <x v="0"/>
    <x v="54"/>
    <s v="Ohio"/>
    <x v="322"/>
    <x v="3"/>
    <x v="342"/>
    <x v="0"/>
    <x v="3"/>
    <x v="342"/>
    <n v="409.59"/>
    <n v="3"/>
    <n v="0.4"/>
    <n v="-122.877"/>
    <n v="245.75399999999996"/>
    <n v="163.83600000000001"/>
    <x v="2"/>
    <x v="2"/>
    <s v="Q4"/>
    <x v="0"/>
  </r>
  <r>
    <n v="1891"/>
    <s v="CA-2014-157623"/>
    <x v="619"/>
    <x v="658"/>
    <x v="1"/>
    <s v="DK-13225"/>
    <s v="Dean Katz"/>
    <x v="1"/>
    <x v="0"/>
    <x v="101"/>
    <s v="California"/>
    <x v="125"/>
    <x v="1"/>
    <x v="523"/>
    <x v="1"/>
    <x v="10"/>
    <x v="523"/>
    <n v="10.56"/>
    <n v="2"/>
    <n v="0"/>
    <n v="4.7519999999999998"/>
    <n v="10.56"/>
    <n v="0"/>
    <x v="2"/>
    <x v="10"/>
    <s v="Q1"/>
    <x v="5"/>
  </r>
  <r>
    <n v="1892"/>
    <s v="CA-2014-157623"/>
    <x v="619"/>
    <x v="658"/>
    <x v="1"/>
    <s v="DK-13225"/>
    <s v="Dean Katz"/>
    <x v="1"/>
    <x v="0"/>
    <x v="101"/>
    <s v="California"/>
    <x v="125"/>
    <x v="1"/>
    <x v="1173"/>
    <x v="1"/>
    <x v="6"/>
    <x v="1159"/>
    <n v="3.38"/>
    <n v="1"/>
    <n v="0"/>
    <n v="1.2505999999999999"/>
    <n v="3.38"/>
    <n v="0"/>
    <x v="2"/>
    <x v="10"/>
    <s v="Q1"/>
    <x v="5"/>
  </r>
  <r>
    <n v="1893"/>
    <s v="CA-2017-145310"/>
    <x v="66"/>
    <x v="468"/>
    <x v="0"/>
    <s v="JP-15520"/>
    <s v="Jeremy Pistek"/>
    <x v="0"/>
    <x v="0"/>
    <x v="260"/>
    <s v="Florida"/>
    <x v="323"/>
    <x v="0"/>
    <x v="1170"/>
    <x v="1"/>
    <x v="12"/>
    <x v="153"/>
    <n v="7.8239999999999998"/>
    <n v="1"/>
    <n v="0.2"/>
    <n v="2.9340000000000002"/>
    <n v="6.2591999999999999"/>
    <n v="1.5648"/>
    <x v="3"/>
    <x v="4"/>
    <s v="Q4"/>
    <x v="5"/>
  </r>
  <r>
    <n v="1894"/>
    <s v="CA-2016-100083"/>
    <x v="390"/>
    <x v="533"/>
    <x v="1"/>
    <s v="CD-11980"/>
    <s v="Carol Darley"/>
    <x v="0"/>
    <x v="0"/>
    <x v="261"/>
    <s v="Oregon"/>
    <x v="324"/>
    <x v="1"/>
    <x v="1174"/>
    <x v="1"/>
    <x v="10"/>
    <x v="1160"/>
    <n v="24.783999999999999"/>
    <n v="1"/>
    <n v="0.2"/>
    <n v="7.7450000000000001"/>
    <n v="19.827200000000001"/>
    <n v="4.9568000000000003"/>
    <x v="0"/>
    <x v="0"/>
    <s v="Q4"/>
    <x v="6"/>
  </r>
  <r>
    <n v="1895"/>
    <s v="US-2017-108063"/>
    <x v="574"/>
    <x v="241"/>
    <x v="2"/>
    <s v="AS-10090"/>
    <s v="Adam Shillingsburg"/>
    <x v="0"/>
    <x v="0"/>
    <x v="262"/>
    <s v="Virginia"/>
    <x v="325"/>
    <x v="0"/>
    <x v="1175"/>
    <x v="1"/>
    <x v="6"/>
    <x v="1161"/>
    <n v="34.65"/>
    <n v="3"/>
    <n v="0"/>
    <n v="10.395"/>
    <n v="34.65"/>
    <n v="0"/>
    <x v="3"/>
    <x v="4"/>
    <s v="Q4"/>
    <x v="3"/>
  </r>
  <r>
    <n v="1896"/>
    <s v="CA-2015-109197"/>
    <x v="620"/>
    <x v="659"/>
    <x v="1"/>
    <s v="JO-15280"/>
    <s v="Jas O'Carroll"/>
    <x v="0"/>
    <x v="0"/>
    <x v="263"/>
    <s v="Montana"/>
    <x v="326"/>
    <x v="1"/>
    <x v="569"/>
    <x v="1"/>
    <x v="8"/>
    <x v="569"/>
    <n v="487.98399999999998"/>
    <n v="2"/>
    <n v="0.2"/>
    <n v="152.495"/>
    <n v="390.38720000000001"/>
    <n v="97.596800000000002"/>
    <x v="1"/>
    <x v="4"/>
    <s v="Q4"/>
    <x v="6"/>
  </r>
  <r>
    <n v="1897"/>
    <s v="CA-2017-141789"/>
    <x v="621"/>
    <x v="299"/>
    <x v="2"/>
    <s v="AC-10450"/>
    <s v="Amy Cox"/>
    <x v="0"/>
    <x v="0"/>
    <x v="31"/>
    <s v="Minnesota"/>
    <x v="39"/>
    <x v="2"/>
    <x v="1176"/>
    <x v="1"/>
    <x v="8"/>
    <x v="1162"/>
    <n v="1793.98"/>
    <n v="2"/>
    <n v="0"/>
    <n v="843.17060000000004"/>
    <n v="1793.98"/>
    <n v="0"/>
    <x v="3"/>
    <x v="2"/>
    <s v="Q4"/>
    <x v="0"/>
  </r>
  <r>
    <n v="1898"/>
    <s v="CA-2014-169775"/>
    <x v="550"/>
    <x v="660"/>
    <x v="0"/>
    <s v="RA-19945"/>
    <s v="Ryan Akin"/>
    <x v="0"/>
    <x v="0"/>
    <x v="100"/>
    <s v="Florida"/>
    <x v="327"/>
    <x v="0"/>
    <x v="1177"/>
    <x v="1"/>
    <x v="12"/>
    <x v="1163"/>
    <n v="29.808"/>
    <n v="2"/>
    <n v="0.2"/>
    <n v="10.805400000000001"/>
    <n v="23.846400000000003"/>
    <n v="5.9616000000000007"/>
    <x v="2"/>
    <x v="6"/>
    <s v="Q3"/>
    <x v="5"/>
  </r>
  <r>
    <n v="1899"/>
    <s v="CA-2014-169775"/>
    <x v="550"/>
    <x v="660"/>
    <x v="0"/>
    <s v="RA-19945"/>
    <s v="Ryan Akin"/>
    <x v="0"/>
    <x v="0"/>
    <x v="100"/>
    <s v="Florida"/>
    <x v="327"/>
    <x v="0"/>
    <x v="1178"/>
    <x v="1"/>
    <x v="8"/>
    <x v="1164"/>
    <n v="505.17599999999999"/>
    <n v="4"/>
    <n v="0.7"/>
    <n v="-336.78399999999999"/>
    <n v="151.55280000000002"/>
    <n v="353.6232"/>
    <x v="2"/>
    <x v="6"/>
    <s v="Q3"/>
    <x v="5"/>
  </r>
  <r>
    <n v="1900"/>
    <s v="CA-2014-169775"/>
    <x v="550"/>
    <x v="660"/>
    <x v="0"/>
    <s v="RA-19945"/>
    <s v="Ryan Akin"/>
    <x v="0"/>
    <x v="0"/>
    <x v="100"/>
    <s v="Florida"/>
    <x v="327"/>
    <x v="0"/>
    <x v="438"/>
    <x v="0"/>
    <x v="3"/>
    <x v="438"/>
    <n v="174.05850000000001"/>
    <n v="3"/>
    <n v="0.45"/>
    <n v="-110.7645"/>
    <n v="95.732175000000012"/>
    <n v="78.326325000000011"/>
    <x v="2"/>
    <x v="6"/>
    <s v="Q3"/>
    <x v="5"/>
  </r>
  <r>
    <n v="1901"/>
    <s v="CA-2016-140543"/>
    <x v="622"/>
    <x v="480"/>
    <x v="0"/>
    <s v="Co-12640"/>
    <s v="Corey-Lock"/>
    <x v="0"/>
    <x v="0"/>
    <x v="159"/>
    <s v="South Carolina"/>
    <x v="328"/>
    <x v="0"/>
    <x v="911"/>
    <x v="1"/>
    <x v="4"/>
    <x v="903"/>
    <n v="191.88"/>
    <n v="6"/>
    <n v="0"/>
    <n v="19.187999999999999"/>
    <n v="191.88"/>
    <n v="0"/>
    <x v="0"/>
    <x v="1"/>
    <s v="Q2"/>
    <x v="4"/>
  </r>
  <r>
    <n v="1902"/>
    <s v="CA-2016-151141"/>
    <x v="623"/>
    <x v="319"/>
    <x v="2"/>
    <s v="DW-13480"/>
    <s v="Dianna Wilson"/>
    <x v="2"/>
    <x v="0"/>
    <x v="66"/>
    <s v="Michigan"/>
    <x v="185"/>
    <x v="2"/>
    <x v="1179"/>
    <x v="2"/>
    <x v="7"/>
    <x v="1165"/>
    <n v="14.78"/>
    <n v="2"/>
    <n v="0"/>
    <n v="3.9906000000000001"/>
    <n v="14.78"/>
    <n v="0"/>
    <x v="0"/>
    <x v="6"/>
    <s v="Q3"/>
    <x v="3"/>
  </r>
  <r>
    <n v="1903"/>
    <s v="CA-2017-167094"/>
    <x v="208"/>
    <x v="661"/>
    <x v="2"/>
    <s v="DK-12835"/>
    <s v="Damala Kotsonis"/>
    <x v="1"/>
    <x v="0"/>
    <x v="24"/>
    <s v="Oregon"/>
    <x v="329"/>
    <x v="1"/>
    <x v="644"/>
    <x v="1"/>
    <x v="10"/>
    <x v="644"/>
    <n v="5.1840000000000002"/>
    <n v="1"/>
    <n v="0.2"/>
    <n v="1.8144"/>
    <n v="4.1472000000000007"/>
    <n v="1.0368000000000002"/>
    <x v="3"/>
    <x v="2"/>
    <s v="Q4"/>
    <x v="3"/>
  </r>
  <r>
    <n v="1904"/>
    <s v="CA-2017-167094"/>
    <x v="208"/>
    <x v="661"/>
    <x v="2"/>
    <s v="DK-12835"/>
    <s v="Damala Kotsonis"/>
    <x v="1"/>
    <x v="0"/>
    <x v="24"/>
    <s v="Oregon"/>
    <x v="329"/>
    <x v="1"/>
    <x v="1180"/>
    <x v="0"/>
    <x v="1"/>
    <x v="1166"/>
    <n v="478.48"/>
    <n v="2"/>
    <n v="0.2"/>
    <n v="47.847999999999999"/>
    <n v="382.78400000000005"/>
    <n v="95.696000000000012"/>
    <x v="3"/>
    <x v="2"/>
    <s v="Q4"/>
    <x v="3"/>
  </r>
  <r>
    <n v="1905"/>
    <s v="CA-2017-167094"/>
    <x v="208"/>
    <x v="661"/>
    <x v="2"/>
    <s v="DK-12835"/>
    <s v="Damala Kotsonis"/>
    <x v="1"/>
    <x v="0"/>
    <x v="24"/>
    <s v="Oregon"/>
    <x v="329"/>
    <x v="1"/>
    <x v="936"/>
    <x v="2"/>
    <x v="11"/>
    <x v="929"/>
    <n v="28.4"/>
    <n v="2"/>
    <n v="0.2"/>
    <n v="6.7450000000000001"/>
    <n v="22.72"/>
    <n v="5.68"/>
    <x v="3"/>
    <x v="2"/>
    <s v="Q4"/>
    <x v="3"/>
  </r>
  <r>
    <n v="1906"/>
    <s v="CA-2017-154410"/>
    <x v="208"/>
    <x v="188"/>
    <x v="2"/>
    <s v="MD-17860"/>
    <s v="Michael Dominguez"/>
    <x v="1"/>
    <x v="0"/>
    <x v="245"/>
    <s v="Indiana"/>
    <x v="303"/>
    <x v="2"/>
    <x v="418"/>
    <x v="1"/>
    <x v="4"/>
    <x v="418"/>
    <n v="909.12"/>
    <n v="8"/>
    <n v="0"/>
    <n v="9.0912000000000006"/>
    <n v="909.12"/>
    <n v="0"/>
    <x v="3"/>
    <x v="2"/>
    <s v="Q4"/>
    <x v="3"/>
  </r>
  <r>
    <n v="1907"/>
    <s v="US-2016-150567"/>
    <x v="624"/>
    <x v="662"/>
    <x v="1"/>
    <s v="RP-19855"/>
    <s v="Roy Phan"/>
    <x v="1"/>
    <x v="0"/>
    <x v="264"/>
    <s v="Florida"/>
    <x v="330"/>
    <x v="0"/>
    <x v="1181"/>
    <x v="1"/>
    <x v="8"/>
    <x v="1167"/>
    <n v="2.952"/>
    <n v="2"/>
    <n v="0.7"/>
    <n v="-2.1648000000000001"/>
    <n v="0.88560000000000016"/>
    <n v="2.0663999999999998"/>
    <x v="0"/>
    <x v="5"/>
    <s v="Q2"/>
    <x v="0"/>
  </r>
  <r>
    <n v="1908"/>
    <s v="US-2016-150567"/>
    <x v="624"/>
    <x v="662"/>
    <x v="1"/>
    <s v="RP-19855"/>
    <s v="Roy Phan"/>
    <x v="1"/>
    <x v="0"/>
    <x v="264"/>
    <s v="Florida"/>
    <x v="330"/>
    <x v="0"/>
    <x v="491"/>
    <x v="1"/>
    <x v="8"/>
    <x v="491"/>
    <n v="27.018000000000001"/>
    <n v="6"/>
    <n v="0.7"/>
    <n v="-21.6144"/>
    <n v="8.1054000000000013"/>
    <n v="18.912599999999998"/>
    <x v="0"/>
    <x v="5"/>
    <s v="Q2"/>
    <x v="0"/>
  </r>
  <r>
    <n v="1909"/>
    <s v="CA-2015-157959"/>
    <x v="302"/>
    <x v="600"/>
    <x v="2"/>
    <s v="RW-19540"/>
    <s v="Rick Wilson"/>
    <x v="1"/>
    <x v="0"/>
    <x v="1"/>
    <s v="California"/>
    <x v="141"/>
    <x v="1"/>
    <x v="1182"/>
    <x v="0"/>
    <x v="5"/>
    <x v="1168"/>
    <n v="136.91999999999999"/>
    <n v="4"/>
    <n v="0"/>
    <n v="41.076000000000001"/>
    <n v="136.91999999999999"/>
    <n v="0"/>
    <x v="1"/>
    <x v="11"/>
    <s v="Q1"/>
    <x v="0"/>
  </r>
  <r>
    <n v="1910"/>
    <s v="CA-2017-105886"/>
    <x v="404"/>
    <x v="350"/>
    <x v="1"/>
    <s v="DB-13660"/>
    <s v="Duane Benoit"/>
    <x v="0"/>
    <x v="0"/>
    <x v="147"/>
    <s v="New York"/>
    <x v="187"/>
    <x v="3"/>
    <x v="1183"/>
    <x v="0"/>
    <x v="5"/>
    <x v="1169"/>
    <n v="18.96"/>
    <n v="2"/>
    <n v="0"/>
    <n v="8.532"/>
    <n v="18.96"/>
    <n v="0"/>
    <x v="3"/>
    <x v="4"/>
    <s v="Q4"/>
    <x v="2"/>
  </r>
  <r>
    <n v="1911"/>
    <s v="CA-2016-105963"/>
    <x v="625"/>
    <x v="407"/>
    <x v="1"/>
    <s v="SC-20770"/>
    <s v="Stewart Carmichael"/>
    <x v="1"/>
    <x v="0"/>
    <x v="1"/>
    <s v="California"/>
    <x v="141"/>
    <x v="1"/>
    <x v="217"/>
    <x v="2"/>
    <x v="11"/>
    <x v="463"/>
    <n v="99.39"/>
    <n v="3"/>
    <n v="0"/>
    <n v="40.749899999999997"/>
    <n v="99.39"/>
    <n v="0"/>
    <x v="0"/>
    <x v="0"/>
    <s v="Q4"/>
    <x v="0"/>
  </r>
  <r>
    <n v="1912"/>
    <s v="CA-2017-121503"/>
    <x v="445"/>
    <x v="663"/>
    <x v="0"/>
    <s v="FH-14275"/>
    <s v="Frank Hawley"/>
    <x v="1"/>
    <x v="0"/>
    <x v="12"/>
    <s v="Texas"/>
    <x v="16"/>
    <x v="2"/>
    <x v="1184"/>
    <x v="1"/>
    <x v="10"/>
    <x v="1170"/>
    <n v="273.89600000000002"/>
    <n v="7"/>
    <n v="0.2"/>
    <n v="92.439899999999994"/>
    <n v="219.11680000000001"/>
    <n v="54.779200000000003"/>
    <x v="3"/>
    <x v="7"/>
    <s v="Q3"/>
    <x v="2"/>
  </r>
  <r>
    <n v="1913"/>
    <s v="CA-2017-121503"/>
    <x v="445"/>
    <x v="663"/>
    <x v="0"/>
    <s v="FH-14275"/>
    <s v="Frank Hawley"/>
    <x v="1"/>
    <x v="0"/>
    <x v="12"/>
    <s v="Texas"/>
    <x v="16"/>
    <x v="2"/>
    <x v="1185"/>
    <x v="2"/>
    <x v="15"/>
    <x v="1171"/>
    <n v="597.13199999999995"/>
    <n v="3"/>
    <n v="0.4"/>
    <n v="49.761000000000003"/>
    <n v="358.27919999999995"/>
    <n v="238.8528"/>
    <x v="3"/>
    <x v="7"/>
    <s v="Q3"/>
    <x v="2"/>
  </r>
  <r>
    <n v="1914"/>
    <s v="CA-2014-103366"/>
    <x v="626"/>
    <x v="664"/>
    <x v="2"/>
    <s v="EH-13990"/>
    <s v="Erica Hackney"/>
    <x v="0"/>
    <x v="0"/>
    <x v="185"/>
    <s v="Georgia"/>
    <x v="235"/>
    <x v="0"/>
    <x v="246"/>
    <x v="2"/>
    <x v="11"/>
    <x v="247"/>
    <n v="149.94999999999999"/>
    <n v="5"/>
    <n v="0"/>
    <n v="65.977999999999994"/>
    <n v="149.94999999999999"/>
    <n v="0"/>
    <x v="2"/>
    <x v="9"/>
    <s v="Q1"/>
    <x v="4"/>
  </r>
  <r>
    <n v="1915"/>
    <s v="CA-2017-124597"/>
    <x v="504"/>
    <x v="547"/>
    <x v="1"/>
    <s v="AS-10630"/>
    <s v="Ann Steele"/>
    <x v="2"/>
    <x v="0"/>
    <x v="199"/>
    <s v="Florida"/>
    <x v="250"/>
    <x v="0"/>
    <x v="1186"/>
    <x v="1"/>
    <x v="2"/>
    <x v="1172"/>
    <n v="4.6079999999999997"/>
    <n v="2"/>
    <n v="0.2"/>
    <n v="1.6704000000000001"/>
    <n v="3.6863999999999999"/>
    <n v="0.92159999999999997"/>
    <x v="3"/>
    <x v="3"/>
    <s v="Q2"/>
    <x v="1"/>
  </r>
  <r>
    <n v="1916"/>
    <s v="CA-2017-124597"/>
    <x v="504"/>
    <x v="547"/>
    <x v="1"/>
    <s v="AS-10630"/>
    <s v="Ann Steele"/>
    <x v="2"/>
    <x v="0"/>
    <x v="199"/>
    <s v="Florida"/>
    <x v="250"/>
    <x v="0"/>
    <x v="900"/>
    <x v="1"/>
    <x v="6"/>
    <x v="772"/>
    <n v="15.528"/>
    <n v="3"/>
    <n v="0.2"/>
    <n v="4.8525"/>
    <n v="12.422400000000001"/>
    <n v="3.1056000000000004"/>
    <x v="3"/>
    <x v="3"/>
    <s v="Q2"/>
    <x v="1"/>
  </r>
  <r>
    <n v="1917"/>
    <s v="CA-2017-124597"/>
    <x v="504"/>
    <x v="547"/>
    <x v="1"/>
    <s v="AS-10630"/>
    <s v="Ann Steele"/>
    <x v="2"/>
    <x v="0"/>
    <x v="199"/>
    <s v="Florida"/>
    <x v="250"/>
    <x v="0"/>
    <x v="639"/>
    <x v="1"/>
    <x v="2"/>
    <x v="639"/>
    <n v="11.952"/>
    <n v="3"/>
    <n v="0.2"/>
    <n v="3.8843999999999999"/>
    <n v="9.5616000000000003"/>
    <n v="2.3904000000000001"/>
    <x v="3"/>
    <x v="3"/>
    <s v="Q2"/>
    <x v="1"/>
  </r>
  <r>
    <n v="1918"/>
    <s v="CA-2015-105634"/>
    <x v="627"/>
    <x v="665"/>
    <x v="1"/>
    <s v="HA-14905"/>
    <s v="Helen Abelman"/>
    <x v="0"/>
    <x v="0"/>
    <x v="47"/>
    <s v="Massachusetts"/>
    <x v="117"/>
    <x v="3"/>
    <x v="372"/>
    <x v="1"/>
    <x v="6"/>
    <x v="373"/>
    <n v="11.65"/>
    <n v="5"/>
    <n v="0"/>
    <n v="3.3784999999999998"/>
    <n v="11.65"/>
    <n v="0"/>
    <x v="1"/>
    <x v="0"/>
    <s v="Q4"/>
    <x v="1"/>
  </r>
  <r>
    <n v="1919"/>
    <s v="CA-2015-123673"/>
    <x v="628"/>
    <x v="666"/>
    <x v="0"/>
    <s v="CH-12070"/>
    <s v="Cathy Hwang"/>
    <x v="2"/>
    <x v="0"/>
    <x v="66"/>
    <s v="Michigan"/>
    <x v="83"/>
    <x v="2"/>
    <x v="1187"/>
    <x v="2"/>
    <x v="7"/>
    <x v="1173"/>
    <n v="299.89999999999998"/>
    <n v="2"/>
    <n v="0"/>
    <n v="74.974999999999994"/>
    <n v="299.89999999999998"/>
    <n v="0"/>
    <x v="1"/>
    <x v="2"/>
    <s v="Q4"/>
    <x v="5"/>
  </r>
  <r>
    <n v="1920"/>
    <s v="US-2017-111423"/>
    <x v="629"/>
    <x v="667"/>
    <x v="2"/>
    <s v="EH-13765"/>
    <s v="Edward Hooks"/>
    <x v="1"/>
    <x v="0"/>
    <x v="232"/>
    <s v="New York"/>
    <x v="289"/>
    <x v="3"/>
    <x v="1188"/>
    <x v="1"/>
    <x v="8"/>
    <x v="1174"/>
    <n v="895.92"/>
    <n v="5"/>
    <n v="0.2"/>
    <n v="302.37299999999999"/>
    <n v="716.73599999999999"/>
    <n v="179.184"/>
    <x v="3"/>
    <x v="6"/>
    <s v="Q3"/>
    <x v="6"/>
  </r>
  <r>
    <n v="1921"/>
    <s v="US-2017-111423"/>
    <x v="629"/>
    <x v="667"/>
    <x v="2"/>
    <s v="EH-13765"/>
    <s v="Edward Hooks"/>
    <x v="1"/>
    <x v="0"/>
    <x v="232"/>
    <s v="New York"/>
    <x v="289"/>
    <x v="3"/>
    <x v="1189"/>
    <x v="0"/>
    <x v="1"/>
    <x v="1175"/>
    <n v="462.56400000000002"/>
    <n v="2"/>
    <n v="0.1"/>
    <n v="97.6524"/>
    <n v="416.30760000000004"/>
    <n v="46.256400000000006"/>
    <x v="3"/>
    <x v="6"/>
    <s v="Q3"/>
    <x v="6"/>
  </r>
  <r>
    <n v="1922"/>
    <s v="CA-2015-125178"/>
    <x v="292"/>
    <x v="256"/>
    <x v="1"/>
    <s v="MZ-17515"/>
    <s v="Mary Zewe"/>
    <x v="1"/>
    <x v="0"/>
    <x v="265"/>
    <s v="Pennsylvania"/>
    <x v="331"/>
    <x v="3"/>
    <x v="1190"/>
    <x v="1"/>
    <x v="4"/>
    <x v="683"/>
    <n v="15.007999999999999"/>
    <n v="2"/>
    <n v="0.2"/>
    <n v="1.5007999999999999"/>
    <n v="12.006399999999999"/>
    <n v="3.0015999999999998"/>
    <x v="1"/>
    <x v="2"/>
    <s v="Q4"/>
    <x v="3"/>
  </r>
  <r>
    <n v="1923"/>
    <s v="CA-2016-156685"/>
    <x v="630"/>
    <x v="668"/>
    <x v="0"/>
    <s v="SC-20230"/>
    <s v="Scot Coram"/>
    <x v="1"/>
    <x v="0"/>
    <x v="81"/>
    <s v="Texas"/>
    <x v="174"/>
    <x v="2"/>
    <x v="1191"/>
    <x v="2"/>
    <x v="7"/>
    <x v="1176"/>
    <n v="863.64"/>
    <n v="9"/>
    <n v="0.2"/>
    <n v="107.955"/>
    <n v="690.91200000000003"/>
    <n v="172.72800000000001"/>
    <x v="0"/>
    <x v="7"/>
    <s v="Q3"/>
    <x v="5"/>
  </r>
  <r>
    <n v="1924"/>
    <s v="CA-2016-156685"/>
    <x v="630"/>
    <x v="668"/>
    <x v="0"/>
    <s v="SC-20230"/>
    <s v="Scot Coram"/>
    <x v="1"/>
    <x v="0"/>
    <x v="81"/>
    <s v="Texas"/>
    <x v="174"/>
    <x v="2"/>
    <x v="397"/>
    <x v="1"/>
    <x v="6"/>
    <x v="398"/>
    <n v="47.616"/>
    <n v="3"/>
    <n v="0.2"/>
    <n v="3.5712000000000002"/>
    <n v="38.092800000000004"/>
    <n v="9.523200000000001"/>
    <x v="0"/>
    <x v="7"/>
    <s v="Q3"/>
    <x v="5"/>
  </r>
  <r>
    <n v="1925"/>
    <s v="CA-2017-126865"/>
    <x v="256"/>
    <x v="94"/>
    <x v="0"/>
    <s v="NP-18325"/>
    <s v="Naresj Patel"/>
    <x v="0"/>
    <x v="0"/>
    <x v="70"/>
    <s v="California"/>
    <x v="142"/>
    <x v="1"/>
    <x v="334"/>
    <x v="1"/>
    <x v="10"/>
    <x v="334"/>
    <n v="92.94"/>
    <n v="3"/>
    <n v="0"/>
    <n v="41.823"/>
    <n v="92.94"/>
    <n v="0"/>
    <x v="3"/>
    <x v="4"/>
    <s v="Q4"/>
    <x v="0"/>
  </r>
  <r>
    <n v="1926"/>
    <s v="CA-2017-102834"/>
    <x v="631"/>
    <x v="669"/>
    <x v="1"/>
    <s v="LW-16990"/>
    <s v="Lindsay Williams"/>
    <x v="1"/>
    <x v="0"/>
    <x v="8"/>
    <s v="California"/>
    <x v="94"/>
    <x v="1"/>
    <x v="295"/>
    <x v="2"/>
    <x v="11"/>
    <x v="295"/>
    <n v="199.98"/>
    <n v="2"/>
    <n v="0"/>
    <n v="69.992999999999995"/>
    <n v="199.98"/>
    <n v="0"/>
    <x v="3"/>
    <x v="10"/>
    <s v="Q1"/>
    <x v="6"/>
  </r>
  <r>
    <n v="1927"/>
    <s v="US-2016-139710"/>
    <x v="632"/>
    <x v="35"/>
    <x v="1"/>
    <s v="GM-14680"/>
    <s v="Greg Matthias"/>
    <x v="0"/>
    <x v="0"/>
    <x v="1"/>
    <s v="California"/>
    <x v="62"/>
    <x v="1"/>
    <x v="1192"/>
    <x v="2"/>
    <x v="7"/>
    <x v="1177"/>
    <n v="177.48"/>
    <n v="3"/>
    <n v="0.2"/>
    <n v="19.9665"/>
    <n v="141.98400000000001"/>
    <n v="35.496000000000002"/>
    <x v="0"/>
    <x v="1"/>
    <s v="Q2"/>
    <x v="6"/>
  </r>
  <r>
    <n v="1928"/>
    <s v="CA-2017-121538"/>
    <x v="354"/>
    <x v="670"/>
    <x v="2"/>
    <s v="RH-19495"/>
    <s v="Rick Hansen"/>
    <x v="0"/>
    <x v="0"/>
    <x v="60"/>
    <s v="Colorado"/>
    <x v="76"/>
    <x v="1"/>
    <x v="417"/>
    <x v="1"/>
    <x v="10"/>
    <x v="417"/>
    <n v="88.768000000000001"/>
    <n v="2"/>
    <n v="0.2"/>
    <n v="31.0688"/>
    <n v="71.014400000000009"/>
    <n v="17.753600000000002"/>
    <x v="3"/>
    <x v="0"/>
    <s v="Q4"/>
    <x v="0"/>
  </r>
  <r>
    <n v="1929"/>
    <s v="US-2017-101539"/>
    <x v="633"/>
    <x v="671"/>
    <x v="0"/>
    <s v="VM-21685"/>
    <s v="Valerie Mitchum"/>
    <x v="2"/>
    <x v="0"/>
    <x v="4"/>
    <s v="Washington"/>
    <x v="59"/>
    <x v="1"/>
    <x v="1193"/>
    <x v="1"/>
    <x v="10"/>
    <x v="1178"/>
    <n v="6.48"/>
    <n v="1"/>
    <n v="0"/>
    <n v="3.1103999999999998"/>
    <n v="6.48"/>
    <n v="0"/>
    <x v="3"/>
    <x v="10"/>
    <s v="Q1"/>
    <x v="6"/>
  </r>
  <r>
    <n v="1930"/>
    <s v="US-2017-101539"/>
    <x v="633"/>
    <x v="671"/>
    <x v="0"/>
    <s v="VM-21685"/>
    <s v="Valerie Mitchum"/>
    <x v="2"/>
    <x v="0"/>
    <x v="4"/>
    <s v="Washington"/>
    <x v="59"/>
    <x v="1"/>
    <x v="243"/>
    <x v="1"/>
    <x v="4"/>
    <x v="244"/>
    <n v="46.51"/>
    <n v="1"/>
    <n v="0"/>
    <n v="1.8604000000000001"/>
    <n v="46.51"/>
    <n v="0"/>
    <x v="3"/>
    <x v="10"/>
    <s v="Q1"/>
    <x v="6"/>
  </r>
  <r>
    <n v="1931"/>
    <s v="US-2017-101539"/>
    <x v="633"/>
    <x v="671"/>
    <x v="0"/>
    <s v="VM-21685"/>
    <s v="Valerie Mitchum"/>
    <x v="2"/>
    <x v="0"/>
    <x v="4"/>
    <s v="Washington"/>
    <x v="59"/>
    <x v="1"/>
    <x v="903"/>
    <x v="2"/>
    <x v="7"/>
    <x v="895"/>
    <n v="659.976"/>
    <n v="3"/>
    <n v="0.2"/>
    <n v="49.498199999999997"/>
    <n v="527.98080000000004"/>
    <n v="131.99520000000001"/>
    <x v="3"/>
    <x v="10"/>
    <s v="Q1"/>
    <x v="6"/>
  </r>
  <r>
    <n v="1932"/>
    <s v="CA-2016-152121"/>
    <x v="581"/>
    <x v="533"/>
    <x v="0"/>
    <s v="CC-12670"/>
    <s v="Craig Carreira"/>
    <x v="0"/>
    <x v="0"/>
    <x v="48"/>
    <s v="Arizona"/>
    <x v="57"/>
    <x v="1"/>
    <x v="1194"/>
    <x v="2"/>
    <x v="7"/>
    <x v="1179"/>
    <n v="271.99200000000002"/>
    <n v="1"/>
    <n v="0.2"/>
    <n v="23.799299999999999"/>
    <n v="217.59360000000004"/>
    <n v="54.398400000000009"/>
    <x v="0"/>
    <x v="0"/>
    <s v="Q4"/>
    <x v="1"/>
  </r>
  <r>
    <n v="1933"/>
    <s v="CA-2017-161200"/>
    <x v="634"/>
    <x v="672"/>
    <x v="0"/>
    <s v="SV-20365"/>
    <s v="Seth Vernon"/>
    <x v="0"/>
    <x v="0"/>
    <x v="240"/>
    <s v="Louisiana"/>
    <x v="298"/>
    <x v="0"/>
    <x v="1195"/>
    <x v="0"/>
    <x v="0"/>
    <x v="1180"/>
    <n v="145.74"/>
    <n v="3"/>
    <n v="0"/>
    <n v="23.3184"/>
    <n v="145.74"/>
    <n v="0"/>
    <x v="3"/>
    <x v="6"/>
    <s v="Q3"/>
    <x v="1"/>
  </r>
  <r>
    <n v="1934"/>
    <s v="CA-2017-161200"/>
    <x v="634"/>
    <x v="672"/>
    <x v="0"/>
    <s v="SV-20365"/>
    <s v="Seth Vernon"/>
    <x v="0"/>
    <x v="0"/>
    <x v="240"/>
    <s v="Louisiana"/>
    <x v="298"/>
    <x v="0"/>
    <x v="50"/>
    <x v="0"/>
    <x v="5"/>
    <x v="50"/>
    <n v="15.4"/>
    <n v="5"/>
    <n v="0"/>
    <n v="7.3920000000000003"/>
    <n v="15.4"/>
    <n v="0"/>
    <x v="3"/>
    <x v="6"/>
    <s v="Q3"/>
    <x v="1"/>
  </r>
  <r>
    <n v="1935"/>
    <s v="CA-2017-101245"/>
    <x v="344"/>
    <x v="108"/>
    <x v="1"/>
    <s v="LW-16990"/>
    <s v="Lindsay Williams"/>
    <x v="1"/>
    <x v="0"/>
    <x v="8"/>
    <s v="California"/>
    <x v="9"/>
    <x v="1"/>
    <x v="1158"/>
    <x v="1"/>
    <x v="10"/>
    <x v="1146"/>
    <n v="244.55"/>
    <n v="5"/>
    <n v="0"/>
    <n v="114.9385"/>
    <n v="244.55"/>
    <n v="0"/>
    <x v="3"/>
    <x v="0"/>
    <s v="Q4"/>
    <x v="2"/>
  </r>
  <r>
    <n v="1936"/>
    <s v="CA-2017-101245"/>
    <x v="344"/>
    <x v="108"/>
    <x v="1"/>
    <s v="LW-16990"/>
    <s v="Lindsay Williams"/>
    <x v="1"/>
    <x v="0"/>
    <x v="8"/>
    <s v="California"/>
    <x v="9"/>
    <x v="1"/>
    <x v="1196"/>
    <x v="2"/>
    <x v="11"/>
    <x v="1181"/>
    <n v="166.16"/>
    <n v="8"/>
    <n v="0"/>
    <n v="59.817599999999999"/>
    <n v="166.16"/>
    <n v="0"/>
    <x v="3"/>
    <x v="0"/>
    <s v="Q4"/>
    <x v="2"/>
  </r>
  <r>
    <n v="1937"/>
    <s v="CA-2015-141768"/>
    <x v="442"/>
    <x v="673"/>
    <x v="0"/>
    <s v="NP-18685"/>
    <s v="Nora Pelletier"/>
    <x v="2"/>
    <x v="0"/>
    <x v="8"/>
    <s v="California"/>
    <x v="9"/>
    <x v="1"/>
    <x v="875"/>
    <x v="0"/>
    <x v="5"/>
    <x v="869"/>
    <n v="14.73"/>
    <n v="3"/>
    <n v="0"/>
    <n v="4.8609"/>
    <n v="14.73"/>
    <n v="0"/>
    <x v="1"/>
    <x v="5"/>
    <s v="Q2"/>
    <x v="2"/>
  </r>
  <r>
    <n v="1938"/>
    <s v="CA-2016-112109"/>
    <x v="630"/>
    <x v="294"/>
    <x v="1"/>
    <s v="JE-15715"/>
    <s v="Joe Elijah"/>
    <x v="0"/>
    <x v="0"/>
    <x v="266"/>
    <s v="Colorado"/>
    <x v="332"/>
    <x v="1"/>
    <x v="1197"/>
    <x v="1"/>
    <x v="8"/>
    <x v="1182"/>
    <n v="19.968"/>
    <n v="2"/>
    <n v="0.7"/>
    <n v="-13.311999999999999"/>
    <n v="5.9904000000000011"/>
    <n v="13.977599999999999"/>
    <x v="0"/>
    <x v="7"/>
    <s v="Q3"/>
    <x v="5"/>
  </r>
  <r>
    <n v="1939"/>
    <s v="CA-2016-112109"/>
    <x v="630"/>
    <x v="294"/>
    <x v="1"/>
    <s v="JE-15715"/>
    <s v="Joe Elijah"/>
    <x v="0"/>
    <x v="0"/>
    <x v="266"/>
    <s v="Colorado"/>
    <x v="332"/>
    <x v="1"/>
    <x v="1198"/>
    <x v="1"/>
    <x v="4"/>
    <x v="1183"/>
    <n v="33.488"/>
    <n v="7"/>
    <n v="0.2"/>
    <n v="-1.2558"/>
    <n v="26.790400000000002"/>
    <n v="6.6976000000000004"/>
    <x v="0"/>
    <x v="7"/>
    <s v="Q3"/>
    <x v="5"/>
  </r>
  <r>
    <n v="1940"/>
    <s v="CA-2016-112109"/>
    <x v="630"/>
    <x v="294"/>
    <x v="1"/>
    <s v="JE-15715"/>
    <s v="Joe Elijah"/>
    <x v="0"/>
    <x v="0"/>
    <x v="266"/>
    <s v="Colorado"/>
    <x v="332"/>
    <x v="1"/>
    <x v="24"/>
    <x v="1"/>
    <x v="8"/>
    <x v="24"/>
    <n v="8.7360000000000007"/>
    <n v="4"/>
    <n v="0.7"/>
    <n v="-6.1151999999999997"/>
    <n v="2.6208000000000005"/>
    <n v="6.1151999999999997"/>
    <x v="0"/>
    <x v="7"/>
    <s v="Q3"/>
    <x v="5"/>
  </r>
  <r>
    <n v="1941"/>
    <s v="CA-2016-112109"/>
    <x v="630"/>
    <x v="294"/>
    <x v="1"/>
    <s v="JE-15715"/>
    <s v="Joe Elijah"/>
    <x v="0"/>
    <x v="0"/>
    <x v="266"/>
    <s v="Colorado"/>
    <x v="332"/>
    <x v="1"/>
    <x v="157"/>
    <x v="0"/>
    <x v="1"/>
    <x v="158"/>
    <n v="662.88"/>
    <n v="3"/>
    <n v="0.2"/>
    <n v="74.573999999999998"/>
    <n v="530.30399999999997"/>
    <n v="132.57599999999999"/>
    <x v="0"/>
    <x v="7"/>
    <s v="Q3"/>
    <x v="5"/>
  </r>
  <r>
    <n v="1942"/>
    <s v="CA-2017-144064"/>
    <x v="635"/>
    <x v="153"/>
    <x v="2"/>
    <s v="CP-12085"/>
    <s v="Cathy Prescott"/>
    <x v="1"/>
    <x v="0"/>
    <x v="94"/>
    <s v="Illinois"/>
    <x v="116"/>
    <x v="2"/>
    <x v="198"/>
    <x v="1"/>
    <x v="2"/>
    <x v="199"/>
    <n v="47.36"/>
    <n v="4"/>
    <n v="0.2"/>
    <n v="17.760000000000002"/>
    <n v="37.887999999999998"/>
    <n v="9.4719999999999995"/>
    <x v="3"/>
    <x v="6"/>
    <s v="Q3"/>
    <x v="0"/>
  </r>
  <r>
    <n v="1943"/>
    <s v="CA-2017-144064"/>
    <x v="635"/>
    <x v="153"/>
    <x v="2"/>
    <s v="CP-12085"/>
    <s v="Cathy Prescott"/>
    <x v="1"/>
    <x v="0"/>
    <x v="94"/>
    <s v="Illinois"/>
    <x v="116"/>
    <x v="2"/>
    <x v="456"/>
    <x v="1"/>
    <x v="4"/>
    <x v="457"/>
    <n v="27.44"/>
    <n v="2"/>
    <n v="0.2"/>
    <n v="2.4009999999999998"/>
    <n v="21.952000000000002"/>
    <n v="5.4880000000000004"/>
    <x v="3"/>
    <x v="6"/>
    <s v="Q3"/>
    <x v="0"/>
  </r>
  <r>
    <n v="1944"/>
    <s v="CA-2017-144064"/>
    <x v="635"/>
    <x v="153"/>
    <x v="2"/>
    <s v="CP-12085"/>
    <s v="Cathy Prescott"/>
    <x v="1"/>
    <x v="0"/>
    <x v="94"/>
    <s v="Illinois"/>
    <x v="116"/>
    <x v="2"/>
    <x v="751"/>
    <x v="1"/>
    <x v="8"/>
    <x v="749"/>
    <n v="3.24"/>
    <n v="9"/>
    <n v="0.8"/>
    <n v="-5.1840000000000002"/>
    <n v="0.64799999999999991"/>
    <n v="2.5920000000000005"/>
    <x v="3"/>
    <x v="6"/>
    <s v="Q3"/>
    <x v="0"/>
  </r>
  <r>
    <n v="1945"/>
    <s v="CA-2016-108581"/>
    <x v="23"/>
    <x v="674"/>
    <x v="1"/>
    <s v="EA-14035"/>
    <s v="Erin Ashbrook"/>
    <x v="1"/>
    <x v="0"/>
    <x v="238"/>
    <s v="Texas"/>
    <x v="295"/>
    <x v="2"/>
    <x v="1016"/>
    <x v="2"/>
    <x v="11"/>
    <x v="1007"/>
    <n v="95.968000000000004"/>
    <n v="4"/>
    <n v="0.2"/>
    <n v="26.391200000000001"/>
    <n v="76.774400000000014"/>
    <n v="19.193600000000004"/>
    <x v="0"/>
    <x v="1"/>
    <s v="Q2"/>
    <x v="2"/>
  </r>
  <r>
    <n v="1946"/>
    <s v="CA-2016-108581"/>
    <x v="23"/>
    <x v="674"/>
    <x v="1"/>
    <s v="EA-14035"/>
    <s v="Erin Ashbrook"/>
    <x v="1"/>
    <x v="0"/>
    <x v="238"/>
    <s v="Texas"/>
    <x v="295"/>
    <x v="2"/>
    <x v="1145"/>
    <x v="1"/>
    <x v="10"/>
    <x v="1133"/>
    <n v="10.368"/>
    <n v="2"/>
    <n v="0.2"/>
    <n v="3.6288"/>
    <n v="8.2944000000000013"/>
    <n v="2.0736000000000003"/>
    <x v="0"/>
    <x v="1"/>
    <s v="Q2"/>
    <x v="2"/>
  </r>
  <r>
    <n v="1947"/>
    <s v="CA-2017-157987"/>
    <x v="264"/>
    <x v="371"/>
    <x v="1"/>
    <s v="AC-10615"/>
    <s v="Ann Chong"/>
    <x v="1"/>
    <x v="0"/>
    <x v="20"/>
    <s v="New York"/>
    <x v="29"/>
    <x v="3"/>
    <x v="332"/>
    <x v="1"/>
    <x v="6"/>
    <x v="332"/>
    <n v="23.1"/>
    <n v="2"/>
    <n v="0"/>
    <n v="6.468"/>
    <n v="23.1"/>
    <n v="0"/>
    <x v="3"/>
    <x v="8"/>
    <s v="Q3"/>
    <x v="3"/>
  </r>
  <r>
    <n v="1948"/>
    <s v="CA-2017-157987"/>
    <x v="264"/>
    <x v="371"/>
    <x v="1"/>
    <s v="AC-10615"/>
    <s v="Ann Chong"/>
    <x v="1"/>
    <x v="0"/>
    <x v="20"/>
    <s v="New York"/>
    <x v="29"/>
    <x v="3"/>
    <x v="1137"/>
    <x v="0"/>
    <x v="5"/>
    <x v="1125"/>
    <n v="11.54"/>
    <n v="2"/>
    <n v="0"/>
    <n v="3.4620000000000002"/>
    <n v="11.54"/>
    <n v="0"/>
    <x v="3"/>
    <x v="8"/>
    <s v="Q3"/>
    <x v="3"/>
  </r>
  <r>
    <n v="1949"/>
    <s v="CA-2017-157987"/>
    <x v="264"/>
    <x v="371"/>
    <x v="1"/>
    <s v="AC-10615"/>
    <s v="Ann Chong"/>
    <x v="1"/>
    <x v="0"/>
    <x v="20"/>
    <s v="New York"/>
    <x v="29"/>
    <x v="3"/>
    <x v="411"/>
    <x v="0"/>
    <x v="3"/>
    <x v="411"/>
    <n v="254.52600000000001"/>
    <n v="1"/>
    <n v="0.4"/>
    <n v="-93.3262"/>
    <n v="152.71559999999999"/>
    <n v="101.81040000000002"/>
    <x v="3"/>
    <x v="8"/>
    <s v="Q3"/>
    <x v="3"/>
  </r>
  <r>
    <n v="1950"/>
    <s v="CA-2017-157987"/>
    <x v="264"/>
    <x v="371"/>
    <x v="1"/>
    <s v="AC-10615"/>
    <s v="Ann Chong"/>
    <x v="1"/>
    <x v="0"/>
    <x v="20"/>
    <s v="New York"/>
    <x v="29"/>
    <x v="3"/>
    <x v="95"/>
    <x v="1"/>
    <x v="9"/>
    <x v="95"/>
    <n v="12.98"/>
    <n v="1"/>
    <n v="0"/>
    <n v="3.7642000000000002"/>
    <n v="12.98"/>
    <n v="0"/>
    <x v="3"/>
    <x v="8"/>
    <s v="Q3"/>
    <x v="3"/>
  </r>
  <r>
    <n v="1951"/>
    <s v="CA-2017-157987"/>
    <x v="264"/>
    <x v="371"/>
    <x v="1"/>
    <s v="AC-10615"/>
    <s v="Ann Chong"/>
    <x v="1"/>
    <x v="0"/>
    <x v="20"/>
    <s v="New York"/>
    <x v="29"/>
    <x v="3"/>
    <x v="925"/>
    <x v="1"/>
    <x v="8"/>
    <x v="917"/>
    <n v="26.431999999999999"/>
    <n v="8"/>
    <n v="0.2"/>
    <n v="8.9207999999999998"/>
    <n v="21.145600000000002"/>
    <n v="5.2864000000000004"/>
    <x v="3"/>
    <x v="8"/>
    <s v="Q3"/>
    <x v="3"/>
  </r>
  <r>
    <n v="1952"/>
    <s v="CA-2017-157987"/>
    <x v="264"/>
    <x v="371"/>
    <x v="1"/>
    <s v="AC-10615"/>
    <s v="Ann Chong"/>
    <x v="1"/>
    <x v="0"/>
    <x v="20"/>
    <s v="New York"/>
    <x v="29"/>
    <x v="3"/>
    <x v="781"/>
    <x v="2"/>
    <x v="7"/>
    <x v="780"/>
    <n v="197.97"/>
    <n v="3"/>
    <n v="0"/>
    <n v="57.411299999999997"/>
    <n v="197.97"/>
    <n v="0"/>
    <x v="3"/>
    <x v="8"/>
    <s v="Q3"/>
    <x v="3"/>
  </r>
  <r>
    <n v="1953"/>
    <s v="CA-2017-157987"/>
    <x v="264"/>
    <x v="371"/>
    <x v="1"/>
    <s v="AC-10615"/>
    <s v="Ann Chong"/>
    <x v="1"/>
    <x v="0"/>
    <x v="20"/>
    <s v="New York"/>
    <x v="29"/>
    <x v="3"/>
    <x v="1042"/>
    <x v="1"/>
    <x v="2"/>
    <x v="1031"/>
    <n v="18.899999999999999"/>
    <n v="6"/>
    <n v="0"/>
    <n v="9.0719999999999992"/>
    <n v="18.899999999999999"/>
    <n v="0"/>
    <x v="3"/>
    <x v="8"/>
    <s v="Q3"/>
    <x v="3"/>
  </r>
  <r>
    <n v="1954"/>
    <s v="CA-2017-157987"/>
    <x v="264"/>
    <x v="371"/>
    <x v="1"/>
    <s v="AC-10615"/>
    <s v="Ann Chong"/>
    <x v="1"/>
    <x v="0"/>
    <x v="20"/>
    <s v="New York"/>
    <x v="29"/>
    <x v="3"/>
    <x v="463"/>
    <x v="0"/>
    <x v="1"/>
    <x v="464"/>
    <n v="1282.4100000000001"/>
    <n v="5"/>
    <n v="0.1"/>
    <n v="213.73500000000001"/>
    <n v="1154.1690000000001"/>
    <n v="128.24100000000001"/>
    <x v="3"/>
    <x v="8"/>
    <s v="Q3"/>
    <x v="3"/>
  </r>
  <r>
    <n v="1955"/>
    <s v="CA-2017-157987"/>
    <x v="264"/>
    <x v="371"/>
    <x v="1"/>
    <s v="AC-10615"/>
    <s v="Ann Chong"/>
    <x v="1"/>
    <x v="0"/>
    <x v="20"/>
    <s v="New York"/>
    <x v="29"/>
    <x v="3"/>
    <x v="1199"/>
    <x v="1"/>
    <x v="6"/>
    <x v="1184"/>
    <n v="4.92"/>
    <n v="3"/>
    <n v="0"/>
    <n v="2.214"/>
    <n v="4.92"/>
    <n v="0"/>
    <x v="3"/>
    <x v="8"/>
    <s v="Q3"/>
    <x v="3"/>
  </r>
  <r>
    <n v="1956"/>
    <s v="CA-2017-157987"/>
    <x v="264"/>
    <x v="371"/>
    <x v="1"/>
    <s v="AC-10615"/>
    <s v="Ann Chong"/>
    <x v="1"/>
    <x v="0"/>
    <x v="20"/>
    <s v="New York"/>
    <x v="29"/>
    <x v="3"/>
    <x v="1200"/>
    <x v="2"/>
    <x v="11"/>
    <x v="1185"/>
    <n v="238"/>
    <n v="2"/>
    <n v="0"/>
    <n v="38.08"/>
    <n v="238"/>
    <n v="0"/>
    <x v="3"/>
    <x v="8"/>
    <s v="Q3"/>
    <x v="3"/>
  </r>
  <r>
    <n v="1957"/>
    <s v="CA-2017-157987"/>
    <x v="264"/>
    <x v="371"/>
    <x v="1"/>
    <s v="AC-10615"/>
    <s v="Ann Chong"/>
    <x v="1"/>
    <x v="0"/>
    <x v="20"/>
    <s v="New York"/>
    <x v="29"/>
    <x v="3"/>
    <x v="201"/>
    <x v="2"/>
    <x v="11"/>
    <x v="202"/>
    <n v="167.97"/>
    <n v="3"/>
    <n v="0"/>
    <n v="40.312800000000003"/>
    <n v="167.97"/>
    <n v="0"/>
    <x v="3"/>
    <x v="8"/>
    <s v="Q3"/>
    <x v="3"/>
  </r>
  <r>
    <n v="1958"/>
    <s v="CA-2017-157987"/>
    <x v="264"/>
    <x v="371"/>
    <x v="1"/>
    <s v="AC-10615"/>
    <s v="Ann Chong"/>
    <x v="1"/>
    <x v="0"/>
    <x v="20"/>
    <s v="New York"/>
    <x v="29"/>
    <x v="3"/>
    <x v="1117"/>
    <x v="1"/>
    <x v="10"/>
    <x v="1105"/>
    <n v="17.12"/>
    <n v="4"/>
    <n v="0"/>
    <n v="7.7039999999999997"/>
    <n v="17.12"/>
    <n v="0"/>
    <x v="3"/>
    <x v="8"/>
    <s v="Q3"/>
    <x v="3"/>
  </r>
  <r>
    <n v="1959"/>
    <s v="CA-2017-110905"/>
    <x v="18"/>
    <x v="17"/>
    <x v="0"/>
    <s v="RW-19690"/>
    <s v="Robert Waldorf"/>
    <x v="0"/>
    <x v="0"/>
    <x v="24"/>
    <s v="Missouri"/>
    <x v="333"/>
    <x v="2"/>
    <x v="806"/>
    <x v="1"/>
    <x v="8"/>
    <x v="804"/>
    <n v="16.2"/>
    <n v="3"/>
    <n v="0"/>
    <n v="7.7759999999999998"/>
    <n v="16.2"/>
    <n v="0"/>
    <x v="3"/>
    <x v="8"/>
    <s v="Q3"/>
    <x v="1"/>
  </r>
  <r>
    <n v="1960"/>
    <s v="CA-2017-110905"/>
    <x v="18"/>
    <x v="17"/>
    <x v="0"/>
    <s v="RW-19690"/>
    <s v="Robert Waldorf"/>
    <x v="0"/>
    <x v="0"/>
    <x v="24"/>
    <s v="Missouri"/>
    <x v="333"/>
    <x v="2"/>
    <x v="1201"/>
    <x v="1"/>
    <x v="9"/>
    <x v="1186"/>
    <n v="33.99"/>
    <n v="3"/>
    <n v="0"/>
    <n v="14.6157"/>
    <n v="33.99"/>
    <n v="0"/>
    <x v="3"/>
    <x v="8"/>
    <s v="Q3"/>
    <x v="1"/>
  </r>
  <r>
    <n v="1961"/>
    <s v="CA-2017-110905"/>
    <x v="18"/>
    <x v="17"/>
    <x v="0"/>
    <s v="RW-19690"/>
    <s v="Robert Waldorf"/>
    <x v="0"/>
    <x v="0"/>
    <x v="24"/>
    <s v="Missouri"/>
    <x v="333"/>
    <x v="2"/>
    <x v="1089"/>
    <x v="2"/>
    <x v="11"/>
    <x v="1079"/>
    <n v="296.85000000000002"/>
    <n v="5"/>
    <n v="0"/>
    <n v="53.433"/>
    <n v="296.85000000000002"/>
    <n v="0"/>
    <x v="3"/>
    <x v="8"/>
    <s v="Q3"/>
    <x v="1"/>
  </r>
  <r>
    <n v="1962"/>
    <s v="CA-2017-110905"/>
    <x v="18"/>
    <x v="17"/>
    <x v="0"/>
    <s v="RW-19690"/>
    <s v="Robert Waldorf"/>
    <x v="0"/>
    <x v="0"/>
    <x v="24"/>
    <s v="Missouri"/>
    <x v="333"/>
    <x v="2"/>
    <x v="1202"/>
    <x v="2"/>
    <x v="11"/>
    <x v="1187"/>
    <n v="112.8"/>
    <n v="6"/>
    <n v="0"/>
    <n v="6.7679999999999998"/>
    <n v="112.8"/>
    <n v="0"/>
    <x v="3"/>
    <x v="8"/>
    <s v="Q3"/>
    <x v="1"/>
  </r>
  <r>
    <n v="1963"/>
    <s v="CA-2017-110905"/>
    <x v="18"/>
    <x v="17"/>
    <x v="0"/>
    <s v="RW-19690"/>
    <s v="Robert Waldorf"/>
    <x v="0"/>
    <x v="0"/>
    <x v="24"/>
    <s v="Missouri"/>
    <x v="333"/>
    <x v="2"/>
    <x v="1203"/>
    <x v="1"/>
    <x v="8"/>
    <x v="1188"/>
    <n v="13.71"/>
    <n v="3"/>
    <n v="0"/>
    <n v="6.5808"/>
    <n v="13.71"/>
    <n v="0"/>
    <x v="3"/>
    <x v="8"/>
    <s v="Q3"/>
    <x v="1"/>
  </r>
  <r>
    <n v="1964"/>
    <s v="CA-2017-110905"/>
    <x v="18"/>
    <x v="17"/>
    <x v="0"/>
    <s v="RW-19690"/>
    <s v="Robert Waldorf"/>
    <x v="0"/>
    <x v="0"/>
    <x v="24"/>
    <s v="Missouri"/>
    <x v="333"/>
    <x v="2"/>
    <x v="1025"/>
    <x v="1"/>
    <x v="10"/>
    <x v="1016"/>
    <n v="24.9"/>
    <n v="5"/>
    <n v="0"/>
    <n v="11.702999999999999"/>
    <n v="24.9"/>
    <n v="0"/>
    <x v="3"/>
    <x v="8"/>
    <s v="Q3"/>
    <x v="1"/>
  </r>
  <r>
    <n v="1965"/>
    <s v="CA-2017-110905"/>
    <x v="18"/>
    <x v="17"/>
    <x v="0"/>
    <s v="RW-19690"/>
    <s v="Robert Waldorf"/>
    <x v="0"/>
    <x v="0"/>
    <x v="24"/>
    <s v="Missouri"/>
    <x v="333"/>
    <x v="2"/>
    <x v="621"/>
    <x v="1"/>
    <x v="4"/>
    <x v="621"/>
    <n v="286.29000000000002"/>
    <n v="3"/>
    <n v="0"/>
    <n v="17.177399999999999"/>
    <n v="286.29000000000002"/>
    <n v="0"/>
    <x v="3"/>
    <x v="8"/>
    <s v="Q3"/>
    <x v="1"/>
  </r>
  <r>
    <n v="1966"/>
    <s v="CA-2017-110905"/>
    <x v="18"/>
    <x v="17"/>
    <x v="0"/>
    <s v="RW-19690"/>
    <s v="Robert Waldorf"/>
    <x v="0"/>
    <x v="0"/>
    <x v="24"/>
    <s v="Missouri"/>
    <x v="333"/>
    <x v="2"/>
    <x v="1204"/>
    <x v="1"/>
    <x v="9"/>
    <x v="1189"/>
    <n v="24.18"/>
    <n v="2"/>
    <n v="0"/>
    <n v="7.2539999999999996"/>
    <n v="24.18"/>
    <n v="0"/>
    <x v="3"/>
    <x v="8"/>
    <s v="Q3"/>
    <x v="1"/>
  </r>
  <r>
    <n v="1967"/>
    <s v="CA-2017-165841"/>
    <x v="202"/>
    <x v="675"/>
    <x v="1"/>
    <s v="DB-13210"/>
    <s v="Dean Braden"/>
    <x v="0"/>
    <x v="0"/>
    <x v="267"/>
    <s v="New Jersey"/>
    <x v="334"/>
    <x v="3"/>
    <x v="539"/>
    <x v="2"/>
    <x v="7"/>
    <x v="539"/>
    <n v="281.97000000000003"/>
    <n v="3"/>
    <n v="0"/>
    <n v="78.951599999999999"/>
    <n v="281.97000000000003"/>
    <n v="0"/>
    <x v="3"/>
    <x v="4"/>
    <s v="Q4"/>
    <x v="6"/>
  </r>
  <r>
    <n v="1968"/>
    <s v="CA-2017-165841"/>
    <x v="202"/>
    <x v="675"/>
    <x v="1"/>
    <s v="DB-13210"/>
    <s v="Dean Braden"/>
    <x v="0"/>
    <x v="0"/>
    <x v="267"/>
    <s v="New Jersey"/>
    <x v="334"/>
    <x v="3"/>
    <x v="1205"/>
    <x v="1"/>
    <x v="14"/>
    <x v="1190"/>
    <n v="69.5"/>
    <n v="5"/>
    <n v="0"/>
    <n v="20.155000000000001"/>
    <n v="69.5"/>
    <n v="0"/>
    <x v="3"/>
    <x v="4"/>
    <s v="Q4"/>
    <x v="6"/>
  </r>
  <r>
    <n v="1969"/>
    <s v="CA-2017-165841"/>
    <x v="202"/>
    <x v="675"/>
    <x v="1"/>
    <s v="DB-13210"/>
    <s v="Dean Braden"/>
    <x v="0"/>
    <x v="0"/>
    <x v="267"/>
    <s v="New Jersey"/>
    <x v="334"/>
    <x v="3"/>
    <x v="162"/>
    <x v="1"/>
    <x v="10"/>
    <x v="163"/>
    <n v="166.44"/>
    <n v="3"/>
    <n v="0"/>
    <n v="79.891199999999998"/>
    <n v="166.44"/>
    <n v="0"/>
    <x v="3"/>
    <x v="4"/>
    <s v="Q4"/>
    <x v="6"/>
  </r>
  <r>
    <n v="1970"/>
    <s v="CA-2017-117485"/>
    <x v="397"/>
    <x v="289"/>
    <x v="1"/>
    <s v="BD-11320"/>
    <s v="Bill Donatelli"/>
    <x v="0"/>
    <x v="0"/>
    <x v="251"/>
    <s v="Oklahoma"/>
    <x v="311"/>
    <x v="2"/>
    <x v="171"/>
    <x v="2"/>
    <x v="11"/>
    <x v="172"/>
    <n v="291.95999999999998"/>
    <n v="4"/>
    <n v="0"/>
    <n v="102.18600000000001"/>
    <n v="291.95999999999998"/>
    <n v="0"/>
    <x v="3"/>
    <x v="8"/>
    <s v="Q3"/>
    <x v="3"/>
  </r>
  <r>
    <n v="1971"/>
    <s v="CA-2017-140242"/>
    <x v="636"/>
    <x v="676"/>
    <x v="1"/>
    <s v="ML-17755"/>
    <s v="Max Ludwig"/>
    <x v="2"/>
    <x v="0"/>
    <x v="22"/>
    <s v="Illinois"/>
    <x v="36"/>
    <x v="2"/>
    <x v="1126"/>
    <x v="1"/>
    <x v="6"/>
    <x v="1114"/>
    <n v="6.4080000000000004"/>
    <n v="3"/>
    <n v="0.2"/>
    <n v="0.64080000000000004"/>
    <n v="5.1264000000000003"/>
    <n v="1.2816000000000001"/>
    <x v="3"/>
    <x v="5"/>
    <s v="Q2"/>
    <x v="3"/>
  </r>
  <r>
    <n v="1972"/>
    <s v="CA-2017-140242"/>
    <x v="636"/>
    <x v="676"/>
    <x v="1"/>
    <s v="ML-17755"/>
    <s v="Max Ludwig"/>
    <x v="2"/>
    <x v="0"/>
    <x v="22"/>
    <s v="Illinois"/>
    <x v="36"/>
    <x v="2"/>
    <x v="171"/>
    <x v="2"/>
    <x v="11"/>
    <x v="172"/>
    <n v="408.74400000000003"/>
    <n v="7"/>
    <n v="0.2"/>
    <n v="76.639499999999998"/>
    <n v="326.99520000000007"/>
    <n v="81.748800000000017"/>
    <x v="3"/>
    <x v="5"/>
    <s v="Q2"/>
    <x v="3"/>
  </r>
  <r>
    <n v="1973"/>
    <s v="CA-2014-148950"/>
    <x v="637"/>
    <x v="549"/>
    <x v="1"/>
    <s v="JD-16015"/>
    <s v="Joy Daniels"/>
    <x v="0"/>
    <x v="0"/>
    <x v="22"/>
    <s v="Illinois"/>
    <x v="26"/>
    <x v="2"/>
    <x v="1206"/>
    <x v="1"/>
    <x v="8"/>
    <x v="1191"/>
    <n v="5.1040000000000001"/>
    <n v="4"/>
    <n v="0.8"/>
    <n v="-8.6768000000000001"/>
    <n v="1.0207999999999997"/>
    <n v="4.0832000000000006"/>
    <x v="2"/>
    <x v="4"/>
    <s v="Q4"/>
    <x v="1"/>
  </r>
  <r>
    <n v="1974"/>
    <s v="CA-2014-148950"/>
    <x v="637"/>
    <x v="549"/>
    <x v="1"/>
    <s v="JD-16015"/>
    <s v="Joy Daniels"/>
    <x v="0"/>
    <x v="0"/>
    <x v="22"/>
    <s v="Illinois"/>
    <x v="26"/>
    <x v="2"/>
    <x v="804"/>
    <x v="1"/>
    <x v="13"/>
    <x v="802"/>
    <n v="2.8959999999999999"/>
    <n v="2"/>
    <n v="0.2"/>
    <n v="0.47060000000000002"/>
    <n v="2.3168000000000002"/>
    <n v="0.57920000000000005"/>
    <x v="2"/>
    <x v="4"/>
    <s v="Q4"/>
    <x v="1"/>
  </r>
  <r>
    <n v="1975"/>
    <s v="CA-2014-148950"/>
    <x v="637"/>
    <x v="549"/>
    <x v="1"/>
    <s v="JD-16015"/>
    <s v="Joy Daniels"/>
    <x v="0"/>
    <x v="0"/>
    <x v="22"/>
    <s v="Illinois"/>
    <x v="26"/>
    <x v="2"/>
    <x v="1207"/>
    <x v="2"/>
    <x v="11"/>
    <x v="1192"/>
    <n v="35.015999999999998"/>
    <n v="3"/>
    <n v="0.2"/>
    <n v="-2.1884999999999999"/>
    <n v="28.012799999999999"/>
    <n v="7.0031999999999996"/>
    <x v="2"/>
    <x v="4"/>
    <s v="Q4"/>
    <x v="1"/>
  </r>
  <r>
    <n v="1976"/>
    <s v="CA-2014-110408"/>
    <x v="638"/>
    <x v="677"/>
    <x v="0"/>
    <s v="AS-10225"/>
    <s v="Alan Schoenberger"/>
    <x v="1"/>
    <x v="0"/>
    <x v="122"/>
    <s v="Alabama"/>
    <x v="153"/>
    <x v="0"/>
    <x v="196"/>
    <x v="1"/>
    <x v="4"/>
    <x v="197"/>
    <n v="275.97000000000003"/>
    <n v="3"/>
    <n v="0"/>
    <n v="11.0388"/>
    <n v="275.97000000000003"/>
    <n v="0"/>
    <x v="2"/>
    <x v="2"/>
    <s v="Q4"/>
    <x v="3"/>
  </r>
  <r>
    <n v="1977"/>
    <s v="CA-2014-110408"/>
    <x v="638"/>
    <x v="677"/>
    <x v="0"/>
    <s v="AS-10225"/>
    <s v="Alan Schoenberger"/>
    <x v="1"/>
    <x v="0"/>
    <x v="122"/>
    <s v="Alabama"/>
    <x v="153"/>
    <x v="0"/>
    <x v="1208"/>
    <x v="2"/>
    <x v="7"/>
    <x v="1193"/>
    <n v="1394.95"/>
    <n v="5"/>
    <n v="0"/>
    <n v="362.68700000000001"/>
    <n v="1394.95"/>
    <n v="0"/>
    <x v="2"/>
    <x v="2"/>
    <s v="Q4"/>
    <x v="3"/>
  </r>
  <r>
    <n v="1978"/>
    <s v="CA-2014-110408"/>
    <x v="638"/>
    <x v="677"/>
    <x v="0"/>
    <s v="AS-10225"/>
    <s v="Alan Schoenberger"/>
    <x v="1"/>
    <x v="0"/>
    <x v="122"/>
    <s v="Alabama"/>
    <x v="153"/>
    <x v="0"/>
    <x v="1209"/>
    <x v="0"/>
    <x v="1"/>
    <x v="1194"/>
    <n v="545.88"/>
    <n v="6"/>
    <n v="0"/>
    <n v="70.964399999999998"/>
    <n v="545.88"/>
    <n v="0"/>
    <x v="2"/>
    <x v="2"/>
    <s v="Q4"/>
    <x v="3"/>
  </r>
  <r>
    <n v="1979"/>
    <s v="CA-2015-109939"/>
    <x v="412"/>
    <x v="678"/>
    <x v="1"/>
    <s v="AA-10375"/>
    <s v="Allen Armold"/>
    <x v="0"/>
    <x v="0"/>
    <x v="127"/>
    <s v="Oregon"/>
    <x v="160"/>
    <x v="1"/>
    <x v="1210"/>
    <x v="1"/>
    <x v="6"/>
    <x v="1195"/>
    <n v="5.2480000000000002"/>
    <n v="2"/>
    <n v="0.2"/>
    <n v="0.59040000000000004"/>
    <n v="4.1984000000000004"/>
    <n v="1.0496000000000001"/>
    <x v="1"/>
    <x v="5"/>
    <s v="Q2"/>
    <x v="5"/>
  </r>
  <r>
    <n v="1980"/>
    <s v="CA-2016-112669"/>
    <x v="167"/>
    <x v="679"/>
    <x v="3"/>
    <s v="KT-16465"/>
    <s v="Kean Takahito"/>
    <x v="0"/>
    <x v="0"/>
    <x v="220"/>
    <s v="Arizona"/>
    <x v="275"/>
    <x v="1"/>
    <x v="284"/>
    <x v="0"/>
    <x v="1"/>
    <x v="284"/>
    <n v="933.53599999999994"/>
    <n v="4"/>
    <n v="0.2"/>
    <n v="105.0228"/>
    <n v="746.8288"/>
    <n v="186.7072"/>
    <x v="0"/>
    <x v="3"/>
    <s v="Q2"/>
    <x v="6"/>
  </r>
  <r>
    <n v="1981"/>
    <s v="CA-2016-112669"/>
    <x v="167"/>
    <x v="679"/>
    <x v="3"/>
    <s v="KT-16465"/>
    <s v="Kean Takahito"/>
    <x v="0"/>
    <x v="0"/>
    <x v="220"/>
    <s v="Arizona"/>
    <x v="275"/>
    <x v="1"/>
    <x v="230"/>
    <x v="1"/>
    <x v="4"/>
    <x v="231"/>
    <n v="42.975999999999999"/>
    <n v="4"/>
    <n v="0.2"/>
    <n v="4.2976000000000001"/>
    <n v="34.380800000000001"/>
    <n v="8.5952000000000002"/>
    <x v="0"/>
    <x v="3"/>
    <s v="Q2"/>
    <x v="6"/>
  </r>
  <r>
    <n v="1982"/>
    <s v="CA-2015-119592"/>
    <x v="639"/>
    <x v="313"/>
    <x v="0"/>
    <s v="MM-18280"/>
    <s v="Muhammed MacIntyre"/>
    <x v="1"/>
    <x v="0"/>
    <x v="38"/>
    <s v="Georgia"/>
    <x v="112"/>
    <x v="0"/>
    <x v="620"/>
    <x v="1"/>
    <x v="8"/>
    <x v="620"/>
    <n v="3.76"/>
    <n v="2"/>
    <n v="0"/>
    <n v="1.8048"/>
    <n v="3.76"/>
    <n v="0"/>
    <x v="1"/>
    <x v="4"/>
    <s v="Q4"/>
    <x v="2"/>
  </r>
  <r>
    <n v="1983"/>
    <s v="CA-2014-122749"/>
    <x v="640"/>
    <x v="80"/>
    <x v="1"/>
    <s v="NG-18430"/>
    <s v="Nathan Gelder"/>
    <x v="0"/>
    <x v="0"/>
    <x v="268"/>
    <s v="Oklahoma"/>
    <x v="335"/>
    <x v="2"/>
    <x v="1211"/>
    <x v="2"/>
    <x v="7"/>
    <x v="1196"/>
    <n v="479.96"/>
    <n v="4"/>
    <n v="0"/>
    <n v="134.3888"/>
    <n v="479.96"/>
    <n v="0"/>
    <x v="2"/>
    <x v="4"/>
    <s v="Q4"/>
    <x v="4"/>
  </r>
  <r>
    <n v="1984"/>
    <s v="CA-2014-164721"/>
    <x v="641"/>
    <x v="680"/>
    <x v="0"/>
    <s v="LW-16825"/>
    <s v="Laurel Workman"/>
    <x v="1"/>
    <x v="0"/>
    <x v="71"/>
    <s v="California"/>
    <x v="90"/>
    <x v="1"/>
    <x v="650"/>
    <x v="1"/>
    <x v="9"/>
    <x v="650"/>
    <n v="320.88"/>
    <n v="6"/>
    <n v="0"/>
    <n v="93.055199999999999"/>
    <n v="320.88"/>
    <n v="0"/>
    <x v="2"/>
    <x v="0"/>
    <s v="Q4"/>
    <x v="0"/>
  </r>
  <r>
    <n v="1985"/>
    <s v="CA-2014-164721"/>
    <x v="641"/>
    <x v="680"/>
    <x v="0"/>
    <s v="LW-16825"/>
    <s v="Laurel Workman"/>
    <x v="1"/>
    <x v="0"/>
    <x v="71"/>
    <s v="California"/>
    <x v="90"/>
    <x v="1"/>
    <x v="740"/>
    <x v="0"/>
    <x v="5"/>
    <x v="222"/>
    <n v="23.88"/>
    <n v="3"/>
    <n v="0"/>
    <n v="10.507199999999999"/>
    <n v="23.88"/>
    <n v="0"/>
    <x v="2"/>
    <x v="0"/>
    <s v="Q4"/>
    <x v="0"/>
  </r>
  <r>
    <n v="1986"/>
    <s v="CA-2014-164721"/>
    <x v="641"/>
    <x v="680"/>
    <x v="0"/>
    <s v="LW-16825"/>
    <s v="Laurel Workman"/>
    <x v="1"/>
    <x v="0"/>
    <x v="71"/>
    <s v="California"/>
    <x v="90"/>
    <x v="1"/>
    <x v="1070"/>
    <x v="1"/>
    <x v="10"/>
    <x v="1059"/>
    <n v="26.76"/>
    <n v="4"/>
    <n v="0"/>
    <n v="12.3096"/>
    <n v="26.76"/>
    <n v="0"/>
    <x v="2"/>
    <x v="0"/>
    <s v="Q4"/>
    <x v="0"/>
  </r>
  <r>
    <n v="1987"/>
    <s v="CA-2016-147417"/>
    <x v="197"/>
    <x v="330"/>
    <x v="2"/>
    <s v="CB-12415"/>
    <s v="Christy Brittain"/>
    <x v="0"/>
    <x v="0"/>
    <x v="38"/>
    <s v="Ohio"/>
    <x v="47"/>
    <x v="3"/>
    <x v="306"/>
    <x v="2"/>
    <x v="16"/>
    <x v="306"/>
    <n v="1439.9760000000001"/>
    <n v="4"/>
    <n v="0.4"/>
    <n v="191.99680000000001"/>
    <n v="863.98560000000009"/>
    <n v="575.99040000000002"/>
    <x v="0"/>
    <x v="7"/>
    <s v="Q3"/>
    <x v="2"/>
  </r>
  <r>
    <n v="1988"/>
    <s v="CA-2015-127509"/>
    <x v="529"/>
    <x v="681"/>
    <x v="1"/>
    <s v="AS-10090"/>
    <s v="Adam Shillingsburg"/>
    <x v="0"/>
    <x v="0"/>
    <x v="24"/>
    <s v="Missouri"/>
    <x v="333"/>
    <x v="2"/>
    <x v="1212"/>
    <x v="1"/>
    <x v="8"/>
    <x v="1197"/>
    <n v="17.22"/>
    <n v="3"/>
    <n v="0"/>
    <n v="7.9211999999999998"/>
    <n v="17.22"/>
    <n v="0"/>
    <x v="1"/>
    <x v="0"/>
    <s v="Q4"/>
    <x v="2"/>
  </r>
  <r>
    <n v="1989"/>
    <s v="CA-2015-127509"/>
    <x v="529"/>
    <x v="681"/>
    <x v="1"/>
    <s v="AS-10090"/>
    <s v="Adam Shillingsburg"/>
    <x v="0"/>
    <x v="0"/>
    <x v="24"/>
    <s v="Missouri"/>
    <x v="333"/>
    <x v="2"/>
    <x v="1213"/>
    <x v="0"/>
    <x v="3"/>
    <x v="1198"/>
    <n v="1024.3800000000001"/>
    <n v="7"/>
    <n v="0"/>
    <n v="215.1198"/>
    <n v="1024.3800000000001"/>
    <n v="0"/>
    <x v="1"/>
    <x v="0"/>
    <s v="Q4"/>
    <x v="2"/>
  </r>
  <r>
    <n v="1990"/>
    <s v="CA-2015-127509"/>
    <x v="529"/>
    <x v="681"/>
    <x v="1"/>
    <s v="AS-10090"/>
    <s v="Adam Shillingsburg"/>
    <x v="0"/>
    <x v="0"/>
    <x v="24"/>
    <s v="Missouri"/>
    <x v="333"/>
    <x v="2"/>
    <x v="1214"/>
    <x v="1"/>
    <x v="12"/>
    <x v="753"/>
    <n v="26.22"/>
    <n v="3"/>
    <n v="0"/>
    <n v="12.323399999999999"/>
    <n v="26.22"/>
    <n v="0"/>
    <x v="1"/>
    <x v="0"/>
    <s v="Q4"/>
    <x v="2"/>
  </r>
  <r>
    <n v="1991"/>
    <s v="CA-2015-127509"/>
    <x v="529"/>
    <x v="681"/>
    <x v="1"/>
    <s v="AS-10090"/>
    <s v="Adam Shillingsburg"/>
    <x v="0"/>
    <x v="0"/>
    <x v="24"/>
    <s v="Missouri"/>
    <x v="333"/>
    <x v="2"/>
    <x v="1215"/>
    <x v="1"/>
    <x v="10"/>
    <x v="1199"/>
    <n v="17.34"/>
    <n v="3"/>
    <n v="0"/>
    <n v="8.4966000000000008"/>
    <n v="17.34"/>
    <n v="0"/>
    <x v="1"/>
    <x v="0"/>
    <s v="Q4"/>
    <x v="2"/>
  </r>
  <r>
    <n v="1992"/>
    <s v="CA-2017-111374"/>
    <x v="642"/>
    <x v="458"/>
    <x v="1"/>
    <s v="CB-12415"/>
    <s v="Christy Brittain"/>
    <x v="0"/>
    <x v="0"/>
    <x v="10"/>
    <s v="Pennsylvania"/>
    <x v="63"/>
    <x v="3"/>
    <x v="925"/>
    <x v="1"/>
    <x v="8"/>
    <x v="917"/>
    <n v="4.9560000000000004"/>
    <n v="4"/>
    <n v="0.7"/>
    <n v="-3.7995999999999999"/>
    <n v="1.4868000000000003"/>
    <n v="3.4692000000000003"/>
    <x v="3"/>
    <x v="11"/>
    <s v="Q1"/>
    <x v="5"/>
  </r>
  <r>
    <n v="1993"/>
    <s v="CA-2017-133648"/>
    <x v="643"/>
    <x v="354"/>
    <x v="1"/>
    <s v="ML-17755"/>
    <s v="Max Ludwig"/>
    <x v="2"/>
    <x v="0"/>
    <x v="24"/>
    <s v="Oregon"/>
    <x v="329"/>
    <x v="1"/>
    <x v="429"/>
    <x v="1"/>
    <x v="2"/>
    <x v="429"/>
    <n v="71.040000000000006"/>
    <n v="6"/>
    <n v="0.2"/>
    <n v="26.64"/>
    <n v="56.832000000000008"/>
    <n v="14.208000000000002"/>
    <x v="3"/>
    <x v="1"/>
    <s v="Q2"/>
    <x v="1"/>
  </r>
  <r>
    <n v="1994"/>
    <s v="CA-2017-133648"/>
    <x v="643"/>
    <x v="354"/>
    <x v="1"/>
    <s v="ML-17755"/>
    <s v="Max Ludwig"/>
    <x v="2"/>
    <x v="0"/>
    <x v="24"/>
    <s v="Oregon"/>
    <x v="329"/>
    <x v="1"/>
    <x v="1216"/>
    <x v="1"/>
    <x v="6"/>
    <x v="1200"/>
    <n v="5.3440000000000003"/>
    <n v="2"/>
    <n v="0.2"/>
    <n v="0.73480000000000001"/>
    <n v="4.2752000000000008"/>
    <n v="1.0688000000000002"/>
    <x v="3"/>
    <x v="1"/>
    <s v="Q2"/>
    <x v="1"/>
  </r>
  <r>
    <n v="1995"/>
    <s v="CA-2017-133648"/>
    <x v="643"/>
    <x v="354"/>
    <x v="1"/>
    <s v="ML-17755"/>
    <s v="Max Ludwig"/>
    <x v="2"/>
    <x v="0"/>
    <x v="24"/>
    <s v="Oregon"/>
    <x v="329"/>
    <x v="1"/>
    <x v="1217"/>
    <x v="1"/>
    <x v="13"/>
    <x v="1201"/>
    <n v="11.304"/>
    <n v="3"/>
    <n v="0.2"/>
    <n v="-2.1194999999999999"/>
    <n v="9.0432000000000006"/>
    <n v="2.2608000000000001"/>
    <x v="3"/>
    <x v="1"/>
    <s v="Q2"/>
    <x v="1"/>
  </r>
  <r>
    <n v="1996"/>
    <s v="US-2017-147221"/>
    <x v="574"/>
    <x v="379"/>
    <x v="0"/>
    <s v="JS-16030"/>
    <s v="Joy Smith"/>
    <x v="0"/>
    <x v="0"/>
    <x v="12"/>
    <s v="Texas"/>
    <x v="66"/>
    <x v="2"/>
    <x v="1218"/>
    <x v="1"/>
    <x v="9"/>
    <x v="1202"/>
    <n v="294.62"/>
    <n v="5"/>
    <n v="0.8"/>
    <n v="-766.01199999999994"/>
    <n v="58.923999999999985"/>
    <n v="235.69600000000003"/>
    <x v="3"/>
    <x v="4"/>
    <s v="Q4"/>
    <x v="3"/>
  </r>
  <r>
    <n v="1997"/>
    <s v="US-2017-147221"/>
    <x v="574"/>
    <x v="379"/>
    <x v="0"/>
    <s v="JS-16030"/>
    <s v="Joy Smith"/>
    <x v="0"/>
    <x v="0"/>
    <x v="12"/>
    <s v="Texas"/>
    <x v="66"/>
    <x v="2"/>
    <x v="493"/>
    <x v="0"/>
    <x v="5"/>
    <x v="493"/>
    <n v="8.7520000000000007"/>
    <n v="4"/>
    <n v="0.6"/>
    <n v="-3.7195999999999998"/>
    <n v="3.5008000000000004"/>
    <n v="5.2511999999999999"/>
    <x v="3"/>
    <x v="4"/>
    <s v="Q4"/>
    <x v="3"/>
  </r>
  <r>
    <n v="1998"/>
    <s v="CA-2014-131905"/>
    <x v="644"/>
    <x v="682"/>
    <x v="2"/>
    <s v="ND-18460"/>
    <s v="Neil Ducich"/>
    <x v="1"/>
    <x v="0"/>
    <x v="269"/>
    <s v="Virginia"/>
    <x v="336"/>
    <x v="0"/>
    <x v="547"/>
    <x v="1"/>
    <x v="2"/>
    <x v="547"/>
    <n v="15"/>
    <n v="4"/>
    <n v="0"/>
    <n v="7.2"/>
    <n v="15"/>
    <n v="0"/>
    <x v="2"/>
    <x v="11"/>
    <s v="Q1"/>
    <x v="6"/>
  </r>
  <r>
    <n v="1999"/>
    <s v="CA-2014-131905"/>
    <x v="644"/>
    <x v="682"/>
    <x v="2"/>
    <s v="ND-18460"/>
    <s v="Neil Ducich"/>
    <x v="1"/>
    <x v="0"/>
    <x v="269"/>
    <s v="Virginia"/>
    <x v="336"/>
    <x v="0"/>
    <x v="297"/>
    <x v="2"/>
    <x v="7"/>
    <x v="297"/>
    <n v="161.61000000000001"/>
    <n v="1"/>
    <n v="0"/>
    <n v="42.018599999999999"/>
    <n v="161.61000000000001"/>
    <n v="0"/>
    <x v="2"/>
    <x v="11"/>
    <s v="Q1"/>
    <x v="6"/>
  </r>
  <r>
    <n v="2000"/>
    <s v="CA-2014-131905"/>
    <x v="644"/>
    <x v="682"/>
    <x v="2"/>
    <s v="ND-18460"/>
    <s v="Neil Ducich"/>
    <x v="1"/>
    <x v="0"/>
    <x v="269"/>
    <s v="Virginia"/>
    <x v="336"/>
    <x v="0"/>
    <x v="1129"/>
    <x v="2"/>
    <x v="7"/>
    <x v="1117"/>
    <n v="144.94999999999999"/>
    <n v="5"/>
    <n v="0"/>
    <n v="42.035499999999999"/>
    <n v="144.94999999999999"/>
    <n v="0"/>
    <x v="2"/>
    <x v="11"/>
    <s v="Q1"/>
    <x v="6"/>
  </r>
  <r>
    <n v="2001"/>
    <s v="CA-2017-166128"/>
    <x v="645"/>
    <x v="650"/>
    <x v="1"/>
    <s v="LW-17215"/>
    <s v="Luke Weiss"/>
    <x v="0"/>
    <x v="0"/>
    <x v="45"/>
    <s v="California"/>
    <x v="54"/>
    <x v="1"/>
    <x v="97"/>
    <x v="2"/>
    <x v="11"/>
    <x v="97"/>
    <n v="199.95"/>
    <n v="5"/>
    <n v="0"/>
    <n v="21.994499999999999"/>
    <n v="199.95"/>
    <n v="0"/>
    <x v="3"/>
    <x v="3"/>
    <s v="Q2"/>
    <x v="0"/>
  </r>
  <r>
    <n v="2002"/>
    <s v="CA-2017-166128"/>
    <x v="645"/>
    <x v="650"/>
    <x v="1"/>
    <s v="LW-17215"/>
    <s v="Luke Weiss"/>
    <x v="0"/>
    <x v="0"/>
    <x v="45"/>
    <s v="California"/>
    <x v="54"/>
    <x v="1"/>
    <x v="1054"/>
    <x v="1"/>
    <x v="6"/>
    <x v="1043"/>
    <n v="41.86"/>
    <n v="7"/>
    <n v="0"/>
    <n v="14.2324"/>
    <n v="41.86"/>
    <n v="0"/>
    <x v="3"/>
    <x v="3"/>
    <s v="Q2"/>
    <x v="0"/>
  </r>
  <r>
    <n v="2003"/>
    <s v="CA-2017-163510"/>
    <x v="53"/>
    <x v="675"/>
    <x v="0"/>
    <s v="JW-15955"/>
    <s v="Joni Wasserman"/>
    <x v="0"/>
    <x v="0"/>
    <x v="103"/>
    <s v="Kentucky"/>
    <x v="175"/>
    <x v="0"/>
    <x v="911"/>
    <x v="1"/>
    <x v="4"/>
    <x v="903"/>
    <n v="95.94"/>
    <n v="3"/>
    <n v="0"/>
    <n v="9.5939999999999994"/>
    <n v="95.94"/>
    <n v="0"/>
    <x v="3"/>
    <x v="4"/>
    <s v="Q4"/>
    <x v="2"/>
  </r>
  <r>
    <n v="2004"/>
    <s v="CA-2017-163510"/>
    <x v="53"/>
    <x v="675"/>
    <x v="0"/>
    <s v="JW-15955"/>
    <s v="Joni Wasserman"/>
    <x v="0"/>
    <x v="0"/>
    <x v="103"/>
    <s v="Kentucky"/>
    <x v="175"/>
    <x v="0"/>
    <x v="64"/>
    <x v="0"/>
    <x v="1"/>
    <x v="64"/>
    <n v="304.45"/>
    <n v="5"/>
    <n v="0"/>
    <n v="76.112499999999997"/>
    <n v="304.45"/>
    <n v="0"/>
    <x v="3"/>
    <x v="4"/>
    <s v="Q4"/>
    <x v="2"/>
  </r>
  <r>
    <n v="2005"/>
    <s v="US-2017-143028"/>
    <x v="645"/>
    <x v="650"/>
    <x v="1"/>
    <s v="SC-20050"/>
    <s v="Sample Company A"/>
    <x v="2"/>
    <x v="0"/>
    <x v="270"/>
    <s v="Texas"/>
    <x v="337"/>
    <x v="2"/>
    <x v="92"/>
    <x v="1"/>
    <x v="8"/>
    <x v="92"/>
    <n v="11.364000000000001"/>
    <n v="3"/>
    <n v="0.8"/>
    <n v="-17.045999999999999"/>
    <n v="2.2727999999999997"/>
    <n v="9.0912000000000006"/>
    <x v="3"/>
    <x v="3"/>
    <s v="Q2"/>
    <x v="0"/>
  </r>
  <r>
    <n v="2006"/>
    <s v="CA-2014-111150"/>
    <x v="520"/>
    <x v="124"/>
    <x v="1"/>
    <s v="RW-19630"/>
    <s v="Rob Williams"/>
    <x v="1"/>
    <x v="0"/>
    <x v="29"/>
    <s v="Missouri"/>
    <x v="338"/>
    <x v="2"/>
    <x v="753"/>
    <x v="1"/>
    <x v="6"/>
    <x v="751"/>
    <n v="29.68"/>
    <n v="7"/>
    <n v="0"/>
    <n v="11.575200000000001"/>
    <n v="29.68"/>
    <n v="0"/>
    <x v="2"/>
    <x v="4"/>
    <s v="Q4"/>
    <x v="4"/>
  </r>
  <r>
    <n v="2007"/>
    <s v="CA-2014-111150"/>
    <x v="520"/>
    <x v="124"/>
    <x v="1"/>
    <s v="RW-19630"/>
    <s v="Rob Williams"/>
    <x v="1"/>
    <x v="0"/>
    <x v="29"/>
    <s v="Missouri"/>
    <x v="338"/>
    <x v="2"/>
    <x v="234"/>
    <x v="2"/>
    <x v="11"/>
    <x v="235"/>
    <n v="47.53"/>
    <n v="7"/>
    <n v="0"/>
    <n v="16.1602"/>
    <n v="47.53"/>
    <n v="0"/>
    <x v="2"/>
    <x v="4"/>
    <s v="Q4"/>
    <x v="4"/>
  </r>
  <r>
    <n v="2008"/>
    <s v="CA-2017-165386"/>
    <x v="646"/>
    <x v="460"/>
    <x v="2"/>
    <s v="CM-12190"/>
    <s v="Charlotte Melton"/>
    <x v="0"/>
    <x v="0"/>
    <x v="22"/>
    <s v="Illinois"/>
    <x v="36"/>
    <x v="2"/>
    <x v="1219"/>
    <x v="0"/>
    <x v="0"/>
    <x v="1203"/>
    <n v="183.37200000000001"/>
    <n v="2"/>
    <n v="0.3"/>
    <n v="-36.674399999999999"/>
    <n v="128.3604"/>
    <n v="55.011600000000001"/>
    <x v="3"/>
    <x v="6"/>
    <s v="Q3"/>
    <x v="6"/>
  </r>
  <r>
    <n v="2009"/>
    <s v="CA-2014-116407"/>
    <x v="647"/>
    <x v="683"/>
    <x v="1"/>
    <s v="JF-15190"/>
    <s v="Jamie Frazer"/>
    <x v="0"/>
    <x v="0"/>
    <x v="271"/>
    <s v="Tennessee"/>
    <x v="339"/>
    <x v="0"/>
    <x v="1039"/>
    <x v="1"/>
    <x v="6"/>
    <x v="1029"/>
    <n v="4.2240000000000002"/>
    <n v="3"/>
    <n v="0.2"/>
    <n v="0.47520000000000001"/>
    <n v="3.3792000000000004"/>
    <n v="0.84480000000000011"/>
    <x v="2"/>
    <x v="0"/>
    <s v="Q4"/>
    <x v="3"/>
  </r>
  <r>
    <n v="2010"/>
    <s v="CA-2014-116407"/>
    <x v="647"/>
    <x v="683"/>
    <x v="1"/>
    <s v="JF-15190"/>
    <s v="Jamie Frazer"/>
    <x v="0"/>
    <x v="0"/>
    <x v="271"/>
    <s v="Tennessee"/>
    <x v="339"/>
    <x v="0"/>
    <x v="77"/>
    <x v="1"/>
    <x v="9"/>
    <x v="77"/>
    <n v="333.05599999999998"/>
    <n v="2"/>
    <n v="0.2"/>
    <n v="29.142399999999999"/>
    <n v="266.44479999999999"/>
    <n v="66.611199999999997"/>
    <x v="2"/>
    <x v="0"/>
    <s v="Q4"/>
    <x v="3"/>
  </r>
  <r>
    <n v="2011"/>
    <s v="CA-2014-116407"/>
    <x v="647"/>
    <x v="683"/>
    <x v="1"/>
    <s v="JF-15190"/>
    <s v="Jamie Frazer"/>
    <x v="0"/>
    <x v="0"/>
    <x v="271"/>
    <s v="Tennessee"/>
    <x v="339"/>
    <x v="0"/>
    <x v="565"/>
    <x v="1"/>
    <x v="10"/>
    <x v="565"/>
    <n v="24.896000000000001"/>
    <n v="4"/>
    <n v="0.2"/>
    <n v="7.78"/>
    <n v="19.916800000000002"/>
    <n v="4.9792000000000005"/>
    <x v="2"/>
    <x v="0"/>
    <s v="Q4"/>
    <x v="3"/>
  </r>
  <r>
    <n v="2012"/>
    <s v="CA-2015-155761"/>
    <x v="555"/>
    <x v="223"/>
    <x v="3"/>
    <s v="SC-20800"/>
    <s v="Stuart Calhoun"/>
    <x v="0"/>
    <x v="0"/>
    <x v="12"/>
    <s v="Texas"/>
    <x v="16"/>
    <x v="2"/>
    <x v="590"/>
    <x v="2"/>
    <x v="11"/>
    <x v="590"/>
    <n v="159.98400000000001"/>
    <n v="2"/>
    <n v="0.2"/>
    <n v="35.996400000000001"/>
    <n v="127.98720000000002"/>
    <n v="31.996800000000004"/>
    <x v="1"/>
    <x v="4"/>
    <s v="Q4"/>
    <x v="5"/>
  </r>
  <r>
    <n v="2013"/>
    <s v="CA-2015-155761"/>
    <x v="555"/>
    <x v="223"/>
    <x v="3"/>
    <s v="SC-20800"/>
    <s v="Stuart Calhoun"/>
    <x v="0"/>
    <x v="0"/>
    <x v="12"/>
    <s v="Texas"/>
    <x v="16"/>
    <x v="2"/>
    <x v="1220"/>
    <x v="1"/>
    <x v="4"/>
    <x v="1204"/>
    <n v="46.344000000000001"/>
    <n v="3"/>
    <n v="0.2"/>
    <n v="4.6344000000000003"/>
    <n v="37.075200000000002"/>
    <n v="9.2688000000000006"/>
    <x v="1"/>
    <x v="4"/>
    <s v="Q4"/>
    <x v="5"/>
  </r>
  <r>
    <n v="2014"/>
    <s v="CA-2016-145905"/>
    <x v="31"/>
    <x v="30"/>
    <x v="1"/>
    <s v="AM-10705"/>
    <s v="Anne McFarland"/>
    <x v="0"/>
    <x v="0"/>
    <x v="109"/>
    <s v="Alabama"/>
    <x v="340"/>
    <x v="0"/>
    <x v="1131"/>
    <x v="0"/>
    <x v="1"/>
    <x v="1119"/>
    <n v="350.98"/>
    <n v="1"/>
    <n v="0"/>
    <n v="84.235200000000006"/>
    <n v="350.98"/>
    <n v="0"/>
    <x v="0"/>
    <x v="8"/>
    <s v="Q3"/>
    <x v="1"/>
  </r>
  <r>
    <n v="2015"/>
    <s v="CA-2016-145905"/>
    <x v="31"/>
    <x v="30"/>
    <x v="1"/>
    <s v="AM-10705"/>
    <s v="Anne McFarland"/>
    <x v="0"/>
    <x v="0"/>
    <x v="109"/>
    <s v="Alabama"/>
    <x v="340"/>
    <x v="0"/>
    <x v="1221"/>
    <x v="1"/>
    <x v="10"/>
    <x v="1205"/>
    <n v="13.08"/>
    <n v="2"/>
    <n v="0"/>
    <n v="6.0167999999999999"/>
    <n v="13.08"/>
    <n v="0"/>
    <x v="0"/>
    <x v="8"/>
    <s v="Q3"/>
    <x v="1"/>
  </r>
  <r>
    <n v="2016"/>
    <s v="CA-2016-145905"/>
    <x v="31"/>
    <x v="30"/>
    <x v="1"/>
    <s v="AM-10705"/>
    <s v="Anne McFarland"/>
    <x v="0"/>
    <x v="0"/>
    <x v="109"/>
    <s v="Alabama"/>
    <x v="340"/>
    <x v="0"/>
    <x v="906"/>
    <x v="1"/>
    <x v="4"/>
    <x v="898"/>
    <n v="900.08"/>
    <n v="4"/>
    <n v="0"/>
    <n v="117.0104"/>
    <n v="900.08"/>
    <n v="0"/>
    <x v="0"/>
    <x v="8"/>
    <s v="Q3"/>
    <x v="1"/>
  </r>
  <r>
    <n v="2017"/>
    <s v="CA-2015-113110"/>
    <x v="531"/>
    <x v="325"/>
    <x v="1"/>
    <s v="BK-11260"/>
    <s v="Berenike Kampe"/>
    <x v="0"/>
    <x v="0"/>
    <x v="272"/>
    <s v="California"/>
    <x v="341"/>
    <x v="1"/>
    <x v="1045"/>
    <x v="1"/>
    <x v="8"/>
    <x v="1034"/>
    <n v="17.568000000000001"/>
    <n v="2"/>
    <n v="0.2"/>
    <n v="6.3684000000000003"/>
    <n v="14.054400000000001"/>
    <n v="3.5136000000000003"/>
    <x v="1"/>
    <x v="10"/>
    <s v="Q1"/>
    <x v="6"/>
  </r>
  <r>
    <n v="2018"/>
    <s v="CA-2015-113110"/>
    <x v="531"/>
    <x v="325"/>
    <x v="1"/>
    <s v="BK-11260"/>
    <s v="Berenike Kampe"/>
    <x v="0"/>
    <x v="0"/>
    <x v="272"/>
    <s v="California"/>
    <x v="341"/>
    <x v="1"/>
    <x v="2"/>
    <x v="1"/>
    <x v="2"/>
    <x v="2"/>
    <n v="14.62"/>
    <n v="2"/>
    <n v="0"/>
    <n v="6.8714000000000004"/>
    <n v="14.62"/>
    <n v="0"/>
    <x v="1"/>
    <x v="10"/>
    <s v="Q1"/>
    <x v="6"/>
  </r>
  <r>
    <n v="2019"/>
    <s v="CA-2015-113110"/>
    <x v="531"/>
    <x v="325"/>
    <x v="1"/>
    <s v="BK-11260"/>
    <s v="Berenike Kampe"/>
    <x v="0"/>
    <x v="0"/>
    <x v="272"/>
    <s v="California"/>
    <x v="341"/>
    <x v="1"/>
    <x v="1059"/>
    <x v="1"/>
    <x v="14"/>
    <x v="1048"/>
    <n v="33.36"/>
    <n v="4"/>
    <n v="0"/>
    <n v="8.6736000000000004"/>
    <n v="33.36"/>
    <n v="0"/>
    <x v="1"/>
    <x v="10"/>
    <s v="Q1"/>
    <x v="6"/>
  </r>
  <r>
    <n v="2020"/>
    <s v="CA-2015-113110"/>
    <x v="531"/>
    <x v="325"/>
    <x v="1"/>
    <s v="BK-11260"/>
    <s v="Berenike Kampe"/>
    <x v="0"/>
    <x v="0"/>
    <x v="272"/>
    <s v="California"/>
    <x v="341"/>
    <x v="1"/>
    <x v="186"/>
    <x v="1"/>
    <x v="10"/>
    <x v="187"/>
    <n v="40.14"/>
    <n v="6"/>
    <n v="0"/>
    <n v="19.668600000000001"/>
    <n v="40.14"/>
    <n v="0"/>
    <x v="1"/>
    <x v="10"/>
    <s v="Q1"/>
    <x v="6"/>
  </r>
  <r>
    <n v="2021"/>
    <s v="CA-2016-168354"/>
    <x v="251"/>
    <x v="684"/>
    <x v="2"/>
    <s v="RH-19510"/>
    <s v="Rick Huthwaite"/>
    <x v="2"/>
    <x v="0"/>
    <x v="205"/>
    <s v="Rhode Island"/>
    <x v="258"/>
    <x v="3"/>
    <x v="518"/>
    <x v="1"/>
    <x v="4"/>
    <x v="518"/>
    <n v="1606.23"/>
    <n v="9"/>
    <n v="0"/>
    <n v="481.86900000000003"/>
    <n v="1606.23"/>
    <n v="0"/>
    <x v="0"/>
    <x v="8"/>
    <s v="Q3"/>
    <x v="2"/>
  </r>
  <r>
    <n v="2022"/>
    <s v="CA-2016-168354"/>
    <x v="251"/>
    <x v="684"/>
    <x v="2"/>
    <s v="RH-19510"/>
    <s v="Rick Huthwaite"/>
    <x v="2"/>
    <x v="0"/>
    <x v="205"/>
    <s v="Rhode Island"/>
    <x v="258"/>
    <x v="3"/>
    <x v="126"/>
    <x v="1"/>
    <x v="10"/>
    <x v="562"/>
    <n v="17.04"/>
    <n v="3"/>
    <n v="0"/>
    <n v="7.6680000000000001"/>
    <n v="17.04"/>
    <n v="0"/>
    <x v="0"/>
    <x v="8"/>
    <s v="Q3"/>
    <x v="2"/>
  </r>
  <r>
    <n v="2023"/>
    <s v="CA-2016-168354"/>
    <x v="251"/>
    <x v="684"/>
    <x v="2"/>
    <s v="RH-19510"/>
    <s v="Rick Huthwaite"/>
    <x v="2"/>
    <x v="0"/>
    <x v="205"/>
    <s v="Rhode Island"/>
    <x v="258"/>
    <x v="3"/>
    <x v="729"/>
    <x v="1"/>
    <x v="8"/>
    <x v="728"/>
    <n v="49.53"/>
    <n v="3"/>
    <n v="0"/>
    <n v="23.7744"/>
    <n v="49.53"/>
    <n v="0"/>
    <x v="0"/>
    <x v="8"/>
    <s v="Q3"/>
    <x v="2"/>
  </r>
  <r>
    <n v="2024"/>
    <s v="CA-2016-168354"/>
    <x v="251"/>
    <x v="684"/>
    <x v="2"/>
    <s v="RH-19510"/>
    <s v="Rick Huthwaite"/>
    <x v="2"/>
    <x v="0"/>
    <x v="205"/>
    <s v="Rhode Island"/>
    <x v="258"/>
    <x v="3"/>
    <x v="635"/>
    <x v="0"/>
    <x v="1"/>
    <x v="635"/>
    <n v="872.32"/>
    <n v="4"/>
    <n v="0"/>
    <n v="244.24959999999999"/>
    <n v="872.32"/>
    <n v="0"/>
    <x v="0"/>
    <x v="8"/>
    <s v="Q3"/>
    <x v="2"/>
  </r>
  <r>
    <n v="2025"/>
    <s v="US-2017-111241"/>
    <x v="648"/>
    <x v="554"/>
    <x v="0"/>
    <s v="GM-14500"/>
    <s v="Gene McClure"/>
    <x v="0"/>
    <x v="0"/>
    <x v="201"/>
    <s v="California"/>
    <x v="252"/>
    <x v="1"/>
    <x v="979"/>
    <x v="1"/>
    <x v="8"/>
    <x v="972"/>
    <n v="239.12"/>
    <n v="5"/>
    <n v="0.2"/>
    <n v="77.713999999999999"/>
    <n v="191.29600000000002"/>
    <n v="47.824000000000005"/>
    <x v="3"/>
    <x v="6"/>
    <s v="Q3"/>
    <x v="1"/>
  </r>
  <r>
    <n v="2026"/>
    <s v="CA-2015-114237"/>
    <x v="649"/>
    <x v="685"/>
    <x v="2"/>
    <s v="MC-17275"/>
    <s v="Marc Crier"/>
    <x v="0"/>
    <x v="0"/>
    <x v="4"/>
    <s v="Washington"/>
    <x v="5"/>
    <x v="1"/>
    <x v="631"/>
    <x v="0"/>
    <x v="0"/>
    <x v="631"/>
    <n v="141.96"/>
    <n v="2"/>
    <n v="0"/>
    <n v="39.748800000000003"/>
    <n v="141.96"/>
    <n v="0"/>
    <x v="1"/>
    <x v="10"/>
    <s v="Q1"/>
    <x v="5"/>
  </r>
  <r>
    <n v="2027"/>
    <s v="CA-2016-113516"/>
    <x v="162"/>
    <x v="165"/>
    <x v="0"/>
    <s v="VM-21685"/>
    <s v="Valerie Mitchum"/>
    <x v="2"/>
    <x v="0"/>
    <x v="152"/>
    <s v="California"/>
    <x v="194"/>
    <x v="1"/>
    <x v="340"/>
    <x v="1"/>
    <x v="8"/>
    <x v="340"/>
    <n v="33.024000000000001"/>
    <n v="2"/>
    <n v="0.2"/>
    <n v="11.558400000000001"/>
    <n v="26.419200000000004"/>
    <n v="6.6048000000000009"/>
    <x v="0"/>
    <x v="8"/>
    <s v="Q3"/>
    <x v="6"/>
  </r>
  <r>
    <n v="2028"/>
    <s v="CA-2016-113516"/>
    <x v="162"/>
    <x v="165"/>
    <x v="0"/>
    <s v="VM-21685"/>
    <s v="Valerie Mitchum"/>
    <x v="2"/>
    <x v="0"/>
    <x v="152"/>
    <s v="California"/>
    <x v="194"/>
    <x v="1"/>
    <x v="542"/>
    <x v="1"/>
    <x v="8"/>
    <x v="542"/>
    <n v="67.135999999999996"/>
    <n v="4"/>
    <n v="0.2"/>
    <n v="23.497599999999998"/>
    <n v="53.708799999999997"/>
    <n v="13.427199999999999"/>
    <x v="0"/>
    <x v="8"/>
    <s v="Q3"/>
    <x v="6"/>
  </r>
  <r>
    <n v="2029"/>
    <s v="CA-2015-117961"/>
    <x v="650"/>
    <x v="26"/>
    <x v="1"/>
    <s v="GP-14740"/>
    <s v="Guy Phonely"/>
    <x v="1"/>
    <x v="0"/>
    <x v="273"/>
    <s v="Massachusetts"/>
    <x v="342"/>
    <x v="3"/>
    <x v="185"/>
    <x v="1"/>
    <x v="8"/>
    <x v="186"/>
    <n v="14.73"/>
    <n v="3"/>
    <n v="0"/>
    <n v="6.9230999999999998"/>
    <n v="14.73"/>
    <n v="0"/>
    <x v="1"/>
    <x v="0"/>
    <s v="Q4"/>
    <x v="6"/>
  </r>
  <r>
    <n v="2030"/>
    <s v="CA-2015-117961"/>
    <x v="650"/>
    <x v="26"/>
    <x v="1"/>
    <s v="GP-14740"/>
    <s v="Guy Phonely"/>
    <x v="1"/>
    <x v="0"/>
    <x v="273"/>
    <s v="Massachusetts"/>
    <x v="342"/>
    <x v="3"/>
    <x v="1222"/>
    <x v="1"/>
    <x v="4"/>
    <x v="1206"/>
    <n v="104.9"/>
    <n v="5"/>
    <n v="0"/>
    <n v="25.175999999999998"/>
    <n v="104.9"/>
    <n v="0"/>
    <x v="1"/>
    <x v="0"/>
    <s v="Q4"/>
    <x v="6"/>
  </r>
  <r>
    <n v="2031"/>
    <s v="CA-2015-117961"/>
    <x v="650"/>
    <x v="26"/>
    <x v="1"/>
    <s v="GP-14740"/>
    <s v="Guy Phonely"/>
    <x v="1"/>
    <x v="0"/>
    <x v="273"/>
    <s v="Massachusetts"/>
    <x v="342"/>
    <x v="3"/>
    <x v="785"/>
    <x v="1"/>
    <x v="8"/>
    <x v="784"/>
    <n v="61.04"/>
    <n v="4"/>
    <n v="0"/>
    <n v="30.52"/>
    <n v="61.04"/>
    <n v="0"/>
    <x v="1"/>
    <x v="0"/>
    <s v="Q4"/>
    <x v="6"/>
  </r>
  <r>
    <n v="2032"/>
    <s v="CA-2015-117961"/>
    <x v="650"/>
    <x v="26"/>
    <x v="1"/>
    <s v="GP-14740"/>
    <s v="Guy Phonely"/>
    <x v="1"/>
    <x v="0"/>
    <x v="273"/>
    <s v="Massachusetts"/>
    <x v="342"/>
    <x v="3"/>
    <x v="1029"/>
    <x v="1"/>
    <x v="10"/>
    <x v="1020"/>
    <n v="10.95"/>
    <n v="3"/>
    <n v="0"/>
    <n v="5.1464999999999996"/>
    <n v="10.95"/>
    <n v="0"/>
    <x v="1"/>
    <x v="0"/>
    <s v="Q4"/>
    <x v="6"/>
  </r>
  <r>
    <n v="2033"/>
    <s v="CA-2016-128923"/>
    <x v="10"/>
    <x v="10"/>
    <x v="1"/>
    <s v="GB-14530"/>
    <s v="George Bell"/>
    <x v="1"/>
    <x v="0"/>
    <x v="5"/>
    <s v="Texas"/>
    <x v="6"/>
    <x v="2"/>
    <x v="707"/>
    <x v="1"/>
    <x v="10"/>
    <x v="706"/>
    <n v="9.3919999999999995"/>
    <n v="2"/>
    <n v="0.2"/>
    <n v="3.2871999999999999"/>
    <n v="7.5136000000000003"/>
    <n v="1.8784000000000001"/>
    <x v="0"/>
    <x v="4"/>
    <s v="Q4"/>
    <x v="5"/>
  </r>
  <r>
    <n v="2034"/>
    <s v="CA-2016-128923"/>
    <x v="10"/>
    <x v="10"/>
    <x v="1"/>
    <s v="GB-14530"/>
    <s v="George Bell"/>
    <x v="1"/>
    <x v="0"/>
    <x v="5"/>
    <s v="Texas"/>
    <x v="6"/>
    <x v="2"/>
    <x v="1132"/>
    <x v="1"/>
    <x v="6"/>
    <x v="1120"/>
    <n v="9.3279999999999994"/>
    <n v="1"/>
    <n v="0.2"/>
    <n v="0.81620000000000004"/>
    <n v="7.4623999999999997"/>
    <n v="1.8655999999999999"/>
    <x v="0"/>
    <x v="4"/>
    <s v="Q4"/>
    <x v="5"/>
  </r>
  <r>
    <n v="2035"/>
    <s v="CA-2017-162481"/>
    <x v="145"/>
    <x v="289"/>
    <x v="1"/>
    <s v="CT-11995"/>
    <s v="Carol Triggs"/>
    <x v="0"/>
    <x v="0"/>
    <x v="30"/>
    <s v="Minnesota"/>
    <x v="38"/>
    <x v="2"/>
    <x v="863"/>
    <x v="1"/>
    <x v="8"/>
    <x v="857"/>
    <n v="8.26"/>
    <n v="2"/>
    <n v="0"/>
    <n v="3.8822000000000001"/>
    <n v="8.26"/>
    <n v="0"/>
    <x v="3"/>
    <x v="8"/>
    <s v="Q3"/>
    <x v="2"/>
  </r>
  <r>
    <n v="2036"/>
    <s v="CA-2017-162481"/>
    <x v="145"/>
    <x v="289"/>
    <x v="1"/>
    <s v="CT-11995"/>
    <s v="Carol Triggs"/>
    <x v="0"/>
    <x v="0"/>
    <x v="30"/>
    <s v="Minnesota"/>
    <x v="38"/>
    <x v="2"/>
    <x v="51"/>
    <x v="0"/>
    <x v="1"/>
    <x v="51"/>
    <n v="269.97000000000003"/>
    <n v="3"/>
    <n v="0"/>
    <n v="51.2943"/>
    <n v="269.97000000000003"/>
    <n v="0"/>
    <x v="3"/>
    <x v="8"/>
    <s v="Q3"/>
    <x v="2"/>
  </r>
  <r>
    <n v="2037"/>
    <s v="CA-2015-119214"/>
    <x v="651"/>
    <x v="686"/>
    <x v="1"/>
    <s v="CW-11905"/>
    <s v="Carl Weiss"/>
    <x v="2"/>
    <x v="0"/>
    <x v="274"/>
    <s v="Montana"/>
    <x v="343"/>
    <x v="1"/>
    <x v="364"/>
    <x v="1"/>
    <x v="10"/>
    <x v="364"/>
    <n v="29.04"/>
    <n v="3"/>
    <n v="0"/>
    <n v="13.9392"/>
    <n v="29.04"/>
    <n v="0"/>
    <x v="1"/>
    <x v="9"/>
    <s v="Q1"/>
    <x v="5"/>
  </r>
  <r>
    <n v="2038"/>
    <s v="CA-2015-119214"/>
    <x v="651"/>
    <x v="686"/>
    <x v="1"/>
    <s v="CW-11905"/>
    <s v="Carl Weiss"/>
    <x v="2"/>
    <x v="0"/>
    <x v="274"/>
    <s v="Montana"/>
    <x v="343"/>
    <x v="1"/>
    <x v="1100"/>
    <x v="1"/>
    <x v="2"/>
    <x v="1089"/>
    <n v="14.62"/>
    <n v="2"/>
    <n v="0"/>
    <n v="6.8714000000000004"/>
    <n v="14.62"/>
    <n v="0"/>
    <x v="1"/>
    <x v="9"/>
    <s v="Q1"/>
    <x v="5"/>
  </r>
  <r>
    <n v="2039"/>
    <s v="CA-2015-122287"/>
    <x v="652"/>
    <x v="687"/>
    <x v="1"/>
    <s v="SN-20560"/>
    <s v="Skye Norling"/>
    <x v="2"/>
    <x v="0"/>
    <x v="97"/>
    <s v="Arizona"/>
    <x v="344"/>
    <x v="1"/>
    <x v="1223"/>
    <x v="1"/>
    <x v="10"/>
    <x v="1207"/>
    <n v="11.952"/>
    <n v="3"/>
    <n v="0.2"/>
    <n v="4.3326000000000002"/>
    <n v="9.5616000000000003"/>
    <n v="2.3904000000000001"/>
    <x v="1"/>
    <x v="1"/>
    <s v="Q2"/>
    <x v="6"/>
  </r>
  <r>
    <n v="2040"/>
    <s v="CA-2015-122287"/>
    <x v="652"/>
    <x v="687"/>
    <x v="1"/>
    <s v="SN-20560"/>
    <s v="Skye Norling"/>
    <x v="2"/>
    <x v="0"/>
    <x v="97"/>
    <s v="Arizona"/>
    <x v="344"/>
    <x v="1"/>
    <x v="870"/>
    <x v="1"/>
    <x v="8"/>
    <x v="864"/>
    <n v="4.5359999999999996"/>
    <n v="7"/>
    <n v="0.7"/>
    <n v="-3.3264"/>
    <n v="1.3608"/>
    <n v="3.1751999999999994"/>
    <x v="1"/>
    <x v="1"/>
    <s v="Q2"/>
    <x v="6"/>
  </r>
  <r>
    <n v="2041"/>
    <s v="CA-2015-122287"/>
    <x v="652"/>
    <x v="687"/>
    <x v="1"/>
    <s v="SN-20560"/>
    <s v="Skye Norling"/>
    <x v="2"/>
    <x v="0"/>
    <x v="97"/>
    <s v="Arizona"/>
    <x v="344"/>
    <x v="1"/>
    <x v="785"/>
    <x v="1"/>
    <x v="8"/>
    <x v="784"/>
    <n v="9.1560000000000006"/>
    <n v="2"/>
    <n v="0.7"/>
    <n v="-6.1040000000000001"/>
    <n v="2.7468000000000008"/>
    <n v="6.4092000000000002"/>
    <x v="1"/>
    <x v="1"/>
    <s v="Q2"/>
    <x v="6"/>
  </r>
  <r>
    <n v="2042"/>
    <s v="CA-2015-122287"/>
    <x v="652"/>
    <x v="687"/>
    <x v="1"/>
    <s v="SN-20560"/>
    <s v="Skye Norling"/>
    <x v="2"/>
    <x v="0"/>
    <x v="97"/>
    <s v="Arizona"/>
    <x v="344"/>
    <x v="1"/>
    <x v="1155"/>
    <x v="0"/>
    <x v="5"/>
    <x v="1143"/>
    <n v="75.36"/>
    <n v="5"/>
    <n v="0.2"/>
    <n v="20.724"/>
    <n v="60.288000000000004"/>
    <n v="15.072000000000001"/>
    <x v="1"/>
    <x v="1"/>
    <s v="Q2"/>
    <x v="6"/>
  </r>
  <r>
    <n v="2043"/>
    <s v="CA-2015-104493"/>
    <x v="653"/>
    <x v="688"/>
    <x v="1"/>
    <s v="EB-13705"/>
    <s v="Ed Braxton"/>
    <x v="1"/>
    <x v="0"/>
    <x v="70"/>
    <s v="California"/>
    <x v="188"/>
    <x v="1"/>
    <x v="1224"/>
    <x v="1"/>
    <x v="8"/>
    <x v="1208"/>
    <n v="57.503999999999998"/>
    <n v="6"/>
    <n v="0.2"/>
    <n v="20.1264"/>
    <n v="46.0032"/>
    <n v="11.5008"/>
    <x v="1"/>
    <x v="2"/>
    <s v="Q4"/>
    <x v="5"/>
  </r>
  <r>
    <n v="2044"/>
    <s v="US-2017-158946"/>
    <x v="551"/>
    <x v="122"/>
    <x v="1"/>
    <s v="JW-15220"/>
    <s v="Jane Waco"/>
    <x v="1"/>
    <x v="0"/>
    <x v="80"/>
    <s v="Ohio"/>
    <x v="345"/>
    <x v="3"/>
    <x v="924"/>
    <x v="1"/>
    <x v="6"/>
    <x v="916"/>
    <n v="38.863999999999997"/>
    <n v="7"/>
    <n v="0.2"/>
    <n v="7.7728000000000002"/>
    <n v="31.091200000000001"/>
    <n v="7.7728000000000002"/>
    <x v="3"/>
    <x v="0"/>
    <s v="Q4"/>
    <x v="3"/>
  </r>
  <r>
    <n v="2045"/>
    <s v="CA-2014-129168"/>
    <x v="654"/>
    <x v="689"/>
    <x v="1"/>
    <s v="KB-16585"/>
    <s v="Ken Black"/>
    <x v="1"/>
    <x v="0"/>
    <x v="12"/>
    <s v="Texas"/>
    <x v="14"/>
    <x v="2"/>
    <x v="988"/>
    <x v="1"/>
    <x v="10"/>
    <x v="981"/>
    <n v="15.552"/>
    <n v="3"/>
    <n v="0.2"/>
    <n v="5.4432"/>
    <n v="12.441600000000001"/>
    <n v="3.1104000000000003"/>
    <x v="2"/>
    <x v="6"/>
    <s v="Q3"/>
    <x v="1"/>
  </r>
  <r>
    <n v="2046"/>
    <s v="CA-2016-131835"/>
    <x v="19"/>
    <x v="246"/>
    <x v="1"/>
    <s v="MC-17590"/>
    <s v="Matt Collister"/>
    <x v="1"/>
    <x v="0"/>
    <x v="275"/>
    <s v="New Jersey"/>
    <x v="346"/>
    <x v="3"/>
    <x v="723"/>
    <x v="1"/>
    <x v="9"/>
    <x v="722"/>
    <n v="162.63999999999999"/>
    <n v="2"/>
    <n v="0"/>
    <n v="45.539200000000001"/>
    <n v="162.63999999999999"/>
    <n v="0"/>
    <x v="0"/>
    <x v="7"/>
    <s v="Q3"/>
    <x v="1"/>
  </r>
  <r>
    <n v="2047"/>
    <s v="CA-2016-131835"/>
    <x v="19"/>
    <x v="246"/>
    <x v="1"/>
    <s v="MC-17590"/>
    <s v="Matt Collister"/>
    <x v="1"/>
    <x v="0"/>
    <x v="275"/>
    <s v="New Jersey"/>
    <x v="346"/>
    <x v="3"/>
    <x v="256"/>
    <x v="2"/>
    <x v="7"/>
    <x v="257"/>
    <n v="597"/>
    <n v="3"/>
    <n v="0"/>
    <n v="280.58999999999997"/>
    <n v="597"/>
    <n v="0"/>
    <x v="0"/>
    <x v="7"/>
    <s v="Q3"/>
    <x v="1"/>
  </r>
  <r>
    <n v="2048"/>
    <s v="CA-2016-131835"/>
    <x v="19"/>
    <x v="246"/>
    <x v="1"/>
    <s v="MC-17590"/>
    <s v="Matt Collister"/>
    <x v="1"/>
    <x v="0"/>
    <x v="275"/>
    <s v="New Jersey"/>
    <x v="346"/>
    <x v="3"/>
    <x v="417"/>
    <x v="1"/>
    <x v="10"/>
    <x v="417"/>
    <n v="55.48"/>
    <n v="1"/>
    <n v="0"/>
    <n v="26.630400000000002"/>
    <n v="55.48"/>
    <n v="0"/>
    <x v="0"/>
    <x v="7"/>
    <s v="Q3"/>
    <x v="1"/>
  </r>
  <r>
    <n v="2049"/>
    <s v="CA-2015-142237"/>
    <x v="655"/>
    <x v="620"/>
    <x v="2"/>
    <s v="CK-12595"/>
    <s v="Clytie Kelty"/>
    <x v="0"/>
    <x v="0"/>
    <x v="10"/>
    <s v="Pennsylvania"/>
    <x v="63"/>
    <x v="3"/>
    <x v="28"/>
    <x v="0"/>
    <x v="5"/>
    <x v="28"/>
    <n v="289.8"/>
    <n v="7"/>
    <n v="0.2"/>
    <n v="36.225000000000001"/>
    <n v="231.84000000000003"/>
    <n v="57.960000000000008"/>
    <x v="1"/>
    <x v="7"/>
    <s v="Q3"/>
    <x v="3"/>
  </r>
  <r>
    <n v="2050"/>
    <s v="CA-2015-142237"/>
    <x v="655"/>
    <x v="620"/>
    <x v="2"/>
    <s v="CK-12595"/>
    <s v="Clytie Kelty"/>
    <x v="0"/>
    <x v="0"/>
    <x v="10"/>
    <s v="Pennsylvania"/>
    <x v="63"/>
    <x v="3"/>
    <x v="757"/>
    <x v="1"/>
    <x v="8"/>
    <x v="755"/>
    <n v="2.5019999999999998"/>
    <n v="3"/>
    <n v="0.7"/>
    <n v="-2.0015999999999998"/>
    <n v="0.75060000000000004"/>
    <n v="1.7513999999999996"/>
    <x v="1"/>
    <x v="7"/>
    <s v="Q3"/>
    <x v="3"/>
  </r>
  <r>
    <n v="2051"/>
    <s v="CA-2015-142237"/>
    <x v="655"/>
    <x v="620"/>
    <x v="2"/>
    <s v="CK-12595"/>
    <s v="Clytie Kelty"/>
    <x v="0"/>
    <x v="0"/>
    <x v="10"/>
    <s v="Pennsylvania"/>
    <x v="63"/>
    <x v="3"/>
    <x v="806"/>
    <x v="1"/>
    <x v="8"/>
    <x v="804"/>
    <n v="6.48"/>
    <n v="4"/>
    <n v="0.7"/>
    <n v="-4.7519999999999998"/>
    <n v="1.9440000000000004"/>
    <n v="4.5359999999999996"/>
    <x v="1"/>
    <x v="7"/>
    <s v="Q3"/>
    <x v="3"/>
  </r>
  <r>
    <n v="2052"/>
    <s v="CA-2015-142237"/>
    <x v="655"/>
    <x v="620"/>
    <x v="2"/>
    <s v="CK-12595"/>
    <s v="Clytie Kelty"/>
    <x v="0"/>
    <x v="0"/>
    <x v="10"/>
    <s v="Pennsylvania"/>
    <x v="63"/>
    <x v="3"/>
    <x v="1225"/>
    <x v="0"/>
    <x v="1"/>
    <x v="1209"/>
    <n v="341.488"/>
    <n v="8"/>
    <n v="0.3"/>
    <n v="-73.176000000000002"/>
    <n v="239.04159999999999"/>
    <n v="102.4464"/>
    <x v="1"/>
    <x v="7"/>
    <s v="Q3"/>
    <x v="3"/>
  </r>
  <r>
    <n v="2053"/>
    <s v="CA-2015-142237"/>
    <x v="655"/>
    <x v="620"/>
    <x v="2"/>
    <s v="CK-12595"/>
    <s v="Clytie Kelty"/>
    <x v="0"/>
    <x v="0"/>
    <x v="10"/>
    <s v="Pennsylvania"/>
    <x v="63"/>
    <x v="3"/>
    <x v="324"/>
    <x v="1"/>
    <x v="6"/>
    <x v="324"/>
    <n v="11.12"/>
    <n v="5"/>
    <n v="0.2"/>
    <n v="0.83399999999999996"/>
    <n v="8.895999999999999"/>
    <n v="2.2239999999999998"/>
    <x v="1"/>
    <x v="7"/>
    <s v="Q3"/>
    <x v="3"/>
  </r>
  <r>
    <n v="2054"/>
    <s v="CA-2015-142237"/>
    <x v="655"/>
    <x v="620"/>
    <x v="2"/>
    <s v="CK-12595"/>
    <s v="Clytie Kelty"/>
    <x v="0"/>
    <x v="0"/>
    <x v="10"/>
    <s v="Pennsylvania"/>
    <x v="63"/>
    <x v="3"/>
    <x v="1226"/>
    <x v="0"/>
    <x v="5"/>
    <x v="1210"/>
    <n v="25.344000000000001"/>
    <n v="6"/>
    <n v="0.2"/>
    <n v="3.4847999999999999"/>
    <n v="20.275200000000002"/>
    <n v="5.0688000000000004"/>
    <x v="1"/>
    <x v="7"/>
    <s v="Q3"/>
    <x v="3"/>
  </r>
  <r>
    <n v="2055"/>
    <s v="CA-2016-136434"/>
    <x v="49"/>
    <x v="439"/>
    <x v="1"/>
    <s v="RD-19480"/>
    <s v="Rick Duston"/>
    <x v="0"/>
    <x v="0"/>
    <x v="102"/>
    <s v="Indiana"/>
    <x v="237"/>
    <x v="2"/>
    <x v="1137"/>
    <x v="0"/>
    <x v="5"/>
    <x v="1125"/>
    <n v="17.309999999999999"/>
    <n v="3"/>
    <n v="0"/>
    <n v="5.1929999999999996"/>
    <n v="17.309999999999999"/>
    <n v="0"/>
    <x v="0"/>
    <x v="4"/>
    <s v="Q4"/>
    <x v="6"/>
  </r>
  <r>
    <n v="2056"/>
    <s v="CA-2017-120376"/>
    <x v="66"/>
    <x v="209"/>
    <x v="2"/>
    <s v="TP-21130"/>
    <s v="Theone Pippenger"/>
    <x v="0"/>
    <x v="0"/>
    <x v="66"/>
    <s v="Michigan"/>
    <x v="83"/>
    <x v="2"/>
    <x v="1227"/>
    <x v="2"/>
    <x v="11"/>
    <x v="1211"/>
    <n v="199.95"/>
    <n v="5"/>
    <n v="0"/>
    <n v="63.984000000000002"/>
    <n v="199.95"/>
    <n v="0"/>
    <x v="3"/>
    <x v="4"/>
    <s v="Q4"/>
    <x v="5"/>
  </r>
  <r>
    <n v="2057"/>
    <s v="CA-2017-120376"/>
    <x v="66"/>
    <x v="209"/>
    <x v="2"/>
    <s v="TP-21130"/>
    <s v="Theone Pippenger"/>
    <x v="0"/>
    <x v="0"/>
    <x v="66"/>
    <s v="Michigan"/>
    <x v="83"/>
    <x v="2"/>
    <x v="629"/>
    <x v="0"/>
    <x v="1"/>
    <x v="629"/>
    <n v="1586.69"/>
    <n v="7"/>
    <n v="0"/>
    <n v="412.5394"/>
    <n v="1586.69"/>
    <n v="0"/>
    <x v="3"/>
    <x v="4"/>
    <s v="Q4"/>
    <x v="5"/>
  </r>
  <r>
    <n v="2058"/>
    <s v="CA-2017-120376"/>
    <x v="66"/>
    <x v="209"/>
    <x v="2"/>
    <s v="TP-21130"/>
    <s v="Theone Pippenger"/>
    <x v="0"/>
    <x v="0"/>
    <x v="66"/>
    <s v="Michigan"/>
    <x v="83"/>
    <x v="2"/>
    <x v="106"/>
    <x v="2"/>
    <x v="11"/>
    <x v="106"/>
    <n v="84.99"/>
    <n v="1"/>
    <n v="0"/>
    <n v="30.596399999999999"/>
    <n v="84.99"/>
    <n v="0"/>
    <x v="3"/>
    <x v="4"/>
    <s v="Q4"/>
    <x v="5"/>
  </r>
  <r>
    <n v="2059"/>
    <s v="CA-2017-120376"/>
    <x v="66"/>
    <x v="209"/>
    <x v="2"/>
    <s v="TP-21130"/>
    <s v="Theone Pippenger"/>
    <x v="0"/>
    <x v="0"/>
    <x v="66"/>
    <s v="Michigan"/>
    <x v="83"/>
    <x v="2"/>
    <x v="121"/>
    <x v="0"/>
    <x v="3"/>
    <x v="121"/>
    <n v="411.8"/>
    <n v="2"/>
    <n v="0"/>
    <n v="70.006"/>
    <n v="411.8"/>
    <n v="0"/>
    <x v="3"/>
    <x v="4"/>
    <s v="Q4"/>
    <x v="5"/>
  </r>
  <r>
    <n v="2060"/>
    <s v="CA-2014-106439"/>
    <x v="656"/>
    <x v="690"/>
    <x v="1"/>
    <s v="GG-14650"/>
    <s v="Greg Guthrie"/>
    <x v="1"/>
    <x v="0"/>
    <x v="1"/>
    <s v="California"/>
    <x v="13"/>
    <x v="1"/>
    <x v="1228"/>
    <x v="1"/>
    <x v="13"/>
    <x v="128"/>
    <n v="11.34"/>
    <n v="3"/>
    <n v="0"/>
    <n v="5.2164000000000001"/>
    <n v="11.34"/>
    <n v="0"/>
    <x v="2"/>
    <x v="2"/>
    <s v="Q4"/>
    <x v="5"/>
  </r>
  <r>
    <n v="2061"/>
    <s v="CA-2014-106439"/>
    <x v="656"/>
    <x v="690"/>
    <x v="1"/>
    <s v="GG-14650"/>
    <s v="Greg Guthrie"/>
    <x v="1"/>
    <x v="0"/>
    <x v="1"/>
    <s v="California"/>
    <x v="13"/>
    <x v="1"/>
    <x v="1229"/>
    <x v="1"/>
    <x v="4"/>
    <x v="1212"/>
    <n v="80.3"/>
    <n v="5"/>
    <n v="0"/>
    <n v="20.878"/>
    <n v="80.3"/>
    <n v="0"/>
    <x v="2"/>
    <x v="2"/>
    <s v="Q4"/>
    <x v="5"/>
  </r>
  <r>
    <n v="2062"/>
    <s v="CA-2014-106439"/>
    <x v="656"/>
    <x v="690"/>
    <x v="1"/>
    <s v="GG-14650"/>
    <s v="Greg Guthrie"/>
    <x v="1"/>
    <x v="0"/>
    <x v="1"/>
    <s v="California"/>
    <x v="13"/>
    <x v="1"/>
    <x v="1230"/>
    <x v="1"/>
    <x v="8"/>
    <x v="1213"/>
    <n v="15.968"/>
    <n v="2"/>
    <n v="0.2"/>
    <n v="5.3891999999999998"/>
    <n v="12.7744"/>
    <n v="3.1936"/>
    <x v="2"/>
    <x v="2"/>
    <s v="Q4"/>
    <x v="5"/>
  </r>
  <r>
    <n v="2063"/>
    <s v="CA-2014-106439"/>
    <x v="656"/>
    <x v="690"/>
    <x v="1"/>
    <s v="GG-14650"/>
    <s v="Greg Guthrie"/>
    <x v="1"/>
    <x v="0"/>
    <x v="1"/>
    <s v="California"/>
    <x v="13"/>
    <x v="1"/>
    <x v="1231"/>
    <x v="1"/>
    <x v="10"/>
    <x v="1214"/>
    <n v="64.739999999999995"/>
    <n v="13"/>
    <n v="0"/>
    <n v="30.427800000000001"/>
    <n v="64.739999999999995"/>
    <n v="0"/>
    <x v="2"/>
    <x v="2"/>
    <s v="Q4"/>
    <x v="5"/>
  </r>
  <r>
    <n v="2064"/>
    <s v="CA-2014-106439"/>
    <x v="656"/>
    <x v="690"/>
    <x v="1"/>
    <s v="GG-14650"/>
    <s v="Greg Guthrie"/>
    <x v="1"/>
    <x v="0"/>
    <x v="1"/>
    <s v="California"/>
    <x v="13"/>
    <x v="1"/>
    <x v="1232"/>
    <x v="1"/>
    <x v="8"/>
    <x v="1215"/>
    <n v="19.295999999999999"/>
    <n v="3"/>
    <n v="0.2"/>
    <n v="6.03"/>
    <n v="15.4368"/>
    <n v="3.8592"/>
    <x v="2"/>
    <x v="2"/>
    <s v="Q4"/>
    <x v="5"/>
  </r>
  <r>
    <n v="2065"/>
    <s v="CA-2014-106439"/>
    <x v="656"/>
    <x v="690"/>
    <x v="1"/>
    <s v="GG-14650"/>
    <s v="Greg Guthrie"/>
    <x v="1"/>
    <x v="0"/>
    <x v="1"/>
    <s v="California"/>
    <x v="13"/>
    <x v="1"/>
    <x v="537"/>
    <x v="1"/>
    <x v="4"/>
    <x v="537"/>
    <n v="405.64"/>
    <n v="4"/>
    <n v="0"/>
    <n v="12.1692"/>
    <n v="405.64"/>
    <n v="0"/>
    <x v="2"/>
    <x v="2"/>
    <s v="Q4"/>
    <x v="5"/>
  </r>
  <r>
    <n v="2066"/>
    <s v="CA-2014-106439"/>
    <x v="656"/>
    <x v="690"/>
    <x v="1"/>
    <s v="GG-14650"/>
    <s v="Greg Guthrie"/>
    <x v="1"/>
    <x v="0"/>
    <x v="1"/>
    <s v="California"/>
    <x v="13"/>
    <x v="1"/>
    <x v="1225"/>
    <x v="0"/>
    <x v="1"/>
    <x v="1209"/>
    <n v="146.352"/>
    <n v="3"/>
    <n v="0.2"/>
    <n v="-9.1470000000000002"/>
    <n v="117.08160000000001"/>
    <n v="29.270400000000002"/>
    <x v="2"/>
    <x v="2"/>
    <s v="Q4"/>
    <x v="5"/>
  </r>
  <r>
    <n v="2067"/>
    <s v="CA-2014-106439"/>
    <x v="656"/>
    <x v="690"/>
    <x v="1"/>
    <s v="GG-14650"/>
    <s v="Greg Guthrie"/>
    <x v="1"/>
    <x v="0"/>
    <x v="1"/>
    <s v="California"/>
    <x v="13"/>
    <x v="1"/>
    <x v="1130"/>
    <x v="2"/>
    <x v="11"/>
    <x v="1118"/>
    <n v="251.91"/>
    <n v="9"/>
    <n v="0"/>
    <n v="47.862900000000003"/>
    <n v="251.91"/>
    <n v="0"/>
    <x v="2"/>
    <x v="2"/>
    <s v="Q4"/>
    <x v="5"/>
  </r>
  <r>
    <n v="2068"/>
    <s v="CA-2014-106439"/>
    <x v="656"/>
    <x v="690"/>
    <x v="1"/>
    <s v="GG-14650"/>
    <s v="Greg Guthrie"/>
    <x v="1"/>
    <x v="0"/>
    <x v="1"/>
    <s v="California"/>
    <x v="13"/>
    <x v="1"/>
    <x v="1024"/>
    <x v="1"/>
    <x v="6"/>
    <x v="1015"/>
    <n v="12.39"/>
    <n v="3"/>
    <n v="0"/>
    <n v="3.7170000000000001"/>
    <n v="12.39"/>
    <n v="0"/>
    <x v="2"/>
    <x v="2"/>
    <s v="Q4"/>
    <x v="5"/>
  </r>
  <r>
    <n v="2069"/>
    <s v="CA-2015-133452"/>
    <x v="657"/>
    <x v="691"/>
    <x v="1"/>
    <s v="ZC-21910"/>
    <s v="Zuschuss Carroll"/>
    <x v="0"/>
    <x v="0"/>
    <x v="225"/>
    <s v="California"/>
    <x v="281"/>
    <x v="1"/>
    <x v="1233"/>
    <x v="2"/>
    <x v="11"/>
    <x v="1216"/>
    <n v="199.96"/>
    <n v="4"/>
    <n v="0"/>
    <n v="69.986000000000004"/>
    <n v="199.96"/>
    <n v="0"/>
    <x v="1"/>
    <x v="3"/>
    <s v="Q2"/>
    <x v="2"/>
  </r>
  <r>
    <n v="2070"/>
    <s v="CA-2015-133452"/>
    <x v="657"/>
    <x v="691"/>
    <x v="1"/>
    <s v="ZC-21910"/>
    <s v="Zuschuss Carroll"/>
    <x v="0"/>
    <x v="0"/>
    <x v="225"/>
    <s v="California"/>
    <x v="281"/>
    <x v="1"/>
    <x v="1234"/>
    <x v="0"/>
    <x v="3"/>
    <x v="1217"/>
    <n v="710.83199999999999"/>
    <n v="3"/>
    <n v="0.2"/>
    <n v="-97.739400000000003"/>
    <n v="568.66560000000004"/>
    <n v="142.16640000000001"/>
    <x v="1"/>
    <x v="3"/>
    <s v="Q2"/>
    <x v="2"/>
  </r>
  <r>
    <n v="2071"/>
    <s v="CA-2016-146521"/>
    <x v="658"/>
    <x v="639"/>
    <x v="0"/>
    <s v="CC-12610"/>
    <s v="Corey Catlett"/>
    <x v="1"/>
    <x v="0"/>
    <x v="10"/>
    <s v="Pennsylvania"/>
    <x v="63"/>
    <x v="3"/>
    <x v="625"/>
    <x v="1"/>
    <x v="8"/>
    <x v="625"/>
    <n v="1.9410000000000001"/>
    <n v="1"/>
    <n v="0.7"/>
    <n v="-1.294"/>
    <n v="0.58230000000000015"/>
    <n v="1.3587"/>
    <x v="0"/>
    <x v="7"/>
    <s v="Q3"/>
    <x v="6"/>
  </r>
  <r>
    <n v="2072"/>
    <s v="US-2017-110996"/>
    <x v="225"/>
    <x v="654"/>
    <x v="1"/>
    <s v="KA-16525"/>
    <s v="Kelly Andreada"/>
    <x v="0"/>
    <x v="0"/>
    <x v="276"/>
    <s v="California"/>
    <x v="347"/>
    <x v="1"/>
    <x v="367"/>
    <x v="0"/>
    <x v="1"/>
    <x v="368"/>
    <n v="283.92"/>
    <n v="5"/>
    <n v="0.2"/>
    <n v="-46.137"/>
    <n v="227.13600000000002"/>
    <n v="56.784000000000006"/>
    <x v="3"/>
    <x v="0"/>
    <s v="Q4"/>
    <x v="2"/>
  </r>
  <r>
    <n v="2073"/>
    <s v="CA-2016-129693"/>
    <x v="491"/>
    <x v="82"/>
    <x v="1"/>
    <s v="TC-20980"/>
    <s v="Tamara Chand"/>
    <x v="1"/>
    <x v="0"/>
    <x v="4"/>
    <s v="Washington"/>
    <x v="59"/>
    <x v="1"/>
    <x v="1203"/>
    <x v="1"/>
    <x v="8"/>
    <x v="1188"/>
    <n v="7.3120000000000003"/>
    <n v="2"/>
    <n v="0.2"/>
    <n v="2.5592000000000001"/>
    <n v="5.8496000000000006"/>
    <n v="1.4624000000000001"/>
    <x v="0"/>
    <x v="0"/>
    <s v="Q4"/>
    <x v="3"/>
  </r>
  <r>
    <n v="2074"/>
    <s v="CA-2017-122504"/>
    <x v="659"/>
    <x v="44"/>
    <x v="0"/>
    <s v="DB-13270"/>
    <s v="Deborah Brumfield"/>
    <x v="2"/>
    <x v="0"/>
    <x v="71"/>
    <s v="California"/>
    <x v="90"/>
    <x v="1"/>
    <x v="1235"/>
    <x v="2"/>
    <x v="11"/>
    <x v="1218"/>
    <n v="59.97"/>
    <n v="3"/>
    <n v="0"/>
    <n v="13.793100000000001"/>
    <n v="59.97"/>
    <n v="0"/>
    <x v="3"/>
    <x v="0"/>
    <s v="Q4"/>
    <x v="0"/>
  </r>
  <r>
    <n v="2075"/>
    <s v="CA-2017-122504"/>
    <x v="659"/>
    <x v="44"/>
    <x v="0"/>
    <s v="DB-13270"/>
    <s v="Deborah Brumfield"/>
    <x v="2"/>
    <x v="0"/>
    <x v="71"/>
    <s v="California"/>
    <x v="90"/>
    <x v="1"/>
    <x v="1236"/>
    <x v="2"/>
    <x v="7"/>
    <x v="1219"/>
    <n v="761.54399999999998"/>
    <n v="7"/>
    <n v="0.2"/>
    <n v="66.635099999999994"/>
    <n v="609.23519999999996"/>
    <n v="152.30879999999999"/>
    <x v="3"/>
    <x v="0"/>
    <s v="Q4"/>
    <x v="0"/>
  </r>
  <r>
    <n v="2076"/>
    <s v="CA-2014-131051"/>
    <x v="588"/>
    <x v="692"/>
    <x v="1"/>
    <s v="TR-21325"/>
    <s v="Toby Ritter"/>
    <x v="0"/>
    <x v="0"/>
    <x v="8"/>
    <s v="California"/>
    <x v="34"/>
    <x v="1"/>
    <x v="275"/>
    <x v="0"/>
    <x v="5"/>
    <x v="275"/>
    <n v="58.2"/>
    <n v="3"/>
    <n v="0"/>
    <n v="28.518000000000001"/>
    <n v="58.2"/>
    <n v="0"/>
    <x v="2"/>
    <x v="4"/>
    <s v="Q4"/>
    <x v="2"/>
  </r>
  <r>
    <n v="2077"/>
    <s v="CA-2017-140676"/>
    <x v="510"/>
    <x v="17"/>
    <x v="2"/>
    <s v="BF-11080"/>
    <s v="Bart Folk"/>
    <x v="0"/>
    <x v="0"/>
    <x v="248"/>
    <s v="Maryland"/>
    <x v="307"/>
    <x v="3"/>
    <x v="226"/>
    <x v="1"/>
    <x v="10"/>
    <x v="227"/>
    <n v="39.9"/>
    <n v="5"/>
    <n v="0"/>
    <n v="19.95"/>
    <n v="39.9"/>
    <n v="0"/>
    <x v="3"/>
    <x v="8"/>
    <s v="Q3"/>
    <x v="0"/>
  </r>
  <r>
    <n v="2078"/>
    <s v="CA-2017-140676"/>
    <x v="510"/>
    <x v="17"/>
    <x v="2"/>
    <s v="BF-11080"/>
    <s v="Bart Folk"/>
    <x v="0"/>
    <x v="0"/>
    <x v="248"/>
    <s v="Maryland"/>
    <x v="307"/>
    <x v="3"/>
    <x v="95"/>
    <x v="1"/>
    <x v="9"/>
    <x v="95"/>
    <n v="90.86"/>
    <n v="7"/>
    <n v="0"/>
    <n v="26.349399999999999"/>
    <n v="90.86"/>
    <n v="0"/>
    <x v="3"/>
    <x v="8"/>
    <s v="Q3"/>
    <x v="0"/>
  </r>
  <r>
    <n v="2079"/>
    <s v="CA-2017-140676"/>
    <x v="510"/>
    <x v="17"/>
    <x v="2"/>
    <s v="BF-11080"/>
    <s v="Bart Folk"/>
    <x v="0"/>
    <x v="0"/>
    <x v="248"/>
    <s v="Maryland"/>
    <x v="307"/>
    <x v="3"/>
    <x v="274"/>
    <x v="1"/>
    <x v="10"/>
    <x v="274"/>
    <n v="94.85"/>
    <n v="5"/>
    <n v="0"/>
    <n v="45.527999999999999"/>
    <n v="94.85"/>
    <n v="0"/>
    <x v="3"/>
    <x v="8"/>
    <s v="Q3"/>
    <x v="0"/>
  </r>
  <r>
    <n v="2080"/>
    <s v="CA-2015-120103"/>
    <x v="100"/>
    <x v="693"/>
    <x v="1"/>
    <s v="MS-17365"/>
    <s v="Maribeth Schnelling"/>
    <x v="0"/>
    <x v="0"/>
    <x v="42"/>
    <s v="Arizona"/>
    <x v="51"/>
    <x v="1"/>
    <x v="1237"/>
    <x v="1"/>
    <x v="10"/>
    <x v="1220"/>
    <n v="106.232"/>
    <n v="7"/>
    <n v="0.2"/>
    <n v="37.181199999999997"/>
    <n v="84.985600000000005"/>
    <n v="21.246400000000001"/>
    <x v="1"/>
    <x v="4"/>
    <s v="Q4"/>
    <x v="6"/>
  </r>
  <r>
    <n v="2081"/>
    <s v="CA-2015-120103"/>
    <x v="100"/>
    <x v="693"/>
    <x v="1"/>
    <s v="MS-17365"/>
    <s v="Maribeth Schnelling"/>
    <x v="0"/>
    <x v="0"/>
    <x v="42"/>
    <s v="Arizona"/>
    <x v="51"/>
    <x v="1"/>
    <x v="599"/>
    <x v="2"/>
    <x v="7"/>
    <x v="599"/>
    <n v="111.98399999999999"/>
    <n v="2"/>
    <n v="0.2"/>
    <n v="11.198399999999999"/>
    <n v="89.587199999999996"/>
    <n v="22.396799999999999"/>
    <x v="1"/>
    <x v="4"/>
    <s v="Q4"/>
    <x v="6"/>
  </r>
  <r>
    <n v="2082"/>
    <s v="CA-2015-120103"/>
    <x v="100"/>
    <x v="693"/>
    <x v="1"/>
    <s v="MS-17365"/>
    <s v="Maribeth Schnelling"/>
    <x v="0"/>
    <x v="0"/>
    <x v="42"/>
    <s v="Arizona"/>
    <x v="51"/>
    <x v="1"/>
    <x v="763"/>
    <x v="0"/>
    <x v="5"/>
    <x v="762"/>
    <n v="7.7119999999999997"/>
    <n v="2"/>
    <n v="0.2"/>
    <n v="1.7352000000000001"/>
    <n v="6.1696"/>
    <n v="1.5424"/>
    <x v="1"/>
    <x v="4"/>
    <s v="Q4"/>
    <x v="6"/>
  </r>
  <r>
    <n v="2083"/>
    <s v="CA-2017-104647"/>
    <x v="660"/>
    <x v="694"/>
    <x v="1"/>
    <s v="CK-12595"/>
    <s v="Clytie Kelty"/>
    <x v="0"/>
    <x v="0"/>
    <x v="1"/>
    <s v="California"/>
    <x v="141"/>
    <x v="1"/>
    <x v="910"/>
    <x v="1"/>
    <x v="10"/>
    <x v="902"/>
    <n v="37.44"/>
    <n v="6"/>
    <n v="0"/>
    <n v="16.847999999999999"/>
    <n v="37.44"/>
    <n v="0"/>
    <x v="3"/>
    <x v="11"/>
    <s v="Q1"/>
    <x v="6"/>
  </r>
  <r>
    <n v="2084"/>
    <s v="CA-2014-110352"/>
    <x v="533"/>
    <x v="695"/>
    <x v="1"/>
    <s v="ED-13885"/>
    <s v="Emily Ducich"/>
    <x v="2"/>
    <x v="0"/>
    <x v="12"/>
    <s v="Texas"/>
    <x v="66"/>
    <x v="2"/>
    <x v="429"/>
    <x v="1"/>
    <x v="2"/>
    <x v="429"/>
    <n v="23.68"/>
    <n v="2"/>
    <n v="0.2"/>
    <n v="8.8800000000000008"/>
    <n v="18.943999999999999"/>
    <n v="4.7359999999999998"/>
    <x v="2"/>
    <x v="0"/>
    <s v="Q4"/>
    <x v="1"/>
  </r>
  <r>
    <n v="2085"/>
    <s v="CA-2016-140501"/>
    <x v="661"/>
    <x v="696"/>
    <x v="1"/>
    <s v="IM-15070"/>
    <s v="Irene Maddox"/>
    <x v="0"/>
    <x v="0"/>
    <x v="20"/>
    <s v="New York"/>
    <x v="29"/>
    <x v="3"/>
    <x v="580"/>
    <x v="1"/>
    <x v="2"/>
    <x v="580"/>
    <n v="122.12"/>
    <n v="4"/>
    <n v="0"/>
    <n v="56.175199999999997"/>
    <n v="122.12"/>
    <n v="0"/>
    <x v="0"/>
    <x v="1"/>
    <s v="Q2"/>
    <x v="6"/>
  </r>
  <r>
    <n v="2086"/>
    <s v="CA-2016-140501"/>
    <x v="661"/>
    <x v="696"/>
    <x v="1"/>
    <s v="IM-15070"/>
    <s v="Irene Maddox"/>
    <x v="0"/>
    <x v="0"/>
    <x v="20"/>
    <s v="New York"/>
    <x v="29"/>
    <x v="3"/>
    <x v="1238"/>
    <x v="1"/>
    <x v="2"/>
    <x v="1221"/>
    <n v="18.45"/>
    <n v="5"/>
    <n v="0"/>
    <n v="8.6715"/>
    <n v="18.45"/>
    <n v="0"/>
    <x v="0"/>
    <x v="1"/>
    <s v="Q2"/>
    <x v="6"/>
  </r>
  <r>
    <n v="2087"/>
    <s v="CA-2016-140501"/>
    <x v="661"/>
    <x v="696"/>
    <x v="1"/>
    <s v="IM-15070"/>
    <s v="Irene Maddox"/>
    <x v="0"/>
    <x v="0"/>
    <x v="20"/>
    <s v="New York"/>
    <x v="29"/>
    <x v="3"/>
    <x v="391"/>
    <x v="1"/>
    <x v="4"/>
    <x v="392"/>
    <n v="324.89999999999998"/>
    <n v="5"/>
    <n v="0"/>
    <n v="38.988"/>
    <n v="324.89999999999998"/>
    <n v="0"/>
    <x v="0"/>
    <x v="1"/>
    <s v="Q2"/>
    <x v="6"/>
  </r>
  <r>
    <n v="2088"/>
    <s v="CA-2016-140501"/>
    <x v="661"/>
    <x v="696"/>
    <x v="1"/>
    <s v="IM-15070"/>
    <s v="Irene Maddox"/>
    <x v="0"/>
    <x v="0"/>
    <x v="20"/>
    <s v="New York"/>
    <x v="29"/>
    <x v="3"/>
    <x v="1158"/>
    <x v="1"/>
    <x v="10"/>
    <x v="1146"/>
    <n v="146.72999999999999"/>
    <n v="3"/>
    <n v="0"/>
    <n v="68.963099999999997"/>
    <n v="146.72999999999999"/>
    <n v="0"/>
    <x v="0"/>
    <x v="1"/>
    <s v="Q2"/>
    <x v="6"/>
  </r>
  <r>
    <n v="2089"/>
    <s v="CA-2016-140501"/>
    <x v="661"/>
    <x v="696"/>
    <x v="1"/>
    <s v="IM-15070"/>
    <s v="Irene Maddox"/>
    <x v="0"/>
    <x v="0"/>
    <x v="20"/>
    <s v="New York"/>
    <x v="29"/>
    <x v="3"/>
    <x v="1239"/>
    <x v="1"/>
    <x v="13"/>
    <x v="1222"/>
    <n v="3.96"/>
    <n v="2"/>
    <n v="0"/>
    <n v="1.4652000000000001"/>
    <n v="3.96"/>
    <n v="0"/>
    <x v="0"/>
    <x v="1"/>
    <s v="Q2"/>
    <x v="6"/>
  </r>
  <r>
    <n v="2090"/>
    <s v="CA-2015-139290"/>
    <x v="662"/>
    <x v="697"/>
    <x v="1"/>
    <s v="MY-17380"/>
    <s v="Maribeth Yedwab"/>
    <x v="1"/>
    <x v="0"/>
    <x v="277"/>
    <s v="California"/>
    <x v="348"/>
    <x v="1"/>
    <x v="1240"/>
    <x v="1"/>
    <x v="2"/>
    <x v="1223"/>
    <n v="5.76"/>
    <n v="2"/>
    <n v="0"/>
    <n v="2.6496"/>
    <n v="5.76"/>
    <n v="0"/>
    <x v="1"/>
    <x v="2"/>
    <s v="Q4"/>
    <x v="2"/>
  </r>
  <r>
    <n v="2091"/>
    <s v="CA-2017-166142"/>
    <x v="663"/>
    <x v="698"/>
    <x v="1"/>
    <s v="MM-17260"/>
    <s v="Magdelene Morse"/>
    <x v="0"/>
    <x v="0"/>
    <x v="40"/>
    <s v="Delaware"/>
    <x v="49"/>
    <x v="3"/>
    <x v="608"/>
    <x v="1"/>
    <x v="8"/>
    <x v="608"/>
    <n v="26.55"/>
    <n v="3"/>
    <n v="0"/>
    <n v="13.009499999999999"/>
    <n v="26.55"/>
    <n v="0"/>
    <x v="3"/>
    <x v="7"/>
    <s v="Q3"/>
    <x v="3"/>
  </r>
  <r>
    <n v="2092"/>
    <s v="CA-2017-166142"/>
    <x v="663"/>
    <x v="698"/>
    <x v="1"/>
    <s v="MM-17260"/>
    <s v="Magdelene Morse"/>
    <x v="0"/>
    <x v="0"/>
    <x v="40"/>
    <s v="Delaware"/>
    <x v="49"/>
    <x v="3"/>
    <x v="1116"/>
    <x v="0"/>
    <x v="3"/>
    <x v="1104"/>
    <n v="310.44299999999998"/>
    <n v="3"/>
    <n v="0.3"/>
    <n v="-48.783900000000003"/>
    <n v="217.31009999999998"/>
    <n v="93.132899999999992"/>
    <x v="3"/>
    <x v="7"/>
    <s v="Q3"/>
    <x v="3"/>
  </r>
  <r>
    <n v="2093"/>
    <s v="CA-2014-145926"/>
    <x v="664"/>
    <x v="683"/>
    <x v="1"/>
    <s v="MP-17470"/>
    <s v="Mark Packer"/>
    <x v="2"/>
    <x v="0"/>
    <x v="278"/>
    <s v="Minnesota"/>
    <x v="349"/>
    <x v="2"/>
    <x v="992"/>
    <x v="0"/>
    <x v="1"/>
    <x v="984"/>
    <n v="479.9"/>
    <n v="5"/>
    <n v="0"/>
    <n v="81.582999999999998"/>
    <n v="479.9"/>
    <n v="0"/>
    <x v="2"/>
    <x v="0"/>
    <s v="Q4"/>
    <x v="2"/>
  </r>
  <r>
    <n v="2094"/>
    <s v="CA-2015-149678"/>
    <x v="657"/>
    <x v="368"/>
    <x v="0"/>
    <s v="AW-10840"/>
    <s v="Anthony Witt"/>
    <x v="0"/>
    <x v="0"/>
    <x v="168"/>
    <s v="New Mexico"/>
    <x v="214"/>
    <x v="1"/>
    <x v="505"/>
    <x v="1"/>
    <x v="14"/>
    <x v="505"/>
    <n v="12.88"/>
    <n v="1"/>
    <n v="0"/>
    <n v="0.38640000000000002"/>
    <n v="12.88"/>
    <n v="0"/>
    <x v="1"/>
    <x v="3"/>
    <s v="Q2"/>
    <x v="2"/>
  </r>
  <r>
    <n v="2095"/>
    <s v="US-2015-164357"/>
    <x v="665"/>
    <x v="699"/>
    <x v="1"/>
    <s v="SF-20065"/>
    <s v="Sandra Flanagan"/>
    <x v="0"/>
    <x v="0"/>
    <x v="40"/>
    <s v="North Carolina"/>
    <x v="124"/>
    <x v="0"/>
    <x v="1241"/>
    <x v="1"/>
    <x v="6"/>
    <x v="1224"/>
    <n v="13.12"/>
    <n v="5"/>
    <n v="0.2"/>
    <n v="1.476"/>
    <n v="10.496"/>
    <n v="2.6240000000000001"/>
    <x v="1"/>
    <x v="0"/>
    <s v="Q4"/>
    <x v="4"/>
  </r>
  <r>
    <n v="2096"/>
    <s v="US-2016-146570"/>
    <x v="666"/>
    <x v="315"/>
    <x v="1"/>
    <s v="SN-20710"/>
    <s v="Steve Nguyen"/>
    <x v="2"/>
    <x v="0"/>
    <x v="25"/>
    <s v="Mississippi"/>
    <x v="129"/>
    <x v="0"/>
    <x v="1242"/>
    <x v="1"/>
    <x v="8"/>
    <x v="1225"/>
    <n v="511.84"/>
    <n v="8"/>
    <n v="0"/>
    <n v="240.56479999999999"/>
    <n v="511.84"/>
    <n v="0"/>
    <x v="0"/>
    <x v="5"/>
    <s v="Q2"/>
    <x v="1"/>
  </r>
  <r>
    <n v="2097"/>
    <s v="US-2016-146570"/>
    <x v="666"/>
    <x v="315"/>
    <x v="1"/>
    <s v="SN-20710"/>
    <s v="Steve Nguyen"/>
    <x v="2"/>
    <x v="0"/>
    <x v="25"/>
    <s v="Mississippi"/>
    <x v="129"/>
    <x v="0"/>
    <x v="1243"/>
    <x v="1"/>
    <x v="6"/>
    <x v="1226"/>
    <n v="91.96"/>
    <n v="4"/>
    <n v="0"/>
    <n v="25.748799999999999"/>
    <n v="91.96"/>
    <n v="0"/>
    <x v="0"/>
    <x v="5"/>
    <s v="Q2"/>
    <x v="1"/>
  </r>
  <r>
    <n v="2098"/>
    <s v="US-2016-146570"/>
    <x v="666"/>
    <x v="315"/>
    <x v="1"/>
    <s v="SN-20710"/>
    <s v="Steve Nguyen"/>
    <x v="2"/>
    <x v="0"/>
    <x v="25"/>
    <s v="Mississippi"/>
    <x v="129"/>
    <x v="0"/>
    <x v="449"/>
    <x v="1"/>
    <x v="6"/>
    <x v="449"/>
    <n v="8.34"/>
    <n v="3"/>
    <n v="0"/>
    <n v="2.1684000000000001"/>
    <n v="8.34"/>
    <n v="0"/>
    <x v="0"/>
    <x v="5"/>
    <s v="Q2"/>
    <x v="1"/>
  </r>
  <r>
    <n v="2099"/>
    <s v="CA-2017-124401"/>
    <x v="210"/>
    <x v="230"/>
    <x v="1"/>
    <s v="RD-19900"/>
    <s v="Ruben Dartt"/>
    <x v="0"/>
    <x v="0"/>
    <x v="32"/>
    <s v="Oregon"/>
    <x v="40"/>
    <x v="1"/>
    <x v="953"/>
    <x v="1"/>
    <x v="4"/>
    <x v="946"/>
    <n v="37.68"/>
    <n v="3"/>
    <n v="0.2"/>
    <n v="2.355"/>
    <n v="30.144000000000002"/>
    <n v="7.5360000000000005"/>
    <x v="3"/>
    <x v="8"/>
    <s v="Q3"/>
    <x v="6"/>
  </r>
  <r>
    <n v="2100"/>
    <s v="CA-2017-124401"/>
    <x v="210"/>
    <x v="230"/>
    <x v="1"/>
    <s v="RD-19900"/>
    <s v="Ruben Dartt"/>
    <x v="0"/>
    <x v="0"/>
    <x v="32"/>
    <s v="Oregon"/>
    <x v="40"/>
    <x v="1"/>
    <x v="1135"/>
    <x v="2"/>
    <x v="11"/>
    <x v="1123"/>
    <n v="279.94400000000002"/>
    <n v="7"/>
    <n v="0.2"/>
    <n v="80.483900000000006"/>
    <n v="223.95520000000002"/>
    <n v="55.988800000000005"/>
    <x v="3"/>
    <x v="8"/>
    <s v="Q3"/>
    <x v="6"/>
  </r>
  <r>
    <n v="2101"/>
    <s v="US-2014-140116"/>
    <x v="418"/>
    <x v="700"/>
    <x v="1"/>
    <s v="KT-16480"/>
    <s v="Kean Thornton"/>
    <x v="0"/>
    <x v="0"/>
    <x v="60"/>
    <s v="Colorado"/>
    <x v="76"/>
    <x v="1"/>
    <x v="1244"/>
    <x v="1"/>
    <x v="4"/>
    <x v="1227"/>
    <n v="636.40800000000002"/>
    <n v="3"/>
    <n v="0.2"/>
    <n v="-15.9102"/>
    <n v="509.12640000000005"/>
    <n v="127.28160000000001"/>
    <x v="2"/>
    <x v="10"/>
    <s v="Q1"/>
    <x v="2"/>
  </r>
  <r>
    <n v="2102"/>
    <s v="US-2014-140116"/>
    <x v="418"/>
    <x v="700"/>
    <x v="1"/>
    <s v="KT-16480"/>
    <s v="Kean Thornton"/>
    <x v="0"/>
    <x v="0"/>
    <x v="60"/>
    <s v="Colorado"/>
    <x v="76"/>
    <x v="1"/>
    <x v="1062"/>
    <x v="1"/>
    <x v="6"/>
    <x v="1051"/>
    <n v="83.168000000000006"/>
    <n v="4"/>
    <n v="0.2"/>
    <n v="9.3564000000000007"/>
    <n v="66.534400000000005"/>
    <n v="16.633600000000001"/>
    <x v="2"/>
    <x v="10"/>
    <s v="Q1"/>
    <x v="2"/>
  </r>
  <r>
    <n v="2103"/>
    <s v="CA-2014-123295"/>
    <x v="667"/>
    <x v="701"/>
    <x v="3"/>
    <s v="AH-10120"/>
    <s v="Adrian Hane"/>
    <x v="2"/>
    <x v="0"/>
    <x v="93"/>
    <s v="Arizona"/>
    <x v="115"/>
    <x v="1"/>
    <x v="394"/>
    <x v="0"/>
    <x v="1"/>
    <x v="395"/>
    <n v="259.13600000000002"/>
    <n v="4"/>
    <n v="0.2"/>
    <n v="-25.913599999999999"/>
    <n v="207.30880000000002"/>
    <n v="51.827200000000005"/>
    <x v="2"/>
    <x v="7"/>
    <s v="Q3"/>
    <x v="5"/>
  </r>
  <r>
    <n v="2104"/>
    <s v="CA-2017-167101"/>
    <x v="668"/>
    <x v="702"/>
    <x v="0"/>
    <s v="BM-11650"/>
    <s v="Brian Moss"/>
    <x v="1"/>
    <x v="0"/>
    <x v="20"/>
    <s v="New York"/>
    <x v="29"/>
    <x v="3"/>
    <x v="447"/>
    <x v="1"/>
    <x v="10"/>
    <x v="1228"/>
    <n v="221.92"/>
    <n v="4"/>
    <n v="0"/>
    <n v="106.52160000000001"/>
    <n v="221.92"/>
    <n v="0"/>
    <x v="3"/>
    <x v="10"/>
    <s v="Q1"/>
    <x v="5"/>
  </r>
  <r>
    <n v="2105"/>
    <s v="CA-2017-167101"/>
    <x v="668"/>
    <x v="702"/>
    <x v="0"/>
    <s v="BM-11650"/>
    <s v="Brian Moss"/>
    <x v="1"/>
    <x v="0"/>
    <x v="20"/>
    <s v="New York"/>
    <x v="29"/>
    <x v="3"/>
    <x v="197"/>
    <x v="2"/>
    <x v="11"/>
    <x v="198"/>
    <n v="26"/>
    <n v="2"/>
    <n v="0"/>
    <n v="11.7"/>
    <n v="26"/>
    <n v="0"/>
    <x v="3"/>
    <x v="10"/>
    <s v="Q1"/>
    <x v="5"/>
  </r>
  <r>
    <n v="2106"/>
    <s v="US-2014-167633"/>
    <x v="587"/>
    <x v="703"/>
    <x v="1"/>
    <s v="BW-11200"/>
    <s v="Ben Wallace"/>
    <x v="0"/>
    <x v="0"/>
    <x v="199"/>
    <s v="Florida"/>
    <x v="250"/>
    <x v="0"/>
    <x v="974"/>
    <x v="1"/>
    <x v="10"/>
    <x v="968"/>
    <n v="15.552"/>
    <n v="3"/>
    <n v="0.2"/>
    <n v="5.4432"/>
    <n v="12.441600000000001"/>
    <n v="3.1104000000000003"/>
    <x v="2"/>
    <x v="8"/>
    <s v="Q3"/>
    <x v="0"/>
  </r>
  <r>
    <n v="2107"/>
    <s v="US-2014-152723"/>
    <x v="467"/>
    <x v="316"/>
    <x v="3"/>
    <s v="HG-14965"/>
    <s v="Henry Goldwyn"/>
    <x v="1"/>
    <x v="0"/>
    <x v="279"/>
    <s v="Texas"/>
    <x v="350"/>
    <x v="2"/>
    <x v="236"/>
    <x v="1"/>
    <x v="8"/>
    <x v="237"/>
    <n v="0.876"/>
    <n v="1"/>
    <n v="0.8"/>
    <n v="-1.4016"/>
    <n v="0.17519999999999997"/>
    <n v="0.70080000000000009"/>
    <x v="2"/>
    <x v="8"/>
    <s v="Q3"/>
    <x v="5"/>
  </r>
  <r>
    <n v="2108"/>
    <s v="CA-2015-164882"/>
    <x v="89"/>
    <x v="704"/>
    <x v="3"/>
    <s v="SG-20080"/>
    <s v="Sandra Glassco"/>
    <x v="0"/>
    <x v="0"/>
    <x v="56"/>
    <s v="California"/>
    <x v="71"/>
    <x v="1"/>
    <x v="368"/>
    <x v="1"/>
    <x v="10"/>
    <x v="369"/>
    <n v="19.98"/>
    <n v="1"/>
    <n v="0"/>
    <n v="9.3905999999999992"/>
    <n v="19.98"/>
    <n v="0"/>
    <x v="1"/>
    <x v="2"/>
    <s v="Q4"/>
    <x v="3"/>
  </r>
  <r>
    <n v="2109"/>
    <s v="CA-2015-164882"/>
    <x v="89"/>
    <x v="704"/>
    <x v="3"/>
    <s v="SG-20080"/>
    <s v="Sandra Glassco"/>
    <x v="0"/>
    <x v="0"/>
    <x v="56"/>
    <s v="California"/>
    <x v="71"/>
    <x v="1"/>
    <x v="896"/>
    <x v="1"/>
    <x v="8"/>
    <x v="889"/>
    <n v="398.35199999999998"/>
    <n v="3"/>
    <n v="0.2"/>
    <n v="124.485"/>
    <n v="318.6816"/>
    <n v="79.670400000000001"/>
    <x v="1"/>
    <x v="2"/>
    <s v="Q4"/>
    <x v="3"/>
  </r>
  <r>
    <n v="2110"/>
    <s v="CA-2015-164882"/>
    <x v="89"/>
    <x v="704"/>
    <x v="3"/>
    <s v="SG-20080"/>
    <s v="Sandra Glassco"/>
    <x v="0"/>
    <x v="0"/>
    <x v="56"/>
    <s v="California"/>
    <x v="71"/>
    <x v="1"/>
    <x v="1245"/>
    <x v="1"/>
    <x v="6"/>
    <x v="1229"/>
    <n v="5.04"/>
    <n v="3"/>
    <n v="0"/>
    <n v="1.26"/>
    <n v="5.04"/>
    <n v="0"/>
    <x v="1"/>
    <x v="2"/>
    <s v="Q4"/>
    <x v="3"/>
  </r>
  <r>
    <n v="2111"/>
    <s v="CA-2015-164882"/>
    <x v="89"/>
    <x v="704"/>
    <x v="3"/>
    <s v="SG-20080"/>
    <s v="Sandra Glassco"/>
    <x v="0"/>
    <x v="0"/>
    <x v="56"/>
    <s v="California"/>
    <x v="71"/>
    <x v="1"/>
    <x v="203"/>
    <x v="1"/>
    <x v="13"/>
    <x v="204"/>
    <n v="17.45"/>
    <n v="5"/>
    <n v="0"/>
    <n v="8.0269999999999992"/>
    <n v="17.45"/>
    <n v="0"/>
    <x v="1"/>
    <x v="2"/>
    <s v="Q4"/>
    <x v="3"/>
  </r>
  <r>
    <n v="2112"/>
    <s v="CA-2015-164882"/>
    <x v="89"/>
    <x v="704"/>
    <x v="3"/>
    <s v="SG-20080"/>
    <s v="Sandra Glassco"/>
    <x v="0"/>
    <x v="0"/>
    <x v="56"/>
    <s v="California"/>
    <x v="71"/>
    <x v="1"/>
    <x v="38"/>
    <x v="0"/>
    <x v="1"/>
    <x v="38"/>
    <n v="323.13600000000002"/>
    <n v="4"/>
    <n v="0.2"/>
    <n v="20.196000000000002"/>
    <n v="258.50880000000001"/>
    <n v="64.627200000000002"/>
    <x v="1"/>
    <x v="2"/>
    <s v="Q4"/>
    <x v="3"/>
  </r>
  <r>
    <n v="2113"/>
    <s v="CA-2015-164882"/>
    <x v="89"/>
    <x v="704"/>
    <x v="3"/>
    <s v="SG-20080"/>
    <s v="Sandra Glassco"/>
    <x v="0"/>
    <x v="0"/>
    <x v="56"/>
    <s v="California"/>
    <x v="71"/>
    <x v="1"/>
    <x v="558"/>
    <x v="1"/>
    <x v="14"/>
    <x v="557"/>
    <n v="29.7"/>
    <n v="3"/>
    <n v="0"/>
    <n v="8.0190000000000001"/>
    <n v="29.7"/>
    <n v="0"/>
    <x v="1"/>
    <x v="2"/>
    <s v="Q4"/>
    <x v="3"/>
  </r>
  <r>
    <n v="2114"/>
    <s v="CA-2015-164882"/>
    <x v="89"/>
    <x v="704"/>
    <x v="3"/>
    <s v="SG-20080"/>
    <s v="Sandra Glassco"/>
    <x v="0"/>
    <x v="0"/>
    <x v="56"/>
    <s v="California"/>
    <x v="71"/>
    <x v="1"/>
    <x v="1246"/>
    <x v="2"/>
    <x v="7"/>
    <x v="1230"/>
    <n v="1295.8399999999999"/>
    <n v="4"/>
    <n v="0.2"/>
    <n v="145.78200000000001"/>
    <n v="1036.672"/>
    <n v="259.16800000000001"/>
    <x v="1"/>
    <x v="2"/>
    <s v="Q4"/>
    <x v="3"/>
  </r>
  <r>
    <n v="2115"/>
    <s v="CA-2015-164882"/>
    <x v="89"/>
    <x v="704"/>
    <x v="3"/>
    <s v="SG-20080"/>
    <s v="Sandra Glassco"/>
    <x v="0"/>
    <x v="0"/>
    <x v="56"/>
    <s v="California"/>
    <x v="71"/>
    <x v="1"/>
    <x v="1247"/>
    <x v="1"/>
    <x v="4"/>
    <x v="1231"/>
    <n v="46.84"/>
    <n v="2"/>
    <n v="0"/>
    <n v="12.646800000000001"/>
    <n v="46.84"/>
    <n v="0"/>
    <x v="1"/>
    <x v="2"/>
    <s v="Q4"/>
    <x v="3"/>
  </r>
  <r>
    <n v="2116"/>
    <s v="CA-2015-164882"/>
    <x v="89"/>
    <x v="704"/>
    <x v="3"/>
    <s v="SG-20080"/>
    <s v="Sandra Glassco"/>
    <x v="0"/>
    <x v="0"/>
    <x v="56"/>
    <s v="California"/>
    <x v="71"/>
    <x v="1"/>
    <x v="1248"/>
    <x v="0"/>
    <x v="0"/>
    <x v="1232"/>
    <n v="425.83300000000003"/>
    <n v="1"/>
    <n v="0.15"/>
    <n v="20.039200000000001"/>
    <n v="361.95805000000001"/>
    <n v="63.874949999999998"/>
    <x v="1"/>
    <x v="2"/>
    <s v="Q4"/>
    <x v="3"/>
  </r>
  <r>
    <n v="2117"/>
    <s v="CA-2015-159786"/>
    <x v="88"/>
    <x v="334"/>
    <x v="0"/>
    <s v="RK-19300"/>
    <s v="Ralph Kennedy"/>
    <x v="0"/>
    <x v="0"/>
    <x v="30"/>
    <s v="New York"/>
    <x v="144"/>
    <x v="3"/>
    <x v="1110"/>
    <x v="0"/>
    <x v="3"/>
    <x v="1099"/>
    <n v="209.67"/>
    <n v="1"/>
    <n v="0.4"/>
    <n v="-13.978"/>
    <n v="125.80199999999999"/>
    <n v="83.867999999999995"/>
    <x v="1"/>
    <x v="2"/>
    <s v="Q4"/>
    <x v="2"/>
  </r>
  <r>
    <n v="2118"/>
    <s v="CA-2016-130267"/>
    <x v="251"/>
    <x v="30"/>
    <x v="1"/>
    <s v="SW-20245"/>
    <s v="Scot Wooten"/>
    <x v="0"/>
    <x v="0"/>
    <x v="280"/>
    <s v="California"/>
    <x v="351"/>
    <x v="1"/>
    <x v="393"/>
    <x v="1"/>
    <x v="10"/>
    <x v="394"/>
    <n v="159.88"/>
    <n v="7"/>
    <n v="0"/>
    <n v="73.544799999999995"/>
    <n v="159.88"/>
    <n v="0"/>
    <x v="0"/>
    <x v="8"/>
    <s v="Q3"/>
    <x v="2"/>
  </r>
  <r>
    <n v="2119"/>
    <s v="CA-2017-155460"/>
    <x v="669"/>
    <x v="339"/>
    <x v="2"/>
    <s v="RW-19630"/>
    <s v="Rob Williams"/>
    <x v="1"/>
    <x v="0"/>
    <x v="4"/>
    <s v="Washington"/>
    <x v="59"/>
    <x v="1"/>
    <x v="218"/>
    <x v="1"/>
    <x v="10"/>
    <x v="219"/>
    <n v="5.28"/>
    <n v="1"/>
    <n v="0"/>
    <n v="2.3759999999999999"/>
    <n v="5.28"/>
    <n v="0"/>
    <x v="3"/>
    <x v="3"/>
    <s v="Q2"/>
    <x v="6"/>
  </r>
  <r>
    <n v="2120"/>
    <s v="CA-2017-155460"/>
    <x v="669"/>
    <x v="339"/>
    <x v="2"/>
    <s v="RW-19630"/>
    <s v="Rob Williams"/>
    <x v="1"/>
    <x v="0"/>
    <x v="4"/>
    <s v="Washington"/>
    <x v="59"/>
    <x v="1"/>
    <x v="1188"/>
    <x v="1"/>
    <x v="8"/>
    <x v="1174"/>
    <n v="895.92"/>
    <n v="5"/>
    <n v="0.2"/>
    <n v="302.37299999999999"/>
    <n v="716.73599999999999"/>
    <n v="179.184"/>
    <x v="3"/>
    <x v="3"/>
    <s v="Q2"/>
    <x v="6"/>
  </r>
  <r>
    <n v="2121"/>
    <s v="US-2017-168690"/>
    <x v="363"/>
    <x v="705"/>
    <x v="1"/>
    <s v="TS-21085"/>
    <s v="Thais Sissman"/>
    <x v="0"/>
    <x v="0"/>
    <x v="281"/>
    <s v="Florida"/>
    <x v="352"/>
    <x v="0"/>
    <x v="744"/>
    <x v="1"/>
    <x v="8"/>
    <x v="742"/>
    <n v="2.8079999999999998"/>
    <n v="3"/>
    <n v="0.7"/>
    <n v="-1.9656"/>
    <n v="0.84240000000000004"/>
    <n v="1.9655999999999998"/>
    <x v="3"/>
    <x v="9"/>
    <s v="Q1"/>
    <x v="3"/>
  </r>
  <r>
    <n v="2122"/>
    <s v="CA-2017-158246"/>
    <x v="45"/>
    <x v="45"/>
    <x v="2"/>
    <s v="JB-15400"/>
    <s v="Jennifer Braxton"/>
    <x v="1"/>
    <x v="0"/>
    <x v="282"/>
    <s v="California"/>
    <x v="353"/>
    <x v="1"/>
    <x v="51"/>
    <x v="0"/>
    <x v="1"/>
    <x v="51"/>
    <n v="215.976"/>
    <n v="3"/>
    <n v="0.2"/>
    <n v="-2.6997"/>
    <n v="172.7808"/>
    <n v="43.1952"/>
    <x v="3"/>
    <x v="0"/>
    <s v="Q4"/>
    <x v="6"/>
  </r>
  <r>
    <n v="2123"/>
    <s v="CA-2017-167381"/>
    <x v="585"/>
    <x v="706"/>
    <x v="0"/>
    <s v="EH-14005"/>
    <s v="Erica Hernandez"/>
    <x v="2"/>
    <x v="0"/>
    <x v="190"/>
    <s v="Michigan"/>
    <x v="241"/>
    <x v="2"/>
    <x v="366"/>
    <x v="0"/>
    <x v="0"/>
    <x v="367"/>
    <n v="241.96"/>
    <n v="2"/>
    <n v="0"/>
    <n v="41.133200000000002"/>
    <n v="241.96"/>
    <n v="0"/>
    <x v="3"/>
    <x v="8"/>
    <s v="Q3"/>
    <x v="5"/>
  </r>
  <r>
    <n v="2124"/>
    <s v="CA-2017-167381"/>
    <x v="585"/>
    <x v="706"/>
    <x v="0"/>
    <s v="EH-14005"/>
    <s v="Erica Hernandez"/>
    <x v="2"/>
    <x v="0"/>
    <x v="190"/>
    <s v="Michigan"/>
    <x v="241"/>
    <x v="2"/>
    <x v="85"/>
    <x v="1"/>
    <x v="2"/>
    <x v="85"/>
    <n v="27.72"/>
    <n v="9"/>
    <n v="0"/>
    <n v="13.3056"/>
    <n v="27.72"/>
    <n v="0"/>
    <x v="3"/>
    <x v="8"/>
    <s v="Q3"/>
    <x v="5"/>
  </r>
  <r>
    <n v="2125"/>
    <s v="CA-2017-144862"/>
    <x v="96"/>
    <x v="241"/>
    <x v="1"/>
    <s v="EH-14005"/>
    <s v="Erica Hernandez"/>
    <x v="2"/>
    <x v="0"/>
    <x v="10"/>
    <s v="Pennsylvania"/>
    <x v="105"/>
    <x v="3"/>
    <x v="1249"/>
    <x v="1"/>
    <x v="12"/>
    <x v="1233"/>
    <n v="104.68"/>
    <n v="5"/>
    <n v="0.2"/>
    <n v="35.329500000000003"/>
    <n v="83.744000000000014"/>
    <n v="20.936000000000003"/>
    <x v="3"/>
    <x v="4"/>
    <s v="Q4"/>
    <x v="5"/>
  </r>
  <r>
    <n v="2126"/>
    <s v="CA-2017-144862"/>
    <x v="96"/>
    <x v="241"/>
    <x v="1"/>
    <s v="EH-14005"/>
    <s v="Erica Hernandez"/>
    <x v="2"/>
    <x v="0"/>
    <x v="10"/>
    <s v="Pennsylvania"/>
    <x v="105"/>
    <x v="3"/>
    <x v="1250"/>
    <x v="2"/>
    <x v="7"/>
    <x v="1234"/>
    <n v="62.957999999999998"/>
    <n v="7"/>
    <n v="0.4"/>
    <n v="9.4436999999999998"/>
    <n v="37.774799999999999"/>
    <n v="25.183199999999999"/>
    <x v="3"/>
    <x v="4"/>
    <s v="Q4"/>
    <x v="5"/>
  </r>
  <r>
    <n v="2127"/>
    <s v="CA-2014-126032"/>
    <x v="670"/>
    <x v="431"/>
    <x v="1"/>
    <s v="BS-11665"/>
    <s v="Brian Stugart"/>
    <x v="0"/>
    <x v="0"/>
    <x v="10"/>
    <s v="Pennsylvania"/>
    <x v="105"/>
    <x v="3"/>
    <x v="357"/>
    <x v="2"/>
    <x v="11"/>
    <x v="357"/>
    <n v="86.376000000000005"/>
    <n v="3"/>
    <n v="0.2"/>
    <n v="1.0797000000000001"/>
    <n v="69.100800000000007"/>
    <n v="17.275200000000002"/>
    <x v="2"/>
    <x v="1"/>
    <s v="Q2"/>
    <x v="2"/>
  </r>
  <r>
    <n v="2128"/>
    <s v="CA-2015-134859"/>
    <x v="242"/>
    <x v="256"/>
    <x v="1"/>
    <s v="JK-16120"/>
    <s v="Julie Kriz"/>
    <x v="2"/>
    <x v="0"/>
    <x v="10"/>
    <s v="Pennsylvania"/>
    <x v="63"/>
    <x v="3"/>
    <x v="1251"/>
    <x v="0"/>
    <x v="5"/>
    <x v="1235"/>
    <n v="64.944000000000003"/>
    <n v="3"/>
    <n v="0.2"/>
    <n v="6.4943999999999997"/>
    <n v="51.955200000000005"/>
    <n v="12.988800000000001"/>
    <x v="1"/>
    <x v="2"/>
    <s v="Q4"/>
    <x v="1"/>
  </r>
  <r>
    <n v="2129"/>
    <s v="CA-2015-134859"/>
    <x v="242"/>
    <x v="256"/>
    <x v="1"/>
    <s v="JK-16120"/>
    <s v="Julie Kriz"/>
    <x v="2"/>
    <x v="0"/>
    <x v="10"/>
    <s v="Pennsylvania"/>
    <x v="63"/>
    <x v="3"/>
    <x v="1004"/>
    <x v="1"/>
    <x v="10"/>
    <x v="996"/>
    <n v="20.736000000000001"/>
    <n v="4"/>
    <n v="0.2"/>
    <n v="7.2576000000000001"/>
    <n v="16.588800000000003"/>
    <n v="4.1472000000000007"/>
    <x v="1"/>
    <x v="2"/>
    <s v="Q4"/>
    <x v="1"/>
  </r>
  <r>
    <n v="2130"/>
    <s v="US-2014-114188"/>
    <x v="671"/>
    <x v="707"/>
    <x v="0"/>
    <s v="RF-19345"/>
    <s v="Randy Ferguson"/>
    <x v="1"/>
    <x v="0"/>
    <x v="18"/>
    <s v="New Hampshire"/>
    <x v="354"/>
    <x v="3"/>
    <x v="1252"/>
    <x v="1"/>
    <x v="9"/>
    <x v="1236"/>
    <n v="33.28"/>
    <n v="4"/>
    <n v="0"/>
    <n v="9.3184000000000005"/>
    <n v="33.28"/>
    <n v="0"/>
    <x v="2"/>
    <x v="5"/>
    <s v="Q2"/>
    <x v="0"/>
  </r>
  <r>
    <n v="2131"/>
    <s v="US-2014-114188"/>
    <x v="671"/>
    <x v="707"/>
    <x v="0"/>
    <s v="RF-19345"/>
    <s v="Randy Ferguson"/>
    <x v="1"/>
    <x v="0"/>
    <x v="18"/>
    <s v="New Hampshire"/>
    <x v="354"/>
    <x v="3"/>
    <x v="1253"/>
    <x v="1"/>
    <x v="6"/>
    <x v="1237"/>
    <n v="38.520000000000003"/>
    <n v="9"/>
    <n v="0"/>
    <n v="11.9412"/>
    <n v="38.520000000000003"/>
    <n v="0"/>
    <x v="2"/>
    <x v="5"/>
    <s v="Q2"/>
    <x v="0"/>
  </r>
  <r>
    <n v="2132"/>
    <s v="US-2014-114188"/>
    <x v="671"/>
    <x v="707"/>
    <x v="0"/>
    <s v="RF-19345"/>
    <s v="Randy Ferguson"/>
    <x v="1"/>
    <x v="0"/>
    <x v="18"/>
    <s v="New Hampshire"/>
    <x v="354"/>
    <x v="3"/>
    <x v="891"/>
    <x v="0"/>
    <x v="5"/>
    <x v="884"/>
    <n v="139.86000000000001"/>
    <n v="7"/>
    <n v="0"/>
    <n v="60.139800000000001"/>
    <n v="139.86000000000001"/>
    <n v="0"/>
    <x v="2"/>
    <x v="5"/>
    <s v="Q2"/>
    <x v="0"/>
  </r>
  <r>
    <n v="2133"/>
    <s v="CA-2015-156524"/>
    <x v="312"/>
    <x v="6"/>
    <x v="1"/>
    <s v="DL-12865"/>
    <s v="Dan Lawera"/>
    <x v="0"/>
    <x v="0"/>
    <x v="20"/>
    <s v="New York"/>
    <x v="164"/>
    <x v="3"/>
    <x v="1254"/>
    <x v="1"/>
    <x v="10"/>
    <x v="1238"/>
    <n v="19.649999999999999"/>
    <n v="3"/>
    <n v="0"/>
    <n v="9.0389999999999997"/>
    <n v="19.649999999999999"/>
    <n v="0"/>
    <x v="1"/>
    <x v="0"/>
    <s v="Q4"/>
    <x v="5"/>
  </r>
  <r>
    <n v="2134"/>
    <s v="CA-2015-122210"/>
    <x v="672"/>
    <x v="107"/>
    <x v="1"/>
    <s v="WB-21850"/>
    <s v="William Brown"/>
    <x v="0"/>
    <x v="0"/>
    <x v="10"/>
    <s v="Pennsylvania"/>
    <x v="63"/>
    <x v="3"/>
    <x v="13"/>
    <x v="1"/>
    <x v="8"/>
    <x v="13"/>
    <n v="152.99100000000001"/>
    <n v="3"/>
    <n v="0.7"/>
    <n v="-122.39279999999999"/>
    <n v="45.897300000000008"/>
    <n v="107.0937"/>
    <x v="1"/>
    <x v="0"/>
    <s v="Q4"/>
    <x v="2"/>
  </r>
  <r>
    <n v="2135"/>
    <s v="CA-2015-122210"/>
    <x v="672"/>
    <x v="107"/>
    <x v="1"/>
    <s v="WB-21850"/>
    <s v="William Brown"/>
    <x v="0"/>
    <x v="0"/>
    <x v="10"/>
    <s v="Pennsylvania"/>
    <x v="63"/>
    <x v="3"/>
    <x v="969"/>
    <x v="1"/>
    <x v="13"/>
    <x v="962"/>
    <n v="10.584"/>
    <n v="7"/>
    <n v="0.2"/>
    <n v="-2.3814000000000002"/>
    <n v="8.4672000000000001"/>
    <n v="2.1168"/>
    <x v="1"/>
    <x v="0"/>
    <s v="Q4"/>
    <x v="2"/>
  </r>
  <r>
    <n v="2136"/>
    <s v="CA-2015-122210"/>
    <x v="672"/>
    <x v="107"/>
    <x v="1"/>
    <s v="WB-21850"/>
    <s v="William Brown"/>
    <x v="0"/>
    <x v="0"/>
    <x v="10"/>
    <s v="Pennsylvania"/>
    <x v="63"/>
    <x v="3"/>
    <x v="1255"/>
    <x v="2"/>
    <x v="7"/>
    <x v="1239"/>
    <n v="94.92"/>
    <n v="4"/>
    <n v="0.4"/>
    <n v="15.82"/>
    <n v="56.951999999999998"/>
    <n v="37.968000000000004"/>
    <x v="1"/>
    <x v="0"/>
    <s v="Q4"/>
    <x v="2"/>
  </r>
  <r>
    <n v="2137"/>
    <s v="CA-2015-156377"/>
    <x v="620"/>
    <x v="708"/>
    <x v="1"/>
    <s v="TB-21625"/>
    <s v="Trudy Brown"/>
    <x v="0"/>
    <x v="0"/>
    <x v="55"/>
    <s v="Texas"/>
    <x v="70"/>
    <x v="2"/>
    <x v="1256"/>
    <x v="0"/>
    <x v="5"/>
    <x v="1240"/>
    <n v="14.76"/>
    <n v="5"/>
    <n v="0.6"/>
    <n v="-11.439"/>
    <n v="5.9039999999999999"/>
    <n v="8.8559999999999999"/>
    <x v="1"/>
    <x v="4"/>
    <s v="Q4"/>
    <x v="6"/>
  </r>
  <r>
    <n v="2138"/>
    <s v="CA-2015-156377"/>
    <x v="620"/>
    <x v="708"/>
    <x v="1"/>
    <s v="TB-21625"/>
    <s v="Trudy Brown"/>
    <x v="0"/>
    <x v="0"/>
    <x v="55"/>
    <s v="Texas"/>
    <x v="70"/>
    <x v="2"/>
    <x v="1203"/>
    <x v="1"/>
    <x v="8"/>
    <x v="1188"/>
    <n v="3.6560000000000001"/>
    <n v="4"/>
    <n v="0.8"/>
    <n v="-5.8495999999999997"/>
    <n v="0.73119999999999985"/>
    <n v="2.9248000000000003"/>
    <x v="1"/>
    <x v="4"/>
    <s v="Q4"/>
    <x v="6"/>
  </r>
  <r>
    <n v="2139"/>
    <s v="US-2017-157896"/>
    <x v="673"/>
    <x v="38"/>
    <x v="3"/>
    <s v="CB-12415"/>
    <s v="Christy Brittain"/>
    <x v="0"/>
    <x v="0"/>
    <x v="20"/>
    <s v="New York"/>
    <x v="29"/>
    <x v="3"/>
    <x v="593"/>
    <x v="1"/>
    <x v="10"/>
    <x v="593"/>
    <n v="146.82"/>
    <n v="3"/>
    <n v="0"/>
    <n v="73.41"/>
    <n v="146.82"/>
    <n v="0"/>
    <x v="3"/>
    <x v="0"/>
    <s v="Q4"/>
    <x v="6"/>
  </r>
  <r>
    <n v="2140"/>
    <s v="CA-2014-159520"/>
    <x v="571"/>
    <x v="628"/>
    <x v="1"/>
    <s v="GT-14635"/>
    <s v="Grant Thornton"/>
    <x v="1"/>
    <x v="0"/>
    <x v="85"/>
    <s v="New York"/>
    <x v="254"/>
    <x v="3"/>
    <x v="350"/>
    <x v="1"/>
    <x v="8"/>
    <x v="350"/>
    <n v="149.54400000000001"/>
    <n v="9"/>
    <n v="0.2"/>
    <n v="50.4711"/>
    <n v="119.63520000000001"/>
    <n v="29.908800000000003"/>
    <x v="2"/>
    <x v="1"/>
    <s v="Q2"/>
    <x v="5"/>
  </r>
  <r>
    <n v="2141"/>
    <s v="CA-2014-159520"/>
    <x v="571"/>
    <x v="628"/>
    <x v="1"/>
    <s v="GT-14635"/>
    <s v="Grant Thornton"/>
    <x v="1"/>
    <x v="0"/>
    <x v="85"/>
    <s v="New York"/>
    <x v="254"/>
    <x v="3"/>
    <x v="1257"/>
    <x v="1"/>
    <x v="14"/>
    <x v="1241"/>
    <n v="17.14"/>
    <n v="2"/>
    <n v="0"/>
    <n v="4.4564000000000004"/>
    <n v="17.14"/>
    <n v="0"/>
    <x v="2"/>
    <x v="1"/>
    <s v="Q2"/>
    <x v="5"/>
  </r>
  <r>
    <n v="2142"/>
    <s v="CA-2014-159520"/>
    <x v="571"/>
    <x v="628"/>
    <x v="1"/>
    <s v="GT-14635"/>
    <s v="Grant Thornton"/>
    <x v="1"/>
    <x v="0"/>
    <x v="85"/>
    <s v="New York"/>
    <x v="254"/>
    <x v="3"/>
    <x v="1258"/>
    <x v="0"/>
    <x v="3"/>
    <x v="1242"/>
    <n v="991.76400000000001"/>
    <n v="3"/>
    <n v="0.4"/>
    <n v="-347.11739999999998"/>
    <n v="595.05840000000001"/>
    <n v="396.7056"/>
    <x v="2"/>
    <x v="1"/>
    <s v="Q2"/>
    <x v="5"/>
  </r>
  <r>
    <n v="2143"/>
    <s v="CA-2016-155481"/>
    <x v="142"/>
    <x v="344"/>
    <x v="1"/>
    <s v="DK-13225"/>
    <s v="Dean Katz"/>
    <x v="1"/>
    <x v="0"/>
    <x v="10"/>
    <s v="Pennsylvania"/>
    <x v="11"/>
    <x v="3"/>
    <x v="69"/>
    <x v="1"/>
    <x v="10"/>
    <x v="69"/>
    <n v="30.48"/>
    <n v="6"/>
    <n v="0.2"/>
    <n v="9.9060000000000006"/>
    <n v="24.384"/>
    <n v="6.0960000000000001"/>
    <x v="0"/>
    <x v="8"/>
    <s v="Q3"/>
    <x v="6"/>
  </r>
  <r>
    <n v="2144"/>
    <s v="CA-2016-155481"/>
    <x v="142"/>
    <x v="344"/>
    <x v="1"/>
    <s v="DK-13225"/>
    <s v="Dean Katz"/>
    <x v="1"/>
    <x v="0"/>
    <x v="10"/>
    <s v="Pennsylvania"/>
    <x v="11"/>
    <x v="3"/>
    <x v="125"/>
    <x v="2"/>
    <x v="7"/>
    <x v="126"/>
    <n v="23.988"/>
    <n v="2"/>
    <n v="0.4"/>
    <n v="-4.7976000000000001"/>
    <n v="14.392799999999999"/>
    <n v="9.5952000000000002"/>
    <x v="0"/>
    <x v="8"/>
    <s v="Q3"/>
    <x v="6"/>
  </r>
  <r>
    <n v="2145"/>
    <s v="CA-2016-155481"/>
    <x v="142"/>
    <x v="344"/>
    <x v="1"/>
    <s v="DK-13225"/>
    <s v="Dean Katz"/>
    <x v="1"/>
    <x v="0"/>
    <x v="10"/>
    <s v="Pennsylvania"/>
    <x v="11"/>
    <x v="3"/>
    <x v="127"/>
    <x v="1"/>
    <x v="13"/>
    <x v="128"/>
    <n v="16.687999999999999"/>
    <n v="7"/>
    <n v="0.2"/>
    <n v="5.4236000000000004"/>
    <n v="13.3504"/>
    <n v="3.3376000000000001"/>
    <x v="0"/>
    <x v="8"/>
    <s v="Q3"/>
    <x v="6"/>
  </r>
  <r>
    <n v="2146"/>
    <s v="US-2016-152051"/>
    <x v="674"/>
    <x v="597"/>
    <x v="1"/>
    <s v="TS-21160"/>
    <s v="Theresa Swint"/>
    <x v="1"/>
    <x v="0"/>
    <x v="283"/>
    <s v="Pennsylvania"/>
    <x v="355"/>
    <x v="3"/>
    <x v="228"/>
    <x v="0"/>
    <x v="1"/>
    <x v="229"/>
    <n v="422.05799999999999"/>
    <n v="3"/>
    <n v="0.3"/>
    <n v="-18.088200000000001"/>
    <n v="295.44059999999996"/>
    <n v="126.61739999999999"/>
    <x v="0"/>
    <x v="1"/>
    <s v="Q2"/>
    <x v="3"/>
  </r>
  <r>
    <n v="2147"/>
    <s v="US-2016-152051"/>
    <x v="674"/>
    <x v="597"/>
    <x v="1"/>
    <s v="TS-21160"/>
    <s v="Theresa Swint"/>
    <x v="1"/>
    <x v="0"/>
    <x v="283"/>
    <s v="Pennsylvania"/>
    <x v="355"/>
    <x v="3"/>
    <x v="132"/>
    <x v="1"/>
    <x v="8"/>
    <x v="133"/>
    <n v="38.088000000000001"/>
    <n v="4"/>
    <n v="0.7"/>
    <n v="-27.9312"/>
    <n v="11.426400000000003"/>
    <n v="26.6616"/>
    <x v="0"/>
    <x v="1"/>
    <s v="Q2"/>
    <x v="3"/>
  </r>
  <r>
    <n v="2148"/>
    <s v="US-2016-152051"/>
    <x v="674"/>
    <x v="597"/>
    <x v="1"/>
    <s v="TS-21160"/>
    <s v="Theresa Swint"/>
    <x v="1"/>
    <x v="0"/>
    <x v="283"/>
    <s v="Pennsylvania"/>
    <x v="355"/>
    <x v="3"/>
    <x v="45"/>
    <x v="1"/>
    <x v="4"/>
    <x v="45"/>
    <n v="254.352"/>
    <n v="6"/>
    <n v="0.2"/>
    <n v="-50.870399999999997"/>
    <n v="203.48160000000001"/>
    <n v="50.870400000000004"/>
    <x v="0"/>
    <x v="1"/>
    <s v="Q2"/>
    <x v="3"/>
  </r>
  <r>
    <n v="2149"/>
    <s v="CA-2014-141607"/>
    <x v="432"/>
    <x v="709"/>
    <x v="1"/>
    <s v="WB-21850"/>
    <s v="William Brown"/>
    <x v="0"/>
    <x v="0"/>
    <x v="3"/>
    <s v="California"/>
    <x v="137"/>
    <x v="1"/>
    <x v="784"/>
    <x v="0"/>
    <x v="5"/>
    <x v="783"/>
    <n v="43.31"/>
    <n v="1"/>
    <n v="0"/>
    <n v="4.3310000000000004"/>
    <n v="43.31"/>
    <n v="0"/>
    <x v="2"/>
    <x v="4"/>
    <s v="Q4"/>
    <x v="5"/>
  </r>
  <r>
    <n v="2150"/>
    <s v="CA-2017-102771"/>
    <x v="185"/>
    <x v="710"/>
    <x v="1"/>
    <s v="DO-13435"/>
    <s v="Denny Ordway"/>
    <x v="0"/>
    <x v="0"/>
    <x v="20"/>
    <s v="New York"/>
    <x v="45"/>
    <x v="3"/>
    <x v="1259"/>
    <x v="2"/>
    <x v="7"/>
    <x v="1243"/>
    <n v="84.95"/>
    <n v="5"/>
    <n v="0"/>
    <n v="22.087"/>
    <n v="84.95"/>
    <n v="0"/>
    <x v="3"/>
    <x v="10"/>
    <s v="Q1"/>
    <x v="5"/>
  </r>
  <r>
    <n v="2151"/>
    <s v="US-2017-139969"/>
    <x v="123"/>
    <x v="177"/>
    <x v="1"/>
    <s v="AF-10870"/>
    <s v="Art Ferguson"/>
    <x v="0"/>
    <x v="0"/>
    <x v="284"/>
    <s v="Texas"/>
    <x v="356"/>
    <x v="2"/>
    <x v="913"/>
    <x v="0"/>
    <x v="1"/>
    <x v="905"/>
    <n v="233.05799999999999"/>
    <n v="3"/>
    <n v="0.3"/>
    <n v="-53.270400000000002"/>
    <n v="163.14059999999998"/>
    <n v="69.917400000000001"/>
    <x v="3"/>
    <x v="0"/>
    <s v="Q4"/>
    <x v="1"/>
  </r>
  <r>
    <n v="2152"/>
    <s v="CA-2014-167360"/>
    <x v="156"/>
    <x v="695"/>
    <x v="0"/>
    <s v="RB-19435"/>
    <s v="Richard Bierner"/>
    <x v="0"/>
    <x v="0"/>
    <x v="285"/>
    <s v="Missouri"/>
    <x v="357"/>
    <x v="2"/>
    <x v="404"/>
    <x v="2"/>
    <x v="11"/>
    <x v="405"/>
    <n v="111.79"/>
    <n v="7"/>
    <n v="0"/>
    <n v="43.598100000000002"/>
    <n v="111.79"/>
    <n v="0"/>
    <x v="2"/>
    <x v="0"/>
    <s v="Q4"/>
    <x v="2"/>
  </r>
  <r>
    <n v="2153"/>
    <s v="CA-2015-123505"/>
    <x v="6"/>
    <x v="6"/>
    <x v="1"/>
    <s v="AR-10540"/>
    <s v="Andy Reiter"/>
    <x v="0"/>
    <x v="0"/>
    <x v="94"/>
    <s v="Massachusetts"/>
    <x v="358"/>
    <x v="3"/>
    <x v="1025"/>
    <x v="1"/>
    <x v="10"/>
    <x v="1016"/>
    <n v="14.94"/>
    <n v="3"/>
    <n v="0"/>
    <n v="7.0217999999999998"/>
    <n v="14.94"/>
    <n v="0"/>
    <x v="1"/>
    <x v="0"/>
    <s v="Q4"/>
    <x v="1"/>
  </r>
  <r>
    <n v="2154"/>
    <s v="CA-2016-117282"/>
    <x v="216"/>
    <x v="461"/>
    <x v="1"/>
    <s v="DR-12880"/>
    <s v="Dan Reichenbach"/>
    <x v="1"/>
    <x v="0"/>
    <x v="20"/>
    <s v="New York"/>
    <x v="29"/>
    <x v="3"/>
    <x v="608"/>
    <x v="1"/>
    <x v="8"/>
    <x v="608"/>
    <n v="14.16"/>
    <n v="2"/>
    <n v="0.2"/>
    <n v="5.133"/>
    <n v="11.328000000000001"/>
    <n v="2.8320000000000003"/>
    <x v="0"/>
    <x v="7"/>
    <s v="Q3"/>
    <x v="6"/>
  </r>
  <r>
    <n v="2155"/>
    <s v="US-2016-120460"/>
    <x v="567"/>
    <x v="711"/>
    <x v="1"/>
    <s v="BF-11170"/>
    <s v="Ben Ferrer"/>
    <x v="2"/>
    <x v="0"/>
    <x v="61"/>
    <s v="Texas"/>
    <x v="176"/>
    <x v="2"/>
    <x v="1155"/>
    <x v="0"/>
    <x v="5"/>
    <x v="1143"/>
    <n v="22.608000000000001"/>
    <n v="3"/>
    <n v="0.6"/>
    <n v="-10.1736"/>
    <n v="9.0432000000000006"/>
    <n v="13.5648"/>
    <x v="0"/>
    <x v="3"/>
    <s v="Q2"/>
    <x v="3"/>
  </r>
  <r>
    <n v="2156"/>
    <s v="CA-2016-111115"/>
    <x v="197"/>
    <x v="330"/>
    <x v="0"/>
    <s v="LB-16735"/>
    <s v="Larry Blacks"/>
    <x v="0"/>
    <x v="0"/>
    <x v="1"/>
    <s v="California"/>
    <x v="3"/>
    <x v="1"/>
    <x v="294"/>
    <x v="1"/>
    <x v="13"/>
    <x v="294"/>
    <n v="21.48"/>
    <n v="6"/>
    <n v="0"/>
    <n v="10.74"/>
    <n v="21.48"/>
    <n v="0"/>
    <x v="0"/>
    <x v="7"/>
    <s v="Q3"/>
    <x v="2"/>
  </r>
  <r>
    <n v="2157"/>
    <s v="CA-2014-124646"/>
    <x v="169"/>
    <x v="637"/>
    <x v="2"/>
    <s v="DV-13465"/>
    <s v="Dianna Vittorini"/>
    <x v="0"/>
    <x v="0"/>
    <x v="31"/>
    <s v="Minnesota"/>
    <x v="39"/>
    <x v="2"/>
    <x v="749"/>
    <x v="1"/>
    <x v="4"/>
    <x v="747"/>
    <n v="501.81"/>
    <n v="3"/>
    <n v="0"/>
    <n v="0"/>
    <n v="501.81"/>
    <n v="0"/>
    <x v="2"/>
    <x v="1"/>
    <s v="Q2"/>
    <x v="1"/>
  </r>
  <r>
    <n v="2158"/>
    <s v="CA-2014-124646"/>
    <x v="169"/>
    <x v="637"/>
    <x v="2"/>
    <s v="DV-13465"/>
    <s v="Dianna Vittorini"/>
    <x v="0"/>
    <x v="0"/>
    <x v="31"/>
    <s v="Minnesota"/>
    <x v="39"/>
    <x v="2"/>
    <x v="398"/>
    <x v="1"/>
    <x v="4"/>
    <x v="399"/>
    <n v="161.94"/>
    <n v="3"/>
    <n v="0"/>
    <n v="9.7164000000000001"/>
    <n v="161.94"/>
    <n v="0"/>
    <x v="2"/>
    <x v="1"/>
    <s v="Q2"/>
    <x v="1"/>
  </r>
  <r>
    <n v="2159"/>
    <s v="CA-2017-148166"/>
    <x v="208"/>
    <x v="215"/>
    <x v="1"/>
    <s v="NK-18490"/>
    <s v="Neil Knudson"/>
    <x v="2"/>
    <x v="0"/>
    <x v="207"/>
    <s v="Florida"/>
    <x v="261"/>
    <x v="0"/>
    <x v="1260"/>
    <x v="1"/>
    <x v="6"/>
    <x v="1244"/>
    <n v="17.856000000000002"/>
    <n v="4"/>
    <n v="0.2"/>
    <n v="2.0087999999999999"/>
    <n v="14.284800000000002"/>
    <n v="3.5712000000000006"/>
    <x v="3"/>
    <x v="2"/>
    <s v="Q4"/>
    <x v="3"/>
  </r>
  <r>
    <n v="2160"/>
    <s v="CA-2016-159737"/>
    <x v="323"/>
    <x v="411"/>
    <x v="1"/>
    <s v="CS-11950"/>
    <s v="Carlos Soltero"/>
    <x v="0"/>
    <x v="0"/>
    <x v="22"/>
    <s v="Illinois"/>
    <x v="26"/>
    <x v="2"/>
    <x v="908"/>
    <x v="1"/>
    <x v="8"/>
    <x v="900"/>
    <n v="8.8079999999999998"/>
    <n v="3"/>
    <n v="0.8"/>
    <n v="-14.973599999999999"/>
    <n v="1.7615999999999996"/>
    <n v="7.0464000000000002"/>
    <x v="0"/>
    <x v="8"/>
    <s v="Q3"/>
    <x v="3"/>
  </r>
  <r>
    <n v="2161"/>
    <s v="CA-2016-141019"/>
    <x v="675"/>
    <x v="201"/>
    <x v="3"/>
    <s v="LH-17155"/>
    <s v="Logan Haushalter"/>
    <x v="0"/>
    <x v="0"/>
    <x v="74"/>
    <s v="Ohio"/>
    <x v="93"/>
    <x v="3"/>
    <x v="1071"/>
    <x v="0"/>
    <x v="5"/>
    <x v="1060"/>
    <n v="79.384"/>
    <n v="1"/>
    <n v="0.2"/>
    <n v="29.768999999999998"/>
    <n v="63.507200000000005"/>
    <n v="15.876800000000001"/>
    <x v="0"/>
    <x v="5"/>
    <s v="Q2"/>
    <x v="3"/>
  </r>
  <r>
    <n v="2162"/>
    <s v="CA-2016-101938"/>
    <x v="676"/>
    <x v="712"/>
    <x v="1"/>
    <s v="DW-13480"/>
    <s v="Dianna Wilson"/>
    <x v="2"/>
    <x v="0"/>
    <x v="182"/>
    <s v="California"/>
    <x v="232"/>
    <x v="1"/>
    <x v="1261"/>
    <x v="1"/>
    <x v="6"/>
    <x v="1245"/>
    <n v="34.58"/>
    <n v="1"/>
    <n v="0"/>
    <n v="10.0282"/>
    <n v="34.58"/>
    <n v="0"/>
    <x v="0"/>
    <x v="9"/>
    <s v="Q1"/>
    <x v="6"/>
  </r>
  <r>
    <n v="2163"/>
    <s v="CA-2017-166296"/>
    <x v="677"/>
    <x v="713"/>
    <x v="1"/>
    <s v="KF-16285"/>
    <s v="Karen Ferguson"/>
    <x v="2"/>
    <x v="0"/>
    <x v="286"/>
    <s v="California"/>
    <x v="359"/>
    <x v="1"/>
    <x v="1078"/>
    <x v="1"/>
    <x v="10"/>
    <x v="1068"/>
    <n v="314.55"/>
    <n v="3"/>
    <n v="0"/>
    <n v="150.98400000000001"/>
    <n v="314.55"/>
    <n v="0"/>
    <x v="3"/>
    <x v="10"/>
    <s v="Q1"/>
    <x v="2"/>
  </r>
  <r>
    <n v="2164"/>
    <s v="CA-2016-154018"/>
    <x v="63"/>
    <x v="61"/>
    <x v="1"/>
    <s v="HA-14920"/>
    <s v="Helen Andreada"/>
    <x v="0"/>
    <x v="0"/>
    <x v="128"/>
    <s v="Texas"/>
    <x v="161"/>
    <x v="2"/>
    <x v="657"/>
    <x v="2"/>
    <x v="11"/>
    <x v="657"/>
    <n v="191.976"/>
    <n v="3"/>
    <n v="0.2"/>
    <n v="23.997"/>
    <n v="153.58080000000001"/>
    <n v="38.395200000000003"/>
    <x v="0"/>
    <x v="2"/>
    <s v="Q4"/>
    <x v="6"/>
  </r>
  <r>
    <n v="2165"/>
    <s v="CA-2016-154018"/>
    <x v="63"/>
    <x v="61"/>
    <x v="1"/>
    <s v="HA-14920"/>
    <s v="Helen Andreada"/>
    <x v="0"/>
    <x v="0"/>
    <x v="128"/>
    <s v="Texas"/>
    <x v="161"/>
    <x v="2"/>
    <x v="1262"/>
    <x v="1"/>
    <x v="10"/>
    <x v="1246"/>
    <n v="8.2880000000000003"/>
    <n v="2"/>
    <n v="0.2"/>
    <n v="3.0044"/>
    <n v="6.6304000000000007"/>
    <n v="1.6576000000000002"/>
    <x v="0"/>
    <x v="2"/>
    <s v="Q4"/>
    <x v="6"/>
  </r>
  <r>
    <n v="2166"/>
    <s v="CA-2016-154018"/>
    <x v="63"/>
    <x v="61"/>
    <x v="1"/>
    <s v="HA-14920"/>
    <s v="Helen Andreada"/>
    <x v="0"/>
    <x v="0"/>
    <x v="128"/>
    <s v="Texas"/>
    <x v="161"/>
    <x v="2"/>
    <x v="583"/>
    <x v="0"/>
    <x v="5"/>
    <x v="583"/>
    <n v="139.91999999999999"/>
    <n v="5"/>
    <n v="0.6"/>
    <n v="-150.41399999999999"/>
    <n v="55.967999999999996"/>
    <n v="83.951999999999984"/>
    <x v="0"/>
    <x v="2"/>
    <s v="Q4"/>
    <x v="6"/>
  </r>
  <r>
    <n v="2167"/>
    <s v="CA-2016-154018"/>
    <x v="63"/>
    <x v="61"/>
    <x v="1"/>
    <s v="HA-14920"/>
    <s v="Helen Andreada"/>
    <x v="0"/>
    <x v="0"/>
    <x v="128"/>
    <s v="Texas"/>
    <x v="161"/>
    <x v="2"/>
    <x v="1167"/>
    <x v="1"/>
    <x v="6"/>
    <x v="1154"/>
    <n v="15.872"/>
    <n v="1"/>
    <n v="0.2"/>
    <n v="1.1903999999999999"/>
    <n v="12.697600000000001"/>
    <n v="3.1744000000000003"/>
    <x v="0"/>
    <x v="2"/>
    <s v="Q4"/>
    <x v="6"/>
  </r>
  <r>
    <n v="2168"/>
    <s v="CA-2016-154018"/>
    <x v="63"/>
    <x v="61"/>
    <x v="1"/>
    <s v="HA-14920"/>
    <s v="Helen Andreada"/>
    <x v="0"/>
    <x v="0"/>
    <x v="128"/>
    <s v="Texas"/>
    <x v="161"/>
    <x v="2"/>
    <x v="307"/>
    <x v="1"/>
    <x v="8"/>
    <x v="307"/>
    <n v="6.2859999999999996"/>
    <n v="7"/>
    <n v="0.8"/>
    <n v="-11.000500000000001"/>
    <n v="1.2571999999999997"/>
    <n v="5.0288000000000004"/>
    <x v="0"/>
    <x v="2"/>
    <s v="Q4"/>
    <x v="6"/>
  </r>
  <r>
    <n v="2169"/>
    <s v="CA-2017-117870"/>
    <x v="678"/>
    <x v="714"/>
    <x v="0"/>
    <s v="JH-15820"/>
    <s v="John Huston"/>
    <x v="0"/>
    <x v="0"/>
    <x v="239"/>
    <s v="Ohio"/>
    <x v="360"/>
    <x v="3"/>
    <x v="512"/>
    <x v="1"/>
    <x v="6"/>
    <x v="512"/>
    <n v="14.016"/>
    <n v="3"/>
    <n v="0.2"/>
    <n v="1.752"/>
    <n v="11.212800000000001"/>
    <n v="2.8032000000000004"/>
    <x v="3"/>
    <x v="9"/>
    <s v="Q1"/>
    <x v="5"/>
  </r>
  <r>
    <n v="2170"/>
    <s v="CA-2017-117870"/>
    <x v="678"/>
    <x v="714"/>
    <x v="0"/>
    <s v="JH-15820"/>
    <s v="John Huston"/>
    <x v="0"/>
    <x v="0"/>
    <x v="239"/>
    <s v="Ohio"/>
    <x v="360"/>
    <x v="3"/>
    <x v="701"/>
    <x v="2"/>
    <x v="11"/>
    <x v="701"/>
    <n v="71.975999999999999"/>
    <n v="3"/>
    <n v="0.2"/>
    <n v="-8.9969999999999999"/>
    <n v="57.580800000000004"/>
    <n v="14.395200000000001"/>
    <x v="3"/>
    <x v="9"/>
    <s v="Q1"/>
    <x v="5"/>
  </r>
  <r>
    <n v="2171"/>
    <s v="CA-2017-117870"/>
    <x v="678"/>
    <x v="714"/>
    <x v="0"/>
    <s v="JH-15820"/>
    <s v="John Huston"/>
    <x v="0"/>
    <x v="0"/>
    <x v="239"/>
    <s v="Ohio"/>
    <x v="360"/>
    <x v="3"/>
    <x v="160"/>
    <x v="2"/>
    <x v="7"/>
    <x v="161"/>
    <n v="107.982"/>
    <n v="3"/>
    <n v="0.4"/>
    <n v="-26.9955"/>
    <n v="64.789199999999994"/>
    <n v="43.192800000000005"/>
    <x v="3"/>
    <x v="9"/>
    <s v="Q1"/>
    <x v="5"/>
  </r>
  <r>
    <n v="2172"/>
    <s v="US-2017-137491"/>
    <x v="123"/>
    <x v="654"/>
    <x v="1"/>
    <s v="LC-16930"/>
    <s v="Linda Cazamias"/>
    <x v="1"/>
    <x v="0"/>
    <x v="287"/>
    <s v="Texas"/>
    <x v="361"/>
    <x v="2"/>
    <x v="635"/>
    <x v="0"/>
    <x v="1"/>
    <x v="635"/>
    <n v="305.31200000000001"/>
    <n v="2"/>
    <n v="0.3"/>
    <n v="-8.7232000000000003"/>
    <n v="213.7184"/>
    <n v="91.593599999999995"/>
    <x v="3"/>
    <x v="0"/>
    <s v="Q4"/>
    <x v="1"/>
  </r>
  <r>
    <n v="2173"/>
    <s v="CA-2014-152296"/>
    <x v="601"/>
    <x v="715"/>
    <x v="2"/>
    <s v="IL-15100"/>
    <s v="Ivan Liston"/>
    <x v="0"/>
    <x v="0"/>
    <x v="8"/>
    <s v="California"/>
    <x v="34"/>
    <x v="1"/>
    <x v="1263"/>
    <x v="1"/>
    <x v="8"/>
    <x v="1247"/>
    <n v="19.751999999999999"/>
    <n v="3"/>
    <n v="0.2"/>
    <n v="6.9131999999999998"/>
    <n v="15.801600000000001"/>
    <n v="3.9504000000000001"/>
    <x v="2"/>
    <x v="6"/>
    <s v="Q3"/>
    <x v="5"/>
  </r>
  <r>
    <n v="2174"/>
    <s v="CA-2016-112025"/>
    <x v="679"/>
    <x v="716"/>
    <x v="1"/>
    <s v="LS-16975"/>
    <s v="Lindsay Shagiari"/>
    <x v="2"/>
    <x v="0"/>
    <x v="12"/>
    <s v="Texas"/>
    <x v="32"/>
    <x v="2"/>
    <x v="1087"/>
    <x v="1"/>
    <x v="8"/>
    <x v="1077"/>
    <n v="9.2639999999999993"/>
    <n v="3"/>
    <n v="0.8"/>
    <n v="-13.896000000000001"/>
    <n v="1.8527999999999996"/>
    <n v="7.4112"/>
    <x v="0"/>
    <x v="7"/>
    <s v="Q3"/>
    <x v="3"/>
  </r>
  <r>
    <n v="2175"/>
    <s v="CA-2015-132507"/>
    <x v="117"/>
    <x v="717"/>
    <x v="0"/>
    <s v="CC-12610"/>
    <s v="Corey Catlett"/>
    <x v="1"/>
    <x v="0"/>
    <x v="12"/>
    <s v="Texas"/>
    <x v="16"/>
    <x v="2"/>
    <x v="1220"/>
    <x v="1"/>
    <x v="4"/>
    <x v="1204"/>
    <n v="61.792000000000002"/>
    <n v="4"/>
    <n v="0.2"/>
    <n v="6.1791999999999998"/>
    <n v="49.433600000000006"/>
    <n v="12.358400000000001"/>
    <x v="1"/>
    <x v="7"/>
    <s v="Q3"/>
    <x v="6"/>
  </r>
  <r>
    <n v="2176"/>
    <s v="CA-2016-125738"/>
    <x v="680"/>
    <x v="149"/>
    <x v="1"/>
    <s v="PB-18805"/>
    <s v="Patrick Bzostek"/>
    <x v="2"/>
    <x v="0"/>
    <x v="288"/>
    <s v="Utah"/>
    <x v="362"/>
    <x v="1"/>
    <x v="1264"/>
    <x v="1"/>
    <x v="10"/>
    <x v="1248"/>
    <n v="45.68"/>
    <n v="2"/>
    <n v="0"/>
    <n v="21.012799999999999"/>
    <n v="45.68"/>
    <n v="0"/>
    <x v="0"/>
    <x v="2"/>
    <s v="Q4"/>
    <x v="3"/>
  </r>
  <r>
    <n v="2177"/>
    <s v="CA-2016-125738"/>
    <x v="680"/>
    <x v="149"/>
    <x v="1"/>
    <s v="PB-18805"/>
    <s v="Patrick Bzostek"/>
    <x v="2"/>
    <x v="0"/>
    <x v="288"/>
    <s v="Utah"/>
    <x v="362"/>
    <x v="1"/>
    <x v="1083"/>
    <x v="1"/>
    <x v="10"/>
    <x v="1073"/>
    <n v="60.12"/>
    <n v="9"/>
    <n v="0"/>
    <n v="28.857600000000001"/>
    <n v="60.12"/>
    <n v="0"/>
    <x v="0"/>
    <x v="2"/>
    <s v="Q4"/>
    <x v="3"/>
  </r>
  <r>
    <n v="2178"/>
    <s v="CA-2016-125738"/>
    <x v="680"/>
    <x v="149"/>
    <x v="1"/>
    <s v="PB-18805"/>
    <s v="Patrick Bzostek"/>
    <x v="2"/>
    <x v="0"/>
    <x v="288"/>
    <s v="Utah"/>
    <x v="362"/>
    <x v="1"/>
    <x v="1124"/>
    <x v="1"/>
    <x v="8"/>
    <x v="1112"/>
    <n v="41.72"/>
    <n v="5"/>
    <n v="0.2"/>
    <n v="13.0375"/>
    <n v="33.375999999999998"/>
    <n v="8.3439999999999994"/>
    <x v="0"/>
    <x v="2"/>
    <s v="Q4"/>
    <x v="3"/>
  </r>
  <r>
    <n v="2179"/>
    <s v="CA-2016-125738"/>
    <x v="680"/>
    <x v="149"/>
    <x v="1"/>
    <s v="PB-18805"/>
    <s v="Patrick Bzostek"/>
    <x v="2"/>
    <x v="0"/>
    <x v="288"/>
    <s v="Utah"/>
    <x v="362"/>
    <x v="1"/>
    <x v="422"/>
    <x v="1"/>
    <x v="10"/>
    <x v="422"/>
    <n v="71.599999999999994"/>
    <n v="8"/>
    <n v="0"/>
    <n v="32.936"/>
    <n v="71.599999999999994"/>
    <n v="0"/>
    <x v="0"/>
    <x v="2"/>
    <s v="Q4"/>
    <x v="3"/>
  </r>
  <r>
    <n v="2180"/>
    <s v="CA-2016-128818"/>
    <x v="681"/>
    <x v="718"/>
    <x v="1"/>
    <s v="CJ-12010"/>
    <s v="Caroline Jumper"/>
    <x v="0"/>
    <x v="0"/>
    <x v="20"/>
    <s v="New York"/>
    <x v="29"/>
    <x v="3"/>
    <x v="338"/>
    <x v="1"/>
    <x v="8"/>
    <x v="338"/>
    <n v="85.231999999999999"/>
    <n v="7"/>
    <n v="0.2"/>
    <n v="30.896599999999999"/>
    <n v="68.185600000000008"/>
    <n v="17.046400000000002"/>
    <x v="0"/>
    <x v="5"/>
    <s v="Q2"/>
    <x v="3"/>
  </r>
  <r>
    <n v="2181"/>
    <s v="CA-2016-128818"/>
    <x v="681"/>
    <x v="718"/>
    <x v="1"/>
    <s v="CJ-12010"/>
    <s v="Caroline Jumper"/>
    <x v="0"/>
    <x v="0"/>
    <x v="20"/>
    <s v="New York"/>
    <x v="29"/>
    <x v="3"/>
    <x v="429"/>
    <x v="1"/>
    <x v="2"/>
    <x v="429"/>
    <n v="44.4"/>
    <n v="3"/>
    <n v="0"/>
    <n v="22.2"/>
    <n v="44.4"/>
    <n v="0"/>
    <x v="0"/>
    <x v="5"/>
    <s v="Q2"/>
    <x v="3"/>
  </r>
  <r>
    <n v="2182"/>
    <s v="CA-2016-128818"/>
    <x v="681"/>
    <x v="718"/>
    <x v="1"/>
    <s v="CJ-12010"/>
    <s v="Caroline Jumper"/>
    <x v="0"/>
    <x v="0"/>
    <x v="20"/>
    <s v="New York"/>
    <x v="29"/>
    <x v="3"/>
    <x v="1265"/>
    <x v="0"/>
    <x v="1"/>
    <x v="1249"/>
    <n v="442.76400000000001"/>
    <n v="4"/>
    <n v="0.1"/>
    <n v="59.035200000000003"/>
    <n v="398.48760000000004"/>
    <n v="44.276400000000002"/>
    <x v="0"/>
    <x v="5"/>
    <s v="Q2"/>
    <x v="3"/>
  </r>
  <r>
    <n v="2183"/>
    <s v="CA-2016-128818"/>
    <x v="681"/>
    <x v="718"/>
    <x v="1"/>
    <s v="CJ-12010"/>
    <s v="Caroline Jumper"/>
    <x v="0"/>
    <x v="0"/>
    <x v="20"/>
    <s v="New York"/>
    <x v="29"/>
    <x v="3"/>
    <x v="1150"/>
    <x v="2"/>
    <x v="15"/>
    <x v="1138"/>
    <n v="3999.95"/>
    <n v="5"/>
    <n v="0"/>
    <n v="1159.9855"/>
    <n v="3999.95"/>
    <n v="0"/>
    <x v="0"/>
    <x v="5"/>
    <s v="Q2"/>
    <x v="3"/>
  </r>
  <r>
    <n v="2184"/>
    <s v="CA-2016-128818"/>
    <x v="681"/>
    <x v="718"/>
    <x v="1"/>
    <s v="CJ-12010"/>
    <s v="Caroline Jumper"/>
    <x v="0"/>
    <x v="0"/>
    <x v="20"/>
    <s v="New York"/>
    <x v="29"/>
    <x v="3"/>
    <x v="97"/>
    <x v="2"/>
    <x v="11"/>
    <x v="97"/>
    <n v="199.95"/>
    <n v="5"/>
    <n v="0"/>
    <n v="21.994499999999999"/>
    <n v="199.95"/>
    <n v="0"/>
    <x v="0"/>
    <x v="5"/>
    <s v="Q2"/>
    <x v="3"/>
  </r>
  <r>
    <n v="2185"/>
    <s v="CA-2016-128818"/>
    <x v="681"/>
    <x v="718"/>
    <x v="1"/>
    <s v="CJ-12010"/>
    <s v="Caroline Jumper"/>
    <x v="0"/>
    <x v="0"/>
    <x v="20"/>
    <s v="New York"/>
    <x v="29"/>
    <x v="3"/>
    <x v="740"/>
    <x v="0"/>
    <x v="5"/>
    <x v="222"/>
    <n v="63.68"/>
    <n v="8"/>
    <n v="0"/>
    <n v="28.019200000000001"/>
    <n v="63.68"/>
    <n v="0"/>
    <x v="0"/>
    <x v="5"/>
    <s v="Q2"/>
    <x v="3"/>
  </r>
  <r>
    <n v="2186"/>
    <s v="CA-2017-124576"/>
    <x v="378"/>
    <x v="460"/>
    <x v="0"/>
    <s v="HK-14890"/>
    <s v="Heather Kirkland"/>
    <x v="1"/>
    <x v="0"/>
    <x v="162"/>
    <s v="California"/>
    <x v="205"/>
    <x v="1"/>
    <x v="141"/>
    <x v="1"/>
    <x v="8"/>
    <x v="142"/>
    <n v="54.896000000000001"/>
    <n v="2"/>
    <n v="0.2"/>
    <n v="18.5274"/>
    <n v="43.916800000000002"/>
    <n v="10.979200000000001"/>
    <x v="3"/>
    <x v="6"/>
    <s v="Q3"/>
    <x v="0"/>
  </r>
  <r>
    <n v="2187"/>
    <s v="CA-2016-101378"/>
    <x v="216"/>
    <x v="607"/>
    <x v="3"/>
    <s v="RH-19600"/>
    <s v="Rob Haberlin"/>
    <x v="0"/>
    <x v="0"/>
    <x v="114"/>
    <s v="Alabama"/>
    <x v="363"/>
    <x v="0"/>
    <x v="174"/>
    <x v="2"/>
    <x v="11"/>
    <x v="175"/>
    <n v="29"/>
    <n v="2"/>
    <n v="0"/>
    <n v="7.25"/>
    <n v="29"/>
    <n v="0"/>
    <x v="0"/>
    <x v="7"/>
    <s v="Q3"/>
    <x v="6"/>
  </r>
  <r>
    <n v="2188"/>
    <s v="CA-2017-143063"/>
    <x v="682"/>
    <x v="719"/>
    <x v="1"/>
    <s v="IL-15100"/>
    <s v="Ivan Liston"/>
    <x v="0"/>
    <x v="0"/>
    <x v="38"/>
    <s v="Indiana"/>
    <x v="134"/>
    <x v="2"/>
    <x v="1040"/>
    <x v="1"/>
    <x v="12"/>
    <x v="153"/>
    <n v="70.08"/>
    <n v="6"/>
    <n v="0"/>
    <n v="35.04"/>
    <n v="70.08"/>
    <n v="0"/>
    <x v="3"/>
    <x v="6"/>
    <s v="Q3"/>
    <x v="6"/>
  </r>
  <r>
    <n v="2189"/>
    <s v="CA-2017-143063"/>
    <x v="682"/>
    <x v="719"/>
    <x v="1"/>
    <s v="IL-15100"/>
    <s v="Ivan Liston"/>
    <x v="0"/>
    <x v="0"/>
    <x v="38"/>
    <s v="Indiana"/>
    <x v="134"/>
    <x v="2"/>
    <x v="71"/>
    <x v="0"/>
    <x v="5"/>
    <x v="71"/>
    <n v="121.3"/>
    <n v="2"/>
    <n v="0"/>
    <n v="25.472999999999999"/>
    <n v="121.3"/>
    <n v="0"/>
    <x v="3"/>
    <x v="6"/>
    <s v="Q3"/>
    <x v="6"/>
  </r>
  <r>
    <n v="2190"/>
    <s v="CA-2017-143063"/>
    <x v="682"/>
    <x v="719"/>
    <x v="1"/>
    <s v="IL-15100"/>
    <s v="Ivan Liston"/>
    <x v="0"/>
    <x v="0"/>
    <x v="38"/>
    <s v="Indiana"/>
    <x v="134"/>
    <x v="2"/>
    <x v="297"/>
    <x v="2"/>
    <x v="7"/>
    <x v="297"/>
    <n v="1454.49"/>
    <n v="9"/>
    <n v="0"/>
    <n v="378.16739999999999"/>
    <n v="1454.49"/>
    <n v="0"/>
    <x v="3"/>
    <x v="6"/>
    <s v="Q3"/>
    <x v="6"/>
  </r>
  <r>
    <n v="2191"/>
    <s v="CA-2016-118913"/>
    <x v="674"/>
    <x v="597"/>
    <x v="1"/>
    <s v="AS-10240"/>
    <s v="Alan Shonely"/>
    <x v="0"/>
    <x v="0"/>
    <x v="1"/>
    <s v="California"/>
    <x v="13"/>
    <x v="1"/>
    <x v="1266"/>
    <x v="1"/>
    <x v="9"/>
    <x v="1250"/>
    <n v="60.81"/>
    <n v="3"/>
    <n v="0"/>
    <n v="17.026800000000001"/>
    <n v="60.81"/>
    <n v="0"/>
    <x v="0"/>
    <x v="1"/>
    <s v="Q2"/>
    <x v="3"/>
  </r>
  <r>
    <n v="2192"/>
    <s v="CA-2016-128412"/>
    <x v="107"/>
    <x v="24"/>
    <x v="1"/>
    <s v="AP-10915"/>
    <s v="Arthur Prichep"/>
    <x v="0"/>
    <x v="0"/>
    <x v="4"/>
    <s v="Washington"/>
    <x v="59"/>
    <x v="1"/>
    <x v="1242"/>
    <x v="1"/>
    <x v="8"/>
    <x v="1225"/>
    <n v="153.55199999999999"/>
    <n v="3"/>
    <n v="0.2"/>
    <n v="51.823799999999999"/>
    <n v="122.8416"/>
    <n v="30.7104"/>
    <x v="0"/>
    <x v="4"/>
    <s v="Q4"/>
    <x v="3"/>
  </r>
  <r>
    <n v="2193"/>
    <s v="CA-2016-128412"/>
    <x v="107"/>
    <x v="24"/>
    <x v="1"/>
    <s v="AP-10915"/>
    <s v="Arthur Prichep"/>
    <x v="0"/>
    <x v="0"/>
    <x v="4"/>
    <s v="Washington"/>
    <x v="59"/>
    <x v="1"/>
    <x v="1112"/>
    <x v="1"/>
    <x v="9"/>
    <x v="1101"/>
    <n v="65.34"/>
    <n v="3"/>
    <n v="0"/>
    <n v="22.869"/>
    <n v="65.34"/>
    <n v="0"/>
    <x v="0"/>
    <x v="4"/>
    <s v="Q4"/>
    <x v="3"/>
  </r>
  <r>
    <n v="2194"/>
    <s v="CA-2016-128412"/>
    <x v="107"/>
    <x v="24"/>
    <x v="1"/>
    <s v="AP-10915"/>
    <s v="Arthur Prichep"/>
    <x v="0"/>
    <x v="0"/>
    <x v="4"/>
    <s v="Washington"/>
    <x v="59"/>
    <x v="1"/>
    <x v="1030"/>
    <x v="1"/>
    <x v="10"/>
    <x v="1021"/>
    <n v="123.92"/>
    <n v="4"/>
    <n v="0"/>
    <n v="55.764000000000003"/>
    <n v="123.92"/>
    <n v="0"/>
    <x v="0"/>
    <x v="4"/>
    <s v="Q4"/>
    <x v="3"/>
  </r>
  <r>
    <n v="2195"/>
    <s v="CA-2016-128412"/>
    <x v="107"/>
    <x v="24"/>
    <x v="1"/>
    <s v="AP-10915"/>
    <s v="Arthur Prichep"/>
    <x v="0"/>
    <x v="0"/>
    <x v="4"/>
    <s v="Washington"/>
    <x v="59"/>
    <x v="1"/>
    <x v="1267"/>
    <x v="1"/>
    <x v="9"/>
    <x v="1251"/>
    <n v="35.1"/>
    <n v="3"/>
    <n v="0"/>
    <n v="12.285"/>
    <n v="35.1"/>
    <n v="0"/>
    <x v="0"/>
    <x v="4"/>
    <s v="Q4"/>
    <x v="3"/>
  </r>
  <r>
    <n v="2196"/>
    <s v="CA-2016-128412"/>
    <x v="107"/>
    <x v="24"/>
    <x v="1"/>
    <s v="AP-10915"/>
    <s v="Arthur Prichep"/>
    <x v="0"/>
    <x v="0"/>
    <x v="4"/>
    <s v="Washington"/>
    <x v="59"/>
    <x v="1"/>
    <x v="1044"/>
    <x v="2"/>
    <x v="11"/>
    <x v="1033"/>
    <n v="44.75"/>
    <n v="5"/>
    <n v="0"/>
    <n v="8.5024999999999995"/>
    <n v="44.75"/>
    <n v="0"/>
    <x v="0"/>
    <x v="4"/>
    <s v="Q4"/>
    <x v="3"/>
  </r>
  <r>
    <n v="2197"/>
    <s v="CA-2016-136483"/>
    <x v="49"/>
    <x v="296"/>
    <x v="1"/>
    <s v="AG-10390"/>
    <s v="Allen Goldenen"/>
    <x v="0"/>
    <x v="0"/>
    <x v="289"/>
    <s v="Tennessee"/>
    <x v="364"/>
    <x v="0"/>
    <x v="134"/>
    <x v="1"/>
    <x v="6"/>
    <x v="135"/>
    <n v="4.7039999999999997"/>
    <n v="2"/>
    <n v="0.2"/>
    <n v="0.41160000000000002"/>
    <n v="3.7631999999999999"/>
    <n v="0.94079999999999997"/>
    <x v="0"/>
    <x v="4"/>
    <s v="Q4"/>
    <x v="6"/>
  </r>
  <r>
    <n v="2198"/>
    <s v="CA-2014-163013"/>
    <x v="683"/>
    <x v="283"/>
    <x v="1"/>
    <s v="BF-11080"/>
    <s v="Bart Folk"/>
    <x v="0"/>
    <x v="0"/>
    <x v="122"/>
    <s v="Alabama"/>
    <x v="153"/>
    <x v="0"/>
    <x v="563"/>
    <x v="1"/>
    <x v="6"/>
    <x v="563"/>
    <n v="14.67"/>
    <n v="3"/>
    <n v="0"/>
    <n v="3.9609000000000001"/>
    <n v="14.67"/>
    <n v="0"/>
    <x v="2"/>
    <x v="0"/>
    <s v="Q4"/>
    <x v="5"/>
  </r>
  <r>
    <n v="2199"/>
    <s v="CA-2015-135363"/>
    <x v="262"/>
    <x v="279"/>
    <x v="1"/>
    <s v="CK-12205"/>
    <s v="Chloris Kastensmidt"/>
    <x v="0"/>
    <x v="0"/>
    <x v="10"/>
    <s v="Pennsylvania"/>
    <x v="74"/>
    <x v="3"/>
    <x v="89"/>
    <x v="1"/>
    <x v="10"/>
    <x v="89"/>
    <n v="15.552"/>
    <n v="3"/>
    <n v="0.2"/>
    <n v="5.4432"/>
    <n v="12.441600000000001"/>
    <n v="3.1104000000000003"/>
    <x v="1"/>
    <x v="10"/>
    <s v="Q1"/>
    <x v="3"/>
  </r>
  <r>
    <n v="2200"/>
    <s v="CA-2015-135363"/>
    <x v="262"/>
    <x v="279"/>
    <x v="1"/>
    <s v="CK-12205"/>
    <s v="Chloris Kastensmidt"/>
    <x v="0"/>
    <x v="0"/>
    <x v="10"/>
    <s v="Pennsylvania"/>
    <x v="74"/>
    <x v="3"/>
    <x v="1221"/>
    <x v="1"/>
    <x v="10"/>
    <x v="1205"/>
    <n v="5.2320000000000002"/>
    <n v="1"/>
    <n v="0.2"/>
    <n v="1.7003999999999999"/>
    <n v="4.1856"/>
    <n v="1.0464"/>
    <x v="1"/>
    <x v="10"/>
    <s v="Q1"/>
    <x v="3"/>
  </r>
  <r>
    <n v="2201"/>
    <s v="US-2014-165659"/>
    <x v="106"/>
    <x v="104"/>
    <x v="1"/>
    <s v="LT-17110"/>
    <s v="Liz Thompson"/>
    <x v="0"/>
    <x v="0"/>
    <x v="290"/>
    <s v="Arkansas"/>
    <x v="365"/>
    <x v="0"/>
    <x v="345"/>
    <x v="0"/>
    <x v="5"/>
    <x v="345"/>
    <n v="22.2"/>
    <n v="6"/>
    <n v="0"/>
    <n v="9.1020000000000003"/>
    <n v="22.2"/>
    <n v="0"/>
    <x v="2"/>
    <x v="1"/>
    <s v="Q2"/>
    <x v="1"/>
  </r>
  <r>
    <n v="2202"/>
    <s v="US-2014-165659"/>
    <x v="106"/>
    <x v="104"/>
    <x v="1"/>
    <s v="LT-17110"/>
    <s v="Liz Thompson"/>
    <x v="0"/>
    <x v="0"/>
    <x v="290"/>
    <s v="Arkansas"/>
    <x v="365"/>
    <x v="0"/>
    <x v="202"/>
    <x v="2"/>
    <x v="7"/>
    <x v="203"/>
    <n v="881.93"/>
    <n v="7"/>
    <n v="0"/>
    <n v="229.30179999999999"/>
    <n v="881.93"/>
    <n v="0"/>
    <x v="2"/>
    <x v="1"/>
    <s v="Q2"/>
    <x v="1"/>
  </r>
  <r>
    <n v="2203"/>
    <s v="CA-2015-138002"/>
    <x v="684"/>
    <x v="64"/>
    <x v="1"/>
    <s v="BT-11305"/>
    <s v="Beth Thompson"/>
    <x v="2"/>
    <x v="0"/>
    <x v="4"/>
    <s v="Washington"/>
    <x v="5"/>
    <x v="1"/>
    <x v="315"/>
    <x v="1"/>
    <x v="8"/>
    <x v="315"/>
    <n v="6.0960000000000001"/>
    <n v="2"/>
    <n v="0.2"/>
    <n v="2.1335999999999999"/>
    <n v="4.8768000000000002"/>
    <n v="1.2192000000000001"/>
    <x v="1"/>
    <x v="8"/>
    <s v="Q3"/>
    <x v="1"/>
  </r>
  <r>
    <n v="2204"/>
    <s v="CA-2015-138002"/>
    <x v="684"/>
    <x v="64"/>
    <x v="1"/>
    <s v="BT-11305"/>
    <s v="Beth Thompson"/>
    <x v="2"/>
    <x v="0"/>
    <x v="4"/>
    <s v="Washington"/>
    <x v="5"/>
    <x v="1"/>
    <x v="1268"/>
    <x v="0"/>
    <x v="5"/>
    <x v="1252"/>
    <n v="191.82"/>
    <n v="3"/>
    <n v="0"/>
    <n v="74.809799999999996"/>
    <n v="191.82"/>
    <n v="0"/>
    <x v="1"/>
    <x v="8"/>
    <s v="Q3"/>
    <x v="1"/>
  </r>
  <r>
    <n v="2205"/>
    <s v="CA-2015-128860"/>
    <x v="685"/>
    <x v="414"/>
    <x v="1"/>
    <s v="SC-20725"/>
    <s v="Steven Cartwright"/>
    <x v="0"/>
    <x v="0"/>
    <x v="152"/>
    <s v="Pennsylvania"/>
    <x v="207"/>
    <x v="3"/>
    <x v="1001"/>
    <x v="0"/>
    <x v="5"/>
    <x v="1253"/>
    <n v="20.103999999999999"/>
    <n v="1"/>
    <n v="0.2"/>
    <n v="1.7591000000000001"/>
    <n v="16.083200000000001"/>
    <n v="4.0208000000000004"/>
    <x v="1"/>
    <x v="1"/>
    <s v="Q2"/>
    <x v="2"/>
  </r>
  <r>
    <n v="2206"/>
    <s v="CA-2016-164350"/>
    <x v="545"/>
    <x v="720"/>
    <x v="0"/>
    <s v="CG-12040"/>
    <s v="Catherine Glotzbach"/>
    <x v="2"/>
    <x v="0"/>
    <x v="39"/>
    <s v="Tennessee"/>
    <x v="48"/>
    <x v="0"/>
    <x v="1269"/>
    <x v="1"/>
    <x v="6"/>
    <x v="1254"/>
    <n v="67.56"/>
    <n v="3"/>
    <n v="0.2"/>
    <n v="8.4450000000000003"/>
    <n v="54.048000000000002"/>
    <n v="13.512"/>
    <x v="0"/>
    <x v="8"/>
    <s v="Q3"/>
    <x v="3"/>
  </r>
  <r>
    <n v="2207"/>
    <s v="US-2014-103905"/>
    <x v="686"/>
    <x v="721"/>
    <x v="1"/>
    <s v="AW-10930"/>
    <s v="Arthur Wiediger"/>
    <x v="2"/>
    <x v="0"/>
    <x v="34"/>
    <s v="Illinois"/>
    <x v="173"/>
    <x v="2"/>
    <x v="410"/>
    <x v="1"/>
    <x v="8"/>
    <x v="410"/>
    <n v="29.931999999999999"/>
    <n v="7"/>
    <n v="0.8"/>
    <n v="-46.394599999999997"/>
    <n v="5.9863999999999988"/>
    <n v="23.945599999999999"/>
    <x v="2"/>
    <x v="7"/>
    <s v="Q3"/>
    <x v="2"/>
  </r>
  <r>
    <n v="2208"/>
    <s v="US-2014-103905"/>
    <x v="686"/>
    <x v="721"/>
    <x v="1"/>
    <s v="AW-10930"/>
    <s v="Arthur Wiediger"/>
    <x v="2"/>
    <x v="0"/>
    <x v="34"/>
    <s v="Illinois"/>
    <x v="173"/>
    <x v="2"/>
    <x v="179"/>
    <x v="2"/>
    <x v="7"/>
    <x v="180"/>
    <n v="38.271999999999998"/>
    <n v="4"/>
    <n v="0.2"/>
    <n v="3.8271999999999999"/>
    <n v="30.617599999999999"/>
    <n v="7.6543999999999999"/>
    <x v="2"/>
    <x v="7"/>
    <s v="Q3"/>
    <x v="2"/>
  </r>
  <r>
    <n v="2209"/>
    <s v="CA-2015-129854"/>
    <x v="421"/>
    <x v="722"/>
    <x v="1"/>
    <s v="RB-19705"/>
    <s v="Roger Barcio"/>
    <x v="2"/>
    <x v="0"/>
    <x v="20"/>
    <s v="New York"/>
    <x v="29"/>
    <x v="3"/>
    <x v="105"/>
    <x v="1"/>
    <x v="6"/>
    <x v="105"/>
    <n v="16.52"/>
    <n v="4"/>
    <n v="0"/>
    <n v="7.5991999999999997"/>
    <n v="16.52"/>
    <n v="0"/>
    <x v="1"/>
    <x v="6"/>
    <s v="Q3"/>
    <x v="3"/>
  </r>
  <r>
    <n v="2210"/>
    <s v="CA-2014-125556"/>
    <x v="687"/>
    <x v="723"/>
    <x v="0"/>
    <s v="ML-17410"/>
    <s v="Maris LaWare"/>
    <x v="0"/>
    <x v="0"/>
    <x v="54"/>
    <s v="Connecticut"/>
    <x v="69"/>
    <x v="3"/>
    <x v="1270"/>
    <x v="2"/>
    <x v="7"/>
    <x v="1255"/>
    <n v="832.93"/>
    <n v="7"/>
    <n v="0"/>
    <n v="233.22040000000001"/>
    <n v="832.93"/>
    <n v="0"/>
    <x v="2"/>
    <x v="0"/>
    <s v="Q4"/>
    <x v="5"/>
  </r>
  <r>
    <n v="2211"/>
    <s v="CA-2014-125556"/>
    <x v="687"/>
    <x v="723"/>
    <x v="0"/>
    <s v="ML-17410"/>
    <s v="Maris LaWare"/>
    <x v="0"/>
    <x v="0"/>
    <x v="54"/>
    <s v="Connecticut"/>
    <x v="69"/>
    <x v="3"/>
    <x v="236"/>
    <x v="1"/>
    <x v="8"/>
    <x v="237"/>
    <n v="43.8"/>
    <n v="10"/>
    <n v="0"/>
    <n v="21.024000000000001"/>
    <n v="43.8"/>
    <n v="0"/>
    <x v="2"/>
    <x v="0"/>
    <s v="Q4"/>
    <x v="5"/>
  </r>
  <r>
    <n v="2212"/>
    <s v="CA-2016-162313"/>
    <x v="581"/>
    <x v="724"/>
    <x v="2"/>
    <s v="VB-21745"/>
    <s v="Victoria Brennan"/>
    <x v="1"/>
    <x v="0"/>
    <x v="291"/>
    <s v="Michigan"/>
    <x v="366"/>
    <x v="2"/>
    <x v="1271"/>
    <x v="1"/>
    <x v="9"/>
    <x v="1256"/>
    <n v="167.292"/>
    <n v="6"/>
    <n v="0.1"/>
    <n v="29.7408"/>
    <n v="150.56280000000001"/>
    <n v="16.729200000000002"/>
    <x v="0"/>
    <x v="0"/>
    <s v="Q4"/>
    <x v="1"/>
  </r>
  <r>
    <n v="2213"/>
    <s v="CA-2017-107874"/>
    <x v="610"/>
    <x v="654"/>
    <x v="1"/>
    <s v="SW-20275"/>
    <s v="Scott Williamson"/>
    <x v="0"/>
    <x v="0"/>
    <x v="20"/>
    <s v="New York"/>
    <x v="45"/>
    <x v="3"/>
    <x v="905"/>
    <x v="0"/>
    <x v="5"/>
    <x v="897"/>
    <n v="27.42"/>
    <n v="1"/>
    <n v="0"/>
    <n v="11.2422"/>
    <n v="27.42"/>
    <n v="0"/>
    <x v="3"/>
    <x v="0"/>
    <s v="Q4"/>
    <x v="0"/>
  </r>
  <r>
    <n v="2214"/>
    <s v="CA-2017-129378"/>
    <x v="172"/>
    <x v="725"/>
    <x v="2"/>
    <s v="NS-18505"/>
    <s v="Neola Schneider"/>
    <x v="0"/>
    <x v="0"/>
    <x v="49"/>
    <s v="California"/>
    <x v="58"/>
    <x v="1"/>
    <x v="751"/>
    <x v="1"/>
    <x v="8"/>
    <x v="749"/>
    <n v="1.44"/>
    <n v="1"/>
    <n v="0.2"/>
    <n v="0.504"/>
    <n v="1.1519999999999999"/>
    <n v="0.28799999999999998"/>
    <x v="3"/>
    <x v="2"/>
    <s v="Q4"/>
    <x v="1"/>
  </r>
  <r>
    <n v="2215"/>
    <s v="CA-2017-129378"/>
    <x v="172"/>
    <x v="725"/>
    <x v="2"/>
    <s v="NS-18505"/>
    <s v="Neola Schneider"/>
    <x v="0"/>
    <x v="0"/>
    <x v="49"/>
    <s v="California"/>
    <x v="58"/>
    <x v="1"/>
    <x v="305"/>
    <x v="1"/>
    <x v="8"/>
    <x v="305"/>
    <n v="61.776000000000003"/>
    <n v="13"/>
    <n v="0.2"/>
    <n v="20.849399999999999"/>
    <n v="49.420800000000007"/>
    <n v="12.355200000000002"/>
    <x v="3"/>
    <x v="2"/>
    <s v="Q4"/>
    <x v="1"/>
  </r>
  <r>
    <n v="2216"/>
    <s v="CA-2017-129378"/>
    <x v="172"/>
    <x v="725"/>
    <x v="2"/>
    <s v="NS-18505"/>
    <s v="Neola Schneider"/>
    <x v="0"/>
    <x v="0"/>
    <x v="49"/>
    <s v="California"/>
    <x v="58"/>
    <x v="1"/>
    <x v="643"/>
    <x v="1"/>
    <x v="9"/>
    <x v="850"/>
    <n v="241.96"/>
    <n v="2"/>
    <n v="0"/>
    <n v="60.49"/>
    <n v="241.96"/>
    <n v="0"/>
    <x v="3"/>
    <x v="2"/>
    <s v="Q4"/>
    <x v="1"/>
  </r>
  <r>
    <n v="2217"/>
    <s v="CA-2017-129378"/>
    <x v="172"/>
    <x v="725"/>
    <x v="2"/>
    <s v="NS-18505"/>
    <s v="Neola Schneider"/>
    <x v="0"/>
    <x v="0"/>
    <x v="49"/>
    <s v="California"/>
    <x v="58"/>
    <x v="1"/>
    <x v="1272"/>
    <x v="0"/>
    <x v="1"/>
    <x v="1257"/>
    <n v="108.608"/>
    <n v="4"/>
    <n v="0.2"/>
    <n v="9.5031999999999996"/>
    <n v="86.886400000000009"/>
    <n v="21.721600000000002"/>
    <x v="3"/>
    <x v="2"/>
    <s v="Q4"/>
    <x v="1"/>
  </r>
  <r>
    <n v="2218"/>
    <s v="CA-2014-151953"/>
    <x v="59"/>
    <x v="59"/>
    <x v="1"/>
    <s v="DB-13555"/>
    <s v="Dorothy Badders"/>
    <x v="1"/>
    <x v="0"/>
    <x v="108"/>
    <s v="Florida"/>
    <x v="133"/>
    <x v="0"/>
    <x v="1273"/>
    <x v="1"/>
    <x v="6"/>
    <x v="1258"/>
    <n v="2.8159999999999998"/>
    <n v="2"/>
    <n v="0.2"/>
    <n v="0.98560000000000003"/>
    <n v="2.2528000000000001"/>
    <n v="0.56320000000000003"/>
    <x v="2"/>
    <x v="8"/>
    <s v="Q3"/>
    <x v="3"/>
  </r>
  <r>
    <n v="2219"/>
    <s v="CA-2017-130841"/>
    <x v="688"/>
    <x v="608"/>
    <x v="1"/>
    <s v="MH-17620"/>
    <s v="Matt Hagelstein"/>
    <x v="1"/>
    <x v="0"/>
    <x v="8"/>
    <s v="California"/>
    <x v="94"/>
    <x v="1"/>
    <x v="744"/>
    <x v="1"/>
    <x v="8"/>
    <x v="742"/>
    <n v="9.984"/>
    <n v="4"/>
    <n v="0.2"/>
    <n v="3.6192000000000002"/>
    <n v="7.9872000000000005"/>
    <n v="1.9968000000000001"/>
    <x v="3"/>
    <x v="7"/>
    <s v="Q3"/>
    <x v="5"/>
  </r>
  <r>
    <n v="2220"/>
    <s v="CA-2017-130841"/>
    <x v="688"/>
    <x v="608"/>
    <x v="1"/>
    <s v="MH-17620"/>
    <s v="Matt Hagelstein"/>
    <x v="1"/>
    <x v="0"/>
    <x v="8"/>
    <s v="California"/>
    <x v="94"/>
    <x v="1"/>
    <x v="355"/>
    <x v="1"/>
    <x v="4"/>
    <x v="355"/>
    <n v="14.98"/>
    <n v="1"/>
    <n v="0"/>
    <n v="4.1943999999999999"/>
    <n v="14.98"/>
    <n v="0"/>
    <x v="3"/>
    <x v="7"/>
    <s v="Q3"/>
    <x v="5"/>
  </r>
  <r>
    <n v="2221"/>
    <s v="CA-2017-130841"/>
    <x v="688"/>
    <x v="608"/>
    <x v="1"/>
    <s v="MH-17620"/>
    <s v="Matt Hagelstein"/>
    <x v="1"/>
    <x v="0"/>
    <x v="8"/>
    <s v="California"/>
    <x v="94"/>
    <x v="1"/>
    <x v="1118"/>
    <x v="2"/>
    <x v="7"/>
    <x v="1106"/>
    <n v="1145.5999999999999"/>
    <n v="4"/>
    <n v="0.2"/>
    <n v="100.24"/>
    <n v="916.48"/>
    <n v="229.12"/>
    <x v="3"/>
    <x v="7"/>
    <s v="Q3"/>
    <x v="5"/>
  </r>
  <r>
    <n v="2222"/>
    <s v="CA-2015-131884"/>
    <x v="401"/>
    <x v="726"/>
    <x v="3"/>
    <s v="DK-13375"/>
    <s v="Dennis Kane"/>
    <x v="0"/>
    <x v="0"/>
    <x v="292"/>
    <s v="Ohio"/>
    <x v="367"/>
    <x v="3"/>
    <x v="1246"/>
    <x v="2"/>
    <x v="7"/>
    <x v="1230"/>
    <n v="485.94"/>
    <n v="2"/>
    <n v="0.4"/>
    <n v="-89.088999999999999"/>
    <n v="291.56399999999996"/>
    <n v="194.376"/>
    <x v="1"/>
    <x v="4"/>
    <s v="Q4"/>
    <x v="1"/>
  </r>
  <r>
    <n v="2223"/>
    <s v="CA-2015-131884"/>
    <x v="401"/>
    <x v="726"/>
    <x v="3"/>
    <s v="DK-13375"/>
    <s v="Dennis Kane"/>
    <x v="0"/>
    <x v="0"/>
    <x v="292"/>
    <s v="Ohio"/>
    <x v="367"/>
    <x v="3"/>
    <x v="512"/>
    <x v="1"/>
    <x v="6"/>
    <x v="512"/>
    <n v="37.375999999999998"/>
    <n v="8"/>
    <n v="0.2"/>
    <n v="4.6719999999999997"/>
    <n v="29.9008"/>
    <n v="7.4752000000000001"/>
    <x v="1"/>
    <x v="4"/>
    <s v="Q4"/>
    <x v="1"/>
  </r>
  <r>
    <n v="2224"/>
    <s v="CA-2015-131884"/>
    <x v="401"/>
    <x v="726"/>
    <x v="3"/>
    <s v="DK-13375"/>
    <s v="Dennis Kane"/>
    <x v="0"/>
    <x v="0"/>
    <x v="292"/>
    <s v="Ohio"/>
    <x v="367"/>
    <x v="3"/>
    <x v="211"/>
    <x v="0"/>
    <x v="1"/>
    <x v="212"/>
    <n v="70.686000000000007"/>
    <n v="1"/>
    <n v="0.3"/>
    <n v="-24.235199999999999"/>
    <n v="49.480200000000004"/>
    <n v="21.2058"/>
    <x v="1"/>
    <x v="4"/>
    <s v="Q4"/>
    <x v="1"/>
  </r>
  <r>
    <n v="2225"/>
    <s v="CA-2017-121909"/>
    <x v="689"/>
    <x v="727"/>
    <x v="1"/>
    <s v="EA-14035"/>
    <s v="Erin Ashbrook"/>
    <x v="1"/>
    <x v="0"/>
    <x v="10"/>
    <s v="Pennsylvania"/>
    <x v="63"/>
    <x v="3"/>
    <x v="1274"/>
    <x v="1"/>
    <x v="10"/>
    <x v="1259"/>
    <n v="54.816000000000003"/>
    <n v="3"/>
    <n v="0.2"/>
    <n v="17.815200000000001"/>
    <n v="43.852800000000002"/>
    <n v="10.963200000000001"/>
    <x v="3"/>
    <x v="7"/>
    <s v="Q3"/>
    <x v="2"/>
  </r>
  <r>
    <n v="2226"/>
    <s v="CA-2016-106383"/>
    <x v="690"/>
    <x v="202"/>
    <x v="0"/>
    <s v="BT-11440"/>
    <s v="Bobby Trafton"/>
    <x v="0"/>
    <x v="0"/>
    <x v="293"/>
    <s v="Colorado"/>
    <x v="368"/>
    <x v="1"/>
    <x v="1275"/>
    <x v="0"/>
    <x v="0"/>
    <x v="1260"/>
    <n v="72.293999999999997"/>
    <n v="1"/>
    <n v="0.7"/>
    <n v="-98.8018"/>
    <n v="21.688200000000002"/>
    <n v="50.605799999999995"/>
    <x v="0"/>
    <x v="10"/>
    <s v="Q1"/>
    <x v="3"/>
  </r>
  <r>
    <n v="2227"/>
    <s v="CA-2017-130771"/>
    <x v="570"/>
    <x v="260"/>
    <x v="1"/>
    <s v="LA-16780"/>
    <s v="Laura Armstrong"/>
    <x v="1"/>
    <x v="0"/>
    <x v="89"/>
    <s v="Texas"/>
    <x v="110"/>
    <x v="2"/>
    <x v="804"/>
    <x v="1"/>
    <x v="13"/>
    <x v="802"/>
    <n v="2.8959999999999999"/>
    <n v="2"/>
    <n v="0.2"/>
    <n v="0.47060000000000002"/>
    <n v="2.3168000000000002"/>
    <n v="0.57920000000000005"/>
    <x v="3"/>
    <x v="7"/>
    <s v="Q3"/>
    <x v="3"/>
  </r>
  <r>
    <n v="2228"/>
    <s v="CA-2017-130771"/>
    <x v="570"/>
    <x v="260"/>
    <x v="1"/>
    <s v="LA-16780"/>
    <s v="Laura Armstrong"/>
    <x v="1"/>
    <x v="0"/>
    <x v="89"/>
    <s v="Texas"/>
    <x v="110"/>
    <x v="2"/>
    <x v="495"/>
    <x v="2"/>
    <x v="7"/>
    <x v="495"/>
    <n v="124.792"/>
    <n v="1"/>
    <n v="0.2"/>
    <n v="15.599"/>
    <n v="99.833600000000004"/>
    <n v="24.958400000000001"/>
    <x v="3"/>
    <x v="7"/>
    <s v="Q3"/>
    <x v="3"/>
  </r>
  <r>
    <n v="2229"/>
    <s v="CA-2016-139157"/>
    <x v="393"/>
    <x v="728"/>
    <x v="1"/>
    <s v="GM-14680"/>
    <s v="Greg Matthias"/>
    <x v="0"/>
    <x v="0"/>
    <x v="20"/>
    <s v="New York"/>
    <x v="23"/>
    <x v="3"/>
    <x v="1258"/>
    <x v="0"/>
    <x v="3"/>
    <x v="1242"/>
    <n v="330.58800000000002"/>
    <n v="1"/>
    <n v="0.4"/>
    <n v="-115.7058"/>
    <n v="198.3528"/>
    <n v="132.23520000000002"/>
    <x v="0"/>
    <x v="2"/>
    <s v="Q4"/>
    <x v="3"/>
  </r>
  <r>
    <n v="2230"/>
    <s v="CA-2014-128055"/>
    <x v="691"/>
    <x v="729"/>
    <x v="1"/>
    <s v="AA-10315"/>
    <s v="Alex Avila"/>
    <x v="0"/>
    <x v="0"/>
    <x v="8"/>
    <s v="California"/>
    <x v="34"/>
    <x v="1"/>
    <x v="1178"/>
    <x v="1"/>
    <x v="8"/>
    <x v="1164"/>
    <n v="673.56799999999998"/>
    <n v="2"/>
    <n v="0.2"/>
    <n v="252.58799999999999"/>
    <n v="538.85440000000006"/>
    <n v="134.71360000000001"/>
    <x v="2"/>
    <x v="10"/>
    <s v="Q1"/>
    <x v="2"/>
  </r>
  <r>
    <n v="2231"/>
    <s v="CA-2014-128055"/>
    <x v="691"/>
    <x v="729"/>
    <x v="1"/>
    <s v="AA-10315"/>
    <s v="Alex Avila"/>
    <x v="0"/>
    <x v="0"/>
    <x v="8"/>
    <s v="California"/>
    <x v="34"/>
    <x v="1"/>
    <x v="1276"/>
    <x v="1"/>
    <x v="9"/>
    <x v="1261"/>
    <n v="52.98"/>
    <n v="2"/>
    <n v="0"/>
    <n v="14.8344"/>
    <n v="52.98"/>
    <n v="0"/>
    <x v="2"/>
    <x v="10"/>
    <s v="Q1"/>
    <x v="2"/>
  </r>
  <r>
    <n v="2232"/>
    <s v="CA-2017-157091"/>
    <x v="335"/>
    <x v="553"/>
    <x v="1"/>
    <s v="DB-13405"/>
    <s v="Denny Blanton"/>
    <x v="0"/>
    <x v="0"/>
    <x v="189"/>
    <s v="Indiana"/>
    <x v="240"/>
    <x v="2"/>
    <x v="793"/>
    <x v="0"/>
    <x v="5"/>
    <x v="791"/>
    <n v="526.45000000000005"/>
    <n v="5"/>
    <n v="0"/>
    <n v="31.587"/>
    <n v="526.45000000000005"/>
    <n v="0"/>
    <x v="3"/>
    <x v="1"/>
    <s v="Q2"/>
    <x v="2"/>
  </r>
  <r>
    <n v="2233"/>
    <s v="CA-2017-132122"/>
    <x v="362"/>
    <x v="730"/>
    <x v="1"/>
    <s v="JH-15820"/>
    <s v="John Huston"/>
    <x v="0"/>
    <x v="0"/>
    <x v="22"/>
    <s v="Illinois"/>
    <x v="26"/>
    <x v="2"/>
    <x v="1277"/>
    <x v="1"/>
    <x v="4"/>
    <x v="1262"/>
    <n v="228.92"/>
    <n v="5"/>
    <n v="0.2"/>
    <n v="14.307499999999999"/>
    <n v="183.136"/>
    <n v="45.783999999999999"/>
    <x v="3"/>
    <x v="7"/>
    <s v="Q3"/>
    <x v="1"/>
  </r>
  <r>
    <n v="2234"/>
    <s v="CA-2015-123232"/>
    <x v="639"/>
    <x v="313"/>
    <x v="0"/>
    <s v="DJ-13630"/>
    <s v="Doug Jacobs"/>
    <x v="0"/>
    <x v="0"/>
    <x v="32"/>
    <s v="Oregon"/>
    <x v="40"/>
    <x v="1"/>
    <x v="1278"/>
    <x v="2"/>
    <x v="7"/>
    <x v="1263"/>
    <n v="319.96800000000002"/>
    <n v="4"/>
    <n v="0.2"/>
    <n v="35.996400000000001"/>
    <n v="255.97440000000003"/>
    <n v="63.993600000000008"/>
    <x v="1"/>
    <x v="4"/>
    <s v="Q4"/>
    <x v="2"/>
  </r>
  <r>
    <n v="2235"/>
    <s v="CA-2017-104066"/>
    <x v="256"/>
    <x v="235"/>
    <x v="1"/>
    <s v="QJ-19255"/>
    <s v="Quincy Jones"/>
    <x v="1"/>
    <x v="0"/>
    <x v="140"/>
    <s v="Vermont"/>
    <x v="369"/>
    <x v="3"/>
    <x v="825"/>
    <x v="2"/>
    <x v="11"/>
    <x v="821"/>
    <n v="205.03"/>
    <n v="7"/>
    <n v="0"/>
    <n v="67.659899999999993"/>
    <n v="205.03"/>
    <n v="0"/>
    <x v="3"/>
    <x v="4"/>
    <s v="Q4"/>
    <x v="0"/>
  </r>
  <r>
    <n v="2236"/>
    <s v="CA-2015-145849"/>
    <x v="426"/>
    <x v="731"/>
    <x v="0"/>
    <s v="CT-11995"/>
    <s v="Carol Triggs"/>
    <x v="0"/>
    <x v="0"/>
    <x v="245"/>
    <s v="Indiana"/>
    <x v="303"/>
    <x v="2"/>
    <x v="621"/>
    <x v="1"/>
    <x v="4"/>
    <x v="621"/>
    <n v="190.86"/>
    <n v="2"/>
    <n v="0"/>
    <n v="11.451599999999999"/>
    <n v="190.86"/>
    <n v="0"/>
    <x v="1"/>
    <x v="8"/>
    <s v="Q3"/>
    <x v="0"/>
  </r>
  <r>
    <n v="2237"/>
    <s v="CA-2015-145849"/>
    <x v="426"/>
    <x v="731"/>
    <x v="0"/>
    <s v="CT-11995"/>
    <s v="Carol Triggs"/>
    <x v="0"/>
    <x v="0"/>
    <x v="245"/>
    <s v="Indiana"/>
    <x v="303"/>
    <x v="2"/>
    <x v="1279"/>
    <x v="1"/>
    <x v="6"/>
    <x v="1264"/>
    <n v="24.32"/>
    <n v="8"/>
    <n v="0"/>
    <n v="8.2688000000000006"/>
    <n v="24.32"/>
    <n v="0"/>
    <x v="1"/>
    <x v="8"/>
    <s v="Q3"/>
    <x v="0"/>
  </r>
  <r>
    <n v="2238"/>
    <s v="CA-2016-122322"/>
    <x v="692"/>
    <x v="246"/>
    <x v="1"/>
    <s v="RH-19510"/>
    <s v="Rick Huthwaite"/>
    <x v="2"/>
    <x v="0"/>
    <x v="212"/>
    <s v="Utah"/>
    <x v="266"/>
    <x v="1"/>
    <x v="1280"/>
    <x v="1"/>
    <x v="14"/>
    <x v="1265"/>
    <n v="44.4"/>
    <n v="5"/>
    <n v="0"/>
    <n v="12.432"/>
    <n v="44.4"/>
    <n v="0"/>
    <x v="0"/>
    <x v="7"/>
    <s v="Q3"/>
    <x v="5"/>
  </r>
  <r>
    <n v="2239"/>
    <s v="CA-2017-166849"/>
    <x v="693"/>
    <x v="732"/>
    <x v="1"/>
    <s v="SJ-20125"/>
    <s v="Sanjit Jacobs"/>
    <x v="2"/>
    <x v="0"/>
    <x v="22"/>
    <s v="Illinois"/>
    <x v="26"/>
    <x v="2"/>
    <x v="1281"/>
    <x v="0"/>
    <x v="5"/>
    <x v="1266"/>
    <n v="44.4"/>
    <n v="2"/>
    <n v="0.6"/>
    <n v="-52.17"/>
    <n v="17.760000000000002"/>
    <n v="26.639999999999997"/>
    <x v="3"/>
    <x v="3"/>
    <s v="Q2"/>
    <x v="6"/>
  </r>
  <r>
    <n v="2240"/>
    <s v="CA-2016-146633"/>
    <x v="625"/>
    <x v="398"/>
    <x v="0"/>
    <s v="TG-21310"/>
    <s v="Toby Gnade"/>
    <x v="0"/>
    <x v="0"/>
    <x v="1"/>
    <s v="California"/>
    <x v="13"/>
    <x v="1"/>
    <x v="450"/>
    <x v="1"/>
    <x v="8"/>
    <x v="451"/>
    <n v="1016.792"/>
    <n v="1"/>
    <n v="0.2"/>
    <n v="381.29700000000003"/>
    <n v="813.43360000000007"/>
    <n v="203.35840000000002"/>
    <x v="0"/>
    <x v="0"/>
    <s v="Q4"/>
    <x v="0"/>
  </r>
  <r>
    <n v="2241"/>
    <s v="CA-2016-146633"/>
    <x v="625"/>
    <x v="398"/>
    <x v="0"/>
    <s v="TG-21310"/>
    <s v="Toby Gnade"/>
    <x v="0"/>
    <x v="0"/>
    <x v="1"/>
    <s v="California"/>
    <x v="13"/>
    <x v="1"/>
    <x v="1282"/>
    <x v="1"/>
    <x v="8"/>
    <x v="1267"/>
    <n v="38.136000000000003"/>
    <n v="7"/>
    <n v="0.2"/>
    <n v="13.3476"/>
    <n v="30.508800000000004"/>
    <n v="7.6272000000000011"/>
    <x v="0"/>
    <x v="0"/>
    <s v="Q4"/>
    <x v="0"/>
  </r>
  <r>
    <n v="2242"/>
    <s v="US-2016-126893"/>
    <x v="491"/>
    <x v="417"/>
    <x v="1"/>
    <s v="CT-11995"/>
    <s v="Carol Triggs"/>
    <x v="0"/>
    <x v="0"/>
    <x v="10"/>
    <s v="Pennsylvania"/>
    <x v="63"/>
    <x v="3"/>
    <x v="903"/>
    <x v="2"/>
    <x v="7"/>
    <x v="895"/>
    <n v="494.98200000000003"/>
    <n v="3"/>
    <n v="0.4"/>
    <n v="-115.4958"/>
    <n v="296.98919999999998"/>
    <n v="197.99280000000002"/>
    <x v="0"/>
    <x v="0"/>
    <s v="Q4"/>
    <x v="3"/>
  </r>
  <r>
    <n v="2243"/>
    <s v="CA-2017-103380"/>
    <x v="610"/>
    <x v="654"/>
    <x v="1"/>
    <s v="BF-11005"/>
    <s v="Barry Franz"/>
    <x v="2"/>
    <x v="0"/>
    <x v="45"/>
    <s v="California"/>
    <x v="54"/>
    <x v="1"/>
    <x v="86"/>
    <x v="1"/>
    <x v="4"/>
    <x v="86"/>
    <n v="56.56"/>
    <n v="2"/>
    <n v="0"/>
    <n v="15.2712"/>
    <n v="56.56"/>
    <n v="0"/>
    <x v="3"/>
    <x v="0"/>
    <s v="Q4"/>
    <x v="0"/>
  </r>
  <r>
    <n v="2244"/>
    <s v="CA-2017-103380"/>
    <x v="610"/>
    <x v="654"/>
    <x v="1"/>
    <s v="BF-11005"/>
    <s v="Barry Franz"/>
    <x v="2"/>
    <x v="0"/>
    <x v="45"/>
    <s v="California"/>
    <x v="54"/>
    <x v="1"/>
    <x v="449"/>
    <x v="1"/>
    <x v="6"/>
    <x v="449"/>
    <n v="5.56"/>
    <n v="2"/>
    <n v="0"/>
    <n v="1.4456"/>
    <n v="5.56"/>
    <n v="0"/>
    <x v="3"/>
    <x v="0"/>
    <s v="Q4"/>
    <x v="0"/>
  </r>
  <r>
    <n v="2245"/>
    <s v="CA-2017-103380"/>
    <x v="610"/>
    <x v="654"/>
    <x v="1"/>
    <s v="BF-11005"/>
    <s v="Barry Franz"/>
    <x v="2"/>
    <x v="0"/>
    <x v="45"/>
    <s v="California"/>
    <x v="54"/>
    <x v="1"/>
    <x v="485"/>
    <x v="1"/>
    <x v="13"/>
    <x v="485"/>
    <n v="9.02"/>
    <n v="2"/>
    <n v="0"/>
    <n v="3.5177999999999998"/>
    <n v="9.02"/>
    <n v="0"/>
    <x v="3"/>
    <x v="0"/>
    <s v="Q4"/>
    <x v="0"/>
  </r>
  <r>
    <n v="2246"/>
    <s v="CA-2017-103380"/>
    <x v="610"/>
    <x v="654"/>
    <x v="1"/>
    <s v="BF-11005"/>
    <s v="Barry Franz"/>
    <x v="2"/>
    <x v="0"/>
    <x v="45"/>
    <s v="California"/>
    <x v="54"/>
    <x v="1"/>
    <x v="22"/>
    <x v="1"/>
    <x v="9"/>
    <x v="22"/>
    <n v="8.6199999999999992"/>
    <n v="1"/>
    <n v="0"/>
    <n v="2.2412000000000001"/>
    <n v="8.6199999999999992"/>
    <n v="0"/>
    <x v="3"/>
    <x v="0"/>
    <s v="Q4"/>
    <x v="0"/>
  </r>
  <r>
    <n v="2247"/>
    <s v="CA-2017-103380"/>
    <x v="610"/>
    <x v="654"/>
    <x v="1"/>
    <s v="BF-11005"/>
    <s v="Barry Franz"/>
    <x v="2"/>
    <x v="0"/>
    <x v="45"/>
    <s v="California"/>
    <x v="54"/>
    <x v="1"/>
    <x v="903"/>
    <x v="2"/>
    <x v="7"/>
    <x v="895"/>
    <n v="659.976"/>
    <n v="3"/>
    <n v="0.2"/>
    <n v="49.498199999999997"/>
    <n v="527.98080000000004"/>
    <n v="131.99520000000001"/>
    <x v="3"/>
    <x v="0"/>
    <s v="Q4"/>
    <x v="0"/>
  </r>
  <r>
    <n v="2248"/>
    <s v="CA-2015-116092"/>
    <x v="586"/>
    <x v="733"/>
    <x v="0"/>
    <s v="JM-16195"/>
    <s v="Justin MacKendrick"/>
    <x v="0"/>
    <x v="0"/>
    <x v="1"/>
    <s v="California"/>
    <x v="25"/>
    <x v="1"/>
    <x v="1283"/>
    <x v="1"/>
    <x v="10"/>
    <x v="1268"/>
    <n v="13.36"/>
    <n v="2"/>
    <n v="0"/>
    <n v="6.4127999999999998"/>
    <n v="13.36"/>
    <n v="0"/>
    <x v="1"/>
    <x v="11"/>
    <s v="Q1"/>
    <x v="1"/>
  </r>
  <r>
    <n v="2249"/>
    <s v="CA-2015-116092"/>
    <x v="586"/>
    <x v="733"/>
    <x v="0"/>
    <s v="JM-16195"/>
    <s v="Justin MacKendrick"/>
    <x v="0"/>
    <x v="0"/>
    <x v="1"/>
    <s v="California"/>
    <x v="25"/>
    <x v="1"/>
    <x v="1124"/>
    <x v="1"/>
    <x v="8"/>
    <x v="1112"/>
    <n v="41.72"/>
    <n v="5"/>
    <n v="0.2"/>
    <n v="13.0375"/>
    <n v="33.375999999999998"/>
    <n v="8.3439999999999994"/>
    <x v="1"/>
    <x v="11"/>
    <s v="Q1"/>
    <x v="1"/>
  </r>
  <r>
    <n v="2250"/>
    <s v="CA-2015-116092"/>
    <x v="586"/>
    <x v="733"/>
    <x v="0"/>
    <s v="JM-16195"/>
    <s v="Justin MacKendrick"/>
    <x v="0"/>
    <x v="0"/>
    <x v="1"/>
    <s v="California"/>
    <x v="25"/>
    <x v="1"/>
    <x v="614"/>
    <x v="1"/>
    <x v="8"/>
    <x v="614"/>
    <n v="11.52"/>
    <n v="5"/>
    <n v="0.2"/>
    <n v="4.1760000000000002"/>
    <n v="9.2159999999999993"/>
    <n v="2.3039999999999998"/>
    <x v="1"/>
    <x v="11"/>
    <s v="Q1"/>
    <x v="1"/>
  </r>
  <r>
    <n v="2251"/>
    <s v="CA-2015-116092"/>
    <x v="586"/>
    <x v="733"/>
    <x v="0"/>
    <s v="JM-16195"/>
    <s v="Justin MacKendrick"/>
    <x v="0"/>
    <x v="0"/>
    <x v="1"/>
    <s v="California"/>
    <x v="25"/>
    <x v="1"/>
    <x v="1284"/>
    <x v="1"/>
    <x v="9"/>
    <x v="1269"/>
    <n v="541.44000000000005"/>
    <n v="6"/>
    <n v="0"/>
    <n v="157.01759999999999"/>
    <n v="541.44000000000005"/>
    <n v="0"/>
    <x v="1"/>
    <x v="11"/>
    <s v="Q1"/>
    <x v="1"/>
  </r>
  <r>
    <n v="2252"/>
    <s v="CA-2015-116092"/>
    <x v="586"/>
    <x v="733"/>
    <x v="0"/>
    <s v="JM-16195"/>
    <s v="Justin MacKendrick"/>
    <x v="0"/>
    <x v="0"/>
    <x v="1"/>
    <s v="California"/>
    <x v="25"/>
    <x v="1"/>
    <x v="1231"/>
    <x v="1"/>
    <x v="10"/>
    <x v="1270"/>
    <n v="19.440000000000001"/>
    <n v="3"/>
    <n v="0"/>
    <n v="9.3312000000000008"/>
    <n v="19.440000000000001"/>
    <n v="0"/>
    <x v="1"/>
    <x v="11"/>
    <s v="Q1"/>
    <x v="1"/>
  </r>
  <r>
    <n v="2253"/>
    <s v="CA-2016-117849"/>
    <x v="173"/>
    <x v="229"/>
    <x v="0"/>
    <s v="JK-16120"/>
    <s v="Julie Kriz"/>
    <x v="2"/>
    <x v="0"/>
    <x v="70"/>
    <s v="California"/>
    <x v="188"/>
    <x v="1"/>
    <x v="136"/>
    <x v="1"/>
    <x v="10"/>
    <x v="137"/>
    <n v="143.69999999999999"/>
    <n v="3"/>
    <n v="0"/>
    <n v="68.975999999999999"/>
    <n v="143.69999999999999"/>
    <n v="0"/>
    <x v="0"/>
    <x v="3"/>
    <s v="Q2"/>
    <x v="5"/>
  </r>
  <r>
    <n v="2254"/>
    <s v="CA-2015-169201"/>
    <x v="694"/>
    <x v="734"/>
    <x v="2"/>
    <s v="HG-14965"/>
    <s v="Henry Goldwyn"/>
    <x v="1"/>
    <x v="0"/>
    <x v="8"/>
    <s v="California"/>
    <x v="94"/>
    <x v="1"/>
    <x v="336"/>
    <x v="1"/>
    <x v="9"/>
    <x v="336"/>
    <n v="43.26"/>
    <n v="3"/>
    <n v="0"/>
    <n v="14.2758"/>
    <n v="43.26"/>
    <n v="0"/>
    <x v="1"/>
    <x v="8"/>
    <s v="Q3"/>
    <x v="2"/>
  </r>
  <r>
    <n v="2255"/>
    <s v="CA-2015-169201"/>
    <x v="694"/>
    <x v="734"/>
    <x v="2"/>
    <s v="HG-14965"/>
    <s v="Henry Goldwyn"/>
    <x v="1"/>
    <x v="0"/>
    <x v="8"/>
    <s v="California"/>
    <x v="94"/>
    <x v="1"/>
    <x v="1112"/>
    <x v="1"/>
    <x v="9"/>
    <x v="1101"/>
    <n v="43.56"/>
    <n v="2"/>
    <n v="0"/>
    <n v="15.246"/>
    <n v="43.56"/>
    <n v="0"/>
    <x v="1"/>
    <x v="8"/>
    <s v="Q3"/>
    <x v="2"/>
  </r>
  <r>
    <n v="2256"/>
    <s v="CA-2016-164091"/>
    <x v="42"/>
    <x v="42"/>
    <x v="1"/>
    <s v="LA-16780"/>
    <s v="Laura Armstrong"/>
    <x v="1"/>
    <x v="0"/>
    <x v="294"/>
    <s v="Maine"/>
    <x v="370"/>
    <x v="3"/>
    <x v="1285"/>
    <x v="2"/>
    <x v="7"/>
    <x v="1271"/>
    <n v="437.85"/>
    <n v="3"/>
    <n v="0"/>
    <n v="131.35499999999999"/>
    <n v="437.85"/>
    <n v="0"/>
    <x v="0"/>
    <x v="8"/>
    <s v="Q3"/>
    <x v="3"/>
  </r>
  <r>
    <n v="2257"/>
    <s v="CA-2016-164091"/>
    <x v="42"/>
    <x v="42"/>
    <x v="1"/>
    <s v="LA-16780"/>
    <s v="Laura Armstrong"/>
    <x v="1"/>
    <x v="0"/>
    <x v="294"/>
    <s v="Maine"/>
    <x v="370"/>
    <x v="3"/>
    <x v="859"/>
    <x v="0"/>
    <x v="5"/>
    <x v="853"/>
    <n v="109.48"/>
    <n v="2"/>
    <n v="0"/>
    <n v="33.938800000000001"/>
    <n v="109.48"/>
    <n v="0"/>
    <x v="0"/>
    <x v="8"/>
    <s v="Q3"/>
    <x v="3"/>
  </r>
  <r>
    <n v="2258"/>
    <s v="CA-2017-105214"/>
    <x v="114"/>
    <x v="141"/>
    <x v="2"/>
    <s v="TS-21610"/>
    <s v="Troy Staebel"/>
    <x v="0"/>
    <x v="0"/>
    <x v="8"/>
    <s v="California"/>
    <x v="34"/>
    <x v="1"/>
    <x v="377"/>
    <x v="0"/>
    <x v="1"/>
    <x v="378"/>
    <n v="1212.96"/>
    <n v="7"/>
    <n v="0.2"/>
    <n v="90.971999999999994"/>
    <n v="970.36800000000005"/>
    <n v="242.59200000000001"/>
    <x v="3"/>
    <x v="1"/>
    <s v="Q2"/>
    <x v="5"/>
  </r>
  <r>
    <n v="2259"/>
    <s v="CA-2017-105214"/>
    <x v="114"/>
    <x v="141"/>
    <x v="2"/>
    <s v="TS-21610"/>
    <s v="Troy Staebel"/>
    <x v="0"/>
    <x v="0"/>
    <x v="8"/>
    <s v="California"/>
    <x v="34"/>
    <x v="1"/>
    <x v="1286"/>
    <x v="1"/>
    <x v="10"/>
    <x v="1272"/>
    <n v="18.54"/>
    <n v="2"/>
    <n v="0"/>
    <n v="8.7138000000000009"/>
    <n v="18.54"/>
    <n v="0"/>
    <x v="3"/>
    <x v="1"/>
    <s v="Q2"/>
    <x v="5"/>
  </r>
  <r>
    <n v="2260"/>
    <s v="CA-2015-117611"/>
    <x v="627"/>
    <x v="558"/>
    <x v="0"/>
    <s v="MZ-17335"/>
    <s v="Maria Zettner"/>
    <x v="2"/>
    <x v="0"/>
    <x v="70"/>
    <s v="California"/>
    <x v="142"/>
    <x v="1"/>
    <x v="659"/>
    <x v="1"/>
    <x v="13"/>
    <x v="659"/>
    <n v="5"/>
    <n v="1"/>
    <n v="0"/>
    <n v="2.4"/>
    <n v="5"/>
    <n v="0"/>
    <x v="1"/>
    <x v="0"/>
    <s v="Q4"/>
    <x v="1"/>
  </r>
  <r>
    <n v="2261"/>
    <s v="CA-2015-117611"/>
    <x v="627"/>
    <x v="558"/>
    <x v="0"/>
    <s v="MZ-17335"/>
    <s v="Maria Zettner"/>
    <x v="2"/>
    <x v="0"/>
    <x v="70"/>
    <s v="California"/>
    <x v="142"/>
    <x v="1"/>
    <x v="695"/>
    <x v="2"/>
    <x v="11"/>
    <x v="695"/>
    <n v="371.97"/>
    <n v="3"/>
    <n v="0"/>
    <n v="66.954599999999999"/>
    <n v="371.97"/>
    <n v="0"/>
    <x v="1"/>
    <x v="0"/>
    <s v="Q4"/>
    <x v="1"/>
  </r>
  <r>
    <n v="2262"/>
    <s v="US-2015-137960"/>
    <x v="217"/>
    <x v="735"/>
    <x v="3"/>
    <s v="MW-18220"/>
    <s v="Mitch Webber"/>
    <x v="0"/>
    <x v="0"/>
    <x v="20"/>
    <s v="New York"/>
    <x v="45"/>
    <x v="3"/>
    <x v="577"/>
    <x v="2"/>
    <x v="11"/>
    <x v="577"/>
    <n v="166.24"/>
    <n v="1"/>
    <n v="0"/>
    <n v="24.936"/>
    <n v="166.24"/>
    <n v="0"/>
    <x v="1"/>
    <x v="4"/>
    <s v="Q4"/>
    <x v="5"/>
  </r>
  <r>
    <n v="2263"/>
    <s v="CA-2017-122994"/>
    <x v="695"/>
    <x v="736"/>
    <x v="2"/>
    <s v="MV-17485"/>
    <s v="Mark Van Huff"/>
    <x v="0"/>
    <x v="0"/>
    <x v="81"/>
    <s v="Virginia"/>
    <x v="101"/>
    <x v="0"/>
    <x v="574"/>
    <x v="0"/>
    <x v="0"/>
    <x v="574"/>
    <n v="359.97"/>
    <n v="3"/>
    <n v="0"/>
    <n v="79.193399999999997"/>
    <n v="359.97"/>
    <n v="0"/>
    <x v="3"/>
    <x v="11"/>
    <s v="Q1"/>
    <x v="2"/>
  </r>
  <r>
    <n v="2264"/>
    <s v="CA-2016-131065"/>
    <x v="696"/>
    <x v="619"/>
    <x v="0"/>
    <s v="AA-10375"/>
    <s v="Allen Armold"/>
    <x v="0"/>
    <x v="0"/>
    <x v="118"/>
    <s v="Georgia"/>
    <x v="148"/>
    <x v="0"/>
    <x v="1287"/>
    <x v="2"/>
    <x v="11"/>
    <x v="1273"/>
    <n v="499.98"/>
    <n v="2"/>
    <n v="0"/>
    <n v="114.9954"/>
    <n v="499.98"/>
    <n v="0"/>
    <x v="0"/>
    <x v="0"/>
    <s v="Q4"/>
    <x v="2"/>
  </r>
  <r>
    <n v="2265"/>
    <s v="CA-2016-131065"/>
    <x v="696"/>
    <x v="619"/>
    <x v="0"/>
    <s v="AA-10375"/>
    <s v="Allen Armold"/>
    <x v="0"/>
    <x v="0"/>
    <x v="118"/>
    <s v="Georgia"/>
    <x v="148"/>
    <x v="0"/>
    <x v="218"/>
    <x v="1"/>
    <x v="10"/>
    <x v="219"/>
    <n v="5.28"/>
    <n v="1"/>
    <n v="0"/>
    <n v="2.3759999999999999"/>
    <n v="5.28"/>
    <n v="0"/>
    <x v="0"/>
    <x v="0"/>
    <s v="Q4"/>
    <x v="2"/>
  </r>
  <r>
    <n v="2266"/>
    <s v="CA-2016-131065"/>
    <x v="696"/>
    <x v="619"/>
    <x v="0"/>
    <s v="AA-10375"/>
    <s v="Allen Armold"/>
    <x v="0"/>
    <x v="0"/>
    <x v="118"/>
    <s v="Georgia"/>
    <x v="148"/>
    <x v="0"/>
    <x v="925"/>
    <x v="1"/>
    <x v="8"/>
    <x v="917"/>
    <n v="8.26"/>
    <n v="2"/>
    <n v="0"/>
    <n v="3.8822000000000001"/>
    <n v="8.26"/>
    <n v="0"/>
    <x v="0"/>
    <x v="0"/>
    <s v="Q4"/>
    <x v="2"/>
  </r>
  <r>
    <n v="2267"/>
    <s v="CA-2017-149146"/>
    <x v="386"/>
    <x v="737"/>
    <x v="3"/>
    <s v="SM-20320"/>
    <s v="Sean Miller"/>
    <x v="2"/>
    <x v="0"/>
    <x v="53"/>
    <s v="North Carolina"/>
    <x v="233"/>
    <x v="0"/>
    <x v="1288"/>
    <x v="1"/>
    <x v="10"/>
    <x v="1274"/>
    <n v="7.968"/>
    <n v="2"/>
    <n v="0.2"/>
    <n v="2.6892"/>
    <n v="6.3744000000000005"/>
    <n v="1.5936000000000001"/>
    <x v="3"/>
    <x v="2"/>
    <s v="Q4"/>
    <x v="6"/>
  </r>
  <r>
    <n v="2268"/>
    <s v="CA-2017-137470"/>
    <x v="697"/>
    <x v="31"/>
    <x v="3"/>
    <s v="TP-21415"/>
    <s v="Tom Prescott"/>
    <x v="0"/>
    <x v="0"/>
    <x v="4"/>
    <s v="Washington"/>
    <x v="60"/>
    <x v="1"/>
    <x v="1289"/>
    <x v="1"/>
    <x v="10"/>
    <x v="1275"/>
    <n v="12.96"/>
    <n v="2"/>
    <n v="0"/>
    <n v="6.3503999999999996"/>
    <n v="12.96"/>
    <n v="0"/>
    <x v="3"/>
    <x v="8"/>
    <s v="Q3"/>
    <x v="1"/>
  </r>
  <r>
    <n v="2269"/>
    <s v="CA-2017-105480"/>
    <x v="698"/>
    <x v="738"/>
    <x v="1"/>
    <s v="DK-13225"/>
    <s v="Dean Katz"/>
    <x v="1"/>
    <x v="0"/>
    <x v="30"/>
    <s v="New York"/>
    <x v="144"/>
    <x v="3"/>
    <x v="1290"/>
    <x v="1"/>
    <x v="10"/>
    <x v="1276"/>
    <n v="6.48"/>
    <n v="1"/>
    <n v="0"/>
    <n v="3.1103999999999998"/>
    <n v="6.48"/>
    <n v="0"/>
    <x v="3"/>
    <x v="4"/>
    <s v="Q4"/>
    <x v="4"/>
  </r>
  <r>
    <n v="2270"/>
    <s v="CA-2017-105480"/>
    <x v="698"/>
    <x v="738"/>
    <x v="1"/>
    <s v="DK-13225"/>
    <s v="Dean Katz"/>
    <x v="1"/>
    <x v="0"/>
    <x v="30"/>
    <s v="New York"/>
    <x v="144"/>
    <x v="3"/>
    <x v="44"/>
    <x v="1"/>
    <x v="8"/>
    <x v="44"/>
    <n v="6.984"/>
    <n v="1"/>
    <n v="0.2"/>
    <n v="2.3571"/>
    <n v="5.5872000000000002"/>
    <n v="1.3968"/>
    <x v="3"/>
    <x v="4"/>
    <s v="Q4"/>
    <x v="4"/>
  </r>
  <r>
    <n v="2271"/>
    <s v="CA-2017-164917"/>
    <x v="574"/>
    <x v="94"/>
    <x v="1"/>
    <s v="MK-17905"/>
    <s v="Michael Kennedy"/>
    <x v="1"/>
    <x v="0"/>
    <x v="100"/>
    <s v="Florida"/>
    <x v="123"/>
    <x v="0"/>
    <x v="369"/>
    <x v="1"/>
    <x v="6"/>
    <x v="370"/>
    <n v="47.96"/>
    <n v="5"/>
    <n v="0.2"/>
    <n v="4.1965000000000003"/>
    <n v="38.368000000000002"/>
    <n v="9.5920000000000005"/>
    <x v="3"/>
    <x v="4"/>
    <s v="Q4"/>
    <x v="3"/>
  </r>
  <r>
    <n v="2272"/>
    <s v="CA-2015-102036"/>
    <x v="481"/>
    <x v="538"/>
    <x v="1"/>
    <s v="CS-12130"/>
    <s v="Chad Sievert"/>
    <x v="0"/>
    <x v="0"/>
    <x v="4"/>
    <s v="Washington"/>
    <x v="59"/>
    <x v="1"/>
    <x v="1291"/>
    <x v="1"/>
    <x v="4"/>
    <x v="1277"/>
    <n v="199.74"/>
    <n v="6"/>
    <n v="0"/>
    <n v="47.937600000000003"/>
    <n v="199.74"/>
    <n v="0"/>
    <x v="1"/>
    <x v="8"/>
    <s v="Q3"/>
    <x v="2"/>
  </r>
  <r>
    <n v="2273"/>
    <s v="CA-2015-142944"/>
    <x v="699"/>
    <x v="739"/>
    <x v="1"/>
    <s v="JL-15850"/>
    <s v="John Lucas"/>
    <x v="0"/>
    <x v="0"/>
    <x v="8"/>
    <s v="California"/>
    <x v="34"/>
    <x v="1"/>
    <x v="1292"/>
    <x v="0"/>
    <x v="5"/>
    <x v="1278"/>
    <n v="435.26"/>
    <n v="7"/>
    <n v="0"/>
    <n v="95.757199999999997"/>
    <n v="435.26"/>
    <n v="0"/>
    <x v="1"/>
    <x v="10"/>
    <s v="Q1"/>
    <x v="5"/>
  </r>
  <r>
    <n v="2274"/>
    <s v="CA-2015-142944"/>
    <x v="699"/>
    <x v="739"/>
    <x v="1"/>
    <s v="JL-15850"/>
    <s v="John Lucas"/>
    <x v="0"/>
    <x v="0"/>
    <x v="8"/>
    <s v="California"/>
    <x v="34"/>
    <x v="1"/>
    <x v="1293"/>
    <x v="2"/>
    <x v="16"/>
    <x v="1279"/>
    <n v="1119.9839999999999"/>
    <n v="2"/>
    <n v="0.2"/>
    <n v="377.99459999999999"/>
    <n v="895.98720000000003"/>
    <n v="223.99680000000001"/>
    <x v="1"/>
    <x v="10"/>
    <s v="Q1"/>
    <x v="5"/>
  </r>
  <r>
    <n v="2275"/>
    <s v="CA-2014-157882"/>
    <x v="462"/>
    <x v="508"/>
    <x v="0"/>
    <s v="AR-10405"/>
    <s v="Allen Rosenblatt"/>
    <x v="1"/>
    <x v="0"/>
    <x v="1"/>
    <s v="California"/>
    <x v="1"/>
    <x v="1"/>
    <x v="1294"/>
    <x v="0"/>
    <x v="3"/>
    <x v="1280"/>
    <n v="143.43199999999999"/>
    <n v="1"/>
    <n v="0.2"/>
    <n v="3.5857999999999999"/>
    <n v="114.7456"/>
    <n v="28.686399999999999"/>
    <x v="2"/>
    <x v="2"/>
    <s v="Q4"/>
    <x v="5"/>
  </r>
  <r>
    <n v="2276"/>
    <s v="CA-2014-157882"/>
    <x v="462"/>
    <x v="508"/>
    <x v="0"/>
    <s v="AR-10405"/>
    <s v="Allen Rosenblatt"/>
    <x v="1"/>
    <x v="0"/>
    <x v="1"/>
    <s v="California"/>
    <x v="1"/>
    <x v="1"/>
    <x v="23"/>
    <x v="0"/>
    <x v="1"/>
    <x v="23"/>
    <n v="122.352"/>
    <n v="3"/>
    <n v="0.2"/>
    <n v="13.7646"/>
    <n v="97.881600000000006"/>
    <n v="24.470400000000001"/>
    <x v="2"/>
    <x v="2"/>
    <s v="Q4"/>
    <x v="5"/>
  </r>
  <r>
    <n v="2277"/>
    <s v="CA-2014-104283"/>
    <x v="700"/>
    <x v="740"/>
    <x v="1"/>
    <s v="LM-17065"/>
    <s v="Liz MacKendrick"/>
    <x v="0"/>
    <x v="0"/>
    <x v="295"/>
    <s v="Mississippi"/>
    <x v="371"/>
    <x v="0"/>
    <x v="854"/>
    <x v="1"/>
    <x v="4"/>
    <x v="847"/>
    <n v="306.2"/>
    <n v="5"/>
    <n v="0"/>
    <n v="0"/>
    <n v="306.2"/>
    <n v="0"/>
    <x v="2"/>
    <x v="1"/>
    <s v="Q2"/>
    <x v="5"/>
  </r>
  <r>
    <n v="2278"/>
    <s v="CA-2014-104283"/>
    <x v="700"/>
    <x v="740"/>
    <x v="1"/>
    <s v="LM-17065"/>
    <s v="Liz MacKendrick"/>
    <x v="0"/>
    <x v="0"/>
    <x v="295"/>
    <s v="Mississippi"/>
    <x v="371"/>
    <x v="0"/>
    <x v="977"/>
    <x v="0"/>
    <x v="3"/>
    <x v="832"/>
    <n v="85.98"/>
    <n v="1"/>
    <n v="0"/>
    <n v="22.354800000000001"/>
    <n v="85.98"/>
    <n v="0"/>
    <x v="2"/>
    <x v="1"/>
    <s v="Q2"/>
    <x v="5"/>
  </r>
  <r>
    <n v="2279"/>
    <s v="CA-2014-104283"/>
    <x v="700"/>
    <x v="740"/>
    <x v="1"/>
    <s v="LM-17065"/>
    <s v="Liz MacKendrick"/>
    <x v="0"/>
    <x v="0"/>
    <x v="295"/>
    <s v="Mississippi"/>
    <x v="371"/>
    <x v="0"/>
    <x v="201"/>
    <x v="2"/>
    <x v="11"/>
    <x v="202"/>
    <n v="223.96"/>
    <n v="4"/>
    <n v="0"/>
    <n v="53.750399999999999"/>
    <n v="223.96"/>
    <n v="0"/>
    <x v="2"/>
    <x v="1"/>
    <s v="Q2"/>
    <x v="5"/>
  </r>
  <r>
    <n v="2280"/>
    <s v="CA-2017-142622"/>
    <x v="505"/>
    <x v="40"/>
    <x v="2"/>
    <s v="JK-15625"/>
    <s v="Jim Karlsson"/>
    <x v="0"/>
    <x v="0"/>
    <x v="4"/>
    <s v="Washington"/>
    <x v="60"/>
    <x v="1"/>
    <x v="1225"/>
    <x v="0"/>
    <x v="1"/>
    <x v="1209"/>
    <n v="97.567999999999998"/>
    <n v="2"/>
    <n v="0.2"/>
    <n v="-6.0979999999999999"/>
    <n v="78.054400000000001"/>
    <n v="19.5136"/>
    <x v="3"/>
    <x v="2"/>
    <s v="Q4"/>
    <x v="2"/>
  </r>
  <r>
    <n v="2281"/>
    <s v="CA-2017-142622"/>
    <x v="505"/>
    <x v="40"/>
    <x v="2"/>
    <s v="JK-15625"/>
    <s v="Jim Karlsson"/>
    <x v="0"/>
    <x v="0"/>
    <x v="4"/>
    <s v="Washington"/>
    <x v="60"/>
    <x v="1"/>
    <x v="992"/>
    <x v="0"/>
    <x v="1"/>
    <x v="984"/>
    <n v="614.27200000000005"/>
    <n v="8"/>
    <n v="0.2"/>
    <n v="-23.0352"/>
    <n v="491.41760000000005"/>
    <n v="122.85440000000001"/>
    <x v="3"/>
    <x v="2"/>
    <s v="Q4"/>
    <x v="2"/>
  </r>
  <r>
    <n v="2282"/>
    <s v="CA-2017-142622"/>
    <x v="505"/>
    <x v="40"/>
    <x v="2"/>
    <s v="JK-15625"/>
    <s v="Jim Karlsson"/>
    <x v="0"/>
    <x v="0"/>
    <x v="4"/>
    <s v="Washington"/>
    <x v="60"/>
    <x v="1"/>
    <x v="899"/>
    <x v="0"/>
    <x v="0"/>
    <x v="892"/>
    <n v="199.98"/>
    <n v="2"/>
    <n v="0"/>
    <n v="37.996200000000002"/>
    <n v="199.98"/>
    <n v="0"/>
    <x v="3"/>
    <x v="2"/>
    <s v="Q4"/>
    <x v="2"/>
  </r>
  <r>
    <n v="2283"/>
    <s v="CA-2016-132143"/>
    <x v="323"/>
    <x v="344"/>
    <x v="2"/>
    <s v="FM-14215"/>
    <s v="Filia McAdams"/>
    <x v="1"/>
    <x v="0"/>
    <x v="209"/>
    <s v="Connecticut"/>
    <x v="263"/>
    <x v="3"/>
    <x v="320"/>
    <x v="1"/>
    <x v="10"/>
    <x v="320"/>
    <n v="48.16"/>
    <n v="7"/>
    <n v="0"/>
    <n v="22.153600000000001"/>
    <n v="48.16"/>
    <n v="0"/>
    <x v="0"/>
    <x v="8"/>
    <s v="Q3"/>
    <x v="3"/>
  </r>
  <r>
    <n v="2284"/>
    <s v="CA-2015-153108"/>
    <x v="616"/>
    <x v="741"/>
    <x v="1"/>
    <s v="SF-20200"/>
    <s v="Sarah Foster"/>
    <x v="0"/>
    <x v="0"/>
    <x v="296"/>
    <s v="Indiana"/>
    <x v="372"/>
    <x v="2"/>
    <x v="179"/>
    <x v="2"/>
    <x v="7"/>
    <x v="180"/>
    <n v="23.92"/>
    <n v="2"/>
    <n v="0"/>
    <n v="6.6976000000000004"/>
    <n v="23.92"/>
    <n v="0"/>
    <x v="1"/>
    <x v="10"/>
    <s v="Q1"/>
    <x v="6"/>
  </r>
  <r>
    <n v="2285"/>
    <s v="CA-2015-153108"/>
    <x v="616"/>
    <x v="741"/>
    <x v="1"/>
    <s v="SF-20200"/>
    <s v="Sarah Foster"/>
    <x v="0"/>
    <x v="0"/>
    <x v="296"/>
    <s v="Indiana"/>
    <x v="372"/>
    <x v="2"/>
    <x v="1295"/>
    <x v="1"/>
    <x v="9"/>
    <x v="360"/>
    <n v="60.69"/>
    <n v="7"/>
    <n v="0"/>
    <n v="16.386299999999999"/>
    <n v="60.69"/>
    <n v="0"/>
    <x v="1"/>
    <x v="10"/>
    <s v="Q1"/>
    <x v="6"/>
  </r>
  <r>
    <n v="2286"/>
    <s v="CA-2016-112676"/>
    <x v="465"/>
    <x v="588"/>
    <x v="2"/>
    <s v="PJ-18835"/>
    <s v="Patrick Jones"/>
    <x v="1"/>
    <x v="0"/>
    <x v="87"/>
    <s v="Tennessee"/>
    <x v="108"/>
    <x v="0"/>
    <x v="1296"/>
    <x v="1"/>
    <x v="10"/>
    <x v="1281"/>
    <n v="14.352"/>
    <n v="3"/>
    <n v="0.2"/>
    <n v="5.2026000000000003"/>
    <n v="11.4816"/>
    <n v="2.8704000000000001"/>
    <x v="0"/>
    <x v="5"/>
    <s v="Q2"/>
    <x v="6"/>
  </r>
  <r>
    <n v="2287"/>
    <s v="CA-2017-165687"/>
    <x v="701"/>
    <x v="122"/>
    <x v="1"/>
    <s v="CS-12355"/>
    <s v="Christine Sundaresam"/>
    <x v="0"/>
    <x v="0"/>
    <x v="127"/>
    <s v="Virginia"/>
    <x v="269"/>
    <x v="0"/>
    <x v="1297"/>
    <x v="1"/>
    <x v="9"/>
    <x v="1282"/>
    <n v="35.04"/>
    <n v="2"/>
    <n v="0"/>
    <n v="12.263999999999999"/>
    <n v="35.04"/>
    <n v="0"/>
    <x v="3"/>
    <x v="0"/>
    <s v="Q4"/>
    <x v="5"/>
  </r>
  <r>
    <n v="2288"/>
    <s v="US-2017-112928"/>
    <x v="702"/>
    <x v="742"/>
    <x v="0"/>
    <s v="BB-10990"/>
    <s v="Barry Blumstein"/>
    <x v="1"/>
    <x v="0"/>
    <x v="167"/>
    <s v="Ohio"/>
    <x v="213"/>
    <x v="3"/>
    <x v="1298"/>
    <x v="1"/>
    <x v="9"/>
    <x v="1283"/>
    <n v="17.48"/>
    <n v="5"/>
    <n v="0.2"/>
    <n v="1.3109999999999999"/>
    <n v="13.984000000000002"/>
    <n v="3.4960000000000004"/>
    <x v="3"/>
    <x v="1"/>
    <s v="Q2"/>
    <x v="6"/>
  </r>
  <r>
    <n v="2289"/>
    <s v="CA-2017-143343"/>
    <x v="193"/>
    <x v="198"/>
    <x v="2"/>
    <s v="BW-11200"/>
    <s v="Ben Wallace"/>
    <x v="0"/>
    <x v="0"/>
    <x v="1"/>
    <s v="California"/>
    <x v="3"/>
    <x v="1"/>
    <x v="836"/>
    <x v="1"/>
    <x v="6"/>
    <x v="831"/>
    <n v="16.399999999999999"/>
    <n v="5"/>
    <n v="0"/>
    <n v="4.7560000000000002"/>
    <n v="16.399999999999999"/>
    <n v="0"/>
    <x v="3"/>
    <x v="1"/>
    <s v="Q2"/>
    <x v="3"/>
  </r>
  <r>
    <n v="2290"/>
    <s v="CA-2017-115154"/>
    <x v="703"/>
    <x v="743"/>
    <x v="2"/>
    <s v="RS-19420"/>
    <s v="Ricardo Sperren"/>
    <x v="1"/>
    <x v="0"/>
    <x v="4"/>
    <s v="Washington"/>
    <x v="60"/>
    <x v="1"/>
    <x v="1299"/>
    <x v="0"/>
    <x v="3"/>
    <x v="1284"/>
    <n v="892.98"/>
    <n v="2"/>
    <n v="0"/>
    <n v="80.368200000000002"/>
    <n v="892.98"/>
    <n v="0"/>
    <x v="3"/>
    <x v="9"/>
    <s v="Q1"/>
    <x v="1"/>
  </r>
  <r>
    <n v="2291"/>
    <s v="CA-2015-149342"/>
    <x v="704"/>
    <x v="744"/>
    <x v="1"/>
    <s v="TS-21160"/>
    <s v="Theresa Swint"/>
    <x v="1"/>
    <x v="0"/>
    <x v="38"/>
    <s v="Georgia"/>
    <x v="112"/>
    <x v="0"/>
    <x v="664"/>
    <x v="2"/>
    <x v="7"/>
    <x v="664"/>
    <n v="287.97000000000003"/>
    <n v="3"/>
    <n v="0"/>
    <n v="77.751900000000006"/>
    <n v="287.97000000000003"/>
    <n v="0"/>
    <x v="1"/>
    <x v="3"/>
    <s v="Q2"/>
    <x v="2"/>
  </r>
  <r>
    <n v="2292"/>
    <s v="CA-2015-149342"/>
    <x v="704"/>
    <x v="744"/>
    <x v="1"/>
    <s v="TS-21160"/>
    <s v="Theresa Swint"/>
    <x v="1"/>
    <x v="0"/>
    <x v="38"/>
    <s v="Georgia"/>
    <x v="112"/>
    <x v="0"/>
    <x v="1071"/>
    <x v="0"/>
    <x v="5"/>
    <x v="1060"/>
    <n v="595.38"/>
    <n v="6"/>
    <n v="0"/>
    <n v="297.69"/>
    <n v="595.38"/>
    <n v="0"/>
    <x v="1"/>
    <x v="3"/>
    <s v="Q2"/>
    <x v="2"/>
  </r>
  <r>
    <n v="2293"/>
    <s v="CA-2015-149342"/>
    <x v="704"/>
    <x v="744"/>
    <x v="1"/>
    <s v="TS-21160"/>
    <s v="Theresa Swint"/>
    <x v="1"/>
    <x v="0"/>
    <x v="38"/>
    <s v="Georgia"/>
    <x v="112"/>
    <x v="0"/>
    <x v="778"/>
    <x v="1"/>
    <x v="10"/>
    <x v="777"/>
    <n v="12.96"/>
    <n v="2"/>
    <n v="0"/>
    <n v="6.2207999999999997"/>
    <n v="12.96"/>
    <n v="0"/>
    <x v="1"/>
    <x v="3"/>
    <s v="Q2"/>
    <x v="2"/>
  </r>
  <r>
    <n v="2294"/>
    <s v="CA-2015-130995"/>
    <x v="549"/>
    <x v="85"/>
    <x v="1"/>
    <s v="QJ-19255"/>
    <s v="Quincy Jones"/>
    <x v="1"/>
    <x v="0"/>
    <x v="20"/>
    <s v="New York"/>
    <x v="29"/>
    <x v="3"/>
    <x v="500"/>
    <x v="2"/>
    <x v="7"/>
    <x v="500"/>
    <n v="4.95"/>
    <n v="1"/>
    <n v="0"/>
    <n v="1.3365"/>
    <n v="4.95"/>
    <n v="0"/>
    <x v="1"/>
    <x v="0"/>
    <s v="Q4"/>
    <x v="1"/>
  </r>
  <r>
    <n v="2295"/>
    <s v="CA-2017-127929"/>
    <x v="331"/>
    <x v="63"/>
    <x v="1"/>
    <s v="FM-14215"/>
    <s v="Filia McAdams"/>
    <x v="1"/>
    <x v="0"/>
    <x v="209"/>
    <s v="Connecticut"/>
    <x v="263"/>
    <x v="3"/>
    <x v="71"/>
    <x v="0"/>
    <x v="5"/>
    <x v="71"/>
    <n v="181.95"/>
    <n v="3"/>
    <n v="0"/>
    <n v="38.209499999999998"/>
    <n v="181.95"/>
    <n v="0"/>
    <x v="3"/>
    <x v="4"/>
    <s v="Q4"/>
    <x v="3"/>
  </r>
  <r>
    <n v="2296"/>
    <s v="CA-2015-113145"/>
    <x v="549"/>
    <x v="745"/>
    <x v="1"/>
    <s v="VD-21670"/>
    <s v="Valerie Dominguez"/>
    <x v="0"/>
    <x v="0"/>
    <x v="20"/>
    <s v="New York"/>
    <x v="164"/>
    <x v="3"/>
    <x v="938"/>
    <x v="1"/>
    <x v="10"/>
    <x v="931"/>
    <n v="13.52"/>
    <n v="4"/>
    <n v="0"/>
    <n v="6.2191999999999998"/>
    <n v="13.52"/>
    <n v="0"/>
    <x v="1"/>
    <x v="0"/>
    <s v="Q4"/>
    <x v="1"/>
  </r>
  <r>
    <n v="2297"/>
    <s v="CA-2015-113145"/>
    <x v="549"/>
    <x v="745"/>
    <x v="1"/>
    <s v="VD-21670"/>
    <s v="Valerie Dominguez"/>
    <x v="0"/>
    <x v="0"/>
    <x v="20"/>
    <s v="New York"/>
    <x v="164"/>
    <x v="3"/>
    <x v="689"/>
    <x v="0"/>
    <x v="5"/>
    <x v="689"/>
    <n v="259.7"/>
    <n v="5"/>
    <n v="0"/>
    <n v="106.477"/>
    <n v="259.7"/>
    <n v="0"/>
    <x v="1"/>
    <x v="0"/>
    <s v="Q4"/>
    <x v="1"/>
  </r>
  <r>
    <n v="2298"/>
    <s v="CA-2015-113145"/>
    <x v="549"/>
    <x v="745"/>
    <x v="1"/>
    <s v="VD-21670"/>
    <s v="Valerie Dominguez"/>
    <x v="0"/>
    <x v="0"/>
    <x v="20"/>
    <s v="New York"/>
    <x v="164"/>
    <x v="3"/>
    <x v="1300"/>
    <x v="2"/>
    <x v="7"/>
    <x v="1285"/>
    <n v="42.95"/>
    <n v="1"/>
    <n v="0"/>
    <n v="1.2885"/>
    <n v="42.95"/>
    <n v="0"/>
    <x v="1"/>
    <x v="0"/>
    <s v="Q4"/>
    <x v="1"/>
  </r>
  <r>
    <n v="2299"/>
    <s v="CA-2015-113145"/>
    <x v="549"/>
    <x v="745"/>
    <x v="1"/>
    <s v="VD-21670"/>
    <s v="Valerie Dominguez"/>
    <x v="0"/>
    <x v="0"/>
    <x v="20"/>
    <s v="New York"/>
    <x v="164"/>
    <x v="3"/>
    <x v="651"/>
    <x v="2"/>
    <x v="11"/>
    <x v="651"/>
    <n v="1399.93"/>
    <n v="7"/>
    <n v="0"/>
    <n v="601.96990000000005"/>
    <n v="1399.93"/>
    <n v="0"/>
    <x v="1"/>
    <x v="0"/>
    <s v="Q4"/>
    <x v="1"/>
  </r>
  <r>
    <n v="2300"/>
    <s v="CA-2015-113145"/>
    <x v="549"/>
    <x v="745"/>
    <x v="1"/>
    <s v="VD-21670"/>
    <s v="Valerie Dominguez"/>
    <x v="0"/>
    <x v="0"/>
    <x v="20"/>
    <s v="New York"/>
    <x v="164"/>
    <x v="3"/>
    <x v="478"/>
    <x v="2"/>
    <x v="7"/>
    <x v="479"/>
    <n v="503.96"/>
    <n v="4"/>
    <n v="0"/>
    <n v="125.99"/>
    <n v="503.96"/>
    <n v="0"/>
    <x v="1"/>
    <x v="0"/>
    <s v="Q4"/>
    <x v="1"/>
  </r>
  <r>
    <n v="2301"/>
    <s v="CA-2014-162362"/>
    <x v="687"/>
    <x v="7"/>
    <x v="1"/>
    <s v="JL-15505"/>
    <s v="Jeremy Lonsdale"/>
    <x v="0"/>
    <x v="0"/>
    <x v="297"/>
    <s v="Michigan"/>
    <x v="373"/>
    <x v="2"/>
    <x v="15"/>
    <x v="1"/>
    <x v="8"/>
    <x v="15"/>
    <n v="12.72"/>
    <n v="3"/>
    <n v="0"/>
    <n v="6.36"/>
    <n v="12.72"/>
    <n v="0"/>
    <x v="2"/>
    <x v="0"/>
    <s v="Q4"/>
    <x v="5"/>
  </r>
  <r>
    <n v="2302"/>
    <s v="CA-2014-162362"/>
    <x v="687"/>
    <x v="7"/>
    <x v="1"/>
    <s v="JL-15505"/>
    <s v="Jeremy Lonsdale"/>
    <x v="0"/>
    <x v="0"/>
    <x v="297"/>
    <s v="Michigan"/>
    <x v="373"/>
    <x v="2"/>
    <x v="614"/>
    <x v="1"/>
    <x v="8"/>
    <x v="614"/>
    <n v="11.52"/>
    <n v="4"/>
    <n v="0"/>
    <n v="5.6448"/>
    <n v="11.52"/>
    <n v="0"/>
    <x v="2"/>
    <x v="0"/>
    <s v="Q4"/>
    <x v="5"/>
  </r>
  <r>
    <n v="2303"/>
    <s v="CA-2016-106558"/>
    <x v="327"/>
    <x v="347"/>
    <x v="1"/>
    <s v="DL-13495"/>
    <s v="Dionis Lloyd"/>
    <x v="1"/>
    <x v="0"/>
    <x v="38"/>
    <s v="Georgia"/>
    <x v="112"/>
    <x v="0"/>
    <x v="552"/>
    <x v="2"/>
    <x v="11"/>
    <x v="551"/>
    <n v="316"/>
    <n v="4"/>
    <n v="0"/>
    <n v="31.6"/>
    <n v="316"/>
    <n v="0"/>
    <x v="0"/>
    <x v="9"/>
    <s v="Q1"/>
    <x v="1"/>
  </r>
  <r>
    <n v="2304"/>
    <s v="CA-2017-157931"/>
    <x v="697"/>
    <x v="304"/>
    <x v="0"/>
    <s v="MO-17800"/>
    <s v="Meg O'Connel"/>
    <x v="2"/>
    <x v="0"/>
    <x v="185"/>
    <s v="Georgia"/>
    <x v="235"/>
    <x v="0"/>
    <x v="323"/>
    <x v="0"/>
    <x v="1"/>
    <x v="323"/>
    <n v="723.92"/>
    <n v="4"/>
    <n v="0"/>
    <n v="188.2192"/>
    <n v="723.92"/>
    <n v="0"/>
    <x v="3"/>
    <x v="8"/>
    <s v="Q3"/>
    <x v="1"/>
  </r>
  <r>
    <n v="2305"/>
    <s v="CA-2017-157931"/>
    <x v="697"/>
    <x v="304"/>
    <x v="0"/>
    <s v="MO-17800"/>
    <s v="Meg O'Connel"/>
    <x v="2"/>
    <x v="0"/>
    <x v="185"/>
    <s v="Georgia"/>
    <x v="235"/>
    <x v="0"/>
    <x v="258"/>
    <x v="1"/>
    <x v="10"/>
    <x v="33"/>
    <n v="106.32"/>
    <n v="3"/>
    <n v="0"/>
    <n v="49.970399999999998"/>
    <n v="106.32"/>
    <n v="0"/>
    <x v="3"/>
    <x v="8"/>
    <s v="Q3"/>
    <x v="1"/>
  </r>
  <r>
    <n v="2306"/>
    <s v="CA-2016-115574"/>
    <x v="443"/>
    <x v="746"/>
    <x v="2"/>
    <s v="BP-11185"/>
    <s v="Ben Peterman"/>
    <x v="1"/>
    <x v="0"/>
    <x v="22"/>
    <s v="Illinois"/>
    <x v="36"/>
    <x v="2"/>
    <x v="713"/>
    <x v="0"/>
    <x v="0"/>
    <x v="712"/>
    <n v="141.37200000000001"/>
    <n v="2"/>
    <n v="0.3"/>
    <n v="-14.1372"/>
    <n v="98.960400000000007"/>
    <n v="42.4116"/>
    <x v="0"/>
    <x v="4"/>
    <s v="Q4"/>
    <x v="5"/>
  </r>
  <r>
    <n v="2307"/>
    <s v="CA-2015-160794"/>
    <x v="705"/>
    <x v="747"/>
    <x v="2"/>
    <s v="MS-17980"/>
    <s v="Michael Stewart"/>
    <x v="1"/>
    <x v="0"/>
    <x v="12"/>
    <s v="Texas"/>
    <x v="16"/>
    <x v="2"/>
    <x v="752"/>
    <x v="1"/>
    <x v="10"/>
    <x v="750"/>
    <n v="27.216000000000001"/>
    <n v="3"/>
    <n v="0.2"/>
    <n v="9.8658000000000001"/>
    <n v="21.772800000000004"/>
    <n v="5.4432000000000009"/>
    <x v="1"/>
    <x v="6"/>
    <s v="Q3"/>
    <x v="6"/>
  </r>
  <r>
    <n v="2308"/>
    <s v="CA-2017-116225"/>
    <x v="60"/>
    <x v="748"/>
    <x v="1"/>
    <s v="SV-20935"/>
    <s v="Susan Vittorini"/>
    <x v="0"/>
    <x v="0"/>
    <x v="20"/>
    <s v="New York"/>
    <x v="29"/>
    <x v="3"/>
    <x v="475"/>
    <x v="2"/>
    <x v="11"/>
    <x v="476"/>
    <n v="390.75"/>
    <n v="5"/>
    <n v="0"/>
    <n v="171.93"/>
    <n v="390.75"/>
    <n v="0"/>
    <x v="3"/>
    <x v="0"/>
    <s v="Q4"/>
    <x v="1"/>
  </r>
  <r>
    <n v="2309"/>
    <s v="US-2017-120418"/>
    <x v="532"/>
    <x v="109"/>
    <x v="2"/>
    <s v="BC-11125"/>
    <s v="Becky Castell"/>
    <x v="2"/>
    <x v="0"/>
    <x v="97"/>
    <s v="Arizona"/>
    <x v="344"/>
    <x v="1"/>
    <x v="654"/>
    <x v="0"/>
    <x v="1"/>
    <x v="654"/>
    <n v="280.79199999999997"/>
    <n v="1"/>
    <n v="0.2"/>
    <n v="35.098999999999997"/>
    <n v="224.6336"/>
    <n v="56.1584"/>
    <x v="3"/>
    <x v="1"/>
    <s v="Q2"/>
    <x v="1"/>
  </r>
  <r>
    <n v="2310"/>
    <s v="US-2017-120418"/>
    <x v="532"/>
    <x v="109"/>
    <x v="2"/>
    <s v="BC-11125"/>
    <s v="Becky Castell"/>
    <x v="2"/>
    <x v="0"/>
    <x v="97"/>
    <s v="Arizona"/>
    <x v="344"/>
    <x v="1"/>
    <x v="80"/>
    <x v="1"/>
    <x v="4"/>
    <x v="80"/>
    <n v="68.447999999999993"/>
    <n v="4"/>
    <n v="0.2"/>
    <n v="7.7004000000000001"/>
    <n v="54.758399999999995"/>
    <n v="13.689599999999999"/>
    <x v="3"/>
    <x v="1"/>
    <s v="Q2"/>
    <x v="1"/>
  </r>
  <r>
    <n v="2311"/>
    <s v="US-2017-120418"/>
    <x v="532"/>
    <x v="109"/>
    <x v="2"/>
    <s v="BC-11125"/>
    <s v="Becky Castell"/>
    <x v="2"/>
    <x v="0"/>
    <x v="97"/>
    <s v="Arizona"/>
    <x v="344"/>
    <x v="1"/>
    <x v="666"/>
    <x v="1"/>
    <x v="6"/>
    <x v="666"/>
    <n v="88.04"/>
    <n v="5"/>
    <n v="0.2"/>
    <n v="6.6029999999999998"/>
    <n v="70.432000000000002"/>
    <n v="17.608000000000001"/>
    <x v="3"/>
    <x v="1"/>
    <s v="Q2"/>
    <x v="1"/>
  </r>
  <r>
    <n v="2312"/>
    <s v="US-2017-120418"/>
    <x v="532"/>
    <x v="109"/>
    <x v="2"/>
    <s v="BC-11125"/>
    <s v="Becky Castell"/>
    <x v="2"/>
    <x v="0"/>
    <x v="97"/>
    <s v="Arizona"/>
    <x v="344"/>
    <x v="1"/>
    <x v="1041"/>
    <x v="1"/>
    <x v="6"/>
    <x v="1030"/>
    <n v="15.872"/>
    <n v="1"/>
    <n v="0.2"/>
    <n v="1.984"/>
    <n v="12.697600000000001"/>
    <n v="3.1744000000000003"/>
    <x v="3"/>
    <x v="1"/>
    <s v="Q2"/>
    <x v="1"/>
  </r>
  <r>
    <n v="2313"/>
    <s v="US-2017-120418"/>
    <x v="532"/>
    <x v="109"/>
    <x v="2"/>
    <s v="BC-11125"/>
    <s v="Becky Castell"/>
    <x v="2"/>
    <x v="0"/>
    <x v="97"/>
    <s v="Arizona"/>
    <x v="344"/>
    <x v="1"/>
    <x v="435"/>
    <x v="1"/>
    <x v="4"/>
    <x v="435"/>
    <n v="215.59200000000001"/>
    <n v="3"/>
    <n v="0.2"/>
    <n v="-48.508200000000002"/>
    <n v="172.47360000000003"/>
    <n v="43.118400000000008"/>
    <x v="3"/>
    <x v="1"/>
    <s v="Q2"/>
    <x v="1"/>
  </r>
  <r>
    <n v="2314"/>
    <s v="CA-2017-122035"/>
    <x v="228"/>
    <x v="262"/>
    <x v="1"/>
    <s v="EM-13825"/>
    <s v="Elizabeth Moffitt"/>
    <x v="1"/>
    <x v="0"/>
    <x v="298"/>
    <s v="South Dakota"/>
    <x v="374"/>
    <x v="2"/>
    <x v="676"/>
    <x v="1"/>
    <x v="2"/>
    <x v="676"/>
    <n v="14.62"/>
    <n v="2"/>
    <n v="0"/>
    <n v="6.8714000000000004"/>
    <n v="14.62"/>
    <n v="0"/>
    <x v="3"/>
    <x v="7"/>
    <s v="Q3"/>
    <x v="6"/>
  </r>
  <r>
    <n v="2315"/>
    <s v="CA-2017-122035"/>
    <x v="228"/>
    <x v="262"/>
    <x v="1"/>
    <s v="EM-13825"/>
    <s v="Elizabeth Moffitt"/>
    <x v="1"/>
    <x v="0"/>
    <x v="298"/>
    <s v="South Dakota"/>
    <x v="374"/>
    <x v="2"/>
    <x v="77"/>
    <x v="1"/>
    <x v="9"/>
    <x v="77"/>
    <n v="416.32"/>
    <n v="2"/>
    <n v="0"/>
    <n v="112.4064"/>
    <n v="416.32"/>
    <n v="0"/>
    <x v="3"/>
    <x v="7"/>
    <s v="Q3"/>
    <x v="6"/>
  </r>
  <r>
    <n v="2316"/>
    <s v="CA-2017-122035"/>
    <x v="228"/>
    <x v="262"/>
    <x v="1"/>
    <s v="EM-13825"/>
    <s v="Elizabeth Moffitt"/>
    <x v="1"/>
    <x v="0"/>
    <x v="298"/>
    <s v="South Dakota"/>
    <x v="374"/>
    <x v="2"/>
    <x v="480"/>
    <x v="1"/>
    <x v="8"/>
    <x v="481"/>
    <n v="43"/>
    <n v="5"/>
    <n v="0"/>
    <n v="20.21"/>
    <n v="43"/>
    <n v="0"/>
    <x v="3"/>
    <x v="7"/>
    <s v="Q3"/>
    <x v="6"/>
  </r>
  <r>
    <n v="2317"/>
    <s v="CA-2017-122035"/>
    <x v="228"/>
    <x v="262"/>
    <x v="1"/>
    <s v="EM-13825"/>
    <s v="Elizabeth Moffitt"/>
    <x v="1"/>
    <x v="0"/>
    <x v="298"/>
    <s v="South Dakota"/>
    <x v="374"/>
    <x v="2"/>
    <x v="1225"/>
    <x v="0"/>
    <x v="1"/>
    <x v="1209"/>
    <n v="182.94"/>
    <n v="3"/>
    <n v="0"/>
    <n v="27.440999999999999"/>
    <n v="182.94"/>
    <n v="0"/>
    <x v="3"/>
    <x v="7"/>
    <s v="Q3"/>
    <x v="6"/>
  </r>
  <r>
    <n v="2318"/>
    <s v="CA-2017-122035"/>
    <x v="228"/>
    <x v="262"/>
    <x v="1"/>
    <s v="EM-13825"/>
    <s v="Elizabeth Moffitt"/>
    <x v="1"/>
    <x v="0"/>
    <x v="298"/>
    <s v="South Dakota"/>
    <x v="374"/>
    <x v="2"/>
    <x v="844"/>
    <x v="1"/>
    <x v="8"/>
    <x v="838"/>
    <n v="60.83"/>
    <n v="7"/>
    <n v="0"/>
    <n v="30.414999999999999"/>
    <n v="60.83"/>
    <n v="0"/>
    <x v="3"/>
    <x v="7"/>
    <s v="Q3"/>
    <x v="6"/>
  </r>
  <r>
    <n v="2319"/>
    <s v="CA-2017-122035"/>
    <x v="228"/>
    <x v="262"/>
    <x v="1"/>
    <s v="EM-13825"/>
    <s v="Elizabeth Moffitt"/>
    <x v="1"/>
    <x v="0"/>
    <x v="298"/>
    <s v="South Dakota"/>
    <x v="374"/>
    <x v="2"/>
    <x v="1301"/>
    <x v="2"/>
    <x v="11"/>
    <x v="1286"/>
    <n v="389.97"/>
    <n v="3"/>
    <n v="0"/>
    <n v="132.5898"/>
    <n v="389.97"/>
    <n v="0"/>
    <x v="3"/>
    <x v="7"/>
    <s v="Q3"/>
    <x v="6"/>
  </r>
  <r>
    <n v="2320"/>
    <s v="CA-2015-117828"/>
    <x v="706"/>
    <x v="317"/>
    <x v="2"/>
    <s v="BD-11500"/>
    <s v="Bradley Drucker"/>
    <x v="0"/>
    <x v="0"/>
    <x v="102"/>
    <s v="Virginia"/>
    <x v="195"/>
    <x v="0"/>
    <x v="535"/>
    <x v="1"/>
    <x v="9"/>
    <x v="535"/>
    <n v="194.32"/>
    <n v="4"/>
    <n v="0"/>
    <n v="56.352800000000002"/>
    <n v="194.32"/>
    <n v="0"/>
    <x v="1"/>
    <x v="4"/>
    <s v="Q4"/>
    <x v="4"/>
  </r>
  <r>
    <n v="2321"/>
    <s v="CA-2017-165491"/>
    <x v="177"/>
    <x v="540"/>
    <x v="1"/>
    <s v="HW-14935"/>
    <s v="Helen Wasserman"/>
    <x v="1"/>
    <x v="0"/>
    <x v="4"/>
    <s v="Washington"/>
    <x v="60"/>
    <x v="1"/>
    <x v="1302"/>
    <x v="2"/>
    <x v="11"/>
    <x v="1287"/>
    <n v="265.93"/>
    <n v="7"/>
    <n v="0"/>
    <n v="63.8232"/>
    <n v="265.93"/>
    <n v="0"/>
    <x v="3"/>
    <x v="10"/>
    <s v="Q1"/>
    <x v="2"/>
  </r>
  <r>
    <n v="2322"/>
    <s v="CA-2015-109470"/>
    <x v="620"/>
    <x v="749"/>
    <x v="0"/>
    <s v="KC-16255"/>
    <s v="Karen Carlisle"/>
    <x v="1"/>
    <x v="0"/>
    <x v="0"/>
    <s v="Kentucky"/>
    <x v="0"/>
    <x v="0"/>
    <x v="351"/>
    <x v="1"/>
    <x v="8"/>
    <x v="351"/>
    <n v="94.74"/>
    <n v="3"/>
    <n v="0"/>
    <n v="44.527799999999999"/>
    <n v="94.74"/>
    <n v="0"/>
    <x v="1"/>
    <x v="4"/>
    <s v="Q4"/>
    <x v="6"/>
  </r>
  <r>
    <n v="2323"/>
    <s v="CA-2015-109470"/>
    <x v="620"/>
    <x v="749"/>
    <x v="0"/>
    <s v="KC-16255"/>
    <s v="Karen Carlisle"/>
    <x v="1"/>
    <x v="0"/>
    <x v="0"/>
    <s v="Kentucky"/>
    <x v="0"/>
    <x v="0"/>
    <x v="280"/>
    <x v="1"/>
    <x v="8"/>
    <x v="280"/>
    <n v="60.64"/>
    <n v="4"/>
    <n v="0"/>
    <n v="27.894400000000001"/>
    <n v="60.64"/>
    <n v="0"/>
    <x v="1"/>
    <x v="4"/>
    <s v="Q4"/>
    <x v="6"/>
  </r>
  <r>
    <n v="2324"/>
    <s v="CA-2015-109470"/>
    <x v="620"/>
    <x v="749"/>
    <x v="0"/>
    <s v="KC-16255"/>
    <s v="Karen Carlisle"/>
    <x v="1"/>
    <x v="0"/>
    <x v="0"/>
    <s v="Kentucky"/>
    <x v="0"/>
    <x v="0"/>
    <x v="785"/>
    <x v="1"/>
    <x v="8"/>
    <x v="784"/>
    <n v="76.3"/>
    <n v="5"/>
    <n v="0"/>
    <n v="38.15"/>
    <n v="76.3"/>
    <n v="0"/>
    <x v="1"/>
    <x v="4"/>
    <s v="Q4"/>
    <x v="6"/>
  </r>
  <r>
    <n v="2325"/>
    <s v="CA-2015-109470"/>
    <x v="620"/>
    <x v="749"/>
    <x v="0"/>
    <s v="KC-16255"/>
    <s v="Karen Carlisle"/>
    <x v="1"/>
    <x v="0"/>
    <x v="0"/>
    <s v="Kentucky"/>
    <x v="0"/>
    <x v="0"/>
    <x v="999"/>
    <x v="1"/>
    <x v="8"/>
    <x v="991"/>
    <n v="364.8"/>
    <n v="12"/>
    <n v="0"/>
    <n v="167.80799999999999"/>
    <n v="364.8"/>
    <n v="0"/>
    <x v="1"/>
    <x v="4"/>
    <s v="Q4"/>
    <x v="6"/>
  </r>
  <r>
    <n v="2326"/>
    <s v="CA-2015-105102"/>
    <x v="426"/>
    <x v="400"/>
    <x v="0"/>
    <s v="BM-11575"/>
    <s v="Brendan Murry"/>
    <x v="1"/>
    <x v="0"/>
    <x v="20"/>
    <s v="New York"/>
    <x v="45"/>
    <x v="3"/>
    <x v="1197"/>
    <x v="1"/>
    <x v="8"/>
    <x v="1182"/>
    <n v="79.872"/>
    <n v="3"/>
    <n v="0.2"/>
    <n v="29.952000000000002"/>
    <n v="63.897600000000004"/>
    <n v="15.974400000000001"/>
    <x v="1"/>
    <x v="8"/>
    <s v="Q3"/>
    <x v="0"/>
  </r>
  <r>
    <n v="2327"/>
    <s v="CA-2015-105102"/>
    <x v="426"/>
    <x v="400"/>
    <x v="0"/>
    <s v="BM-11575"/>
    <s v="Brendan Murry"/>
    <x v="1"/>
    <x v="0"/>
    <x v="20"/>
    <s v="New York"/>
    <x v="45"/>
    <x v="3"/>
    <x v="266"/>
    <x v="0"/>
    <x v="0"/>
    <x v="266"/>
    <n v="46.384"/>
    <n v="1"/>
    <n v="0.2"/>
    <n v="1.1596"/>
    <n v="37.107199999999999"/>
    <n v="9.2767999999999997"/>
    <x v="1"/>
    <x v="8"/>
    <s v="Q3"/>
    <x v="0"/>
  </r>
  <r>
    <n v="2328"/>
    <s v="CA-2015-105102"/>
    <x v="426"/>
    <x v="400"/>
    <x v="0"/>
    <s v="BM-11575"/>
    <s v="Brendan Murry"/>
    <x v="1"/>
    <x v="0"/>
    <x v="20"/>
    <s v="New York"/>
    <x v="45"/>
    <x v="3"/>
    <x v="12"/>
    <x v="1"/>
    <x v="10"/>
    <x v="12"/>
    <n v="12.96"/>
    <n v="2"/>
    <n v="0"/>
    <n v="6.2207999999999997"/>
    <n v="12.96"/>
    <n v="0"/>
    <x v="1"/>
    <x v="8"/>
    <s v="Q3"/>
    <x v="0"/>
  </r>
  <r>
    <n v="2329"/>
    <s v="CA-2017-138422"/>
    <x v="397"/>
    <x v="255"/>
    <x v="2"/>
    <s v="KN-16705"/>
    <s v="Kristina Nunn"/>
    <x v="2"/>
    <x v="0"/>
    <x v="299"/>
    <s v="Colorado"/>
    <x v="375"/>
    <x v="1"/>
    <x v="1303"/>
    <x v="1"/>
    <x v="12"/>
    <x v="1288"/>
    <n v="14.352"/>
    <n v="3"/>
    <n v="0.2"/>
    <n v="5.2026000000000003"/>
    <n v="11.4816"/>
    <n v="2.8704000000000001"/>
    <x v="3"/>
    <x v="8"/>
    <s v="Q3"/>
    <x v="3"/>
  </r>
  <r>
    <n v="2330"/>
    <s v="US-2015-147739"/>
    <x v="707"/>
    <x v="693"/>
    <x v="1"/>
    <s v="JD-16150"/>
    <s v="Justin Deggeller"/>
    <x v="1"/>
    <x v="0"/>
    <x v="10"/>
    <s v="Pennsylvania"/>
    <x v="11"/>
    <x v="3"/>
    <x v="1304"/>
    <x v="0"/>
    <x v="5"/>
    <x v="1289"/>
    <n v="547.13599999999997"/>
    <n v="4"/>
    <n v="0.2"/>
    <n v="-68.391999999999996"/>
    <n v="437.7088"/>
    <n v="109.4272"/>
    <x v="1"/>
    <x v="4"/>
    <s v="Q4"/>
    <x v="5"/>
  </r>
  <r>
    <n v="2331"/>
    <s v="CA-2016-155187"/>
    <x v="446"/>
    <x v="750"/>
    <x v="0"/>
    <s v="LA-16780"/>
    <s v="Laura Armstrong"/>
    <x v="1"/>
    <x v="0"/>
    <x v="1"/>
    <s v="California"/>
    <x v="25"/>
    <x v="1"/>
    <x v="193"/>
    <x v="1"/>
    <x v="4"/>
    <x v="194"/>
    <n v="41.96"/>
    <n v="2"/>
    <n v="0"/>
    <n v="2.9371999999999998"/>
    <n v="41.96"/>
    <n v="0"/>
    <x v="0"/>
    <x v="8"/>
    <s v="Q3"/>
    <x v="3"/>
  </r>
  <r>
    <n v="2332"/>
    <s v="CA-2016-155187"/>
    <x v="446"/>
    <x v="750"/>
    <x v="0"/>
    <s v="LA-16780"/>
    <s v="Laura Armstrong"/>
    <x v="1"/>
    <x v="0"/>
    <x v="1"/>
    <s v="California"/>
    <x v="25"/>
    <x v="1"/>
    <x v="1305"/>
    <x v="1"/>
    <x v="10"/>
    <x v="1290"/>
    <n v="41.7"/>
    <n v="5"/>
    <n v="0"/>
    <n v="20.85"/>
    <n v="41.7"/>
    <n v="0"/>
    <x v="0"/>
    <x v="8"/>
    <s v="Q3"/>
    <x v="3"/>
  </r>
  <r>
    <n v="2333"/>
    <s v="CA-2017-169285"/>
    <x v="708"/>
    <x v="186"/>
    <x v="1"/>
    <s v="RW-19690"/>
    <s v="Robert Waldorf"/>
    <x v="0"/>
    <x v="0"/>
    <x v="240"/>
    <s v="Indiana"/>
    <x v="376"/>
    <x v="2"/>
    <x v="417"/>
    <x v="1"/>
    <x v="10"/>
    <x v="417"/>
    <n v="277.39999999999998"/>
    <n v="5"/>
    <n v="0"/>
    <n v="133.15199999999999"/>
    <n v="277.39999999999998"/>
    <n v="0"/>
    <x v="3"/>
    <x v="10"/>
    <s v="Q1"/>
    <x v="0"/>
  </r>
  <r>
    <n v="2334"/>
    <s v="CA-2017-169285"/>
    <x v="708"/>
    <x v="186"/>
    <x v="1"/>
    <s v="RW-19690"/>
    <s v="Robert Waldorf"/>
    <x v="0"/>
    <x v="0"/>
    <x v="240"/>
    <s v="Indiana"/>
    <x v="376"/>
    <x v="2"/>
    <x v="609"/>
    <x v="1"/>
    <x v="10"/>
    <x v="609"/>
    <n v="5.78"/>
    <n v="1"/>
    <n v="0"/>
    <n v="2.8321999999999998"/>
    <n v="5.78"/>
    <n v="0"/>
    <x v="3"/>
    <x v="10"/>
    <s v="Q1"/>
    <x v="0"/>
  </r>
  <r>
    <n v="2335"/>
    <s v="CA-2014-140886"/>
    <x v="587"/>
    <x v="622"/>
    <x v="1"/>
    <s v="KW-16570"/>
    <s v="Kelly Williams"/>
    <x v="0"/>
    <x v="0"/>
    <x v="300"/>
    <s v="Tennessee"/>
    <x v="377"/>
    <x v="0"/>
    <x v="336"/>
    <x v="1"/>
    <x v="9"/>
    <x v="336"/>
    <n v="69.215999999999994"/>
    <n v="6"/>
    <n v="0.2"/>
    <n v="11.2476"/>
    <n v="55.372799999999998"/>
    <n v="13.8432"/>
    <x v="2"/>
    <x v="8"/>
    <s v="Q3"/>
    <x v="0"/>
  </r>
  <r>
    <n v="2336"/>
    <s v="CA-2017-152695"/>
    <x v="389"/>
    <x v="235"/>
    <x v="3"/>
    <s v="CC-12220"/>
    <s v="Chris Cortes"/>
    <x v="0"/>
    <x v="0"/>
    <x v="54"/>
    <s v="Connecticut"/>
    <x v="69"/>
    <x v="3"/>
    <x v="135"/>
    <x v="1"/>
    <x v="12"/>
    <x v="136"/>
    <n v="10.86"/>
    <n v="3"/>
    <n v="0"/>
    <n v="5.1041999999999996"/>
    <n v="10.86"/>
    <n v="0"/>
    <x v="3"/>
    <x v="4"/>
    <s v="Q4"/>
    <x v="1"/>
  </r>
  <r>
    <n v="2337"/>
    <s v="CA-2017-152695"/>
    <x v="389"/>
    <x v="235"/>
    <x v="3"/>
    <s v="CC-12220"/>
    <s v="Chris Cortes"/>
    <x v="0"/>
    <x v="0"/>
    <x v="54"/>
    <s v="Connecticut"/>
    <x v="69"/>
    <x v="3"/>
    <x v="1306"/>
    <x v="1"/>
    <x v="9"/>
    <x v="1291"/>
    <n v="426.79"/>
    <n v="7"/>
    <n v="0"/>
    <n v="123.76909999999999"/>
    <n v="426.79"/>
    <n v="0"/>
    <x v="3"/>
    <x v="4"/>
    <s v="Q4"/>
    <x v="1"/>
  </r>
  <r>
    <n v="2338"/>
    <s v="CA-2014-110639"/>
    <x v="709"/>
    <x v="689"/>
    <x v="3"/>
    <s v="RH-19495"/>
    <s v="Rick Hansen"/>
    <x v="0"/>
    <x v="0"/>
    <x v="20"/>
    <s v="New York"/>
    <x v="29"/>
    <x v="3"/>
    <x v="1307"/>
    <x v="1"/>
    <x v="10"/>
    <x v="1292"/>
    <n v="25.92"/>
    <n v="4"/>
    <n v="0"/>
    <n v="12.441599999999999"/>
    <n v="25.92"/>
    <n v="0"/>
    <x v="2"/>
    <x v="6"/>
    <s v="Q3"/>
    <x v="3"/>
  </r>
  <r>
    <n v="2339"/>
    <s v="CA-2014-110639"/>
    <x v="709"/>
    <x v="689"/>
    <x v="3"/>
    <s v="RH-19495"/>
    <s v="Rick Hansen"/>
    <x v="0"/>
    <x v="0"/>
    <x v="20"/>
    <s v="New York"/>
    <x v="29"/>
    <x v="3"/>
    <x v="496"/>
    <x v="1"/>
    <x v="10"/>
    <x v="496"/>
    <n v="45.92"/>
    <n v="4"/>
    <n v="0"/>
    <n v="22.500800000000002"/>
    <n v="45.92"/>
    <n v="0"/>
    <x v="2"/>
    <x v="6"/>
    <s v="Q3"/>
    <x v="3"/>
  </r>
  <r>
    <n v="2340"/>
    <s v="CA-2014-121727"/>
    <x v="710"/>
    <x v="751"/>
    <x v="1"/>
    <s v="JK-15625"/>
    <s v="Jim Karlsson"/>
    <x v="0"/>
    <x v="0"/>
    <x v="38"/>
    <s v="Ohio"/>
    <x v="47"/>
    <x v="3"/>
    <x v="87"/>
    <x v="1"/>
    <x v="6"/>
    <x v="87"/>
    <n v="10.72"/>
    <n v="2"/>
    <n v="0.2"/>
    <n v="1.742"/>
    <n v="8.5760000000000005"/>
    <n v="2.1440000000000001"/>
    <x v="2"/>
    <x v="6"/>
    <s v="Q3"/>
    <x v="0"/>
  </r>
  <r>
    <n v="2341"/>
    <s v="CA-2016-137736"/>
    <x v="338"/>
    <x v="441"/>
    <x v="1"/>
    <s v="DC-13285"/>
    <s v="Debra Catini"/>
    <x v="0"/>
    <x v="0"/>
    <x v="131"/>
    <s v="Georgia"/>
    <x v="166"/>
    <x v="0"/>
    <x v="879"/>
    <x v="1"/>
    <x v="6"/>
    <x v="873"/>
    <n v="41.86"/>
    <n v="7"/>
    <n v="0"/>
    <n v="10.465"/>
    <n v="41.86"/>
    <n v="0"/>
    <x v="0"/>
    <x v="0"/>
    <s v="Q4"/>
    <x v="6"/>
  </r>
  <r>
    <n v="2342"/>
    <s v="US-2014-143231"/>
    <x v="520"/>
    <x v="752"/>
    <x v="2"/>
    <s v="GM-14455"/>
    <s v="Gary Mitchum"/>
    <x v="2"/>
    <x v="0"/>
    <x v="47"/>
    <s v="Massachusetts"/>
    <x v="117"/>
    <x v="3"/>
    <x v="1308"/>
    <x v="0"/>
    <x v="5"/>
    <x v="1293"/>
    <n v="63.2"/>
    <n v="5"/>
    <n v="0"/>
    <n v="23.384"/>
    <n v="63.2"/>
    <n v="0"/>
    <x v="2"/>
    <x v="4"/>
    <s v="Q4"/>
    <x v="4"/>
  </r>
  <r>
    <n v="2343"/>
    <s v="US-2014-143231"/>
    <x v="520"/>
    <x v="752"/>
    <x v="2"/>
    <s v="GM-14455"/>
    <s v="Gary Mitchum"/>
    <x v="2"/>
    <x v="0"/>
    <x v="47"/>
    <s v="Massachusetts"/>
    <x v="117"/>
    <x v="3"/>
    <x v="1302"/>
    <x v="2"/>
    <x v="11"/>
    <x v="1287"/>
    <n v="113.97"/>
    <n v="3"/>
    <n v="0"/>
    <n v="27.352799999999998"/>
    <n v="113.97"/>
    <n v="0"/>
    <x v="2"/>
    <x v="4"/>
    <s v="Q4"/>
    <x v="4"/>
  </r>
  <r>
    <n v="2344"/>
    <s v="US-2014-155894"/>
    <x v="711"/>
    <x v="753"/>
    <x v="0"/>
    <s v="CL-11890"/>
    <s v="Carl Ludwig"/>
    <x v="0"/>
    <x v="0"/>
    <x v="22"/>
    <s v="Illinois"/>
    <x v="36"/>
    <x v="2"/>
    <x v="232"/>
    <x v="1"/>
    <x v="4"/>
    <x v="233"/>
    <n v="123.55200000000001"/>
    <n v="3"/>
    <n v="0.2"/>
    <n v="-29.343599999999999"/>
    <n v="98.841600000000014"/>
    <n v="24.710400000000003"/>
    <x v="2"/>
    <x v="7"/>
    <s v="Q3"/>
    <x v="3"/>
  </r>
  <r>
    <n v="2345"/>
    <s v="CA-2016-119025"/>
    <x v="712"/>
    <x v="754"/>
    <x v="1"/>
    <s v="PV-18985"/>
    <s v="Paul Van Hugh"/>
    <x v="2"/>
    <x v="0"/>
    <x v="158"/>
    <s v="Wisconsin"/>
    <x v="201"/>
    <x v="2"/>
    <x v="1309"/>
    <x v="1"/>
    <x v="9"/>
    <x v="1294"/>
    <n v="490.32"/>
    <n v="9"/>
    <n v="0"/>
    <n v="137.28960000000001"/>
    <n v="490.32"/>
    <n v="0"/>
    <x v="0"/>
    <x v="11"/>
    <s v="Q1"/>
    <x v="2"/>
  </r>
  <r>
    <n v="2346"/>
    <s v="CA-2016-159373"/>
    <x v="69"/>
    <x v="755"/>
    <x v="1"/>
    <s v="LT-17110"/>
    <s v="Liz Thompson"/>
    <x v="0"/>
    <x v="0"/>
    <x v="52"/>
    <s v="Texas"/>
    <x v="65"/>
    <x v="2"/>
    <x v="161"/>
    <x v="1"/>
    <x v="10"/>
    <x v="1295"/>
    <n v="70.08"/>
    <n v="5"/>
    <n v="0.2"/>
    <n v="24.527999999999999"/>
    <n v="56.064"/>
    <n v="14.016"/>
    <x v="0"/>
    <x v="10"/>
    <s v="Q1"/>
    <x v="1"/>
  </r>
  <r>
    <n v="2347"/>
    <s v="CA-2016-159373"/>
    <x v="69"/>
    <x v="755"/>
    <x v="1"/>
    <s v="LT-17110"/>
    <s v="Liz Thompson"/>
    <x v="0"/>
    <x v="0"/>
    <x v="52"/>
    <s v="Texas"/>
    <x v="65"/>
    <x v="2"/>
    <x v="1310"/>
    <x v="1"/>
    <x v="8"/>
    <x v="1296"/>
    <n v="1.272"/>
    <n v="2"/>
    <n v="0.8"/>
    <n v="-2.1623999999999999"/>
    <n v="0.25439999999999996"/>
    <n v="1.0176000000000001"/>
    <x v="0"/>
    <x v="10"/>
    <s v="Q1"/>
    <x v="1"/>
  </r>
  <r>
    <n v="2348"/>
    <s v="CA-2016-159373"/>
    <x v="69"/>
    <x v="755"/>
    <x v="1"/>
    <s v="LT-17110"/>
    <s v="Liz Thompson"/>
    <x v="0"/>
    <x v="0"/>
    <x v="52"/>
    <s v="Texas"/>
    <x v="65"/>
    <x v="2"/>
    <x v="898"/>
    <x v="0"/>
    <x v="3"/>
    <x v="891"/>
    <n v="557.58500000000004"/>
    <n v="5"/>
    <n v="0.3"/>
    <n v="0"/>
    <n v="390.30950000000001"/>
    <n v="167.27549999999999"/>
    <x v="0"/>
    <x v="10"/>
    <s v="Q1"/>
    <x v="1"/>
  </r>
  <r>
    <n v="2349"/>
    <s v="CA-2017-109701"/>
    <x v="574"/>
    <x v="108"/>
    <x v="3"/>
    <s v="AM-10360"/>
    <s v="Alice McCarthy"/>
    <x v="1"/>
    <x v="0"/>
    <x v="1"/>
    <s v="California"/>
    <x v="3"/>
    <x v="1"/>
    <x v="620"/>
    <x v="1"/>
    <x v="8"/>
    <x v="620"/>
    <n v="9.0239999999999991"/>
    <n v="6"/>
    <n v="0.2"/>
    <n v="3.1583999999999999"/>
    <n v="7.2191999999999998"/>
    <n v="1.8048"/>
    <x v="3"/>
    <x v="4"/>
    <s v="Q4"/>
    <x v="3"/>
  </r>
  <r>
    <n v="2350"/>
    <s v="CA-2017-109701"/>
    <x v="574"/>
    <x v="108"/>
    <x v="3"/>
    <s v="AM-10360"/>
    <s v="Alice McCarthy"/>
    <x v="1"/>
    <x v="0"/>
    <x v="1"/>
    <s v="California"/>
    <x v="3"/>
    <x v="1"/>
    <x v="1311"/>
    <x v="1"/>
    <x v="8"/>
    <x v="1297"/>
    <n v="69.456000000000003"/>
    <n v="2"/>
    <n v="0.2"/>
    <n v="22.5732"/>
    <n v="55.564800000000005"/>
    <n v="13.891200000000001"/>
    <x v="3"/>
    <x v="4"/>
    <s v="Q4"/>
    <x v="3"/>
  </r>
  <r>
    <n v="2351"/>
    <s v="CA-2017-109701"/>
    <x v="574"/>
    <x v="108"/>
    <x v="3"/>
    <s v="AM-10360"/>
    <s v="Alice McCarthy"/>
    <x v="1"/>
    <x v="0"/>
    <x v="1"/>
    <s v="California"/>
    <x v="3"/>
    <x v="1"/>
    <x v="362"/>
    <x v="1"/>
    <x v="10"/>
    <x v="362"/>
    <n v="10.86"/>
    <n v="2"/>
    <n v="0"/>
    <n v="5.3213999999999997"/>
    <n v="10.86"/>
    <n v="0"/>
    <x v="3"/>
    <x v="4"/>
    <s v="Q4"/>
    <x v="3"/>
  </r>
  <r>
    <n v="2352"/>
    <s v="CA-2017-109701"/>
    <x v="574"/>
    <x v="108"/>
    <x v="3"/>
    <s v="AM-10360"/>
    <s v="Alice McCarthy"/>
    <x v="1"/>
    <x v="0"/>
    <x v="1"/>
    <s v="California"/>
    <x v="3"/>
    <x v="1"/>
    <x v="1276"/>
    <x v="1"/>
    <x v="9"/>
    <x v="1261"/>
    <n v="79.47"/>
    <n v="3"/>
    <n v="0"/>
    <n v="22.2516"/>
    <n v="79.47"/>
    <n v="0"/>
    <x v="3"/>
    <x v="4"/>
    <s v="Q4"/>
    <x v="3"/>
  </r>
  <r>
    <n v="2353"/>
    <s v="CA-2017-109701"/>
    <x v="574"/>
    <x v="108"/>
    <x v="3"/>
    <s v="AM-10360"/>
    <s v="Alice McCarthy"/>
    <x v="1"/>
    <x v="0"/>
    <x v="1"/>
    <s v="California"/>
    <x v="3"/>
    <x v="1"/>
    <x v="59"/>
    <x v="1"/>
    <x v="6"/>
    <x v="59"/>
    <n v="10.08"/>
    <n v="6"/>
    <n v="0"/>
    <n v="5.04"/>
    <n v="10.08"/>
    <n v="0"/>
    <x v="3"/>
    <x v="4"/>
    <s v="Q4"/>
    <x v="3"/>
  </r>
  <r>
    <n v="2354"/>
    <s v="CA-2015-111514"/>
    <x v="284"/>
    <x v="756"/>
    <x v="2"/>
    <s v="SC-20260"/>
    <s v="Scott Cohen"/>
    <x v="1"/>
    <x v="0"/>
    <x v="8"/>
    <s v="California"/>
    <x v="34"/>
    <x v="1"/>
    <x v="37"/>
    <x v="0"/>
    <x v="0"/>
    <x v="37"/>
    <n v="1552.8309999999999"/>
    <n v="7"/>
    <n v="0.15"/>
    <n v="200.9546"/>
    <n v="1319.90635"/>
    <n v="232.92464999999999"/>
    <x v="1"/>
    <x v="6"/>
    <s v="Q3"/>
    <x v="2"/>
  </r>
  <r>
    <n v="2355"/>
    <s v="CA-2015-111514"/>
    <x v="284"/>
    <x v="756"/>
    <x v="2"/>
    <s v="SC-20260"/>
    <s v="Scott Cohen"/>
    <x v="1"/>
    <x v="0"/>
    <x v="8"/>
    <s v="California"/>
    <x v="34"/>
    <x v="1"/>
    <x v="141"/>
    <x v="1"/>
    <x v="8"/>
    <x v="142"/>
    <n v="137.24"/>
    <n v="5"/>
    <n v="0.2"/>
    <n v="46.3185"/>
    <n v="109.79200000000002"/>
    <n v="27.448000000000004"/>
    <x v="1"/>
    <x v="6"/>
    <s v="Q3"/>
    <x v="2"/>
  </r>
  <r>
    <n v="2356"/>
    <s v="CA-2015-111514"/>
    <x v="284"/>
    <x v="756"/>
    <x v="2"/>
    <s v="SC-20260"/>
    <s v="Scott Cohen"/>
    <x v="1"/>
    <x v="0"/>
    <x v="8"/>
    <s v="California"/>
    <x v="34"/>
    <x v="1"/>
    <x v="1312"/>
    <x v="2"/>
    <x v="11"/>
    <x v="1298"/>
    <n v="36.51"/>
    <n v="1"/>
    <n v="0"/>
    <n v="15.699299999999999"/>
    <n v="36.51"/>
    <n v="0"/>
    <x v="1"/>
    <x v="6"/>
    <s v="Q3"/>
    <x v="2"/>
  </r>
  <r>
    <n v="2357"/>
    <s v="CA-2015-111514"/>
    <x v="284"/>
    <x v="756"/>
    <x v="2"/>
    <s v="SC-20260"/>
    <s v="Scott Cohen"/>
    <x v="1"/>
    <x v="0"/>
    <x v="8"/>
    <s v="California"/>
    <x v="34"/>
    <x v="1"/>
    <x v="1313"/>
    <x v="2"/>
    <x v="15"/>
    <x v="1299"/>
    <n v="239.976"/>
    <n v="3"/>
    <n v="0.2"/>
    <n v="80.991900000000001"/>
    <n v="191.98080000000002"/>
    <n v="47.995200000000004"/>
    <x v="1"/>
    <x v="6"/>
    <s v="Q3"/>
    <x v="2"/>
  </r>
  <r>
    <n v="2358"/>
    <s v="US-2014-148838"/>
    <x v="461"/>
    <x v="757"/>
    <x v="1"/>
    <s v="CP-12340"/>
    <s v="Christine Phan"/>
    <x v="1"/>
    <x v="0"/>
    <x v="20"/>
    <s v="New York"/>
    <x v="23"/>
    <x v="3"/>
    <x v="215"/>
    <x v="0"/>
    <x v="3"/>
    <x v="216"/>
    <n v="1579.7460000000001"/>
    <n v="7"/>
    <n v="0.4"/>
    <n v="-447.59469999999999"/>
    <n v="947.84760000000006"/>
    <n v="631.89840000000004"/>
    <x v="2"/>
    <x v="10"/>
    <s v="Q1"/>
    <x v="2"/>
  </r>
  <r>
    <n v="2359"/>
    <s v="US-2014-148838"/>
    <x v="461"/>
    <x v="757"/>
    <x v="1"/>
    <s v="CP-12340"/>
    <s v="Christine Phan"/>
    <x v="1"/>
    <x v="0"/>
    <x v="20"/>
    <s v="New York"/>
    <x v="23"/>
    <x v="3"/>
    <x v="1299"/>
    <x v="0"/>
    <x v="3"/>
    <x v="1284"/>
    <n v="1071.576"/>
    <n v="4"/>
    <n v="0.4"/>
    <n v="-553.64760000000001"/>
    <n v="642.94560000000001"/>
    <n v="428.63040000000001"/>
    <x v="2"/>
    <x v="10"/>
    <s v="Q1"/>
    <x v="2"/>
  </r>
  <r>
    <n v="2360"/>
    <s v="US-2014-148838"/>
    <x v="461"/>
    <x v="757"/>
    <x v="1"/>
    <s v="CP-12340"/>
    <s v="Christine Phan"/>
    <x v="1"/>
    <x v="0"/>
    <x v="20"/>
    <s v="New York"/>
    <x v="23"/>
    <x v="3"/>
    <x v="1168"/>
    <x v="0"/>
    <x v="3"/>
    <x v="1155"/>
    <n v="613.90800000000002"/>
    <n v="3"/>
    <n v="0.4"/>
    <n v="-122.7816"/>
    <n v="368.34480000000002"/>
    <n v="245.56320000000002"/>
    <x v="2"/>
    <x v="10"/>
    <s v="Q1"/>
    <x v="2"/>
  </r>
  <r>
    <n v="2361"/>
    <s v="US-2014-148838"/>
    <x v="461"/>
    <x v="757"/>
    <x v="1"/>
    <s v="CP-12340"/>
    <s v="Christine Phan"/>
    <x v="1"/>
    <x v="0"/>
    <x v="20"/>
    <s v="New York"/>
    <x v="23"/>
    <x v="3"/>
    <x v="1314"/>
    <x v="1"/>
    <x v="10"/>
    <x v="1300"/>
    <n v="34.86"/>
    <n v="7"/>
    <n v="0"/>
    <n v="16.3842"/>
    <n v="34.86"/>
    <n v="0"/>
    <x v="2"/>
    <x v="10"/>
    <s v="Q1"/>
    <x v="2"/>
  </r>
  <r>
    <n v="2362"/>
    <s v="US-2014-148838"/>
    <x v="461"/>
    <x v="757"/>
    <x v="1"/>
    <s v="CP-12340"/>
    <s v="Christine Phan"/>
    <x v="1"/>
    <x v="0"/>
    <x v="20"/>
    <s v="New York"/>
    <x v="23"/>
    <x v="3"/>
    <x v="1315"/>
    <x v="1"/>
    <x v="10"/>
    <x v="1301"/>
    <n v="155.04"/>
    <n v="4"/>
    <n v="0"/>
    <n v="75.9696"/>
    <n v="155.04"/>
    <n v="0"/>
    <x v="2"/>
    <x v="10"/>
    <s v="Q1"/>
    <x v="2"/>
  </r>
  <r>
    <n v="2363"/>
    <s v="CA-2017-136497"/>
    <x v="513"/>
    <x v="4"/>
    <x v="1"/>
    <s v="RF-19840"/>
    <s v="Roy Französisch"/>
    <x v="0"/>
    <x v="0"/>
    <x v="38"/>
    <s v="Ohio"/>
    <x v="47"/>
    <x v="3"/>
    <x v="1316"/>
    <x v="1"/>
    <x v="8"/>
    <x v="1302"/>
    <n v="13.71"/>
    <n v="5"/>
    <n v="0.7"/>
    <n v="-10.054"/>
    <n v="4.1130000000000004"/>
    <n v="9.5969999999999995"/>
    <x v="3"/>
    <x v="3"/>
    <s v="Q2"/>
    <x v="1"/>
  </r>
  <r>
    <n v="2364"/>
    <s v="US-2016-108637"/>
    <x v="69"/>
    <x v="755"/>
    <x v="1"/>
    <s v="AB-10060"/>
    <s v="Adam Bellavance"/>
    <x v="2"/>
    <x v="0"/>
    <x v="141"/>
    <s v="Virginia"/>
    <x v="180"/>
    <x v="0"/>
    <x v="441"/>
    <x v="0"/>
    <x v="5"/>
    <x v="441"/>
    <n v="127.88"/>
    <n v="2"/>
    <n v="0"/>
    <n v="40.921599999999998"/>
    <n v="127.88"/>
    <n v="0"/>
    <x v="0"/>
    <x v="10"/>
    <s v="Q1"/>
    <x v="1"/>
  </r>
  <r>
    <n v="2365"/>
    <s v="US-2016-108637"/>
    <x v="69"/>
    <x v="755"/>
    <x v="1"/>
    <s v="AB-10060"/>
    <s v="Adam Bellavance"/>
    <x v="2"/>
    <x v="0"/>
    <x v="141"/>
    <s v="Virginia"/>
    <x v="180"/>
    <x v="0"/>
    <x v="1317"/>
    <x v="1"/>
    <x v="9"/>
    <x v="1303"/>
    <n v="160.32"/>
    <n v="2"/>
    <n v="0"/>
    <n v="44.889600000000002"/>
    <n v="160.32"/>
    <n v="0"/>
    <x v="0"/>
    <x v="10"/>
    <s v="Q1"/>
    <x v="1"/>
  </r>
  <r>
    <n v="2366"/>
    <s v="US-2016-108637"/>
    <x v="69"/>
    <x v="755"/>
    <x v="1"/>
    <s v="AB-10060"/>
    <s v="Adam Bellavance"/>
    <x v="2"/>
    <x v="0"/>
    <x v="141"/>
    <s v="Virginia"/>
    <x v="180"/>
    <x v="0"/>
    <x v="1023"/>
    <x v="1"/>
    <x v="8"/>
    <x v="1014"/>
    <n v="46"/>
    <n v="4"/>
    <n v="0"/>
    <n v="20.7"/>
    <n v="46"/>
    <n v="0"/>
    <x v="0"/>
    <x v="10"/>
    <s v="Q1"/>
    <x v="1"/>
  </r>
  <r>
    <n v="2367"/>
    <s v="CA-2014-102295"/>
    <x v="156"/>
    <x v="158"/>
    <x v="0"/>
    <s v="EH-13990"/>
    <s v="Erica Hackney"/>
    <x v="0"/>
    <x v="0"/>
    <x v="301"/>
    <s v="California"/>
    <x v="378"/>
    <x v="1"/>
    <x v="1318"/>
    <x v="0"/>
    <x v="1"/>
    <x v="1304"/>
    <n v="120.712"/>
    <n v="1"/>
    <n v="0.2"/>
    <n v="-18.1068"/>
    <n v="96.569600000000008"/>
    <n v="24.142400000000002"/>
    <x v="2"/>
    <x v="0"/>
    <s v="Q4"/>
    <x v="2"/>
  </r>
  <r>
    <n v="2368"/>
    <s v="CA-2017-123659"/>
    <x v="516"/>
    <x v="758"/>
    <x v="2"/>
    <s v="MN-17935"/>
    <s v="Michael Nguyen"/>
    <x v="0"/>
    <x v="0"/>
    <x v="183"/>
    <s v="Maryland"/>
    <x v="234"/>
    <x v="3"/>
    <x v="1010"/>
    <x v="1"/>
    <x v="10"/>
    <x v="1002"/>
    <n v="23.12"/>
    <n v="4"/>
    <n v="0"/>
    <n v="11.328799999999999"/>
    <n v="23.12"/>
    <n v="0"/>
    <x v="3"/>
    <x v="11"/>
    <s v="Q1"/>
    <x v="5"/>
  </r>
  <r>
    <n v="2369"/>
    <s v="US-2016-129469"/>
    <x v="713"/>
    <x v="759"/>
    <x v="1"/>
    <s v="KL-16555"/>
    <s v="Kelly Lampkin"/>
    <x v="1"/>
    <x v="0"/>
    <x v="54"/>
    <s v="Ohio"/>
    <x v="322"/>
    <x v="3"/>
    <x v="1319"/>
    <x v="0"/>
    <x v="5"/>
    <x v="1305"/>
    <n v="532.70399999999995"/>
    <n v="6"/>
    <n v="0.2"/>
    <n v="-26.635200000000001"/>
    <n v="426.16319999999996"/>
    <n v="106.54079999999999"/>
    <x v="0"/>
    <x v="8"/>
    <s v="Q3"/>
    <x v="5"/>
  </r>
  <r>
    <n v="2370"/>
    <s v="US-2016-129469"/>
    <x v="713"/>
    <x v="759"/>
    <x v="1"/>
    <s v="KL-16555"/>
    <s v="Kelly Lampkin"/>
    <x v="1"/>
    <x v="0"/>
    <x v="54"/>
    <s v="Ohio"/>
    <x v="322"/>
    <x v="3"/>
    <x v="1320"/>
    <x v="1"/>
    <x v="6"/>
    <x v="1306"/>
    <n v="4.9119999999999999"/>
    <n v="2"/>
    <n v="0.2"/>
    <n v="0.307"/>
    <n v="3.9296000000000002"/>
    <n v="0.98240000000000005"/>
    <x v="0"/>
    <x v="8"/>
    <s v="Q3"/>
    <x v="5"/>
  </r>
  <r>
    <n v="2371"/>
    <s v="CA-2017-155152"/>
    <x v="437"/>
    <x v="472"/>
    <x v="0"/>
    <s v="MP-17965"/>
    <s v="Michael Paige"/>
    <x v="1"/>
    <x v="0"/>
    <x v="99"/>
    <s v="Rhode Island"/>
    <x v="122"/>
    <x v="3"/>
    <x v="725"/>
    <x v="2"/>
    <x v="11"/>
    <x v="724"/>
    <n v="252"/>
    <n v="4"/>
    <n v="0"/>
    <n v="93.24"/>
    <n v="252"/>
    <n v="0"/>
    <x v="3"/>
    <x v="7"/>
    <s v="Q3"/>
    <x v="5"/>
  </r>
  <r>
    <n v="2372"/>
    <s v="CA-2016-159940"/>
    <x v="274"/>
    <x v="625"/>
    <x v="0"/>
    <s v="BF-11020"/>
    <s v="Barry Französisch"/>
    <x v="1"/>
    <x v="0"/>
    <x v="34"/>
    <s v="Illinois"/>
    <x v="173"/>
    <x v="2"/>
    <x v="1155"/>
    <x v="0"/>
    <x v="5"/>
    <x v="1143"/>
    <n v="60.287999999999997"/>
    <n v="8"/>
    <n v="0.6"/>
    <n v="-27.1296"/>
    <n v="24.115200000000002"/>
    <n v="36.172799999999995"/>
    <x v="0"/>
    <x v="7"/>
    <s v="Q3"/>
    <x v="6"/>
  </r>
  <r>
    <n v="2373"/>
    <s v="CA-2016-159940"/>
    <x v="274"/>
    <x v="625"/>
    <x v="0"/>
    <s v="BF-11020"/>
    <s v="Barry Französisch"/>
    <x v="1"/>
    <x v="0"/>
    <x v="34"/>
    <s v="Illinois"/>
    <x v="173"/>
    <x v="2"/>
    <x v="1321"/>
    <x v="1"/>
    <x v="13"/>
    <x v="1307"/>
    <n v="2.6320000000000001"/>
    <n v="1"/>
    <n v="0.2"/>
    <n v="0.82250000000000001"/>
    <n v="2.1056000000000004"/>
    <n v="0.52640000000000009"/>
    <x v="0"/>
    <x v="7"/>
    <s v="Q3"/>
    <x v="6"/>
  </r>
  <r>
    <n v="2374"/>
    <s v="CA-2016-159940"/>
    <x v="274"/>
    <x v="625"/>
    <x v="0"/>
    <s v="BF-11020"/>
    <s v="Barry Französisch"/>
    <x v="1"/>
    <x v="0"/>
    <x v="34"/>
    <s v="Illinois"/>
    <x v="173"/>
    <x v="2"/>
    <x v="1128"/>
    <x v="1"/>
    <x v="10"/>
    <x v="1116"/>
    <n v="23.687999999999999"/>
    <n v="9"/>
    <n v="0.2"/>
    <n v="7.6985999999999999"/>
    <n v="18.950399999999998"/>
    <n v="4.7375999999999996"/>
    <x v="0"/>
    <x v="7"/>
    <s v="Q3"/>
    <x v="6"/>
  </r>
  <r>
    <n v="2375"/>
    <s v="CA-2016-159940"/>
    <x v="274"/>
    <x v="625"/>
    <x v="0"/>
    <s v="BF-11020"/>
    <s v="Barry Französisch"/>
    <x v="1"/>
    <x v="0"/>
    <x v="34"/>
    <s v="Illinois"/>
    <x v="173"/>
    <x v="2"/>
    <x v="323"/>
    <x v="0"/>
    <x v="1"/>
    <x v="323"/>
    <n v="253.37200000000001"/>
    <n v="2"/>
    <n v="0.3"/>
    <n v="-14.478400000000001"/>
    <n v="177.3604"/>
    <n v="76.011600000000001"/>
    <x v="0"/>
    <x v="7"/>
    <s v="Q3"/>
    <x v="6"/>
  </r>
  <r>
    <n v="2376"/>
    <s v="CA-2017-119669"/>
    <x v="714"/>
    <x v="714"/>
    <x v="1"/>
    <s v="TP-21130"/>
    <s v="Theone Pippenger"/>
    <x v="0"/>
    <x v="0"/>
    <x v="214"/>
    <s v="Georgia"/>
    <x v="268"/>
    <x v="0"/>
    <x v="969"/>
    <x v="1"/>
    <x v="13"/>
    <x v="962"/>
    <n v="5.67"/>
    <n v="3"/>
    <n v="0"/>
    <n v="0.1134"/>
    <n v="5.67"/>
    <n v="0"/>
    <x v="3"/>
    <x v="9"/>
    <s v="Q1"/>
    <x v="0"/>
  </r>
  <r>
    <n v="2377"/>
    <s v="US-2014-164616"/>
    <x v="710"/>
    <x v="760"/>
    <x v="0"/>
    <s v="MS-17770"/>
    <s v="Maxwell Schwartz"/>
    <x v="0"/>
    <x v="0"/>
    <x v="38"/>
    <s v="Ohio"/>
    <x v="47"/>
    <x v="3"/>
    <x v="1242"/>
    <x v="1"/>
    <x v="8"/>
    <x v="1225"/>
    <n v="76.775999999999996"/>
    <n v="4"/>
    <n v="0.7"/>
    <n v="-58.861600000000003"/>
    <n v="23.032800000000002"/>
    <n v="53.743199999999995"/>
    <x v="2"/>
    <x v="6"/>
    <s v="Q3"/>
    <x v="0"/>
  </r>
  <r>
    <n v="2378"/>
    <s v="US-2014-164616"/>
    <x v="710"/>
    <x v="760"/>
    <x v="0"/>
    <s v="MS-17770"/>
    <s v="Maxwell Schwartz"/>
    <x v="0"/>
    <x v="0"/>
    <x v="38"/>
    <s v="Ohio"/>
    <x v="47"/>
    <x v="3"/>
    <x v="1322"/>
    <x v="1"/>
    <x v="14"/>
    <x v="1308"/>
    <n v="9.1839999999999993"/>
    <n v="2"/>
    <n v="0.2"/>
    <n v="1.1479999999999999"/>
    <n v="7.3472"/>
    <n v="1.8368"/>
    <x v="2"/>
    <x v="6"/>
    <s v="Q3"/>
    <x v="0"/>
  </r>
  <r>
    <n v="2379"/>
    <s v="CA-2015-148628"/>
    <x v="401"/>
    <x v="223"/>
    <x v="1"/>
    <s v="KM-16375"/>
    <s v="Katherine Murray"/>
    <x v="2"/>
    <x v="0"/>
    <x v="302"/>
    <s v="California"/>
    <x v="379"/>
    <x v="1"/>
    <x v="1254"/>
    <x v="1"/>
    <x v="10"/>
    <x v="1238"/>
    <n v="32.75"/>
    <n v="5"/>
    <n v="0"/>
    <n v="15.065"/>
    <n v="32.75"/>
    <n v="0"/>
    <x v="1"/>
    <x v="4"/>
    <s v="Q4"/>
    <x v="1"/>
  </r>
  <r>
    <n v="2380"/>
    <s v="CA-2016-118052"/>
    <x v="715"/>
    <x v="761"/>
    <x v="1"/>
    <s v="BE-11455"/>
    <s v="Brad Eason"/>
    <x v="2"/>
    <x v="0"/>
    <x v="160"/>
    <s v="Ohio"/>
    <x v="203"/>
    <x v="3"/>
    <x v="485"/>
    <x v="1"/>
    <x v="13"/>
    <x v="485"/>
    <n v="7.2160000000000002"/>
    <n v="2"/>
    <n v="0.2"/>
    <n v="1.7138"/>
    <n v="5.7728000000000002"/>
    <n v="1.4432"/>
    <x v="0"/>
    <x v="5"/>
    <s v="Q2"/>
    <x v="5"/>
  </r>
  <r>
    <n v="2381"/>
    <s v="CA-2016-118052"/>
    <x v="715"/>
    <x v="761"/>
    <x v="1"/>
    <s v="BE-11455"/>
    <s v="Brad Eason"/>
    <x v="2"/>
    <x v="0"/>
    <x v="160"/>
    <s v="Ohio"/>
    <x v="203"/>
    <x v="3"/>
    <x v="1323"/>
    <x v="1"/>
    <x v="10"/>
    <x v="1309"/>
    <n v="49.567999999999998"/>
    <n v="2"/>
    <n v="0.2"/>
    <n v="15.49"/>
    <n v="39.654400000000003"/>
    <n v="9.9136000000000006"/>
    <x v="0"/>
    <x v="5"/>
    <s v="Q2"/>
    <x v="5"/>
  </r>
  <r>
    <n v="2382"/>
    <s v="CA-2016-118052"/>
    <x v="715"/>
    <x v="761"/>
    <x v="1"/>
    <s v="BE-11455"/>
    <s v="Brad Eason"/>
    <x v="2"/>
    <x v="0"/>
    <x v="160"/>
    <s v="Ohio"/>
    <x v="203"/>
    <x v="3"/>
    <x v="28"/>
    <x v="0"/>
    <x v="5"/>
    <x v="1310"/>
    <n v="54.712000000000003"/>
    <n v="7"/>
    <n v="0.2"/>
    <n v="11.626300000000001"/>
    <n v="43.769600000000004"/>
    <n v="10.942400000000001"/>
    <x v="0"/>
    <x v="5"/>
    <s v="Q2"/>
    <x v="5"/>
  </r>
  <r>
    <n v="2383"/>
    <s v="US-2017-117534"/>
    <x v="613"/>
    <x v="762"/>
    <x v="2"/>
    <s v="CV-12295"/>
    <s v="Christina VanderZanden"/>
    <x v="0"/>
    <x v="0"/>
    <x v="201"/>
    <s v="California"/>
    <x v="252"/>
    <x v="1"/>
    <x v="1324"/>
    <x v="1"/>
    <x v="9"/>
    <x v="1311"/>
    <n v="176.04"/>
    <n v="4"/>
    <n v="0"/>
    <n v="45.770400000000002"/>
    <n v="176.04"/>
    <n v="0"/>
    <x v="3"/>
    <x v="10"/>
    <s v="Q1"/>
    <x v="3"/>
  </r>
  <r>
    <n v="2384"/>
    <s v="US-2017-117534"/>
    <x v="613"/>
    <x v="762"/>
    <x v="2"/>
    <s v="CV-12295"/>
    <s v="Christina VanderZanden"/>
    <x v="0"/>
    <x v="0"/>
    <x v="201"/>
    <s v="California"/>
    <x v="252"/>
    <x v="1"/>
    <x v="1325"/>
    <x v="1"/>
    <x v="6"/>
    <x v="772"/>
    <n v="16.02"/>
    <n v="9"/>
    <n v="0"/>
    <n v="4.4855999999999998"/>
    <n v="16.02"/>
    <n v="0"/>
    <x v="3"/>
    <x v="10"/>
    <s v="Q1"/>
    <x v="3"/>
  </r>
  <r>
    <n v="2385"/>
    <s v="US-2017-117534"/>
    <x v="613"/>
    <x v="762"/>
    <x v="2"/>
    <s v="CV-12295"/>
    <s v="Christina VanderZanden"/>
    <x v="0"/>
    <x v="0"/>
    <x v="201"/>
    <s v="California"/>
    <x v="252"/>
    <x v="1"/>
    <x v="920"/>
    <x v="1"/>
    <x v="8"/>
    <x v="912"/>
    <n v="185.92"/>
    <n v="4"/>
    <n v="0.2"/>
    <n v="62.747999999999998"/>
    <n v="148.73599999999999"/>
    <n v="37.183999999999997"/>
    <x v="3"/>
    <x v="10"/>
    <s v="Q1"/>
    <x v="3"/>
  </r>
  <r>
    <n v="2386"/>
    <s v="US-2017-117534"/>
    <x v="613"/>
    <x v="762"/>
    <x v="2"/>
    <s v="CV-12295"/>
    <s v="Christina VanderZanden"/>
    <x v="0"/>
    <x v="0"/>
    <x v="201"/>
    <s v="California"/>
    <x v="252"/>
    <x v="1"/>
    <x v="1326"/>
    <x v="2"/>
    <x v="7"/>
    <x v="1312"/>
    <n v="211.16800000000001"/>
    <n v="4"/>
    <n v="0.2"/>
    <n v="15.8376"/>
    <n v="168.93440000000001"/>
    <n v="42.233600000000003"/>
    <x v="3"/>
    <x v="10"/>
    <s v="Q1"/>
    <x v="3"/>
  </r>
  <r>
    <n v="2387"/>
    <s v="US-2017-117534"/>
    <x v="613"/>
    <x v="762"/>
    <x v="2"/>
    <s v="CV-12295"/>
    <s v="Christina VanderZanden"/>
    <x v="0"/>
    <x v="0"/>
    <x v="201"/>
    <s v="California"/>
    <x v="252"/>
    <x v="1"/>
    <x v="1327"/>
    <x v="2"/>
    <x v="16"/>
    <x v="1313"/>
    <n v="479.98399999999998"/>
    <n v="2"/>
    <n v="0.2"/>
    <n v="59.997999999999998"/>
    <n v="383.98720000000003"/>
    <n v="95.996800000000007"/>
    <x v="3"/>
    <x v="10"/>
    <s v="Q1"/>
    <x v="3"/>
  </r>
  <r>
    <n v="2388"/>
    <s v="CA-2015-145065"/>
    <x v="295"/>
    <x v="631"/>
    <x v="2"/>
    <s v="DK-13375"/>
    <s v="Dennis Kane"/>
    <x v="0"/>
    <x v="0"/>
    <x v="70"/>
    <s v="California"/>
    <x v="188"/>
    <x v="1"/>
    <x v="1328"/>
    <x v="1"/>
    <x v="13"/>
    <x v="128"/>
    <n v="7.86"/>
    <n v="2"/>
    <n v="0"/>
    <n v="3.6156000000000001"/>
    <n v="7.86"/>
    <n v="0"/>
    <x v="1"/>
    <x v="4"/>
    <s v="Q4"/>
    <x v="3"/>
  </r>
  <r>
    <n v="2389"/>
    <s v="CA-2015-145065"/>
    <x v="295"/>
    <x v="631"/>
    <x v="2"/>
    <s v="DK-13375"/>
    <s v="Dennis Kane"/>
    <x v="0"/>
    <x v="0"/>
    <x v="70"/>
    <s v="California"/>
    <x v="188"/>
    <x v="1"/>
    <x v="1329"/>
    <x v="1"/>
    <x v="8"/>
    <x v="1314"/>
    <n v="24.448"/>
    <n v="2"/>
    <n v="0.2"/>
    <n v="8.8623999999999992"/>
    <n v="19.558400000000002"/>
    <n v="4.8896000000000006"/>
    <x v="1"/>
    <x v="4"/>
    <s v="Q4"/>
    <x v="3"/>
  </r>
  <r>
    <n v="2390"/>
    <s v="US-2015-127040"/>
    <x v="401"/>
    <x v="763"/>
    <x v="1"/>
    <s v="SG-20605"/>
    <s v="Speros Goranitis"/>
    <x v="0"/>
    <x v="0"/>
    <x v="20"/>
    <s v="New York"/>
    <x v="29"/>
    <x v="3"/>
    <x v="1330"/>
    <x v="1"/>
    <x v="10"/>
    <x v="1315"/>
    <n v="6.48"/>
    <n v="1"/>
    <n v="0"/>
    <n v="3.1103999999999998"/>
    <n v="6.48"/>
    <n v="0"/>
    <x v="1"/>
    <x v="4"/>
    <s v="Q4"/>
    <x v="1"/>
  </r>
  <r>
    <n v="2391"/>
    <s v="US-2015-127040"/>
    <x v="401"/>
    <x v="763"/>
    <x v="1"/>
    <s v="SG-20605"/>
    <s v="Speros Goranitis"/>
    <x v="0"/>
    <x v="0"/>
    <x v="20"/>
    <s v="New York"/>
    <x v="29"/>
    <x v="3"/>
    <x v="1331"/>
    <x v="1"/>
    <x v="10"/>
    <x v="1316"/>
    <n v="41.86"/>
    <n v="7"/>
    <n v="0"/>
    <n v="20.511399999999998"/>
    <n v="41.86"/>
    <n v="0"/>
    <x v="1"/>
    <x v="4"/>
    <s v="Q4"/>
    <x v="1"/>
  </r>
  <r>
    <n v="2392"/>
    <s v="US-2015-127040"/>
    <x v="401"/>
    <x v="763"/>
    <x v="1"/>
    <s v="SG-20605"/>
    <s v="Speros Goranitis"/>
    <x v="0"/>
    <x v="0"/>
    <x v="20"/>
    <s v="New York"/>
    <x v="29"/>
    <x v="3"/>
    <x v="1332"/>
    <x v="2"/>
    <x v="11"/>
    <x v="1317"/>
    <n v="1619.91"/>
    <n v="9"/>
    <n v="0"/>
    <n v="97.194599999999994"/>
    <n v="1619.91"/>
    <n v="0"/>
    <x v="1"/>
    <x v="4"/>
    <s v="Q4"/>
    <x v="1"/>
  </r>
  <r>
    <n v="2393"/>
    <s v="US-2015-127040"/>
    <x v="401"/>
    <x v="763"/>
    <x v="1"/>
    <s v="SG-20605"/>
    <s v="Speros Goranitis"/>
    <x v="0"/>
    <x v="0"/>
    <x v="20"/>
    <s v="New York"/>
    <x v="29"/>
    <x v="3"/>
    <x v="1146"/>
    <x v="0"/>
    <x v="5"/>
    <x v="1134"/>
    <n v="113.92"/>
    <n v="4"/>
    <n v="0"/>
    <n v="42.150399999999998"/>
    <n v="113.92"/>
    <n v="0"/>
    <x v="1"/>
    <x v="4"/>
    <s v="Q4"/>
    <x v="1"/>
  </r>
  <r>
    <n v="2394"/>
    <s v="CA-2016-128111"/>
    <x v="716"/>
    <x v="764"/>
    <x v="1"/>
    <s v="CS-12355"/>
    <s v="Christine Sundaresam"/>
    <x v="0"/>
    <x v="0"/>
    <x v="303"/>
    <s v="Massachusetts"/>
    <x v="380"/>
    <x v="3"/>
    <x v="397"/>
    <x v="1"/>
    <x v="6"/>
    <x v="398"/>
    <n v="39.68"/>
    <n v="2"/>
    <n v="0"/>
    <n v="10.316800000000001"/>
    <n v="39.68"/>
    <n v="0"/>
    <x v="0"/>
    <x v="10"/>
    <s v="Q1"/>
    <x v="6"/>
  </r>
  <r>
    <n v="2395"/>
    <s v="CA-2015-137897"/>
    <x v="717"/>
    <x v="765"/>
    <x v="1"/>
    <s v="PJ-18835"/>
    <s v="Patrick Jones"/>
    <x v="1"/>
    <x v="0"/>
    <x v="20"/>
    <s v="New York"/>
    <x v="45"/>
    <x v="3"/>
    <x v="1202"/>
    <x v="2"/>
    <x v="11"/>
    <x v="1187"/>
    <n v="37.6"/>
    <n v="2"/>
    <n v="0"/>
    <n v="2.2559999999999998"/>
    <n v="37.6"/>
    <n v="0"/>
    <x v="1"/>
    <x v="0"/>
    <s v="Q4"/>
    <x v="3"/>
  </r>
  <r>
    <n v="2396"/>
    <s v="CA-2015-137897"/>
    <x v="717"/>
    <x v="765"/>
    <x v="1"/>
    <s v="PJ-18835"/>
    <s v="Patrick Jones"/>
    <x v="1"/>
    <x v="0"/>
    <x v="20"/>
    <s v="New York"/>
    <x v="45"/>
    <x v="3"/>
    <x v="538"/>
    <x v="2"/>
    <x v="11"/>
    <x v="538"/>
    <n v="59.9"/>
    <n v="2"/>
    <n v="0"/>
    <n v="23.96"/>
    <n v="59.9"/>
    <n v="0"/>
    <x v="1"/>
    <x v="0"/>
    <s v="Q4"/>
    <x v="3"/>
  </r>
  <r>
    <n v="2397"/>
    <s v="CA-2015-137897"/>
    <x v="717"/>
    <x v="765"/>
    <x v="1"/>
    <s v="PJ-18835"/>
    <s v="Patrick Jones"/>
    <x v="1"/>
    <x v="0"/>
    <x v="20"/>
    <s v="New York"/>
    <x v="45"/>
    <x v="3"/>
    <x v="956"/>
    <x v="1"/>
    <x v="10"/>
    <x v="949"/>
    <n v="37"/>
    <n v="5"/>
    <n v="0"/>
    <n v="16.649999999999999"/>
    <n v="37"/>
    <n v="0"/>
    <x v="1"/>
    <x v="0"/>
    <s v="Q4"/>
    <x v="3"/>
  </r>
  <r>
    <n v="2398"/>
    <s v="CA-2017-169264"/>
    <x v="718"/>
    <x v="766"/>
    <x v="0"/>
    <s v="NP-18700"/>
    <s v="Nora Preis"/>
    <x v="0"/>
    <x v="0"/>
    <x v="8"/>
    <s v="California"/>
    <x v="9"/>
    <x v="1"/>
    <x v="745"/>
    <x v="1"/>
    <x v="2"/>
    <x v="743"/>
    <n v="5.76"/>
    <n v="2"/>
    <n v="0"/>
    <n v="2.8224"/>
    <n v="5.76"/>
    <n v="0"/>
    <x v="3"/>
    <x v="6"/>
    <s v="Q3"/>
    <x v="2"/>
  </r>
  <r>
    <n v="2399"/>
    <s v="CA-2017-169264"/>
    <x v="718"/>
    <x v="766"/>
    <x v="0"/>
    <s v="NP-18700"/>
    <s v="Nora Preis"/>
    <x v="0"/>
    <x v="0"/>
    <x v="8"/>
    <s v="California"/>
    <x v="9"/>
    <x v="1"/>
    <x v="21"/>
    <x v="1"/>
    <x v="6"/>
    <x v="21"/>
    <n v="16.68"/>
    <n v="6"/>
    <n v="0"/>
    <n v="4.3368000000000002"/>
    <n v="16.68"/>
    <n v="0"/>
    <x v="3"/>
    <x v="6"/>
    <s v="Q3"/>
    <x v="2"/>
  </r>
  <r>
    <n v="2400"/>
    <s v="CA-2017-147361"/>
    <x v="428"/>
    <x v="17"/>
    <x v="1"/>
    <s v="SB-20290"/>
    <s v="Sean Braxton"/>
    <x v="1"/>
    <x v="0"/>
    <x v="159"/>
    <s v="South Carolina"/>
    <x v="328"/>
    <x v="0"/>
    <x v="435"/>
    <x v="1"/>
    <x v="4"/>
    <x v="435"/>
    <n v="628.80999999999995"/>
    <n v="7"/>
    <n v="0"/>
    <n v="12.5762"/>
    <n v="628.80999999999995"/>
    <n v="0"/>
    <x v="3"/>
    <x v="8"/>
    <s v="Q3"/>
    <x v="3"/>
  </r>
  <r>
    <n v="2401"/>
    <s v="CA-2017-147361"/>
    <x v="428"/>
    <x v="17"/>
    <x v="1"/>
    <s v="SB-20290"/>
    <s v="Sean Braxton"/>
    <x v="1"/>
    <x v="0"/>
    <x v="159"/>
    <s v="South Carolina"/>
    <x v="328"/>
    <x v="0"/>
    <x v="1011"/>
    <x v="1"/>
    <x v="4"/>
    <x v="1003"/>
    <n v="56.45"/>
    <n v="5"/>
    <n v="0"/>
    <n v="14.677"/>
    <n v="56.45"/>
    <n v="0"/>
    <x v="3"/>
    <x v="8"/>
    <s v="Q3"/>
    <x v="3"/>
  </r>
  <r>
    <n v="2402"/>
    <s v="CA-2017-145877"/>
    <x v="719"/>
    <x v="192"/>
    <x v="0"/>
    <s v="AS-10090"/>
    <s v="Adam Shillingsburg"/>
    <x v="0"/>
    <x v="0"/>
    <x v="24"/>
    <s v="Missouri"/>
    <x v="333"/>
    <x v="2"/>
    <x v="953"/>
    <x v="1"/>
    <x v="4"/>
    <x v="946"/>
    <n v="94.2"/>
    <n v="6"/>
    <n v="0"/>
    <n v="23.55"/>
    <n v="94.2"/>
    <n v="0"/>
    <x v="3"/>
    <x v="3"/>
    <s v="Q2"/>
    <x v="3"/>
  </r>
  <r>
    <n v="2403"/>
    <s v="CA-2017-145877"/>
    <x v="719"/>
    <x v="192"/>
    <x v="0"/>
    <s v="AS-10090"/>
    <s v="Adam Shillingsburg"/>
    <x v="0"/>
    <x v="0"/>
    <x v="24"/>
    <s v="Missouri"/>
    <x v="333"/>
    <x v="2"/>
    <x v="152"/>
    <x v="1"/>
    <x v="12"/>
    <x v="153"/>
    <n v="28.4"/>
    <n v="5"/>
    <n v="0"/>
    <n v="13.348000000000001"/>
    <n v="28.4"/>
    <n v="0"/>
    <x v="3"/>
    <x v="3"/>
    <s v="Q2"/>
    <x v="3"/>
  </r>
  <r>
    <n v="2404"/>
    <s v="US-2016-110170"/>
    <x v="720"/>
    <x v="767"/>
    <x v="1"/>
    <s v="HM-14860"/>
    <s v="Harry Marie"/>
    <x v="1"/>
    <x v="0"/>
    <x v="114"/>
    <s v="Texas"/>
    <x v="143"/>
    <x v="2"/>
    <x v="1333"/>
    <x v="0"/>
    <x v="0"/>
    <x v="1318"/>
    <n v="956.66480000000001"/>
    <n v="7"/>
    <n v="0.32"/>
    <n v="-225.0976"/>
    <n v="650.53206399999999"/>
    <n v="306.13273600000002"/>
    <x v="0"/>
    <x v="8"/>
    <s v="Q3"/>
    <x v="0"/>
  </r>
  <r>
    <n v="2405"/>
    <s v="CA-2017-108574"/>
    <x v="566"/>
    <x v="768"/>
    <x v="1"/>
    <s v="MG-18145"/>
    <s v="Mike Gockenbach"/>
    <x v="0"/>
    <x v="0"/>
    <x v="1"/>
    <s v="California"/>
    <x v="62"/>
    <x v="1"/>
    <x v="695"/>
    <x v="2"/>
    <x v="11"/>
    <x v="695"/>
    <n v="1115.9100000000001"/>
    <n v="9"/>
    <n v="0"/>
    <n v="200.8638"/>
    <n v="1115.9100000000001"/>
    <n v="0"/>
    <x v="3"/>
    <x v="2"/>
    <s v="Q4"/>
    <x v="3"/>
  </r>
  <r>
    <n v="2406"/>
    <s v="CA-2017-108574"/>
    <x v="566"/>
    <x v="768"/>
    <x v="1"/>
    <s v="MG-18145"/>
    <s v="Mike Gockenbach"/>
    <x v="0"/>
    <x v="0"/>
    <x v="1"/>
    <s v="California"/>
    <x v="62"/>
    <x v="1"/>
    <x v="461"/>
    <x v="2"/>
    <x v="7"/>
    <x v="462"/>
    <n v="128.744"/>
    <n v="7"/>
    <n v="0.2"/>
    <n v="-28.967400000000001"/>
    <n v="102.99520000000001"/>
    <n v="25.748800000000003"/>
    <x v="3"/>
    <x v="2"/>
    <s v="Q4"/>
    <x v="3"/>
  </r>
  <r>
    <n v="2407"/>
    <s v="CA-2017-108574"/>
    <x v="566"/>
    <x v="768"/>
    <x v="1"/>
    <s v="MG-18145"/>
    <s v="Mike Gockenbach"/>
    <x v="0"/>
    <x v="0"/>
    <x v="1"/>
    <s v="California"/>
    <x v="62"/>
    <x v="1"/>
    <x v="312"/>
    <x v="2"/>
    <x v="7"/>
    <x v="312"/>
    <n v="79.92"/>
    <n v="10"/>
    <n v="0.2"/>
    <n v="26.972999999999999"/>
    <n v="63.936000000000007"/>
    <n v="15.984000000000002"/>
    <x v="3"/>
    <x v="2"/>
    <s v="Q4"/>
    <x v="3"/>
  </r>
  <r>
    <n v="2408"/>
    <s v="CA-2017-144589"/>
    <x v="176"/>
    <x v="212"/>
    <x v="1"/>
    <s v="TM-21010"/>
    <s v="Tamara Manning"/>
    <x v="0"/>
    <x v="0"/>
    <x v="8"/>
    <s v="California"/>
    <x v="34"/>
    <x v="1"/>
    <x v="1159"/>
    <x v="1"/>
    <x v="6"/>
    <x v="772"/>
    <n v="24.2"/>
    <n v="5"/>
    <n v="0"/>
    <n v="7.9859999999999998"/>
    <n v="24.2"/>
    <n v="0"/>
    <x v="3"/>
    <x v="9"/>
    <s v="Q1"/>
    <x v="5"/>
  </r>
  <r>
    <n v="2409"/>
    <s v="CA-2017-144589"/>
    <x v="176"/>
    <x v="212"/>
    <x v="1"/>
    <s v="TM-21010"/>
    <s v="Tamara Manning"/>
    <x v="0"/>
    <x v="0"/>
    <x v="8"/>
    <s v="California"/>
    <x v="34"/>
    <x v="1"/>
    <x v="1334"/>
    <x v="2"/>
    <x v="7"/>
    <x v="1319"/>
    <n v="359.976"/>
    <n v="3"/>
    <n v="0.2"/>
    <n v="130.4913"/>
    <n v="287.98079999999999"/>
    <n v="71.995199999999997"/>
    <x v="3"/>
    <x v="9"/>
    <s v="Q1"/>
    <x v="5"/>
  </r>
  <r>
    <n v="2410"/>
    <s v="CA-2017-155985"/>
    <x v="721"/>
    <x v="186"/>
    <x v="2"/>
    <s v="BE-11335"/>
    <s v="Bill Eplett"/>
    <x v="2"/>
    <x v="0"/>
    <x v="8"/>
    <s v="California"/>
    <x v="34"/>
    <x v="1"/>
    <x v="1092"/>
    <x v="0"/>
    <x v="5"/>
    <x v="1082"/>
    <n v="211.84"/>
    <n v="8"/>
    <n v="0"/>
    <n v="76.2624"/>
    <n v="211.84"/>
    <n v="0"/>
    <x v="3"/>
    <x v="10"/>
    <s v="Q1"/>
    <x v="6"/>
  </r>
  <r>
    <n v="2411"/>
    <s v="CA-2014-162684"/>
    <x v="601"/>
    <x v="769"/>
    <x v="1"/>
    <s v="AS-10630"/>
    <s v="Ann Steele"/>
    <x v="2"/>
    <x v="0"/>
    <x v="10"/>
    <s v="Pennsylvania"/>
    <x v="74"/>
    <x v="3"/>
    <x v="1053"/>
    <x v="1"/>
    <x v="13"/>
    <x v="1042"/>
    <n v="5.68"/>
    <n v="2"/>
    <n v="0.2"/>
    <n v="1.917"/>
    <n v="4.5439999999999996"/>
    <n v="1.1359999999999999"/>
    <x v="2"/>
    <x v="6"/>
    <s v="Q3"/>
    <x v="5"/>
  </r>
  <r>
    <n v="2412"/>
    <s v="CA-2015-142041"/>
    <x v="722"/>
    <x v="770"/>
    <x v="0"/>
    <s v="EM-13810"/>
    <s v="Eleni McCrary"/>
    <x v="1"/>
    <x v="0"/>
    <x v="1"/>
    <s v="California"/>
    <x v="1"/>
    <x v="1"/>
    <x v="620"/>
    <x v="1"/>
    <x v="8"/>
    <x v="620"/>
    <n v="7.52"/>
    <n v="5"/>
    <n v="0.2"/>
    <n v="2.6320000000000001"/>
    <n v="6.016"/>
    <n v="1.504"/>
    <x v="1"/>
    <x v="1"/>
    <s v="Q2"/>
    <x v="1"/>
  </r>
  <r>
    <n v="2413"/>
    <s v="CA-2014-151295"/>
    <x v="607"/>
    <x v="723"/>
    <x v="1"/>
    <s v="JA-15970"/>
    <s v="Joseph Airdo"/>
    <x v="0"/>
    <x v="0"/>
    <x v="1"/>
    <s v="California"/>
    <x v="62"/>
    <x v="1"/>
    <x v="358"/>
    <x v="1"/>
    <x v="10"/>
    <x v="358"/>
    <n v="11.96"/>
    <n v="2"/>
    <n v="0"/>
    <n v="5.8604000000000003"/>
    <n v="11.96"/>
    <n v="0"/>
    <x v="2"/>
    <x v="0"/>
    <s v="Q4"/>
    <x v="4"/>
  </r>
  <r>
    <n v="2414"/>
    <s v="CA-2014-151295"/>
    <x v="607"/>
    <x v="723"/>
    <x v="1"/>
    <s v="JA-15970"/>
    <s v="Joseph Airdo"/>
    <x v="0"/>
    <x v="0"/>
    <x v="1"/>
    <s v="California"/>
    <x v="62"/>
    <x v="1"/>
    <x v="736"/>
    <x v="0"/>
    <x v="3"/>
    <x v="735"/>
    <n v="629.06399999999996"/>
    <n v="3"/>
    <n v="0.2"/>
    <n v="31.453199999999999"/>
    <n v="503.25119999999998"/>
    <n v="125.8128"/>
    <x v="2"/>
    <x v="0"/>
    <s v="Q4"/>
    <x v="4"/>
  </r>
  <r>
    <n v="2415"/>
    <s v="CA-2016-156300"/>
    <x v="723"/>
    <x v="771"/>
    <x v="1"/>
    <s v="TB-21595"/>
    <s v="Troy Blackwell"/>
    <x v="0"/>
    <x v="0"/>
    <x v="158"/>
    <s v="Wisconsin"/>
    <x v="201"/>
    <x v="2"/>
    <x v="1318"/>
    <x v="0"/>
    <x v="1"/>
    <x v="1304"/>
    <n v="754.45"/>
    <n v="5"/>
    <n v="0"/>
    <n v="60.356000000000002"/>
    <n v="754.45"/>
    <n v="0"/>
    <x v="0"/>
    <x v="4"/>
    <s v="Q4"/>
    <x v="6"/>
  </r>
  <r>
    <n v="2416"/>
    <s v="CA-2015-146087"/>
    <x v="380"/>
    <x v="772"/>
    <x v="1"/>
    <s v="PP-18955"/>
    <s v="Paul Prost"/>
    <x v="2"/>
    <x v="0"/>
    <x v="304"/>
    <s v="Massachusetts"/>
    <x v="381"/>
    <x v="3"/>
    <x v="415"/>
    <x v="0"/>
    <x v="0"/>
    <x v="415"/>
    <n v="301.95999999999998"/>
    <n v="2"/>
    <n v="0"/>
    <n v="60.392000000000003"/>
    <n v="301.95999999999998"/>
    <n v="0"/>
    <x v="1"/>
    <x v="7"/>
    <s v="Q3"/>
    <x v="2"/>
  </r>
  <r>
    <n v="2417"/>
    <s v="CA-2017-168655"/>
    <x v="386"/>
    <x v="499"/>
    <x v="1"/>
    <s v="ML-18040"/>
    <s v="Michelle Lonsdale"/>
    <x v="1"/>
    <x v="0"/>
    <x v="305"/>
    <s v="New Mexico"/>
    <x v="382"/>
    <x v="1"/>
    <x v="1200"/>
    <x v="2"/>
    <x v="11"/>
    <x v="1185"/>
    <n v="595"/>
    <n v="5"/>
    <n v="0"/>
    <n v="95.2"/>
    <n v="595"/>
    <n v="0"/>
    <x v="3"/>
    <x v="2"/>
    <s v="Q4"/>
    <x v="6"/>
  </r>
  <r>
    <n v="2418"/>
    <s v="CA-2017-168655"/>
    <x v="386"/>
    <x v="499"/>
    <x v="1"/>
    <s v="ML-18040"/>
    <s v="Michelle Lonsdale"/>
    <x v="1"/>
    <x v="0"/>
    <x v="305"/>
    <s v="New Mexico"/>
    <x v="382"/>
    <x v="1"/>
    <x v="1197"/>
    <x v="1"/>
    <x v="8"/>
    <x v="1182"/>
    <n v="79.872"/>
    <n v="3"/>
    <n v="0.2"/>
    <n v="29.952000000000002"/>
    <n v="63.897600000000004"/>
    <n v="15.974400000000001"/>
    <x v="3"/>
    <x v="2"/>
    <s v="Q4"/>
    <x v="6"/>
  </r>
  <r>
    <n v="2419"/>
    <s v="CA-2016-107202"/>
    <x v="206"/>
    <x v="528"/>
    <x v="1"/>
    <s v="LC-16930"/>
    <s v="Linda Cazamias"/>
    <x v="1"/>
    <x v="0"/>
    <x v="306"/>
    <s v="Nevada"/>
    <x v="383"/>
    <x v="1"/>
    <x v="1335"/>
    <x v="2"/>
    <x v="15"/>
    <x v="1320"/>
    <n v="2396.4"/>
    <n v="10"/>
    <n v="0.2"/>
    <n v="179.73"/>
    <n v="1917.1200000000001"/>
    <n v="479.28000000000003"/>
    <x v="0"/>
    <x v="5"/>
    <s v="Q2"/>
    <x v="3"/>
  </r>
  <r>
    <n v="2420"/>
    <s v="CA-2017-159597"/>
    <x v="45"/>
    <x v="773"/>
    <x v="1"/>
    <s v="MC-17590"/>
    <s v="Matt Collister"/>
    <x v="1"/>
    <x v="0"/>
    <x v="307"/>
    <s v="California"/>
    <x v="384"/>
    <x v="1"/>
    <x v="967"/>
    <x v="1"/>
    <x v="4"/>
    <x v="960"/>
    <n v="63.56"/>
    <n v="2"/>
    <n v="0"/>
    <n v="3.1779999999999999"/>
    <n v="63.56"/>
    <n v="0"/>
    <x v="3"/>
    <x v="0"/>
    <s v="Q4"/>
    <x v="6"/>
  </r>
  <r>
    <n v="2421"/>
    <s v="CA-2017-159597"/>
    <x v="45"/>
    <x v="773"/>
    <x v="1"/>
    <s v="MC-17590"/>
    <s v="Matt Collister"/>
    <x v="1"/>
    <x v="0"/>
    <x v="307"/>
    <s v="California"/>
    <x v="384"/>
    <x v="1"/>
    <x v="1336"/>
    <x v="2"/>
    <x v="11"/>
    <x v="1321"/>
    <n v="99.99"/>
    <n v="1"/>
    <n v="0"/>
    <n v="43.995600000000003"/>
    <n v="99.99"/>
    <n v="0"/>
    <x v="3"/>
    <x v="0"/>
    <s v="Q4"/>
    <x v="6"/>
  </r>
  <r>
    <n v="2422"/>
    <s v="CA-2016-155551"/>
    <x v="724"/>
    <x v="774"/>
    <x v="1"/>
    <s v="CR-12580"/>
    <s v="Clay Rozendal"/>
    <x v="2"/>
    <x v="0"/>
    <x v="308"/>
    <s v="Illinois"/>
    <x v="385"/>
    <x v="2"/>
    <x v="82"/>
    <x v="1"/>
    <x v="4"/>
    <x v="82"/>
    <n v="230.376"/>
    <n v="3"/>
    <n v="0.2"/>
    <n v="-48.954900000000002"/>
    <n v="184.30080000000001"/>
    <n v="46.075200000000002"/>
    <x v="0"/>
    <x v="3"/>
    <s v="Q2"/>
    <x v="2"/>
  </r>
  <r>
    <n v="2423"/>
    <s v="CA-2016-155551"/>
    <x v="724"/>
    <x v="774"/>
    <x v="1"/>
    <s v="CR-12580"/>
    <s v="Clay Rozendal"/>
    <x v="2"/>
    <x v="0"/>
    <x v="308"/>
    <s v="Illinois"/>
    <x v="385"/>
    <x v="2"/>
    <x v="670"/>
    <x v="1"/>
    <x v="10"/>
    <x v="670"/>
    <n v="9.6639999999999997"/>
    <n v="2"/>
    <n v="0.2"/>
    <n v="3.2616000000000001"/>
    <n v="7.7312000000000003"/>
    <n v="1.9328000000000001"/>
    <x v="0"/>
    <x v="3"/>
    <s v="Q2"/>
    <x v="2"/>
  </r>
  <r>
    <n v="2424"/>
    <s v="US-2017-147669"/>
    <x v="53"/>
    <x v="53"/>
    <x v="1"/>
    <s v="SV-20935"/>
    <s v="Susan Vittorini"/>
    <x v="0"/>
    <x v="0"/>
    <x v="54"/>
    <s v="Ohio"/>
    <x v="322"/>
    <x v="3"/>
    <x v="721"/>
    <x v="2"/>
    <x v="11"/>
    <x v="720"/>
    <n v="158.928"/>
    <n v="7"/>
    <n v="0.2"/>
    <n v="41.718600000000002"/>
    <n v="127.14240000000001"/>
    <n v="31.785600000000002"/>
    <x v="3"/>
    <x v="4"/>
    <s v="Q4"/>
    <x v="2"/>
  </r>
  <r>
    <n v="2425"/>
    <s v="US-2017-147669"/>
    <x v="53"/>
    <x v="53"/>
    <x v="1"/>
    <s v="SV-20935"/>
    <s v="Susan Vittorini"/>
    <x v="0"/>
    <x v="0"/>
    <x v="54"/>
    <s v="Ohio"/>
    <x v="322"/>
    <x v="3"/>
    <x v="1311"/>
    <x v="1"/>
    <x v="8"/>
    <x v="1297"/>
    <n v="13.023"/>
    <n v="1"/>
    <n v="0.7"/>
    <n v="-10.4184"/>
    <n v="3.9069000000000007"/>
    <n v="9.1160999999999994"/>
    <x v="3"/>
    <x v="4"/>
    <s v="Q4"/>
    <x v="2"/>
  </r>
  <r>
    <n v="2426"/>
    <s v="US-2017-147669"/>
    <x v="53"/>
    <x v="53"/>
    <x v="1"/>
    <s v="SV-20935"/>
    <s v="Susan Vittorini"/>
    <x v="0"/>
    <x v="0"/>
    <x v="54"/>
    <s v="Ohio"/>
    <x v="322"/>
    <x v="3"/>
    <x v="1337"/>
    <x v="0"/>
    <x v="3"/>
    <x v="1322"/>
    <n v="273.06"/>
    <n v="2"/>
    <n v="0.4"/>
    <n v="-104.673"/>
    <n v="163.83599999999998"/>
    <n v="109.224"/>
    <x v="3"/>
    <x v="4"/>
    <s v="Q4"/>
    <x v="2"/>
  </r>
  <r>
    <n v="2427"/>
    <s v="US-2017-147669"/>
    <x v="53"/>
    <x v="53"/>
    <x v="1"/>
    <s v="SV-20935"/>
    <s v="Susan Vittorini"/>
    <x v="0"/>
    <x v="0"/>
    <x v="54"/>
    <s v="Ohio"/>
    <x v="322"/>
    <x v="3"/>
    <x v="1228"/>
    <x v="1"/>
    <x v="13"/>
    <x v="128"/>
    <n v="39.311999999999998"/>
    <n v="13"/>
    <n v="0.2"/>
    <n v="12.776400000000001"/>
    <n v="31.4496"/>
    <n v="7.8624000000000001"/>
    <x v="3"/>
    <x v="4"/>
    <s v="Q4"/>
    <x v="2"/>
  </r>
  <r>
    <n v="2428"/>
    <s v="CA-2016-169922"/>
    <x v="725"/>
    <x v="432"/>
    <x v="1"/>
    <s v="MZ-17515"/>
    <s v="Mary Zewe"/>
    <x v="1"/>
    <x v="0"/>
    <x v="81"/>
    <s v="Texas"/>
    <x v="174"/>
    <x v="2"/>
    <x v="1338"/>
    <x v="1"/>
    <x v="8"/>
    <x v="1323"/>
    <n v="1.3440000000000001"/>
    <n v="4"/>
    <n v="0.8"/>
    <n v="-2.1503999999999999"/>
    <n v="0.26879999999999998"/>
    <n v="1.0752000000000002"/>
    <x v="0"/>
    <x v="1"/>
    <s v="Q2"/>
    <x v="3"/>
  </r>
  <r>
    <n v="2429"/>
    <s v="CA-2016-169922"/>
    <x v="725"/>
    <x v="432"/>
    <x v="1"/>
    <s v="MZ-17515"/>
    <s v="Mary Zewe"/>
    <x v="1"/>
    <x v="0"/>
    <x v="81"/>
    <s v="Texas"/>
    <x v="174"/>
    <x v="2"/>
    <x v="1339"/>
    <x v="1"/>
    <x v="8"/>
    <x v="1324"/>
    <n v="8.2720000000000002"/>
    <n v="4"/>
    <n v="0.8"/>
    <n v="-13.6488"/>
    <n v="1.6543999999999996"/>
    <n v="6.6176000000000004"/>
    <x v="0"/>
    <x v="1"/>
    <s v="Q2"/>
    <x v="3"/>
  </r>
  <r>
    <n v="2430"/>
    <s v="CA-2016-169922"/>
    <x v="725"/>
    <x v="432"/>
    <x v="1"/>
    <s v="MZ-17515"/>
    <s v="Mary Zewe"/>
    <x v="1"/>
    <x v="0"/>
    <x v="81"/>
    <s v="Texas"/>
    <x v="174"/>
    <x v="2"/>
    <x v="1073"/>
    <x v="0"/>
    <x v="5"/>
    <x v="1063"/>
    <n v="12.544"/>
    <n v="7"/>
    <n v="0.6"/>
    <n v="-9.0944000000000003"/>
    <n v="5.0176000000000007"/>
    <n v="7.5263999999999998"/>
    <x v="0"/>
    <x v="1"/>
    <s v="Q2"/>
    <x v="3"/>
  </r>
  <r>
    <n v="2431"/>
    <s v="CA-2017-100748"/>
    <x v="726"/>
    <x v="775"/>
    <x v="1"/>
    <s v="RB-19795"/>
    <s v="Ross Baird"/>
    <x v="2"/>
    <x v="0"/>
    <x v="8"/>
    <s v="California"/>
    <x v="94"/>
    <x v="1"/>
    <x v="2"/>
    <x v="1"/>
    <x v="2"/>
    <x v="2"/>
    <n v="58.48"/>
    <n v="8"/>
    <n v="0"/>
    <n v="27.485600000000002"/>
    <n v="58.48"/>
    <n v="0"/>
    <x v="3"/>
    <x v="5"/>
    <s v="Q2"/>
    <x v="3"/>
  </r>
  <r>
    <n v="2432"/>
    <s v="CA-2017-129805"/>
    <x v="116"/>
    <x v="115"/>
    <x v="1"/>
    <s v="HM-14860"/>
    <s v="Harry Marie"/>
    <x v="1"/>
    <x v="0"/>
    <x v="4"/>
    <s v="Washington"/>
    <x v="5"/>
    <x v="1"/>
    <x v="345"/>
    <x v="0"/>
    <x v="5"/>
    <x v="345"/>
    <n v="7.4"/>
    <n v="2"/>
    <n v="0"/>
    <n v="3.0339999999999998"/>
    <n v="7.4"/>
    <n v="0"/>
    <x v="3"/>
    <x v="4"/>
    <s v="Q4"/>
    <x v="6"/>
  </r>
  <r>
    <n v="2433"/>
    <s v="CA-2014-148586"/>
    <x v="727"/>
    <x v="776"/>
    <x v="1"/>
    <s v="AZ-10750"/>
    <s v="Annie Zypern"/>
    <x v="0"/>
    <x v="0"/>
    <x v="20"/>
    <s v="New York"/>
    <x v="29"/>
    <x v="3"/>
    <x v="1340"/>
    <x v="0"/>
    <x v="1"/>
    <x v="1325"/>
    <n v="366.786"/>
    <n v="7"/>
    <n v="0.1"/>
    <n v="65.206400000000002"/>
    <n v="330.10739999999998"/>
    <n v="36.678600000000003"/>
    <x v="2"/>
    <x v="10"/>
    <s v="Q1"/>
    <x v="0"/>
  </r>
  <r>
    <n v="2434"/>
    <s v="US-2017-112613"/>
    <x v="39"/>
    <x v="777"/>
    <x v="1"/>
    <s v="JH-15910"/>
    <s v="Jonathan Howell"/>
    <x v="0"/>
    <x v="0"/>
    <x v="12"/>
    <s v="Texas"/>
    <x v="32"/>
    <x v="2"/>
    <x v="1259"/>
    <x v="2"/>
    <x v="7"/>
    <x v="1243"/>
    <n v="54.368000000000002"/>
    <n v="4"/>
    <n v="0.2"/>
    <n v="4.0776000000000003"/>
    <n v="43.494400000000006"/>
    <n v="10.873600000000001"/>
    <x v="3"/>
    <x v="5"/>
    <s v="Q2"/>
    <x v="1"/>
  </r>
  <r>
    <n v="2435"/>
    <s v="CA-2015-154746"/>
    <x v="717"/>
    <x v="50"/>
    <x v="2"/>
    <s v="PJ-18835"/>
    <s v="Patrick Jones"/>
    <x v="1"/>
    <x v="0"/>
    <x v="24"/>
    <s v="Virginia"/>
    <x v="28"/>
    <x v="0"/>
    <x v="618"/>
    <x v="1"/>
    <x v="12"/>
    <x v="618"/>
    <n v="33.96"/>
    <n v="2"/>
    <n v="0"/>
    <n v="16.98"/>
    <n v="33.96"/>
    <n v="0"/>
    <x v="1"/>
    <x v="0"/>
    <s v="Q4"/>
    <x v="3"/>
  </r>
  <r>
    <n v="2436"/>
    <s v="CA-2015-154746"/>
    <x v="717"/>
    <x v="50"/>
    <x v="2"/>
    <s v="PJ-18835"/>
    <s v="Patrick Jones"/>
    <x v="1"/>
    <x v="0"/>
    <x v="24"/>
    <s v="Virginia"/>
    <x v="28"/>
    <x v="0"/>
    <x v="1341"/>
    <x v="1"/>
    <x v="9"/>
    <x v="1326"/>
    <n v="826.11"/>
    <n v="3"/>
    <n v="0"/>
    <n v="322.18290000000002"/>
    <n v="826.11"/>
    <n v="0"/>
    <x v="1"/>
    <x v="0"/>
    <s v="Q4"/>
    <x v="3"/>
  </r>
  <r>
    <n v="2437"/>
    <s v="CA-2017-140053"/>
    <x v="445"/>
    <x v="778"/>
    <x v="1"/>
    <s v="CA-12265"/>
    <s v="Christina Anderson"/>
    <x v="0"/>
    <x v="0"/>
    <x v="168"/>
    <s v="New Mexico"/>
    <x v="214"/>
    <x v="1"/>
    <x v="71"/>
    <x v="0"/>
    <x v="5"/>
    <x v="71"/>
    <n v="545.85"/>
    <n v="9"/>
    <n v="0"/>
    <n v="114.6285"/>
    <n v="545.85"/>
    <n v="0"/>
    <x v="3"/>
    <x v="7"/>
    <s v="Q3"/>
    <x v="2"/>
  </r>
  <r>
    <n v="2438"/>
    <s v="CA-2014-164210"/>
    <x v="728"/>
    <x v="779"/>
    <x v="0"/>
    <s v="PW-19240"/>
    <s v="Pierre Wener"/>
    <x v="0"/>
    <x v="0"/>
    <x v="103"/>
    <s v="Colorado"/>
    <x v="127"/>
    <x v="1"/>
    <x v="1342"/>
    <x v="0"/>
    <x v="3"/>
    <x v="1327"/>
    <n v="145.97999999999999"/>
    <n v="2"/>
    <n v="0.5"/>
    <n v="-99.266400000000004"/>
    <n v="72.989999999999995"/>
    <n v="72.989999999999995"/>
    <x v="2"/>
    <x v="0"/>
    <s v="Q4"/>
    <x v="0"/>
  </r>
  <r>
    <n v="2439"/>
    <s v="CA-2014-164210"/>
    <x v="728"/>
    <x v="779"/>
    <x v="0"/>
    <s v="PW-19240"/>
    <s v="Pierre Wener"/>
    <x v="0"/>
    <x v="0"/>
    <x v="103"/>
    <s v="Colorado"/>
    <x v="127"/>
    <x v="1"/>
    <x v="862"/>
    <x v="1"/>
    <x v="10"/>
    <x v="856"/>
    <n v="35.808"/>
    <n v="4"/>
    <n v="0.2"/>
    <n v="12.5328"/>
    <n v="28.6464"/>
    <n v="7.1616"/>
    <x v="2"/>
    <x v="0"/>
    <s v="Q4"/>
    <x v="0"/>
  </r>
  <r>
    <n v="2440"/>
    <s v="CA-2017-139948"/>
    <x v="729"/>
    <x v="780"/>
    <x v="1"/>
    <s v="SW-20455"/>
    <s v="Shaun Weien"/>
    <x v="0"/>
    <x v="0"/>
    <x v="67"/>
    <s v="Florida"/>
    <x v="85"/>
    <x v="0"/>
    <x v="627"/>
    <x v="0"/>
    <x v="5"/>
    <x v="627"/>
    <n v="7.9039999999999999"/>
    <n v="2"/>
    <n v="0.2"/>
    <n v="2.1736"/>
    <n v="6.3231999999999999"/>
    <n v="1.5808"/>
    <x v="3"/>
    <x v="7"/>
    <s v="Q3"/>
    <x v="2"/>
  </r>
  <r>
    <n v="2441"/>
    <s v="CA-2016-146934"/>
    <x v="730"/>
    <x v="500"/>
    <x v="1"/>
    <s v="AF-10870"/>
    <s v="Art Ferguson"/>
    <x v="0"/>
    <x v="0"/>
    <x v="309"/>
    <s v="New Jersey"/>
    <x v="386"/>
    <x v="3"/>
    <x v="302"/>
    <x v="2"/>
    <x v="7"/>
    <x v="302"/>
    <n v="345"/>
    <n v="5"/>
    <n v="0"/>
    <n v="86.25"/>
    <n v="345"/>
    <n v="0"/>
    <x v="0"/>
    <x v="5"/>
    <s v="Q2"/>
    <x v="1"/>
  </r>
  <r>
    <n v="2442"/>
    <s v="CA-2016-146934"/>
    <x v="730"/>
    <x v="500"/>
    <x v="1"/>
    <s v="AF-10870"/>
    <s v="Art Ferguson"/>
    <x v="0"/>
    <x v="0"/>
    <x v="309"/>
    <s v="New Jersey"/>
    <x v="386"/>
    <x v="3"/>
    <x v="209"/>
    <x v="0"/>
    <x v="3"/>
    <x v="210"/>
    <n v="174.286"/>
    <n v="2"/>
    <n v="0.3"/>
    <n v="-19.918399999999998"/>
    <n v="122.00019999999999"/>
    <n v="52.285800000000002"/>
    <x v="0"/>
    <x v="5"/>
    <s v="Q2"/>
    <x v="1"/>
  </r>
  <r>
    <n v="2443"/>
    <s v="CA-2016-146934"/>
    <x v="730"/>
    <x v="500"/>
    <x v="1"/>
    <s v="AF-10870"/>
    <s v="Art Ferguson"/>
    <x v="0"/>
    <x v="0"/>
    <x v="309"/>
    <s v="New Jersey"/>
    <x v="386"/>
    <x v="3"/>
    <x v="190"/>
    <x v="1"/>
    <x v="9"/>
    <x v="191"/>
    <n v="662.84"/>
    <n v="4"/>
    <n v="0"/>
    <n v="172.33840000000001"/>
    <n v="662.84"/>
    <n v="0"/>
    <x v="0"/>
    <x v="5"/>
    <s v="Q2"/>
    <x v="1"/>
  </r>
  <r>
    <n v="2444"/>
    <s v="CA-2016-146934"/>
    <x v="730"/>
    <x v="500"/>
    <x v="1"/>
    <s v="AF-10870"/>
    <s v="Art Ferguson"/>
    <x v="0"/>
    <x v="0"/>
    <x v="309"/>
    <s v="New Jersey"/>
    <x v="386"/>
    <x v="3"/>
    <x v="452"/>
    <x v="2"/>
    <x v="11"/>
    <x v="453"/>
    <n v="95.1"/>
    <n v="5"/>
    <n v="0"/>
    <n v="30.431999999999999"/>
    <n v="95.1"/>
    <n v="0"/>
    <x v="0"/>
    <x v="5"/>
    <s v="Q2"/>
    <x v="1"/>
  </r>
  <r>
    <n v="2445"/>
    <s v="CA-2016-146934"/>
    <x v="730"/>
    <x v="500"/>
    <x v="1"/>
    <s v="AF-10870"/>
    <s v="Art Ferguson"/>
    <x v="0"/>
    <x v="0"/>
    <x v="309"/>
    <s v="New Jersey"/>
    <x v="386"/>
    <x v="3"/>
    <x v="1343"/>
    <x v="1"/>
    <x v="12"/>
    <x v="1328"/>
    <n v="26.88"/>
    <n v="6"/>
    <n v="0"/>
    <n v="12.9024"/>
    <n v="26.88"/>
    <n v="0"/>
    <x v="0"/>
    <x v="5"/>
    <s v="Q2"/>
    <x v="1"/>
  </r>
  <r>
    <n v="2446"/>
    <s v="CA-2016-146934"/>
    <x v="730"/>
    <x v="500"/>
    <x v="1"/>
    <s v="AF-10870"/>
    <s v="Art Ferguson"/>
    <x v="0"/>
    <x v="0"/>
    <x v="309"/>
    <s v="New Jersey"/>
    <x v="386"/>
    <x v="3"/>
    <x v="957"/>
    <x v="2"/>
    <x v="7"/>
    <x v="950"/>
    <n v="257.98"/>
    <n v="2"/>
    <n v="0"/>
    <n v="74.8142"/>
    <n v="257.98"/>
    <n v="0"/>
    <x v="0"/>
    <x v="5"/>
    <s v="Q2"/>
    <x v="1"/>
  </r>
  <r>
    <n v="2447"/>
    <s v="CA-2015-100573"/>
    <x v="12"/>
    <x v="734"/>
    <x v="1"/>
    <s v="AM-10705"/>
    <s v="Anne McFarland"/>
    <x v="0"/>
    <x v="0"/>
    <x v="1"/>
    <s v="California"/>
    <x v="25"/>
    <x v="1"/>
    <x v="755"/>
    <x v="1"/>
    <x v="12"/>
    <x v="753"/>
    <n v="17.48"/>
    <n v="2"/>
    <n v="0"/>
    <n v="8.2156000000000002"/>
    <n v="17.48"/>
    <n v="0"/>
    <x v="1"/>
    <x v="8"/>
    <s v="Q3"/>
    <x v="5"/>
  </r>
  <r>
    <n v="2448"/>
    <s v="CA-2016-119165"/>
    <x v="731"/>
    <x v="781"/>
    <x v="1"/>
    <s v="BD-11320"/>
    <s v="Bill Donatelli"/>
    <x v="0"/>
    <x v="0"/>
    <x v="10"/>
    <s v="Pennsylvania"/>
    <x v="105"/>
    <x v="3"/>
    <x v="1153"/>
    <x v="0"/>
    <x v="1"/>
    <x v="1141"/>
    <n v="492.83499999999998"/>
    <n v="5"/>
    <n v="0.3"/>
    <n v="-14.081"/>
    <n v="344.98449999999997"/>
    <n v="147.85049999999998"/>
    <x v="0"/>
    <x v="2"/>
    <s v="Q4"/>
    <x v="2"/>
  </r>
  <r>
    <n v="2449"/>
    <s v="CA-2015-128027"/>
    <x v="471"/>
    <x v="731"/>
    <x v="0"/>
    <s v="CM-12385"/>
    <s v="Christopher Martinez"/>
    <x v="0"/>
    <x v="0"/>
    <x v="310"/>
    <s v="South Carolina"/>
    <x v="387"/>
    <x v="0"/>
    <x v="435"/>
    <x v="1"/>
    <x v="4"/>
    <x v="435"/>
    <n v="269.49"/>
    <n v="3"/>
    <n v="0"/>
    <n v="5.3898000000000001"/>
    <n v="269.49"/>
    <n v="0"/>
    <x v="1"/>
    <x v="8"/>
    <s v="Q3"/>
    <x v="2"/>
  </r>
  <r>
    <n v="2450"/>
    <s v="CA-2016-140207"/>
    <x v="732"/>
    <x v="54"/>
    <x v="1"/>
    <s v="CS-12400"/>
    <s v="Christopher Schild"/>
    <x v="2"/>
    <x v="0"/>
    <x v="49"/>
    <s v="California"/>
    <x v="58"/>
    <x v="1"/>
    <x v="1344"/>
    <x v="1"/>
    <x v="8"/>
    <x v="1329"/>
    <n v="29.12"/>
    <n v="5"/>
    <n v="0.2"/>
    <n v="9.8279999999999994"/>
    <n v="23.296000000000003"/>
    <n v="5.8240000000000007"/>
    <x v="0"/>
    <x v="0"/>
    <s v="Q4"/>
    <x v="3"/>
  </r>
  <r>
    <n v="2451"/>
    <s v="CA-2017-140949"/>
    <x v="294"/>
    <x v="782"/>
    <x v="0"/>
    <s v="DB-13405"/>
    <s v="Denny Blanton"/>
    <x v="0"/>
    <x v="0"/>
    <x v="20"/>
    <s v="New York"/>
    <x v="164"/>
    <x v="3"/>
    <x v="1345"/>
    <x v="1"/>
    <x v="2"/>
    <x v="1330"/>
    <n v="18.75"/>
    <n v="5"/>
    <n v="0"/>
    <n v="9"/>
    <n v="18.75"/>
    <n v="0"/>
    <x v="3"/>
    <x v="10"/>
    <s v="Q1"/>
    <x v="5"/>
  </r>
  <r>
    <n v="2452"/>
    <s v="CA-2017-140949"/>
    <x v="294"/>
    <x v="782"/>
    <x v="0"/>
    <s v="DB-13405"/>
    <s v="Denny Blanton"/>
    <x v="0"/>
    <x v="0"/>
    <x v="20"/>
    <s v="New York"/>
    <x v="164"/>
    <x v="3"/>
    <x v="424"/>
    <x v="2"/>
    <x v="7"/>
    <x v="424"/>
    <n v="119.7"/>
    <n v="6"/>
    <n v="0"/>
    <n v="31.122"/>
    <n v="119.7"/>
    <n v="0"/>
    <x v="3"/>
    <x v="10"/>
    <s v="Q1"/>
    <x v="5"/>
  </r>
  <r>
    <n v="2453"/>
    <s v="CA-2017-140949"/>
    <x v="294"/>
    <x v="782"/>
    <x v="0"/>
    <s v="DB-13405"/>
    <s v="Denny Blanton"/>
    <x v="0"/>
    <x v="0"/>
    <x v="20"/>
    <s v="New York"/>
    <x v="164"/>
    <x v="3"/>
    <x v="536"/>
    <x v="1"/>
    <x v="8"/>
    <x v="536"/>
    <n v="9.1440000000000001"/>
    <n v="3"/>
    <n v="0.2"/>
    <n v="3.0861000000000001"/>
    <n v="7.3152000000000008"/>
    <n v="1.8288000000000002"/>
    <x v="3"/>
    <x v="10"/>
    <s v="Q1"/>
    <x v="5"/>
  </r>
  <r>
    <n v="2454"/>
    <s v="CA-2017-140949"/>
    <x v="294"/>
    <x v="782"/>
    <x v="0"/>
    <s v="DB-13405"/>
    <s v="Denny Blanton"/>
    <x v="0"/>
    <x v="0"/>
    <x v="20"/>
    <s v="New York"/>
    <x v="164"/>
    <x v="3"/>
    <x v="452"/>
    <x v="2"/>
    <x v="11"/>
    <x v="453"/>
    <n v="57.06"/>
    <n v="3"/>
    <n v="0"/>
    <n v="18.2592"/>
    <n v="57.06"/>
    <n v="0"/>
    <x v="3"/>
    <x v="10"/>
    <s v="Q1"/>
    <x v="5"/>
  </r>
  <r>
    <n v="2455"/>
    <s v="CA-2017-140949"/>
    <x v="294"/>
    <x v="782"/>
    <x v="0"/>
    <s v="DB-13405"/>
    <s v="Denny Blanton"/>
    <x v="0"/>
    <x v="0"/>
    <x v="20"/>
    <s v="New York"/>
    <x v="164"/>
    <x v="3"/>
    <x v="1044"/>
    <x v="2"/>
    <x v="11"/>
    <x v="1033"/>
    <n v="71.599999999999994"/>
    <n v="8"/>
    <n v="0"/>
    <n v="13.603999999999999"/>
    <n v="71.599999999999994"/>
    <n v="0"/>
    <x v="3"/>
    <x v="10"/>
    <s v="Q1"/>
    <x v="5"/>
  </r>
  <r>
    <n v="2456"/>
    <s v="CA-2017-140949"/>
    <x v="294"/>
    <x v="782"/>
    <x v="0"/>
    <s v="DB-13405"/>
    <s v="Denny Blanton"/>
    <x v="0"/>
    <x v="0"/>
    <x v="20"/>
    <s v="New York"/>
    <x v="164"/>
    <x v="3"/>
    <x v="1031"/>
    <x v="1"/>
    <x v="4"/>
    <x v="1022"/>
    <n v="107.44"/>
    <n v="8"/>
    <n v="0"/>
    <n v="27.9344"/>
    <n v="107.44"/>
    <n v="0"/>
    <x v="3"/>
    <x v="10"/>
    <s v="Q1"/>
    <x v="5"/>
  </r>
  <r>
    <n v="2457"/>
    <s v="CA-2017-140949"/>
    <x v="294"/>
    <x v="782"/>
    <x v="0"/>
    <s v="DB-13405"/>
    <s v="Denny Blanton"/>
    <x v="0"/>
    <x v="0"/>
    <x v="20"/>
    <s v="New York"/>
    <x v="164"/>
    <x v="3"/>
    <x v="676"/>
    <x v="1"/>
    <x v="2"/>
    <x v="676"/>
    <n v="7.31"/>
    <n v="1"/>
    <n v="0"/>
    <n v="3.4357000000000002"/>
    <n v="7.31"/>
    <n v="0"/>
    <x v="3"/>
    <x v="10"/>
    <s v="Q1"/>
    <x v="5"/>
  </r>
  <r>
    <n v="2458"/>
    <s v="CA-2017-140949"/>
    <x v="294"/>
    <x v="782"/>
    <x v="0"/>
    <s v="DB-13405"/>
    <s v="Denny Blanton"/>
    <x v="0"/>
    <x v="0"/>
    <x v="20"/>
    <s v="New York"/>
    <x v="164"/>
    <x v="3"/>
    <x v="32"/>
    <x v="1"/>
    <x v="6"/>
    <x v="32"/>
    <n v="59.1"/>
    <n v="6"/>
    <n v="0"/>
    <n v="22.457999999999998"/>
    <n v="59.1"/>
    <n v="0"/>
    <x v="3"/>
    <x v="10"/>
    <s v="Q1"/>
    <x v="5"/>
  </r>
  <r>
    <n v="2459"/>
    <s v="CA-2017-140949"/>
    <x v="294"/>
    <x v="782"/>
    <x v="0"/>
    <s v="DB-13405"/>
    <s v="Denny Blanton"/>
    <x v="0"/>
    <x v="0"/>
    <x v="20"/>
    <s v="New York"/>
    <x v="164"/>
    <x v="3"/>
    <x v="170"/>
    <x v="1"/>
    <x v="4"/>
    <x v="171"/>
    <n v="46.53"/>
    <n v="3"/>
    <n v="0"/>
    <n v="12.097799999999999"/>
    <n v="46.53"/>
    <n v="0"/>
    <x v="3"/>
    <x v="10"/>
    <s v="Q1"/>
    <x v="5"/>
  </r>
  <r>
    <n v="2460"/>
    <s v="CA-2017-138548"/>
    <x v="733"/>
    <x v="783"/>
    <x v="1"/>
    <s v="JG-15160"/>
    <s v="James Galang"/>
    <x v="0"/>
    <x v="0"/>
    <x v="135"/>
    <s v="New Jersey"/>
    <x v="170"/>
    <x v="3"/>
    <x v="414"/>
    <x v="1"/>
    <x v="9"/>
    <x v="414"/>
    <n v="97.84"/>
    <n v="2"/>
    <n v="0"/>
    <n v="25.438400000000001"/>
    <n v="97.84"/>
    <n v="0"/>
    <x v="3"/>
    <x v="6"/>
    <s v="Q3"/>
    <x v="0"/>
  </r>
  <r>
    <n v="2461"/>
    <s v="CA-2015-142419"/>
    <x v="655"/>
    <x v="620"/>
    <x v="0"/>
    <s v="SC-20380"/>
    <s v="Shahid Collister"/>
    <x v="0"/>
    <x v="0"/>
    <x v="4"/>
    <s v="Washington"/>
    <x v="60"/>
    <x v="1"/>
    <x v="843"/>
    <x v="1"/>
    <x v="10"/>
    <x v="837"/>
    <n v="29.97"/>
    <n v="3"/>
    <n v="0"/>
    <n v="13.486499999999999"/>
    <n v="29.97"/>
    <n v="0"/>
    <x v="1"/>
    <x v="7"/>
    <s v="Q3"/>
    <x v="3"/>
  </r>
  <r>
    <n v="2462"/>
    <s v="CA-2015-142419"/>
    <x v="655"/>
    <x v="620"/>
    <x v="0"/>
    <s v="SC-20380"/>
    <s v="Shahid Collister"/>
    <x v="0"/>
    <x v="0"/>
    <x v="4"/>
    <s v="Washington"/>
    <x v="60"/>
    <x v="1"/>
    <x v="800"/>
    <x v="1"/>
    <x v="8"/>
    <x v="798"/>
    <n v="98.352000000000004"/>
    <n v="3"/>
    <n v="0.2"/>
    <n v="34.423200000000001"/>
    <n v="78.681600000000003"/>
    <n v="19.670400000000001"/>
    <x v="1"/>
    <x v="7"/>
    <s v="Q3"/>
    <x v="3"/>
  </r>
  <r>
    <n v="2463"/>
    <s v="CA-2017-148691"/>
    <x v="734"/>
    <x v="784"/>
    <x v="1"/>
    <s v="CS-12460"/>
    <s v="Chuck Sachs"/>
    <x v="0"/>
    <x v="0"/>
    <x v="20"/>
    <s v="New York"/>
    <x v="29"/>
    <x v="3"/>
    <x v="301"/>
    <x v="1"/>
    <x v="8"/>
    <x v="301"/>
    <n v="83.92"/>
    <n v="5"/>
    <n v="0.2"/>
    <n v="29.372"/>
    <n v="67.13600000000001"/>
    <n v="16.784000000000002"/>
    <x v="3"/>
    <x v="4"/>
    <s v="Q4"/>
    <x v="1"/>
  </r>
  <r>
    <n v="2464"/>
    <s v="CA-2017-148691"/>
    <x v="734"/>
    <x v="784"/>
    <x v="1"/>
    <s v="CS-12460"/>
    <s v="Chuck Sachs"/>
    <x v="0"/>
    <x v="0"/>
    <x v="20"/>
    <s v="New York"/>
    <x v="29"/>
    <x v="3"/>
    <x v="1316"/>
    <x v="1"/>
    <x v="8"/>
    <x v="1302"/>
    <n v="14.624000000000001"/>
    <n v="2"/>
    <n v="0.2"/>
    <n v="5.1184000000000003"/>
    <n v="11.699200000000001"/>
    <n v="2.9248000000000003"/>
    <x v="3"/>
    <x v="4"/>
    <s v="Q4"/>
    <x v="1"/>
  </r>
  <r>
    <n v="2465"/>
    <s v="CA-2017-148691"/>
    <x v="734"/>
    <x v="784"/>
    <x v="1"/>
    <s v="CS-12460"/>
    <s v="Chuck Sachs"/>
    <x v="0"/>
    <x v="0"/>
    <x v="20"/>
    <s v="New York"/>
    <x v="29"/>
    <x v="3"/>
    <x v="819"/>
    <x v="2"/>
    <x v="7"/>
    <x v="815"/>
    <n v="136.99"/>
    <n v="1"/>
    <n v="0"/>
    <n v="36.987299999999998"/>
    <n v="136.99"/>
    <n v="0"/>
    <x v="3"/>
    <x v="4"/>
    <s v="Q4"/>
    <x v="1"/>
  </r>
  <r>
    <n v="2466"/>
    <s v="CA-2017-148691"/>
    <x v="734"/>
    <x v="784"/>
    <x v="1"/>
    <s v="CS-12460"/>
    <s v="Chuck Sachs"/>
    <x v="0"/>
    <x v="0"/>
    <x v="20"/>
    <s v="New York"/>
    <x v="29"/>
    <x v="3"/>
    <x v="395"/>
    <x v="1"/>
    <x v="2"/>
    <x v="396"/>
    <n v="3.15"/>
    <n v="1"/>
    <n v="0"/>
    <n v="1.512"/>
    <n v="3.15"/>
    <n v="0"/>
    <x v="3"/>
    <x v="4"/>
    <s v="Q4"/>
    <x v="1"/>
  </r>
  <r>
    <n v="2467"/>
    <s v="CA-2017-128755"/>
    <x v="464"/>
    <x v="785"/>
    <x v="1"/>
    <s v="MK-18160"/>
    <s v="Mike Kennedy"/>
    <x v="0"/>
    <x v="0"/>
    <x v="311"/>
    <s v="Virginia"/>
    <x v="388"/>
    <x v="0"/>
    <x v="1346"/>
    <x v="1"/>
    <x v="10"/>
    <x v="1331"/>
    <n v="9.11"/>
    <n v="1"/>
    <n v="0"/>
    <n v="4.0994999999999999"/>
    <n v="9.11"/>
    <n v="0"/>
    <x v="3"/>
    <x v="5"/>
    <s v="Q2"/>
    <x v="6"/>
  </r>
  <r>
    <n v="2468"/>
    <s v="CA-2017-128755"/>
    <x v="464"/>
    <x v="785"/>
    <x v="1"/>
    <s v="MK-18160"/>
    <s v="Mike Kennedy"/>
    <x v="0"/>
    <x v="0"/>
    <x v="311"/>
    <s v="Virginia"/>
    <x v="388"/>
    <x v="0"/>
    <x v="384"/>
    <x v="1"/>
    <x v="4"/>
    <x v="385"/>
    <n v="571.44000000000005"/>
    <n v="4"/>
    <n v="0"/>
    <n v="165.7176"/>
    <n v="571.44000000000005"/>
    <n v="0"/>
    <x v="3"/>
    <x v="5"/>
    <s v="Q2"/>
    <x v="6"/>
  </r>
  <r>
    <n v="2469"/>
    <s v="CA-2017-128755"/>
    <x v="464"/>
    <x v="785"/>
    <x v="1"/>
    <s v="MK-18160"/>
    <s v="Mike Kennedy"/>
    <x v="0"/>
    <x v="0"/>
    <x v="311"/>
    <s v="Virginia"/>
    <x v="388"/>
    <x v="0"/>
    <x v="1347"/>
    <x v="1"/>
    <x v="10"/>
    <x v="1332"/>
    <n v="32.4"/>
    <n v="5"/>
    <n v="0"/>
    <n v="15.552"/>
    <n v="32.4"/>
    <n v="0"/>
    <x v="3"/>
    <x v="5"/>
    <s v="Q2"/>
    <x v="6"/>
  </r>
  <r>
    <n v="2470"/>
    <s v="CA-2017-128755"/>
    <x v="464"/>
    <x v="785"/>
    <x v="1"/>
    <s v="MK-18160"/>
    <s v="Mike Kennedy"/>
    <x v="0"/>
    <x v="0"/>
    <x v="311"/>
    <s v="Virginia"/>
    <x v="388"/>
    <x v="0"/>
    <x v="1036"/>
    <x v="1"/>
    <x v="4"/>
    <x v="1026"/>
    <n v="16.91"/>
    <n v="1"/>
    <n v="0"/>
    <n v="4.5656999999999996"/>
    <n v="16.91"/>
    <n v="0"/>
    <x v="3"/>
    <x v="5"/>
    <s v="Q2"/>
    <x v="6"/>
  </r>
  <r>
    <n v="2471"/>
    <s v="US-2016-135923"/>
    <x v="115"/>
    <x v="113"/>
    <x v="1"/>
    <s v="CM-11935"/>
    <s v="Carlos Meador"/>
    <x v="0"/>
    <x v="0"/>
    <x v="115"/>
    <s v="North Carolina"/>
    <x v="305"/>
    <x v="0"/>
    <x v="1348"/>
    <x v="0"/>
    <x v="5"/>
    <x v="1333"/>
    <n v="14.272"/>
    <n v="8"/>
    <n v="0.2"/>
    <n v="4.2816000000000001"/>
    <n v="11.4176"/>
    <n v="2.8544"/>
    <x v="0"/>
    <x v="9"/>
    <s v="Q1"/>
    <x v="5"/>
  </r>
  <r>
    <n v="2472"/>
    <s v="US-2016-135923"/>
    <x v="115"/>
    <x v="113"/>
    <x v="1"/>
    <s v="CM-11935"/>
    <s v="Carlos Meador"/>
    <x v="0"/>
    <x v="0"/>
    <x v="115"/>
    <s v="North Carolina"/>
    <x v="305"/>
    <x v="0"/>
    <x v="1248"/>
    <x v="0"/>
    <x v="0"/>
    <x v="1334"/>
    <n v="451.13600000000002"/>
    <n v="4"/>
    <n v="0.2"/>
    <n v="-67.670400000000001"/>
    <n v="360.90880000000004"/>
    <n v="90.227200000000011"/>
    <x v="0"/>
    <x v="9"/>
    <s v="Q1"/>
    <x v="5"/>
  </r>
  <r>
    <n v="2473"/>
    <s v="US-2016-135923"/>
    <x v="115"/>
    <x v="113"/>
    <x v="1"/>
    <s v="CM-11935"/>
    <s v="Carlos Meador"/>
    <x v="0"/>
    <x v="0"/>
    <x v="115"/>
    <s v="North Carolina"/>
    <x v="305"/>
    <x v="0"/>
    <x v="1266"/>
    <x v="1"/>
    <x v="9"/>
    <x v="1250"/>
    <n v="64.864000000000004"/>
    <n v="4"/>
    <n v="0.2"/>
    <n v="6.4863999999999997"/>
    <n v="51.891200000000005"/>
    <n v="12.972800000000001"/>
    <x v="0"/>
    <x v="9"/>
    <s v="Q1"/>
    <x v="5"/>
  </r>
  <r>
    <n v="2474"/>
    <s v="CA-2016-114972"/>
    <x v="54"/>
    <x v="781"/>
    <x v="2"/>
    <s v="PF-19225"/>
    <s v="Phillip Flathmann"/>
    <x v="0"/>
    <x v="0"/>
    <x v="1"/>
    <s v="California"/>
    <x v="3"/>
    <x v="1"/>
    <x v="1349"/>
    <x v="0"/>
    <x v="1"/>
    <x v="1335"/>
    <n v="217.584"/>
    <n v="2"/>
    <n v="0.2"/>
    <n v="-29.9178"/>
    <n v="174.06720000000001"/>
    <n v="43.516800000000003"/>
    <x v="0"/>
    <x v="0"/>
    <s v="Q4"/>
    <x v="6"/>
  </r>
  <r>
    <n v="2475"/>
    <s v="CA-2016-114972"/>
    <x v="54"/>
    <x v="781"/>
    <x v="2"/>
    <s v="PF-19225"/>
    <s v="Phillip Flathmann"/>
    <x v="0"/>
    <x v="0"/>
    <x v="1"/>
    <s v="California"/>
    <x v="3"/>
    <x v="1"/>
    <x v="1350"/>
    <x v="2"/>
    <x v="11"/>
    <x v="1336"/>
    <n v="82.95"/>
    <n v="5"/>
    <n v="0"/>
    <n v="29.032499999999999"/>
    <n v="82.95"/>
    <n v="0"/>
    <x v="0"/>
    <x v="0"/>
    <s v="Q4"/>
    <x v="6"/>
  </r>
  <r>
    <n v="2476"/>
    <s v="CA-2016-114972"/>
    <x v="54"/>
    <x v="781"/>
    <x v="2"/>
    <s v="PF-19225"/>
    <s v="Phillip Flathmann"/>
    <x v="0"/>
    <x v="0"/>
    <x v="1"/>
    <s v="California"/>
    <x v="3"/>
    <x v="1"/>
    <x v="1351"/>
    <x v="1"/>
    <x v="2"/>
    <x v="1337"/>
    <n v="87.71"/>
    <n v="7"/>
    <n v="0"/>
    <n v="41.223700000000001"/>
    <n v="87.71"/>
    <n v="0"/>
    <x v="0"/>
    <x v="0"/>
    <s v="Q4"/>
    <x v="6"/>
  </r>
  <r>
    <n v="2477"/>
    <s v="CA-2016-114972"/>
    <x v="54"/>
    <x v="781"/>
    <x v="2"/>
    <s v="PF-19225"/>
    <s v="Phillip Flathmann"/>
    <x v="0"/>
    <x v="0"/>
    <x v="1"/>
    <s v="California"/>
    <x v="3"/>
    <x v="1"/>
    <x v="1341"/>
    <x v="1"/>
    <x v="9"/>
    <x v="1326"/>
    <n v="1101.48"/>
    <n v="4"/>
    <n v="0"/>
    <n v="429.5772"/>
    <n v="1101.48"/>
    <n v="0"/>
    <x v="0"/>
    <x v="0"/>
    <s v="Q4"/>
    <x v="6"/>
  </r>
  <r>
    <n v="2478"/>
    <s v="CA-2017-102750"/>
    <x v="507"/>
    <x v="221"/>
    <x v="0"/>
    <s v="GM-14695"/>
    <s v="Greg Maxwell"/>
    <x v="1"/>
    <x v="0"/>
    <x v="1"/>
    <s v="California"/>
    <x v="1"/>
    <x v="1"/>
    <x v="594"/>
    <x v="0"/>
    <x v="3"/>
    <x v="594"/>
    <n v="1322.3520000000001"/>
    <n v="3"/>
    <n v="0.2"/>
    <n v="-99.176400000000001"/>
    <n v="1057.8816000000002"/>
    <n v="264.47040000000004"/>
    <x v="3"/>
    <x v="8"/>
    <s v="Q3"/>
    <x v="2"/>
  </r>
  <r>
    <n v="2479"/>
    <s v="CA-2014-145212"/>
    <x v="103"/>
    <x v="76"/>
    <x v="1"/>
    <s v="DC-12850"/>
    <s v="Dan Campbell"/>
    <x v="0"/>
    <x v="0"/>
    <x v="20"/>
    <s v="New York"/>
    <x v="164"/>
    <x v="3"/>
    <x v="6"/>
    <x v="1"/>
    <x v="6"/>
    <x v="6"/>
    <n v="5.46"/>
    <n v="3"/>
    <n v="0"/>
    <n v="1.4742"/>
    <n v="5.46"/>
    <n v="0"/>
    <x v="2"/>
    <x v="8"/>
    <s v="Q3"/>
    <x v="3"/>
  </r>
  <r>
    <n v="2480"/>
    <s v="CA-2017-141992"/>
    <x v="249"/>
    <x v="587"/>
    <x v="1"/>
    <s v="FO-14305"/>
    <s v="Frank Olsen"/>
    <x v="0"/>
    <x v="0"/>
    <x v="61"/>
    <s v="Texas"/>
    <x v="77"/>
    <x v="2"/>
    <x v="1352"/>
    <x v="1"/>
    <x v="14"/>
    <x v="1338"/>
    <n v="11.183999999999999"/>
    <n v="1"/>
    <n v="0.2"/>
    <n v="0.83879999999999999"/>
    <n v="8.9472000000000005"/>
    <n v="2.2368000000000001"/>
    <x v="3"/>
    <x v="1"/>
    <s v="Q2"/>
    <x v="2"/>
  </r>
  <r>
    <n v="2481"/>
    <s v="CA-2017-141992"/>
    <x v="249"/>
    <x v="587"/>
    <x v="1"/>
    <s v="FO-14305"/>
    <s v="Frank Olsen"/>
    <x v="0"/>
    <x v="0"/>
    <x v="61"/>
    <s v="Texas"/>
    <x v="77"/>
    <x v="2"/>
    <x v="82"/>
    <x v="1"/>
    <x v="4"/>
    <x v="82"/>
    <n v="153.584"/>
    <n v="2"/>
    <n v="0.2"/>
    <n v="-32.636600000000001"/>
    <n v="122.86720000000001"/>
    <n v="30.716800000000003"/>
    <x v="3"/>
    <x v="1"/>
    <s v="Q2"/>
    <x v="2"/>
  </r>
  <r>
    <n v="2482"/>
    <s v="CA-2017-147956"/>
    <x v="165"/>
    <x v="786"/>
    <x v="1"/>
    <s v="AH-10210"/>
    <s v="Alan Hwang"/>
    <x v="0"/>
    <x v="0"/>
    <x v="4"/>
    <s v="Washington"/>
    <x v="59"/>
    <x v="1"/>
    <x v="749"/>
    <x v="1"/>
    <x v="4"/>
    <x v="747"/>
    <n v="1003.62"/>
    <n v="6"/>
    <n v="0"/>
    <n v="0"/>
    <n v="1003.62"/>
    <n v="0"/>
    <x v="3"/>
    <x v="4"/>
    <s v="Q4"/>
    <x v="1"/>
  </r>
  <r>
    <n v="2483"/>
    <s v="CA-2017-126067"/>
    <x v="735"/>
    <x v="787"/>
    <x v="1"/>
    <s v="KN-16705"/>
    <s v="Kristina Nunn"/>
    <x v="2"/>
    <x v="0"/>
    <x v="4"/>
    <s v="Washington"/>
    <x v="59"/>
    <x v="1"/>
    <x v="1353"/>
    <x v="2"/>
    <x v="7"/>
    <x v="1339"/>
    <n v="35.167999999999999"/>
    <n v="4"/>
    <n v="0.2"/>
    <n v="11.429600000000001"/>
    <n v="28.134399999999999"/>
    <n v="7.0335999999999999"/>
    <x v="3"/>
    <x v="6"/>
    <s v="Q3"/>
    <x v="2"/>
  </r>
  <r>
    <n v="2484"/>
    <s v="CA-2017-126067"/>
    <x v="735"/>
    <x v="787"/>
    <x v="1"/>
    <s v="KN-16705"/>
    <s v="Kristina Nunn"/>
    <x v="2"/>
    <x v="0"/>
    <x v="4"/>
    <s v="Washington"/>
    <x v="59"/>
    <x v="1"/>
    <x v="342"/>
    <x v="0"/>
    <x v="3"/>
    <x v="342"/>
    <n v="1137.75"/>
    <n v="5"/>
    <n v="0"/>
    <n v="250.30500000000001"/>
    <n v="1137.75"/>
    <n v="0"/>
    <x v="3"/>
    <x v="6"/>
    <s v="Q3"/>
    <x v="2"/>
  </r>
  <r>
    <n v="2485"/>
    <s v="CA-2017-126067"/>
    <x v="735"/>
    <x v="787"/>
    <x v="1"/>
    <s v="KN-16705"/>
    <s v="Kristina Nunn"/>
    <x v="2"/>
    <x v="0"/>
    <x v="4"/>
    <s v="Washington"/>
    <x v="59"/>
    <x v="1"/>
    <x v="444"/>
    <x v="1"/>
    <x v="8"/>
    <x v="444"/>
    <n v="99.68"/>
    <n v="5"/>
    <n v="0.2"/>
    <n v="32.396000000000001"/>
    <n v="79.744000000000014"/>
    <n v="19.936000000000003"/>
    <x v="3"/>
    <x v="6"/>
    <s v="Q3"/>
    <x v="2"/>
  </r>
  <r>
    <n v="2486"/>
    <s v="CA-2017-126067"/>
    <x v="735"/>
    <x v="787"/>
    <x v="1"/>
    <s v="KN-16705"/>
    <s v="Kristina Nunn"/>
    <x v="2"/>
    <x v="0"/>
    <x v="4"/>
    <s v="Washington"/>
    <x v="59"/>
    <x v="1"/>
    <x v="449"/>
    <x v="1"/>
    <x v="6"/>
    <x v="449"/>
    <n v="5.56"/>
    <n v="2"/>
    <n v="0"/>
    <n v="1.4456"/>
    <n v="5.56"/>
    <n v="0"/>
    <x v="3"/>
    <x v="6"/>
    <s v="Q3"/>
    <x v="2"/>
  </r>
  <r>
    <n v="2487"/>
    <s v="CA-2015-104514"/>
    <x v="98"/>
    <x v="124"/>
    <x v="0"/>
    <s v="CB-12535"/>
    <s v="Claudia Bergmann"/>
    <x v="1"/>
    <x v="0"/>
    <x v="46"/>
    <s v="Delaware"/>
    <x v="284"/>
    <x v="3"/>
    <x v="1354"/>
    <x v="1"/>
    <x v="4"/>
    <x v="1340"/>
    <n v="85.52"/>
    <n v="2"/>
    <n v="0"/>
    <n v="22.235199999999999"/>
    <n v="85.52"/>
    <n v="0"/>
    <x v="1"/>
    <x v="9"/>
    <s v="Q1"/>
    <x v="5"/>
  </r>
  <r>
    <n v="2488"/>
    <s v="CA-2015-104514"/>
    <x v="98"/>
    <x v="124"/>
    <x v="0"/>
    <s v="CB-12535"/>
    <s v="Claudia Bergmann"/>
    <x v="1"/>
    <x v="0"/>
    <x v="46"/>
    <s v="Delaware"/>
    <x v="284"/>
    <x v="3"/>
    <x v="1355"/>
    <x v="1"/>
    <x v="6"/>
    <x v="1341"/>
    <n v="9.84"/>
    <n v="3"/>
    <n v="0"/>
    <n v="2.6568000000000001"/>
    <n v="9.84"/>
    <n v="0"/>
    <x v="1"/>
    <x v="9"/>
    <s v="Q1"/>
    <x v="5"/>
  </r>
  <r>
    <n v="2489"/>
    <s v="CA-2015-104514"/>
    <x v="98"/>
    <x v="124"/>
    <x v="0"/>
    <s v="CB-12535"/>
    <s v="Claudia Bergmann"/>
    <x v="1"/>
    <x v="0"/>
    <x v="46"/>
    <s v="Delaware"/>
    <x v="284"/>
    <x v="3"/>
    <x v="1283"/>
    <x v="1"/>
    <x v="10"/>
    <x v="1268"/>
    <n v="20.04"/>
    <n v="3"/>
    <n v="0"/>
    <n v="9.6191999999999993"/>
    <n v="20.04"/>
    <n v="0"/>
    <x v="1"/>
    <x v="9"/>
    <s v="Q1"/>
    <x v="5"/>
  </r>
  <r>
    <n v="2490"/>
    <s v="CA-2015-141040"/>
    <x v="330"/>
    <x v="349"/>
    <x v="0"/>
    <s v="TB-21250"/>
    <s v="Tim Brockman"/>
    <x v="0"/>
    <x v="0"/>
    <x v="20"/>
    <s v="New York"/>
    <x v="23"/>
    <x v="3"/>
    <x v="1356"/>
    <x v="2"/>
    <x v="7"/>
    <x v="1342"/>
    <n v="631.96"/>
    <n v="4"/>
    <n v="0"/>
    <n v="303.3408"/>
    <n v="631.96"/>
    <n v="0"/>
    <x v="1"/>
    <x v="2"/>
    <s v="Q4"/>
    <x v="5"/>
  </r>
  <r>
    <n v="2491"/>
    <s v="CA-2015-141040"/>
    <x v="330"/>
    <x v="349"/>
    <x v="0"/>
    <s v="TB-21250"/>
    <s v="Tim Brockman"/>
    <x v="0"/>
    <x v="0"/>
    <x v="20"/>
    <s v="New York"/>
    <x v="23"/>
    <x v="3"/>
    <x v="1357"/>
    <x v="1"/>
    <x v="10"/>
    <x v="1343"/>
    <n v="23.92"/>
    <n v="4"/>
    <n v="0"/>
    <n v="10.763999999999999"/>
    <n v="23.92"/>
    <n v="0"/>
    <x v="1"/>
    <x v="2"/>
    <s v="Q4"/>
    <x v="5"/>
  </r>
  <r>
    <n v="2492"/>
    <s v="CA-2014-113579"/>
    <x v="736"/>
    <x v="345"/>
    <x v="0"/>
    <s v="KD-16345"/>
    <s v="Katherine Ducich"/>
    <x v="0"/>
    <x v="0"/>
    <x v="1"/>
    <s v="California"/>
    <x v="13"/>
    <x v="1"/>
    <x v="1111"/>
    <x v="1"/>
    <x v="10"/>
    <x v="1100"/>
    <n v="90.24"/>
    <n v="6"/>
    <n v="0"/>
    <n v="41.510399999999997"/>
    <n v="90.24"/>
    <n v="0"/>
    <x v="2"/>
    <x v="4"/>
    <s v="Q4"/>
    <x v="3"/>
  </r>
  <r>
    <n v="2493"/>
    <s v="CA-2014-144624"/>
    <x v="84"/>
    <x v="788"/>
    <x v="1"/>
    <s v="JM-15865"/>
    <s v="John Murray"/>
    <x v="0"/>
    <x v="0"/>
    <x v="312"/>
    <s v="New York"/>
    <x v="389"/>
    <x v="3"/>
    <x v="1148"/>
    <x v="2"/>
    <x v="7"/>
    <x v="1136"/>
    <n v="4548.8100000000004"/>
    <n v="7"/>
    <n v="0"/>
    <n v="1228.1786999999999"/>
    <n v="4548.8100000000004"/>
    <n v="0"/>
    <x v="2"/>
    <x v="0"/>
    <s v="Q4"/>
    <x v="4"/>
  </r>
  <r>
    <n v="2494"/>
    <s v="CA-2016-146206"/>
    <x v="545"/>
    <x v="126"/>
    <x v="0"/>
    <s v="KT-16480"/>
    <s v="Kean Thornton"/>
    <x v="0"/>
    <x v="0"/>
    <x v="12"/>
    <s v="Texas"/>
    <x v="14"/>
    <x v="2"/>
    <x v="838"/>
    <x v="0"/>
    <x v="3"/>
    <x v="832"/>
    <n v="300.93"/>
    <n v="5"/>
    <n v="0.3"/>
    <n v="-34.392000000000003"/>
    <n v="210.65099999999998"/>
    <n v="90.278999999999996"/>
    <x v="0"/>
    <x v="8"/>
    <s v="Q3"/>
    <x v="3"/>
  </r>
  <r>
    <n v="2495"/>
    <s v="CA-2016-146206"/>
    <x v="545"/>
    <x v="126"/>
    <x v="0"/>
    <s v="KT-16480"/>
    <s v="Kean Thornton"/>
    <x v="0"/>
    <x v="0"/>
    <x v="12"/>
    <s v="Texas"/>
    <x v="14"/>
    <x v="2"/>
    <x v="1149"/>
    <x v="2"/>
    <x v="7"/>
    <x v="1137"/>
    <n v="719.96"/>
    <n v="5"/>
    <n v="0.2"/>
    <n v="53.997"/>
    <n v="575.96800000000007"/>
    <n v="143.99200000000002"/>
    <x v="0"/>
    <x v="8"/>
    <s v="Q3"/>
    <x v="3"/>
  </r>
  <r>
    <n v="2496"/>
    <s v="CA-2014-136644"/>
    <x v="737"/>
    <x v="789"/>
    <x v="1"/>
    <s v="SC-20575"/>
    <s v="Sonia Cooley"/>
    <x v="0"/>
    <x v="0"/>
    <x v="313"/>
    <s v="Indiana"/>
    <x v="390"/>
    <x v="2"/>
    <x v="405"/>
    <x v="0"/>
    <x v="1"/>
    <x v="406"/>
    <n v="647.84"/>
    <n v="8"/>
    <n v="0"/>
    <n v="32.392000000000003"/>
    <n v="647.84"/>
    <n v="0"/>
    <x v="2"/>
    <x v="1"/>
    <s v="Q2"/>
    <x v="2"/>
  </r>
  <r>
    <n v="2497"/>
    <s v="CA-2015-122371"/>
    <x v="120"/>
    <x v="734"/>
    <x v="1"/>
    <s v="BS-11800"/>
    <s v="Bryan Spruell"/>
    <x v="2"/>
    <x v="0"/>
    <x v="70"/>
    <s v="California"/>
    <x v="88"/>
    <x v="1"/>
    <x v="80"/>
    <x v="1"/>
    <x v="4"/>
    <x v="80"/>
    <n v="64.17"/>
    <n v="3"/>
    <n v="0"/>
    <n v="18.609300000000001"/>
    <n v="64.17"/>
    <n v="0"/>
    <x v="1"/>
    <x v="8"/>
    <s v="Q3"/>
    <x v="3"/>
  </r>
  <r>
    <n v="2498"/>
    <s v="CA-2015-122371"/>
    <x v="120"/>
    <x v="734"/>
    <x v="1"/>
    <s v="BS-11800"/>
    <s v="Bryan Spruell"/>
    <x v="2"/>
    <x v="0"/>
    <x v="70"/>
    <s v="California"/>
    <x v="88"/>
    <x v="1"/>
    <x v="633"/>
    <x v="1"/>
    <x v="12"/>
    <x v="633"/>
    <n v="124.46"/>
    <n v="2"/>
    <n v="0"/>
    <n v="58.496200000000002"/>
    <n v="124.46"/>
    <n v="0"/>
    <x v="1"/>
    <x v="8"/>
    <s v="Q3"/>
    <x v="3"/>
  </r>
  <r>
    <n v="2499"/>
    <s v="CA-2016-126935"/>
    <x v="288"/>
    <x v="308"/>
    <x v="1"/>
    <s v="BT-11395"/>
    <s v="Bill Tyler"/>
    <x v="1"/>
    <x v="0"/>
    <x v="8"/>
    <s v="California"/>
    <x v="9"/>
    <x v="1"/>
    <x v="1224"/>
    <x v="1"/>
    <x v="8"/>
    <x v="1208"/>
    <n v="9.5839999999999996"/>
    <n v="1"/>
    <n v="0.2"/>
    <n v="3.3544"/>
    <n v="7.6672000000000002"/>
    <n v="1.9168000000000001"/>
    <x v="0"/>
    <x v="5"/>
    <s v="Q2"/>
    <x v="6"/>
  </r>
  <r>
    <n v="2500"/>
    <s v="US-2017-133781"/>
    <x v="738"/>
    <x v="266"/>
    <x v="2"/>
    <s v="DC-12850"/>
    <s v="Dan Campbell"/>
    <x v="0"/>
    <x v="0"/>
    <x v="100"/>
    <s v="Florida"/>
    <x v="327"/>
    <x v="0"/>
    <x v="1358"/>
    <x v="1"/>
    <x v="12"/>
    <x v="1344"/>
    <n v="37.607999999999997"/>
    <n v="3"/>
    <n v="0.2"/>
    <n v="12.6927"/>
    <n v="30.086399999999998"/>
    <n v="7.5215999999999994"/>
    <x v="3"/>
    <x v="1"/>
    <s v="Q2"/>
    <x v="6"/>
  </r>
  <r>
    <n v="2501"/>
    <s v="CA-2017-131618"/>
    <x v="46"/>
    <x v="46"/>
    <x v="2"/>
    <s v="LS-17200"/>
    <s v="Luke Schmidt"/>
    <x v="1"/>
    <x v="0"/>
    <x v="242"/>
    <s v="Illinois"/>
    <x v="300"/>
    <x v="2"/>
    <x v="827"/>
    <x v="1"/>
    <x v="10"/>
    <x v="823"/>
    <n v="12.224"/>
    <n v="2"/>
    <n v="0.2"/>
    <n v="4.4311999999999996"/>
    <n v="9.7792000000000012"/>
    <n v="2.4448000000000003"/>
    <x v="3"/>
    <x v="1"/>
    <s v="Q2"/>
    <x v="3"/>
  </r>
  <r>
    <n v="2502"/>
    <s v="CA-2017-131618"/>
    <x v="46"/>
    <x v="46"/>
    <x v="2"/>
    <s v="LS-17200"/>
    <s v="Luke Schmidt"/>
    <x v="1"/>
    <x v="0"/>
    <x v="242"/>
    <s v="Illinois"/>
    <x v="300"/>
    <x v="2"/>
    <x v="614"/>
    <x v="1"/>
    <x v="8"/>
    <x v="614"/>
    <n v="2.3039999999999998"/>
    <n v="4"/>
    <n v="0.8"/>
    <n v="-3.5712000000000002"/>
    <n v="0.46079999999999988"/>
    <n v="1.8431999999999999"/>
    <x v="3"/>
    <x v="1"/>
    <s v="Q2"/>
    <x v="3"/>
  </r>
  <r>
    <n v="2503"/>
    <s v="CA-2017-131618"/>
    <x v="46"/>
    <x v="46"/>
    <x v="2"/>
    <s v="LS-17200"/>
    <s v="Luke Schmidt"/>
    <x v="1"/>
    <x v="0"/>
    <x v="242"/>
    <s v="Illinois"/>
    <x v="300"/>
    <x v="2"/>
    <x v="673"/>
    <x v="1"/>
    <x v="8"/>
    <x v="673"/>
    <n v="9.36"/>
    <n v="4"/>
    <n v="0.8"/>
    <n v="-16.38"/>
    <n v="1.8719999999999994"/>
    <n v="7.4879999999999995"/>
    <x v="3"/>
    <x v="1"/>
    <s v="Q2"/>
    <x v="3"/>
  </r>
  <r>
    <n v="2504"/>
    <s v="CA-2016-149482"/>
    <x v="696"/>
    <x v="423"/>
    <x v="1"/>
    <s v="RR-19315"/>
    <s v="Ralph Ritter"/>
    <x v="0"/>
    <x v="0"/>
    <x v="8"/>
    <s v="California"/>
    <x v="94"/>
    <x v="1"/>
    <x v="1238"/>
    <x v="1"/>
    <x v="2"/>
    <x v="1221"/>
    <n v="7.38"/>
    <n v="2"/>
    <n v="0"/>
    <n v="3.4685999999999999"/>
    <n v="7.38"/>
    <n v="0"/>
    <x v="0"/>
    <x v="0"/>
    <s v="Q4"/>
    <x v="2"/>
  </r>
  <r>
    <n v="2505"/>
    <s v="CA-2014-143917"/>
    <x v="739"/>
    <x v="151"/>
    <x v="0"/>
    <s v="KL-16645"/>
    <s v="Ken Lonsdale"/>
    <x v="0"/>
    <x v="0"/>
    <x v="8"/>
    <s v="California"/>
    <x v="34"/>
    <x v="1"/>
    <x v="230"/>
    <x v="1"/>
    <x v="4"/>
    <x v="231"/>
    <n v="53.72"/>
    <n v="4"/>
    <n v="0"/>
    <n v="15.041600000000001"/>
    <n v="53.72"/>
    <n v="0"/>
    <x v="2"/>
    <x v="7"/>
    <s v="Q3"/>
    <x v="5"/>
  </r>
  <r>
    <n v="2506"/>
    <s v="CA-2014-143917"/>
    <x v="739"/>
    <x v="151"/>
    <x v="0"/>
    <s v="KL-16645"/>
    <s v="Ken Lonsdale"/>
    <x v="0"/>
    <x v="0"/>
    <x v="8"/>
    <s v="California"/>
    <x v="34"/>
    <x v="1"/>
    <x v="1359"/>
    <x v="1"/>
    <x v="14"/>
    <x v="1345"/>
    <n v="8187.65"/>
    <n v="5"/>
    <n v="0"/>
    <n v="327.50599999999997"/>
    <n v="8187.65"/>
    <n v="0"/>
    <x v="2"/>
    <x v="7"/>
    <s v="Q3"/>
    <x v="5"/>
  </r>
  <r>
    <n v="2507"/>
    <s v="CA-2014-143917"/>
    <x v="739"/>
    <x v="151"/>
    <x v="0"/>
    <s v="KL-16645"/>
    <s v="Ken Lonsdale"/>
    <x v="0"/>
    <x v="0"/>
    <x v="8"/>
    <s v="California"/>
    <x v="34"/>
    <x v="1"/>
    <x v="221"/>
    <x v="0"/>
    <x v="5"/>
    <x v="222"/>
    <n v="77.92"/>
    <n v="8"/>
    <n v="0"/>
    <n v="34.284799999999997"/>
    <n v="77.92"/>
    <n v="0"/>
    <x v="2"/>
    <x v="7"/>
    <s v="Q3"/>
    <x v="5"/>
  </r>
  <r>
    <n v="2508"/>
    <s v="CA-2015-120397"/>
    <x v="740"/>
    <x v="790"/>
    <x v="3"/>
    <s v="RB-19435"/>
    <s v="Richard Bierner"/>
    <x v="0"/>
    <x v="0"/>
    <x v="12"/>
    <s v="Texas"/>
    <x v="32"/>
    <x v="2"/>
    <x v="1360"/>
    <x v="1"/>
    <x v="9"/>
    <x v="1346"/>
    <n v="32.783999999999999"/>
    <n v="4"/>
    <n v="0.8"/>
    <n v="-85.238399999999999"/>
    <n v="6.5567999999999982"/>
    <n v="26.2272"/>
    <x v="1"/>
    <x v="7"/>
    <s v="Q3"/>
    <x v="6"/>
  </r>
  <r>
    <n v="2509"/>
    <s v="CA-2017-163902"/>
    <x v="580"/>
    <x v="494"/>
    <x v="1"/>
    <s v="MY-17380"/>
    <s v="Maribeth Yedwab"/>
    <x v="1"/>
    <x v="0"/>
    <x v="1"/>
    <s v="California"/>
    <x v="62"/>
    <x v="1"/>
    <x v="1361"/>
    <x v="2"/>
    <x v="7"/>
    <x v="1347"/>
    <n v="196.77600000000001"/>
    <n v="3"/>
    <n v="0.2"/>
    <n v="14.7582"/>
    <n v="157.42080000000001"/>
    <n v="39.355200000000004"/>
    <x v="3"/>
    <x v="10"/>
    <s v="Q1"/>
    <x v="6"/>
  </r>
  <r>
    <n v="2510"/>
    <s v="CA-2017-163902"/>
    <x v="580"/>
    <x v="494"/>
    <x v="1"/>
    <s v="MY-17380"/>
    <s v="Maribeth Yedwab"/>
    <x v="1"/>
    <x v="0"/>
    <x v="1"/>
    <s v="California"/>
    <x v="62"/>
    <x v="1"/>
    <x v="914"/>
    <x v="2"/>
    <x v="11"/>
    <x v="906"/>
    <n v="479.94"/>
    <n v="6"/>
    <n v="0"/>
    <n v="52.793399999999998"/>
    <n v="479.94"/>
    <n v="0"/>
    <x v="3"/>
    <x v="10"/>
    <s v="Q1"/>
    <x v="6"/>
  </r>
  <r>
    <n v="2511"/>
    <s v="CA-2016-136812"/>
    <x v="741"/>
    <x v="791"/>
    <x v="1"/>
    <s v="AW-10930"/>
    <s v="Arthur Wiediger"/>
    <x v="2"/>
    <x v="0"/>
    <x v="268"/>
    <s v="Oklahoma"/>
    <x v="335"/>
    <x v="2"/>
    <x v="1362"/>
    <x v="1"/>
    <x v="4"/>
    <x v="1348"/>
    <n v="1117.92"/>
    <n v="4"/>
    <n v="0"/>
    <n v="55.896000000000001"/>
    <n v="1117.92"/>
    <n v="0"/>
    <x v="0"/>
    <x v="0"/>
    <s v="Q4"/>
    <x v="5"/>
  </r>
  <r>
    <n v="2512"/>
    <s v="CA-2015-102722"/>
    <x v="24"/>
    <x v="691"/>
    <x v="2"/>
    <s v="KW-16570"/>
    <s v="Kelly Williams"/>
    <x v="0"/>
    <x v="0"/>
    <x v="53"/>
    <s v="Louisiana"/>
    <x v="68"/>
    <x v="0"/>
    <x v="936"/>
    <x v="2"/>
    <x v="11"/>
    <x v="929"/>
    <n v="106.5"/>
    <n v="6"/>
    <n v="0"/>
    <n v="41.534999999999997"/>
    <n v="106.5"/>
    <n v="0"/>
    <x v="1"/>
    <x v="3"/>
    <s v="Q2"/>
    <x v="3"/>
  </r>
  <r>
    <n v="2513"/>
    <s v="CA-2017-155089"/>
    <x v="574"/>
    <x v="792"/>
    <x v="1"/>
    <s v="DB-12910"/>
    <s v="Daniel Byrd"/>
    <x v="2"/>
    <x v="0"/>
    <x v="67"/>
    <s v="Florida"/>
    <x v="85"/>
    <x v="0"/>
    <x v="471"/>
    <x v="1"/>
    <x v="8"/>
    <x v="472"/>
    <n v="45.66"/>
    <n v="5"/>
    <n v="0.7"/>
    <n v="-33.484000000000002"/>
    <n v="13.698"/>
    <n v="31.961999999999996"/>
    <x v="3"/>
    <x v="4"/>
    <s v="Q4"/>
    <x v="3"/>
  </r>
  <r>
    <n v="2514"/>
    <s v="CA-2016-124506"/>
    <x v="583"/>
    <x v="398"/>
    <x v="1"/>
    <s v="BB-11545"/>
    <s v="Brenda Bowman"/>
    <x v="1"/>
    <x v="0"/>
    <x v="22"/>
    <s v="Illinois"/>
    <x v="36"/>
    <x v="2"/>
    <x v="1048"/>
    <x v="2"/>
    <x v="11"/>
    <x v="1037"/>
    <n v="95.968000000000004"/>
    <n v="4"/>
    <n v="0.2"/>
    <n v="1.1996"/>
    <n v="76.774400000000014"/>
    <n v="19.193600000000004"/>
    <x v="0"/>
    <x v="0"/>
    <s v="Q4"/>
    <x v="5"/>
  </r>
  <r>
    <n v="2515"/>
    <s v="CA-2016-124506"/>
    <x v="583"/>
    <x v="398"/>
    <x v="1"/>
    <s v="BB-11545"/>
    <s v="Brenda Bowman"/>
    <x v="1"/>
    <x v="0"/>
    <x v="22"/>
    <s v="Illinois"/>
    <x v="36"/>
    <x v="2"/>
    <x v="877"/>
    <x v="0"/>
    <x v="1"/>
    <x v="871"/>
    <n v="47.991999999999997"/>
    <n v="2"/>
    <n v="0.3"/>
    <n v="-2.0568"/>
    <n v="33.594399999999993"/>
    <n v="14.397599999999999"/>
    <x v="0"/>
    <x v="0"/>
    <s v="Q4"/>
    <x v="5"/>
  </r>
  <r>
    <n v="2516"/>
    <s v="CA-2014-106572"/>
    <x v="742"/>
    <x v="793"/>
    <x v="1"/>
    <s v="NP-18700"/>
    <s v="Nora Preis"/>
    <x v="0"/>
    <x v="0"/>
    <x v="256"/>
    <s v="Ohio"/>
    <x v="391"/>
    <x v="3"/>
    <x v="546"/>
    <x v="1"/>
    <x v="4"/>
    <x v="546"/>
    <n v="264.32"/>
    <n v="2"/>
    <n v="0.2"/>
    <n v="19.824000000000002"/>
    <n v="211.45600000000002"/>
    <n v="52.864000000000004"/>
    <x v="2"/>
    <x v="8"/>
    <s v="Q3"/>
    <x v="5"/>
  </r>
  <r>
    <n v="2517"/>
    <s v="CA-2014-128888"/>
    <x v="647"/>
    <x v="794"/>
    <x v="1"/>
    <s v="PB-19105"/>
    <s v="Peter Bühler"/>
    <x v="0"/>
    <x v="0"/>
    <x v="12"/>
    <s v="Texas"/>
    <x v="14"/>
    <x v="2"/>
    <x v="970"/>
    <x v="1"/>
    <x v="12"/>
    <x v="964"/>
    <n v="604.65599999999995"/>
    <n v="9"/>
    <n v="0.2"/>
    <n v="204.07140000000001"/>
    <n v="483.72479999999996"/>
    <n v="120.93119999999999"/>
    <x v="2"/>
    <x v="0"/>
    <s v="Q4"/>
    <x v="3"/>
  </r>
  <r>
    <n v="2518"/>
    <s v="CA-2017-123134"/>
    <x v="743"/>
    <x v="795"/>
    <x v="1"/>
    <s v="DW-13585"/>
    <s v="Dorothy Wardle"/>
    <x v="1"/>
    <x v="0"/>
    <x v="58"/>
    <s v="New Jersey"/>
    <x v="73"/>
    <x v="3"/>
    <x v="784"/>
    <x v="0"/>
    <x v="5"/>
    <x v="783"/>
    <n v="129.93"/>
    <n v="3"/>
    <n v="0"/>
    <n v="12.993"/>
    <n v="129.93"/>
    <n v="0"/>
    <x v="3"/>
    <x v="5"/>
    <s v="Q2"/>
    <x v="0"/>
  </r>
  <r>
    <n v="2519"/>
    <s v="CA-2016-124352"/>
    <x v="680"/>
    <x v="149"/>
    <x v="1"/>
    <s v="CD-12790"/>
    <s v="Cynthia Delaney"/>
    <x v="2"/>
    <x v="0"/>
    <x v="268"/>
    <s v="Oklahoma"/>
    <x v="335"/>
    <x v="2"/>
    <x v="1363"/>
    <x v="1"/>
    <x v="2"/>
    <x v="1349"/>
    <n v="20.16"/>
    <n v="7"/>
    <n v="0"/>
    <n v="9.8783999999999992"/>
    <n v="20.16"/>
    <n v="0"/>
    <x v="0"/>
    <x v="2"/>
    <s v="Q4"/>
    <x v="3"/>
  </r>
  <r>
    <n v="2520"/>
    <s v="CA-2016-124352"/>
    <x v="680"/>
    <x v="149"/>
    <x v="1"/>
    <s v="CD-12790"/>
    <s v="Cynthia Delaney"/>
    <x v="2"/>
    <x v="0"/>
    <x v="268"/>
    <s v="Oklahoma"/>
    <x v="335"/>
    <x v="2"/>
    <x v="607"/>
    <x v="1"/>
    <x v="2"/>
    <x v="607"/>
    <n v="29.46"/>
    <n v="6"/>
    <n v="0"/>
    <n v="14.4354"/>
    <n v="29.46"/>
    <n v="0"/>
    <x v="0"/>
    <x v="2"/>
    <s v="Q4"/>
    <x v="3"/>
  </r>
  <r>
    <n v="2521"/>
    <s v="CA-2016-124352"/>
    <x v="680"/>
    <x v="149"/>
    <x v="1"/>
    <s v="CD-12790"/>
    <s v="Cynthia Delaney"/>
    <x v="2"/>
    <x v="0"/>
    <x v="268"/>
    <s v="Oklahoma"/>
    <x v="335"/>
    <x v="2"/>
    <x v="1364"/>
    <x v="1"/>
    <x v="9"/>
    <x v="1350"/>
    <n v="868.59"/>
    <n v="3"/>
    <n v="0"/>
    <n v="251.89109999999999"/>
    <n v="868.59"/>
    <n v="0"/>
    <x v="0"/>
    <x v="2"/>
    <s v="Q4"/>
    <x v="3"/>
  </r>
  <r>
    <n v="2522"/>
    <s v="CA-2016-124352"/>
    <x v="680"/>
    <x v="149"/>
    <x v="1"/>
    <s v="CD-12790"/>
    <s v="Cynthia Delaney"/>
    <x v="2"/>
    <x v="0"/>
    <x v="268"/>
    <s v="Oklahoma"/>
    <x v="335"/>
    <x v="2"/>
    <x v="89"/>
    <x v="1"/>
    <x v="10"/>
    <x v="89"/>
    <n v="12.96"/>
    <n v="2"/>
    <n v="0"/>
    <n v="6.2207999999999997"/>
    <n v="12.96"/>
    <n v="0"/>
    <x v="0"/>
    <x v="2"/>
    <s v="Q4"/>
    <x v="3"/>
  </r>
  <r>
    <n v="2523"/>
    <s v="CA-2016-124352"/>
    <x v="680"/>
    <x v="149"/>
    <x v="1"/>
    <s v="CD-12790"/>
    <s v="Cynthia Delaney"/>
    <x v="2"/>
    <x v="0"/>
    <x v="268"/>
    <s v="Oklahoma"/>
    <x v="335"/>
    <x v="2"/>
    <x v="895"/>
    <x v="2"/>
    <x v="7"/>
    <x v="888"/>
    <n v="5.5"/>
    <n v="1"/>
    <n v="0"/>
    <n v="1.375"/>
    <n v="5.5"/>
    <n v="0"/>
    <x v="0"/>
    <x v="2"/>
    <s v="Q4"/>
    <x v="3"/>
  </r>
  <r>
    <n v="2524"/>
    <s v="CA-2016-124352"/>
    <x v="680"/>
    <x v="149"/>
    <x v="1"/>
    <s v="CD-12790"/>
    <s v="Cynthia Delaney"/>
    <x v="2"/>
    <x v="0"/>
    <x v="268"/>
    <s v="Oklahoma"/>
    <x v="335"/>
    <x v="2"/>
    <x v="999"/>
    <x v="1"/>
    <x v="8"/>
    <x v="991"/>
    <n v="121.6"/>
    <n v="4"/>
    <n v="0"/>
    <n v="55.936"/>
    <n v="121.6"/>
    <n v="0"/>
    <x v="0"/>
    <x v="2"/>
    <s v="Q4"/>
    <x v="3"/>
  </r>
  <r>
    <n v="2525"/>
    <s v="CA-2015-124541"/>
    <x v="744"/>
    <x v="57"/>
    <x v="1"/>
    <s v="TT-21220"/>
    <s v="Thomas Thornton"/>
    <x v="0"/>
    <x v="0"/>
    <x v="12"/>
    <s v="Texas"/>
    <x v="16"/>
    <x v="2"/>
    <x v="512"/>
    <x v="1"/>
    <x v="6"/>
    <x v="512"/>
    <n v="42.048000000000002"/>
    <n v="9"/>
    <n v="0.2"/>
    <n v="5.2560000000000002"/>
    <n v="33.638400000000004"/>
    <n v="8.4096000000000011"/>
    <x v="1"/>
    <x v="3"/>
    <s v="Q2"/>
    <x v="2"/>
  </r>
  <r>
    <n v="2526"/>
    <s v="CA-2015-124541"/>
    <x v="744"/>
    <x v="57"/>
    <x v="1"/>
    <s v="TT-21220"/>
    <s v="Thomas Thornton"/>
    <x v="0"/>
    <x v="0"/>
    <x v="12"/>
    <s v="Texas"/>
    <x v="16"/>
    <x v="2"/>
    <x v="1365"/>
    <x v="2"/>
    <x v="11"/>
    <x v="1351"/>
    <n v="25.488"/>
    <n v="2"/>
    <n v="0.2"/>
    <n v="4.4603999999999999"/>
    <n v="20.3904"/>
    <n v="5.0975999999999999"/>
    <x v="1"/>
    <x v="3"/>
    <s v="Q2"/>
    <x v="2"/>
  </r>
  <r>
    <n v="2527"/>
    <s v="CA-2015-124541"/>
    <x v="744"/>
    <x v="57"/>
    <x v="1"/>
    <s v="TT-21220"/>
    <s v="Thomas Thornton"/>
    <x v="0"/>
    <x v="0"/>
    <x v="12"/>
    <s v="Texas"/>
    <x v="16"/>
    <x v="2"/>
    <x v="1023"/>
    <x v="1"/>
    <x v="8"/>
    <x v="1014"/>
    <n v="6.9"/>
    <n v="3"/>
    <n v="0.8"/>
    <n v="-12.074999999999999"/>
    <n v="1.3799999999999997"/>
    <n v="5.5200000000000005"/>
    <x v="1"/>
    <x v="3"/>
    <s v="Q2"/>
    <x v="2"/>
  </r>
  <r>
    <n v="2528"/>
    <s v="CA-2015-124541"/>
    <x v="744"/>
    <x v="57"/>
    <x v="1"/>
    <s v="TT-21220"/>
    <s v="Thomas Thornton"/>
    <x v="0"/>
    <x v="0"/>
    <x v="12"/>
    <s v="Texas"/>
    <x v="16"/>
    <x v="2"/>
    <x v="1232"/>
    <x v="1"/>
    <x v="8"/>
    <x v="1215"/>
    <n v="9.6479999999999997"/>
    <n v="6"/>
    <n v="0.8"/>
    <n v="-16.884"/>
    <n v="1.9295999999999995"/>
    <n v="7.7183999999999999"/>
    <x v="1"/>
    <x v="3"/>
    <s v="Q2"/>
    <x v="2"/>
  </r>
  <r>
    <n v="2529"/>
    <s v="CA-2015-124541"/>
    <x v="744"/>
    <x v="57"/>
    <x v="1"/>
    <s v="TT-21220"/>
    <s v="Thomas Thornton"/>
    <x v="0"/>
    <x v="0"/>
    <x v="12"/>
    <s v="Texas"/>
    <x v="16"/>
    <x v="2"/>
    <x v="1050"/>
    <x v="1"/>
    <x v="10"/>
    <x v="1039"/>
    <n v="7.968"/>
    <n v="2"/>
    <n v="0.2"/>
    <n v="2.8883999999999999"/>
    <n v="6.3744000000000005"/>
    <n v="1.5936000000000001"/>
    <x v="1"/>
    <x v="3"/>
    <s v="Q2"/>
    <x v="2"/>
  </r>
  <r>
    <n v="2530"/>
    <s v="CA-2014-108707"/>
    <x v="745"/>
    <x v="796"/>
    <x v="1"/>
    <s v="DB-12910"/>
    <s v="Daniel Byrd"/>
    <x v="2"/>
    <x v="0"/>
    <x v="2"/>
    <s v="Florida"/>
    <x v="2"/>
    <x v="0"/>
    <x v="739"/>
    <x v="1"/>
    <x v="10"/>
    <x v="738"/>
    <n v="10.368"/>
    <n v="2"/>
    <n v="0.2"/>
    <n v="3.6288"/>
    <n v="8.2944000000000013"/>
    <n v="2.0736000000000003"/>
    <x v="2"/>
    <x v="2"/>
    <s v="Q4"/>
    <x v="5"/>
  </r>
  <r>
    <n v="2531"/>
    <s v="CA-2014-111500"/>
    <x v="654"/>
    <x v="760"/>
    <x v="1"/>
    <s v="DJ-13510"/>
    <s v="Don Jones"/>
    <x v="1"/>
    <x v="0"/>
    <x v="290"/>
    <s v="Arkansas"/>
    <x v="365"/>
    <x v="0"/>
    <x v="1138"/>
    <x v="1"/>
    <x v="10"/>
    <x v="1126"/>
    <n v="114.2"/>
    <n v="5"/>
    <n v="0"/>
    <n v="52.531999999999996"/>
    <n v="114.2"/>
    <n v="0"/>
    <x v="2"/>
    <x v="6"/>
    <s v="Q3"/>
    <x v="1"/>
  </r>
  <r>
    <n v="2532"/>
    <s v="CA-2014-111500"/>
    <x v="654"/>
    <x v="760"/>
    <x v="1"/>
    <s v="DJ-13510"/>
    <s v="Don Jones"/>
    <x v="1"/>
    <x v="0"/>
    <x v="290"/>
    <s v="Arkansas"/>
    <x v="365"/>
    <x v="0"/>
    <x v="1366"/>
    <x v="1"/>
    <x v="8"/>
    <x v="307"/>
    <n v="17.96"/>
    <n v="4"/>
    <n v="0"/>
    <n v="8.2615999999999996"/>
    <n v="17.96"/>
    <n v="0"/>
    <x v="2"/>
    <x v="6"/>
    <s v="Q3"/>
    <x v="1"/>
  </r>
  <r>
    <n v="2533"/>
    <s v="CA-2014-111500"/>
    <x v="654"/>
    <x v="760"/>
    <x v="1"/>
    <s v="DJ-13510"/>
    <s v="Don Jones"/>
    <x v="1"/>
    <x v="0"/>
    <x v="290"/>
    <s v="Arkansas"/>
    <x v="365"/>
    <x v="0"/>
    <x v="1088"/>
    <x v="1"/>
    <x v="13"/>
    <x v="1078"/>
    <n v="12.67"/>
    <n v="7"/>
    <n v="0"/>
    <n v="4.5612000000000004"/>
    <n v="12.67"/>
    <n v="0"/>
    <x v="2"/>
    <x v="6"/>
    <s v="Q3"/>
    <x v="1"/>
  </r>
  <r>
    <n v="2534"/>
    <s v="CA-2014-111500"/>
    <x v="654"/>
    <x v="760"/>
    <x v="1"/>
    <s v="DJ-13510"/>
    <s v="Don Jones"/>
    <x v="1"/>
    <x v="0"/>
    <x v="290"/>
    <s v="Arkansas"/>
    <x v="365"/>
    <x v="0"/>
    <x v="106"/>
    <x v="2"/>
    <x v="11"/>
    <x v="106"/>
    <n v="339.96"/>
    <n v="4"/>
    <n v="0"/>
    <n v="122.3856"/>
    <n v="339.96"/>
    <n v="0"/>
    <x v="2"/>
    <x v="6"/>
    <s v="Q3"/>
    <x v="1"/>
  </r>
  <r>
    <n v="2535"/>
    <s v="US-2017-117723"/>
    <x v="733"/>
    <x v="797"/>
    <x v="0"/>
    <s v="DL-13495"/>
    <s v="Dionis Lloyd"/>
    <x v="1"/>
    <x v="0"/>
    <x v="10"/>
    <s v="Pennsylvania"/>
    <x v="74"/>
    <x v="3"/>
    <x v="458"/>
    <x v="1"/>
    <x v="4"/>
    <x v="459"/>
    <n v="1801.6320000000001"/>
    <n v="6"/>
    <n v="0.2"/>
    <n v="-337.80599999999998"/>
    <n v="1441.3056000000001"/>
    <n v="360.32640000000004"/>
    <x v="3"/>
    <x v="6"/>
    <s v="Q3"/>
    <x v="0"/>
  </r>
  <r>
    <n v="2536"/>
    <s v="CA-2015-143238"/>
    <x v="684"/>
    <x v="37"/>
    <x v="2"/>
    <s v="LO-17170"/>
    <s v="Lori Olson"/>
    <x v="1"/>
    <x v="0"/>
    <x v="314"/>
    <s v="California"/>
    <x v="392"/>
    <x v="1"/>
    <x v="103"/>
    <x v="2"/>
    <x v="11"/>
    <x v="103"/>
    <n v="46.32"/>
    <n v="4"/>
    <n v="0"/>
    <n v="18.064800000000002"/>
    <n v="46.32"/>
    <n v="0"/>
    <x v="1"/>
    <x v="8"/>
    <s v="Q3"/>
    <x v="1"/>
  </r>
  <r>
    <n v="2537"/>
    <s v="CA-2015-168746"/>
    <x v="746"/>
    <x v="798"/>
    <x v="0"/>
    <s v="SV-20365"/>
    <s v="Seth Vernon"/>
    <x v="0"/>
    <x v="0"/>
    <x v="138"/>
    <s v="Ohio"/>
    <x v="177"/>
    <x v="3"/>
    <x v="70"/>
    <x v="0"/>
    <x v="1"/>
    <x v="70"/>
    <n v="181.98599999999999"/>
    <n v="2"/>
    <n v="0.3"/>
    <n v="-54.595799999999997"/>
    <n v="127.39019999999998"/>
    <n v="54.595799999999997"/>
    <x v="1"/>
    <x v="9"/>
    <s v="Q1"/>
    <x v="0"/>
  </r>
  <r>
    <n v="2538"/>
    <s v="CA-2015-168746"/>
    <x v="746"/>
    <x v="798"/>
    <x v="0"/>
    <s v="SV-20365"/>
    <s v="Seth Vernon"/>
    <x v="0"/>
    <x v="0"/>
    <x v="138"/>
    <s v="Ohio"/>
    <x v="177"/>
    <x v="3"/>
    <x v="1149"/>
    <x v="2"/>
    <x v="7"/>
    <x v="1137"/>
    <n v="431.976"/>
    <n v="4"/>
    <n v="0.4"/>
    <n v="-100.7944"/>
    <n v="259.18559999999997"/>
    <n v="172.79040000000001"/>
    <x v="1"/>
    <x v="9"/>
    <s v="Q1"/>
    <x v="0"/>
  </r>
  <r>
    <n v="2539"/>
    <s v="CA-2015-168746"/>
    <x v="746"/>
    <x v="798"/>
    <x v="0"/>
    <s v="SV-20365"/>
    <s v="Seth Vernon"/>
    <x v="0"/>
    <x v="0"/>
    <x v="138"/>
    <s v="Ohio"/>
    <x v="177"/>
    <x v="3"/>
    <x v="1367"/>
    <x v="2"/>
    <x v="7"/>
    <x v="1352"/>
    <n v="155.37"/>
    <n v="1"/>
    <n v="0.4"/>
    <n v="-36.253"/>
    <n v="93.221999999999994"/>
    <n v="62.148000000000003"/>
    <x v="1"/>
    <x v="9"/>
    <s v="Q1"/>
    <x v="0"/>
  </r>
  <r>
    <n v="2540"/>
    <s v="CA-2015-113404"/>
    <x v="747"/>
    <x v="799"/>
    <x v="3"/>
    <s v="EM-13810"/>
    <s v="Eleni McCrary"/>
    <x v="1"/>
    <x v="0"/>
    <x v="8"/>
    <s v="California"/>
    <x v="34"/>
    <x v="1"/>
    <x v="299"/>
    <x v="0"/>
    <x v="1"/>
    <x v="299"/>
    <n v="1348.704"/>
    <n v="6"/>
    <n v="0.2"/>
    <n v="-219.1644"/>
    <n v="1078.9631999999999"/>
    <n v="269.74079999999998"/>
    <x v="1"/>
    <x v="7"/>
    <s v="Q3"/>
    <x v="6"/>
  </r>
  <r>
    <n v="2541"/>
    <s v="CA-2015-113404"/>
    <x v="747"/>
    <x v="799"/>
    <x v="3"/>
    <s v="EM-13810"/>
    <s v="Eleni McCrary"/>
    <x v="1"/>
    <x v="0"/>
    <x v="8"/>
    <s v="California"/>
    <x v="34"/>
    <x v="1"/>
    <x v="284"/>
    <x v="0"/>
    <x v="1"/>
    <x v="284"/>
    <n v="700.15200000000004"/>
    <n v="3"/>
    <n v="0.2"/>
    <n v="78.767099999999999"/>
    <n v="560.12160000000006"/>
    <n v="140.03040000000001"/>
    <x v="1"/>
    <x v="7"/>
    <s v="Q3"/>
    <x v="6"/>
  </r>
  <r>
    <n v="2542"/>
    <s v="CA-2016-144792"/>
    <x v="567"/>
    <x v="602"/>
    <x v="1"/>
    <s v="KD-16615"/>
    <s v="Ken Dana"/>
    <x v="1"/>
    <x v="0"/>
    <x v="48"/>
    <s v="Arizona"/>
    <x v="57"/>
    <x v="1"/>
    <x v="561"/>
    <x v="0"/>
    <x v="5"/>
    <x v="560"/>
    <n v="111.88800000000001"/>
    <n v="7"/>
    <n v="0.2"/>
    <n v="22.377600000000001"/>
    <n v="89.510400000000004"/>
    <n v="22.377600000000001"/>
    <x v="0"/>
    <x v="3"/>
    <s v="Q2"/>
    <x v="3"/>
  </r>
  <r>
    <n v="2543"/>
    <s v="CA-2014-164385"/>
    <x v="467"/>
    <x v="511"/>
    <x v="0"/>
    <s v="NB-18580"/>
    <s v="Nicole Brennan"/>
    <x v="1"/>
    <x v="0"/>
    <x v="10"/>
    <s v="Pennsylvania"/>
    <x v="63"/>
    <x v="3"/>
    <x v="810"/>
    <x v="1"/>
    <x v="9"/>
    <x v="808"/>
    <n v="143.952"/>
    <n v="3"/>
    <n v="0.2"/>
    <n v="14.395200000000001"/>
    <n v="115.16160000000001"/>
    <n v="28.790400000000002"/>
    <x v="2"/>
    <x v="8"/>
    <s v="Q3"/>
    <x v="5"/>
  </r>
  <r>
    <n v="2544"/>
    <s v="US-2016-114174"/>
    <x v="162"/>
    <x v="126"/>
    <x v="1"/>
    <s v="AP-10720"/>
    <s v="Anne Pryor"/>
    <x v="2"/>
    <x v="0"/>
    <x v="303"/>
    <s v="Massachusetts"/>
    <x v="380"/>
    <x v="3"/>
    <x v="1368"/>
    <x v="0"/>
    <x v="0"/>
    <x v="1353"/>
    <n v="173.94"/>
    <n v="3"/>
    <n v="0"/>
    <n v="13.9152"/>
    <n v="173.94"/>
    <n v="0"/>
    <x v="0"/>
    <x v="8"/>
    <s v="Q3"/>
    <x v="6"/>
  </r>
  <r>
    <n v="2545"/>
    <s v="US-2016-114174"/>
    <x v="162"/>
    <x v="126"/>
    <x v="1"/>
    <s v="AP-10720"/>
    <s v="Anne Pryor"/>
    <x v="2"/>
    <x v="0"/>
    <x v="303"/>
    <s v="Massachusetts"/>
    <x v="380"/>
    <x v="3"/>
    <x v="1238"/>
    <x v="1"/>
    <x v="2"/>
    <x v="1221"/>
    <n v="14.76"/>
    <n v="4"/>
    <n v="0"/>
    <n v="6.9371999999999998"/>
    <n v="14.76"/>
    <n v="0"/>
    <x v="0"/>
    <x v="8"/>
    <s v="Q3"/>
    <x v="6"/>
  </r>
  <r>
    <n v="2546"/>
    <s v="CA-2017-108070"/>
    <x v="513"/>
    <x v="4"/>
    <x v="1"/>
    <s v="JE-15745"/>
    <s v="Joel Eaton"/>
    <x v="0"/>
    <x v="0"/>
    <x v="49"/>
    <s v="California"/>
    <x v="58"/>
    <x v="1"/>
    <x v="232"/>
    <x v="1"/>
    <x v="4"/>
    <x v="233"/>
    <n v="205.92"/>
    <n v="4"/>
    <n v="0"/>
    <n v="2.0592000000000001"/>
    <n v="205.92"/>
    <n v="0"/>
    <x v="3"/>
    <x v="3"/>
    <s v="Q2"/>
    <x v="1"/>
  </r>
  <r>
    <n v="2547"/>
    <s v="CA-2017-108070"/>
    <x v="513"/>
    <x v="4"/>
    <x v="1"/>
    <s v="JE-15745"/>
    <s v="Joel Eaton"/>
    <x v="0"/>
    <x v="0"/>
    <x v="49"/>
    <s v="California"/>
    <x v="58"/>
    <x v="1"/>
    <x v="430"/>
    <x v="0"/>
    <x v="0"/>
    <x v="430"/>
    <n v="102.833"/>
    <n v="1"/>
    <n v="0.15"/>
    <n v="-6.0490000000000004"/>
    <n v="87.408050000000003"/>
    <n v="15.424949999999999"/>
    <x v="3"/>
    <x v="3"/>
    <s v="Q2"/>
    <x v="1"/>
  </r>
  <r>
    <n v="2548"/>
    <s v="US-2015-128090"/>
    <x v="748"/>
    <x v="800"/>
    <x v="1"/>
    <s v="JM-15865"/>
    <s v="John Murray"/>
    <x v="0"/>
    <x v="0"/>
    <x v="42"/>
    <s v="Arizona"/>
    <x v="51"/>
    <x v="1"/>
    <x v="826"/>
    <x v="1"/>
    <x v="6"/>
    <x v="822"/>
    <n v="2.3039999999999998"/>
    <n v="1"/>
    <n v="0.2"/>
    <n v="0.25919999999999999"/>
    <n v="1.8431999999999999"/>
    <n v="0.46079999999999999"/>
    <x v="1"/>
    <x v="6"/>
    <s v="Q3"/>
    <x v="1"/>
  </r>
  <r>
    <n v="2549"/>
    <s v="US-2015-128090"/>
    <x v="748"/>
    <x v="800"/>
    <x v="1"/>
    <s v="JM-15865"/>
    <s v="John Murray"/>
    <x v="0"/>
    <x v="0"/>
    <x v="42"/>
    <s v="Arizona"/>
    <x v="51"/>
    <x v="1"/>
    <x v="1147"/>
    <x v="2"/>
    <x v="7"/>
    <x v="1135"/>
    <n v="1879.96"/>
    <n v="5"/>
    <n v="0.2"/>
    <n v="211.49549999999999"/>
    <n v="1503.9680000000001"/>
    <n v="375.99200000000002"/>
    <x v="1"/>
    <x v="6"/>
    <s v="Q3"/>
    <x v="1"/>
  </r>
  <r>
    <n v="2550"/>
    <s v="US-2015-128090"/>
    <x v="748"/>
    <x v="800"/>
    <x v="1"/>
    <s v="JM-15865"/>
    <s v="John Murray"/>
    <x v="0"/>
    <x v="0"/>
    <x v="42"/>
    <s v="Arizona"/>
    <x v="51"/>
    <x v="1"/>
    <x v="1184"/>
    <x v="1"/>
    <x v="10"/>
    <x v="1170"/>
    <n v="313.024"/>
    <n v="8"/>
    <n v="0.2"/>
    <n v="105.6456"/>
    <n v="250.41920000000002"/>
    <n v="62.604800000000004"/>
    <x v="1"/>
    <x v="6"/>
    <s v="Q3"/>
    <x v="1"/>
  </r>
  <r>
    <n v="2551"/>
    <s v="US-2015-128090"/>
    <x v="748"/>
    <x v="800"/>
    <x v="1"/>
    <s v="JM-15865"/>
    <s v="John Murray"/>
    <x v="0"/>
    <x v="0"/>
    <x v="42"/>
    <s v="Arizona"/>
    <x v="51"/>
    <x v="1"/>
    <x v="816"/>
    <x v="1"/>
    <x v="2"/>
    <x v="812"/>
    <n v="5.04"/>
    <n v="2"/>
    <n v="0.2"/>
    <n v="1.764"/>
    <n v="4.032"/>
    <n v="1.008"/>
    <x v="1"/>
    <x v="6"/>
    <s v="Q3"/>
    <x v="1"/>
  </r>
  <r>
    <n v="2552"/>
    <s v="CA-2017-101042"/>
    <x v="123"/>
    <x v="122"/>
    <x v="1"/>
    <s v="AB-10105"/>
    <s v="Adrian Barton"/>
    <x v="0"/>
    <x v="0"/>
    <x v="0"/>
    <s v="Kentucky"/>
    <x v="0"/>
    <x v="0"/>
    <x v="1369"/>
    <x v="0"/>
    <x v="5"/>
    <x v="1354"/>
    <n v="821.88"/>
    <n v="6"/>
    <n v="0"/>
    <n v="213.68879999999999"/>
    <n v="821.88"/>
    <n v="0"/>
    <x v="3"/>
    <x v="0"/>
    <s v="Q4"/>
    <x v="1"/>
  </r>
  <r>
    <n v="2553"/>
    <s v="CA-2017-101042"/>
    <x v="123"/>
    <x v="122"/>
    <x v="1"/>
    <s v="AB-10105"/>
    <s v="Adrian Barton"/>
    <x v="0"/>
    <x v="0"/>
    <x v="0"/>
    <s v="Kentucky"/>
    <x v="0"/>
    <x v="0"/>
    <x v="1045"/>
    <x v="1"/>
    <x v="8"/>
    <x v="1034"/>
    <n v="21.96"/>
    <n v="2"/>
    <n v="0"/>
    <n v="10.760400000000001"/>
    <n v="21.96"/>
    <n v="0"/>
    <x v="3"/>
    <x v="0"/>
    <s v="Q4"/>
    <x v="1"/>
  </r>
  <r>
    <n v="2554"/>
    <s v="CA-2016-155439"/>
    <x v="749"/>
    <x v="801"/>
    <x v="1"/>
    <s v="PN-18775"/>
    <s v="Parhena Norris"/>
    <x v="2"/>
    <x v="0"/>
    <x v="29"/>
    <s v="South Carolina"/>
    <x v="37"/>
    <x v="0"/>
    <x v="815"/>
    <x v="1"/>
    <x v="10"/>
    <x v="811"/>
    <n v="25.92"/>
    <n v="4"/>
    <n v="0"/>
    <n v="12.441599999999999"/>
    <n v="25.92"/>
    <n v="0"/>
    <x v="0"/>
    <x v="8"/>
    <s v="Q3"/>
    <x v="4"/>
  </r>
  <r>
    <n v="2555"/>
    <s v="CA-2016-118626"/>
    <x v="243"/>
    <x v="428"/>
    <x v="1"/>
    <s v="JC-15775"/>
    <s v="John Castell"/>
    <x v="0"/>
    <x v="0"/>
    <x v="315"/>
    <s v="Florida"/>
    <x v="393"/>
    <x v="0"/>
    <x v="1370"/>
    <x v="2"/>
    <x v="7"/>
    <x v="1355"/>
    <n v="705.54399999999998"/>
    <n v="7"/>
    <n v="0.2"/>
    <n v="70.554400000000001"/>
    <n v="564.43520000000001"/>
    <n v="141.1088"/>
    <x v="0"/>
    <x v="6"/>
    <s v="Q3"/>
    <x v="2"/>
  </r>
  <r>
    <n v="2556"/>
    <s v="CA-2015-111458"/>
    <x v="120"/>
    <x v="12"/>
    <x v="1"/>
    <s v="PF-19165"/>
    <s v="Philip Fox"/>
    <x v="0"/>
    <x v="0"/>
    <x v="20"/>
    <s v="New York"/>
    <x v="45"/>
    <x v="3"/>
    <x v="1371"/>
    <x v="2"/>
    <x v="11"/>
    <x v="1356"/>
    <n v="50"/>
    <n v="2"/>
    <n v="0"/>
    <n v="12"/>
    <n v="50"/>
    <n v="0"/>
    <x v="1"/>
    <x v="8"/>
    <s v="Q3"/>
    <x v="3"/>
  </r>
  <r>
    <n v="2557"/>
    <s v="US-2016-126844"/>
    <x v="750"/>
    <x v="802"/>
    <x v="1"/>
    <s v="BW-11110"/>
    <s v="Bart Watters"/>
    <x v="1"/>
    <x v="0"/>
    <x v="12"/>
    <s v="Texas"/>
    <x v="32"/>
    <x v="2"/>
    <x v="1372"/>
    <x v="0"/>
    <x v="5"/>
    <x v="1357"/>
    <n v="51.712000000000003"/>
    <n v="8"/>
    <n v="0.6"/>
    <n v="-32.32"/>
    <n v="20.684800000000003"/>
    <n v="31.027200000000001"/>
    <x v="0"/>
    <x v="2"/>
    <s v="Q4"/>
    <x v="3"/>
  </r>
  <r>
    <n v="2558"/>
    <s v="US-2015-112508"/>
    <x v="539"/>
    <x v="803"/>
    <x v="1"/>
    <s v="BP-11185"/>
    <s v="Ben Peterman"/>
    <x v="1"/>
    <x v="0"/>
    <x v="197"/>
    <s v="Florida"/>
    <x v="248"/>
    <x v="0"/>
    <x v="1298"/>
    <x v="1"/>
    <x v="9"/>
    <x v="1283"/>
    <n v="6.992"/>
    <n v="2"/>
    <n v="0.2"/>
    <n v="0.52439999999999998"/>
    <n v="5.5936000000000003"/>
    <n v="1.3984000000000001"/>
    <x v="1"/>
    <x v="10"/>
    <s v="Q1"/>
    <x v="0"/>
  </r>
  <r>
    <n v="2559"/>
    <s v="CA-2015-147788"/>
    <x v="70"/>
    <x v="630"/>
    <x v="1"/>
    <s v="TM-21010"/>
    <s v="Tamara Manning"/>
    <x v="0"/>
    <x v="0"/>
    <x v="11"/>
    <s v="Utah"/>
    <x v="12"/>
    <x v="1"/>
    <x v="1373"/>
    <x v="0"/>
    <x v="0"/>
    <x v="1358"/>
    <n v="1406.86"/>
    <n v="7"/>
    <n v="0"/>
    <n v="140.68600000000001"/>
    <n v="1406.86"/>
    <n v="0"/>
    <x v="1"/>
    <x v="5"/>
    <s v="Q2"/>
    <x v="1"/>
  </r>
  <r>
    <n v="2560"/>
    <s v="CA-2015-147788"/>
    <x v="70"/>
    <x v="630"/>
    <x v="1"/>
    <s v="TM-21010"/>
    <s v="Tamara Manning"/>
    <x v="0"/>
    <x v="0"/>
    <x v="11"/>
    <s v="Utah"/>
    <x v="12"/>
    <x v="1"/>
    <x v="365"/>
    <x v="1"/>
    <x v="2"/>
    <x v="365"/>
    <n v="15.75"/>
    <n v="5"/>
    <n v="0"/>
    <n v="7.56"/>
    <n v="15.75"/>
    <n v="0"/>
    <x v="1"/>
    <x v="5"/>
    <s v="Q2"/>
    <x v="1"/>
  </r>
  <r>
    <n v="2561"/>
    <s v="CA-2015-147788"/>
    <x v="70"/>
    <x v="630"/>
    <x v="1"/>
    <s v="TM-21010"/>
    <s v="Tamara Manning"/>
    <x v="0"/>
    <x v="0"/>
    <x v="11"/>
    <s v="Utah"/>
    <x v="12"/>
    <x v="1"/>
    <x v="765"/>
    <x v="1"/>
    <x v="4"/>
    <x v="764"/>
    <n v="323.10000000000002"/>
    <n v="2"/>
    <n v="0"/>
    <n v="61.389000000000003"/>
    <n v="323.10000000000002"/>
    <n v="0"/>
    <x v="1"/>
    <x v="5"/>
    <s v="Q2"/>
    <x v="1"/>
  </r>
  <r>
    <n v="2562"/>
    <s v="CA-2015-144288"/>
    <x v="707"/>
    <x v="16"/>
    <x v="1"/>
    <s v="MB-17305"/>
    <s v="Maria Bertelson"/>
    <x v="0"/>
    <x v="0"/>
    <x v="316"/>
    <s v="Tennessee"/>
    <x v="394"/>
    <x v="0"/>
    <x v="1186"/>
    <x v="1"/>
    <x v="2"/>
    <x v="1172"/>
    <n v="9.2159999999999993"/>
    <n v="4"/>
    <n v="0.2"/>
    <n v="3.3408000000000002"/>
    <n v="7.3727999999999998"/>
    <n v="1.8431999999999999"/>
    <x v="1"/>
    <x v="4"/>
    <s v="Q4"/>
    <x v="5"/>
  </r>
  <r>
    <n v="2563"/>
    <s v="CA-2015-144288"/>
    <x v="707"/>
    <x v="16"/>
    <x v="1"/>
    <s v="MB-17305"/>
    <s v="Maria Bertelson"/>
    <x v="0"/>
    <x v="0"/>
    <x v="316"/>
    <s v="Tennessee"/>
    <x v="394"/>
    <x v="0"/>
    <x v="1290"/>
    <x v="1"/>
    <x v="10"/>
    <x v="1276"/>
    <n v="10.368"/>
    <n v="2"/>
    <n v="0.2"/>
    <n v="3.6288"/>
    <n v="8.2944000000000013"/>
    <n v="2.0736000000000003"/>
    <x v="1"/>
    <x v="4"/>
    <s v="Q4"/>
    <x v="5"/>
  </r>
  <r>
    <n v="2564"/>
    <s v="CA-2015-110632"/>
    <x v="751"/>
    <x v="206"/>
    <x v="0"/>
    <s v="HR-14830"/>
    <s v="Harold Ryan"/>
    <x v="1"/>
    <x v="0"/>
    <x v="20"/>
    <s v="New York"/>
    <x v="29"/>
    <x v="3"/>
    <x v="1374"/>
    <x v="2"/>
    <x v="11"/>
    <x v="1359"/>
    <n v="15.02"/>
    <n v="1"/>
    <n v="0"/>
    <n v="2.7035999999999998"/>
    <n v="15.02"/>
    <n v="0"/>
    <x v="1"/>
    <x v="10"/>
    <s v="Q1"/>
    <x v="0"/>
  </r>
  <r>
    <n v="2565"/>
    <s v="CA-2015-110632"/>
    <x v="751"/>
    <x v="206"/>
    <x v="0"/>
    <s v="HR-14830"/>
    <s v="Harold Ryan"/>
    <x v="1"/>
    <x v="0"/>
    <x v="20"/>
    <s v="New York"/>
    <x v="29"/>
    <x v="3"/>
    <x v="1036"/>
    <x v="1"/>
    <x v="4"/>
    <x v="1026"/>
    <n v="33.82"/>
    <n v="2"/>
    <n v="0"/>
    <n v="9.1313999999999993"/>
    <n v="33.82"/>
    <n v="0"/>
    <x v="1"/>
    <x v="10"/>
    <s v="Q1"/>
    <x v="0"/>
  </r>
  <r>
    <n v="2566"/>
    <s v="CA-2017-109589"/>
    <x v="202"/>
    <x v="468"/>
    <x v="2"/>
    <s v="BD-11635"/>
    <s v="Brian Derr"/>
    <x v="0"/>
    <x v="0"/>
    <x v="256"/>
    <s v="Kentucky"/>
    <x v="316"/>
    <x v="0"/>
    <x v="936"/>
    <x v="2"/>
    <x v="11"/>
    <x v="929"/>
    <n v="71"/>
    <n v="4"/>
    <n v="0"/>
    <n v="27.69"/>
    <n v="71"/>
    <n v="0"/>
    <x v="3"/>
    <x v="4"/>
    <s v="Q4"/>
    <x v="6"/>
  </r>
  <r>
    <n v="2567"/>
    <s v="CA-2017-123967"/>
    <x v="752"/>
    <x v="548"/>
    <x v="0"/>
    <s v="SF-20200"/>
    <s v="Sarah Foster"/>
    <x v="0"/>
    <x v="0"/>
    <x v="317"/>
    <s v="Washington"/>
    <x v="395"/>
    <x v="1"/>
    <x v="1375"/>
    <x v="1"/>
    <x v="8"/>
    <x v="1360"/>
    <n v="25.12"/>
    <n v="5"/>
    <n v="0.2"/>
    <n v="7.85"/>
    <n v="20.096000000000004"/>
    <n v="5.0240000000000009"/>
    <x v="3"/>
    <x v="0"/>
    <s v="Q4"/>
    <x v="4"/>
  </r>
  <r>
    <n v="2568"/>
    <s v="CA-2017-123967"/>
    <x v="752"/>
    <x v="548"/>
    <x v="0"/>
    <s v="SF-20200"/>
    <s v="Sarah Foster"/>
    <x v="0"/>
    <x v="0"/>
    <x v="317"/>
    <s v="Washington"/>
    <x v="395"/>
    <x v="1"/>
    <x v="1234"/>
    <x v="0"/>
    <x v="3"/>
    <x v="1217"/>
    <n v="2665.62"/>
    <n v="9"/>
    <n v="0"/>
    <n v="239.9058"/>
    <n v="2665.62"/>
    <n v="0"/>
    <x v="3"/>
    <x v="0"/>
    <s v="Q4"/>
    <x v="4"/>
  </r>
  <r>
    <n v="2569"/>
    <s v="CA-2017-148929"/>
    <x v="210"/>
    <x v="218"/>
    <x v="1"/>
    <s v="SP-20620"/>
    <s v="Stefania Perrino"/>
    <x v="1"/>
    <x v="0"/>
    <x v="20"/>
    <s v="New York"/>
    <x v="164"/>
    <x v="3"/>
    <x v="42"/>
    <x v="1"/>
    <x v="4"/>
    <x v="42"/>
    <n v="478.08"/>
    <n v="8"/>
    <n v="0"/>
    <n v="133.86240000000001"/>
    <n v="478.08"/>
    <n v="0"/>
    <x v="3"/>
    <x v="8"/>
    <s v="Q3"/>
    <x v="6"/>
  </r>
  <r>
    <n v="2570"/>
    <s v="CA-2017-134404"/>
    <x v="753"/>
    <x v="63"/>
    <x v="3"/>
    <s v="DR-12880"/>
    <s v="Dan Reichenbach"/>
    <x v="1"/>
    <x v="0"/>
    <x v="46"/>
    <s v="Ohio"/>
    <x v="55"/>
    <x v="3"/>
    <x v="819"/>
    <x v="2"/>
    <x v="7"/>
    <x v="815"/>
    <n v="164.38800000000001"/>
    <n v="2"/>
    <n v="0.4"/>
    <n v="-35.617400000000004"/>
    <n v="98.632800000000003"/>
    <n v="65.755200000000002"/>
    <x v="3"/>
    <x v="4"/>
    <s v="Q4"/>
    <x v="4"/>
  </r>
  <r>
    <n v="2571"/>
    <s v="CA-2017-134404"/>
    <x v="753"/>
    <x v="63"/>
    <x v="3"/>
    <s v="DR-12880"/>
    <s v="Dan Reichenbach"/>
    <x v="1"/>
    <x v="0"/>
    <x v="46"/>
    <s v="Ohio"/>
    <x v="55"/>
    <x v="3"/>
    <x v="154"/>
    <x v="1"/>
    <x v="6"/>
    <x v="155"/>
    <n v="13.247999999999999"/>
    <n v="4"/>
    <n v="0.2"/>
    <n v="3.6432000000000002"/>
    <n v="10.5984"/>
    <n v="2.6496"/>
    <x v="3"/>
    <x v="4"/>
    <s v="Q4"/>
    <x v="4"/>
  </r>
  <r>
    <n v="2572"/>
    <s v="CA-2017-109778"/>
    <x v="11"/>
    <x v="804"/>
    <x v="1"/>
    <s v="VM-21685"/>
    <s v="Valerie Mitchum"/>
    <x v="2"/>
    <x v="0"/>
    <x v="318"/>
    <s v="Illinois"/>
    <x v="396"/>
    <x v="2"/>
    <x v="853"/>
    <x v="1"/>
    <x v="6"/>
    <x v="846"/>
    <n v="2.9119999999999999"/>
    <n v="2"/>
    <n v="0.2"/>
    <n v="0.91"/>
    <n v="2.3296000000000001"/>
    <n v="0.58240000000000003"/>
    <x v="3"/>
    <x v="7"/>
    <s v="Q3"/>
    <x v="1"/>
  </r>
  <r>
    <n v="2573"/>
    <s v="CA-2016-155845"/>
    <x v="399"/>
    <x v="805"/>
    <x v="0"/>
    <s v="CM-12235"/>
    <s v="Chris McAfee"/>
    <x v="0"/>
    <x v="0"/>
    <x v="238"/>
    <s v="Texas"/>
    <x v="295"/>
    <x v="2"/>
    <x v="1287"/>
    <x v="2"/>
    <x v="11"/>
    <x v="1273"/>
    <n v="1399.944"/>
    <n v="7"/>
    <n v="0.2"/>
    <n v="52.497900000000001"/>
    <n v="1119.9552000000001"/>
    <n v="279.98880000000003"/>
    <x v="0"/>
    <x v="6"/>
    <s v="Q3"/>
    <x v="5"/>
  </r>
  <r>
    <n v="2574"/>
    <s v="CA-2017-145128"/>
    <x v="362"/>
    <x v="730"/>
    <x v="1"/>
    <s v="SM-20320"/>
    <s v="Sean Miller"/>
    <x v="2"/>
    <x v="0"/>
    <x v="240"/>
    <s v="Indiana"/>
    <x v="376"/>
    <x v="2"/>
    <x v="793"/>
    <x v="0"/>
    <x v="5"/>
    <x v="791"/>
    <n v="526.45000000000005"/>
    <n v="5"/>
    <n v="0"/>
    <n v="31.587"/>
    <n v="526.45000000000005"/>
    <n v="0"/>
    <x v="3"/>
    <x v="7"/>
    <s v="Q3"/>
    <x v="1"/>
  </r>
  <r>
    <n v="2575"/>
    <s v="CA-2014-129091"/>
    <x v="754"/>
    <x v="680"/>
    <x v="1"/>
    <s v="RA-19885"/>
    <s v="Ruben Ausman"/>
    <x v="1"/>
    <x v="0"/>
    <x v="38"/>
    <s v="Georgia"/>
    <x v="112"/>
    <x v="0"/>
    <x v="897"/>
    <x v="1"/>
    <x v="12"/>
    <x v="890"/>
    <n v="16.23"/>
    <n v="3"/>
    <n v="0"/>
    <n v="7.9527000000000001"/>
    <n v="16.23"/>
    <n v="0"/>
    <x v="2"/>
    <x v="0"/>
    <s v="Q4"/>
    <x v="3"/>
  </r>
  <r>
    <n v="2576"/>
    <s v="CA-2014-129091"/>
    <x v="754"/>
    <x v="680"/>
    <x v="1"/>
    <s v="RA-19885"/>
    <s v="Ruben Ausman"/>
    <x v="1"/>
    <x v="0"/>
    <x v="38"/>
    <s v="Georgia"/>
    <x v="112"/>
    <x v="0"/>
    <x v="669"/>
    <x v="1"/>
    <x v="8"/>
    <x v="669"/>
    <n v="319.89999999999998"/>
    <n v="5"/>
    <n v="0"/>
    <n v="156.751"/>
    <n v="319.89999999999998"/>
    <n v="0"/>
    <x v="2"/>
    <x v="0"/>
    <s v="Q4"/>
    <x v="3"/>
  </r>
  <r>
    <n v="2577"/>
    <s v="CA-2014-129091"/>
    <x v="754"/>
    <x v="680"/>
    <x v="1"/>
    <s v="RA-19885"/>
    <s v="Ruben Ausman"/>
    <x v="1"/>
    <x v="0"/>
    <x v="38"/>
    <s v="Georgia"/>
    <x v="112"/>
    <x v="0"/>
    <x v="152"/>
    <x v="1"/>
    <x v="12"/>
    <x v="153"/>
    <n v="11.36"/>
    <n v="2"/>
    <n v="0"/>
    <n v="5.3391999999999999"/>
    <n v="11.36"/>
    <n v="0"/>
    <x v="2"/>
    <x v="0"/>
    <s v="Q4"/>
    <x v="3"/>
  </r>
  <r>
    <n v="2578"/>
    <s v="CA-2014-129091"/>
    <x v="754"/>
    <x v="680"/>
    <x v="1"/>
    <s v="RA-19885"/>
    <s v="Ruben Ausman"/>
    <x v="1"/>
    <x v="0"/>
    <x v="38"/>
    <s v="Georgia"/>
    <x v="112"/>
    <x v="0"/>
    <x v="1376"/>
    <x v="1"/>
    <x v="9"/>
    <x v="1361"/>
    <n v="675.12"/>
    <n v="3"/>
    <n v="0"/>
    <n v="290.30160000000001"/>
    <n v="675.12"/>
    <n v="0"/>
    <x v="2"/>
    <x v="0"/>
    <s v="Q4"/>
    <x v="3"/>
  </r>
  <r>
    <n v="2579"/>
    <s v="US-2014-155502"/>
    <x v="755"/>
    <x v="806"/>
    <x v="1"/>
    <s v="SD-20485"/>
    <s v="Shirley Daniels"/>
    <x v="2"/>
    <x v="0"/>
    <x v="166"/>
    <s v="Virginia"/>
    <x v="212"/>
    <x v="0"/>
    <x v="1377"/>
    <x v="0"/>
    <x v="5"/>
    <x v="1362"/>
    <n v="62.82"/>
    <n v="3"/>
    <n v="0"/>
    <n v="30.7818"/>
    <n v="62.82"/>
    <n v="0"/>
    <x v="2"/>
    <x v="9"/>
    <s v="Q1"/>
    <x v="1"/>
  </r>
  <r>
    <n v="2580"/>
    <s v="US-2014-155502"/>
    <x v="755"/>
    <x v="806"/>
    <x v="1"/>
    <s v="SD-20485"/>
    <s v="Shirley Daniels"/>
    <x v="2"/>
    <x v="0"/>
    <x v="166"/>
    <s v="Virginia"/>
    <x v="212"/>
    <x v="0"/>
    <x v="854"/>
    <x v="1"/>
    <x v="4"/>
    <x v="847"/>
    <n v="489.92"/>
    <n v="8"/>
    <n v="0"/>
    <n v="0"/>
    <n v="489.92"/>
    <n v="0"/>
    <x v="2"/>
    <x v="9"/>
    <s v="Q1"/>
    <x v="1"/>
  </r>
  <r>
    <n v="2581"/>
    <s v="US-2014-155502"/>
    <x v="755"/>
    <x v="806"/>
    <x v="1"/>
    <s v="SD-20485"/>
    <s v="Shirley Daniels"/>
    <x v="2"/>
    <x v="0"/>
    <x v="166"/>
    <s v="Virginia"/>
    <x v="212"/>
    <x v="0"/>
    <x v="934"/>
    <x v="1"/>
    <x v="10"/>
    <x v="927"/>
    <n v="19.440000000000001"/>
    <n v="3"/>
    <n v="0"/>
    <n v="9.3312000000000008"/>
    <n v="19.440000000000001"/>
    <n v="0"/>
    <x v="2"/>
    <x v="9"/>
    <s v="Q1"/>
    <x v="1"/>
  </r>
  <r>
    <n v="2582"/>
    <s v="US-2014-155502"/>
    <x v="755"/>
    <x v="806"/>
    <x v="1"/>
    <s v="SD-20485"/>
    <s v="Shirley Daniels"/>
    <x v="2"/>
    <x v="0"/>
    <x v="166"/>
    <s v="Virginia"/>
    <x v="212"/>
    <x v="0"/>
    <x v="1305"/>
    <x v="1"/>
    <x v="10"/>
    <x v="1290"/>
    <n v="16.68"/>
    <n v="2"/>
    <n v="0"/>
    <n v="8.34"/>
    <n v="16.68"/>
    <n v="0"/>
    <x v="2"/>
    <x v="9"/>
    <s v="Q1"/>
    <x v="1"/>
  </r>
  <r>
    <n v="2583"/>
    <s v="US-2014-155502"/>
    <x v="755"/>
    <x v="806"/>
    <x v="1"/>
    <s v="SD-20485"/>
    <s v="Shirley Daniels"/>
    <x v="2"/>
    <x v="0"/>
    <x v="166"/>
    <s v="Virginia"/>
    <x v="212"/>
    <x v="0"/>
    <x v="1378"/>
    <x v="2"/>
    <x v="7"/>
    <x v="1363"/>
    <n v="155.35"/>
    <n v="13"/>
    <n v="0"/>
    <n v="0"/>
    <n v="155.35"/>
    <n v="0"/>
    <x v="2"/>
    <x v="9"/>
    <s v="Q1"/>
    <x v="1"/>
  </r>
  <r>
    <n v="2584"/>
    <s v="US-2014-155502"/>
    <x v="755"/>
    <x v="806"/>
    <x v="1"/>
    <s v="SD-20485"/>
    <s v="Shirley Daniels"/>
    <x v="2"/>
    <x v="0"/>
    <x v="166"/>
    <s v="Virginia"/>
    <x v="212"/>
    <x v="0"/>
    <x v="1379"/>
    <x v="0"/>
    <x v="5"/>
    <x v="1364"/>
    <n v="12.42"/>
    <n v="3"/>
    <n v="0"/>
    <n v="4.4711999999999996"/>
    <n v="12.42"/>
    <n v="0"/>
    <x v="2"/>
    <x v="9"/>
    <s v="Q1"/>
    <x v="1"/>
  </r>
  <r>
    <n v="2585"/>
    <s v="US-2014-155502"/>
    <x v="755"/>
    <x v="806"/>
    <x v="1"/>
    <s v="SD-20485"/>
    <s v="Shirley Daniels"/>
    <x v="2"/>
    <x v="0"/>
    <x v="166"/>
    <s v="Virginia"/>
    <x v="212"/>
    <x v="0"/>
    <x v="539"/>
    <x v="2"/>
    <x v="7"/>
    <x v="539"/>
    <n v="187.98"/>
    <n v="2"/>
    <n v="0"/>
    <n v="52.634399999999999"/>
    <n v="187.98"/>
    <n v="0"/>
    <x v="2"/>
    <x v="9"/>
    <s v="Q1"/>
    <x v="1"/>
  </r>
  <r>
    <n v="2586"/>
    <s v="CA-2015-121041"/>
    <x v="502"/>
    <x v="558"/>
    <x v="1"/>
    <s v="CS-12250"/>
    <s v="Chris Selesnick"/>
    <x v="1"/>
    <x v="0"/>
    <x v="319"/>
    <s v="Texas"/>
    <x v="397"/>
    <x v="2"/>
    <x v="318"/>
    <x v="1"/>
    <x v="12"/>
    <x v="318"/>
    <n v="6.6079999999999997"/>
    <n v="2"/>
    <n v="0.2"/>
    <n v="2.1476000000000002"/>
    <n v="5.2864000000000004"/>
    <n v="1.3216000000000001"/>
    <x v="1"/>
    <x v="0"/>
    <s v="Q4"/>
    <x v="0"/>
  </r>
  <r>
    <n v="2587"/>
    <s v="CA-2017-131695"/>
    <x v="160"/>
    <x v="663"/>
    <x v="1"/>
    <s v="RA-19285"/>
    <s v="Ralph Arnett"/>
    <x v="0"/>
    <x v="0"/>
    <x v="20"/>
    <s v="New York"/>
    <x v="23"/>
    <x v="3"/>
    <x v="841"/>
    <x v="1"/>
    <x v="4"/>
    <x v="835"/>
    <n v="248.57"/>
    <n v="7"/>
    <n v="0"/>
    <n v="67.113900000000001"/>
    <n v="248.57"/>
    <n v="0"/>
    <x v="3"/>
    <x v="1"/>
    <s v="Q2"/>
    <x v="5"/>
  </r>
  <r>
    <n v="2588"/>
    <s v="CA-2017-131695"/>
    <x v="160"/>
    <x v="663"/>
    <x v="1"/>
    <s v="RA-19285"/>
    <s v="Ralph Arnett"/>
    <x v="0"/>
    <x v="0"/>
    <x v="20"/>
    <s v="New York"/>
    <x v="23"/>
    <x v="3"/>
    <x v="1380"/>
    <x v="0"/>
    <x v="5"/>
    <x v="1365"/>
    <n v="22.23"/>
    <n v="1"/>
    <n v="0"/>
    <n v="9.7812000000000001"/>
    <n v="22.23"/>
    <n v="0"/>
    <x v="3"/>
    <x v="1"/>
    <s v="Q2"/>
    <x v="5"/>
  </r>
  <r>
    <n v="2589"/>
    <s v="CA-2016-137729"/>
    <x v="465"/>
    <x v="807"/>
    <x v="1"/>
    <s v="BF-11005"/>
    <s v="Barry Franz"/>
    <x v="2"/>
    <x v="0"/>
    <x v="1"/>
    <s v="California"/>
    <x v="25"/>
    <x v="1"/>
    <x v="1198"/>
    <x v="1"/>
    <x v="4"/>
    <x v="1183"/>
    <n v="5.98"/>
    <n v="1"/>
    <n v="0"/>
    <n v="1.0165999999999999"/>
    <n v="5.98"/>
    <n v="0"/>
    <x v="0"/>
    <x v="5"/>
    <s v="Q2"/>
    <x v="6"/>
  </r>
  <r>
    <n v="2590"/>
    <s v="CA-2016-137729"/>
    <x v="465"/>
    <x v="807"/>
    <x v="1"/>
    <s v="BF-11005"/>
    <s v="Barry Franz"/>
    <x v="2"/>
    <x v="0"/>
    <x v="1"/>
    <s v="California"/>
    <x v="25"/>
    <x v="1"/>
    <x v="239"/>
    <x v="2"/>
    <x v="7"/>
    <x v="240"/>
    <n v="246.16800000000001"/>
    <n v="3"/>
    <n v="0.2"/>
    <n v="21.5397"/>
    <n v="196.93440000000001"/>
    <n v="49.233600000000003"/>
    <x v="0"/>
    <x v="5"/>
    <s v="Q2"/>
    <x v="6"/>
  </r>
  <r>
    <n v="2591"/>
    <s v="US-2016-115455"/>
    <x v="162"/>
    <x v="126"/>
    <x v="1"/>
    <s v="SE-20110"/>
    <s v="Sanjit Engle"/>
    <x v="0"/>
    <x v="0"/>
    <x v="320"/>
    <s v="Illinois"/>
    <x v="398"/>
    <x v="2"/>
    <x v="1381"/>
    <x v="0"/>
    <x v="5"/>
    <x v="1366"/>
    <n v="14.135999999999999"/>
    <n v="2"/>
    <n v="0.6"/>
    <n v="-7.7747999999999999"/>
    <n v="5.6543999999999999"/>
    <n v="8.4815999999999985"/>
    <x v="0"/>
    <x v="8"/>
    <s v="Q3"/>
    <x v="6"/>
  </r>
  <r>
    <n v="2592"/>
    <s v="US-2016-115455"/>
    <x v="162"/>
    <x v="126"/>
    <x v="1"/>
    <s v="SE-20110"/>
    <s v="Sanjit Engle"/>
    <x v="0"/>
    <x v="0"/>
    <x v="320"/>
    <s v="Illinois"/>
    <x v="398"/>
    <x v="2"/>
    <x v="1382"/>
    <x v="0"/>
    <x v="3"/>
    <x v="1367"/>
    <n v="601.47"/>
    <n v="3"/>
    <n v="0.5"/>
    <n v="-300.73500000000001"/>
    <n v="300.73500000000001"/>
    <n v="300.73500000000001"/>
    <x v="0"/>
    <x v="8"/>
    <s v="Q3"/>
    <x v="6"/>
  </r>
  <r>
    <n v="2593"/>
    <s v="CA-2017-128300"/>
    <x v="221"/>
    <x v="177"/>
    <x v="0"/>
    <s v="RS-19765"/>
    <s v="Roland Schwarz"/>
    <x v="1"/>
    <x v="0"/>
    <x v="321"/>
    <s v="South Carolina"/>
    <x v="399"/>
    <x v="0"/>
    <x v="1255"/>
    <x v="2"/>
    <x v="7"/>
    <x v="1239"/>
    <n v="79.099999999999994"/>
    <n v="2"/>
    <n v="0"/>
    <n v="39.549999999999997"/>
    <n v="79.099999999999994"/>
    <n v="0"/>
    <x v="3"/>
    <x v="0"/>
    <s v="Q4"/>
    <x v="5"/>
  </r>
  <r>
    <n v="2594"/>
    <s v="CA-2017-128300"/>
    <x v="221"/>
    <x v="177"/>
    <x v="0"/>
    <s v="RS-19765"/>
    <s v="Roland Schwarz"/>
    <x v="1"/>
    <x v="0"/>
    <x v="321"/>
    <s v="South Carolina"/>
    <x v="399"/>
    <x v="0"/>
    <x v="800"/>
    <x v="1"/>
    <x v="8"/>
    <x v="798"/>
    <n v="327.84"/>
    <n v="8"/>
    <n v="0"/>
    <n v="157.36320000000001"/>
    <n v="327.84"/>
    <n v="0"/>
    <x v="3"/>
    <x v="0"/>
    <s v="Q4"/>
    <x v="5"/>
  </r>
  <r>
    <n v="2595"/>
    <s v="CA-2017-149048"/>
    <x v="726"/>
    <x v="808"/>
    <x v="1"/>
    <s v="BM-11650"/>
    <s v="Brian Moss"/>
    <x v="1"/>
    <x v="0"/>
    <x v="38"/>
    <s v="Indiana"/>
    <x v="134"/>
    <x v="2"/>
    <x v="231"/>
    <x v="1"/>
    <x v="12"/>
    <x v="232"/>
    <n v="180.96"/>
    <n v="2"/>
    <n v="0"/>
    <n v="81.432000000000002"/>
    <n v="180.96"/>
    <n v="0"/>
    <x v="3"/>
    <x v="5"/>
    <s v="Q2"/>
    <x v="3"/>
  </r>
  <r>
    <n v="2596"/>
    <s v="CA-2017-149048"/>
    <x v="726"/>
    <x v="808"/>
    <x v="1"/>
    <s v="BM-11650"/>
    <s v="Brian Moss"/>
    <x v="1"/>
    <x v="0"/>
    <x v="38"/>
    <s v="Indiana"/>
    <x v="134"/>
    <x v="2"/>
    <x v="569"/>
    <x v="1"/>
    <x v="8"/>
    <x v="569"/>
    <n v="914.97"/>
    <n v="3"/>
    <n v="0"/>
    <n v="411.73649999999998"/>
    <n v="914.97"/>
    <n v="0"/>
    <x v="3"/>
    <x v="5"/>
    <s v="Q2"/>
    <x v="3"/>
  </r>
  <r>
    <n v="2597"/>
    <s v="CA-2017-149048"/>
    <x v="726"/>
    <x v="808"/>
    <x v="1"/>
    <s v="BM-11650"/>
    <s v="Brian Moss"/>
    <x v="1"/>
    <x v="0"/>
    <x v="38"/>
    <s v="Indiana"/>
    <x v="134"/>
    <x v="2"/>
    <x v="966"/>
    <x v="2"/>
    <x v="7"/>
    <x v="1368"/>
    <n v="587.97"/>
    <n v="3"/>
    <n v="0"/>
    <n v="158.75190000000001"/>
    <n v="587.97"/>
    <n v="0"/>
    <x v="3"/>
    <x v="5"/>
    <s v="Q2"/>
    <x v="3"/>
  </r>
  <r>
    <n v="2598"/>
    <s v="CA-2017-149048"/>
    <x v="726"/>
    <x v="808"/>
    <x v="1"/>
    <s v="BM-11650"/>
    <s v="Brian Moss"/>
    <x v="1"/>
    <x v="0"/>
    <x v="38"/>
    <s v="Indiana"/>
    <x v="134"/>
    <x v="2"/>
    <x v="1244"/>
    <x v="1"/>
    <x v="4"/>
    <x v="1227"/>
    <n v="530.34"/>
    <n v="2"/>
    <n v="0"/>
    <n v="95.461200000000005"/>
    <n v="530.34"/>
    <n v="0"/>
    <x v="3"/>
    <x v="5"/>
    <s v="Q2"/>
    <x v="3"/>
  </r>
  <r>
    <n v="2599"/>
    <s v="CA-2017-149048"/>
    <x v="726"/>
    <x v="808"/>
    <x v="1"/>
    <s v="BM-11650"/>
    <s v="Brian Moss"/>
    <x v="1"/>
    <x v="0"/>
    <x v="38"/>
    <s v="Indiana"/>
    <x v="134"/>
    <x v="2"/>
    <x v="1383"/>
    <x v="1"/>
    <x v="10"/>
    <x v="1369"/>
    <n v="14.94"/>
    <n v="3"/>
    <n v="0"/>
    <n v="7.3205999999999998"/>
    <n v="14.94"/>
    <n v="0"/>
    <x v="3"/>
    <x v="5"/>
    <s v="Q2"/>
    <x v="3"/>
  </r>
  <r>
    <n v="2600"/>
    <s v="CA-2017-108553"/>
    <x v="756"/>
    <x v="809"/>
    <x v="1"/>
    <s v="SK-19990"/>
    <s v="Sally Knutson"/>
    <x v="0"/>
    <x v="0"/>
    <x v="20"/>
    <s v="New York"/>
    <x v="23"/>
    <x v="3"/>
    <x v="1306"/>
    <x v="1"/>
    <x v="9"/>
    <x v="1291"/>
    <n v="121.94"/>
    <n v="2"/>
    <n v="0"/>
    <n v="35.3626"/>
    <n v="121.94"/>
    <n v="0"/>
    <x v="3"/>
    <x v="3"/>
    <s v="Q2"/>
    <x v="1"/>
  </r>
  <r>
    <n v="2601"/>
    <s v="CA-2017-108553"/>
    <x v="756"/>
    <x v="809"/>
    <x v="1"/>
    <s v="SK-19990"/>
    <s v="Sally Knutson"/>
    <x v="0"/>
    <x v="0"/>
    <x v="20"/>
    <s v="New York"/>
    <x v="23"/>
    <x v="3"/>
    <x v="354"/>
    <x v="1"/>
    <x v="14"/>
    <x v="354"/>
    <n v="122.71"/>
    <n v="7"/>
    <n v="0"/>
    <n v="36.813000000000002"/>
    <n v="122.71"/>
    <n v="0"/>
    <x v="3"/>
    <x v="3"/>
    <s v="Q2"/>
    <x v="1"/>
  </r>
  <r>
    <n v="2602"/>
    <s v="CA-2016-165848"/>
    <x v="30"/>
    <x v="204"/>
    <x v="3"/>
    <s v="EN-13780"/>
    <s v="Edward Nazzal"/>
    <x v="0"/>
    <x v="0"/>
    <x v="20"/>
    <s v="New York"/>
    <x v="45"/>
    <x v="3"/>
    <x v="811"/>
    <x v="1"/>
    <x v="10"/>
    <x v="33"/>
    <n v="14.94"/>
    <n v="3"/>
    <n v="0"/>
    <n v="7.0217999999999998"/>
    <n v="14.94"/>
    <n v="0"/>
    <x v="0"/>
    <x v="1"/>
    <s v="Q2"/>
    <x v="3"/>
  </r>
  <r>
    <n v="2603"/>
    <s v="CA-2016-165848"/>
    <x v="30"/>
    <x v="204"/>
    <x v="3"/>
    <s v="EN-13780"/>
    <s v="Edward Nazzal"/>
    <x v="0"/>
    <x v="0"/>
    <x v="20"/>
    <s v="New York"/>
    <x v="45"/>
    <x v="3"/>
    <x v="1384"/>
    <x v="2"/>
    <x v="15"/>
    <x v="1370"/>
    <n v="1349.85"/>
    <n v="3"/>
    <n v="0"/>
    <n v="364.45949999999999"/>
    <n v="1349.85"/>
    <n v="0"/>
    <x v="0"/>
    <x v="1"/>
    <s v="Q2"/>
    <x v="3"/>
  </r>
  <r>
    <n v="2604"/>
    <s v="CA-2016-165848"/>
    <x v="30"/>
    <x v="204"/>
    <x v="3"/>
    <s v="EN-13780"/>
    <s v="Edward Nazzal"/>
    <x v="0"/>
    <x v="0"/>
    <x v="20"/>
    <s v="New York"/>
    <x v="45"/>
    <x v="3"/>
    <x v="1057"/>
    <x v="0"/>
    <x v="0"/>
    <x v="1046"/>
    <n v="136.78399999999999"/>
    <n v="1"/>
    <n v="0.2"/>
    <n v="5.1294000000000004"/>
    <n v="109.4272"/>
    <n v="27.3568"/>
    <x v="0"/>
    <x v="1"/>
    <s v="Q2"/>
    <x v="3"/>
  </r>
  <r>
    <n v="2605"/>
    <s v="CA-2016-165848"/>
    <x v="30"/>
    <x v="204"/>
    <x v="3"/>
    <s v="EN-13780"/>
    <s v="Edward Nazzal"/>
    <x v="0"/>
    <x v="0"/>
    <x v="20"/>
    <s v="New York"/>
    <x v="45"/>
    <x v="3"/>
    <x v="677"/>
    <x v="0"/>
    <x v="5"/>
    <x v="677"/>
    <n v="61.12"/>
    <n v="4"/>
    <n v="0"/>
    <n v="20.780799999999999"/>
    <n v="61.12"/>
    <n v="0"/>
    <x v="0"/>
    <x v="1"/>
    <s v="Q2"/>
    <x v="3"/>
  </r>
  <r>
    <n v="2606"/>
    <s v="CA-2014-112718"/>
    <x v="757"/>
    <x v="444"/>
    <x v="1"/>
    <s v="KN-16450"/>
    <s v="Kean Nguyen"/>
    <x v="1"/>
    <x v="0"/>
    <x v="108"/>
    <s v="Florida"/>
    <x v="133"/>
    <x v="0"/>
    <x v="1065"/>
    <x v="1"/>
    <x v="8"/>
    <x v="1054"/>
    <n v="1.167"/>
    <n v="1"/>
    <n v="0.7"/>
    <n v="-0.85580000000000001"/>
    <n v="0.35010000000000008"/>
    <n v="0.81689999999999996"/>
    <x v="2"/>
    <x v="4"/>
    <s v="Q4"/>
    <x v="0"/>
  </r>
  <r>
    <n v="2607"/>
    <s v="CA-2016-154053"/>
    <x v="758"/>
    <x v="810"/>
    <x v="1"/>
    <s v="MG-17890"/>
    <s v="Michael Granlund"/>
    <x v="2"/>
    <x v="0"/>
    <x v="70"/>
    <s v="California"/>
    <x v="142"/>
    <x v="1"/>
    <x v="1385"/>
    <x v="1"/>
    <x v="6"/>
    <x v="1371"/>
    <n v="16.989999999999998"/>
    <n v="1"/>
    <n v="0"/>
    <n v="4.9271000000000003"/>
    <n v="16.989999999999998"/>
    <n v="0"/>
    <x v="0"/>
    <x v="10"/>
    <s v="Q1"/>
    <x v="5"/>
  </r>
  <r>
    <n v="2608"/>
    <s v="CA-2014-127446"/>
    <x v="641"/>
    <x v="457"/>
    <x v="1"/>
    <s v="MC-17590"/>
    <s v="Matt Collister"/>
    <x v="1"/>
    <x v="0"/>
    <x v="81"/>
    <s v="Texas"/>
    <x v="174"/>
    <x v="2"/>
    <x v="1386"/>
    <x v="2"/>
    <x v="11"/>
    <x v="1372"/>
    <n v="24.672000000000001"/>
    <n v="3"/>
    <n v="0.2"/>
    <n v="0"/>
    <n v="19.7376"/>
    <n v="4.9344000000000001"/>
    <x v="2"/>
    <x v="0"/>
    <s v="Q4"/>
    <x v="0"/>
  </r>
  <r>
    <n v="2609"/>
    <s v="CA-2014-127446"/>
    <x v="641"/>
    <x v="457"/>
    <x v="1"/>
    <s v="MC-17590"/>
    <s v="Matt Collister"/>
    <x v="1"/>
    <x v="0"/>
    <x v="81"/>
    <s v="Texas"/>
    <x v="174"/>
    <x v="2"/>
    <x v="395"/>
    <x v="1"/>
    <x v="2"/>
    <x v="396"/>
    <n v="2.52"/>
    <n v="1"/>
    <n v="0.2"/>
    <n v="0.88200000000000001"/>
    <n v="2.016"/>
    <n v="0.504"/>
    <x v="2"/>
    <x v="0"/>
    <s v="Q4"/>
    <x v="0"/>
  </r>
  <r>
    <n v="2610"/>
    <s v="CA-2014-127446"/>
    <x v="641"/>
    <x v="457"/>
    <x v="1"/>
    <s v="MC-17590"/>
    <s v="Matt Collister"/>
    <x v="1"/>
    <x v="0"/>
    <x v="81"/>
    <s v="Texas"/>
    <x v="174"/>
    <x v="2"/>
    <x v="3"/>
    <x v="0"/>
    <x v="3"/>
    <x v="3"/>
    <n v="1218.7349999999999"/>
    <n v="5"/>
    <n v="0.3"/>
    <n v="-121.87350000000001"/>
    <n v="853.11449999999991"/>
    <n v="365.62049999999994"/>
    <x v="2"/>
    <x v="0"/>
    <s v="Q4"/>
    <x v="0"/>
  </r>
  <r>
    <n v="2611"/>
    <s v="CA-2014-127446"/>
    <x v="641"/>
    <x v="457"/>
    <x v="1"/>
    <s v="MC-17590"/>
    <s v="Matt Collister"/>
    <x v="1"/>
    <x v="0"/>
    <x v="81"/>
    <s v="Texas"/>
    <x v="174"/>
    <x v="2"/>
    <x v="1238"/>
    <x v="1"/>
    <x v="2"/>
    <x v="1221"/>
    <n v="5.9039999999999999"/>
    <n v="2"/>
    <n v="0.2"/>
    <n v="1.9925999999999999"/>
    <n v="4.7232000000000003"/>
    <n v="1.1808000000000001"/>
    <x v="2"/>
    <x v="0"/>
    <s v="Q4"/>
    <x v="0"/>
  </r>
  <r>
    <n v="2612"/>
    <s v="CA-2014-127446"/>
    <x v="641"/>
    <x v="457"/>
    <x v="1"/>
    <s v="MC-17590"/>
    <s v="Matt Collister"/>
    <x v="1"/>
    <x v="0"/>
    <x v="81"/>
    <s v="Texas"/>
    <x v="174"/>
    <x v="2"/>
    <x v="783"/>
    <x v="1"/>
    <x v="10"/>
    <x v="782"/>
    <n v="15.696"/>
    <n v="3"/>
    <n v="0.2"/>
    <n v="5.1012000000000004"/>
    <n v="12.556800000000001"/>
    <n v="3.1392000000000002"/>
    <x v="2"/>
    <x v="0"/>
    <s v="Q4"/>
    <x v="0"/>
  </r>
  <r>
    <n v="2613"/>
    <s v="CA-2014-127446"/>
    <x v="641"/>
    <x v="457"/>
    <x v="1"/>
    <s v="MC-17590"/>
    <s v="Matt Collister"/>
    <x v="1"/>
    <x v="0"/>
    <x v="81"/>
    <s v="Texas"/>
    <x v="174"/>
    <x v="2"/>
    <x v="534"/>
    <x v="0"/>
    <x v="5"/>
    <x v="534"/>
    <n v="6.0960000000000001"/>
    <n v="3"/>
    <n v="0.6"/>
    <n v="-3.9624000000000001"/>
    <n v="2.4384000000000001"/>
    <n v="3.6576"/>
    <x v="2"/>
    <x v="0"/>
    <s v="Q4"/>
    <x v="0"/>
  </r>
  <r>
    <n v="2614"/>
    <s v="CA-2016-137204"/>
    <x v="236"/>
    <x v="711"/>
    <x v="1"/>
    <s v="BO-11350"/>
    <s v="Bill Overfelt"/>
    <x v="1"/>
    <x v="0"/>
    <x v="1"/>
    <s v="California"/>
    <x v="62"/>
    <x v="1"/>
    <x v="792"/>
    <x v="0"/>
    <x v="1"/>
    <x v="790"/>
    <n v="41.567999999999998"/>
    <n v="2"/>
    <n v="0.2"/>
    <n v="2.5979999999999999"/>
    <n v="33.254399999999997"/>
    <n v="8.3135999999999992"/>
    <x v="0"/>
    <x v="3"/>
    <s v="Q2"/>
    <x v="6"/>
  </r>
  <r>
    <n v="2615"/>
    <s v="CA-2014-147298"/>
    <x v="759"/>
    <x v="617"/>
    <x v="1"/>
    <s v="AG-10300"/>
    <s v="Aleksandra Gannaway"/>
    <x v="1"/>
    <x v="0"/>
    <x v="1"/>
    <s v="California"/>
    <x v="13"/>
    <x v="1"/>
    <x v="370"/>
    <x v="0"/>
    <x v="1"/>
    <x v="371"/>
    <n v="230.28"/>
    <n v="3"/>
    <n v="0.2"/>
    <n v="23.027999999999999"/>
    <n v="184.22400000000002"/>
    <n v="46.056000000000004"/>
    <x v="2"/>
    <x v="3"/>
    <s v="Q2"/>
    <x v="3"/>
  </r>
  <r>
    <n v="2616"/>
    <s v="CA-2014-147298"/>
    <x v="759"/>
    <x v="617"/>
    <x v="1"/>
    <s v="AG-10300"/>
    <s v="Aleksandra Gannaway"/>
    <x v="1"/>
    <x v="0"/>
    <x v="1"/>
    <s v="California"/>
    <x v="13"/>
    <x v="1"/>
    <x v="31"/>
    <x v="1"/>
    <x v="8"/>
    <x v="31"/>
    <n v="18.288"/>
    <n v="6"/>
    <n v="0.2"/>
    <n v="5.7149999999999999"/>
    <n v="14.630400000000002"/>
    <n v="3.6576000000000004"/>
    <x v="2"/>
    <x v="3"/>
    <s v="Q2"/>
    <x v="3"/>
  </r>
  <r>
    <n v="2617"/>
    <s v="CA-2017-147942"/>
    <x v="719"/>
    <x v="710"/>
    <x v="1"/>
    <s v="MS-17365"/>
    <s v="Maribeth Schnelling"/>
    <x v="0"/>
    <x v="0"/>
    <x v="8"/>
    <s v="California"/>
    <x v="94"/>
    <x v="1"/>
    <x v="1387"/>
    <x v="1"/>
    <x v="2"/>
    <x v="1373"/>
    <n v="5.78"/>
    <n v="2"/>
    <n v="0"/>
    <n v="2.7166000000000001"/>
    <n v="5.78"/>
    <n v="0"/>
    <x v="3"/>
    <x v="3"/>
    <s v="Q2"/>
    <x v="3"/>
  </r>
  <r>
    <n v="2618"/>
    <s v="CA-2017-147942"/>
    <x v="719"/>
    <x v="710"/>
    <x v="1"/>
    <s v="MS-17365"/>
    <s v="Maribeth Schnelling"/>
    <x v="0"/>
    <x v="0"/>
    <x v="8"/>
    <s v="California"/>
    <x v="94"/>
    <x v="1"/>
    <x v="673"/>
    <x v="1"/>
    <x v="8"/>
    <x v="673"/>
    <n v="121.68"/>
    <n v="13"/>
    <n v="0.2"/>
    <n v="38.024999999999999"/>
    <n v="97.344000000000008"/>
    <n v="24.336000000000002"/>
    <x v="3"/>
    <x v="3"/>
    <s v="Q2"/>
    <x v="3"/>
  </r>
  <r>
    <n v="2619"/>
    <s v="CA-2017-115931"/>
    <x v="66"/>
    <x v="738"/>
    <x v="1"/>
    <s v="JM-15655"/>
    <s v="Jim Mitchum"/>
    <x v="1"/>
    <x v="0"/>
    <x v="51"/>
    <s v="New Mexico"/>
    <x v="64"/>
    <x v="1"/>
    <x v="381"/>
    <x v="1"/>
    <x v="6"/>
    <x v="382"/>
    <n v="4.17"/>
    <n v="3"/>
    <n v="0"/>
    <n v="1.0842000000000001"/>
    <n v="4.17"/>
    <n v="0"/>
    <x v="3"/>
    <x v="4"/>
    <s v="Q4"/>
    <x v="5"/>
  </r>
  <r>
    <n v="2620"/>
    <s v="CA-2017-115931"/>
    <x v="66"/>
    <x v="738"/>
    <x v="1"/>
    <s v="JM-15655"/>
    <s v="Jim Mitchum"/>
    <x v="1"/>
    <x v="0"/>
    <x v="51"/>
    <s v="New Mexico"/>
    <x v="64"/>
    <x v="1"/>
    <x v="1020"/>
    <x v="2"/>
    <x v="7"/>
    <x v="1011"/>
    <n v="67.040000000000006"/>
    <n v="4"/>
    <n v="0.2"/>
    <n v="6.7039999999999997"/>
    <n v="53.632000000000005"/>
    <n v="13.408000000000001"/>
    <x v="3"/>
    <x v="4"/>
    <s v="Q4"/>
    <x v="5"/>
  </r>
  <r>
    <n v="2621"/>
    <s v="CA-2017-115931"/>
    <x v="66"/>
    <x v="738"/>
    <x v="1"/>
    <s v="JM-15655"/>
    <s v="Jim Mitchum"/>
    <x v="1"/>
    <x v="0"/>
    <x v="51"/>
    <s v="New Mexico"/>
    <x v="64"/>
    <x v="1"/>
    <x v="253"/>
    <x v="1"/>
    <x v="4"/>
    <x v="254"/>
    <n v="37.32"/>
    <n v="3"/>
    <n v="0"/>
    <n v="10.4496"/>
    <n v="37.32"/>
    <n v="0"/>
    <x v="3"/>
    <x v="4"/>
    <s v="Q4"/>
    <x v="5"/>
  </r>
  <r>
    <n v="2622"/>
    <s v="CA-2017-115931"/>
    <x v="66"/>
    <x v="738"/>
    <x v="1"/>
    <s v="JM-15655"/>
    <s v="Jim Mitchum"/>
    <x v="1"/>
    <x v="0"/>
    <x v="51"/>
    <s v="New Mexico"/>
    <x v="64"/>
    <x v="1"/>
    <x v="932"/>
    <x v="1"/>
    <x v="2"/>
    <x v="925"/>
    <n v="18.45"/>
    <n v="5"/>
    <n v="0"/>
    <n v="8.6715"/>
    <n v="18.45"/>
    <n v="0"/>
    <x v="3"/>
    <x v="4"/>
    <s v="Q4"/>
    <x v="5"/>
  </r>
  <r>
    <n v="2623"/>
    <s v="CA-2014-164861"/>
    <x v="640"/>
    <x v="546"/>
    <x v="0"/>
    <s v="MC-17635"/>
    <s v="Matthew Clasen"/>
    <x v="1"/>
    <x v="0"/>
    <x v="285"/>
    <s v="Missouri"/>
    <x v="357"/>
    <x v="2"/>
    <x v="1193"/>
    <x v="1"/>
    <x v="10"/>
    <x v="1178"/>
    <n v="25.92"/>
    <n v="4"/>
    <n v="0"/>
    <n v="12.441599999999999"/>
    <n v="25.92"/>
    <n v="0"/>
    <x v="2"/>
    <x v="4"/>
    <s v="Q4"/>
    <x v="4"/>
  </r>
  <r>
    <n v="2624"/>
    <s v="CA-2017-127180"/>
    <x v="760"/>
    <x v="188"/>
    <x v="2"/>
    <s v="TA-21385"/>
    <s v="Tom Ashbrook"/>
    <x v="2"/>
    <x v="0"/>
    <x v="20"/>
    <s v="New York"/>
    <x v="23"/>
    <x v="3"/>
    <x v="1388"/>
    <x v="2"/>
    <x v="16"/>
    <x v="1374"/>
    <n v="11199.968000000001"/>
    <n v="4"/>
    <n v="0.2"/>
    <n v="3919.9888000000001"/>
    <n v="8959.974400000001"/>
    <n v="2239.9936000000002"/>
    <x v="3"/>
    <x v="2"/>
    <s v="Q4"/>
    <x v="1"/>
  </r>
  <r>
    <n v="2625"/>
    <s v="CA-2017-127180"/>
    <x v="760"/>
    <x v="188"/>
    <x v="2"/>
    <s v="TA-21385"/>
    <s v="Tom Ashbrook"/>
    <x v="2"/>
    <x v="0"/>
    <x v="20"/>
    <s v="New York"/>
    <x v="23"/>
    <x v="3"/>
    <x v="716"/>
    <x v="2"/>
    <x v="7"/>
    <x v="715"/>
    <n v="2399.6"/>
    <n v="8"/>
    <n v="0"/>
    <n v="647.89200000000005"/>
    <n v="2399.6"/>
    <n v="0"/>
    <x v="3"/>
    <x v="2"/>
    <s v="Q4"/>
    <x v="1"/>
  </r>
  <r>
    <n v="2626"/>
    <s v="CA-2017-127180"/>
    <x v="760"/>
    <x v="188"/>
    <x v="2"/>
    <s v="TA-21385"/>
    <s v="Tom Ashbrook"/>
    <x v="2"/>
    <x v="0"/>
    <x v="20"/>
    <s v="New York"/>
    <x v="23"/>
    <x v="3"/>
    <x v="118"/>
    <x v="1"/>
    <x v="12"/>
    <x v="118"/>
    <n v="63.9"/>
    <n v="5"/>
    <n v="0"/>
    <n v="28.754999999999999"/>
    <n v="63.9"/>
    <n v="0"/>
    <x v="3"/>
    <x v="2"/>
    <s v="Q4"/>
    <x v="1"/>
  </r>
  <r>
    <n v="2627"/>
    <s v="CA-2017-127180"/>
    <x v="760"/>
    <x v="188"/>
    <x v="2"/>
    <s v="TA-21385"/>
    <s v="Tom Ashbrook"/>
    <x v="2"/>
    <x v="0"/>
    <x v="20"/>
    <s v="New York"/>
    <x v="23"/>
    <x v="3"/>
    <x v="509"/>
    <x v="2"/>
    <x v="7"/>
    <x v="509"/>
    <n v="52.99"/>
    <n v="1"/>
    <n v="0"/>
    <n v="0.52990000000000004"/>
    <n v="52.99"/>
    <n v="0"/>
    <x v="3"/>
    <x v="2"/>
    <s v="Q4"/>
    <x v="1"/>
  </r>
  <r>
    <n v="2628"/>
    <s v="US-2017-165344"/>
    <x v="38"/>
    <x v="205"/>
    <x v="2"/>
    <s v="SB-20290"/>
    <s v="Sean Braxton"/>
    <x v="1"/>
    <x v="0"/>
    <x v="24"/>
    <s v="Ohio"/>
    <x v="157"/>
    <x v="3"/>
    <x v="452"/>
    <x v="2"/>
    <x v="11"/>
    <x v="453"/>
    <n v="60.863999999999997"/>
    <n v="4"/>
    <n v="0.2"/>
    <n v="9.1295999999999999"/>
    <n v="48.691200000000002"/>
    <n v="12.172800000000001"/>
    <x v="3"/>
    <x v="0"/>
    <s v="Q4"/>
    <x v="2"/>
  </r>
  <r>
    <n v="2629"/>
    <s v="US-2017-165344"/>
    <x v="38"/>
    <x v="205"/>
    <x v="2"/>
    <s v="SB-20290"/>
    <s v="Sean Braxton"/>
    <x v="1"/>
    <x v="0"/>
    <x v="24"/>
    <s v="Ohio"/>
    <x v="157"/>
    <x v="3"/>
    <x v="1389"/>
    <x v="2"/>
    <x v="15"/>
    <x v="1375"/>
    <n v="652.995"/>
    <n v="7"/>
    <n v="0.7"/>
    <n v="-935.95950000000005"/>
    <n v="195.89850000000004"/>
    <n v="457.09649999999999"/>
    <x v="3"/>
    <x v="0"/>
    <s v="Q4"/>
    <x v="2"/>
  </r>
  <r>
    <n v="2630"/>
    <s v="US-2017-165344"/>
    <x v="38"/>
    <x v="205"/>
    <x v="2"/>
    <s v="SB-20290"/>
    <s v="Sean Braxton"/>
    <x v="1"/>
    <x v="0"/>
    <x v="24"/>
    <s v="Ohio"/>
    <x v="157"/>
    <x v="3"/>
    <x v="1390"/>
    <x v="1"/>
    <x v="8"/>
    <x v="1376"/>
    <n v="11.22"/>
    <n v="10"/>
    <n v="0.7"/>
    <n v="-7.48"/>
    <n v="3.3660000000000005"/>
    <n v="7.8540000000000001"/>
    <x v="3"/>
    <x v="0"/>
    <s v="Q4"/>
    <x v="2"/>
  </r>
  <r>
    <n v="2631"/>
    <s v="CA-2015-168186"/>
    <x v="229"/>
    <x v="459"/>
    <x v="1"/>
    <s v="AB-10150"/>
    <s v="Aimee Bixby"/>
    <x v="0"/>
    <x v="0"/>
    <x v="251"/>
    <s v="Oklahoma"/>
    <x v="311"/>
    <x v="2"/>
    <x v="1231"/>
    <x v="1"/>
    <x v="10"/>
    <x v="1214"/>
    <n v="14.94"/>
    <n v="3"/>
    <n v="0"/>
    <n v="7.0217999999999998"/>
    <n v="14.94"/>
    <n v="0"/>
    <x v="1"/>
    <x v="8"/>
    <s v="Q3"/>
    <x v="6"/>
  </r>
  <r>
    <n v="2632"/>
    <s v="US-2017-110604"/>
    <x v="356"/>
    <x v="775"/>
    <x v="1"/>
    <s v="JF-15295"/>
    <s v="Jason Fortune-"/>
    <x v="0"/>
    <x v="0"/>
    <x v="4"/>
    <s v="Washington"/>
    <x v="5"/>
    <x v="1"/>
    <x v="891"/>
    <x v="0"/>
    <x v="5"/>
    <x v="884"/>
    <n v="39.96"/>
    <n v="2"/>
    <n v="0"/>
    <n v="17.1828"/>
    <n v="39.96"/>
    <n v="0"/>
    <x v="3"/>
    <x v="5"/>
    <s v="Q2"/>
    <x v="2"/>
  </r>
  <r>
    <n v="2633"/>
    <s v="US-2017-110604"/>
    <x v="356"/>
    <x v="775"/>
    <x v="1"/>
    <s v="JF-15295"/>
    <s v="Jason Fortune-"/>
    <x v="0"/>
    <x v="0"/>
    <x v="4"/>
    <s v="Washington"/>
    <x v="5"/>
    <x v="1"/>
    <x v="1391"/>
    <x v="0"/>
    <x v="1"/>
    <x v="1377"/>
    <n v="42.624000000000002"/>
    <n v="2"/>
    <n v="0.2"/>
    <n v="4.2624000000000004"/>
    <n v="34.099200000000003"/>
    <n v="8.5248000000000008"/>
    <x v="3"/>
    <x v="5"/>
    <s v="Q2"/>
    <x v="2"/>
  </r>
  <r>
    <n v="2634"/>
    <s v="US-2017-110604"/>
    <x v="356"/>
    <x v="775"/>
    <x v="1"/>
    <s v="JF-15295"/>
    <s v="Jason Fortune-"/>
    <x v="0"/>
    <x v="0"/>
    <x v="4"/>
    <s v="Washington"/>
    <x v="5"/>
    <x v="1"/>
    <x v="157"/>
    <x v="0"/>
    <x v="1"/>
    <x v="158"/>
    <n v="220.96"/>
    <n v="1"/>
    <n v="0.2"/>
    <n v="24.858000000000001"/>
    <n v="176.76800000000003"/>
    <n v="44.192000000000007"/>
    <x v="3"/>
    <x v="5"/>
    <s v="Q2"/>
    <x v="2"/>
  </r>
  <r>
    <n v="2635"/>
    <s v="CA-2015-116750"/>
    <x v="761"/>
    <x v="401"/>
    <x v="0"/>
    <s v="BF-10975"/>
    <s v="Barbara Fisher"/>
    <x v="1"/>
    <x v="0"/>
    <x v="115"/>
    <s v="North Carolina"/>
    <x v="305"/>
    <x v="0"/>
    <x v="1392"/>
    <x v="0"/>
    <x v="5"/>
    <x v="1378"/>
    <n v="4.9279999999999999"/>
    <n v="2"/>
    <n v="0.2"/>
    <n v="0.73919999999999997"/>
    <n v="3.9424000000000001"/>
    <n v="0.98560000000000003"/>
    <x v="1"/>
    <x v="7"/>
    <s v="Q3"/>
    <x v="1"/>
  </r>
  <r>
    <n v="2636"/>
    <s v="CA-2015-116750"/>
    <x v="761"/>
    <x v="401"/>
    <x v="0"/>
    <s v="BF-10975"/>
    <s v="Barbara Fisher"/>
    <x v="1"/>
    <x v="0"/>
    <x v="115"/>
    <s v="North Carolina"/>
    <x v="305"/>
    <x v="0"/>
    <x v="544"/>
    <x v="1"/>
    <x v="8"/>
    <x v="544"/>
    <n v="7.23"/>
    <n v="5"/>
    <n v="0.7"/>
    <n v="-5.7839999999999998"/>
    <n v="2.1690000000000005"/>
    <n v="5.0609999999999999"/>
    <x v="1"/>
    <x v="7"/>
    <s v="Q3"/>
    <x v="1"/>
  </r>
  <r>
    <n v="2637"/>
    <s v="CA-2015-162369"/>
    <x v="762"/>
    <x v="811"/>
    <x v="1"/>
    <s v="TT-21265"/>
    <s v="Tim Taslimi"/>
    <x v="1"/>
    <x v="0"/>
    <x v="1"/>
    <s v="California"/>
    <x v="62"/>
    <x v="1"/>
    <x v="765"/>
    <x v="1"/>
    <x v="4"/>
    <x v="764"/>
    <n v="323.10000000000002"/>
    <n v="2"/>
    <n v="0"/>
    <n v="61.389000000000003"/>
    <n v="323.10000000000002"/>
    <n v="0"/>
    <x v="1"/>
    <x v="6"/>
    <s v="Q3"/>
    <x v="3"/>
  </r>
  <r>
    <n v="2638"/>
    <s v="CA-2017-108441"/>
    <x v="492"/>
    <x v="812"/>
    <x v="1"/>
    <s v="SB-20170"/>
    <s v="Sarah Bern"/>
    <x v="0"/>
    <x v="0"/>
    <x v="20"/>
    <s v="New York"/>
    <x v="45"/>
    <x v="3"/>
    <x v="1393"/>
    <x v="1"/>
    <x v="10"/>
    <x v="1379"/>
    <n v="19.04"/>
    <n v="4"/>
    <n v="0"/>
    <n v="9.3295999999999992"/>
    <n v="19.04"/>
    <n v="0"/>
    <x v="3"/>
    <x v="1"/>
    <s v="Q2"/>
    <x v="2"/>
  </r>
  <r>
    <n v="2639"/>
    <s v="CA-2017-108441"/>
    <x v="492"/>
    <x v="812"/>
    <x v="1"/>
    <s v="SB-20170"/>
    <s v="Sarah Bern"/>
    <x v="0"/>
    <x v="0"/>
    <x v="20"/>
    <s v="New York"/>
    <x v="45"/>
    <x v="3"/>
    <x v="520"/>
    <x v="1"/>
    <x v="8"/>
    <x v="520"/>
    <n v="13.128"/>
    <n v="3"/>
    <n v="0.2"/>
    <n v="4.2666000000000004"/>
    <n v="10.502400000000002"/>
    <n v="2.6256000000000004"/>
    <x v="3"/>
    <x v="1"/>
    <s v="Q2"/>
    <x v="2"/>
  </r>
  <r>
    <n v="2640"/>
    <s v="CA-2017-108441"/>
    <x v="492"/>
    <x v="812"/>
    <x v="1"/>
    <s v="SB-20170"/>
    <s v="Sarah Bern"/>
    <x v="0"/>
    <x v="0"/>
    <x v="20"/>
    <s v="New York"/>
    <x v="45"/>
    <x v="3"/>
    <x v="1394"/>
    <x v="1"/>
    <x v="6"/>
    <x v="1380"/>
    <n v="64.14"/>
    <n v="3"/>
    <n v="0"/>
    <n v="16.676400000000001"/>
    <n v="64.14"/>
    <n v="0"/>
    <x v="3"/>
    <x v="1"/>
    <s v="Q2"/>
    <x v="2"/>
  </r>
  <r>
    <n v="2641"/>
    <s v="CA-2017-108441"/>
    <x v="492"/>
    <x v="812"/>
    <x v="1"/>
    <s v="SB-20170"/>
    <s v="Sarah Bern"/>
    <x v="0"/>
    <x v="0"/>
    <x v="20"/>
    <s v="New York"/>
    <x v="45"/>
    <x v="3"/>
    <x v="467"/>
    <x v="0"/>
    <x v="1"/>
    <x v="468"/>
    <n v="858.24"/>
    <n v="4"/>
    <n v="0.1"/>
    <n v="143.04"/>
    <n v="772.41600000000005"/>
    <n v="85.824000000000012"/>
    <x v="3"/>
    <x v="1"/>
    <s v="Q2"/>
    <x v="2"/>
  </r>
  <r>
    <n v="2642"/>
    <s v="CA-2015-169740"/>
    <x v="763"/>
    <x v="813"/>
    <x v="1"/>
    <s v="LM-17065"/>
    <s v="Liz MacKendrick"/>
    <x v="0"/>
    <x v="0"/>
    <x v="322"/>
    <s v="Arkansas"/>
    <x v="400"/>
    <x v="0"/>
    <x v="701"/>
    <x v="2"/>
    <x v="11"/>
    <x v="701"/>
    <n v="29.99"/>
    <n v="1"/>
    <n v="0"/>
    <n v="2.9990000000000001"/>
    <n v="29.99"/>
    <n v="0"/>
    <x v="1"/>
    <x v="11"/>
    <s v="Q1"/>
    <x v="5"/>
  </r>
  <r>
    <n v="2643"/>
    <s v="CA-2016-124051"/>
    <x v="723"/>
    <x v="525"/>
    <x v="2"/>
    <s v="KA-16525"/>
    <s v="Kelly Andreada"/>
    <x v="0"/>
    <x v="0"/>
    <x v="34"/>
    <s v="Illinois"/>
    <x v="173"/>
    <x v="2"/>
    <x v="968"/>
    <x v="1"/>
    <x v="10"/>
    <x v="961"/>
    <n v="186.048"/>
    <n v="6"/>
    <n v="0.2"/>
    <n v="67.442400000000006"/>
    <n v="148.83840000000001"/>
    <n v="37.209600000000002"/>
    <x v="0"/>
    <x v="4"/>
    <s v="Q4"/>
    <x v="6"/>
  </r>
  <r>
    <n v="2644"/>
    <s v="CA-2016-149111"/>
    <x v="764"/>
    <x v="180"/>
    <x v="0"/>
    <s v="BF-11170"/>
    <s v="Ben Ferrer"/>
    <x v="2"/>
    <x v="0"/>
    <x v="253"/>
    <s v="North Carolina"/>
    <x v="313"/>
    <x v="0"/>
    <x v="521"/>
    <x v="2"/>
    <x v="7"/>
    <x v="521"/>
    <n v="36.792000000000002"/>
    <n v="1"/>
    <n v="0.2"/>
    <n v="4.1391"/>
    <n v="29.433600000000002"/>
    <n v="7.3584000000000005"/>
    <x v="0"/>
    <x v="3"/>
    <s v="Q2"/>
    <x v="1"/>
  </r>
  <r>
    <n v="2645"/>
    <s v="CA-2016-149111"/>
    <x v="764"/>
    <x v="180"/>
    <x v="0"/>
    <s v="BF-11170"/>
    <s v="Ben Ferrer"/>
    <x v="2"/>
    <x v="0"/>
    <x v="253"/>
    <s v="North Carolina"/>
    <x v="313"/>
    <x v="0"/>
    <x v="396"/>
    <x v="0"/>
    <x v="5"/>
    <x v="397"/>
    <n v="18.623999999999999"/>
    <n v="8"/>
    <n v="0.2"/>
    <n v="6.2855999999999996"/>
    <n v="14.8992"/>
    <n v="3.7248000000000001"/>
    <x v="0"/>
    <x v="3"/>
    <s v="Q2"/>
    <x v="1"/>
  </r>
  <r>
    <n v="2646"/>
    <s v="CA-2014-131002"/>
    <x v="557"/>
    <x v="74"/>
    <x v="0"/>
    <s v="TB-21400"/>
    <s v="Tom Boeckenhauer"/>
    <x v="0"/>
    <x v="0"/>
    <x v="251"/>
    <s v="Oklahoma"/>
    <x v="311"/>
    <x v="2"/>
    <x v="1006"/>
    <x v="0"/>
    <x v="5"/>
    <x v="1381"/>
    <n v="57.69"/>
    <n v="3"/>
    <n v="0"/>
    <n v="23.652899999999999"/>
    <n v="57.69"/>
    <n v="0"/>
    <x v="2"/>
    <x v="8"/>
    <s v="Q3"/>
    <x v="1"/>
  </r>
  <r>
    <n v="2647"/>
    <s v="CA-2014-131002"/>
    <x v="557"/>
    <x v="74"/>
    <x v="0"/>
    <s v="TB-21400"/>
    <s v="Tom Boeckenhauer"/>
    <x v="0"/>
    <x v="0"/>
    <x v="251"/>
    <s v="Oklahoma"/>
    <x v="311"/>
    <x v="2"/>
    <x v="1395"/>
    <x v="1"/>
    <x v="8"/>
    <x v="1382"/>
    <n v="42.81"/>
    <n v="3"/>
    <n v="0"/>
    <n v="20.120699999999999"/>
    <n v="42.81"/>
    <n v="0"/>
    <x v="2"/>
    <x v="8"/>
    <s v="Q3"/>
    <x v="1"/>
  </r>
  <r>
    <n v="2648"/>
    <s v="CA-2014-131002"/>
    <x v="557"/>
    <x v="74"/>
    <x v="0"/>
    <s v="TB-21400"/>
    <s v="Tom Boeckenhauer"/>
    <x v="0"/>
    <x v="0"/>
    <x v="251"/>
    <s v="Oklahoma"/>
    <x v="311"/>
    <x v="2"/>
    <x v="1396"/>
    <x v="1"/>
    <x v="10"/>
    <x v="1383"/>
    <n v="12.96"/>
    <n v="2"/>
    <n v="0"/>
    <n v="6.2207999999999997"/>
    <n v="12.96"/>
    <n v="0"/>
    <x v="2"/>
    <x v="8"/>
    <s v="Q3"/>
    <x v="1"/>
  </r>
  <r>
    <n v="2649"/>
    <s v="CA-2014-131002"/>
    <x v="557"/>
    <x v="74"/>
    <x v="0"/>
    <s v="TB-21400"/>
    <s v="Tom Boeckenhauer"/>
    <x v="0"/>
    <x v="0"/>
    <x v="251"/>
    <s v="Oklahoma"/>
    <x v="311"/>
    <x v="2"/>
    <x v="1369"/>
    <x v="0"/>
    <x v="5"/>
    <x v="1354"/>
    <n v="821.88"/>
    <n v="6"/>
    <n v="0"/>
    <n v="213.68879999999999"/>
    <n v="821.88"/>
    <n v="0"/>
    <x v="2"/>
    <x v="8"/>
    <s v="Q3"/>
    <x v="1"/>
  </r>
  <r>
    <n v="2650"/>
    <s v="CA-2014-131002"/>
    <x v="557"/>
    <x v="74"/>
    <x v="0"/>
    <s v="TB-21400"/>
    <s v="Tom Boeckenhauer"/>
    <x v="0"/>
    <x v="0"/>
    <x v="251"/>
    <s v="Oklahoma"/>
    <x v="311"/>
    <x v="2"/>
    <x v="139"/>
    <x v="2"/>
    <x v="7"/>
    <x v="140"/>
    <n v="104.85"/>
    <n v="3"/>
    <n v="0"/>
    <n v="28.3095"/>
    <n v="104.85"/>
    <n v="0"/>
    <x v="2"/>
    <x v="8"/>
    <s v="Q3"/>
    <x v="1"/>
  </r>
  <r>
    <n v="2651"/>
    <s v="US-2016-146794"/>
    <x v="182"/>
    <x v="152"/>
    <x v="1"/>
    <s v="SH-19975"/>
    <s v="Sally Hughsby"/>
    <x v="1"/>
    <x v="0"/>
    <x v="86"/>
    <s v="California"/>
    <x v="107"/>
    <x v="1"/>
    <x v="899"/>
    <x v="0"/>
    <x v="0"/>
    <x v="892"/>
    <n v="424.95749999999998"/>
    <n v="5"/>
    <n v="0.15"/>
    <n v="19.998000000000001"/>
    <n v="361.21387499999997"/>
    <n v="63.743624999999994"/>
    <x v="0"/>
    <x v="8"/>
    <s v="Q3"/>
    <x v="2"/>
  </r>
  <r>
    <n v="2652"/>
    <s v="CA-2017-112515"/>
    <x v="697"/>
    <x v="814"/>
    <x v="0"/>
    <s v="AS-10225"/>
    <s v="Alan Schoenberger"/>
    <x v="1"/>
    <x v="0"/>
    <x v="212"/>
    <s v="Utah"/>
    <x v="266"/>
    <x v="1"/>
    <x v="1366"/>
    <x v="1"/>
    <x v="8"/>
    <x v="307"/>
    <n v="10.776"/>
    <n v="3"/>
    <n v="0.2"/>
    <n v="3.5022000000000002"/>
    <n v="8.6208000000000009"/>
    <n v="2.1552000000000002"/>
    <x v="3"/>
    <x v="8"/>
    <s v="Q3"/>
    <x v="1"/>
  </r>
  <r>
    <n v="2653"/>
    <s v="CA-2017-112515"/>
    <x v="697"/>
    <x v="814"/>
    <x v="0"/>
    <s v="AS-10225"/>
    <s v="Alan Schoenberger"/>
    <x v="1"/>
    <x v="0"/>
    <x v="212"/>
    <s v="Utah"/>
    <x v="266"/>
    <x v="1"/>
    <x v="696"/>
    <x v="1"/>
    <x v="8"/>
    <x v="696"/>
    <n v="11.784000000000001"/>
    <n v="3"/>
    <n v="0.2"/>
    <n v="4.2717000000000001"/>
    <n v="9.4272000000000009"/>
    <n v="2.3568000000000002"/>
    <x v="3"/>
    <x v="8"/>
    <s v="Q3"/>
    <x v="1"/>
  </r>
  <r>
    <n v="2654"/>
    <s v="CA-2017-112515"/>
    <x v="697"/>
    <x v="814"/>
    <x v="0"/>
    <s v="AS-10225"/>
    <s v="Alan Schoenberger"/>
    <x v="1"/>
    <x v="0"/>
    <x v="212"/>
    <s v="Utah"/>
    <x v="266"/>
    <x v="1"/>
    <x v="1397"/>
    <x v="1"/>
    <x v="10"/>
    <x v="1384"/>
    <n v="164.88"/>
    <n v="3"/>
    <n v="0"/>
    <n v="80.791200000000003"/>
    <n v="164.88"/>
    <n v="0"/>
    <x v="3"/>
    <x v="8"/>
    <s v="Q3"/>
    <x v="1"/>
  </r>
  <r>
    <n v="2655"/>
    <s v="CA-2017-112515"/>
    <x v="697"/>
    <x v="814"/>
    <x v="0"/>
    <s v="AS-10225"/>
    <s v="Alan Schoenberger"/>
    <x v="1"/>
    <x v="0"/>
    <x v="212"/>
    <s v="Utah"/>
    <x v="266"/>
    <x v="1"/>
    <x v="1398"/>
    <x v="0"/>
    <x v="0"/>
    <x v="1385"/>
    <n v="1292.94"/>
    <n v="3"/>
    <n v="0"/>
    <n v="77.576400000000007"/>
    <n v="1292.94"/>
    <n v="0"/>
    <x v="3"/>
    <x v="8"/>
    <s v="Q3"/>
    <x v="1"/>
  </r>
  <r>
    <n v="2656"/>
    <s v="CA-2017-112515"/>
    <x v="697"/>
    <x v="814"/>
    <x v="0"/>
    <s v="AS-10225"/>
    <s v="Alan Schoenberger"/>
    <x v="1"/>
    <x v="0"/>
    <x v="212"/>
    <s v="Utah"/>
    <x v="266"/>
    <x v="1"/>
    <x v="1399"/>
    <x v="1"/>
    <x v="8"/>
    <x v="1386"/>
    <n v="25.584"/>
    <n v="2"/>
    <n v="0.2"/>
    <n v="8.9543999999999997"/>
    <n v="20.467200000000002"/>
    <n v="5.1168000000000005"/>
    <x v="3"/>
    <x v="8"/>
    <s v="Q3"/>
    <x v="1"/>
  </r>
  <r>
    <n v="2657"/>
    <s v="CA-2017-112515"/>
    <x v="697"/>
    <x v="814"/>
    <x v="0"/>
    <s v="AS-10225"/>
    <s v="Alan Schoenberger"/>
    <x v="1"/>
    <x v="0"/>
    <x v="212"/>
    <s v="Utah"/>
    <x v="266"/>
    <x v="1"/>
    <x v="533"/>
    <x v="1"/>
    <x v="4"/>
    <x v="533"/>
    <n v="261.74"/>
    <n v="2"/>
    <n v="0"/>
    <n v="65.435000000000002"/>
    <n v="261.74"/>
    <n v="0"/>
    <x v="3"/>
    <x v="8"/>
    <s v="Q3"/>
    <x v="1"/>
  </r>
  <r>
    <n v="2658"/>
    <s v="CA-2017-112515"/>
    <x v="697"/>
    <x v="814"/>
    <x v="0"/>
    <s v="AS-10225"/>
    <s v="Alan Schoenberger"/>
    <x v="1"/>
    <x v="0"/>
    <x v="212"/>
    <s v="Utah"/>
    <x v="266"/>
    <x v="1"/>
    <x v="782"/>
    <x v="1"/>
    <x v="2"/>
    <x v="781"/>
    <n v="14.4"/>
    <n v="5"/>
    <n v="0"/>
    <n v="7.056"/>
    <n v="14.4"/>
    <n v="0"/>
    <x v="3"/>
    <x v="8"/>
    <s v="Q3"/>
    <x v="1"/>
  </r>
  <r>
    <n v="2659"/>
    <s v="CA-2016-150343"/>
    <x v="765"/>
    <x v="428"/>
    <x v="1"/>
    <s v="PK-19075"/>
    <s v="Pete Kriz"/>
    <x v="0"/>
    <x v="0"/>
    <x v="8"/>
    <s v="California"/>
    <x v="94"/>
    <x v="1"/>
    <x v="135"/>
    <x v="1"/>
    <x v="12"/>
    <x v="136"/>
    <n v="10.86"/>
    <n v="3"/>
    <n v="0"/>
    <n v="5.1041999999999996"/>
    <n v="10.86"/>
    <n v="0"/>
    <x v="0"/>
    <x v="6"/>
    <s v="Q3"/>
    <x v="0"/>
  </r>
  <r>
    <n v="2660"/>
    <s v="CA-2015-135538"/>
    <x v="100"/>
    <x v="514"/>
    <x v="1"/>
    <s v="HR-14830"/>
    <s v="Harold Ryan"/>
    <x v="1"/>
    <x v="0"/>
    <x v="23"/>
    <s v="Arizona"/>
    <x v="27"/>
    <x v="1"/>
    <x v="157"/>
    <x v="0"/>
    <x v="1"/>
    <x v="158"/>
    <n v="883.84"/>
    <n v="4"/>
    <n v="0.2"/>
    <n v="99.432000000000002"/>
    <n v="707.07200000000012"/>
    <n v="176.76800000000003"/>
    <x v="1"/>
    <x v="4"/>
    <s v="Q4"/>
    <x v="6"/>
  </r>
  <r>
    <n v="2661"/>
    <s v="CA-2017-123372"/>
    <x v="354"/>
    <x v="348"/>
    <x v="1"/>
    <s v="DG-13300"/>
    <s v="Deirdre Greer"/>
    <x v="1"/>
    <x v="0"/>
    <x v="20"/>
    <s v="New York"/>
    <x v="45"/>
    <x v="3"/>
    <x v="1400"/>
    <x v="2"/>
    <x v="7"/>
    <x v="1387"/>
    <n v="1979.89"/>
    <n v="11"/>
    <n v="0"/>
    <n v="494.97250000000003"/>
    <n v="1979.89"/>
    <n v="0"/>
    <x v="3"/>
    <x v="0"/>
    <s v="Q4"/>
    <x v="0"/>
  </r>
  <r>
    <n v="2662"/>
    <s v="CA-2017-123372"/>
    <x v="354"/>
    <x v="348"/>
    <x v="1"/>
    <s v="DG-13300"/>
    <s v="Deirdre Greer"/>
    <x v="1"/>
    <x v="0"/>
    <x v="20"/>
    <s v="New York"/>
    <x v="45"/>
    <x v="3"/>
    <x v="889"/>
    <x v="1"/>
    <x v="12"/>
    <x v="882"/>
    <n v="79.959999999999994"/>
    <n v="2"/>
    <n v="0"/>
    <n v="35.981999999999999"/>
    <n v="79.959999999999994"/>
    <n v="0"/>
    <x v="3"/>
    <x v="0"/>
    <s v="Q4"/>
    <x v="0"/>
  </r>
  <r>
    <n v="2663"/>
    <s v="CA-2017-159604"/>
    <x v="349"/>
    <x v="339"/>
    <x v="2"/>
    <s v="CL-12700"/>
    <s v="Craig Leslie"/>
    <x v="2"/>
    <x v="0"/>
    <x v="24"/>
    <s v="Missouri"/>
    <x v="333"/>
    <x v="2"/>
    <x v="236"/>
    <x v="1"/>
    <x v="8"/>
    <x v="237"/>
    <n v="8.76"/>
    <n v="2"/>
    <n v="0"/>
    <n v="4.2047999999999996"/>
    <n v="8.76"/>
    <n v="0"/>
    <x v="3"/>
    <x v="3"/>
    <s v="Q2"/>
    <x v="5"/>
  </r>
  <r>
    <n v="2664"/>
    <s v="CA-2016-164784"/>
    <x v="766"/>
    <x v="602"/>
    <x v="2"/>
    <s v="HF-14995"/>
    <s v="Herbert Flentye"/>
    <x v="0"/>
    <x v="0"/>
    <x v="26"/>
    <s v="Tennessee"/>
    <x v="31"/>
    <x v="0"/>
    <x v="639"/>
    <x v="1"/>
    <x v="2"/>
    <x v="639"/>
    <n v="3.984"/>
    <n v="1"/>
    <n v="0.2"/>
    <n v="1.2948"/>
    <n v="3.1872000000000003"/>
    <n v="0.79680000000000006"/>
    <x v="0"/>
    <x v="5"/>
    <s v="Q2"/>
    <x v="1"/>
  </r>
  <r>
    <n v="2665"/>
    <s v="CA-2016-164784"/>
    <x v="766"/>
    <x v="602"/>
    <x v="2"/>
    <s v="HF-14995"/>
    <s v="Herbert Flentye"/>
    <x v="0"/>
    <x v="0"/>
    <x v="26"/>
    <s v="Tennessee"/>
    <x v="31"/>
    <x v="0"/>
    <x v="121"/>
    <x v="0"/>
    <x v="3"/>
    <x v="121"/>
    <n v="370.62"/>
    <n v="3"/>
    <n v="0.4"/>
    <n v="-142.071"/>
    <n v="222.37199999999999"/>
    <n v="148.24800000000002"/>
    <x v="0"/>
    <x v="5"/>
    <s v="Q2"/>
    <x v="1"/>
  </r>
  <r>
    <n v="2666"/>
    <s v="CA-2016-164784"/>
    <x v="766"/>
    <x v="602"/>
    <x v="2"/>
    <s v="HF-14995"/>
    <s v="Herbert Flentye"/>
    <x v="0"/>
    <x v="0"/>
    <x v="26"/>
    <s v="Tennessee"/>
    <x v="31"/>
    <x v="0"/>
    <x v="1203"/>
    <x v="1"/>
    <x v="8"/>
    <x v="1188"/>
    <n v="2.742"/>
    <n v="2"/>
    <n v="0.7"/>
    <n v="-2.0108000000000001"/>
    <n v="0.82260000000000011"/>
    <n v="1.9193999999999998"/>
    <x v="0"/>
    <x v="5"/>
    <s v="Q2"/>
    <x v="1"/>
  </r>
  <r>
    <n v="2667"/>
    <s v="CA-2016-111794"/>
    <x v="393"/>
    <x v="152"/>
    <x v="3"/>
    <s v="HG-15025"/>
    <s v="Hunter Glantz"/>
    <x v="0"/>
    <x v="0"/>
    <x v="112"/>
    <s v="Texas"/>
    <x v="139"/>
    <x v="2"/>
    <x v="217"/>
    <x v="2"/>
    <x v="11"/>
    <x v="463"/>
    <n v="79.512"/>
    <n v="3"/>
    <n v="0.2"/>
    <n v="20.8719"/>
    <n v="63.6096"/>
    <n v="15.9024"/>
    <x v="0"/>
    <x v="2"/>
    <s v="Q4"/>
    <x v="3"/>
  </r>
  <r>
    <n v="2668"/>
    <s v="CA-2016-111794"/>
    <x v="393"/>
    <x v="152"/>
    <x v="3"/>
    <s v="HG-15025"/>
    <s v="Hunter Glantz"/>
    <x v="0"/>
    <x v="0"/>
    <x v="112"/>
    <s v="Texas"/>
    <x v="139"/>
    <x v="2"/>
    <x v="258"/>
    <x v="1"/>
    <x v="10"/>
    <x v="33"/>
    <n v="28.352"/>
    <n v="1"/>
    <n v="0.2"/>
    <n v="9.5687999999999995"/>
    <n v="22.681600000000003"/>
    <n v="5.6704000000000008"/>
    <x v="0"/>
    <x v="2"/>
    <s v="Q4"/>
    <x v="3"/>
  </r>
  <r>
    <n v="2669"/>
    <s v="US-2015-139759"/>
    <x v="767"/>
    <x v="815"/>
    <x v="1"/>
    <s v="NL-18310"/>
    <s v="Nancy Lomonaco"/>
    <x v="2"/>
    <x v="0"/>
    <x v="1"/>
    <s v="California"/>
    <x v="62"/>
    <x v="1"/>
    <x v="23"/>
    <x v="0"/>
    <x v="1"/>
    <x v="23"/>
    <n v="40.783999999999999"/>
    <n v="1"/>
    <n v="0.2"/>
    <n v="4.5881999999999996"/>
    <n v="32.627200000000002"/>
    <n v="8.1568000000000005"/>
    <x v="1"/>
    <x v="6"/>
    <s v="Q3"/>
    <x v="0"/>
  </r>
  <r>
    <n v="2670"/>
    <s v="US-2015-139759"/>
    <x v="767"/>
    <x v="815"/>
    <x v="1"/>
    <s v="NL-18310"/>
    <s v="Nancy Lomonaco"/>
    <x v="2"/>
    <x v="0"/>
    <x v="1"/>
    <s v="California"/>
    <x v="62"/>
    <x v="1"/>
    <x v="1276"/>
    <x v="1"/>
    <x v="9"/>
    <x v="1261"/>
    <n v="105.96"/>
    <n v="4"/>
    <n v="0"/>
    <n v="29.668800000000001"/>
    <n v="105.96"/>
    <n v="0"/>
    <x v="1"/>
    <x v="6"/>
    <s v="Q3"/>
    <x v="0"/>
  </r>
  <r>
    <n v="2671"/>
    <s v="CA-2014-126403"/>
    <x v="340"/>
    <x v="74"/>
    <x v="0"/>
    <s v="RR-19525"/>
    <s v="Rick Reed"/>
    <x v="1"/>
    <x v="0"/>
    <x v="90"/>
    <s v="Massachusetts"/>
    <x v="111"/>
    <x v="3"/>
    <x v="162"/>
    <x v="1"/>
    <x v="10"/>
    <x v="163"/>
    <n v="166.44"/>
    <n v="3"/>
    <n v="0"/>
    <n v="79.891199999999998"/>
    <n v="166.44"/>
    <n v="0"/>
    <x v="2"/>
    <x v="8"/>
    <s v="Q3"/>
    <x v="0"/>
  </r>
  <r>
    <n v="2672"/>
    <s v="CA-2014-126403"/>
    <x v="340"/>
    <x v="74"/>
    <x v="0"/>
    <s v="RR-19525"/>
    <s v="Rick Reed"/>
    <x v="1"/>
    <x v="0"/>
    <x v="90"/>
    <s v="Massachusetts"/>
    <x v="111"/>
    <x v="3"/>
    <x v="1401"/>
    <x v="0"/>
    <x v="1"/>
    <x v="1388"/>
    <n v="785.88"/>
    <n v="6"/>
    <n v="0"/>
    <n v="212.1876"/>
    <n v="785.88"/>
    <n v="0"/>
    <x v="2"/>
    <x v="8"/>
    <s v="Q3"/>
    <x v="0"/>
  </r>
  <r>
    <n v="2673"/>
    <s v="CA-2014-126403"/>
    <x v="340"/>
    <x v="74"/>
    <x v="0"/>
    <s v="RR-19525"/>
    <s v="Rick Reed"/>
    <x v="1"/>
    <x v="0"/>
    <x v="90"/>
    <s v="Massachusetts"/>
    <x v="111"/>
    <x v="3"/>
    <x v="1402"/>
    <x v="1"/>
    <x v="10"/>
    <x v="1389"/>
    <n v="26.2"/>
    <n v="2"/>
    <n v="0"/>
    <n v="12.837999999999999"/>
    <n v="26.2"/>
    <n v="0"/>
    <x v="2"/>
    <x v="8"/>
    <s v="Q3"/>
    <x v="0"/>
  </r>
  <r>
    <n v="2674"/>
    <s v="CA-2014-126403"/>
    <x v="340"/>
    <x v="74"/>
    <x v="0"/>
    <s v="RR-19525"/>
    <s v="Rick Reed"/>
    <x v="1"/>
    <x v="0"/>
    <x v="90"/>
    <s v="Massachusetts"/>
    <x v="111"/>
    <x v="3"/>
    <x v="1244"/>
    <x v="1"/>
    <x v="4"/>
    <x v="1227"/>
    <n v="1325.85"/>
    <n v="5"/>
    <n v="0"/>
    <n v="238.65299999999999"/>
    <n v="1325.85"/>
    <n v="0"/>
    <x v="2"/>
    <x v="8"/>
    <s v="Q3"/>
    <x v="0"/>
  </r>
  <r>
    <n v="2675"/>
    <s v="CA-2017-136875"/>
    <x v="734"/>
    <x v="108"/>
    <x v="3"/>
    <s v="TC-21295"/>
    <s v="Toby Carlisle"/>
    <x v="0"/>
    <x v="0"/>
    <x v="70"/>
    <s v="California"/>
    <x v="142"/>
    <x v="1"/>
    <x v="447"/>
    <x v="1"/>
    <x v="10"/>
    <x v="1228"/>
    <n v="166.44"/>
    <n v="3"/>
    <n v="0"/>
    <n v="79.891199999999998"/>
    <n v="166.44"/>
    <n v="0"/>
    <x v="3"/>
    <x v="4"/>
    <s v="Q4"/>
    <x v="1"/>
  </r>
  <r>
    <n v="2676"/>
    <s v="CA-2017-132185"/>
    <x v="344"/>
    <x v="348"/>
    <x v="1"/>
    <s v="DB-13615"/>
    <s v="Doug Bickford"/>
    <x v="0"/>
    <x v="0"/>
    <x v="153"/>
    <s v="North Carolina"/>
    <x v="196"/>
    <x v="0"/>
    <x v="909"/>
    <x v="1"/>
    <x v="6"/>
    <x v="901"/>
    <n v="8.76"/>
    <n v="5"/>
    <n v="0.2"/>
    <n v="0.76649999999999996"/>
    <n v="7.008"/>
    <n v="1.752"/>
    <x v="3"/>
    <x v="0"/>
    <s v="Q4"/>
    <x v="2"/>
  </r>
  <r>
    <n v="2677"/>
    <s v="CA-2017-132185"/>
    <x v="344"/>
    <x v="348"/>
    <x v="1"/>
    <s v="DB-13615"/>
    <s v="Doug Bickford"/>
    <x v="0"/>
    <x v="0"/>
    <x v="153"/>
    <s v="North Carolina"/>
    <x v="196"/>
    <x v="0"/>
    <x v="1309"/>
    <x v="1"/>
    <x v="9"/>
    <x v="1294"/>
    <n v="43.584000000000003"/>
    <n v="1"/>
    <n v="0.2"/>
    <n v="4.3583999999999996"/>
    <n v="34.867200000000004"/>
    <n v="8.716800000000001"/>
    <x v="3"/>
    <x v="0"/>
    <s v="Q4"/>
    <x v="2"/>
  </r>
  <r>
    <n v="2678"/>
    <s v="US-2014-160780"/>
    <x v="261"/>
    <x v="365"/>
    <x v="3"/>
    <s v="SV-20785"/>
    <s v="Stewart Visinsky"/>
    <x v="0"/>
    <x v="0"/>
    <x v="206"/>
    <s v="Colorado"/>
    <x v="259"/>
    <x v="1"/>
    <x v="1085"/>
    <x v="1"/>
    <x v="8"/>
    <x v="1075"/>
    <n v="11.087999999999999"/>
    <n v="7"/>
    <n v="0.7"/>
    <n v="-8.1311999999999998"/>
    <n v="3.3264000000000005"/>
    <n v="7.7615999999999987"/>
    <x v="2"/>
    <x v="1"/>
    <s v="Q2"/>
    <x v="3"/>
  </r>
  <r>
    <n v="2679"/>
    <s v="US-2014-160780"/>
    <x v="261"/>
    <x v="365"/>
    <x v="3"/>
    <s v="SV-20785"/>
    <s v="Stewart Visinsky"/>
    <x v="0"/>
    <x v="0"/>
    <x v="206"/>
    <s v="Colorado"/>
    <x v="259"/>
    <x v="1"/>
    <x v="735"/>
    <x v="1"/>
    <x v="8"/>
    <x v="734"/>
    <n v="25.164000000000001"/>
    <n v="2"/>
    <n v="0.7"/>
    <n v="-16.776"/>
    <n v="7.5492000000000017"/>
    <n v="17.614799999999999"/>
    <x v="2"/>
    <x v="1"/>
    <s v="Q2"/>
    <x v="3"/>
  </r>
  <r>
    <n v="2680"/>
    <s v="CA-2017-127026"/>
    <x v="276"/>
    <x v="210"/>
    <x v="1"/>
    <s v="MH-18115"/>
    <s v="Mick Hernandez"/>
    <x v="2"/>
    <x v="0"/>
    <x v="25"/>
    <s v="Michigan"/>
    <x v="30"/>
    <x v="2"/>
    <x v="614"/>
    <x v="1"/>
    <x v="8"/>
    <x v="614"/>
    <n v="14.4"/>
    <n v="5"/>
    <n v="0"/>
    <n v="7.056"/>
    <n v="14.4"/>
    <n v="0"/>
    <x v="3"/>
    <x v="9"/>
    <s v="Q1"/>
    <x v="3"/>
  </r>
  <r>
    <n v="2681"/>
    <s v="CA-2017-127026"/>
    <x v="276"/>
    <x v="210"/>
    <x v="1"/>
    <s v="MH-18115"/>
    <s v="Mick Hernandez"/>
    <x v="2"/>
    <x v="0"/>
    <x v="25"/>
    <s v="Michigan"/>
    <x v="30"/>
    <x v="2"/>
    <x v="695"/>
    <x v="2"/>
    <x v="11"/>
    <x v="695"/>
    <n v="619.95000000000005"/>
    <n v="5"/>
    <n v="0"/>
    <n v="111.59099999999999"/>
    <n v="619.95000000000005"/>
    <n v="0"/>
    <x v="3"/>
    <x v="9"/>
    <s v="Q1"/>
    <x v="3"/>
  </r>
  <r>
    <n v="2682"/>
    <s v="CA-2017-127026"/>
    <x v="276"/>
    <x v="210"/>
    <x v="1"/>
    <s v="MH-18115"/>
    <s v="Mick Hernandez"/>
    <x v="2"/>
    <x v="0"/>
    <x v="25"/>
    <s v="Michigan"/>
    <x v="30"/>
    <x v="2"/>
    <x v="1403"/>
    <x v="1"/>
    <x v="8"/>
    <x v="1390"/>
    <n v="89.52"/>
    <n v="4"/>
    <n v="0"/>
    <n v="42.074399999999997"/>
    <n v="89.52"/>
    <n v="0"/>
    <x v="3"/>
    <x v="9"/>
    <s v="Q1"/>
    <x v="3"/>
  </r>
  <r>
    <n v="2683"/>
    <s v="CA-2017-127026"/>
    <x v="276"/>
    <x v="210"/>
    <x v="1"/>
    <s v="MH-18115"/>
    <s v="Mick Hernandez"/>
    <x v="2"/>
    <x v="0"/>
    <x v="25"/>
    <s v="Michigan"/>
    <x v="30"/>
    <x v="2"/>
    <x v="1404"/>
    <x v="2"/>
    <x v="15"/>
    <x v="1391"/>
    <n v="350.97300000000001"/>
    <n v="3"/>
    <n v="0.1"/>
    <n v="152.0883"/>
    <n v="315.87569999999999"/>
    <n v="35.097300000000004"/>
    <x v="3"/>
    <x v="9"/>
    <s v="Q1"/>
    <x v="3"/>
  </r>
  <r>
    <n v="2684"/>
    <s v="CA-2017-127026"/>
    <x v="276"/>
    <x v="210"/>
    <x v="1"/>
    <s v="MH-18115"/>
    <s v="Mick Hernandez"/>
    <x v="2"/>
    <x v="0"/>
    <x v="25"/>
    <s v="Michigan"/>
    <x v="30"/>
    <x v="2"/>
    <x v="1405"/>
    <x v="2"/>
    <x v="7"/>
    <x v="1392"/>
    <n v="164.99"/>
    <n v="1"/>
    <n v="0"/>
    <n v="49.497"/>
    <n v="164.99"/>
    <n v="0"/>
    <x v="3"/>
    <x v="9"/>
    <s v="Q1"/>
    <x v="3"/>
  </r>
  <r>
    <n v="2685"/>
    <s v="CA-2017-137085"/>
    <x v="222"/>
    <x v="663"/>
    <x v="1"/>
    <s v="CT-11995"/>
    <s v="Carol Triggs"/>
    <x v="0"/>
    <x v="0"/>
    <x v="1"/>
    <s v="California"/>
    <x v="25"/>
    <x v="1"/>
    <x v="1311"/>
    <x v="1"/>
    <x v="8"/>
    <x v="1297"/>
    <n v="312.55200000000002"/>
    <n v="9"/>
    <n v="0.2"/>
    <n v="101.57940000000001"/>
    <n v="250.04160000000002"/>
    <n v="62.510400000000004"/>
    <x v="3"/>
    <x v="1"/>
    <s v="Q2"/>
    <x v="6"/>
  </r>
  <r>
    <n v="2686"/>
    <s v="CA-2016-133123"/>
    <x v="47"/>
    <x v="47"/>
    <x v="1"/>
    <s v="KB-16315"/>
    <s v="Karl Braun"/>
    <x v="0"/>
    <x v="0"/>
    <x v="222"/>
    <s v="North Carolina"/>
    <x v="277"/>
    <x v="0"/>
    <x v="889"/>
    <x v="1"/>
    <x v="12"/>
    <x v="882"/>
    <n v="95.951999999999998"/>
    <n v="3"/>
    <n v="0.2"/>
    <n v="29.984999999999999"/>
    <n v="76.761600000000001"/>
    <n v="19.1904"/>
    <x v="0"/>
    <x v="8"/>
    <s v="Q3"/>
    <x v="0"/>
  </r>
  <r>
    <n v="2687"/>
    <s v="CA-2016-133123"/>
    <x v="47"/>
    <x v="47"/>
    <x v="1"/>
    <s v="KB-16315"/>
    <s v="Karl Braun"/>
    <x v="0"/>
    <x v="0"/>
    <x v="222"/>
    <s v="North Carolina"/>
    <x v="277"/>
    <x v="0"/>
    <x v="880"/>
    <x v="1"/>
    <x v="8"/>
    <x v="874"/>
    <n v="3.2040000000000002"/>
    <n v="2"/>
    <n v="0.7"/>
    <n v="-2.4563999999999999"/>
    <n v="0.96120000000000017"/>
    <n v="2.2427999999999999"/>
    <x v="0"/>
    <x v="8"/>
    <s v="Q3"/>
    <x v="0"/>
  </r>
  <r>
    <n v="2688"/>
    <s v="US-2016-128195"/>
    <x v="578"/>
    <x v="816"/>
    <x v="2"/>
    <s v="RA-19285"/>
    <s v="Ralph Arnett"/>
    <x v="0"/>
    <x v="0"/>
    <x v="97"/>
    <s v="Illinois"/>
    <x v="120"/>
    <x v="2"/>
    <x v="1406"/>
    <x v="1"/>
    <x v="8"/>
    <x v="1393"/>
    <n v="3.98"/>
    <n v="5"/>
    <n v="0.8"/>
    <n v="-6.5670000000000002"/>
    <n v="0.79599999999999982"/>
    <n v="3.1840000000000002"/>
    <x v="0"/>
    <x v="6"/>
    <s v="Q3"/>
    <x v="6"/>
  </r>
  <r>
    <n v="2689"/>
    <s v="CA-2015-153220"/>
    <x v="768"/>
    <x v="665"/>
    <x v="2"/>
    <s v="YC-21895"/>
    <s v="Yoseph Carroll"/>
    <x v="1"/>
    <x v="0"/>
    <x v="1"/>
    <s v="California"/>
    <x v="3"/>
    <x v="1"/>
    <x v="1407"/>
    <x v="1"/>
    <x v="10"/>
    <x v="1394"/>
    <n v="15.7"/>
    <n v="5"/>
    <n v="0"/>
    <n v="7.0650000000000004"/>
    <n v="15.7"/>
    <n v="0"/>
    <x v="1"/>
    <x v="0"/>
    <s v="Q4"/>
    <x v="6"/>
  </r>
  <r>
    <n v="2690"/>
    <s v="CA-2014-123064"/>
    <x v="479"/>
    <x v="326"/>
    <x v="2"/>
    <s v="RA-19915"/>
    <s v="Russell Applegate"/>
    <x v="0"/>
    <x v="0"/>
    <x v="22"/>
    <s v="Illinois"/>
    <x v="155"/>
    <x v="2"/>
    <x v="1199"/>
    <x v="1"/>
    <x v="6"/>
    <x v="1184"/>
    <n v="5.2480000000000002"/>
    <n v="4"/>
    <n v="0.2"/>
    <n v="1.64"/>
    <n v="4.1984000000000004"/>
    <n v="1.0496000000000001"/>
    <x v="2"/>
    <x v="1"/>
    <s v="Q2"/>
    <x v="2"/>
  </r>
  <r>
    <n v="2691"/>
    <s v="CA-2017-156412"/>
    <x v="769"/>
    <x v="274"/>
    <x v="1"/>
    <s v="CM-12160"/>
    <s v="Charles McCrossin"/>
    <x v="0"/>
    <x v="0"/>
    <x v="10"/>
    <s v="Pennsylvania"/>
    <x v="63"/>
    <x v="3"/>
    <x v="990"/>
    <x v="1"/>
    <x v="8"/>
    <x v="305"/>
    <n v="5.3460000000000001"/>
    <n v="3"/>
    <n v="0.7"/>
    <n v="-4.4550000000000001"/>
    <n v="1.6038000000000003"/>
    <n v="3.7422"/>
    <x v="3"/>
    <x v="4"/>
    <s v="Q4"/>
    <x v="2"/>
  </r>
  <r>
    <n v="2692"/>
    <s v="US-2016-144211"/>
    <x v="770"/>
    <x v="48"/>
    <x v="1"/>
    <s v="CS-12130"/>
    <s v="Chad Sievert"/>
    <x v="0"/>
    <x v="0"/>
    <x v="323"/>
    <s v="Colorado"/>
    <x v="401"/>
    <x v="1"/>
    <x v="1408"/>
    <x v="1"/>
    <x v="10"/>
    <x v="1395"/>
    <n v="15.48"/>
    <n v="3"/>
    <n v="0.2"/>
    <n v="5.6115000000000004"/>
    <n v="12.384"/>
    <n v="3.0960000000000001"/>
    <x v="0"/>
    <x v="6"/>
    <s v="Q3"/>
    <x v="1"/>
  </r>
  <r>
    <n v="2693"/>
    <s v="US-2016-144211"/>
    <x v="770"/>
    <x v="48"/>
    <x v="1"/>
    <s v="CS-12130"/>
    <s v="Chad Sievert"/>
    <x v="0"/>
    <x v="0"/>
    <x v="323"/>
    <s v="Colorado"/>
    <x v="401"/>
    <x v="1"/>
    <x v="1409"/>
    <x v="2"/>
    <x v="7"/>
    <x v="1396"/>
    <n v="108.57599999999999"/>
    <n v="3"/>
    <n v="0.2"/>
    <n v="8.1432000000000002"/>
    <n v="86.860799999999998"/>
    <n v="21.715199999999999"/>
    <x v="0"/>
    <x v="6"/>
    <s v="Q3"/>
    <x v="1"/>
  </r>
  <r>
    <n v="2694"/>
    <s v="CA-2016-138079"/>
    <x v="115"/>
    <x v="113"/>
    <x v="1"/>
    <s v="AJ-10795"/>
    <s v="Anthony Johnson"/>
    <x v="1"/>
    <x v="0"/>
    <x v="4"/>
    <s v="Washington"/>
    <x v="60"/>
    <x v="1"/>
    <x v="504"/>
    <x v="0"/>
    <x v="5"/>
    <x v="504"/>
    <n v="109.9"/>
    <n v="5"/>
    <n v="0"/>
    <n v="37.366"/>
    <n v="109.9"/>
    <n v="0"/>
    <x v="0"/>
    <x v="9"/>
    <s v="Q1"/>
    <x v="5"/>
  </r>
  <r>
    <n v="2695"/>
    <s v="CA-2014-143182"/>
    <x v="771"/>
    <x v="677"/>
    <x v="1"/>
    <s v="DL-12865"/>
    <s v="Dan Lawera"/>
    <x v="0"/>
    <x v="0"/>
    <x v="146"/>
    <s v="Florida"/>
    <x v="186"/>
    <x v="0"/>
    <x v="1006"/>
    <x v="0"/>
    <x v="5"/>
    <x v="1381"/>
    <n v="15.384"/>
    <n v="1"/>
    <n v="0.2"/>
    <n v="4.0382999999999996"/>
    <n v="12.307200000000002"/>
    <n v="3.0768000000000004"/>
    <x v="2"/>
    <x v="2"/>
    <s v="Q4"/>
    <x v="4"/>
  </r>
  <r>
    <n v="2696"/>
    <s v="CA-2016-161662"/>
    <x v="569"/>
    <x v="817"/>
    <x v="2"/>
    <s v="BE-11410"/>
    <s v="Bobby Elias"/>
    <x v="0"/>
    <x v="0"/>
    <x v="152"/>
    <s v="Ohio"/>
    <x v="402"/>
    <x v="3"/>
    <x v="423"/>
    <x v="1"/>
    <x v="10"/>
    <x v="423"/>
    <n v="30.352"/>
    <n v="2"/>
    <n v="0.2"/>
    <n v="10.623200000000001"/>
    <n v="24.281600000000001"/>
    <n v="6.0704000000000002"/>
    <x v="0"/>
    <x v="11"/>
    <s v="Q1"/>
    <x v="1"/>
  </r>
  <r>
    <n v="2697"/>
    <s v="CA-2014-145317"/>
    <x v="772"/>
    <x v="818"/>
    <x v="1"/>
    <s v="SM-20320"/>
    <s v="Sean Miller"/>
    <x v="2"/>
    <x v="0"/>
    <x v="108"/>
    <s v="Florida"/>
    <x v="133"/>
    <x v="0"/>
    <x v="1410"/>
    <x v="2"/>
    <x v="15"/>
    <x v="1397"/>
    <n v="821.3"/>
    <n v="4"/>
    <n v="0.5"/>
    <n v="-16.425999999999998"/>
    <n v="410.65"/>
    <n v="410.65"/>
    <x v="2"/>
    <x v="10"/>
    <s v="Q1"/>
    <x v="0"/>
  </r>
  <r>
    <n v="2698"/>
    <s v="CA-2014-145317"/>
    <x v="772"/>
    <x v="818"/>
    <x v="1"/>
    <s v="SM-20320"/>
    <s v="Sean Miller"/>
    <x v="2"/>
    <x v="0"/>
    <x v="108"/>
    <s v="Florida"/>
    <x v="133"/>
    <x v="0"/>
    <x v="1411"/>
    <x v="2"/>
    <x v="15"/>
    <x v="1398"/>
    <n v="22638.48"/>
    <n v="6"/>
    <n v="0.5"/>
    <n v="-1811.0784000000001"/>
    <n v="11319.24"/>
    <n v="11319.24"/>
    <x v="2"/>
    <x v="10"/>
    <s v="Q1"/>
    <x v="0"/>
  </r>
  <r>
    <n v="2699"/>
    <s v="CA-2014-145317"/>
    <x v="772"/>
    <x v="818"/>
    <x v="1"/>
    <s v="SM-20320"/>
    <s v="Sean Miller"/>
    <x v="2"/>
    <x v="0"/>
    <x v="108"/>
    <s v="Florida"/>
    <x v="133"/>
    <x v="0"/>
    <x v="128"/>
    <x v="1"/>
    <x v="10"/>
    <x v="129"/>
    <n v="21.376000000000001"/>
    <n v="4"/>
    <n v="0.2"/>
    <n v="7.4816000000000003"/>
    <n v="17.100800000000003"/>
    <n v="4.2752000000000008"/>
    <x v="2"/>
    <x v="10"/>
    <s v="Q1"/>
    <x v="0"/>
  </r>
  <r>
    <n v="2700"/>
    <s v="CA-2014-145317"/>
    <x v="772"/>
    <x v="818"/>
    <x v="1"/>
    <s v="SM-20320"/>
    <s v="Sean Miller"/>
    <x v="2"/>
    <x v="0"/>
    <x v="108"/>
    <s v="Florida"/>
    <x v="133"/>
    <x v="0"/>
    <x v="1412"/>
    <x v="1"/>
    <x v="6"/>
    <x v="1399"/>
    <n v="8.016"/>
    <n v="3"/>
    <n v="0.2"/>
    <n v="1.002"/>
    <n v="6.4128000000000007"/>
    <n v="1.6032000000000002"/>
    <x v="2"/>
    <x v="10"/>
    <s v="Q1"/>
    <x v="0"/>
  </r>
  <r>
    <n v="2701"/>
    <s v="CA-2014-145317"/>
    <x v="772"/>
    <x v="818"/>
    <x v="1"/>
    <s v="SM-20320"/>
    <s v="Sean Miller"/>
    <x v="2"/>
    <x v="0"/>
    <x v="108"/>
    <s v="Florida"/>
    <x v="133"/>
    <x v="0"/>
    <x v="1006"/>
    <x v="0"/>
    <x v="5"/>
    <x v="1381"/>
    <n v="30.768000000000001"/>
    <n v="2"/>
    <n v="0.2"/>
    <n v="8.0765999999999991"/>
    <n v="24.614400000000003"/>
    <n v="6.1536000000000008"/>
    <x v="2"/>
    <x v="10"/>
    <s v="Q1"/>
    <x v="0"/>
  </r>
  <r>
    <n v="2702"/>
    <s v="CA-2014-145317"/>
    <x v="772"/>
    <x v="818"/>
    <x v="1"/>
    <s v="SM-20320"/>
    <s v="Sean Miller"/>
    <x v="2"/>
    <x v="0"/>
    <x v="108"/>
    <s v="Florida"/>
    <x v="133"/>
    <x v="0"/>
    <x v="550"/>
    <x v="1"/>
    <x v="13"/>
    <x v="128"/>
    <n v="18.936"/>
    <n v="3"/>
    <n v="0.2"/>
    <n v="5.9175000000000004"/>
    <n v="15.148800000000001"/>
    <n v="3.7872000000000003"/>
    <x v="2"/>
    <x v="10"/>
    <s v="Q1"/>
    <x v="0"/>
  </r>
  <r>
    <n v="2703"/>
    <s v="CA-2014-145317"/>
    <x v="772"/>
    <x v="818"/>
    <x v="1"/>
    <s v="SM-20320"/>
    <s v="Sean Miller"/>
    <x v="2"/>
    <x v="0"/>
    <x v="108"/>
    <s v="Florida"/>
    <x v="133"/>
    <x v="0"/>
    <x v="1154"/>
    <x v="0"/>
    <x v="5"/>
    <x v="1142"/>
    <n v="122.352"/>
    <n v="3"/>
    <n v="0.2"/>
    <n v="15.294"/>
    <n v="97.881600000000006"/>
    <n v="24.470400000000001"/>
    <x v="2"/>
    <x v="10"/>
    <s v="Q1"/>
    <x v="0"/>
  </r>
  <r>
    <n v="2704"/>
    <s v="CA-2014-143413"/>
    <x v="773"/>
    <x v="496"/>
    <x v="1"/>
    <s v="RP-19390"/>
    <s v="Resi Pölking"/>
    <x v="0"/>
    <x v="0"/>
    <x v="248"/>
    <s v="Maryland"/>
    <x v="307"/>
    <x v="3"/>
    <x v="1413"/>
    <x v="1"/>
    <x v="10"/>
    <x v="1400"/>
    <n v="116.28"/>
    <n v="3"/>
    <n v="0"/>
    <n v="56.977200000000003"/>
    <n v="116.28"/>
    <n v="0"/>
    <x v="2"/>
    <x v="5"/>
    <s v="Q2"/>
    <x v="3"/>
  </r>
  <r>
    <n v="2705"/>
    <s v="CA-2017-156818"/>
    <x v="497"/>
    <x v="88"/>
    <x v="0"/>
    <s v="JD-16015"/>
    <s v="Joy Daniels"/>
    <x v="0"/>
    <x v="0"/>
    <x v="20"/>
    <s v="New York"/>
    <x v="29"/>
    <x v="3"/>
    <x v="176"/>
    <x v="2"/>
    <x v="11"/>
    <x v="177"/>
    <n v="132.6"/>
    <n v="6"/>
    <n v="0"/>
    <n v="17.238"/>
    <n v="132.6"/>
    <n v="0"/>
    <x v="3"/>
    <x v="7"/>
    <s v="Q3"/>
    <x v="0"/>
  </r>
  <r>
    <n v="2706"/>
    <s v="CA-2017-155873"/>
    <x v="114"/>
    <x v="329"/>
    <x v="1"/>
    <s v="AB-10255"/>
    <s v="Alejandro Ballentine"/>
    <x v="2"/>
    <x v="0"/>
    <x v="51"/>
    <s v="New Mexico"/>
    <x v="64"/>
    <x v="1"/>
    <x v="1059"/>
    <x v="1"/>
    <x v="14"/>
    <x v="1048"/>
    <n v="16.68"/>
    <n v="2"/>
    <n v="0"/>
    <n v="4.3368000000000002"/>
    <n v="16.68"/>
    <n v="0"/>
    <x v="3"/>
    <x v="1"/>
    <s v="Q2"/>
    <x v="5"/>
  </r>
  <r>
    <n v="2707"/>
    <s v="CA-2017-155873"/>
    <x v="114"/>
    <x v="329"/>
    <x v="1"/>
    <s v="AB-10255"/>
    <s v="Alejandro Ballentine"/>
    <x v="2"/>
    <x v="0"/>
    <x v="51"/>
    <s v="New Mexico"/>
    <x v="64"/>
    <x v="1"/>
    <x v="1414"/>
    <x v="1"/>
    <x v="10"/>
    <x v="1401"/>
    <n v="19.440000000000001"/>
    <n v="3"/>
    <n v="0"/>
    <n v="9.3312000000000008"/>
    <n v="19.440000000000001"/>
    <n v="0"/>
    <x v="3"/>
    <x v="1"/>
    <s v="Q2"/>
    <x v="5"/>
  </r>
  <r>
    <n v="2708"/>
    <s v="CA-2017-155873"/>
    <x v="114"/>
    <x v="329"/>
    <x v="1"/>
    <s v="AB-10255"/>
    <s v="Alejandro Ballentine"/>
    <x v="2"/>
    <x v="0"/>
    <x v="51"/>
    <s v="New Mexico"/>
    <x v="64"/>
    <x v="1"/>
    <x v="1415"/>
    <x v="1"/>
    <x v="10"/>
    <x v="1402"/>
    <n v="192.16"/>
    <n v="4"/>
    <n v="0"/>
    <n v="92.236800000000002"/>
    <n v="192.16"/>
    <n v="0"/>
    <x v="3"/>
    <x v="1"/>
    <s v="Q2"/>
    <x v="5"/>
  </r>
  <r>
    <n v="2709"/>
    <s v="CA-2015-121797"/>
    <x v="564"/>
    <x v="819"/>
    <x v="1"/>
    <s v="CC-12145"/>
    <s v="Charles Crestani"/>
    <x v="0"/>
    <x v="0"/>
    <x v="1"/>
    <s v="California"/>
    <x v="13"/>
    <x v="1"/>
    <x v="1416"/>
    <x v="0"/>
    <x v="5"/>
    <x v="1403"/>
    <n v="227.36"/>
    <n v="7"/>
    <n v="0"/>
    <n v="81.849599999999995"/>
    <n v="227.36"/>
    <n v="0"/>
    <x v="1"/>
    <x v="9"/>
    <s v="Q1"/>
    <x v="5"/>
  </r>
  <r>
    <n v="2710"/>
    <s v="CA-2015-121797"/>
    <x v="564"/>
    <x v="819"/>
    <x v="1"/>
    <s v="CC-12145"/>
    <s v="Charles Crestani"/>
    <x v="0"/>
    <x v="0"/>
    <x v="1"/>
    <s v="California"/>
    <x v="13"/>
    <x v="1"/>
    <x v="1150"/>
    <x v="2"/>
    <x v="15"/>
    <x v="1138"/>
    <n v="1919.9760000000001"/>
    <n v="3"/>
    <n v="0.2"/>
    <n v="215.9973"/>
    <n v="1535.9808000000003"/>
    <n v="383.99520000000007"/>
    <x v="1"/>
    <x v="9"/>
    <s v="Q1"/>
    <x v="5"/>
  </r>
  <r>
    <n v="2711"/>
    <s v="US-2015-120572"/>
    <x v="555"/>
    <x v="631"/>
    <x v="1"/>
    <s v="GH-14425"/>
    <s v="Gary Hwang"/>
    <x v="0"/>
    <x v="0"/>
    <x v="108"/>
    <s v="Florida"/>
    <x v="133"/>
    <x v="0"/>
    <x v="410"/>
    <x v="1"/>
    <x v="8"/>
    <x v="410"/>
    <n v="12.827999999999999"/>
    <n v="2"/>
    <n v="0.7"/>
    <n v="-8.9795999999999996"/>
    <n v="3.8484000000000003"/>
    <n v="8.9795999999999996"/>
    <x v="1"/>
    <x v="4"/>
    <s v="Q4"/>
    <x v="5"/>
  </r>
  <r>
    <n v="2712"/>
    <s v="CA-2017-132430"/>
    <x v="449"/>
    <x v="768"/>
    <x v="2"/>
    <s v="CP-12085"/>
    <s v="Cathy Prescott"/>
    <x v="1"/>
    <x v="0"/>
    <x v="80"/>
    <s v="Ohio"/>
    <x v="345"/>
    <x v="3"/>
    <x v="613"/>
    <x v="0"/>
    <x v="5"/>
    <x v="613"/>
    <n v="45.887999999999998"/>
    <n v="4"/>
    <n v="0.2"/>
    <n v="9.1776"/>
    <n v="36.7104"/>
    <n v="9.1776"/>
    <x v="3"/>
    <x v="2"/>
    <s v="Q4"/>
    <x v="2"/>
  </r>
  <r>
    <n v="2713"/>
    <s v="CA-2017-146031"/>
    <x v="570"/>
    <x v="608"/>
    <x v="0"/>
    <s v="GM-14440"/>
    <s v="Gary McGarr"/>
    <x v="0"/>
    <x v="0"/>
    <x v="21"/>
    <s v="New York"/>
    <x v="24"/>
    <x v="3"/>
    <x v="158"/>
    <x v="1"/>
    <x v="6"/>
    <x v="159"/>
    <n v="60.12"/>
    <n v="9"/>
    <n v="0"/>
    <n v="22.244399999999999"/>
    <n v="60.12"/>
    <n v="0"/>
    <x v="3"/>
    <x v="7"/>
    <s v="Q3"/>
    <x v="3"/>
  </r>
  <r>
    <n v="2714"/>
    <s v="CA-2014-110100"/>
    <x v="573"/>
    <x v="612"/>
    <x v="1"/>
    <s v="LC-16885"/>
    <s v="Lena Creighton"/>
    <x v="0"/>
    <x v="0"/>
    <x v="40"/>
    <s v="North Carolina"/>
    <x v="124"/>
    <x v="0"/>
    <x v="722"/>
    <x v="2"/>
    <x v="7"/>
    <x v="1404"/>
    <n v="302.37599999999998"/>
    <n v="3"/>
    <n v="0.2"/>
    <n v="37.796999999999997"/>
    <n v="241.9008"/>
    <n v="60.475200000000001"/>
    <x v="2"/>
    <x v="3"/>
    <s v="Q2"/>
    <x v="5"/>
  </r>
  <r>
    <n v="2715"/>
    <s v="CA-2015-103723"/>
    <x v="494"/>
    <x v="726"/>
    <x v="1"/>
    <s v="BT-11305"/>
    <s v="Beth Thompson"/>
    <x v="2"/>
    <x v="0"/>
    <x v="4"/>
    <s v="Washington"/>
    <x v="59"/>
    <x v="1"/>
    <x v="1061"/>
    <x v="1"/>
    <x v="6"/>
    <x v="1050"/>
    <n v="13.9"/>
    <n v="5"/>
    <n v="0"/>
    <n v="5.56"/>
    <n v="13.9"/>
    <n v="0"/>
    <x v="1"/>
    <x v="4"/>
    <s v="Q4"/>
    <x v="0"/>
  </r>
  <r>
    <n v="2716"/>
    <s v="CA-2014-127187"/>
    <x v="774"/>
    <x v="820"/>
    <x v="1"/>
    <s v="CP-12085"/>
    <s v="Cathy Prescott"/>
    <x v="1"/>
    <x v="0"/>
    <x v="20"/>
    <s v="New York"/>
    <x v="23"/>
    <x v="3"/>
    <x v="1417"/>
    <x v="2"/>
    <x v="7"/>
    <x v="1405"/>
    <n v="129.97999999999999"/>
    <n v="2"/>
    <n v="0"/>
    <n v="62.3904"/>
    <n v="129.97999999999999"/>
    <n v="0"/>
    <x v="2"/>
    <x v="4"/>
    <s v="Q4"/>
    <x v="6"/>
  </r>
  <r>
    <n v="2717"/>
    <s v="CA-2017-128475"/>
    <x v="775"/>
    <x v="153"/>
    <x v="1"/>
    <s v="SC-20680"/>
    <s v="Steve Carroll"/>
    <x v="2"/>
    <x v="0"/>
    <x v="38"/>
    <s v="Georgia"/>
    <x v="112"/>
    <x v="0"/>
    <x v="357"/>
    <x v="2"/>
    <x v="11"/>
    <x v="357"/>
    <n v="71.98"/>
    <n v="2"/>
    <n v="0"/>
    <n v="15.1158"/>
    <n v="71.98"/>
    <n v="0"/>
    <x v="3"/>
    <x v="6"/>
    <s v="Q3"/>
    <x v="3"/>
  </r>
  <r>
    <n v="2718"/>
    <s v="CA-2014-100006"/>
    <x v="557"/>
    <x v="178"/>
    <x v="1"/>
    <s v="DK-13375"/>
    <s v="Dennis Kane"/>
    <x v="0"/>
    <x v="0"/>
    <x v="20"/>
    <s v="New York"/>
    <x v="23"/>
    <x v="3"/>
    <x v="1418"/>
    <x v="2"/>
    <x v="7"/>
    <x v="1406"/>
    <n v="377.97"/>
    <n v="3"/>
    <n v="0"/>
    <n v="109.6113"/>
    <n v="377.97"/>
    <n v="0"/>
    <x v="2"/>
    <x v="8"/>
    <s v="Q3"/>
    <x v="1"/>
  </r>
  <r>
    <n v="2719"/>
    <s v="CA-2017-144827"/>
    <x v="202"/>
    <x v="63"/>
    <x v="1"/>
    <s v="SE-20110"/>
    <s v="Sanjit Engle"/>
    <x v="0"/>
    <x v="0"/>
    <x v="116"/>
    <s v="California"/>
    <x v="146"/>
    <x v="1"/>
    <x v="821"/>
    <x v="1"/>
    <x v="4"/>
    <x v="817"/>
    <n v="124.36"/>
    <n v="2"/>
    <n v="0"/>
    <n v="33.577199999999998"/>
    <n v="124.36"/>
    <n v="0"/>
    <x v="3"/>
    <x v="4"/>
    <s v="Q4"/>
    <x v="6"/>
  </r>
  <r>
    <n v="2720"/>
    <s v="CA-2014-110030"/>
    <x v="776"/>
    <x v="820"/>
    <x v="0"/>
    <s v="LF-17185"/>
    <s v="Luke Foster"/>
    <x v="0"/>
    <x v="0"/>
    <x v="12"/>
    <s v="Texas"/>
    <x v="14"/>
    <x v="2"/>
    <x v="561"/>
    <x v="0"/>
    <x v="5"/>
    <x v="560"/>
    <n v="23.975999999999999"/>
    <n v="3"/>
    <n v="0.6"/>
    <n v="-14.3856"/>
    <n v="9.5904000000000007"/>
    <n v="14.385599999999998"/>
    <x v="2"/>
    <x v="4"/>
    <s v="Q4"/>
    <x v="3"/>
  </r>
  <r>
    <n v="2721"/>
    <s v="CA-2014-121286"/>
    <x v="130"/>
    <x v="821"/>
    <x v="0"/>
    <s v="ON-18715"/>
    <s v="Odella Nelson"/>
    <x v="1"/>
    <x v="0"/>
    <x v="143"/>
    <s v="North Carolina"/>
    <x v="182"/>
    <x v="0"/>
    <x v="203"/>
    <x v="1"/>
    <x v="13"/>
    <x v="204"/>
    <n v="8.3759999999999994"/>
    <n v="3"/>
    <n v="0.2"/>
    <n v="2.7222"/>
    <n v="6.7008000000000001"/>
    <n v="1.6752"/>
    <x v="2"/>
    <x v="0"/>
    <s v="Q4"/>
    <x v="0"/>
  </r>
  <r>
    <n v="2722"/>
    <s v="CA-2014-121286"/>
    <x v="130"/>
    <x v="821"/>
    <x v="0"/>
    <s v="ON-18715"/>
    <s v="Odella Nelson"/>
    <x v="1"/>
    <x v="0"/>
    <x v="143"/>
    <s v="North Carolina"/>
    <x v="182"/>
    <x v="0"/>
    <x v="937"/>
    <x v="1"/>
    <x v="9"/>
    <x v="930"/>
    <n v="58.24"/>
    <n v="5"/>
    <n v="0.2"/>
    <n v="5.0960000000000001"/>
    <n v="46.592000000000006"/>
    <n v="11.648000000000001"/>
    <x v="2"/>
    <x v="0"/>
    <s v="Q4"/>
    <x v="0"/>
  </r>
  <r>
    <n v="2723"/>
    <s v="CA-2016-164735"/>
    <x v="167"/>
    <x v="578"/>
    <x v="0"/>
    <s v="TB-21400"/>
    <s v="Tom Boeckenhauer"/>
    <x v="0"/>
    <x v="0"/>
    <x v="166"/>
    <s v="Virginia"/>
    <x v="212"/>
    <x v="0"/>
    <x v="720"/>
    <x v="1"/>
    <x v="4"/>
    <x v="719"/>
    <n v="81.2"/>
    <n v="5"/>
    <n v="0"/>
    <n v="12.18"/>
    <n v="81.2"/>
    <n v="0"/>
    <x v="0"/>
    <x v="3"/>
    <s v="Q2"/>
    <x v="6"/>
  </r>
  <r>
    <n v="2724"/>
    <s v="CA-2014-153479"/>
    <x v="777"/>
    <x v="508"/>
    <x v="1"/>
    <s v="DF-13135"/>
    <s v="David Flashing"/>
    <x v="0"/>
    <x v="0"/>
    <x v="132"/>
    <s v="California"/>
    <x v="167"/>
    <x v="1"/>
    <x v="264"/>
    <x v="1"/>
    <x v="2"/>
    <x v="264"/>
    <n v="14.45"/>
    <n v="5"/>
    <n v="0"/>
    <n v="6.7915000000000001"/>
    <n v="14.45"/>
    <n v="0"/>
    <x v="2"/>
    <x v="2"/>
    <s v="Q4"/>
    <x v="3"/>
  </r>
  <r>
    <n v="2725"/>
    <s v="CA-2014-153479"/>
    <x v="777"/>
    <x v="508"/>
    <x v="1"/>
    <s v="DF-13135"/>
    <s v="David Flashing"/>
    <x v="0"/>
    <x v="0"/>
    <x v="132"/>
    <s v="California"/>
    <x v="167"/>
    <x v="1"/>
    <x v="979"/>
    <x v="1"/>
    <x v="8"/>
    <x v="972"/>
    <n v="95.647999999999996"/>
    <n v="2"/>
    <n v="0.2"/>
    <n v="31.085599999999999"/>
    <n v="76.5184"/>
    <n v="19.1296"/>
    <x v="2"/>
    <x v="2"/>
    <s v="Q4"/>
    <x v="3"/>
  </r>
  <r>
    <n v="2726"/>
    <s v="CA-2017-149888"/>
    <x v="659"/>
    <x v="87"/>
    <x v="1"/>
    <s v="EP-13915"/>
    <s v="Emily Phan"/>
    <x v="0"/>
    <x v="0"/>
    <x v="10"/>
    <s v="Pennsylvania"/>
    <x v="74"/>
    <x v="3"/>
    <x v="1211"/>
    <x v="2"/>
    <x v="7"/>
    <x v="1196"/>
    <n v="359.97"/>
    <n v="5"/>
    <n v="0.4"/>
    <n v="-71.994"/>
    <n v="215.982"/>
    <n v="143.98800000000003"/>
    <x v="3"/>
    <x v="0"/>
    <s v="Q4"/>
    <x v="0"/>
  </r>
  <r>
    <n v="2727"/>
    <s v="CA-2017-149888"/>
    <x v="659"/>
    <x v="87"/>
    <x v="1"/>
    <s v="EP-13915"/>
    <s v="Emily Phan"/>
    <x v="0"/>
    <x v="0"/>
    <x v="10"/>
    <s v="Pennsylvania"/>
    <x v="74"/>
    <x v="3"/>
    <x v="1342"/>
    <x v="0"/>
    <x v="3"/>
    <x v="1327"/>
    <n v="350.35199999999998"/>
    <n v="4"/>
    <n v="0.4"/>
    <n v="-140.14080000000001"/>
    <n v="210.21119999999999"/>
    <n v="140.14079999999998"/>
    <x v="3"/>
    <x v="0"/>
    <s v="Q4"/>
    <x v="0"/>
  </r>
  <r>
    <n v="2728"/>
    <s v="CA-2017-119193"/>
    <x v="66"/>
    <x v="468"/>
    <x v="2"/>
    <s v="SK-19990"/>
    <s v="Sally Knutson"/>
    <x v="0"/>
    <x v="0"/>
    <x v="167"/>
    <s v="Ohio"/>
    <x v="213"/>
    <x v="3"/>
    <x v="520"/>
    <x v="1"/>
    <x v="8"/>
    <x v="520"/>
    <n v="1.641"/>
    <n v="1"/>
    <n v="0.7"/>
    <n v="-1.3128"/>
    <n v="0.49230000000000007"/>
    <n v="1.1486999999999998"/>
    <x v="3"/>
    <x v="4"/>
    <s v="Q4"/>
    <x v="5"/>
  </r>
  <r>
    <n v="2729"/>
    <s v="CA-2017-119193"/>
    <x v="66"/>
    <x v="468"/>
    <x v="2"/>
    <s v="SK-19990"/>
    <s v="Sally Knutson"/>
    <x v="0"/>
    <x v="0"/>
    <x v="167"/>
    <s v="Ohio"/>
    <x v="213"/>
    <x v="3"/>
    <x v="1334"/>
    <x v="2"/>
    <x v="7"/>
    <x v="1319"/>
    <n v="629.95799999999997"/>
    <n v="7"/>
    <n v="0.4"/>
    <n v="94.493700000000004"/>
    <n v="377.97479999999996"/>
    <n v="251.98320000000001"/>
    <x v="3"/>
    <x v="4"/>
    <s v="Q4"/>
    <x v="5"/>
  </r>
  <r>
    <n v="2730"/>
    <s v="CA-2017-104801"/>
    <x v="778"/>
    <x v="822"/>
    <x v="1"/>
    <s v="FH-14350"/>
    <s v="Fred Harton"/>
    <x v="0"/>
    <x v="0"/>
    <x v="4"/>
    <s v="Washington"/>
    <x v="59"/>
    <x v="1"/>
    <x v="147"/>
    <x v="1"/>
    <x v="6"/>
    <x v="148"/>
    <n v="6.63"/>
    <n v="3"/>
    <n v="0"/>
    <n v="1.7901"/>
    <n v="6.63"/>
    <n v="0"/>
    <x v="3"/>
    <x v="11"/>
    <s v="Q1"/>
    <x v="2"/>
  </r>
  <r>
    <n v="2731"/>
    <s v="CA-2017-104801"/>
    <x v="778"/>
    <x v="822"/>
    <x v="1"/>
    <s v="FH-14350"/>
    <s v="Fred Harton"/>
    <x v="0"/>
    <x v="0"/>
    <x v="4"/>
    <s v="Washington"/>
    <x v="59"/>
    <x v="1"/>
    <x v="651"/>
    <x v="2"/>
    <x v="11"/>
    <x v="651"/>
    <n v="799.96"/>
    <n v="4"/>
    <n v="0"/>
    <n v="343.9828"/>
    <n v="799.96"/>
    <n v="0"/>
    <x v="3"/>
    <x v="11"/>
    <s v="Q1"/>
    <x v="2"/>
  </r>
  <r>
    <n v="2732"/>
    <s v="CA-2017-104801"/>
    <x v="778"/>
    <x v="822"/>
    <x v="1"/>
    <s v="FH-14350"/>
    <s v="Fred Harton"/>
    <x v="0"/>
    <x v="0"/>
    <x v="4"/>
    <s v="Washington"/>
    <x v="59"/>
    <x v="1"/>
    <x v="216"/>
    <x v="0"/>
    <x v="5"/>
    <x v="217"/>
    <n v="107.53"/>
    <n v="1"/>
    <n v="0"/>
    <n v="21.506"/>
    <n v="107.53"/>
    <n v="0"/>
    <x v="3"/>
    <x v="11"/>
    <s v="Q1"/>
    <x v="2"/>
  </r>
  <r>
    <n v="2733"/>
    <s v="CA-2014-107594"/>
    <x v="779"/>
    <x v="287"/>
    <x v="1"/>
    <s v="EH-13945"/>
    <s v="Eric Hoffmann"/>
    <x v="0"/>
    <x v="0"/>
    <x v="135"/>
    <s v="New Jersey"/>
    <x v="170"/>
    <x v="3"/>
    <x v="687"/>
    <x v="2"/>
    <x v="7"/>
    <x v="687"/>
    <n v="73.98"/>
    <n v="2"/>
    <n v="0"/>
    <n v="19.974599999999999"/>
    <n v="73.98"/>
    <n v="0"/>
    <x v="2"/>
    <x v="7"/>
    <s v="Q3"/>
    <x v="4"/>
  </r>
  <r>
    <n v="2734"/>
    <s v="CA-2014-107594"/>
    <x v="779"/>
    <x v="287"/>
    <x v="1"/>
    <s v="EH-13945"/>
    <s v="Eric Hoffmann"/>
    <x v="0"/>
    <x v="0"/>
    <x v="135"/>
    <s v="New Jersey"/>
    <x v="170"/>
    <x v="3"/>
    <x v="796"/>
    <x v="1"/>
    <x v="6"/>
    <x v="794"/>
    <n v="5.58"/>
    <n v="1"/>
    <n v="0"/>
    <n v="2.1762000000000001"/>
    <n v="5.58"/>
    <n v="0"/>
    <x v="2"/>
    <x v="7"/>
    <s v="Q3"/>
    <x v="4"/>
  </r>
  <r>
    <n v="2735"/>
    <s v="CA-2015-129770"/>
    <x v="780"/>
    <x v="823"/>
    <x v="0"/>
    <s v="JE-15715"/>
    <s v="Joe Elijah"/>
    <x v="0"/>
    <x v="0"/>
    <x v="324"/>
    <s v="New Mexico"/>
    <x v="403"/>
    <x v="1"/>
    <x v="33"/>
    <x v="1"/>
    <x v="10"/>
    <x v="33"/>
    <n v="49.12"/>
    <n v="4"/>
    <n v="0"/>
    <n v="23.086400000000001"/>
    <n v="49.12"/>
    <n v="0"/>
    <x v="1"/>
    <x v="11"/>
    <s v="Q1"/>
    <x v="3"/>
  </r>
  <r>
    <n v="2736"/>
    <s v="CA-2015-115798"/>
    <x v="50"/>
    <x v="765"/>
    <x v="1"/>
    <s v="KL-16645"/>
    <s v="Ken Lonsdale"/>
    <x v="0"/>
    <x v="0"/>
    <x v="46"/>
    <s v="Delaware"/>
    <x v="284"/>
    <x v="3"/>
    <x v="1419"/>
    <x v="2"/>
    <x v="7"/>
    <x v="1407"/>
    <n v="377.97"/>
    <n v="3"/>
    <n v="0"/>
    <n v="94.492500000000007"/>
    <n v="377.97"/>
    <n v="0"/>
    <x v="1"/>
    <x v="0"/>
    <s v="Q4"/>
    <x v="5"/>
  </r>
  <r>
    <n v="2737"/>
    <s v="CA-2015-115798"/>
    <x v="50"/>
    <x v="765"/>
    <x v="1"/>
    <s v="KL-16645"/>
    <s v="Ken Lonsdale"/>
    <x v="0"/>
    <x v="0"/>
    <x v="46"/>
    <s v="Delaware"/>
    <x v="284"/>
    <x v="3"/>
    <x v="670"/>
    <x v="1"/>
    <x v="10"/>
    <x v="670"/>
    <n v="42.28"/>
    <n v="7"/>
    <n v="0"/>
    <n v="19.871600000000001"/>
    <n v="42.28"/>
    <n v="0"/>
    <x v="1"/>
    <x v="0"/>
    <s v="Q4"/>
    <x v="5"/>
  </r>
  <r>
    <n v="2738"/>
    <s v="CA-2015-115798"/>
    <x v="50"/>
    <x v="765"/>
    <x v="1"/>
    <s v="KL-16645"/>
    <s v="Ken Lonsdale"/>
    <x v="0"/>
    <x v="0"/>
    <x v="46"/>
    <s v="Delaware"/>
    <x v="284"/>
    <x v="3"/>
    <x v="899"/>
    <x v="0"/>
    <x v="0"/>
    <x v="892"/>
    <n v="299.97000000000003"/>
    <n v="3"/>
    <n v="0"/>
    <n v="56.994300000000003"/>
    <n v="299.97000000000003"/>
    <n v="0"/>
    <x v="1"/>
    <x v="0"/>
    <s v="Q4"/>
    <x v="5"/>
  </r>
  <r>
    <n v="2739"/>
    <s v="CA-2015-115798"/>
    <x v="50"/>
    <x v="765"/>
    <x v="1"/>
    <s v="KL-16645"/>
    <s v="Ken Lonsdale"/>
    <x v="0"/>
    <x v="0"/>
    <x v="46"/>
    <s v="Delaware"/>
    <x v="284"/>
    <x v="3"/>
    <x v="817"/>
    <x v="2"/>
    <x v="7"/>
    <x v="813"/>
    <n v="89.98"/>
    <n v="2"/>
    <n v="0"/>
    <n v="43.190399999999997"/>
    <n v="89.98"/>
    <n v="0"/>
    <x v="1"/>
    <x v="0"/>
    <s v="Q4"/>
    <x v="5"/>
  </r>
  <r>
    <n v="2740"/>
    <s v="CA-2017-122707"/>
    <x v="513"/>
    <x v="650"/>
    <x v="2"/>
    <s v="EB-13750"/>
    <s v="Edward Becker"/>
    <x v="1"/>
    <x v="0"/>
    <x v="325"/>
    <s v="Alabama"/>
    <x v="404"/>
    <x v="0"/>
    <x v="1420"/>
    <x v="1"/>
    <x v="14"/>
    <x v="1408"/>
    <n v="477.24"/>
    <n v="4"/>
    <n v="0"/>
    <n v="9.5448000000000004"/>
    <n v="477.24"/>
    <n v="0"/>
    <x v="3"/>
    <x v="3"/>
    <s v="Q2"/>
    <x v="1"/>
  </r>
  <r>
    <n v="2741"/>
    <s v="CA-2017-122707"/>
    <x v="513"/>
    <x v="650"/>
    <x v="2"/>
    <s v="EB-13750"/>
    <s v="Edward Becker"/>
    <x v="1"/>
    <x v="0"/>
    <x v="325"/>
    <s v="Alabama"/>
    <x v="404"/>
    <x v="0"/>
    <x v="1421"/>
    <x v="2"/>
    <x v="11"/>
    <x v="1409"/>
    <n v="25.98"/>
    <n v="2"/>
    <n v="0"/>
    <n v="1.5588"/>
    <n v="25.98"/>
    <n v="0"/>
    <x v="3"/>
    <x v="3"/>
    <s v="Q2"/>
    <x v="1"/>
  </r>
  <r>
    <n v="2742"/>
    <s v="CA-2016-165015"/>
    <x v="781"/>
    <x v="824"/>
    <x v="0"/>
    <s v="BD-11725"/>
    <s v="Bruce Degenhardt"/>
    <x v="0"/>
    <x v="0"/>
    <x v="46"/>
    <s v="Ohio"/>
    <x v="55"/>
    <x v="3"/>
    <x v="1040"/>
    <x v="1"/>
    <x v="12"/>
    <x v="153"/>
    <n v="46.72"/>
    <n v="5"/>
    <n v="0.2"/>
    <n v="17.52"/>
    <n v="37.375999999999998"/>
    <n v="9.3439999999999994"/>
    <x v="0"/>
    <x v="11"/>
    <s v="Q1"/>
    <x v="6"/>
  </r>
  <r>
    <n v="2743"/>
    <s v="CA-2014-149244"/>
    <x v="130"/>
    <x v="821"/>
    <x v="1"/>
    <s v="MS-17530"/>
    <s v="MaryBeth Skach"/>
    <x v="0"/>
    <x v="0"/>
    <x v="70"/>
    <s v="California"/>
    <x v="88"/>
    <x v="1"/>
    <x v="1381"/>
    <x v="0"/>
    <x v="5"/>
    <x v="1366"/>
    <n v="35.340000000000003"/>
    <n v="2"/>
    <n v="0"/>
    <n v="13.4292"/>
    <n v="35.340000000000003"/>
    <n v="0"/>
    <x v="2"/>
    <x v="0"/>
    <s v="Q4"/>
    <x v="0"/>
  </r>
  <r>
    <n v="2744"/>
    <s v="CA-2015-140144"/>
    <x v="782"/>
    <x v="579"/>
    <x v="0"/>
    <s v="SC-20770"/>
    <s v="Stewart Carmichael"/>
    <x v="1"/>
    <x v="0"/>
    <x v="8"/>
    <s v="California"/>
    <x v="34"/>
    <x v="1"/>
    <x v="592"/>
    <x v="0"/>
    <x v="5"/>
    <x v="592"/>
    <n v="257.64"/>
    <n v="6"/>
    <n v="0"/>
    <n v="100.4796"/>
    <n v="257.64"/>
    <n v="0"/>
    <x v="1"/>
    <x v="1"/>
    <s v="Q2"/>
    <x v="3"/>
  </r>
  <r>
    <n v="2745"/>
    <s v="CA-2015-140144"/>
    <x v="782"/>
    <x v="579"/>
    <x v="0"/>
    <s v="SC-20770"/>
    <s v="Stewart Carmichael"/>
    <x v="1"/>
    <x v="0"/>
    <x v="8"/>
    <s v="California"/>
    <x v="34"/>
    <x v="1"/>
    <x v="66"/>
    <x v="2"/>
    <x v="7"/>
    <x v="66"/>
    <n v="125.976"/>
    <n v="3"/>
    <n v="0.2"/>
    <n v="47.241"/>
    <n v="100.7808"/>
    <n v="25.1952"/>
    <x v="1"/>
    <x v="1"/>
    <s v="Q2"/>
    <x v="3"/>
  </r>
  <r>
    <n v="2746"/>
    <s v="CA-2017-163321"/>
    <x v="783"/>
    <x v="825"/>
    <x v="0"/>
    <s v="FM-14380"/>
    <s v="Fred McMath"/>
    <x v="0"/>
    <x v="0"/>
    <x v="108"/>
    <s v="North Carolina"/>
    <x v="222"/>
    <x v="0"/>
    <x v="409"/>
    <x v="2"/>
    <x v="11"/>
    <x v="409"/>
    <n v="79.992000000000004"/>
    <n v="1"/>
    <n v="0.2"/>
    <n v="21.997800000000002"/>
    <n v="63.993600000000008"/>
    <n v="15.998400000000002"/>
    <x v="3"/>
    <x v="6"/>
    <s v="Q3"/>
    <x v="2"/>
  </r>
  <r>
    <n v="2747"/>
    <s v="CA-2014-155887"/>
    <x v="552"/>
    <x v="613"/>
    <x v="1"/>
    <s v="KT-16480"/>
    <s v="Kean Thornton"/>
    <x v="0"/>
    <x v="0"/>
    <x v="47"/>
    <s v="Massachusetts"/>
    <x v="117"/>
    <x v="3"/>
    <x v="601"/>
    <x v="0"/>
    <x v="3"/>
    <x v="601"/>
    <n v="700.05600000000004"/>
    <n v="3"/>
    <n v="0.3"/>
    <n v="-130.0104"/>
    <n v="490.03919999999999"/>
    <n v="210.01680000000002"/>
    <x v="2"/>
    <x v="5"/>
    <s v="Q2"/>
    <x v="2"/>
  </r>
  <r>
    <n v="2748"/>
    <s v="US-2015-165449"/>
    <x v="6"/>
    <x v="6"/>
    <x v="1"/>
    <s v="AP-10720"/>
    <s v="Anne Pryor"/>
    <x v="2"/>
    <x v="0"/>
    <x v="326"/>
    <s v="Texas"/>
    <x v="405"/>
    <x v="2"/>
    <x v="1422"/>
    <x v="2"/>
    <x v="11"/>
    <x v="1410"/>
    <n v="27.167999999999999"/>
    <n v="4"/>
    <n v="0.2"/>
    <n v="-1.3584000000000001"/>
    <n v="21.734400000000001"/>
    <n v="5.4336000000000002"/>
    <x v="1"/>
    <x v="0"/>
    <s v="Q4"/>
    <x v="1"/>
  </r>
  <r>
    <n v="2749"/>
    <s v="CA-2015-110247"/>
    <x v="784"/>
    <x v="222"/>
    <x v="1"/>
    <s v="RH-19555"/>
    <s v="Ritsa Hightower"/>
    <x v="0"/>
    <x v="0"/>
    <x v="315"/>
    <s v="Florida"/>
    <x v="393"/>
    <x v="0"/>
    <x v="1316"/>
    <x v="1"/>
    <x v="8"/>
    <x v="1302"/>
    <n v="8.2260000000000009"/>
    <n v="3"/>
    <n v="0.7"/>
    <n v="-6.0324"/>
    <n v="2.4678000000000004"/>
    <n v="5.7582000000000004"/>
    <x v="1"/>
    <x v="4"/>
    <s v="Q4"/>
    <x v="5"/>
  </r>
  <r>
    <n v="2750"/>
    <s v="US-2014-141257"/>
    <x v="785"/>
    <x v="3"/>
    <x v="1"/>
    <s v="CS-11950"/>
    <s v="Carlos Soltero"/>
    <x v="0"/>
    <x v="0"/>
    <x v="4"/>
    <s v="Washington"/>
    <x v="60"/>
    <x v="1"/>
    <x v="1423"/>
    <x v="0"/>
    <x v="1"/>
    <x v="1411"/>
    <n v="585.55200000000002"/>
    <n v="3"/>
    <n v="0.2"/>
    <n v="73.194000000000003"/>
    <n v="468.44160000000005"/>
    <n v="117.11040000000001"/>
    <x v="2"/>
    <x v="1"/>
    <s v="Q2"/>
    <x v="1"/>
  </r>
  <r>
    <n v="2751"/>
    <s v="CA-2014-154669"/>
    <x v="233"/>
    <x v="826"/>
    <x v="0"/>
    <s v="TM-21010"/>
    <s v="Tamara Manning"/>
    <x v="0"/>
    <x v="0"/>
    <x v="327"/>
    <s v="California"/>
    <x v="406"/>
    <x v="1"/>
    <x v="1424"/>
    <x v="1"/>
    <x v="4"/>
    <x v="1412"/>
    <n v="423.28"/>
    <n v="11"/>
    <n v="0"/>
    <n v="110.0528"/>
    <n v="423.28"/>
    <n v="0"/>
    <x v="2"/>
    <x v="6"/>
    <s v="Q3"/>
    <x v="5"/>
  </r>
  <r>
    <n v="2752"/>
    <s v="CA-2014-158029"/>
    <x v="542"/>
    <x v="496"/>
    <x v="1"/>
    <s v="HF-14995"/>
    <s v="Herbert Flentye"/>
    <x v="0"/>
    <x v="0"/>
    <x v="1"/>
    <s v="California"/>
    <x v="141"/>
    <x v="1"/>
    <x v="1153"/>
    <x v="0"/>
    <x v="1"/>
    <x v="1141"/>
    <n v="225.29599999999999"/>
    <n v="2"/>
    <n v="0.2"/>
    <n v="22.529599999999999"/>
    <n v="180.23680000000002"/>
    <n v="45.059200000000004"/>
    <x v="2"/>
    <x v="5"/>
    <s v="Q2"/>
    <x v="2"/>
  </r>
  <r>
    <n v="2753"/>
    <s v="CA-2015-155306"/>
    <x v="786"/>
    <x v="419"/>
    <x v="1"/>
    <s v="GA-14515"/>
    <s v="George Ashbrook"/>
    <x v="0"/>
    <x v="0"/>
    <x v="8"/>
    <s v="California"/>
    <x v="34"/>
    <x v="1"/>
    <x v="1061"/>
    <x v="1"/>
    <x v="6"/>
    <x v="1050"/>
    <n v="5.56"/>
    <n v="2"/>
    <n v="0"/>
    <n v="2.2240000000000002"/>
    <n v="5.56"/>
    <n v="0"/>
    <x v="1"/>
    <x v="3"/>
    <s v="Q2"/>
    <x v="5"/>
  </r>
  <r>
    <n v="2754"/>
    <s v="CA-2015-155306"/>
    <x v="786"/>
    <x v="419"/>
    <x v="1"/>
    <s v="GA-14515"/>
    <s v="George Ashbrook"/>
    <x v="0"/>
    <x v="0"/>
    <x v="8"/>
    <s v="California"/>
    <x v="34"/>
    <x v="1"/>
    <x v="619"/>
    <x v="2"/>
    <x v="11"/>
    <x v="619"/>
    <n v="323.37"/>
    <n v="3"/>
    <n v="0"/>
    <n v="129.34800000000001"/>
    <n v="323.37"/>
    <n v="0"/>
    <x v="1"/>
    <x v="3"/>
    <s v="Q2"/>
    <x v="5"/>
  </r>
  <r>
    <n v="2755"/>
    <s v="CA-2015-155306"/>
    <x v="786"/>
    <x v="419"/>
    <x v="1"/>
    <s v="GA-14515"/>
    <s v="George Ashbrook"/>
    <x v="0"/>
    <x v="0"/>
    <x v="8"/>
    <s v="California"/>
    <x v="34"/>
    <x v="1"/>
    <x v="966"/>
    <x v="2"/>
    <x v="7"/>
    <x v="1368"/>
    <n v="783.96"/>
    <n v="5"/>
    <n v="0.2"/>
    <n v="68.596500000000006"/>
    <n v="627.16800000000012"/>
    <n v="156.79200000000003"/>
    <x v="1"/>
    <x v="3"/>
    <s v="Q2"/>
    <x v="5"/>
  </r>
  <r>
    <n v="2756"/>
    <s v="CA-2015-155306"/>
    <x v="786"/>
    <x v="419"/>
    <x v="1"/>
    <s v="GA-14515"/>
    <s v="George Ashbrook"/>
    <x v="0"/>
    <x v="0"/>
    <x v="8"/>
    <s v="California"/>
    <x v="34"/>
    <x v="1"/>
    <x v="1364"/>
    <x v="1"/>
    <x v="9"/>
    <x v="1350"/>
    <n v="1447.65"/>
    <n v="5"/>
    <n v="0"/>
    <n v="419.81849999999997"/>
    <n v="1447.65"/>
    <n v="0"/>
    <x v="1"/>
    <x v="3"/>
    <s v="Q2"/>
    <x v="5"/>
  </r>
  <r>
    <n v="2757"/>
    <s v="CA-2015-155306"/>
    <x v="786"/>
    <x v="419"/>
    <x v="1"/>
    <s v="GA-14515"/>
    <s v="George Ashbrook"/>
    <x v="0"/>
    <x v="0"/>
    <x v="8"/>
    <s v="California"/>
    <x v="34"/>
    <x v="1"/>
    <x v="1331"/>
    <x v="1"/>
    <x v="10"/>
    <x v="1316"/>
    <n v="11.96"/>
    <n v="2"/>
    <n v="0"/>
    <n v="5.8604000000000003"/>
    <n v="11.96"/>
    <n v="0"/>
    <x v="1"/>
    <x v="3"/>
    <s v="Q2"/>
    <x v="5"/>
  </r>
  <r>
    <n v="2758"/>
    <s v="CA-2016-127775"/>
    <x v="725"/>
    <x v="111"/>
    <x v="0"/>
    <s v="ES-14020"/>
    <s v="Erica Smith"/>
    <x v="0"/>
    <x v="0"/>
    <x v="20"/>
    <s v="New York"/>
    <x v="45"/>
    <x v="3"/>
    <x v="657"/>
    <x v="2"/>
    <x v="11"/>
    <x v="657"/>
    <n v="239.97"/>
    <n v="3"/>
    <n v="0"/>
    <n v="71.991"/>
    <n v="239.97"/>
    <n v="0"/>
    <x v="0"/>
    <x v="1"/>
    <s v="Q2"/>
    <x v="3"/>
  </r>
  <r>
    <n v="2759"/>
    <s v="CA-2016-146171"/>
    <x v="21"/>
    <x v="535"/>
    <x v="1"/>
    <s v="JP-16135"/>
    <s v="Julie Prescott"/>
    <x v="2"/>
    <x v="0"/>
    <x v="38"/>
    <s v="Georgia"/>
    <x v="112"/>
    <x v="0"/>
    <x v="1006"/>
    <x v="0"/>
    <x v="5"/>
    <x v="1381"/>
    <n v="76.92"/>
    <n v="4"/>
    <n v="0"/>
    <n v="31.537199999999999"/>
    <n v="76.92"/>
    <n v="0"/>
    <x v="0"/>
    <x v="10"/>
    <s v="Q1"/>
    <x v="5"/>
  </r>
  <r>
    <n v="2760"/>
    <s v="CA-2016-146171"/>
    <x v="21"/>
    <x v="535"/>
    <x v="1"/>
    <s v="JP-16135"/>
    <s v="Julie Prescott"/>
    <x v="2"/>
    <x v="0"/>
    <x v="38"/>
    <s v="Georgia"/>
    <x v="112"/>
    <x v="0"/>
    <x v="772"/>
    <x v="1"/>
    <x v="4"/>
    <x v="771"/>
    <n v="481.32"/>
    <n v="4"/>
    <n v="0"/>
    <n v="125.14319999999999"/>
    <n v="481.32"/>
    <n v="0"/>
    <x v="0"/>
    <x v="10"/>
    <s v="Q1"/>
    <x v="5"/>
  </r>
  <r>
    <n v="2761"/>
    <s v="CA-2014-129574"/>
    <x v="542"/>
    <x v="632"/>
    <x v="2"/>
    <s v="Dp-13240"/>
    <s v="Dean percer"/>
    <x v="2"/>
    <x v="0"/>
    <x v="208"/>
    <s v="Utah"/>
    <x v="407"/>
    <x v="1"/>
    <x v="364"/>
    <x v="1"/>
    <x v="10"/>
    <x v="364"/>
    <n v="48.4"/>
    <n v="5"/>
    <n v="0"/>
    <n v="23.231999999999999"/>
    <n v="48.4"/>
    <n v="0"/>
    <x v="2"/>
    <x v="5"/>
    <s v="Q2"/>
    <x v="2"/>
  </r>
  <r>
    <n v="2762"/>
    <s v="CA-2017-126536"/>
    <x v="386"/>
    <x v="518"/>
    <x v="2"/>
    <s v="NK-18490"/>
    <s v="Neil Knudson"/>
    <x v="2"/>
    <x v="0"/>
    <x v="8"/>
    <s v="California"/>
    <x v="94"/>
    <x v="1"/>
    <x v="1425"/>
    <x v="2"/>
    <x v="11"/>
    <x v="1413"/>
    <n v="0.99"/>
    <n v="1"/>
    <n v="0"/>
    <n v="0.43559999999999999"/>
    <n v="0.99"/>
    <n v="0"/>
    <x v="3"/>
    <x v="2"/>
    <s v="Q4"/>
    <x v="6"/>
  </r>
  <r>
    <n v="2763"/>
    <s v="CA-2017-126536"/>
    <x v="386"/>
    <x v="518"/>
    <x v="2"/>
    <s v="NK-18490"/>
    <s v="Neil Knudson"/>
    <x v="2"/>
    <x v="0"/>
    <x v="8"/>
    <s v="California"/>
    <x v="94"/>
    <x v="1"/>
    <x v="986"/>
    <x v="1"/>
    <x v="8"/>
    <x v="979"/>
    <n v="101.84"/>
    <n v="5"/>
    <n v="0.2"/>
    <n v="36.917000000000002"/>
    <n v="81.472000000000008"/>
    <n v="20.368000000000002"/>
    <x v="3"/>
    <x v="2"/>
    <s v="Q4"/>
    <x v="6"/>
  </r>
  <r>
    <n v="2764"/>
    <s v="CA-2017-165757"/>
    <x v="738"/>
    <x v="171"/>
    <x v="1"/>
    <s v="PL-18925"/>
    <s v="Paul Lucas"/>
    <x v="2"/>
    <x v="0"/>
    <x v="10"/>
    <s v="Pennsylvania"/>
    <x v="11"/>
    <x v="3"/>
    <x v="1426"/>
    <x v="1"/>
    <x v="8"/>
    <x v="1414"/>
    <n v="10.332000000000001"/>
    <n v="3"/>
    <n v="0.7"/>
    <n v="-7.5768000000000004"/>
    <n v="3.0996000000000006"/>
    <n v="7.2324000000000002"/>
    <x v="3"/>
    <x v="1"/>
    <s v="Q2"/>
    <x v="6"/>
  </r>
  <r>
    <n v="2765"/>
    <s v="CA-2017-165757"/>
    <x v="738"/>
    <x v="171"/>
    <x v="1"/>
    <s v="PL-18925"/>
    <s v="Paul Lucas"/>
    <x v="2"/>
    <x v="0"/>
    <x v="10"/>
    <s v="Pennsylvania"/>
    <x v="11"/>
    <x v="3"/>
    <x v="350"/>
    <x v="1"/>
    <x v="8"/>
    <x v="350"/>
    <n v="31.155000000000001"/>
    <n v="5"/>
    <n v="0.7"/>
    <n v="-23.8855"/>
    <n v="9.3465000000000025"/>
    <n v="21.808499999999999"/>
    <x v="3"/>
    <x v="1"/>
    <s v="Q2"/>
    <x v="6"/>
  </r>
  <r>
    <n v="2766"/>
    <s v="CA-2017-165757"/>
    <x v="738"/>
    <x v="171"/>
    <x v="1"/>
    <s v="PL-18925"/>
    <s v="Paul Lucas"/>
    <x v="2"/>
    <x v="0"/>
    <x v="10"/>
    <s v="Pennsylvania"/>
    <x v="11"/>
    <x v="3"/>
    <x v="1427"/>
    <x v="1"/>
    <x v="4"/>
    <x v="1415"/>
    <n v="8.9280000000000008"/>
    <n v="2"/>
    <n v="0.2"/>
    <n v="0.66959999999999997"/>
    <n v="7.1424000000000012"/>
    <n v="1.7856000000000003"/>
    <x v="3"/>
    <x v="1"/>
    <s v="Q2"/>
    <x v="6"/>
  </r>
  <r>
    <n v="2767"/>
    <s v="CA-2017-167752"/>
    <x v="787"/>
    <x v="827"/>
    <x v="2"/>
    <s v="RW-19690"/>
    <s v="Robert Waldorf"/>
    <x v="0"/>
    <x v="0"/>
    <x v="10"/>
    <s v="Pennsylvania"/>
    <x v="63"/>
    <x v="3"/>
    <x v="1428"/>
    <x v="1"/>
    <x v="9"/>
    <x v="1416"/>
    <n v="34.384"/>
    <n v="1"/>
    <n v="0.2"/>
    <n v="3.8681999999999999"/>
    <n v="27.507200000000001"/>
    <n v="6.8768000000000002"/>
    <x v="3"/>
    <x v="9"/>
    <s v="Q1"/>
    <x v="1"/>
  </r>
  <r>
    <n v="2768"/>
    <s v="CA-2017-167752"/>
    <x v="787"/>
    <x v="827"/>
    <x v="2"/>
    <s v="RW-19690"/>
    <s v="Robert Waldorf"/>
    <x v="0"/>
    <x v="0"/>
    <x v="10"/>
    <s v="Pennsylvania"/>
    <x v="63"/>
    <x v="3"/>
    <x v="227"/>
    <x v="1"/>
    <x v="9"/>
    <x v="228"/>
    <n v="1924.16"/>
    <n v="8"/>
    <n v="0.2"/>
    <n v="312.67599999999999"/>
    <n v="1539.3280000000002"/>
    <n v="384.83200000000005"/>
    <x v="3"/>
    <x v="9"/>
    <s v="Q1"/>
    <x v="1"/>
  </r>
  <r>
    <n v="2769"/>
    <s v="US-2015-122140"/>
    <x v="788"/>
    <x v="828"/>
    <x v="1"/>
    <s v="MO-17950"/>
    <s v="Michael Oakman"/>
    <x v="0"/>
    <x v="0"/>
    <x v="61"/>
    <s v="Texas"/>
    <x v="77"/>
    <x v="2"/>
    <x v="1429"/>
    <x v="1"/>
    <x v="9"/>
    <x v="1417"/>
    <n v="32.192"/>
    <n v="2"/>
    <n v="0.8"/>
    <n v="-80.48"/>
    <n v="6.4383999999999988"/>
    <n v="25.753600000000002"/>
    <x v="1"/>
    <x v="3"/>
    <s v="Q2"/>
    <x v="6"/>
  </r>
  <r>
    <n v="2770"/>
    <s v="US-2015-122140"/>
    <x v="788"/>
    <x v="828"/>
    <x v="1"/>
    <s v="MO-17950"/>
    <s v="Michael Oakman"/>
    <x v="0"/>
    <x v="0"/>
    <x v="61"/>
    <s v="Texas"/>
    <x v="77"/>
    <x v="2"/>
    <x v="1044"/>
    <x v="2"/>
    <x v="11"/>
    <x v="1033"/>
    <n v="50.12"/>
    <n v="7"/>
    <n v="0.2"/>
    <n v="-0.62649999999999995"/>
    <n v="40.096000000000004"/>
    <n v="10.024000000000001"/>
    <x v="1"/>
    <x v="3"/>
    <s v="Q2"/>
    <x v="6"/>
  </r>
  <r>
    <n v="2771"/>
    <s v="US-2015-122140"/>
    <x v="788"/>
    <x v="828"/>
    <x v="1"/>
    <s v="MO-17950"/>
    <s v="Michael Oakman"/>
    <x v="0"/>
    <x v="0"/>
    <x v="61"/>
    <s v="Texas"/>
    <x v="77"/>
    <x v="2"/>
    <x v="1235"/>
    <x v="2"/>
    <x v="11"/>
    <x v="1218"/>
    <n v="47.975999999999999"/>
    <n v="3"/>
    <n v="0.2"/>
    <n v="1.7990999999999999"/>
    <n v="38.380800000000001"/>
    <n v="9.5952000000000002"/>
    <x v="1"/>
    <x v="3"/>
    <s v="Q2"/>
    <x v="6"/>
  </r>
  <r>
    <n v="2772"/>
    <s v="CA-2016-163986"/>
    <x v="323"/>
    <x v="165"/>
    <x v="1"/>
    <s v="JJ-15445"/>
    <s v="Jennifer Jackson"/>
    <x v="0"/>
    <x v="0"/>
    <x v="328"/>
    <s v="Wisconsin"/>
    <x v="408"/>
    <x v="2"/>
    <x v="376"/>
    <x v="1"/>
    <x v="4"/>
    <x v="377"/>
    <n v="54.5"/>
    <n v="5"/>
    <n v="0"/>
    <n v="14.17"/>
    <n v="54.5"/>
    <n v="0"/>
    <x v="0"/>
    <x v="8"/>
    <s v="Q3"/>
    <x v="3"/>
  </r>
  <r>
    <n v="2773"/>
    <s v="CA-2017-158967"/>
    <x v="389"/>
    <x v="169"/>
    <x v="2"/>
    <s v="BT-11680"/>
    <s v="Brian Thompson"/>
    <x v="0"/>
    <x v="0"/>
    <x v="2"/>
    <s v="Florida"/>
    <x v="2"/>
    <x v="0"/>
    <x v="740"/>
    <x v="0"/>
    <x v="5"/>
    <x v="222"/>
    <n v="19.103999999999999"/>
    <n v="3"/>
    <n v="0.2"/>
    <n v="5.7312000000000003"/>
    <n v="15.283200000000001"/>
    <n v="3.8208000000000002"/>
    <x v="3"/>
    <x v="4"/>
    <s v="Q4"/>
    <x v="1"/>
  </r>
  <r>
    <n v="2774"/>
    <s v="CA-2016-131576"/>
    <x v="441"/>
    <x v="482"/>
    <x v="1"/>
    <s v="RD-19585"/>
    <s v="Rob Dowd"/>
    <x v="0"/>
    <x v="0"/>
    <x v="66"/>
    <s v="Michigan"/>
    <x v="185"/>
    <x v="2"/>
    <x v="91"/>
    <x v="1"/>
    <x v="8"/>
    <x v="91"/>
    <n v="49.44"/>
    <n v="3"/>
    <n v="0"/>
    <n v="24.2256"/>
    <n v="49.44"/>
    <n v="0"/>
    <x v="0"/>
    <x v="0"/>
    <s v="Q4"/>
    <x v="0"/>
  </r>
  <r>
    <n v="2775"/>
    <s v="CA-2017-143455"/>
    <x v="343"/>
    <x v="551"/>
    <x v="1"/>
    <s v="ML-17755"/>
    <s v="Max Ludwig"/>
    <x v="2"/>
    <x v="0"/>
    <x v="24"/>
    <s v="Ohio"/>
    <x v="157"/>
    <x v="3"/>
    <x v="498"/>
    <x v="1"/>
    <x v="10"/>
    <x v="498"/>
    <n v="10.368"/>
    <n v="2"/>
    <n v="0.2"/>
    <n v="3.6288"/>
    <n v="8.2944000000000013"/>
    <n v="2.0736000000000003"/>
    <x v="3"/>
    <x v="0"/>
    <s v="Q4"/>
    <x v="3"/>
  </r>
  <r>
    <n v="2776"/>
    <s v="CA-2016-144729"/>
    <x v="147"/>
    <x v="829"/>
    <x v="1"/>
    <s v="JE-15745"/>
    <s v="Joel Eaton"/>
    <x v="0"/>
    <x v="0"/>
    <x v="70"/>
    <s v="California"/>
    <x v="88"/>
    <x v="1"/>
    <x v="232"/>
    <x v="1"/>
    <x v="4"/>
    <x v="233"/>
    <n v="154.44"/>
    <n v="3"/>
    <n v="0"/>
    <n v="1.5444"/>
    <n v="154.44"/>
    <n v="0"/>
    <x v="0"/>
    <x v="2"/>
    <s v="Q4"/>
    <x v="5"/>
  </r>
  <r>
    <n v="2777"/>
    <s v="CA-2015-127019"/>
    <x v="379"/>
    <x v="603"/>
    <x v="1"/>
    <s v="ER-13855"/>
    <s v="Elpida Rittenbach"/>
    <x v="1"/>
    <x v="0"/>
    <x v="77"/>
    <s v="Colorado"/>
    <x v="97"/>
    <x v="1"/>
    <x v="930"/>
    <x v="1"/>
    <x v="9"/>
    <x v="923"/>
    <n v="60.984000000000002"/>
    <n v="7"/>
    <n v="0.2"/>
    <n v="4.5738000000000003"/>
    <n v="48.787200000000006"/>
    <n v="12.196800000000001"/>
    <x v="1"/>
    <x v="4"/>
    <s v="Q4"/>
    <x v="2"/>
  </r>
  <r>
    <n v="2778"/>
    <s v="CA-2015-138534"/>
    <x v="789"/>
    <x v="830"/>
    <x v="0"/>
    <s v="JM-15535"/>
    <s v="Jessica Myrick"/>
    <x v="0"/>
    <x v="0"/>
    <x v="329"/>
    <s v="California"/>
    <x v="409"/>
    <x v="1"/>
    <x v="1121"/>
    <x v="0"/>
    <x v="0"/>
    <x v="1109"/>
    <n v="195.46600000000001"/>
    <n v="2"/>
    <n v="0.15"/>
    <n v="-13.797599999999999"/>
    <n v="166.14609999999999"/>
    <n v="29.319900000000001"/>
    <x v="1"/>
    <x v="7"/>
    <s v="Q3"/>
    <x v="5"/>
  </r>
  <r>
    <n v="2779"/>
    <s v="CA-2017-108322"/>
    <x v="504"/>
    <x v="547"/>
    <x v="1"/>
    <s v="SS-20140"/>
    <s v="Saphhira Shifley"/>
    <x v="1"/>
    <x v="0"/>
    <x v="330"/>
    <s v="Florida"/>
    <x v="410"/>
    <x v="0"/>
    <x v="345"/>
    <x v="0"/>
    <x v="5"/>
    <x v="345"/>
    <n v="23.68"/>
    <n v="8"/>
    <n v="0.2"/>
    <n v="6.2160000000000002"/>
    <n v="18.943999999999999"/>
    <n v="4.7359999999999998"/>
    <x v="3"/>
    <x v="3"/>
    <s v="Q2"/>
    <x v="1"/>
  </r>
  <r>
    <n v="2780"/>
    <s v="CA-2017-108322"/>
    <x v="504"/>
    <x v="547"/>
    <x v="1"/>
    <s v="SS-20140"/>
    <s v="Saphhira Shifley"/>
    <x v="1"/>
    <x v="0"/>
    <x v="330"/>
    <s v="Florida"/>
    <x v="410"/>
    <x v="0"/>
    <x v="1430"/>
    <x v="2"/>
    <x v="11"/>
    <x v="1418"/>
    <n v="2.3759999999999999"/>
    <n v="3"/>
    <n v="0.2"/>
    <n v="0.74250000000000005"/>
    <n v="1.9008"/>
    <n v="0.47520000000000001"/>
    <x v="3"/>
    <x v="3"/>
    <s v="Q2"/>
    <x v="1"/>
  </r>
  <r>
    <n v="2781"/>
    <s v="CA-2017-167668"/>
    <x v="636"/>
    <x v="785"/>
    <x v="2"/>
    <s v="TC-21295"/>
    <s v="Toby Carlisle"/>
    <x v="0"/>
    <x v="0"/>
    <x v="20"/>
    <s v="New York"/>
    <x v="45"/>
    <x v="3"/>
    <x v="198"/>
    <x v="1"/>
    <x v="2"/>
    <x v="199"/>
    <n v="59.2"/>
    <n v="4"/>
    <n v="0"/>
    <n v="29.6"/>
    <n v="59.2"/>
    <n v="0"/>
    <x v="3"/>
    <x v="5"/>
    <s v="Q2"/>
    <x v="3"/>
  </r>
  <r>
    <n v="2782"/>
    <s v="CA-2017-146724"/>
    <x v="225"/>
    <x v="207"/>
    <x v="1"/>
    <s v="HG-15025"/>
    <s v="Hunter Glantz"/>
    <x v="0"/>
    <x v="0"/>
    <x v="69"/>
    <s v="Minnesota"/>
    <x v="87"/>
    <x v="2"/>
    <x v="208"/>
    <x v="1"/>
    <x v="6"/>
    <x v="209"/>
    <n v="22"/>
    <n v="10"/>
    <n v="0"/>
    <n v="9.68"/>
    <n v="22"/>
    <n v="0"/>
    <x v="3"/>
    <x v="0"/>
    <s v="Q4"/>
    <x v="2"/>
  </r>
  <r>
    <n v="2783"/>
    <s v="CA-2016-139878"/>
    <x v="583"/>
    <x v="619"/>
    <x v="1"/>
    <s v="LD-17005"/>
    <s v="Lisa DeCherney"/>
    <x v="0"/>
    <x v="0"/>
    <x v="66"/>
    <s v="Michigan"/>
    <x v="151"/>
    <x v="2"/>
    <x v="957"/>
    <x v="2"/>
    <x v="7"/>
    <x v="950"/>
    <n v="257.98"/>
    <n v="2"/>
    <n v="0"/>
    <n v="74.8142"/>
    <n v="257.98"/>
    <n v="0"/>
    <x v="0"/>
    <x v="0"/>
    <s v="Q4"/>
    <x v="5"/>
  </r>
  <r>
    <n v="2784"/>
    <s v="US-2016-106677"/>
    <x v="732"/>
    <x v="54"/>
    <x v="1"/>
    <s v="AS-10285"/>
    <s v="Alejandro Savely"/>
    <x v="1"/>
    <x v="0"/>
    <x v="10"/>
    <s v="Pennsylvania"/>
    <x v="63"/>
    <x v="3"/>
    <x v="1431"/>
    <x v="2"/>
    <x v="7"/>
    <x v="1419"/>
    <n v="23.988"/>
    <n v="2"/>
    <n v="0.4"/>
    <n v="-15.992000000000001"/>
    <n v="14.392799999999999"/>
    <n v="9.5952000000000002"/>
    <x v="0"/>
    <x v="0"/>
    <s v="Q4"/>
    <x v="3"/>
  </r>
  <r>
    <n v="2785"/>
    <s v="CA-2016-116974"/>
    <x v="790"/>
    <x v="831"/>
    <x v="1"/>
    <s v="MP-17965"/>
    <s v="Michael Paige"/>
    <x v="1"/>
    <x v="0"/>
    <x v="21"/>
    <s v="Ohio"/>
    <x v="411"/>
    <x v="3"/>
    <x v="1136"/>
    <x v="2"/>
    <x v="7"/>
    <x v="1124"/>
    <n v="23.975999999999999"/>
    <n v="4"/>
    <n v="0.4"/>
    <n v="-15.5844"/>
    <n v="14.385599999999998"/>
    <n v="9.5904000000000007"/>
    <x v="0"/>
    <x v="2"/>
    <s v="Q4"/>
    <x v="1"/>
  </r>
  <r>
    <n v="2786"/>
    <s v="CA-2015-149972"/>
    <x v="481"/>
    <x v="832"/>
    <x v="2"/>
    <s v="CD-12790"/>
    <s v="Cynthia Delaney"/>
    <x v="2"/>
    <x v="0"/>
    <x v="1"/>
    <s v="California"/>
    <x v="1"/>
    <x v="1"/>
    <x v="499"/>
    <x v="0"/>
    <x v="1"/>
    <x v="499"/>
    <n v="601.53599999999994"/>
    <n v="4"/>
    <n v="0.2"/>
    <n v="0"/>
    <n v="481.22879999999998"/>
    <n v="120.30719999999999"/>
    <x v="1"/>
    <x v="8"/>
    <s v="Q3"/>
    <x v="2"/>
  </r>
  <r>
    <n v="2787"/>
    <s v="CA-2015-149972"/>
    <x v="481"/>
    <x v="832"/>
    <x v="2"/>
    <s v="CD-12790"/>
    <s v="Cynthia Delaney"/>
    <x v="2"/>
    <x v="0"/>
    <x v="1"/>
    <s v="California"/>
    <x v="1"/>
    <x v="1"/>
    <x v="1432"/>
    <x v="1"/>
    <x v="13"/>
    <x v="1420"/>
    <n v="7.9"/>
    <n v="2"/>
    <n v="0"/>
    <n v="2.528"/>
    <n v="7.9"/>
    <n v="0"/>
    <x v="1"/>
    <x v="8"/>
    <s v="Q3"/>
    <x v="2"/>
  </r>
  <r>
    <n v="2788"/>
    <s v="US-2014-117744"/>
    <x v="266"/>
    <x v="546"/>
    <x v="1"/>
    <s v="MD-17860"/>
    <s v="Michael Dominguez"/>
    <x v="1"/>
    <x v="0"/>
    <x v="331"/>
    <s v="Texas"/>
    <x v="412"/>
    <x v="2"/>
    <x v="287"/>
    <x v="0"/>
    <x v="5"/>
    <x v="287"/>
    <n v="58.36"/>
    <n v="5"/>
    <n v="0.6"/>
    <n v="-24.803000000000001"/>
    <n v="23.344000000000001"/>
    <n v="35.015999999999998"/>
    <x v="2"/>
    <x v="4"/>
    <s v="Q4"/>
    <x v="0"/>
  </r>
  <r>
    <n v="2789"/>
    <s v="US-2014-117744"/>
    <x v="266"/>
    <x v="546"/>
    <x v="1"/>
    <s v="MD-17860"/>
    <s v="Michael Dominguez"/>
    <x v="1"/>
    <x v="0"/>
    <x v="331"/>
    <s v="Texas"/>
    <x v="412"/>
    <x v="2"/>
    <x v="134"/>
    <x v="1"/>
    <x v="6"/>
    <x v="135"/>
    <n v="16.463999999999999"/>
    <n v="7"/>
    <n v="0.2"/>
    <n v="1.4406000000000001"/>
    <n v="13.171199999999999"/>
    <n v="3.2927999999999997"/>
    <x v="2"/>
    <x v="4"/>
    <s v="Q4"/>
    <x v="0"/>
  </r>
  <r>
    <n v="2790"/>
    <s v="US-2014-117744"/>
    <x v="266"/>
    <x v="546"/>
    <x v="1"/>
    <s v="MD-17860"/>
    <s v="Michael Dominguez"/>
    <x v="1"/>
    <x v="0"/>
    <x v="331"/>
    <s v="Texas"/>
    <x v="412"/>
    <x v="2"/>
    <x v="561"/>
    <x v="0"/>
    <x v="5"/>
    <x v="560"/>
    <n v="39.96"/>
    <n v="5"/>
    <n v="0.6"/>
    <n v="-23.975999999999999"/>
    <n v="15.984000000000002"/>
    <n v="23.975999999999999"/>
    <x v="2"/>
    <x v="4"/>
    <s v="Q4"/>
    <x v="0"/>
  </r>
  <r>
    <n v="2791"/>
    <s v="CA-2014-125514"/>
    <x v="158"/>
    <x v="833"/>
    <x v="2"/>
    <s v="BM-11650"/>
    <s v="Brian Moss"/>
    <x v="1"/>
    <x v="0"/>
    <x v="155"/>
    <s v="Nebraska"/>
    <x v="198"/>
    <x v="2"/>
    <x v="95"/>
    <x v="1"/>
    <x v="9"/>
    <x v="95"/>
    <n v="25.96"/>
    <n v="2"/>
    <n v="0"/>
    <n v="7.5284000000000004"/>
    <n v="25.96"/>
    <n v="0"/>
    <x v="2"/>
    <x v="8"/>
    <s v="Q3"/>
    <x v="1"/>
  </r>
  <r>
    <n v="2792"/>
    <s v="CA-2014-125514"/>
    <x v="158"/>
    <x v="833"/>
    <x v="2"/>
    <s v="BM-11650"/>
    <s v="Brian Moss"/>
    <x v="1"/>
    <x v="0"/>
    <x v="155"/>
    <s v="Nebraska"/>
    <x v="198"/>
    <x v="2"/>
    <x v="1204"/>
    <x v="1"/>
    <x v="9"/>
    <x v="1189"/>
    <n v="36.270000000000003"/>
    <n v="3"/>
    <n v="0"/>
    <n v="10.881"/>
    <n v="36.270000000000003"/>
    <n v="0"/>
    <x v="2"/>
    <x v="8"/>
    <s v="Q3"/>
    <x v="1"/>
  </r>
  <r>
    <n v="2793"/>
    <s v="CA-2014-125514"/>
    <x v="158"/>
    <x v="833"/>
    <x v="2"/>
    <s v="BM-11650"/>
    <s v="Brian Moss"/>
    <x v="1"/>
    <x v="0"/>
    <x v="155"/>
    <s v="Nebraska"/>
    <x v="198"/>
    <x v="2"/>
    <x v="815"/>
    <x v="1"/>
    <x v="10"/>
    <x v="811"/>
    <n v="6.48"/>
    <n v="1"/>
    <n v="0"/>
    <n v="3.1103999999999998"/>
    <n v="6.48"/>
    <n v="0"/>
    <x v="2"/>
    <x v="8"/>
    <s v="Q3"/>
    <x v="1"/>
  </r>
  <r>
    <n v="2794"/>
    <s v="CA-2014-154599"/>
    <x v="791"/>
    <x v="139"/>
    <x v="1"/>
    <s v="KN-16450"/>
    <s v="Kean Nguyen"/>
    <x v="1"/>
    <x v="0"/>
    <x v="332"/>
    <s v="California"/>
    <x v="413"/>
    <x v="1"/>
    <x v="664"/>
    <x v="2"/>
    <x v="7"/>
    <x v="664"/>
    <n v="1075.088"/>
    <n v="14"/>
    <n v="0.2"/>
    <n v="94.0702"/>
    <n v="860.07040000000006"/>
    <n v="215.01760000000002"/>
    <x v="2"/>
    <x v="3"/>
    <s v="Q2"/>
    <x v="3"/>
  </r>
  <r>
    <n v="2795"/>
    <s v="CA-2014-154599"/>
    <x v="791"/>
    <x v="139"/>
    <x v="1"/>
    <s v="KN-16450"/>
    <s v="Kean Nguyen"/>
    <x v="1"/>
    <x v="0"/>
    <x v="332"/>
    <s v="California"/>
    <x v="413"/>
    <x v="1"/>
    <x v="819"/>
    <x v="2"/>
    <x v="7"/>
    <x v="815"/>
    <n v="438.36799999999999"/>
    <n v="4"/>
    <n v="0.2"/>
    <n v="38.357199999999999"/>
    <n v="350.69440000000003"/>
    <n v="87.673600000000008"/>
    <x v="2"/>
    <x v="3"/>
    <s v="Q2"/>
    <x v="3"/>
  </r>
  <r>
    <n v="2796"/>
    <s v="CA-2014-154599"/>
    <x v="791"/>
    <x v="139"/>
    <x v="1"/>
    <s v="KN-16450"/>
    <s v="Kean Nguyen"/>
    <x v="1"/>
    <x v="0"/>
    <x v="332"/>
    <s v="California"/>
    <x v="413"/>
    <x v="1"/>
    <x v="507"/>
    <x v="1"/>
    <x v="8"/>
    <x v="507"/>
    <n v="18.088000000000001"/>
    <n v="7"/>
    <n v="0.2"/>
    <n v="6.5568999999999997"/>
    <n v="14.470400000000001"/>
    <n v="3.6176000000000004"/>
    <x v="2"/>
    <x v="3"/>
    <s v="Q2"/>
    <x v="3"/>
  </r>
  <r>
    <n v="2797"/>
    <s v="CA-2014-154599"/>
    <x v="791"/>
    <x v="139"/>
    <x v="1"/>
    <s v="KN-16450"/>
    <s v="Kean Nguyen"/>
    <x v="1"/>
    <x v="0"/>
    <x v="332"/>
    <s v="California"/>
    <x v="413"/>
    <x v="1"/>
    <x v="430"/>
    <x v="0"/>
    <x v="0"/>
    <x v="430"/>
    <n v="308.49900000000002"/>
    <n v="3"/>
    <n v="0.15"/>
    <n v="-18.146999999999998"/>
    <n v="262.22415000000001"/>
    <n v="46.274850000000001"/>
    <x v="2"/>
    <x v="3"/>
    <s v="Q2"/>
    <x v="3"/>
  </r>
  <r>
    <n v="2798"/>
    <s v="CA-2017-158743"/>
    <x v="179"/>
    <x v="471"/>
    <x v="1"/>
    <s v="IG-15085"/>
    <s v="Ivan Gibson"/>
    <x v="0"/>
    <x v="0"/>
    <x v="290"/>
    <s v="Arkansas"/>
    <x v="365"/>
    <x v="0"/>
    <x v="1216"/>
    <x v="1"/>
    <x v="6"/>
    <x v="1200"/>
    <n v="13.36"/>
    <n v="4"/>
    <n v="0"/>
    <n v="4.1416000000000004"/>
    <n v="13.36"/>
    <n v="0"/>
    <x v="3"/>
    <x v="2"/>
    <s v="Q4"/>
    <x v="5"/>
  </r>
  <r>
    <n v="2799"/>
    <s v="CA-2017-158743"/>
    <x v="179"/>
    <x v="471"/>
    <x v="1"/>
    <s v="IG-15085"/>
    <s v="Ivan Gibson"/>
    <x v="0"/>
    <x v="0"/>
    <x v="290"/>
    <s v="Arkansas"/>
    <x v="365"/>
    <x v="0"/>
    <x v="681"/>
    <x v="1"/>
    <x v="10"/>
    <x v="681"/>
    <n v="39.96"/>
    <n v="2"/>
    <n v="0"/>
    <n v="18.781199999999998"/>
    <n v="39.96"/>
    <n v="0"/>
    <x v="3"/>
    <x v="2"/>
    <s v="Q4"/>
    <x v="5"/>
  </r>
  <r>
    <n v="2800"/>
    <s v="CA-2017-158743"/>
    <x v="179"/>
    <x v="471"/>
    <x v="1"/>
    <s v="IG-15085"/>
    <s v="Ivan Gibson"/>
    <x v="0"/>
    <x v="0"/>
    <x v="290"/>
    <s v="Arkansas"/>
    <x v="365"/>
    <x v="0"/>
    <x v="705"/>
    <x v="1"/>
    <x v="8"/>
    <x v="705"/>
    <n v="145.85"/>
    <n v="5"/>
    <n v="0"/>
    <n v="70.007999999999996"/>
    <n v="145.85"/>
    <n v="0"/>
    <x v="3"/>
    <x v="2"/>
    <s v="Q4"/>
    <x v="5"/>
  </r>
  <r>
    <n v="2801"/>
    <s v="CA-2016-153318"/>
    <x v="792"/>
    <x v="464"/>
    <x v="2"/>
    <s v="JS-15595"/>
    <s v="Jill Stevenson"/>
    <x v="1"/>
    <x v="0"/>
    <x v="100"/>
    <s v="Florida"/>
    <x v="123"/>
    <x v="0"/>
    <x v="469"/>
    <x v="2"/>
    <x v="7"/>
    <x v="470"/>
    <n v="783.96"/>
    <n v="5"/>
    <n v="0.2"/>
    <n v="78.396000000000001"/>
    <n v="627.16800000000012"/>
    <n v="156.79200000000003"/>
    <x v="0"/>
    <x v="2"/>
    <s v="Q4"/>
    <x v="0"/>
  </r>
  <r>
    <n v="2802"/>
    <s v="US-2015-110163"/>
    <x v="549"/>
    <x v="164"/>
    <x v="2"/>
    <s v="GA-14725"/>
    <s v="Guy Armstrong"/>
    <x v="0"/>
    <x v="0"/>
    <x v="127"/>
    <s v="Oregon"/>
    <x v="160"/>
    <x v="1"/>
    <x v="32"/>
    <x v="1"/>
    <x v="6"/>
    <x v="32"/>
    <n v="7.88"/>
    <n v="1"/>
    <n v="0.2"/>
    <n v="1.7729999999999999"/>
    <n v="6.3040000000000003"/>
    <n v="1.5760000000000001"/>
    <x v="1"/>
    <x v="0"/>
    <s v="Q4"/>
    <x v="1"/>
  </r>
  <r>
    <n v="2803"/>
    <s v="CA-2017-143329"/>
    <x v="132"/>
    <x v="834"/>
    <x v="1"/>
    <s v="DL-13330"/>
    <s v="Denise Leinenbach"/>
    <x v="0"/>
    <x v="0"/>
    <x v="324"/>
    <s v="New Mexico"/>
    <x v="403"/>
    <x v="1"/>
    <x v="93"/>
    <x v="0"/>
    <x v="5"/>
    <x v="93"/>
    <n v="41.37"/>
    <n v="3"/>
    <n v="0"/>
    <n v="17.375399999999999"/>
    <n v="41.37"/>
    <n v="0"/>
    <x v="3"/>
    <x v="0"/>
    <s v="Q4"/>
    <x v="5"/>
  </r>
  <r>
    <n v="2804"/>
    <s v="CA-2015-159380"/>
    <x v="793"/>
    <x v="537"/>
    <x v="1"/>
    <s v="CS-12505"/>
    <s v="Cindy Stewart"/>
    <x v="0"/>
    <x v="0"/>
    <x v="8"/>
    <s v="California"/>
    <x v="34"/>
    <x v="1"/>
    <x v="1117"/>
    <x v="1"/>
    <x v="10"/>
    <x v="1105"/>
    <n v="12.84"/>
    <n v="3"/>
    <n v="0"/>
    <n v="5.7779999999999996"/>
    <n v="12.84"/>
    <n v="0"/>
    <x v="1"/>
    <x v="5"/>
    <s v="Q2"/>
    <x v="0"/>
  </r>
  <r>
    <n v="2805"/>
    <s v="CA-2015-159380"/>
    <x v="793"/>
    <x v="537"/>
    <x v="1"/>
    <s v="CS-12505"/>
    <s v="Cindy Stewart"/>
    <x v="0"/>
    <x v="0"/>
    <x v="8"/>
    <s v="California"/>
    <x v="34"/>
    <x v="1"/>
    <x v="1433"/>
    <x v="1"/>
    <x v="10"/>
    <x v="1421"/>
    <n v="25.68"/>
    <n v="6"/>
    <n v="0"/>
    <n v="11.555999999999999"/>
    <n v="25.68"/>
    <n v="0"/>
    <x v="1"/>
    <x v="5"/>
    <s v="Q2"/>
    <x v="0"/>
  </r>
  <r>
    <n v="2806"/>
    <s v="CA-2015-122623"/>
    <x v="67"/>
    <x v="835"/>
    <x v="1"/>
    <s v="CC-12145"/>
    <s v="Charles Crestani"/>
    <x v="0"/>
    <x v="0"/>
    <x v="236"/>
    <s v="Texas"/>
    <x v="293"/>
    <x v="2"/>
    <x v="1272"/>
    <x v="0"/>
    <x v="1"/>
    <x v="1257"/>
    <n v="47.515999999999998"/>
    <n v="2"/>
    <n v="0.3"/>
    <n v="-2.0364"/>
    <n v="33.261199999999995"/>
    <n v="14.254799999999999"/>
    <x v="1"/>
    <x v="8"/>
    <s v="Q3"/>
    <x v="2"/>
  </r>
  <r>
    <n v="2807"/>
    <s v="CA-2015-148635"/>
    <x v="395"/>
    <x v="836"/>
    <x v="0"/>
    <s v="MH-18025"/>
    <s v="Michelle Huthwaite"/>
    <x v="0"/>
    <x v="0"/>
    <x v="4"/>
    <s v="Washington"/>
    <x v="60"/>
    <x v="1"/>
    <x v="1217"/>
    <x v="1"/>
    <x v="13"/>
    <x v="1201"/>
    <n v="9.42"/>
    <n v="2"/>
    <n v="0"/>
    <n v="0.47099999999999997"/>
    <n v="9.42"/>
    <n v="0"/>
    <x v="1"/>
    <x v="7"/>
    <s v="Q3"/>
    <x v="3"/>
  </r>
  <r>
    <n v="2808"/>
    <s v="CA-2015-148635"/>
    <x v="395"/>
    <x v="836"/>
    <x v="0"/>
    <s v="MH-18025"/>
    <s v="Michelle Huthwaite"/>
    <x v="0"/>
    <x v="0"/>
    <x v="4"/>
    <s v="Washington"/>
    <x v="60"/>
    <x v="1"/>
    <x v="1434"/>
    <x v="1"/>
    <x v="10"/>
    <x v="1422"/>
    <n v="12.96"/>
    <n v="2"/>
    <n v="0"/>
    <n v="6.2207999999999997"/>
    <n v="12.96"/>
    <n v="0"/>
    <x v="1"/>
    <x v="7"/>
    <s v="Q3"/>
    <x v="3"/>
  </r>
  <r>
    <n v="2809"/>
    <s v="CA-2015-148635"/>
    <x v="395"/>
    <x v="836"/>
    <x v="0"/>
    <s v="MH-18025"/>
    <s v="Michelle Huthwaite"/>
    <x v="0"/>
    <x v="0"/>
    <x v="4"/>
    <s v="Washington"/>
    <x v="60"/>
    <x v="1"/>
    <x v="1248"/>
    <x v="0"/>
    <x v="0"/>
    <x v="1334"/>
    <n v="704.9"/>
    <n v="5"/>
    <n v="0"/>
    <n v="56.392000000000003"/>
    <n v="704.9"/>
    <n v="0"/>
    <x v="1"/>
    <x v="7"/>
    <s v="Q3"/>
    <x v="3"/>
  </r>
  <r>
    <n v="2810"/>
    <s v="CA-2015-148635"/>
    <x v="395"/>
    <x v="836"/>
    <x v="0"/>
    <s v="MH-18025"/>
    <s v="Michelle Huthwaite"/>
    <x v="0"/>
    <x v="0"/>
    <x v="4"/>
    <s v="Washington"/>
    <x v="60"/>
    <x v="1"/>
    <x v="1131"/>
    <x v="0"/>
    <x v="1"/>
    <x v="1119"/>
    <n v="561.56799999999998"/>
    <n v="2"/>
    <n v="0.2"/>
    <n v="28.078399999999998"/>
    <n v="449.25440000000003"/>
    <n v="112.31360000000001"/>
    <x v="1"/>
    <x v="7"/>
    <s v="Q3"/>
    <x v="3"/>
  </r>
  <r>
    <n v="2811"/>
    <s v="CA-2015-135685"/>
    <x v="547"/>
    <x v="837"/>
    <x v="0"/>
    <s v="MP-18175"/>
    <s v="Mike Pelletier"/>
    <x v="2"/>
    <x v="0"/>
    <x v="158"/>
    <s v="Wisconsin"/>
    <x v="201"/>
    <x v="2"/>
    <x v="368"/>
    <x v="1"/>
    <x v="10"/>
    <x v="369"/>
    <n v="179.82"/>
    <n v="9"/>
    <n v="0"/>
    <n v="84.5154"/>
    <n v="179.82"/>
    <n v="0"/>
    <x v="1"/>
    <x v="0"/>
    <s v="Q4"/>
    <x v="2"/>
  </r>
  <r>
    <n v="2812"/>
    <s v="CA-2015-135685"/>
    <x v="547"/>
    <x v="837"/>
    <x v="0"/>
    <s v="MP-18175"/>
    <s v="Mike Pelletier"/>
    <x v="2"/>
    <x v="0"/>
    <x v="158"/>
    <s v="Wisconsin"/>
    <x v="201"/>
    <x v="2"/>
    <x v="1435"/>
    <x v="0"/>
    <x v="5"/>
    <x v="1423"/>
    <n v="185.58"/>
    <n v="6"/>
    <n v="0"/>
    <n v="76.087800000000001"/>
    <n v="185.58"/>
    <n v="0"/>
    <x v="1"/>
    <x v="0"/>
    <s v="Q4"/>
    <x v="2"/>
  </r>
  <r>
    <n v="2813"/>
    <s v="CA-2015-135685"/>
    <x v="547"/>
    <x v="837"/>
    <x v="0"/>
    <s v="MP-18175"/>
    <s v="Mike Pelletier"/>
    <x v="2"/>
    <x v="0"/>
    <x v="158"/>
    <s v="Wisconsin"/>
    <x v="201"/>
    <x v="2"/>
    <x v="719"/>
    <x v="0"/>
    <x v="3"/>
    <x v="718"/>
    <n v="214.11"/>
    <n v="3"/>
    <n v="0"/>
    <n v="36.398699999999998"/>
    <n v="214.11"/>
    <n v="0"/>
    <x v="1"/>
    <x v="0"/>
    <s v="Q4"/>
    <x v="2"/>
  </r>
  <r>
    <n v="2814"/>
    <s v="CA-2015-135685"/>
    <x v="547"/>
    <x v="837"/>
    <x v="0"/>
    <s v="MP-18175"/>
    <s v="Mike Pelletier"/>
    <x v="2"/>
    <x v="0"/>
    <x v="158"/>
    <s v="Wisconsin"/>
    <x v="201"/>
    <x v="2"/>
    <x v="1287"/>
    <x v="2"/>
    <x v="11"/>
    <x v="1273"/>
    <n v="999.96"/>
    <n v="4"/>
    <n v="0"/>
    <n v="229.99080000000001"/>
    <n v="999.96"/>
    <n v="0"/>
    <x v="1"/>
    <x v="0"/>
    <s v="Q4"/>
    <x v="2"/>
  </r>
  <r>
    <n v="2815"/>
    <s v="CA-2015-135685"/>
    <x v="547"/>
    <x v="837"/>
    <x v="0"/>
    <s v="MP-18175"/>
    <s v="Mike Pelletier"/>
    <x v="2"/>
    <x v="0"/>
    <x v="158"/>
    <s v="Wisconsin"/>
    <x v="201"/>
    <x v="2"/>
    <x v="562"/>
    <x v="0"/>
    <x v="3"/>
    <x v="561"/>
    <n v="653.54999999999995"/>
    <n v="3"/>
    <n v="0"/>
    <n v="111.1035"/>
    <n v="653.54999999999995"/>
    <n v="0"/>
    <x v="1"/>
    <x v="0"/>
    <s v="Q4"/>
    <x v="2"/>
  </r>
  <r>
    <n v="2816"/>
    <s v="CA-2015-104626"/>
    <x v="135"/>
    <x v="37"/>
    <x v="1"/>
    <s v="DR-12940"/>
    <s v="Daniel Raglin"/>
    <x v="2"/>
    <x v="0"/>
    <x v="47"/>
    <s v="Massachusetts"/>
    <x v="117"/>
    <x v="3"/>
    <x v="710"/>
    <x v="1"/>
    <x v="8"/>
    <x v="709"/>
    <n v="114.6"/>
    <n v="5"/>
    <n v="0"/>
    <n v="51.57"/>
    <n v="114.6"/>
    <n v="0"/>
    <x v="1"/>
    <x v="8"/>
    <s v="Q3"/>
    <x v="0"/>
  </r>
  <r>
    <n v="2817"/>
    <s v="CA-2015-104626"/>
    <x v="135"/>
    <x v="37"/>
    <x v="1"/>
    <s v="DR-12940"/>
    <s v="Daniel Raglin"/>
    <x v="2"/>
    <x v="0"/>
    <x v="47"/>
    <s v="Massachusetts"/>
    <x v="117"/>
    <x v="3"/>
    <x v="163"/>
    <x v="0"/>
    <x v="1"/>
    <x v="164"/>
    <n v="60.74"/>
    <n v="1"/>
    <n v="0"/>
    <n v="15.185"/>
    <n v="60.74"/>
    <n v="0"/>
    <x v="1"/>
    <x v="8"/>
    <s v="Q3"/>
    <x v="0"/>
  </r>
  <r>
    <n v="2818"/>
    <s v="CA-2015-104626"/>
    <x v="135"/>
    <x v="37"/>
    <x v="1"/>
    <s v="DR-12940"/>
    <s v="Daniel Raglin"/>
    <x v="2"/>
    <x v="0"/>
    <x v="47"/>
    <s v="Massachusetts"/>
    <x v="117"/>
    <x v="3"/>
    <x v="1292"/>
    <x v="0"/>
    <x v="5"/>
    <x v="1278"/>
    <n v="124.36"/>
    <n v="2"/>
    <n v="0"/>
    <n v="27.359200000000001"/>
    <n v="124.36"/>
    <n v="0"/>
    <x v="1"/>
    <x v="8"/>
    <s v="Q3"/>
    <x v="0"/>
  </r>
  <r>
    <n v="2819"/>
    <s v="CA-2015-104626"/>
    <x v="135"/>
    <x v="37"/>
    <x v="1"/>
    <s v="DR-12940"/>
    <s v="Daniel Raglin"/>
    <x v="2"/>
    <x v="0"/>
    <x v="47"/>
    <s v="Massachusetts"/>
    <x v="117"/>
    <x v="3"/>
    <x v="245"/>
    <x v="1"/>
    <x v="4"/>
    <x v="246"/>
    <n v="1088.76"/>
    <n v="6"/>
    <n v="0"/>
    <n v="315.74040000000002"/>
    <n v="1088.76"/>
    <n v="0"/>
    <x v="1"/>
    <x v="8"/>
    <s v="Q3"/>
    <x v="0"/>
  </r>
  <r>
    <n v="2820"/>
    <s v="CA-2016-160500"/>
    <x v="465"/>
    <x v="588"/>
    <x v="2"/>
    <s v="DM-13015"/>
    <s v="Darrin Martin"/>
    <x v="0"/>
    <x v="0"/>
    <x v="184"/>
    <s v="California"/>
    <x v="142"/>
    <x v="1"/>
    <x v="1338"/>
    <x v="1"/>
    <x v="8"/>
    <x v="1323"/>
    <n v="6.72"/>
    <n v="5"/>
    <n v="0.2"/>
    <n v="2.3519999999999999"/>
    <n v="5.3760000000000003"/>
    <n v="1.3440000000000001"/>
    <x v="0"/>
    <x v="5"/>
    <s v="Q2"/>
    <x v="6"/>
  </r>
  <r>
    <n v="2821"/>
    <s v="CA-2016-160500"/>
    <x v="465"/>
    <x v="588"/>
    <x v="2"/>
    <s v="DM-13015"/>
    <s v="Darrin Martin"/>
    <x v="0"/>
    <x v="0"/>
    <x v="184"/>
    <s v="California"/>
    <x v="142"/>
    <x v="1"/>
    <x v="209"/>
    <x v="0"/>
    <x v="3"/>
    <x v="210"/>
    <n v="298.77600000000001"/>
    <n v="3"/>
    <n v="0.2"/>
    <n v="7.4694000000000003"/>
    <n v="239.02080000000001"/>
    <n v="59.755200000000002"/>
    <x v="0"/>
    <x v="5"/>
    <s v="Q2"/>
    <x v="6"/>
  </r>
  <r>
    <n v="2822"/>
    <s v="CA-2017-100202"/>
    <x v="413"/>
    <x v="838"/>
    <x v="1"/>
    <s v="BD-11620"/>
    <s v="Brian DeCherney"/>
    <x v="0"/>
    <x v="0"/>
    <x v="125"/>
    <s v="California"/>
    <x v="158"/>
    <x v="1"/>
    <x v="202"/>
    <x v="2"/>
    <x v="7"/>
    <x v="203"/>
    <n v="302.37599999999998"/>
    <n v="3"/>
    <n v="0.2"/>
    <n v="22.6782"/>
    <n v="241.9008"/>
    <n v="60.475200000000001"/>
    <x v="0"/>
    <x v="4"/>
    <s v="Q4"/>
    <x v="3"/>
  </r>
  <r>
    <n v="2823"/>
    <s v="CA-2017-131016"/>
    <x v="65"/>
    <x v="295"/>
    <x v="2"/>
    <s v="DC-12850"/>
    <s v="Dan Campbell"/>
    <x v="0"/>
    <x v="0"/>
    <x v="81"/>
    <s v="Texas"/>
    <x v="174"/>
    <x v="2"/>
    <x v="311"/>
    <x v="1"/>
    <x v="6"/>
    <x v="311"/>
    <n v="8.9280000000000008"/>
    <n v="2"/>
    <n v="0.2"/>
    <n v="0.55800000000000005"/>
    <n v="7.1424000000000012"/>
    <n v="1.7856000000000003"/>
    <x v="3"/>
    <x v="8"/>
    <s v="Q3"/>
    <x v="2"/>
  </r>
  <r>
    <n v="2824"/>
    <s v="CA-2017-131016"/>
    <x v="65"/>
    <x v="295"/>
    <x v="2"/>
    <s v="DC-12850"/>
    <s v="Dan Campbell"/>
    <x v="0"/>
    <x v="0"/>
    <x v="81"/>
    <s v="Texas"/>
    <x v="174"/>
    <x v="2"/>
    <x v="1069"/>
    <x v="1"/>
    <x v="4"/>
    <x v="1058"/>
    <n v="47.584000000000003"/>
    <n v="2"/>
    <n v="0.2"/>
    <n v="-2.9740000000000002"/>
    <n v="38.067200000000007"/>
    <n v="9.5168000000000017"/>
    <x v="3"/>
    <x v="8"/>
    <s v="Q3"/>
    <x v="2"/>
  </r>
  <r>
    <n v="2825"/>
    <s v="US-2014-112914"/>
    <x v="794"/>
    <x v="839"/>
    <x v="1"/>
    <s v="MT-18070"/>
    <s v="Michelle Tran"/>
    <x v="2"/>
    <x v="0"/>
    <x v="12"/>
    <s v="Texas"/>
    <x v="16"/>
    <x v="2"/>
    <x v="1436"/>
    <x v="1"/>
    <x v="10"/>
    <x v="1424"/>
    <n v="33.792000000000002"/>
    <n v="8"/>
    <n v="0.2"/>
    <n v="10.56"/>
    <n v="27.033600000000003"/>
    <n v="6.7584000000000009"/>
    <x v="2"/>
    <x v="8"/>
    <s v="Q3"/>
    <x v="6"/>
  </r>
  <r>
    <n v="2826"/>
    <s v="US-2014-112914"/>
    <x v="794"/>
    <x v="839"/>
    <x v="1"/>
    <s v="MT-18070"/>
    <s v="Michelle Tran"/>
    <x v="2"/>
    <x v="0"/>
    <x v="12"/>
    <s v="Texas"/>
    <x v="16"/>
    <x v="2"/>
    <x v="587"/>
    <x v="0"/>
    <x v="0"/>
    <x v="587"/>
    <n v="300.53280000000001"/>
    <n v="2"/>
    <n v="0.32"/>
    <n v="-97.231200000000001"/>
    <n v="204.36230399999999"/>
    <n v="96.170496"/>
    <x v="2"/>
    <x v="8"/>
    <s v="Q3"/>
    <x v="6"/>
  </r>
  <r>
    <n v="2827"/>
    <s v="US-2014-112914"/>
    <x v="794"/>
    <x v="839"/>
    <x v="1"/>
    <s v="MT-18070"/>
    <s v="Michelle Tran"/>
    <x v="2"/>
    <x v="0"/>
    <x v="12"/>
    <s v="Texas"/>
    <x v="16"/>
    <x v="2"/>
    <x v="1282"/>
    <x v="1"/>
    <x v="8"/>
    <x v="1267"/>
    <n v="2.7240000000000002"/>
    <n v="2"/>
    <n v="0.8"/>
    <n v="-4.3583999999999996"/>
    <n v="0.54479999999999995"/>
    <n v="2.1792000000000002"/>
    <x v="2"/>
    <x v="8"/>
    <s v="Q3"/>
    <x v="6"/>
  </r>
  <r>
    <n v="2828"/>
    <s v="US-2014-112914"/>
    <x v="794"/>
    <x v="839"/>
    <x v="1"/>
    <s v="MT-18070"/>
    <s v="Michelle Tran"/>
    <x v="2"/>
    <x v="0"/>
    <x v="12"/>
    <s v="Texas"/>
    <x v="16"/>
    <x v="2"/>
    <x v="29"/>
    <x v="1"/>
    <x v="12"/>
    <x v="29"/>
    <n v="3.2639999999999998"/>
    <n v="2"/>
    <n v="0.2"/>
    <n v="1.1015999999999999"/>
    <n v="2.6112000000000002"/>
    <n v="0.65280000000000005"/>
    <x v="2"/>
    <x v="8"/>
    <s v="Q3"/>
    <x v="6"/>
  </r>
  <r>
    <n v="2829"/>
    <s v="CA-2016-124149"/>
    <x v="131"/>
    <x v="408"/>
    <x v="2"/>
    <s v="MJ-17740"/>
    <s v="Max Jones"/>
    <x v="0"/>
    <x v="0"/>
    <x v="152"/>
    <s v="Ohio"/>
    <x v="402"/>
    <x v="3"/>
    <x v="1437"/>
    <x v="1"/>
    <x v="10"/>
    <x v="1425"/>
    <n v="108.336"/>
    <n v="6"/>
    <n v="0.2"/>
    <n v="37.9176"/>
    <n v="86.668800000000005"/>
    <n v="21.667200000000001"/>
    <x v="0"/>
    <x v="3"/>
    <s v="Q2"/>
    <x v="3"/>
  </r>
  <r>
    <n v="2830"/>
    <s v="CA-2016-124149"/>
    <x v="131"/>
    <x v="408"/>
    <x v="2"/>
    <s v="MJ-17740"/>
    <s v="Max Jones"/>
    <x v="0"/>
    <x v="0"/>
    <x v="152"/>
    <s v="Ohio"/>
    <x v="402"/>
    <x v="3"/>
    <x v="4"/>
    <x v="1"/>
    <x v="4"/>
    <x v="4"/>
    <n v="55.92"/>
    <n v="5"/>
    <n v="0.2"/>
    <n v="6.2910000000000004"/>
    <n v="44.736000000000004"/>
    <n v="11.184000000000001"/>
    <x v="0"/>
    <x v="3"/>
    <s v="Q2"/>
    <x v="3"/>
  </r>
  <r>
    <n v="2831"/>
    <s v="CA-2016-124149"/>
    <x v="131"/>
    <x v="408"/>
    <x v="2"/>
    <s v="MJ-17740"/>
    <s v="Max Jones"/>
    <x v="0"/>
    <x v="0"/>
    <x v="152"/>
    <s v="Ohio"/>
    <x v="402"/>
    <x v="3"/>
    <x v="1438"/>
    <x v="1"/>
    <x v="10"/>
    <x v="1426"/>
    <n v="78.304000000000002"/>
    <n v="2"/>
    <n v="0.2"/>
    <n v="29.364000000000001"/>
    <n v="62.643200000000007"/>
    <n v="15.660800000000002"/>
    <x v="0"/>
    <x v="3"/>
    <s v="Q2"/>
    <x v="3"/>
  </r>
  <r>
    <n v="2832"/>
    <s v="CA-2014-148915"/>
    <x v="301"/>
    <x v="840"/>
    <x v="1"/>
    <s v="ND-18370"/>
    <s v="Natalie DeCherney"/>
    <x v="0"/>
    <x v="0"/>
    <x v="32"/>
    <s v="Oregon"/>
    <x v="40"/>
    <x v="1"/>
    <x v="1439"/>
    <x v="1"/>
    <x v="4"/>
    <x v="1427"/>
    <n v="443.92"/>
    <n v="5"/>
    <n v="0.2"/>
    <n v="-94.332999999999998"/>
    <n v="355.13600000000002"/>
    <n v="88.784000000000006"/>
    <x v="2"/>
    <x v="0"/>
    <s v="Q4"/>
    <x v="3"/>
  </r>
  <r>
    <n v="2833"/>
    <s v="CA-2014-148915"/>
    <x v="301"/>
    <x v="840"/>
    <x v="1"/>
    <s v="ND-18370"/>
    <s v="Natalie DeCherney"/>
    <x v="0"/>
    <x v="0"/>
    <x v="32"/>
    <s v="Oregon"/>
    <x v="40"/>
    <x v="1"/>
    <x v="1417"/>
    <x v="2"/>
    <x v="7"/>
    <x v="1405"/>
    <n v="155.976"/>
    <n v="3"/>
    <n v="0.2"/>
    <n v="54.5916"/>
    <n v="124.7808"/>
    <n v="31.1952"/>
    <x v="2"/>
    <x v="0"/>
    <s v="Q4"/>
    <x v="3"/>
  </r>
  <r>
    <n v="2834"/>
    <s v="CA-2017-134649"/>
    <x v="795"/>
    <x v="523"/>
    <x v="0"/>
    <s v="CA-11965"/>
    <s v="Carol Adams"/>
    <x v="1"/>
    <x v="0"/>
    <x v="325"/>
    <s v="Alabama"/>
    <x v="404"/>
    <x v="0"/>
    <x v="147"/>
    <x v="1"/>
    <x v="6"/>
    <x v="148"/>
    <n v="15.47"/>
    <n v="7"/>
    <n v="0"/>
    <n v="4.1768999999999998"/>
    <n v="15.47"/>
    <n v="0"/>
    <x v="3"/>
    <x v="9"/>
    <s v="Q1"/>
    <x v="6"/>
  </r>
  <r>
    <n v="2835"/>
    <s v="CA-2017-134649"/>
    <x v="795"/>
    <x v="523"/>
    <x v="0"/>
    <s v="CA-11965"/>
    <s v="Carol Adams"/>
    <x v="1"/>
    <x v="0"/>
    <x v="325"/>
    <s v="Alabama"/>
    <x v="404"/>
    <x v="0"/>
    <x v="175"/>
    <x v="1"/>
    <x v="8"/>
    <x v="176"/>
    <n v="7.16"/>
    <n v="2"/>
    <n v="0"/>
    <n v="3.4367999999999999"/>
    <n v="7.16"/>
    <n v="0"/>
    <x v="3"/>
    <x v="9"/>
    <s v="Q1"/>
    <x v="6"/>
  </r>
  <r>
    <n v="2836"/>
    <s v="CA-2017-110842"/>
    <x v="343"/>
    <x v="38"/>
    <x v="1"/>
    <s v="GA-14725"/>
    <s v="Guy Armstrong"/>
    <x v="0"/>
    <x v="0"/>
    <x v="1"/>
    <s v="California"/>
    <x v="1"/>
    <x v="1"/>
    <x v="930"/>
    <x v="1"/>
    <x v="9"/>
    <x v="923"/>
    <n v="10.89"/>
    <n v="1"/>
    <n v="0"/>
    <n v="2.8313999999999999"/>
    <n v="10.89"/>
    <n v="0"/>
    <x v="3"/>
    <x v="0"/>
    <s v="Q4"/>
    <x v="3"/>
  </r>
  <r>
    <n v="2837"/>
    <s v="CA-2017-110842"/>
    <x v="343"/>
    <x v="38"/>
    <x v="1"/>
    <s v="GA-14725"/>
    <s v="Guy Armstrong"/>
    <x v="0"/>
    <x v="0"/>
    <x v="1"/>
    <s v="California"/>
    <x v="1"/>
    <x v="1"/>
    <x v="1440"/>
    <x v="1"/>
    <x v="10"/>
    <x v="1428"/>
    <n v="19.440000000000001"/>
    <n v="3"/>
    <n v="0"/>
    <n v="9.3312000000000008"/>
    <n v="19.440000000000001"/>
    <n v="0"/>
    <x v="3"/>
    <x v="0"/>
    <s v="Q4"/>
    <x v="3"/>
  </r>
  <r>
    <n v="2838"/>
    <s v="CA-2017-110842"/>
    <x v="343"/>
    <x v="38"/>
    <x v="1"/>
    <s v="GA-14725"/>
    <s v="Guy Armstrong"/>
    <x v="0"/>
    <x v="0"/>
    <x v="1"/>
    <s v="California"/>
    <x v="1"/>
    <x v="1"/>
    <x v="999"/>
    <x v="1"/>
    <x v="8"/>
    <x v="991"/>
    <n v="121.6"/>
    <n v="5"/>
    <n v="0.2"/>
    <n v="39.520000000000003"/>
    <n v="97.28"/>
    <n v="24.32"/>
    <x v="3"/>
    <x v="0"/>
    <s v="Q4"/>
    <x v="3"/>
  </r>
  <r>
    <n v="2839"/>
    <s v="CA-2016-147368"/>
    <x v="632"/>
    <x v="841"/>
    <x v="2"/>
    <s v="TC-21295"/>
    <s v="Toby Carlisle"/>
    <x v="0"/>
    <x v="0"/>
    <x v="315"/>
    <s v="Florida"/>
    <x v="393"/>
    <x v="0"/>
    <x v="946"/>
    <x v="2"/>
    <x v="15"/>
    <x v="939"/>
    <n v="695.7"/>
    <n v="2"/>
    <n v="0.5"/>
    <n v="-27.827999999999999"/>
    <n v="347.85"/>
    <n v="347.85"/>
    <x v="0"/>
    <x v="1"/>
    <s v="Q2"/>
    <x v="6"/>
  </r>
  <r>
    <n v="2840"/>
    <s v="US-2015-104185"/>
    <x v="37"/>
    <x v="37"/>
    <x v="0"/>
    <s v="JB-15400"/>
    <s v="Jennifer Braxton"/>
    <x v="1"/>
    <x v="0"/>
    <x v="20"/>
    <s v="New York"/>
    <x v="29"/>
    <x v="3"/>
    <x v="772"/>
    <x v="1"/>
    <x v="4"/>
    <x v="771"/>
    <n v="120.33"/>
    <n v="1"/>
    <n v="0"/>
    <n v="31.285799999999998"/>
    <n v="120.33"/>
    <n v="0"/>
    <x v="1"/>
    <x v="8"/>
    <s v="Q3"/>
    <x v="6"/>
  </r>
  <r>
    <n v="2841"/>
    <s v="US-2014-125521"/>
    <x v="619"/>
    <x v="247"/>
    <x v="1"/>
    <s v="CK-12325"/>
    <s v="Christine Kargatis"/>
    <x v="2"/>
    <x v="0"/>
    <x v="269"/>
    <s v="Virginia"/>
    <x v="336"/>
    <x v="0"/>
    <x v="463"/>
    <x v="0"/>
    <x v="1"/>
    <x v="464"/>
    <n v="1139.92"/>
    <n v="4"/>
    <n v="0"/>
    <n v="284.98"/>
    <n v="1139.92"/>
    <n v="0"/>
    <x v="2"/>
    <x v="10"/>
    <s v="Q1"/>
    <x v="5"/>
  </r>
  <r>
    <n v="2842"/>
    <s v="US-2017-135062"/>
    <x v="515"/>
    <x v="842"/>
    <x v="0"/>
    <s v="RL-19615"/>
    <s v="Rob Lucas"/>
    <x v="0"/>
    <x v="0"/>
    <x v="115"/>
    <s v="North Carolina"/>
    <x v="305"/>
    <x v="0"/>
    <x v="839"/>
    <x v="1"/>
    <x v="10"/>
    <x v="833"/>
    <n v="229.54400000000001"/>
    <n v="7"/>
    <n v="0.2"/>
    <n v="83.209699999999998"/>
    <n v="183.63520000000003"/>
    <n v="45.908800000000006"/>
    <x v="3"/>
    <x v="6"/>
    <s v="Q3"/>
    <x v="6"/>
  </r>
  <r>
    <n v="2843"/>
    <s v="CA-2017-135650"/>
    <x v="721"/>
    <x v="647"/>
    <x v="1"/>
    <s v="AC-10660"/>
    <s v="Anna Chung"/>
    <x v="0"/>
    <x v="0"/>
    <x v="114"/>
    <s v="Texas"/>
    <x v="143"/>
    <x v="2"/>
    <x v="435"/>
    <x v="1"/>
    <x v="4"/>
    <x v="435"/>
    <n v="143.72800000000001"/>
    <n v="2"/>
    <n v="0.2"/>
    <n v="-32.338799999999999"/>
    <n v="114.98240000000001"/>
    <n v="28.745600000000003"/>
    <x v="3"/>
    <x v="10"/>
    <s v="Q1"/>
    <x v="6"/>
  </r>
  <r>
    <n v="2844"/>
    <s v="CA-2017-112865"/>
    <x v="796"/>
    <x v="843"/>
    <x v="1"/>
    <s v="BH-11710"/>
    <s v="Brosina Hoffman"/>
    <x v="0"/>
    <x v="0"/>
    <x v="10"/>
    <s v="Pennsylvania"/>
    <x v="11"/>
    <x v="3"/>
    <x v="1374"/>
    <x v="2"/>
    <x v="11"/>
    <x v="1359"/>
    <n v="36.048000000000002"/>
    <n v="3"/>
    <n v="0.2"/>
    <n v="-0.9012"/>
    <n v="28.838400000000004"/>
    <n v="7.2096000000000009"/>
    <x v="3"/>
    <x v="5"/>
    <s v="Q2"/>
    <x v="6"/>
  </r>
  <r>
    <n v="2845"/>
    <s v="US-2016-162852"/>
    <x v="797"/>
    <x v="844"/>
    <x v="1"/>
    <s v="BG-11695"/>
    <s v="Brooke Gillingham"/>
    <x v="1"/>
    <x v="0"/>
    <x v="318"/>
    <s v="Illinois"/>
    <x v="396"/>
    <x v="2"/>
    <x v="531"/>
    <x v="0"/>
    <x v="1"/>
    <x v="531"/>
    <n v="845.48800000000006"/>
    <n v="8"/>
    <n v="0.3"/>
    <n v="-12.0784"/>
    <n v="591.84159999999997"/>
    <n v="253.6464"/>
    <x v="0"/>
    <x v="4"/>
    <s v="Q4"/>
    <x v="0"/>
  </r>
  <r>
    <n v="2846"/>
    <s v="CA-2017-138163"/>
    <x v="701"/>
    <x v="541"/>
    <x v="2"/>
    <s v="XP-21865"/>
    <s v="Xylona Preis"/>
    <x v="0"/>
    <x v="0"/>
    <x v="231"/>
    <s v="Massachusetts"/>
    <x v="288"/>
    <x v="3"/>
    <x v="207"/>
    <x v="1"/>
    <x v="6"/>
    <x v="208"/>
    <n v="50.94"/>
    <n v="3"/>
    <n v="0"/>
    <n v="14.263199999999999"/>
    <n v="50.94"/>
    <n v="0"/>
    <x v="3"/>
    <x v="0"/>
    <s v="Q4"/>
    <x v="5"/>
  </r>
  <r>
    <n v="2847"/>
    <s v="CA-2017-152093"/>
    <x v="18"/>
    <x v="17"/>
    <x v="1"/>
    <s v="SN-20560"/>
    <s v="Skye Norling"/>
    <x v="2"/>
    <x v="0"/>
    <x v="22"/>
    <s v="Illinois"/>
    <x v="155"/>
    <x v="2"/>
    <x v="450"/>
    <x v="1"/>
    <x v="8"/>
    <x v="451"/>
    <n v="762.59400000000005"/>
    <n v="3"/>
    <n v="0.8"/>
    <n v="-1143.8910000000001"/>
    <n v="152.51879999999997"/>
    <n v="610.07520000000011"/>
    <x v="3"/>
    <x v="8"/>
    <s v="Q3"/>
    <x v="1"/>
  </r>
  <r>
    <n v="2848"/>
    <s v="CA-2017-157854"/>
    <x v="798"/>
    <x v="339"/>
    <x v="1"/>
    <s v="DM-13345"/>
    <s v="Denise Monton"/>
    <x v="1"/>
    <x v="0"/>
    <x v="185"/>
    <s v="Georgia"/>
    <x v="235"/>
    <x v="0"/>
    <x v="1441"/>
    <x v="0"/>
    <x v="5"/>
    <x v="1429"/>
    <n v="56.28"/>
    <n v="6"/>
    <n v="0"/>
    <n v="15.7584"/>
    <n v="56.28"/>
    <n v="0"/>
    <x v="3"/>
    <x v="3"/>
    <s v="Q2"/>
    <x v="3"/>
  </r>
  <r>
    <n v="2849"/>
    <s v="CA-2017-157854"/>
    <x v="798"/>
    <x v="339"/>
    <x v="1"/>
    <s v="DM-13345"/>
    <s v="Denise Monton"/>
    <x v="1"/>
    <x v="0"/>
    <x v="185"/>
    <s v="Georgia"/>
    <x v="235"/>
    <x v="0"/>
    <x v="1176"/>
    <x v="1"/>
    <x v="8"/>
    <x v="1162"/>
    <n v="2690.97"/>
    <n v="3"/>
    <n v="0"/>
    <n v="1264.7559000000001"/>
    <n v="2690.97"/>
    <n v="0"/>
    <x v="3"/>
    <x v="3"/>
    <s v="Q2"/>
    <x v="3"/>
  </r>
  <r>
    <n v="2850"/>
    <s v="CA-2016-123617"/>
    <x v="85"/>
    <x v="845"/>
    <x v="1"/>
    <s v="AJ-10780"/>
    <s v="Anthony Jacobs"/>
    <x v="1"/>
    <x v="0"/>
    <x v="144"/>
    <s v="Florida"/>
    <x v="183"/>
    <x v="0"/>
    <x v="863"/>
    <x v="1"/>
    <x v="8"/>
    <x v="857"/>
    <n v="7.4340000000000002"/>
    <n v="6"/>
    <n v="0.7"/>
    <n v="-5.6993999999999998"/>
    <n v="2.2302000000000004"/>
    <n v="5.2038000000000002"/>
    <x v="0"/>
    <x v="0"/>
    <s v="Q4"/>
    <x v="2"/>
  </r>
  <r>
    <n v="2851"/>
    <s v="US-2016-128293"/>
    <x v="799"/>
    <x v="846"/>
    <x v="2"/>
    <s v="KC-16255"/>
    <s v="Karen Carlisle"/>
    <x v="1"/>
    <x v="0"/>
    <x v="10"/>
    <s v="Pennsylvania"/>
    <x v="74"/>
    <x v="3"/>
    <x v="459"/>
    <x v="1"/>
    <x v="4"/>
    <x v="460"/>
    <n v="64.784000000000006"/>
    <n v="1"/>
    <n v="0.2"/>
    <n v="-12.956799999999999"/>
    <n v="51.827200000000005"/>
    <n v="12.956800000000001"/>
    <x v="0"/>
    <x v="1"/>
    <s v="Q2"/>
    <x v="6"/>
  </r>
  <r>
    <n v="2852"/>
    <s v="CA-2017-107342"/>
    <x v="94"/>
    <x v="847"/>
    <x v="1"/>
    <s v="VF-21715"/>
    <s v="Vicky Freymann"/>
    <x v="2"/>
    <x v="0"/>
    <x v="38"/>
    <s v="Indiana"/>
    <x v="134"/>
    <x v="2"/>
    <x v="728"/>
    <x v="1"/>
    <x v="10"/>
    <x v="727"/>
    <n v="28.16"/>
    <n v="4"/>
    <n v="0"/>
    <n v="13.235200000000001"/>
    <n v="28.16"/>
    <n v="0"/>
    <x v="3"/>
    <x v="4"/>
    <s v="Q4"/>
    <x v="1"/>
  </r>
  <r>
    <n v="2853"/>
    <s v="CA-2016-136371"/>
    <x v="690"/>
    <x v="202"/>
    <x v="0"/>
    <s v="SV-20935"/>
    <s v="Susan Vittorini"/>
    <x v="0"/>
    <x v="0"/>
    <x v="147"/>
    <s v="New York"/>
    <x v="187"/>
    <x v="3"/>
    <x v="1442"/>
    <x v="0"/>
    <x v="5"/>
    <x v="1430"/>
    <n v="14.98"/>
    <n v="1"/>
    <n v="0"/>
    <n v="6.8907999999999996"/>
    <n v="14.98"/>
    <n v="0"/>
    <x v="0"/>
    <x v="10"/>
    <s v="Q1"/>
    <x v="3"/>
  </r>
  <r>
    <n v="2854"/>
    <s v="CA-2016-136371"/>
    <x v="690"/>
    <x v="202"/>
    <x v="0"/>
    <s v="SV-20935"/>
    <s v="Susan Vittorini"/>
    <x v="0"/>
    <x v="0"/>
    <x v="147"/>
    <s v="New York"/>
    <x v="187"/>
    <x v="3"/>
    <x v="534"/>
    <x v="0"/>
    <x v="5"/>
    <x v="534"/>
    <n v="20.32"/>
    <n v="4"/>
    <n v="0"/>
    <n v="6.9088000000000003"/>
    <n v="20.32"/>
    <n v="0"/>
    <x v="0"/>
    <x v="10"/>
    <s v="Q1"/>
    <x v="3"/>
  </r>
  <r>
    <n v="2855"/>
    <s v="CA-2017-137344"/>
    <x v="648"/>
    <x v="848"/>
    <x v="3"/>
    <s v="EM-13810"/>
    <s v="Eleni McCrary"/>
    <x v="1"/>
    <x v="0"/>
    <x v="47"/>
    <s v="Massachusetts"/>
    <x v="117"/>
    <x v="3"/>
    <x v="1031"/>
    <x v="1"/>
    <x v="4"/>
    <x v="1022"/>
    <n v="40.29"/>
    <n v="3"/>
    <n v="0"/>
    <n v="10.4754"/>
    <n v="40.29"/>
    <n v="0"/>
    <x v="3"/>
    <x v="6"/>
    <s v="Q3"/>
    <x v="1"/>
  </r>
  <r>
    <n v="2856"/>
    <s v="CA-2017-169810"/>
    <x v="800"/>
    <x v="849"/>
    <x v="1"/>
    <s v="RB-19360"/>
    <s v="Raymond Buch"/>
    <x v="0"/>
    <x v="0"/>
    <x v="298"/>
    <s v="South Dakota"/>
    <x v="374"/>
    <x v="2"/>
    <x v="1387"/>
    <x v="1"/>
    <x v="2"/>
    <x v="1373"/>
    <n v="20.23"/>
    <n v="7"/>
    <n v="0"/>
    <n v="9.5081000000000007"/>
    <n v="20.23"/>
    <n v="0"/>
    <x v="3"/>
    <x v="7"/>
    <s v="Q3"/>
    <x v="0"/>
  </r>
  <r>
    <n v="2857"/>
    <s v="CA-2016-128594"/>
    <x v="370"/>
    <x v="652"/>
    <x v="2"/>
    <s v="DJ-13510"/>
    <s v="Don Jones"/>
    <x v="1"/>
    <x v="0"/>
    <x v="70"/>
    <s v="California"/>
    <x v="88"/>
    <x v="1"/>
    <x v="445"/>
    <x v="0"/>
    <x v="1"/>
    <x v="445"/>
    <n v="1603.136"/>
    <n v="4"/>
    <n v="0.2"/>
    <n v="100.196"/>
    <n v="1282.5088000000001"/>
    <n v="320.62720000000002"/>
    <x v="0"/>
    <x v="6"/>
    <s v="Q3"/>
    <x v="5"/>
  </r>
  <r>
    <n v="2858"/>
    <s v="CA-2016-154690"/>
    <x v="243"/>
    <x v="611"/>
    <x v="0"/>
    <s v="CC-12370"/>
    <s v="Christopher Conant"/>
    <x v="0"/>
    <x v="0"/>
    <x v="115"/>
    <s v="North Carolina"/>
    <x v="305"/>
    <x v="0"/>
    <x v="1153"/>
    <x v="0"/>
    <x v="1"/>
    <x v="1141"/>
    <n v="225.29599999999999"/>
    <n v="2"/>
    <n v="0.2"/>
    <n v="22.529599999999999"/>
    <n v="180.23680000000002"/>
    <n v="45.059200000000004"/>
    <x v="0"/>
    <x v="6"/>
    <s v="Q3"/>
    <x v="2"/>
  </r>
  <r>
    <n v="2859"/>
    <s v="CA-2017-138975"/>
    <x v="240"/>
    <x v="254"/>
    <x v="1"/>
    <s v="SC-20380"/>
    <s v="Shahid Collister"/>
    <x v="0"/>
    <x v="0"/>
    <x v="118"/>
    <s v="Georgia"/>
    <x v="148"/>
    <x v="0"/>
    <x v="658"/>
    <x v="2"/>
    <x v="11"/>
    <x v="658"/>
    <n v="67.8"/>
    <n v="4"/>
    <n v="0"/>
    <n v="4.0679999999999996"/>
    <n v="67.8"/>
    <n v="0"/>
    <x v="3"/>
    <x v="5"/>
    <s v="Q2"/>
    <x v="5"/>
  </r>
  <r>
    <n v="2860"/>
    <s v="CA-2017-138975"/>
    <x v="240"/>
    <x v="254"/>
    <x v="1"/>
    <s v="SC-20380"/>
    <s v="Shahid Collister"/>
    <x v="0"/>
    <x v="0"/>
    <x v="118"/>
    <s v="Georgia"/>
    <x v="148"/>
    <x v="0"/>
    <x v="1443"/>
    <x v="2"/>
    <x v="7"/>
    <x v="1431"/>
    <n v="377.97"/>
    <n v="3"/>
    <n v="0"/>
    <n v="98.272199999999998"/>
    <n v="377.97"/>
    <n v="0"/>
    <x v="3"/>
    <x v="5"/>
    <s v="Q2"/>
    <x v="5"/>
  </r>
  <r>
    <n v="2861"/>
    <s v="CA-2017-138975"/>
    <x v="240"/>
    <x v="254"/>
    <x v="1"/>
    <s v="SC-20380"/>
    <s v="Shahid Collister"/>
    <x v="0"/>
    <x v="0"/>
    <x v="118"/>
    <s v="Georgia"/>
    <x v="148"/>
    <x v="0"/>
    <x v="199"/>
    <x v="0"/>
    <x v="0"/>
    <x v="200"/>
    <n v="1628.82"/>
    <n v="9"/>
    <n v="0"/>
    <n v="374.62860000000001"/>
    <n v="1628.82"/>
    <n v="0"/>
    <x v="3"/>
    <x v="5"/>
    <s v="Q2"/>
    <x v="5"/>
  </r>
  <r>
    <n v="2862"/>
    <s v="CA-2017-138975"/>
    <x v="240"/>
    <x v="254"/>
    <x v="1"/>
    <s v="SC-20380"/>
    <s v="Shahid Collister"/>
    <x v="0"/>
    <x v="0"/>
    <x v="118"/>
    <s v="Georgia"/>
    <x v="148"/>
    <x v="0"/>
    <x v="839"/>
    <x v="1"/>
    <x v="10"/>
    <x v="833"/>
    <n v="286.93"/>
    <n v="7"/>
    <n v="0"/>
    <n v="140.59569999999999"/>
    <n v="286.93"/>
    <n v="0"/>
    <x v="3"/>
    <x v="5"/>
    <s v="Q2"/>
    <x v="5"/>
  </r>
  <r>
    <n v="2863"/>
    <s v="CA-2017-106537"/>
    <x v="801"/>
    <x v="850"/>
    <x v="1"/>
    <s v="RH-19495"/>
    <s v="Rick Hansen"/>
    <x v="0"/>
    <x v="0"/>
    <x v="333"/>
    <s v="Florida"/>
    <x v="414"/>
    <x v="0"/>
    <x v="1396"/>
    <x v="1"/>
    <x v="10"/>
    <x v="1383"/>
    <n v="20.736000000000001"/>
    <n v="4"/>
    <n v="0.2"/>
    <n v="7.2576000000000001"/>
    <n v="16.588800000000003"/>
    <n v="4.1472000000000007"/>
    <x v="3"/>
    <x v="6"/>
    <s v="Q3"/>
    <x v="3"/>
  </r>
  <r>
    <n v="2864"/>
    <s v="US-2017-103828"/>
    <x v="802"/>
    <x v="851"/>
    <x v="3"/>
    <s v="JK-15370"/>
    <s v="Jay Kimmel"/>
    <x v="0"/>
    <x v="0"/>
    <x v="8"/>
    <s v="California"/>
    <x v="34"/>
    <x v="1"/>
    <x v="470"/>
    <x v="1"/>
    <x v="4"/>
    <x v="471"/>
    <n v="31.44"/>
    <n v="3"/>
    <n v="0"/>
    <n v="8.4887999999999995"/>
    <n v="31.44"/>
    <n v="0"/>
    <x v="3"/>
    <x v="6"/>
    <s v="Q3"/>
    <x v="1"/>
  </r>
  <r>
    <n v="2865"/>
    <s v="US-2017-103828"/>
    <x v="802"/>
    <x v="851"/>
    <x v="3"/>
    <s v="JK-15370"/>
    <s v="Jay Kimmel"/>
    <x v="0"/>
    <x v="0"/>
    <x v="8"/>
    <s v="California"/>
    <x v="34"/>
    <x v="1"/>
    <x v="360"/>
    <x v="1"/>
    <x v="9"/>
    <x v="360"/>
    <n v="83.79"/>
    <n v="7"/>
    <n v="0"/>
    <n v="22.6233"/>
    <n v="83.79"/>
    <n v="0"/>
    <x v="3"/>
    <x v="6"/>
    <s v="Q3"/>
    <x v="1"/>
  </r>
  <r>
    <n v="2866"/>
    <s v="US-2017-103828"/>
    <x v="802"/>
    <x v="851"/>
    <x v="3"/>
    <s v="JK-15370"/>
    <s v="Jay Kimmel"/>
    <x v="0"/>
    <x v="0"/>
    <x v="8"/>
    <s v="California"/>
    <x v="34"/>
    <x v="1"/>
    <x v="397"/>
    <x v="1"/>
    <x v="6"/>
    <x v="398"/>
    <n v="59.52"/>
    <n v="3"/>
    <n v="0"/>
    <n v="15.475199999999999"/>
    <n v="59.52"/>
    <n v="0"/>
    <x v="3"/>
    <x v="6"/>
    <s v="Q3"/>
    <x v="1"/>
  </r>
  <r>
    <n v="2867"/>
    <s v="US-2017-103828"/>
    <x v="802"/>
    <x v="851"/>
    <x v="3"/>
    <s v="JK-15370"/>
    <s v="Jay Kimmel"/>
    <x v="0"/>
    <x v="0"/>
    <x v="8"/>
    <s v="California"/>
    <x v="34"/>
    <x v="1"/>
    <x v="1444"/>
    <x v="1"/>
    <x v="14"/>
    <x v="327"/>
    <n v="31.92"/>
    <n v="4"/>
    <n v="0"/>
    <n v="9.2568000000000001"/>
    <n v="31.92"/>
    <n v="0"/>
    <x v="3"/>
    <x v="6"/>
    <s v="Q3"/>
    <x v="1"/>
  </r>
  <r>
    <n v="2868"/>
    <s v="CA-2016-115588"/>
    <x v="338"/>
    <x v="357"/>
    <x v="0"/>
    <s v="AF-10885"/>
    <s v="Art Foster"/>
    <x v="0"/>
    <x v="0"/>
    <x v="167"/>
    <s v="Ohio"/>
    <x v="213"/>
    <x v="3"/>
    <x v="327"/>
    <x v="1"/>
    <x v="14"/>
    <x v="327"/>
    <n v="14.72"/>
    <n v="5"/>
    <n v="0.2"/>
    <n v="-3.3119999999999998"/>
    <n v="11.776000000000002"/>
    <n v="2.9440000000000004"/>
    <x v="0"/>
    <x v="0"/>
    <s v="Q4"/>
    <x v="6"/>
  </r>
  <r>
    <n v="2869"/>
    <s v="CA-2016-115588"/>
    <x v="338"/>
    <x v="357"/>
    <x v="0"/>
    <s v="AF-10885"/>
    <s v="Art Foster"/>
    <x v="0"/>
    <x v="0"/>
    <x v="167"/>
    <s v="Ohio"/>
    <x v="213"/>
    <x v="3"/>
    <x v="720"/>
    <x v="1"/>
    <x v="4"/>
    <x v="719"/>
    <n v="38.975999999999999"/>
    <n v="3"/>
    <n v="0.2"/>
    <n v="-2.4359999999999999"/>
    <n v="31.180800000000001"/>
    <n v="7.7952000000000004"/>
    <x v="0"/>
    <x v="0"/>
    <s v="Q4"/>
    <x v="6"/>
  </r>
  <r>
    <n v="2870"/>
    <s v="CA-2017-143861"/>
    <x v="492"/>
    <x v="141"/>
    <x v="1"/>
    <s v="LC-16885"/>
    <s v="Lena Creighton"/>
    <x v="0"/>
    <x v="0"/>
    <x v="84"/>
    <s v="Florida"/>
    <x v="104"/>
    <x v="0"/>
    <x v="1445"/>
    <x v="0"/>
    <x v="5"/>
    <x v="1432"/>
    <n v="17.088000000000001"/>
    <n v="2"/>
    <n v="0.2"/>
    <n v="1.0680000000000001"/>
    <n v="13.670400000000001"/>
    <n v="3.4176000000000002"/>
    <x v="3"/>
    <x v="1"/>
    <s v="Q2"/>
    <x v="2"/>
  </r>
  <r>
    <n v="2871"/>
    <s v="CA-2014-148040"/>
    <x v="579"/>
    <x v="616"/>
    <x v="1"/>
    <s v="BF-11275"/>
    <s v="Beth Fritzler"/>
    <x v="1"/>
    <x v="0"/>
    <x v="93"/>
    <s v="Arizona"/>
    <x v="115"/>
    <x v="1"/>
    <x v="1323"/>
    <x v="1"/>
    <x v="10"/>
    <x v="1309"/>
    <n v="74.352000000000004"/>
    <n v="3"/>
    <n v="0.2"/>
    <n v="23.234999999999999"/>
    <n v="59.481600000000007"/>
    <n v="14.870400000000002"/>
    <x v="2"/>
    <x v="10"/>
    <s v="Q1"/>
    <x v="3"/>
  </r>
  <r>
    <n v="2872"/>
    <s v="CA-2014-148040"/>
    <x v="579"/>
    <x v="616"/>
    <x v="1"/>
    <s v="BF-11275"/>
    <s v="Beth Fritzler"/>
    <x v="1"/>
    <x v="0"/>
    <x v="93"/>
    <s v="Arizona"/>
    <x v="115"/>
    <x v="1"/>
    <x v="541"/>
    <x v="0"/>
    <x v="1"/>
    <x v="541"/>
    <n v="314.35199999999998"/>
    <n v="3"/>
    <n v="0.2"/>
    <n v="-35.364600000000003"/>
    <n v="251.48159999999999"/>
    <n v="62.870399999999997"/>
    <x v="2"/>
    <x v="10"/>
    <s v="Q1"/>
    <x v="3"/>
  </r>
  <r>
    <n v="2873"/>
    <s v="CA-2017-135167"/>
    <x v="140"/>
    <x v="46"/>
    <x v="1"/>
    <s v="SC-20800"/>
    <s v="Stuart Calhoun"/>
    <x v="0"/>
    <x v="0"/>
    <x v="1"/>
    <s v="California"/>
    <x v="1"/>
    <x v="1"/>
    <x v="319"/>
    <x v="1"/>
    <x v="6"/>
    <x v="319"/>
    <n v="4.26"/>
    <n v="1"/>
    <n v="0"/>
    <n v="1.7465999999999999"/>
    <n v="4.26"/>
    <n v="0"/>
    <x v="3"/>
    <x v="1"/>
    <s v="Q2"/>
    <x v="6"/>
  </r>
  <r>
    <n v="2874"/>
    <s v="CA-2017-137022"/>
    <x v="673"/>
    <x v="228"/>
    <x v="1"/>
    <s v="SW-20275"/>
    <s v="Scott Williamson"/>
    <x v="0"/>
    <x v="0"/>
    <x v="70"/>
    <s v="California"/>
    <x v="188"/>
    <x v="1"/>
    <x v="537"/>
    <x v="1"/>
    <x v="4"/>
    <x v="537"/>
    <n v="811.28"/>
    <n v="8"/>
    <n v="0"/>
    <n v="24.3384"/>
    <n v="811.28"/>
    <n v="0"/>
    <x v="3"/>
    <x v="0"/>
    <s v="Q4"/>
    <x v="6"/>
  </r>
  <r>
    <n v="2875"/>
    <s v="US-2017-102638"/>
    <x v="614"/>
    <x v="786"/>
    <x v="2"/>
    <s v="MC-17845"/>
    <s v="Michael Chen"/>
    <x v="0"/>
    <x v="0"/>
    <x v="20"/>
    <s v="New York"/>
    <x v="45"/>
    <x v="3"/>
    <x v="131"/>
    <x v="1"/>
    <x v="13"/>
    <x v="132"/>
    <n v="6.03"/>
    <n v="3"/>
    <n v="0"/>
    <n v="2.9546999999999999"/>
    <n v="6.03"/>
    <n v="0"/>
    <x v="3"/>
    <x v="4"/>
    <s v="Q4"/>
    <x v="5"/>
  </r>
  <r>
    <n v="2876"/>
    <s v="US-2016-167339"/>
    <x v="803"/>
    <x v="852"/>
    <x v="0"/>
    <s v="TD-20995"/>
    <s v="Tamara Dahlen"/>
    <x v="0"/>
    <x v="0"/>
    <x v="70"/>
    <s v="California"/>
    <x v="88"/>
    <x v="1"/>
    <x v="992"/>
    <x v="0"/>
    <x v="1"/>
    <x v="984"/>
    <n v="153.56800000000001"/>
    <n v="2"/>
    <n v="0.2"/>
    <n v="-5.7587999999999999"/>
    <n v="122.85440000000001"/>
    <n v="30.713600000000003"/>
    <x v="0"/>
    <x v="9"/>
    <s v="Q1"/>
    <x v="6"/>
  </r>
  <r>
    <n v="2877"/>
    <s v="US-2016-167339"/>
    <x v="803"/>
    <x v="852"/>
    <x v="0"/>
    <s v="TD-20995"/>
    <s v="Tamara Dahlen"/>
    <x v="0"/>
    <x v="0"/>
    <x v="70"/>
    <s v="California"/>
    <x v="88"/>
    <x v="1"/>
    <x v="323"/>
    <x v="0"/>
    <x v="1"/>
    <x v="323"/>
    <n v="1013.4880000000001"/>
    <n v="7"/>
    <n v="0.2"/>
    <n v="76.011600000000001"/>
    <n v="810.79040000000009"/>
    <n v="202.69760000000002"/>
    <x v="0"/>
    <x v="9"/>
    <s v="Q1"/>
    <x v="6"/>
  </r>
  <r>
    <n v="2878"/>
    <s v="CA-2016-152072"/>
    <x v="804"/>
    <x v="853"/>
    <x v="1"/>
    <s v="Dp-13240"/>
    <s v="Dean percer"/>
    <x v="2"/>
    <x v="0"/>
    <x v="58"/>
    <s v="New Jersey"/>
    <x v="73"/>
    <x v="3"/>
    <x v="1249"/>
    <x v="1"/>
    <x v="12"/>
    <x v="1233"/>
    <n v="52.34"/>
    <n v="2"/>
    <n v="0"/>
    <n v="24.599799999999998"/>
    <n v="52.34"/>
    <n v="0"/>
    <x v="0"/>
    <x v="9"/>
    <s v="Q1"/>
    <x v="5"/>
  </r>
  <r>
    <n v="2879"/>
    <s v="CA-2016-152072"/>
    <x v="804"/>
    <x v="853"/>
    <x v="1"/>
    <s v="Dp-13240"/>
    <s v="Dean percer"/>
    <x v="2"/>
    <x v="0"/>
    <x v="58"/>
    <s v="New Jersey"/>
    <x v="73"/>
    <x v="3"/>
    <x v="372"/>
    <x v="1"/>
    <x v="6"/>
    <x v="373"/>
    <n v="4.66"/>
    <n v="2"/>
    <n v="0"/>
    <n v="1.3513999999999999"/>
    <n v="4.66"/>
    <n v="0"/>
    <x v="0"/>
    <x v="9"/>
    <s v="Q1"/>
    <x v="5"/>
  </r>
  <r>
    <n v="2880"/>
    <s v="CA-2016-152072"/>
    <x v="804"/>
    <x v="853"/>
    <x v="1"/>
    <s v="Dp-13240"/>
    <s v="Dean percer"/>
    <x v="2"/>
    <x v="0"/>
    <x v="58"/>
    <s v="New Jersey"/>
    <x v="73"/>
    <x v="3"/>
    <x v="106"/>
    <x v="2"/>
    <x v="11"/>
    <x v="106"/>
    <n v="254.97"/>
    <n v="3"/>
    <n v="0"/>
    <n v="91.789199999999994"/>
    <n v="254.97"/>
    <n v="0"/>
    <x v="0"/>
    <x v="9"/>
    <s v="Q1"/>
    <x v="5"/>
  </r>
  <r>
    <n v="2881"/>
    <s v="CA-2016-102932"/>
    <x v="251"/>
    <x v="30"/>
    <x v="0"/>
    <s v="SD-20485"/>
    <s v="Shirley Daniels"/>
    <x v="2"/>
    <x v="0"/>
    <x v="334"/>
    <s v="New Jersey"/>
    <x v="415"/>
    <x v="3"/>
    <x v="15"/>
    <x v="1"/>
    <x v="8"/>
    <x v="15"/>
    <n v="25.44"/>
    <n v="6"/>
    <n v="0"/>
    <n v="12.72"/>
    <n v="25.44"/>
    <n v="0"/>
    <x v="0"/>
    <x v="8"/>
    <s v="Q3"/>
    <x v="2"/>
  </r>
  <r>
    <n v="2882"/>
    <s v="CA-2016-102932"/>
    <x v="251"/>
    <x v="30"/>
    <x v="0"/>
    <s v="SD-20485"/>
    <s v="Shirley Daniels"/>
    <x v="2"/>
    <x v="0"/>
    <x v="334"/>
    <s v="New Jersey"/>
    <x v="415"/>
    <x v="3"/>
    <x v="660"/>
    <x v="1"/>
    <x v="14"/>
    <x v="660"/>
    <n v="27.93"/>
    <n v="3"/>
    <n v="0"/>
    <n v="8.0997000000000003"/>
    <n v="27.93"/>
    <n v="0"/>
    <x v="0"/>
    <x v="8"/>
    <s v="Q3"/>
    <x v="2"/>
  </r>
  <r>
    <n v="2883"/>
    <s v="CA-2014-165540"/>
    <x v="805"/>
    <x v="854"/>
    <x v="1"/>
    <s v="TM-21010"/>
    <s v="Tamara Manning"/>
    <x v="0"/>
    <x v="0"/>
    <x v="318"/>
    <s v="Illinois"/>
    <x v="396"/>
    <x v="2"/>
    <x v="608"/>
    <x v="1"/>
    <x v="8"/>
    <x v="608"/>
    <n v="8.85"/>
    <n v="5"/>
    <n v="0.8"/>
    <n v="-13.717499999999999"/>
    <n v="1.7699999999999996"/>
    <n v="7.08"/>
    <x v="2"/>
    <x v="11"/>
    <s v="Q1"/>
    <x v="5"/>
  </r>
  <r>
    <n v="2884"/>
    <s v="CA-2016-130799"/>
    <x v="583"/>
    <x v="619"/>
    <x v="0"/>
    <s v="BK-11260"/>
    <s v="Berenike Kampe"/>
    <x v="0"/>
    <x v="0"/>
    <x v="8"/>
    <s v="California"/>
    <x v="94"/>
    <x v="1"/>
    <x v="852"/>
    <x v="0"/>
    <x v="5"/>
    <x v="845"/>
    <n v="6.96"/>
    <n v="4"/>
    <n v="0"/>
    <n v="2.2271999999999998"/>
    <n v="6.96"/>
    <n v="0"/>
    <x v="0"/>
    <x v="0"/>
    <s v="Q4"/>
    <x v="5"/>
  </r>
  <r>
    <n v="2885"/>
    <s v="CA-2016-164483"/>
    <x v="806"/>
    <x v="855"/>
    <x v="1"/>
    <s v="JF-15490"/>
    <s v="Jeremy Farry"/>
    <x v="0"/>
    <x v="0"/>
    <x v="8"/>
    <s v="California"/>
    <x v="34"/>
    <x v="1"/>
    <x v="634"/>
    <x v="1"/>
    <x v="8"/>
    <x v="634"/>
    <n v="17.456"/>
    <n v="2"/>
    <n v="0.2"/>
    <n v="5.8914"/>
    <n v="13.9648"/>
    <n v="3.4912000000000001"/>
    <x v="0"/>
    <x v="9"/>
    <s v="Q1"/>
    <x v="3"/>
  </r>
  <r>
    <n v="2886"/>
    <s v="US-2016-159856"/>
    <x v="807"/>
    <x v="856"/>
    <x v="1"/>
    <s v="EP-13915"/>
    <s v="Emily Phan"/>
    <x v="0"/>
    <x v="0"/>
    <x v="228"/>
    <s v="Arizona"/>
    <x v="285"/>
    <x v="1"/>
    <x v="389"/>
    <x v="0"/>
    <x v="1"/>
    <x v="390"/>
    <n v="307.92"/>
    <n v="5"/>
    <n v="0.2"/>
    <n v="-34.640999999999998"/>
    <n v="246.33600000000001"/>
    <n v="61.584000000000003"/>
    <x v="0"/>
    <x v="2"/>
    <s v="Q4"/>
    <x v="0"/>
  </r>
  <r>
    <n v="2887"/>
    <s v="CA-2017-102099"/>
    <x v="404"/>
    <x v="857"/>
    <x v="2"/>
    <s v="EP-13915"/>
    <s v="Emily Phan"/>
    <x v="0"/>
    <x v="0"/>
    <x v="1"/>
    <s v="California"/>
    <x v="141"/>
    <x v="1"/>
    <x v="453"/>
    <x v="1"/>
    <x v="6"/>
    <x v="454"/>
    <n v="6.63"/>
    <n v="3"/>
    <n v="0"/>
    <n v="1.7901"/>
    <n v="6.63"/>
    <n v="0"/>
    <x v="3"/>
    <x v="4"/>
    <s v="Q4"/>
    <x v="2"/>
  </r>
  <r>
    <n v="2888"/>
    <s v="CA-2017-102099"/>
    <x v="404"/>
    <x v="857"/>
    <x v="2"/>
    <s v="EP-13915"/>
    <s v="Emily Phan"/>
    <x v="0"/>
    <x v="0"/>
    <x v="1"/>
    <s v="California"/>
    <x v="141"/>
    <x v="1"/>
    <x v="860"/>
    <x v="1"/>
    <x v="10"/>
    <x v="854"/>
    <n v="12.96"/>
    <n v="2"/>
    <n v="0"/>
    <n v="6.2207999999999997"/>
    <n v="12.96"/>
    <n v="0"/>
    <x v="3"/>
    <x v="4"/>
    <s v="Q4"/>
    <x v="2"/>
  </r>
  <r>
    <n v="2889"/>
    <s v="CA-2017-102099"/>
    <x v="404"/>
    <x v="857"/>
    <x v="2"/>
    <s v="EP-13915"/>
    <s v="Emily Phan"/>
    <x v="0"/>
    <x v="0"/>
    <x v="1"/>
    <s v="California"/>
    <x v="141"/>
    <x v="1"/>
    <x v="730"/>
    <x v="1"/>
    <x v="10"/>
    <x v="729"/>
    <n v="32.4"/>
    <n v="5"/>
    <n v="0"/>
    <n v="15.552"/>
    <n v="32.4"/>
    <n v="0"/>
    <x v="3"/>
    <x v="4"/>
    <s v="Q4"/>
    <x v="2"/>
  </r>
  <r>
    <n v="2890"/>
    <s v="CA-2017-164049"/>
    <x v="808"/>
    <x v="373"/>
    <x v="1"/>
    <s v="KH-16630"/>
    <s v="Ken Heidel"/>
    <x v="1"/>
    <x v="0"/>
    <x v="4"/>
    <s v="Washington"/>
    <x v="59"/>
    <x v="1"/>
    <x v="1446"/>
    <x v="1"/>
    <x v="10"/>
    <x v="1433"/>
    <n v="23.85"/>
    <n v="5"/>
    <n v="0"/>
    <n v="10.7325"/>
    <n v="23.85"/>
    <n v="0"/>
    <x v="3"/>
    <x v="0"/>
    <s v="Q4"/>
    <x v="6"/>
  </r>
  <r>
    <n v="2891"/>
    <s v="CA-2014-142727"/>
    <x v="333"/>
    <x v="858"/>
    <x v="0"/>
    <s v="HG-14845"/>
    <s v="Harry Greene"/>
    <x v="0"/>
    <x v="0"/>
    <x v="335"/>
    <s v="Louisiana"/>
    <x v="416"/>
    <x v="0"/>
    <x v="792"/>
    <x v="0"/>
    <x v="1"/>
    <x v="790"/>
    <n v="51.96"/>
    <n v="2"/>
    <n v="0"/>
    <n v="12.99"/>
    <n v="51.96"/>
    <n v="0"/>
    <x v="2"/>
    <x v="3"/>
    <s v="Q2"/>
    <x v="0"/>
  </r>
  <r>
    <n v="2892"/>
    <s v="CA-2014-142727"/>
    <x v="333"/>
    <x v="858"/>
    <x v="0"/>
    <s v="HG-14845"/>
    <s v="Harry Greene"/>
    <x v="0"/>
    <x v="0"/>
    <x v="335"/>
    <s v="Louisiana"/>
    <x v="416"/>
    <x v="0"/>
    <x v="952"/>
    <x v="1"/>
    <x v="8"/>
    <x v="945"/>
    <n v="17.940000000000001"/>
    <n v="3"/>
    <n v="0"/>
    <n v="8.6112000000000002"/>
    <n v="17.940000000000001"/>
    <n v="0"/>
    <x v="2"/>
    <x v="3"/>
    <s v="Q2"/>
    <x v="0"/>
  </r>
  <r>
    <n v="2893"/>
    <s v="CA-2017-139913"/>
    <x v="436"/>
    <x v="859"/>
    <x v="1"/>
    <s v="JC-16105"/>
    <s v="Julie Creighton"/>
    <x v="1"/>
    <x v="0"/>
    <x v="30"/>
    <s v="New York"/>
    <x v="144"/>
    <x v="3"/>
    <x v="1447"/>
    <x v="1"/>
    <x v="10"/>
    <x v="1434"/>
    <n v="11.56"/>
    <n v="2"/>
    <n v="0"/>
    <n v="5.6643999999999997"/>
    <n v="11.56"/>
    <n v="0"/>
    <x v="3"/>
    <x v="2"/>
    <s v="Q4"/>
    <x v="2"/>
  </r>
  <r>
    <n v="2894"/>
    <s v="CA-2017-139913"/>
    <x v="436"/>
    <x v="859"/>
    <x v="1"/>
    <s v="JC-16105"/>
    <s v="Julie Creighton"/>
    <x v="1"/>
    <x v="0"/>
    <x v="30"/>
    <s v="New York"/>
    <x v="144"/>
    <x v="3"/>
    <x v="218"/>
    <x v="1"/>
    <x v="10"/>
    <x v="219"/>
    <n v="26.4"/>
    <n v="5"/>
    <n v="0"/>
    <n v="11.88"/>
    <n v="26.4"/>
    <n v="0"/>
    <x v="3"/>
    <x v="2"/>
    <s v="Q4"/>
    <x v="2"/>
  </r>
  <r>
    <n v="2895"/>
    <s v="CA-2017-139913"/>
    <x v="436"/>
    <x v="859"/>
    <x v="1"/>
    <s v="JC-16105"/>
    <s v="Julie Creighton"/>
    <x v="1"/>
    <x v="0"/>
    <x v="30"/>
    <s v="New York"/>
    <x v="144"/>
    <x v="3"/>
    <x v="1448"/>
    <x v="0"/>
    <x v="5"/>
    <x v="1435"/>
    <n v="69.08"/>
    <n v="11"/>
    <n v="0"/>
    <n v="29.0136"/>
    <n v="69.08"/>
    <n v="0"/>
    <x v="3"/>
    <x v="2"/>
    <s v="Q4"/>
    <x v="2"/>
  </r>
  <r>
    <n v="2896"/>
    <s v="CA-2017-139913"/>
    <x v="436"/>
    <x v="859"/>
    <x v="1"/>
    <s v="JC-16105"/>
    <s v="Julie Creighton"/>
    <x v="1"/>
    <x v="0"/>
    <x v="30"/>
    <s v="New York"/>
    <x v="144"/>
    <x v="3"/>
    <x v="179"/>
    <x v="2"/>
    <x v="7"/>
    <x v="180"/>
    <n v="35.880000000000003"/>
    <n v="3"/>
    <n v="0"/>
    <n v="10.0464"/>
    <n v="35.880000000000003"/>
    <n v="0"/>
    <x v="3"/>
    <x v="2"/>
    <s v="Q4"/>
    <x v="2"/>
  </r>
  <r>
    <n v="2897"/>
    <s v="CA-2014-169033"/>
    <x v="809"/>
    <x v="860"/>
    <x v="1"/>
    <s v="KM-16720"/>
    <s v="Kunst Miller"/>
    <x v="0"/>
    <x v="0"/>
    <x v="85"/>
    <s v="New York"/>
    <x v="254"/>
    <x v="3"/>
    <x v="1068"/>
    <x v="1"/>
    <x v="6"/>
    <x v="1057"/>
    <n v="49.65"/>
    <n v="5"/>
    <n v="0"/>
    <n v="20.853000000000002"/>
    <n v="49.65"/>
    <n v="0"/>
    <x v="2"/>
    <x v="10"/>
    <s v="Q1"/>
    <x v="1"/>
  </r>
  <r>
    <n v="2898"/>
    <s v="US-2016-164630"/>
    <x v="810"/>
    <x v="861"/>
    <x v="1"/>
    <s v="EB-13975"/>
    <s v="Erica Bern"/>
    <x v="1"/>
    <x v="0"/>
    <x v="35"/>
    <s v="North Carolina"/>
    <x v="43"/>
    <x v="0"/>
    <x v="1327"/>
    <x v="2"/>
    <x v="16"/>
    <x v="1313"/>
    <n v="959.96799999999996"/>
    <n v="4"/>
    <n v="0.2"/>
    <n v="119.996"/>
    <n v="767.97440000000006"/>
    <n v="191.99360000000001"/>
    <x v="0"/>
    <x v="9"/>
    <s v="Q1"/>
    <x v="2"/>
  </r>
  <r>
    <n v="2899"/>
    <s v="US-2015-114839"/>
    <x v="33"/>
    <x v="862"/>
    <x v="1"/>
    <s v="PW-19240"/>
    <s v="Pierre Wener"/>
    <x v="0"/>
    <x v="0"/>
    <x v="12"/>
    <s v="Texas"/>
    <x v="66"/>
    <x v="2"/>
    <x v="284"/>
    <x v="0"/>
    <x v="1"/>
    <x v="284"/>
    <n v="408.42200000000003"/>
    <n v="2"/>
    <n v="0.3"/>
    <n v="-5.8346"/>
    <n v="285.8954"/>
    <n v="122.5266"/>
    <x v="1"/>
    <x v="3"/>
    <s v="Q2"/>
    <x v="1"/>
  </r>
  <r>
    <n v="2900"/>
    <s v="CA-2015-166464"/>
    <x v="811"/>
    <x v="731"/>
    <x v="1"/>
    <s v="PG-18895"/>
    <s v="Paul Gonzalez"/>
    <x v="0"/>
    <x v="0"/>
    <x v="20"/>
    <s v="New York"/>
    <x v="45"/>
    <x v="3"/>
    <x v="1327"/>
    <x v="2"/>
    <x v="16"/>
    <x v="1313"/>
    <n v="479.98399999999998"/>
    <n v="2"/>
    <n v="0.2"/>
    <n v="59.997999999999998"/>
    <n v="383.98720000000003"/>
    <n v="95.996800000000007"/>
    <x v="1"/>
    <x v="8"/>
    <s v="Q3"/>
    <x v="3"/>
  </r>
  <r>
    <n v="2901"/>
    <s v="CA-2015-166464"/>
    <x v="811"/>
    <x v="731"/>
    <x v="1"/>
    <s v="PG-18895"/>
    <s v="Paul Gonzalez"/>
    <x v="0"/>
    <x v="0"/>
    <x v="20"/>
    <s v="New York"/>
    <x v="45"/>
    <x v="3"/>
    <x v="395"/>
    <x v="1"/>
    <x v="2"/>
    <x v="396"/>
    <n v="12.6"/>
    <n v="4"/>
    <n v="0"/>
    <n v="6.048"/>
    <n v="12.6"/>
    <n v="0"/>
    <x v="1"/>
    <x v="8"/>
    <s v="Q3"/>
    <x v="3"/>
  </r>
  <r>
    <n v="2902"/>
    <s v="CA-2017-124898"/>
    <x v="220"/>
    <x v="17"/>
    <x v="1"/>
    <s v="DB-12910"/>
    <s v="Daniel Byrd"/>
    <x v="2"/>
    <x v="0"/>
    <x v="38"/>
    <s v="Georgia"/>
    <x v="112"/>
    <x v="0"/>
    <x v="779"/>
    <x v="1"/>
    <x v="10"/>
    <x v="778"/>
    <n v="184.66"/>
    <n v="7"/>
    <n v="0"/>
    <n v="84.943600000000004"/>
    <n v="184.66"/>
    <n v="0"/>
    <x v="3"/>
    <x v="8"/>
    <s v="Q3"/>
    <x v="2"/>
  </r>
  <r>
    <n v="2903"/>
    <s v="CA-2016-164035"/>
    <x v="1"/>
    <x v="432"/>
    <x v="1"/>
    <s v="CR-12730"/>
    <s v="Craig Reiter"/>
    <x v="0"/>
    <x v="0"/>
    <x v="22"/>
    <s v="Illinois"/>
    <x v="26"/>
    <x v="2"/>
    <x v="1215"/>
    <x v="1"/>
    <x v="10"/>
    <x v="1199"/>
    <n v="23.12"/>
    <n v="5"/>
    <n v="0.2"/>
    <n v="8.3810000000000002"/>
    <n v="18.496000000000002"/>
    <n v="4.6240000000000006"/>
    <x v="0"/>
    <x v="1"/>
    <s v="Q2"/>
    <x v="1"/>
  </r>
  <r>
    <n v="2904"/>
    <s v="CA-2016-153577"/>
    <x v="812"/>
    <x v="863"/>
    <x v="1"/>
    <s v="KH-16330"/>
    <s v="Katharine Harms"/>
    <x v="1"/>
    <x v="0"/>
    <x v="336"/>
    <s v="Illinois"/>
    <x v="417"/>
    <x v="2"/>
    <x v="1070"/>
    <x v="1"/>
    <x v="10"/>
    <x v="1059"/>
    <n v="37.463999999999999"/>
    <n v="7"/>
    <n v="0.2"/>
    <n v="12.175800000000001"/>
    <n v="29.9712"/>
    <n v="7.4927999999999999"/>
    <x v="0"/>
    <x v="1"/>
    <s v="Q2"/>
    <x v="2"/>
  </r>
  <r>
    <n v="2905"/>
    <s v="CA-2016-153577"/>
    <x v="812"/>
    <x v="863"/>
    <x v="1"/>
    <s v="KH-16330"/>
    <s v="Katharine Harms"/>
    <x v="1"/>
    <x v="0"/>
    <x v="336"/>
    <s v="Illinois"/>
    <x v="417"/>
    <x v="2"/>
    <x v="1189"/>
    <x v="0"/>
    <x v="1"/>
    <x v="1175"/>
    <n v="539.65800000000002"/>
    <n v="3"/>
    <n v="0.3"/>
    <n v="-7.7093999999999996"/>
    <n v="377.76060000000001"/>
    <n v="161.8974"/>
    <x v="0"/>
    <x v="1"/>
    <s v="Q2"/>
    <x v="2"/>
  </r>
  <r>
    <n v="2906"/>
    <s v="CA-2014-127586"/>
    <x v="467"/>
    <x v="839"/>
    <x v="1"/>
    <s v="CS-12400"/>
    <s v="Christopher Schild"/>
    <x v="2"/>
    <x v="0"/>
    <x v="4"/>
    <s v="Washington"/>
    <x v="60"/>
    <x v="1"/>
    <x v="1449"/>
    <x v="1"/>
    <x v="4"/>
    <x v="1436"/>
    <n v="310.12"/>
    <n v="2"/>
    <n v="0"/>
    <n v="80.631200000000007"/>
    <n v="310.12"/>
    <n v="0"/>
    <x v="2"/>
    <x v="8"/>
    <s v="Q3"/>
    <x v="5"/>
  </r>
  <r>
    <n v="2907"/>
    <s v="CA-2017-121615"/>
    <x v="132"/>
    <x v="748"/>
    <x v="1"/>
    <s v="DL-12925"/>
    <s v="Daniel Lacy"/>
    <x v="0"/>
    <x v="0"/>
    <x v="16"/>
    <s v="Minnesota"/>
    <x v="19"/>
    <x v="2"/>
    <x v="1450"/>
    <x v="1"/>
    <x v="10"/>
    <x v="1437"/>
    <n v="8.56"/>
    <n v="2"/>
    <n v="0"/>
    <n v="3.8519999999999999"/>
    <n v="8.56"/>
    <n v="0"/>
    <x v="3"/>
    <x v="0"/>
    <s v="Q4"/>
    <x v="5"/>
  </r>
  <r>
    <n v="2908"/>
    <s v="CA-2017-121615"/>
    <x v="132"/>
    <x v="748"/>
    <x v="1"/>
    <s v="DL-12925"/>
    <s v="Daniel Lacy"/>
    <x v="0"/>
    <x v="0"/>
    <x v="16"/>
    <s v="Minnesota"/>
    <x v="19"/>
    <x v="2"/>
    <x v="470"/>
    <x v="1"/>
    <x v="4"/>
    <x v="471"/>
    <n v="52.4"/>
    <n v="5"/>
    <n v="0"/>
    <n v="14.148"/>
    <n v="52.4"/>
    <n v="0"/>
    <x v="3"/>
    <x v="0"/>
    <s v="Q4"/>
    <x v="5"/>
  </r>
  <r>
    <n v="2909"/>
    <s v="CA-2017-121615"/>
    <x v="132"/>
    <x v="748"/>
    <x v="1"/>
    <s v="DL-12925"/>
    <s v="Daniel Lacy"/>
    <x v="0"/>
    <x v="0"/>
    <x v="16"/>
    <s v="Minnesota"/>
    <x v="19"/>
    <x v="2"/>
    <x v="1140"/>
    <x v="1"/>
    <x v="2"/>
    <x v="1128"/>
    <n v="14.94"/>
    <n v="3"/>
    <n v="0"/>
    <n v="6.8723999999999998"/>
    <n v="14.94"/>
    <n v="0"/>
    <x v="3"/>
    <x v="0"/>
    <s v="Q4"/>
    <x v="5"/>
  </r>
  <r>
    <n v="2910"/>
    <s v="CA-2017-166415"/>
    <x v="600"/>
    <x v="318"/>
    <x v="1"/>
    <s v="ME-17725"/>
    <s v="Max Engle"/>
    <x v="0"/>
    <x v="0"/>
    <x v="4"/>
    <s v="Washington"/>
    <x v="5"/>
    <x v="1"/>
    <x v="1028"/>
    <x v="1"/>
    <x v="13"/>
    <x v="1019"/>
    <n v="11.22"/>
    <n v="3"/>
    <n v="0"/>
    <n v="0.22439999999999999"/>
    <n v="11.22"/>
    <n v="0"/>
    <x v="3"/>
    <x v="11"/>
    <s v="Q1"/>
    <x v="1"/>
  </r>
  <r>
    <n v="2911"/>
    <s v="CA-2015-118444"/>
    <x v="599"/>
    <x v="217"/>
    <x v="1"/>
    <s v="VD-21670"/>
    <s v="Valerie Dominguez"/>
    <x v="0"/>
    <x v="0"/>
    <x v="197"/>
    <s v="Florida"/>
    <x v="248"/>
    <x v="0"/>
    <x v="643"/>
    <x v="1"/>
    <x v="9"/>
    <x v="850"/>
    <n v="387.13600000000002"/>
    <n v="4"/>
    <n v="0.2"/>
    <n v="24.196000000000002"/>
    <n v="309.70880000000005"/>
    <n v="77.427200000000013"/>
    <x v="1"/>
    <x v="0"/>
    <s v="Q4"/>
    <x v="6"/>
  </r>
  <r>
    <n v="2912"/>
    <s v="CA-2014-113929"/>
    <x v="737"/>
    <x v="365"/>
    <x v="1"/>
    <s v="CK-12205"/>
    <s v="Chloris Kastensmidt"/>
    <x v="0"/>
    <x v="0"/>
    <x v="337"/>
    <s v="New York"/>
    <x v="418"/>
    <x v="3"/>
    <x v="1451"/>
    <x v="1"/>
    <x v="12"/>
    <x v="153"/>
    <n v="41.4"/>
    <n v="5"/>
    <n v="0"/>
    <n v="19.457999999999998"/>
    <n v="41.4"/>
    <n v="0"/>
    <x v="2"/>
    <x v="1"/>
    <s v="Q2"/>
    <x v="2"/>
  </r>
  <r>
    <n v="2913"/>
    <s v="CA-2014-113929"/>
    <x v="737"/>
    <x v="365"/>
    <x v="1"/>
    <s v="CK-12205"/>
    <s v="Chloris Kastensmidt"/>
    <x v="0"/>
    <x v="0"/>
    <x v="337"/>
    <s v="New York"/>
    <x v="418"/>
    <x v="3"/>
    <x v="1452"/>
    <x v="1"/>
    <x v="6"/>
    <x v="1438"/>
    <n v="35"/>
    <n v="4"/>
    <n v="0"/>
    <n v="10.5"/>
    <n v="35"/>
    <n v="0"/>
    <x v="2"/>
    <x v="1"/>
    <s v="Q2"/>
    <x v="2"/>
  </r>
  <r>
    <n v="2914"/>
    <s v="CA-2014-113929"/>
    <x v="737"/>
    <x v="365"/>
    <x v="1"/>
    <s v="CK-12205"/>
    <s v="Chloris Kastensmidt"/>
    <x v="0"/>
    <x v="0"/>
    <x v="337"/>
    <s v="New York"/>
    <x v="418"/>
    <x v="3"/>
    <x v="91"/>
    <x v="1"/>
    <x v="8"/>
    <x v="91"/>
    <n v="39.552"/>
    <n v="3"/>
    <n v="0.2"/>
    <n v="14.3376"/>
    <n v="31.6416"/>
    <n v="7.9104000000000001"/>
    <x v="2"/>
    <x v="1"/>
    <s v="Q2"/>
    <x v="2"/>
  </r>
  <r>
    <n v="2915"/>
    <s v="CA-2015-134747"/>
    <x v="88"/>
    <x v="334"/>
    <x v="0"/>
    <s v="DL-12925"/>
    <s v="Daniel Lacy"/>
    <x v="0"/>
    <x v="0"/>
    <x v="338"/>
    <s v="Indiana"/>
    <x v="419"/>
    <x v="2"/>
    <x v="1409"/>
    <x v="2"/>
    <x v="7"/>
    <x v="1396"/>
    <n v="135.72"/>
    <n v="3"/>
    <n v="0"/>
    <n v="35.287199999999999"/>
    <n v="135.72"/>
    <n v="0"/>
    <x v="1"/>
    <x v="2"/>
    <s v="Q4"/>
    <x v="2"/>
  </r>
  <r>
    <n v="2916"/>
    <s v="CA-2015-134747"/>
    <x v="88"/>
    <x v="334"/>
    <x v="0"/>
    <s v="DL-12925"/>
    <s v="Daniel Lacy"/>
    <x v="0"/>
    <x v="0"/>
    <x v="338"/>
    <s v="Indiana"/>
    <x v="419"/>
    <x v="2"/>
    <x v="1375"/>
    <x v="1"/>
    <x v="8"/>
    <x v="1360"/>
    <n v="12.56"/>
    <n v="2"/>
    <n v="0"/>
    <n v="5.6520000000000001"/>
    <n v="12.56"/>
    <n v="0"/>
    <x v="1"/>
    <x v="2"/>
    <s v="Q4"/>
    <x v="2"/>
  </r>
  <r>
    <n v="2917"/>
    <s v="CA-2015-134747"/>
    <x v="88"/>
    <x v="334"/>
    <x v="0"/>
    <s v="DL-12925"/>
    <s v="Daniel Lacy"/>
    <x v="0"/>
    <x v="0"/>
    <x v="338"/>
    <s v="Indiana"/>
    <x v="419"/>
    <x v="2"/>
    <x v="984"/>
    <x v="2"/>
    <x v="7"/>
    <x v="977"/>
    <n v="263.95999999999998"/>
    <n v="4"/>
    <n v="0"/>
    <n v="71.269199999999998"/>
    <n v="263.95999999999998"/>
    <n v="0"/>
    <x v="1"/>
    <x v="2"/>
    <s v="Q4"/>
    <x v="2"/>
  </r>
  <r>
    <n v="2918"/>
    <s v="CA-2017-155047"/>
    <x v="151"/>
    <x v="624"/>
    <x v="2"/>
    <s v="SE-20110"/>
    <s v="Sanjit Engle"/>
    <x v="0"/>
    <x v="0"/>
    <x v="61"/>
    <s v="Texas"/>
    <x v="77"/>
    <x v="2"/>
    <x v="1453"/>
    <x v="1"/>
    <x v="6"/>
    <x v="1439"/>
    <n v="5.952"/>
    <n v="1"/>
    <n v="0.2"/>
    <n v="0.372"/>
    <n v="4.7616000000000005"/>
    <n v="1.1904000000000001"/>
    <x v="3"/>
    <x v="6"/>
    <s v="Q3"/>
    <x v="1"/>
  </r>
  <r>
    <n v="2919"/>
    <s v="CA-2016-160129"/>
    <x v="813"/>
    <x v="791"/>
    <x v="3"/>
    <s v="LS-17200"/>
    <s v="Luke Schmidt"/>
    <x v="1"/>
    <x v="0"/>
    <x v="10"/>
    <s v="Pennsylvania"/>
    <x v="11"/>
    <x v="3"/>
    <x v="1432"/>
    <x v="1"/>
    <x v="13"/>
    <x v="1420"/>
    <n v="15.8"/>
    <n v="5"/>
    <n v="0.2"/>
    <n v="2.37"/>
    <n v="12.64"/>
    <n v="3.16"/>
    <x v="0"/>
    <x v="0"/>
    <s v="Q4"/>
    <x v="4"/>
  </r>
  <r>
    <n v="2920"/>
    <s v="CA-2016-160129"/>
    <x v="813"/>
    <x v="791"/>
    <x v="3"/>
    <s v="LS-17200"/>
    <s v="Luke Schmidt"/>
    <x v="1"/>
    <x v="0"/>
    <x v="10"/>
    <s v="Pennsylvania"/>
    <x v="11"/>
    <x v="3"/>
    <x v="1104"/>
    <x v="0"/>
    <x v="5"/>
    <x v="1093"/>
    <n v="14.368"/>
    <n v="2"/>
    <n v="0.2"/>
    <n v="3.9512"/>
    <n v="11.494400000000001"/>
    <n v="2.8736000000000002"/>
    <x v="0"/>
    <x v="0"/>
    <s v="Q4"/>
    <x v="4"/>
  </r>
  <r>
    <n v="2921"/>
    <s v="CA-2016-160129"/>
    <x v="813"/>
    <x v="791"/>
    <x v="3"/>
    <s v="LS-17200"/>
    <s v="Luke Schmidt"/>
    <x v="1"/>
    <x v="0"/>
    <x v="10"/>
    <s v="Pennsylvania"/>
    <x v="11"/>
    <x v="3"/>
    <x v="980"/>
    <x v="0"/>
    <x v="5"/>
    <x v="973"/>
    <n v="70.447999999999993"/>
    <n v="7"/>
    <n v="0.2"/>
    <n v="12.3284"/>
    <n v="56.358399999999996"/>
    <n v="14.089599999999999"/>
    <x v="0"/>
    <x v="0"/>
    <s v="Q4"/>
    <x v="4"/>
  </r>
  <r>
    <n v="2922"/>
    <s v="CA-2017-164329"/>
    <x v="289"/>
    <x v="714"/>
    <x v="3"/>
    <s v="MM-17920"/>
    <s v="Michael Moore"/>
    <x v="0"/>
    <x v="0"/>
    <x v="8"/>
    <s v="California"/>
    <x v="9"/>
    <x v="1"/>
    <x v="557"/>
    <x v="1"/>
    <x v="4"/>
    <x v="556"/>
    <n v="129.30000000000001"/>
    <n v="2"/>
    <n v="0"/>
    <n v="6.4649999999999999"/>
    <n v="129.30000000000001"/>
    <n v="0"/>
    <x v="3"/>
    <x v="9"/>
    <s v="Q1"/>
    <x v="2"/>
  </r>
  <r>
    <n v="2923"/>
    <s v="US-2015-141453"/>
    <x v="672"/>
    <x v="253"/>
    <x v="0"/>
    <s v="DB-13270"/>
    <s v="Deborah Brumfield"/>
    <x v="2"/>
    <x v="0"/>
    <x v="89"/>
    <s v="Texas"/>
    <x v="110"/>
    <x v="2"/>
    <x v="625"/>
    <x v="1"/>
    <x v="8"/>
    <x v="625"/>
    <n v="3.8820000000000001"/>
    <n v="3"/>
    <n v="0.8"/>
    <n v="-5.8230000000000004"/>
    <n v="0.77639999999999987"/>
    <n v="3.1056000000000004"/>
    <x v="1"/>
    <x v="0"/>
    <s v="Q4"/>
    <x v="2"/>
  </r>
  <r>
    <n v="2924"/>
    <s v="CA-2014-156993"/>
    <x v="307"/>
    <x v="864"/>
    <x v="1"/>
    <s v="RW-19630"/>
    <s v="Rob Williams"/>
    <x v="1"/>
    <x v="0"/>
    <x v="66"/>
    <s v="Michigan"/>
    <x v="151"/>
    <x v="2"/>
    <x v="829"/>
    <x v="1"/>
    <x v="13"/>
    <x v="128"/>
    <n v="6.08"/>
    <n v="1"/>
    <n v="0"/>
    <n v="3.04"/>
    <n v="6.08"/>
    <n v="0"/>
    <x v="2"/>
    <x v="1"/>
    <s v="Q2"/>
    <x v="3"/>
  </r>
  <r>
    <n v="2925"/>
    <s v="CA-2014-157721"/>
    <x v="814"/>
    <x v="447"/>
    <x v="2"/>
    <s v="JM-16195"/>
    <s v="Justin MacKendrick"/>
    <x v="0"/>
    <x v="0"/>
    <x v="232"/>
    <s v="New York"/>
    <x v="289"/>
    <x v="3"/>
    <x v="941"/>
    <x v="1"/>
    <x v="9"/>
    <x v="934"/>
    <n v="19.899999999999999"/>
    <n v="1"/>
    <n v="0"/>
    <n v="8.9550000000000001"/>
    <n v="19.899999999999999"/>
    <n v="0"/>
    <x v="2"/>
    <x v="8"/>
    <s v="Q3"/>
    <x v="0"/>
  </r>
  <r>
    <n v="2926"/>
    <s v="CA-2014-157721"/>
    <x v="814"/>
    <x v="447"/>
    <x v="2"/>
    <s v="JM-16195"/>
    <s v="Justin MacKendrick"/>
    <x v="0"/>
    <x v="0"/>
    <x v="232"/>
    <s v="New York"/>
    <x v="289"/>
    <x v="3"/>
    <x v="1454"/>
    <x v="0"/>
    <x v="5"/>
    <x v="1440"/>
    <n v="70.709999999999994"/>
    <n v="1"/>
    <n v="0"/>
    <n v="4.9497"/>
    <n v="70.709999999999994"/>
    <n v="0"/>
    <x v="2"/>
    <x v="8"/>
    <s v="Q3"/>
    <x v="0"/>
  </r>
  <r>
    <n v="2927"/>
    <s v="CA-2017-128629"/>
    <x v="815"/>
    <x v="730"/>
    <x v="0"/>
    <s v="BP-11155"/>
    <s v="Becky Pak"/>
    <x v="0"/>
    <x v="0"/>
    <x v="38"/>
    <s v="Georgia"/>
    <x v="112"/>
    <x v="0"/>
    <x v="1448"/>
    <x v="0"/>
    <x v="5"/>
    <x v="1435"/>
    <n v="18.84"/>
    <n v="3"/>
    <n v="0"/>
    <n v="7.9127999999999998"/>
    <n v="18.84"/>
    <n v="0"/>
    <x v="3"/>
    <x v="7"/>
    <s v="Q3"/>
    <x v="2"/>
  </r>
  <r>
    <n v="2928"/>
    <s v="CA-2017-158106"/>
    <x v="400"/>
    <x v="272"/>
    <x v="1"/>
    <s v="CT-11995"/>
    <s v="Carol Triggs"/>
    <x v="0"/>
    <x v="0"/>
    <x v="339"/>
    <s v="Minnesota"/>
    <x v="420"/>
    <x v="2"/>
    <x v="826"/>
    <x v="1"/>
    <x v="6"/>
    <x v="822"/>
    <n v="8.64"/>
    <n v="3"/>
    <n v="0"/>
    <n v="2.5055999999999998"/>
    <n v="8.64"/>
    <n v="0"/>
    <x v="3"/>
    <x v="1"/>
    <s v="Q2"/>
    <x v="1"/>
  </r>
  <r>
    <n v="2929"/>
    <s v="US-2017-120390"/>
    <x v="15"/>
    <x v="215"/>
    <x v="1"/>
    <s v="TH-21550"/>
    <s v="Tracy Hopkins"/>
    <x v="2"/>
    <x v="0"/>
    <x v="140"/>
    <s v="North Carolina"/>
    <x v="179"/>
    <x v="0"/>
    <x v="316"/>
    <x v="1"/>
    <x v="8"/>
    <x v="316"/>
    <n v="1633.1880000000001"/>
    <n v="4"/>
    <n v="0.7"/>
    <n v="-1306.5504000000001"/>
    <n v="489.95640000000009"/>
    <n v="1143.2316000000001"/>
    <x v="3"/>
    <x v="2"/>
    <s v="Q4"/>
    <x v="6"/>
  </r>
  <r>
    <n v="2930"/>
    <s v="CA-2017-143434"/>
    <x v="551"/>
    <x v="865"/>
    <x v="1"/>
    <s v="ME-17320"/>
    <s v="Maria Etezadi"/>
    <x v="2"/>
    <x v="0"/>
    <x v="63"/>
    <s v="Michigan"/>
    <x v="80"/>
    <x v="2"/>
    <x v="627"/>
    <x v="0"/>
    <x v="5"/>
    <x v="627"/>
    <n v="19.760000000000002"/>
    <n v="4"/>
    <n v="0"/>
    <n v="8.2992000000000008"/>
    <n v="19.760000000000002"/>
    <n v="0"/>
    <x v="3"/>
    <x v="0"/>
    <s v="Q4"/>
    <x v="3"/>
  </r>
  <r>
    <n v="2931"/>
    <s v="CA-2015-168564"/>
    <x v="816"/>
    <x v="747"/>
    <x v="3"/>
    <s v="TT-21220"/>
    <s v="Thomas Thornton"/>
    <x v="0"/>
    <x v="0"/>
    <x v="8"/>
    <s v="California"/>
    <x v="9"/>
    <x v="1"/>
    <x v="925"/>
    <x v="1"/>
    <x v="8"/>
    <x v="917"/>
    <n v="6.6079999999999997"/>
    <n v="2"/>
    <n v="0.2"/>
    <n v="2.2302"/>
    <n v="5.2864000000000004"/>
    <n v="1.3216000000000001"/>
    <x v="1"/>
    <x v="6"/>
    <s v="Q3"/>
    <x v="3"/>
  </r>
  <r>
    <n v="2932"/>
    <s v="CA-2015-168564"/>
    <x v="816"/>
    <x v="747"/>
    <x v="3"/>
    <s v="TT-21220"/>
    <s v="Thomas Thornton"/>
    <x v="0"/>
    <x v="0"/>
    <x v="8"/>
    <s v="California"/>
    <x v="9"/>
    <x v="1"/>
    <x v="248"/>
    <x v="1"/>
    <x v="8"/>
    <x v="249"/>
    <n v="7.28"/>
    <n v="2"/>
    <n v="0.2"/>
    <n v="2.73"/>
    <n v="5.8240000000000007"/>
    <n v="1.4560000000000002"/>
    <x v="1"/>
    <x v="6"/>
    <s v="Q3"/>
    <x v="3"/>
  </r>
  <r>
    <n v="2933"/>
    <s v="CA-2015-168564"/>
    <x v="816"/>
    <x v="747"/>
    <x v="3"/>
    <s v="TT-21220"/>
    <s v="Thomas Thornton"/>
    <x v="0"/>
    <x v="0"/>
    <x v="8"/>
    <s v="California"/>
    <x v="9"/>
    <x v="1"/>
    <x v="323"/>
    <x v="0"/>
    <x v="1"/>
    <x v="323"/>
    <n v="144.78399999999999"/>
    <n v="1"/>
    <n v="0.2"/>
    <n v="10.8588"/>
    <n v="115.8272"/>
    <n v="28.956800000000001"/>
    <x v="1"/>
    <x v="6"/>
    <s v="Q3"/>
    <x v="3"/>
  </r>
  <r>
    <n v="2934"/>
    <s v="US-2016-169040"/>
    <x v="409"/>
    <x v="485"/>
    <x v="1"/>
    <s v="GT-14710"/>
    <s v="Greg Tran"/>
    <x v="0"/>
    <x v="0"/>
    <x v="4"/>
    <s v="Washington"/>
    <x v="59"/>
    <x v="1"/>
    <x v="966"/>
    <x v="2"/>
    <x v="7"/>
    <x v="1368"/>
    <n v="156.792"/>
    <n v="1"/>
    <n v="0.2"/>
    <n v="13.7193"/>
    <n v="125.43360000000001"/>
    <n v="31.358400000000003"/>
    <x v="0"/>
    <x v="4"/>
    <s v="Q4"/>
    <x v="0"/>
  </r>
  <r>
    <n v="2935"/>
    <s v="US-2016-169040"/>
    <x v="409"/>
    <x v="485"/>
    <x v="1"/>
    <s v="GT-14710"/>
    <s v="Greg Tran"/>
    <x v="0"/>
    <x v="0"/>
    <x v="4"/>
    <s v="Washington"/>
    <x v="59"/>
    <x v="1"/>
    <x v="1400"/>
    <x v="2"/>
    <x v="7"/>
    <x v="1387"/>
    <n v="431.976"/>
    <n v="3"/>
    <n v="0.2"/>
    <n v="26.9985"/>
    <n v="345.58080000000001"/>
    <n v="86.395200000000003"/>
    <x v="0"/>
    <x v="4"/>
    <s v="Q4"/>
    <x v="0"/>
  </r>
  <r>
    <n v="2936"/>
    <s v="US-2016-169040"/>
    <x v="409"/>
    <x v="485"/>
    <x v="1"/>
    <s v="GT-14710"/>
    <s v="Greg Tran"/>
    <x v="0"/>
    <x v="0"/>
    <x v="4"/>
    <s v="Washington"/>
    <x v="59"/>
    <x v="1"/>
    <x v="81"/>
    <x v="1"/>
    <x v="12"/>
    <x v="81"/>
    <n v="35.89"/>
    <n v="1"/>
    <n v="0"/>
    <n v="16.150500000000001"/>
    <n v="35.89"/>
    <n v="0"/>
    <x v="0"/>
    <x v="4"/>
    <s v="Q4"/>
    <x v="0"/>
  </r>
  <r>
    <n v="2937"/>
    <s v="US-2016-169040"/>
    <x v="409"/>
    <x v="485"/>
    <x v="1"/>
    <s v="GT-14710"/>
    <s v="Greg Tran"/>
    <x v="0"/>
    <x v="0"/>
    <x v="4"/>
    <s v="Washington"/>
    <x v="59"/>
    <x v="1"/>
    <x v="674"/>
    <x v="1"/>
    <x v="8"/>
    <x v="674"/>
    <n v="47.207999999999998"/>
    <n v="7"/>
    <n v="0.2"/>
    <n v="15.342599999999999"/>
    <n v="37.766399999999997"/>
    <n v="9.4415999999999993"/>
    <x v="0"/>
    <x v="4"/>
    <s v="Q4"/>
    <x v="0"/>
  </r>
  <r>
    <n v="2938"/>
    <s v="US-2016-169040"/>
    <x v="409"/>
    <x v="485"/>
    <x v="1"/>
    <s v="GT-14710"/>
    <s v="Greg Tran"/>
    <x v="0"/>
    <x v="0"/>
    <x v="4"/>
    <s v="Washington"/>
    <x v="59"/>
    <x v="1"/>
    <x v="129"/>
    <x v="1"/>
    <x v="10"/>
    <x v="130"/>
    <n v="248.08"/>
    <n v="7"/>
    <n v="0"/>
    <n v="116.5976"/>
    <n v="248.08"/>
    <n v="0"/>
    <x v="0"/>
    <x v="4"/>
    <s v="Q4"/>
    <x v="0"/>
  </r>
  <r>
    <n v="2939"/>
    <s v="US-2016-169040"/>
    <x v="409"/>
    <x v="485"/>
    <x v="1"/>
    <s v="GT-14710"/>
    <s v="Greg Tran"/>
    <x v="0"/>
    <x v="0"/>
    <x v="4"/>
    <s v="Washington"/>
    <x v="59"/>
    <x v="1"/>
    <x v="67"/>
    <x v="1"/>
    <x v="10"/>
    <x v="67"/>
    <n v="189.7"/>
    <n v="5"/>
    <n v="0"/>
    <n v="89.159000000000006"/>
    <n v="189.7"/>
    <n v="0"/>
    <x v="0"/>
    <x v="4"/>
    <s v="Q4"/>
    <x v="0"/>
  </r>
  <r>
    <n v="2940"/>
    <s v="US-2016-169040"/>
    <x v="409"/>
    <x v="485"/>
    <x v="1"/>
    <s v="GT-14710"/>
    <s v="Greg Tran"/>
    <x v="0"/>
    <x v="0"/>
    <x v="4"/>
    <s v="Washington"/>
    <x v="59"/>
    <x v="1"/>
    <x v="444"/>
    <x v="1"/>
    <x v="8"/>
    <x v="444"/>
    <n v="59.808"/>
    <n v="3"/>
    <n v="0.2"/>
    <n v="19.4376"/>
    <n v="47.846400000000003"/>
    <n v="11.961600000000001"/>
    <x v="0"/>
    <x v="4"/>
    <s v="Q4"/>
    <x v="0"/>
  </r>
  <r>
    <n v="2941"/>
    <s v="CA-2017-155880"/>
    <x v="613"/>
    <x v="866"/>
    <x v="1"/>
    <s v="JD-16150"/>
    <s v="Justin Deggeller"/>
    <x v="1"/>
    <x v="0"/>
    <x v="158"/>
    <s v="Wisconsin"/>
    <x v="201"/>
    <x v="2"/>
    <x v="1455"/>
    <x v="0"/>
    <x v="1"/>
    <x v="1441"/>
    <n v="90.99"/>
    <n v="1"/>
    <n v="0"/>
    <n v="14.558400000000001"/>
    <n v="90.99"/>
    <n v="0"/>
    <x v="3"/>
    <x v="10"/>
    <s v="Q1"/>
    <x v="3"/>
  </r>
  <r>
    <n v="2942"/>
    <s v="CA-2017-155880"/>
    <x v="613"/>
    <x v="866"/>
    <x v="1"/>
    <s v="JD-16150"/>
    <s v="Justin Deggeller"/>
    <x v="1"/>
    <x v="0"/>
    <x v="158"/>
    <s v="Wisconsin"/>
    <x v="201"/>
    <x v="2"/>
    <x v="635"/>
    <x v="0"/>
    <x v="1"/>
    <x v="635"/>
    <n v="1526.56"/>
    <n v="7"/>
    <n v="0"/>
    <n v="427.43680000000001"/>
    <n v="1526.56"/>
    <n v="0"/>
    <x v="3"/>
    <x v="10"/>
    <s v="Q1"/>
    <x v="3"/>
  </r>
  <r>
    <n v="2943"/>
    <s v="CA-2017-155880"/>
    <x v="613"/>
    <x v="866"/>
    <x v="1"/>
    <s v="JD-16150"/>
    <s v="Justin Deggeller"/>
    <x v="1"/>
    <x v="0"/>
    <x v="158"/>
    <s v="Wisconsin"/>
    <x v="201"/>
    <x v="2"/>
    <x v="812"/>
    <x v="0"/>
    <x v="1"/>
    <x v="809"/>
    <n v="368.97"/>
    <n v="3"/>
    <n v="0"/>
    <n v="40.5867"/>
    <n v="368.97"/>
    <n v="0"/>
    <x v="3"/>
    <x v="10"/>
    <s v="Q1"/>
    <x v="3"/>
  </r>
  <r>
    <n v="2944"/>
    <s v="CA-2017-126242"/>
    <x v="123"/>
    <x v="865"/>
    <x v="1"/>
    <s v="MC-18100"/>
    <s v="Mick Crebagga"/>
    <x v="0"/>
    <x v="0"/>
    <x v="1"/>
    <s v="California"/>
    <x v="13"/>
    <x v="1"/>
    <x v="298"/>
    <x v="1"/>
    <x v="4"/>
    <x v="298"/>
    <n v="305.01"/>
    <n v="9"/>
    <n v="0"/>
    <n v="76.252499999999998"/>
    <n v="305.01"/>
    <n v="0"/>
    <x v="3"/>
    <x v="0"/>
    <s v="Q4"/>
    <x v="1"/>
  </r>
  <r>
    <n v="2945"/>
    <s v="CA-2017-126242"/>
    <x v="123"/>
    <x v="865"/>
    <x v="1"/>
    <s v="MC-18100"/>
    <s v="Mick Crebagga"/>
    <x v="0"/>
    <x v="0"/>
    <x v="1"/>
    <s v="California"/>
    <x v="13"/>
    <x v="1"/>
    <x v="1456"/>
    <x v="0"/>
    <x v="5"/>
    <x v="1442"/>
    <n v="18.7"/>
    <n v="1"/>
    <n v="0"/>
    <n v="7.1059999999999999"/>
    <n v="18.7"/>
    <n v="0"/>
    <x v="3"/>
    <x v="0"/>
    <s v="Q4"/>
    <x v="1"/>
  </r>
  <r>
    <n v="2946"/>
    <s v="CA-2016-166443"/>
    <x v="254"/>
    <x v="519"/>
    <x v="2"/>
    <s v="LH-17020"/>
    <s v="Lisa Hazard"/>
    <x v="0"/>
    <x v="0"/>
    <x v="8"/>
    <s v="California"/>
    <x v="34"/>
    <x v="1"/>
    <x v="493"/>
    <x v="0"/>
    <x v="5"/>
    <x v="493"/>
    <n v="38.29"/>
    <n v="7"/>
    <n v="0"/>
    <n v="16.464700000000001"/>
    <n v="38.29"/>
    <n v="0"/>
    <x v="0"/>
    <x v="0"/>
    <s v="Q4"/>
    <x v="5"/>
  </r>
  <r>
    <n v="2947"/>
    <s v="CA-2017-169859"/>
    <x v="817"/>
    <x v="867"/>
    <x v="1"/>
    <s v="MP-18175"/>
    <s v="Mike Pelletier"/>
    <x v="2"/>
    <x v="0"/>
    <x v="70"/>
    <s v="California"/>
    <x v="142"/>
    <x v="1"/>
    <x v="1457"/>
    <x v="0"/>
    <x v="5"/>
    <x v="1443"/>
    <n v="26.25"/>
    <n v="3"/>
    <n v="0"/>
    <n v="11.025"/>
    <n v="26.25"/>
    <n v="0"/>
    <x v="3"/>
    <x v="4"/>
    <s v="Q4"/>
    <x v="6"/>
  </r>
  <r>
    <n v="2948"/>
    <s v="CA-2017-169859"/>
    <x v="817"/>
    <x v="867"/>
    <x v="1"/>
    <s v="MP-18175"/>
    <s v="Mike Pelletier"/>
    <x v="2"/>
    <x v="0"/>
    <x v="70"/>
    <s v="California"/>
    <x v="142"/>
    <x v="1"/>
    <x v="1458"/>
    <x v="1"/>
    <x v="8"/>
    <x v="1444"/>
    <n v="64.959999999999994"/>
    <n v="14"/>
    <n v="0.2"/>
    <n v="22.736000000000001"/>
    <n v="51.967999999999996"/>
    <n v="12.991999999999999"/>
    <x v="3"/>
    <x v="4"/>
    <s v="Q4"/>
    <x v="6"/>
  </r>
  <r>
    <n v="2949"/>
    <s v="CA-2017-169859"/>
    <x v="817"/>
    <x v="867"/>
    <x v="1"/>
    <s v="MP-18175"/>
    <s v="Mike Pelletier"/>
    <x v="2"/>
    <x v="0"/>
    <x v="70"/>
    <s v="California"/>
    <x v="142"/>
    <x v="1"/>
    <x v="755"/>
    <x v="1"/>
    <x v="12"/>
    <x v="753"/>
    <n v="43.7"/>
    <n v="5"/>
    <n v="0"/>
    <n v="20.539000000000001"/>
    <n v="43.7"/>
    <n v="0"/>
    <x v="3"/>
    <x v="4"/>
    <s v="Q4"/>
    <x v="6"/>
  </r>
  <r>
    <n v="2950"/>
    <s v="CA-2017-134915"/>
    <x v="105"/>
    <x v="44"/>
    <x v="3"/>
    <s v="EM-14140"/>
    <s v="Eugene Moren"/>
    <x v="2"/>
    <x v="0"/>
    <x v="220"/>
    <s v="Arizona"/>
    <x v="275"/>
    <x v="1"/>
    <x v="197"/>
    <x v="2"/>
    <x v="11"/>
    <x v="198"/>
    <n v="41.6"/>
    <n v="4"/>
    <n v="0.2"/>
    <n v="13"/>
    <n v="33.28"/>
    <n v="8.32"/>
    <x v="3"/>
    <x v="0"/>
    <s v="Q4"/>
    <x v="1"/>
  </r>
  <r>
    <n v="2951"/>
    <s v="CA-2017-134915"/>
    <x v="105"/>
    <x v="44"/>
    <x v="3"/>
    <s v="EM-14140"/>
    <s v="Eugene Moren"/>
    <x v="2"/>
    <x v="0"/>
    <x v="220"/>
    <s v="Arizona"/>
    <x v="275"/>
    <x v="1"/>
    <x v="1215"/>
    <x v="1"/>
    <x v="10"/>
    <x v="1199"/>
    <n v="23.12"/>
    <n v="5"/>
    <n v="0.2"/>
    <n v="8.3810000000000002"/>
    <n v="18.496000000000002"/>
    <n v="4.6240000000000006"/>
    <x v="3"/>
    <x v="0"/>
    <s v="Q4"/>
    <x v="1"/>
  </r>
  <r>
    <n v="2952"/>
    <s v="CA-2017-134915"/>
    <x v="105"/>
    <x v="44"/>
    <x v="3"/>
    <s v="EM-14140"/>
    <s v="Eugene Moren"/>
    <x v="2"/>
    <x v="0"/>
    <x v="220"/>
    <s v="Arizona"/>
    <x v="275"/>
    <x v="1"/>
    <x v="1459"/>
    <x v="0"/>
    <x v="1"/>
    <x v="1445"/>
    <n v="113.88800000000001"/>
    <n v="2"/>
    <n v="0.2"/>
    <n v="9.9651999999999994"/>
    <n v="91.110400000000013"/>
    <n v="22.777600000000003"/>
    <x v="3"/>
    <x v="0"/>
    <s v="Q4"/>
    <x v="1"/>
  </r>
  <r>
    <n v="2953"/>
    <s v="CA-2017-134915"/>
    <x v="105"/>
    <x v="44"/>
    <x v="3"/>
    <s v="EM-14140"/>
    <s v="Eugene Moren"/>
    <x v="2"/>
    <x v="0"/>
    <x v="220"/>
    <s v="Arizona"/>
    <x v="275"/>
    <x v="1"/>
    <x v="1460"/>
    <x v="0"/>
    <x v="5"/>
    <x v="1446"/>
    <n v="113.568"/>
    <n v="2"/>
    <n v="0.2"/>
    <n v="-5.6783999999999999"/>
    <n v="90.854399999999998"/>
    <n v="22.7136"/>
    <x v="3"/>
    <x v="0"/>
    <s v="Q4"/>
    <x v="1"/>
  </r>
  <r>
    <n v="2954"/>
    <s v="CA-2017-134915"/>
    <x v="105"/>
    <x v="44"/>
    <x v="3"/>
    <s v="EM-14140"/>
    <s v="Eugene Moren"/>
    <x v="2"/>
    <x v="0"/>
    <x v="220"/>
    <s v="Arizona"/>
    <x v="275"/>
    <x v="1"/>
    <x v="500"/>
    <x v="2"/>
    <x v="7"/>
    <x v="500"/>
    <n v="7.92"/>
    <n v="2"/>
    <n v="0.2"/>
    <n v="0.69299999999999995"/>
    <n v="6.3360000000000003"/>
    <n v="1.5840000000000001"/>
    <x v="3"/>
    <x v="0"/>
    <s v="Q4"/>
    <x v="1"/>
  </r>
  <r>
    <n v="2955"/>
    <s v="CA-2017-134915"/>
    <x v="105"/>
    <x v="44"/>
    <x v="3"/>
    <s v="EM-14140"/>
    <s v="Eugene Moren"/>
    <x v="2"/>
    <x v="0"/>
    <x v="220"/>
    <s v="Arizona"/>
    <x v="275"/>
    <x v="1"/>
    <x v="1461"/>
    <x v="2"/>
    <x v="7"/>
    <x v="1447"/>
    <n v="671.98400000000004"/>
    <n v="2"/>
    <n v="0.2"/>
    <n v="50.398800000000001"/>
    <n v="537.58720000000005"/>
    <n v="134.39680000000001"/>
    <x v="3"/>
    <x v="0"/>
    <s v="Q4"/>
    <x v="1"/>
  </r>
  <r>
    <n v="2956"/>
    <s v="CA-2016-153353"/>
    <x v="298"/>
    <x v="868"/>
    <x v="1"/>
    <s v="GG-14650"/>
    <s v="Greg Guthrie"/>
    <x v="1"/>
    <x v="0"/>
    <x v="20"/>
    <s v="New York"/>
    <x v="45"/>
    <x v="3"/>
    <x v="884"/>
    <x v="2"/>
    <x v="7"/>
    <x v="878"/>
    <n v="39.99"/>
    <n v="1"/>
    <n v="0"/>
    <n v="11.597099999999999"/>
    <n v="39.99"/>
    <n v="0"/>
    <x v="0"/>
    <x v="6"/>
    <s v="Q3"/>
    <x v="6"/>
  </r>
  <r>
    <n v="2957"/>
    <s v="CA-2017-123638"/>
    <x v="818"/>
    <x v="446"/>
    <x v="1"/>
    <s v="MA-17995"/>
    <s v="Michelle Arnett"/>
    <x v="2"/>
    <x v="0"/>
    <x v="232"/>
    <s v="New York"/>
    <x v="289"/>
    <x v="3"/>
    <x v="474"/>
    <x v="0"/>
    <x v="1"/>
    <x v="475"/>
    <n v="191.64599999999999"/>
    <n v="3"/>
    <n v="0.1"/>
    <n v="31.940999999999999"/>
    <n v="172.48139999999998"/>
    <n v="19.1646"/>
    <x v="3"/>
    <x v="1"/>
    <s v="Q2"/>
    <x v="0"/>
  </r>
  <r>
    <n v="2958"/>
    <s v="CA-2017-168900"/>
    <x v="464"/>
    <x v="510"/>
    <x v="1"/>
    <s v="SH-20395"/>
    <s v="Shahid Hopkins"/>
    <x v="0"/>
    <x v="0"/>
    <x v="24"/>
    <s v="Ohio"/>
    <x v="157"/>
    <x v="3"/>
    <x v="8"/>
    <x v="1"/>
    <x v="8"/>
    <x v="8"/>
    <n v="2.3130000000000002"/>
    <n v="1"/>
    <n v="0.7"/>
    <n v="-1.9275"/>
    <n v="0.69390000000000018"/>
    <n v="1.6191"/>
    <x v="3"/>
    <x v="5"/>
    <s v="Q2"/>
    <x v="6"/>
  </r>
  <r>
    <n v="2959"/>
    <s v="CA-2015-158456"/>
    <x v="100"/>
    <x v="693"/>
    <x v="1"/>
    <s v="KT-16465"/>
    <s v="Kean Takahito"/>
    <x v="0"/>
    <x v="0"/>
    <x v="1"/>
    <s v="California"/>
    <x v="3"/>
    <x v="1"/>
    <x v="799"/>
    <x v="1"/>
    <x v="8"/>
    <x v="797"/>
    <n v="19.936"/>
    <n v="4"/>
    <n v="0.2"/>
    <n v="7.2267999999999999"/>
    <n v="15.9488"/>
    <n v="3.9872000000000001"/>
    <x v="1"/>
    <x v="4"/>
    <s v="Q4"/>
    <x v="6"/>
  </r>
  <r>
    <n v="2960"/>
    <s v="CA-2015-158456"/>
    <x v="100"/>
    <x v="693"/>
    <x v="1"/>
    <s v="KT-16465"/>
    <s v="Kean Takahito"/>
    <x v="0"/>
    <x v="0"/>
    <x v="1"/>
    <s v="California"/>
    <x v="3"/>
    <x v="1"/>
    <x v="271"/>
    <x v="1"/>
    <x v="13"/>
    <x v="271"/>
    <n v="45.92"/>
    <n v="4"/>
    <n v="0"/>
    <n v="21.5824"/>
    <n v="45.92"/>
    <n v="0"/>
    <x v="1"/>
    <x v="4"/>
    <s v="Q4"/>
    <x v="6"/>
  </r>
  <r>
    <n v="2961"/>
    <s v="CA-2017-143665"/>
    <x v="466"/>
    <x v="869"/>
    <x v="1"/>
    <s v="PO-19180"/>
    <s v="Philisse Overcash"/>
    <x v="2"/>
    <x v="0"/>
    <x v="4"/>
    <s v="Washington"/>
    <x v="60"/>
    <x v="1"/>
    <x v="987"/>
    <x v="1"/>
    <x v="10"/>
    <x v="980"/>
    <n v="20.34"/>
    <n v="3"/>
    <n v="0"/>
    <n v="9.3564000000000007"/>
    <n v="20.34"/>
    <n v="0"/>
    <x v="3"/>
    <x v="3"/>
    <s v="Q2"/>
    <x v="4"/>
  </r>
  <r>
    <n v="2962"/>
    <s v="CA-2017-143665"/>
    <x v="466"/>
    <x v="869"/>
    <x v="1"/>
    <s v="PO-19180"/>
    <s v="Philisse Overcash"/>
    <x v="2"/>
    <x v="0"/>
    <x v="4"/>
    <s v="Washington"/>
    <x v="60"/>
    <x v="1"/>
    <x v="1123"/>
    <x v="1"/>
    <x v="2"/>
    <x v="1111"/>
    <n v="39.28"/>
    <n v="8"/>
    <n v="0"/>
    <n v="19.247199999999999"/>
    <n v="39.28"/>
    <n v="0"/>
    <x v="3"/>
    <x v="3"/>
    <s v="Q2"/>
    <x v="4"/>
  </r>
  <r>
    <n v="2963"/>
    <s v="CA-2017-137428"/>
    <x v="819"/>
    <x v="91"/>
    <x v="0"/>
    <s v="AY-10555"/>
    <s v="Andy Yotov"/>
    <x v="1"/>
    <x v="0"/>
    <x v="147"/>
    <s v="California"/>
    <x v="218"/>
    <x v="1"/>
    <x v="23"/>
    <x v="0"/>
    <x v="1"/>
    <x v="23"/>
    <n v="81.567999999999998"/>
    <n v="2"/>
    <n v="0.2"/>
    <n v="9.1763999999999992"/>
    <n v="65.254400000000004"/>
    <n v="16.313600000000001"/>
    <x v="3"/>
    <x v="4"/>
    <s v="Q4"/>
    <x v="3"/>
  </r>
  <r>
    <n v="2964"/>
    <s v="CA-2017-137428"/>
    <x v="819"/>
    <x v="91"/>
    <x v="0"/>
    <s v="AY-10555"/>
    <s v="Andy Yotov"/>
    <x v="1"/>
    <x v="0"/>
    <x v="147"/>
    <s v="California"/>
    <x v="218"/>
    <x v="1"/>
    <x v="163"/>
    <x v="0"/>
    <x v="1"/>
    <x v="164"/>
    <n v="97.183999999999997"/>
    <n v="2"/>
    <n v="0.2"/>
    <n v="6.0739999999999998"/>
    <n v="77.747200000000007"/>
    <n v="19.436800000000002"/>
    <x v="3"/>
    <x v="4"/>
    <s v="Q4"/>
    <x v="3"/>
  </r>
  <r>
    <n v="2965"/>
    <s v="CA-2017-137428"/>
    <x v="819"/>
    <x v="91"/>
    <x v="0"/>
    <s v="AY-10555"/>
    <s v="Andy Yotov"/>
    <x v="1"/>
    <x v="0"/>
    <x v="147"/>
    <s v="California"/>
    <x v="218"/>
    <x v="1"/>
    <x v="525"/>
    <x v="1"/>
    <x v="8"/>
    <x v="525"/>
    <n v="24.32"/>
    <n v="5"/>
    <n v="0.2"/>
    <n v="8.2080000000000002"/>
    <n v="19.456000000000003"/>
    <n v="4.8640000000000008"/>
    <x v="3"/>
    <x v="4"/>
    <s v="Q4"/>
    <x v="3"/>
  </r>
  <r>
    <n v="2966"/>
    <s v="CA-2017-137428"/>
    <x v="819"/>
    <x v="91"/>
    <x v="0"/>
    <s v="AY-10555"/>
    <s v="Andy Yotov"/>
    <x v="1"/>
    <x v="0"/>
    <x v="147"/>
    <s v="California"/>
    <x v="218"/>
    <x v="1"/>
    <x v="1462"/>
    <x v="0"/>
    <x v="5"/>
    <x v="1448"/>
    <n v="18.96"/>
    <n v="2"/>
    <n v="0"/>
    <n v="7.5839999999999996"/>
    <n v="18.96"/>
    <n v="0"/>
    <x v="3"/>
    <x v="4"/>
    <s v="Q4"/>
    <x v="3"/>
  </r>
  <r>
    <n v="2967"/>
    <s v="CA-2014-162866"/>
    <x v="422"/>
    <x v="252"/>
    <x v="1"/>
    <s v="Co-12640"/>
    <s v="Corey-Lock"/>
    <x v="0"/>
    <x v="0"/>
    <x v="242"/>
    <s v="Illinois"/>
    <x v="300"/>
    <x v="2"/>
    <x v="1001"/>
    <x v="0"/>
    <x v="5"/>
    <x v="993"/>
    <n v="32.951999999999998"/>
    <n v="6"/>
    <n v="0.6"/>
    <n v="-19.7712"/>
    <n v="13.1808"/>
    <n v="19.771199999999997"/>
    <x v="2"/>
    <x v="4"/>
    <s v="Q4"/>
    <x v="3"/>
  </r>
  <r>
    <n v="2968"/>
    <s v="CA-2014-162866"/>
    <x v="422"/>
    <x v="252"/>
    <x v="1"/>
    <s v="Co-12640"/>
    <s v="Corey-Lock"/>
    <x v="0"/>
    <x v="0"/>
    <x v="242"/>
    <s v="Illinois"/>
    <x v="300"/>
    <x v="2"/>
    <x v="1190"/>
    <x v="1"/>
    <x v="4"/>
    <x v="683"/>
    <n v="30.015999999999998"/>
    <n v="4"/>
    <n v="0.2"/>
    <n v="3.0015999999999998"/>
    <n v="24.012799999999999"/>
    <n v="6.0031999999999996"/>
    <x v="2"/>
    <x v="4"/>
    <s v="Q4"/>
    <x v="3"/>
  </r>
  <r>
    <n v="2969"/>
    <s v="CA-2017-167941"/>
    <x v="44"/>
    <x v="748"/>
    <x v="0"/>
    <s v="JF-15565"/>
    <s v="Jill Fjeld"/>
    <x v="0"/>
    <x v="0"/>
    <x v="115"/>
    <s v="North Carolina"/>
    <x v="305"/>
    <x v="0"/>
    <x v="77"/>
    <x v="1"/>
    <x v="9"/>
    <x v="77"/>
    <n v="499.584"/>
    <n v="3"/>
    <n v="0.2"/>
    <n v="43.7136"/>
    <n v="399.66720000000004"/>
    <n v="99.916800000000009"/>
    <x v="3"/>
    <x v="0"/>
    <s v="Q4"/>
    <x v="2"/>
  </r>
  <r>
    <n v="2970"/>
    <s v="CA-2017-167941"/>
    <x v="44"/>
    <x v="748"/>
    <x v="0"/>
    <s v="JF-15565"/>
    <s v="Jill Fjeld"/>
    <x v="0"/>
    <x v="0"/>
    <x v="115"/>
    <s v="North Carolina"/>
    <x v="305"/>
    <x v="0"/>
    <x v="585"/>
    <x v="1"/>
    <x v="10"/>
    <x v="585"/>
    <n v="31.103999999999999"/>
    <n v="6"/>
    <n v="0.2"/>
    <n v="10.8864"/>
    <n v="24.883200000000002"/>
    <n v="6.2208000000000006"/>
    <x v="3"/>
    <x v="0"/>
    <s v="Q4"/>
    <x v="2"/>
  </r>
  <r>
    <n v="2971"/>
    <s v="CA-2017-167941"/>
    <x v="44"/>
    <x v="748"/>
    <x v="0"/>
    <s v="JF-15565"/>
    <s v="Jill Fjeld"/>
    <x v="0"/>
    <x v="0"/>
    <x v="115"/>
    <s v="North Carolina"/>
    <x v="305"/>
    <x v="0"/>
    <x v="555"/>
    <x v="1"/>
    <x v="8"/>
    <x v="554"/>
    <n v="13.272"/>
    <n v="8"/>
    <n v="0.7"/>
    <n v="-10.617599999999999"/>
    <n v="3.9816000000000007"/>
    <n v="9.2904"/>
    <x v="3"/>
    <x v="0"/>
    <s v="Q4"/>
    <x v="2"/>
  </r>
  <r>
    <n v="2972"/>
    <s v="CA-2017-167941"/>
    <x v="44"/>
    <x v="748"/>
    <x v="0"/>
    <s v="JF-15565"/>
    <s v="Jill Fjeld"/>
    <x v="0"/>
    <x v="0"/>
    <x v="115"/>
    <s v="North Carolina"/>
    <x v="305"/>
    <x v="0"/>
    <x v="1381"/>
    <x v="0"/>
    <x v="5"/>
    <x v="1366"/>
    <n v="28.271999999999998"/>
    <n v="2"/>
    <n v="0.2"/>
    <n v="6.3612000000000002"/>
    <n v="22.617599999999999"/>
    <n v="5.6543999999999999"/>
    <x v="3"/>
    <x v="0"/>
    <s v="Q4"/>
    <x v="2"/>
  </r>
  <r>
    <n v="2973"/>
    <s v="CA-2017-167941"/>
    <x v="44"/>
    <x v="748"/>
    <x v="0"/>
    <s v="JF-15565"/>
    <s v="Jill Fjeld"/>
    <x v="0"/>
    <x v="0"/>
    <x v="115"/>
    <s v="North Carolina"/>
    <x v="305"/>
    <x v="0"/>
    <x v="459"/>
    <x v="1"/>
    <x v="4"/>
    <x v="460"/>
    <n v="259.13600000000002"/>
    <n v="4"/>
    <n v="0.2"/>
    <n v="-51.827199999999998"/>
    <n v="207.30880000000002"/>
    <n v="51.827200000000005"/>
    <x v="3"/>
    <x v="0"/>
    <s v="Q4"/>
    <x v="2"/>
  </r>
  <r>
    <n v="2974"/>
    <s v="CA-2017-111808"/>
    <x v="819"/>
    <x v="404"/>
    <x v="1"/>
    <s v="AR-10510"/>
    <s v="Andrew Roberts"/>
    <x v="0"/>
    <x v="0"/>
    <x v="251"/>
    <s v="Oklahoma"/>
    <x v="311"/>
    <x v="2"/>
    <x v="870"/>
    <x v="1"/>
    <x v="8"/>
    <x v="864"/>
    <n v="10.8"/>
    <n v="5"/>
    <n v="0"/>
    <n v="5.1840000000000002"/>
    <n v="10.8"/>
    <n v="0"/>
    <x v="3"/>
    <x v="4"/>
    <s v="Q4"/>
    <x v="3"/>
  </r>
  <r>
    <n v="2975"/>
    <s v="CA-2015-137512"/>
    <x v="820"/>
    <x v="678"/>
    <x v="1"/>
    <s v="AG-10675"/>
    <s v="Anna Gayman"/>
    <x v="0"/>
    <x v="0"/>
    <x v="235"/>
    <s v="Texas"/>
    <x v="292"/>
    <x v="2"/>
    <x v="616"/>
    <x v="0"/>
    <x v="3"/>
    <x v="616"/>
    <n v="244.006"/>
    <n v="2"/>
    <n v="0.3"/>
    <n v="-31.372199999999999"/>
    <n v="170.80419999999998"/>
    <n v="73.201799999999992"/>
    <x v="1"/>
    <x v="5"/>
    <s v="Q2"/>
    <x v="6"/>
  </r>
  <r>
    <n v="2976"/>
    <s v="CA-2015-137512"/>
    <x v="820"/>
    <x v="678"/>
    <x v="1"/>
    <s v="AG-10675"/>
    <s v="Anna Gayman"/>
    <x v="0"/>
    <x v="0"/>
    <x v="235"/>
    <s v="Texas"/>
    <x v="292"/>
    <x v="2"/>
    <x v="1463"/>
    <x v="1"/>
    <x v="10"/>
    <x v="1449"/>
    <n v="15.936"/>
    <n v="4"/>
    <n v="0.2"/>
    <n v="5.3784000000000001"/>
    <n v="12.748800000000001"/>
    <n v="3.1872000000000003"/>
    <x v="1"/>
    <x v="5"/>
    <s v="Q2"/>
    <x v="6"/>
  </r>
  <r>
    <n v="2977"/>
    <s v="CA-2017-139773"/>
    <x v="769"/>
    <x v="379"/>
    <x v="3"/>
    <s v="DV-13045"/>
    <s v="Darrin Van Huff"/>
    <x v="1"/>
    <x v="0"/>
    <x v="10"/>
    <s v="Pennsylvania"/>
    <x v="105"/>
    <x v="3"/>
    <x v="1464"/>
    <x v="0"/>
    <x v="1"/>
    <x v="1450"/>
    <n v="188.55199999999999"/>
    <n v="7"/>
    <n v="0.3"/>
    <n v="-2.6936"/>
    <n v="131.98639999999997"/>
    <n v="56.565599999999996"/>
    <x v="3"/>
    <x v="4"/>
    <s v="Q4"/>
    <x v="2"/>
  </r>
  <r>
    <n v="2978"/>
    <s v="CA-2017-134607"/>
    <x v="621"/>
    <x v="179"/>
    <x v="0"/>
    <s v="HL-15040"/>
    <s v="Hunter Lopez"/>
    <x v="0"/>
    <x v="0"/>
    <x v="30"/>
    <s v="New York"/>
    <x v="144"/>
    <x v="3"/>
    <x v="1011"/>
    <x v="1"/>
    <x v="4"/>
    <x v="1003"/>
    <n v="22.58"/>
    <n v="2"/>
    <n v="0"/>
    <n v="5.8708"/>
    <n v="22.58"/>
    <n v="0"/>
    <x v="3"/>
    <x v="2"/>
    <s v="Q4"/>
    <x v="0"/>
  </r>
  <r>
    <n v="2979"/>
    <s v="CA-2014-109232"/>
    <x v="286"/>
    <x v="870"/>
    <x v="0"/>
    <s v="ND-18370"/>
    <s v="Natalie DeCherney"/>
    <x v="0"/>
    <x v="0"/>
    <x v="340"/>
    <s v="South Carolina"/>
    <x v="421"/>
    <x v="0"/>
    <x v="1455"/>
    <x v="0"/>
    <x v="1"/>
    <x v="1441"/>
    <n v="545.94000000000005"/>
    <n v="6"/>
    <n v="0"/>
    <n v="87.350399999999993"/>
    <n v="545.94000000000005"/>
    <n v="0"/>
    <x v="2"/>
    <x v="9"/>
    <s v="Q1"/>
    <x v="2"/>
  </r>
  <r>
    <n v="2980"/>
    <s v="CA-2015-139850"/>
    <x v="821"/>
    <x v="871"/>
    <x v="1"/>
    <s v="GB-14575"/>
    <s v="Giulietta Baptist"/>
    <x v="0"/>
    <x v="0"/>
    <x v="10"/>
    <s v="Pennsylvania"/>
    <x v="63"/>
    <x v="3"/>
    <x v="1465"/>
    <x v="1"/>
    <x v="10"/>
    <x v="1451"/>
    <n v="20.736000000000001"/>
    <n v="4"/>
    <n v="0.2"/>
    <n v="7.2576000000000001"/>
    <n v="16.588800000000003"/>
    <n v="4.1472000000000007"/>
    <x v="1"/>
    <x v="1"/>
    <s v="Q2"/>
    <x v="5"/>
  </r>
  <r>
    <n v="2981"/>
    <s v="CA-2015-139850"/>
    <x v="821"/>
    <x v="871"/>
    <x v="1"/>
    <s v="GB-14575"/>
    <s v="Giulietta Baptist"/>
    <x v="0"/>
    <x v="0"/>
    <x v="10"/>
    <s v="Pennsylvania"/>
    <x v="63"/>
    <x v="3"/>
    <x v="1251"/>
    <x v="0"/>
    <x v="5"/>
    <x v="1235"/>
    <n v="43.295999999999999"/>
    <n v="2"/>
    <n v="0.2"/>
    <n v="4.3296000000000001"/>
    <n v="34.636800000000001"/>
    <n v="8.6592000000000002"/>
    <x v="1"/>
    <x v="1"/>
    <s v="Q2"/>
    <x v="5"/>
  </r>
  <r>
    <n v="2982"/>
    <s v="CA-2014-131310"/>
    <x v="136"/>
    <x v="701"/>
    <x v="1"/>
    <s v="CL-12565"/>
    <s v="Clay Ludtke"/>
    <x v="0"/>
    <x v="0"/>
    <x v="4"/>
    <s v="Washington"/>
    <x v="60"/>
    <x v="1"/>
    <x v="1464"/>
    <x v="0"/>
    <x v="1"/>
    <x v="1450"/>
    <n v="123.136"/>
    <n v="4"/>
    <n v="0.2"/>
    <n v="13.8528"/>
    <n v="98.508800000000008"/>
    <n v="24.627200000000002"/>
    <x v="2"/>
    <x v="7"/>
    <s v="Q3"/>
    <x v="3"/>
  </r>
  <r>
    <n v="2983"/>
    <s v="CA-2014-131310"/>
    <x v="136"/>
    <x v="701"/>
    <x v="1"/>
    <s v="CL-12565"/>
    <s v="Clay Ludtke"/>
    <x v="0"/>
    <x v="0"/>
    <x v="4"/>
    <s v="Washington"/>
    <x v="60"/>
    <x v="1"/>
    <x v="653"/>
    <x v="1"/>
    <x v="8"/>
    <x v="653"/>
    <n v="11.263999999999999"/>
    <n v="4"/>
    <n v="0.2"/>
    <n v="3.8016000000000001"/>
    <n v="9.0112000000000005"/>
    <n v="2.2528000000000001"/>
    <x v="2"/>
    <x v="7"/>
    <s v="Q3"/>
    <x v="3"/>
  </r>
  <r>
    <n v="2984"/>
    <s v="US-2014-112872"/>
    <x v="776"/>
    <x v="872"/>
    <x v="0"/>
    <s v="RC-19960"/>
    <s v="Ryan Crowe"/>
    <x v="0"/>
    <x v="0"/>
    <x v="24"/>
    <s v="Oregon"/>
    <x v="329"/>
    <x v="1"/>
    <x v="330"/>
    <x v="1"/>
    <x v="4"/>
    <x v="330"/>
    <n v="53.423999999999999"/>
    <n v="3"/>
    <n v="0.2"/>
    <n v="4.6745999999999999"/>
    <n v="42.739200000000004"/>
    <n v="10.684800000000001"/>
    <x v="2"/>
    <x v="4"/>
    <s v="Q4"/>
    <x v="3"/>
  </r>
  <r>
    <n v="2985"/>
    <s v="US-2014-112872"/>
    <x v="776"/>
    <x v="872"/>
    <x v="0"/>
    <s v="RC-19960"/>
    <s v="Ryan Crowe"/>
    <x v="0"/>
    <x v="0"/>
    <x v="24"/>
    <s v="Oregon"/>
    <x v="329"/>
    <x v="1"/>
    <x v="1258"/>
    <x v="0"/>
    <x v="3"/>
    <x v="1242"/>
    <n v="275.49"/>
    <n v="1"/>
    <n v="0.5"/>
    <n v="-170.8038"/>
    <n v="137.745"/>
    <n v="137.745"/>
    <x v="2"/>
    <x v="4"/>
    <s v="Q4"/>
    <x v="3"/>
  </r>
  <r>
    <n v="2986"/>
    <s v="CA-2016-139269"/>
    <x v="822"/>
    <x v="873"/>
    <x v="1"/>
    <s v="JB-16045"/>
    <s v="Julia Barnett"/>
    <x v="2"/>
    <x v="0"/>
    <x v="38"/>
    <s v="Georgia"/>
    <x v="112"/>
    <x v="0"/>
    <x v="1466"/>
    <x v="0"/>
    <x v="5"/>
    <x v="1452"/>
    <n v="24.96"/>
    <n v="4"/>
    <n v="0"/>
    <n v="6.24"/>
    <n v="24.96"/>
    <n v="0"/>
    <x v="0"/>
    <x v="5"/>
    <s v="Q2"/>
    <x v="4"/>
  </r>
  <r>
    <n v="2987"/>
    <s v="CA-2016-139269"/>
    <x v="822"/>
    <x v="873"/>
    <x v="1"/>
    <s v="JB-16045"/>
    <s v="Julia Barnett"/>
    <x v="2"/>
    <x v="0"/>
    <x v="38"/>
    <s v="Georgia"/>
    <x v="112"/>
    <x v="0"/>
    <x v="364"/>
    <x v="1"/>
    <x v="10"/>
    <x v="364"/>
    <n v="19.36"/>
    <n v="2"/>
    <n v="0"/>
    <n v="9.2927999999999997"/>
    <n v="19.36"/>
    <n v="0"/>
    <x v="0"/>
    <x v="5"/>
    <s v="Q2"/>
    <x v="4"/>
  </r>
  <r>
    <n v="2988"/>
    <s v="CA-2016-139269"/>
    <x v="822"/>
    <x v="873"/>
    <x v="1"/>
    <s v="JB-16045"/>
    <s v="Julia Barnett"/>
    <x v="2"/>
    <x v="0"/>
    <x v="38"/>
    <s v="Georgia"/>
    <x v="112"/>
    <x v="0"/>
    <x v="426"/>
    <x v="1"/>
    <x v="4"/>
    <x v="426"/>
    <n v="1267.6500000000001"/>
    <n v="9"/>
    <n v="0"/>
    <n v="152.11799999999999"/>
    <n v="1267.6500000000001"/>
    <n v="0"/>
    <x v="0"/>
    <x v="5"/>
    <s v="Q2"/>
    <x v="4"/>
  </r>
  <r>
    <n v="2989"/>
    <s v="CA-2016-139010"/>
    <x v="823"/>
    <x v="874"/>
    <x v="0"/>
    <s v="MC-17635"/>
    <s v="Matthew Clasen"/>
    <x v="1"/>
    <x v="0"/>
    <x v="1"/>
    <s v="California"/>
    <x v="3"/>
    <x v="1"/>
    <x v="1421"/>
    <x v="2"/>
    <x v="11"/>
    <x v="1409"/>
    <n v="12.99"/>
    <n v="1"/>
    <n v="0"/>
    <n v="0.77939999999999998"/>
    <n v="12.99"/>
    <n v="0"/>
    <x v="0"/>
    <x v="11"/>
    <s v="Q1"/>
    <x v="1"/>
  </r>
  <r>
    <n v="2990"/>
    <s v="CA-2016-139010"/>
    <x v="823"/>
    <x v="874"/>
    <x v="0"/>
    <s v="MC-17635"/>
    <s v="Matthew Clasen"/>
    <x v="1"/>
    <x v="0"/>
    <x v="1"/>
    <s v="California"/>
    <x v="3"/>
    <x v="1"/>
    <x v="1458"/>
    <x v="1"/>
    <x v="8"/>
    <x v="1444"/>
    <n v="18.559999999999999"/>
    <n v="4"/>
    <n v="0.2"/>
    <n v="6.4960000000000004"/>
    <n v="14.847999999999999"/>
    <n v="3.7119999999999997"/>
    <x v="0"/>
    <x v="11"/>
    <s v="Q1"/>
    <x v="1"/>
  </r>
  <r>
    <n v="2991"/>
    <s v="CA-2016-139010"/>
    <x v="823"/>
    <x v="874"/>
    <x v="0"/>
    <s v="MC-17635"/>
    <s v="Matthew Clasen"/>
    <x v="1"/>
    <x v="0"/>
    <x v="1"/>
    <s v="California"/>
    <x v="3"/>
    <x v="1"/>
    <x v="435"/>
    <x v="1"/>
    <x v="4"/>
    <x v="435"/>
    <n v="449.15"/>
    <n v="5"/>
    <n v="0"/>
    <n v="8.9830000000000005"/>
    <n v="449.15"/>
    <n v="0"/>
    <x v="0"/>
    <x v="11"/>
    <s v="Q1"/>
    <x v="1"/>
  </r>
  <r>
    <n v="2992"/>
    <s v="CA-2016-139010"/>
    <x v="823"/>
    <x v="874"/>
    <x v="0"/>
    <s v="MC-17635"/>
    <s v="Matthew Clasen"/>
    <x v="1"/>
    <x v="0"/>
    <x v="1"/>
    <s v="California"/>
    <x v="3"/>
    <x v="1"/>
    <x v="78"/>
    <x v="1"/>
    <x v="8"/>
    <x v="78"/>
    <n v="31.248000000000001"/>
    <n v="7"/>
    <n v="0.2"/>
    <n v="10.9368"/>
    <n v="24.998400000000004"/>
    <n v="6.2496000000000009"/>
    <x v="0"/>
    <x v="11"/>
    <s v="Q1"/>
    <x v="1"/>
  </r>
  <r>
    <n v="2993"/>
    <s v="CA-2016-134376"/>
    <x v="824"/>
    <x v="358"/>
    <x v="1"/>
    <s v="TT-21265"/>
    <s v="Tim Taslimi"/>
    <x v="1"/>
    <x v="0"/>
    <x v="20"/>
    <s v="New York"/>
    <x v="23"/>
    <x v="3"/>
    <x v="564"/>
    <x v="1"/>
    <x v="9"/>
    <x v="564"/>
    <n v="61.44"/>
    <n v="3"/>
    <n v="0"/>
    <n v="16.588799999999999"/>
    <n v="61.44"/>
    <n v="0"/>
    <x v="0"/>
    <x v="2"/>
    <s v="Q4"/>
    <x v="1"/>
  </r>
  <r>
    <n v="2994"/>
    <s v="CA-2017-147291"/>
    <x v="825"/>
    <x v="875"/>
    <x v="1"/>
    <s v="MJ-17740"/>
    <s v="Max Jones"/>
    <x v="0"/>
    <x v="0"/>
    <x v="66"/>
    <s v="Michigan"/>
    <x v="83"/>
    <x v="2"/>
    <x v="1188"/>
    <x v="1"/>
    <x v="8"/>
    <x v="1174"/>
    <n v="895.92"/>
    <n v="4"/>
    <n v="0"/>
    <n v="421.08240000000001"/>
    <n v="895.92"/>
    <n v="0"/>
    <x v="3"/>
    <x v="10"/>
    <s v="Q1"/>
    <x v="3"/>
  </r>
  <r>
    <n v="2995"/>
    <s v="CA-2016-112893"/>
    <x v="369"/>
    <x v="250"/>
    <x v="0"/>
    <s v="AT-10735"/>
    <s v="Annie Thurman"/>
    <x v="0"/>
    <x v="0"/>
    <x v="280"/>
    <s v="California"/>
    <x v="351"/>
    <x v="1"/>
    <x v="68"/>
    <x v="1"/>
    <x v="8"/>
    <x v="1453"/>
    <n v="55.36"/>
    <n v="4"/>
    <n v="0.2"/>
    <n v="18.684000000000001"/>
    <n v="44.288000000000004"/>
    <n v="11.072000000000001"/>
    <x v="0"/>
    <x v="8"/>
    <s v="Q3"/>
    <x v="5"/>
  </r>
  <r>
    <n v="2996"/>
    <s v="US-2014-150532"/>
    <x v="686"/>
    <x v="876"/>
    <x v="1"/>
    <s v="PB-19150"/>
    <s v="Philip Brown"/>
    <x v="0"/>
    <x v="0"/>
    <x v="42"/>
    <s v="Arizona"/>
    <x v="51"/>
    <x v="1"/>
    <x v="4"/>
    <x v="1"/>
    <x v="4"/>
    <x v="4"/>
    <n v="55.92"/>
    <n v="5"/>
    <n v="0.2"/>
    <n v="6.2910000000000004"/>
    <n v="44.736000000000004"/>
    <n v="11.184000000000001"/>
    <x v="2"/>
    <x v="7"/>
    <s v="Q3"/>
    <x v="2"/>
  </r>
  <r>
    <n v="2997"/>
    <s v="CA-2014-138317"/>
    <x v="261"/>
    <x v="175"/>
    <x v="1"/>
    <s v="NW-18400"/>
    <s v="Natalie Webber"/>
    <x v="0"/>
    <x v="0"/>
    <x v="10"/>
    <s v="Pennsylvania"/>
    <x v="74"/>
    <x v="3"/>
    <x v="837"/>
    <x v="1"/>
    <x v="12"/>
    <x v="153"/>
    <n v="24.896000000000001"/>
    <n v="4"/>
    <n v="0.2"/>
    <n v="8.4024000000000001"/>
    <n v="19.916800000000002"/>
    <n v="4.9792000000000005"/>
    <x v="2"/>
    <x v="1"/>
    <s v="Q2"/>
    <x v="3"/>
  </r>
  <r>
    <n v="2998"/>
    <s v="CA-2014-138317"/>
    <x v="261"/>
    <x v="175"/>
    <x v="1"/>
    <s v="NW-18400"/>
    <s v="Natalie Webber"/>
    <x v="0"/>
    <x v="0"/>
    <x v="10"/>
    <s v="Pennsylvania"/>
    <x v="74"/>
    <x v="3"/>
    <x v="1467"/>
    <x v="0"/>
    <x v="5"/>
    <x v="1454"/>
    <n v="3.984"/>
    <n v="1"/>
    <n v="0.2"/>
    <n v="0.64739999999999998"/>
    <n v="3.1872000000000003"/>
    <n v="0.79680000000000006"/>
    <x v="2"/>
    <x v="1"/>
    <s v="Q2"/>
    <x v="3"/>
  </r>
  <r>
    <n v="2999"/>
    <s v="CA-2014-138317"/>
    <x v="261"/>
    <x v="175"/>
    <x v="1"/>
    <s v="NW-18400"/>
    <s v="Natalie Webber"/>
    <x v="0"/>
    <x v="0"/>
    <x v="10"/>
    <s v="Pennsylvania"/>
    <x v="74"/>
    <x v="3"/>
    <x v="246"/>
    <x v="2"/>
    <x v="11"/>
    <x v="247"/>
    <n v="95.968000000000004"/>
    <n v="4"/>
    <n v="0.2"/>
    <n v="28.790400000000002"/>
    <n v="76.774400000000014"/>
    <n v="19.193600000000004"/>
    <x v="2"/>
    <x v="1"/>
    <s v="Q2"/>
    <x v="3"/>
  </r>
  <r>
    <n v="3000"/>
    <s v="CA-2014-138317"/>
    <x v="261"/>
    <x v="175"/>
    <x v="1"/>
    <s v="NW-18400"/>
    <s v="Natalie Webber"/>
    <x v="0"/>
    <x v="0"/>
    <x v="10"/>
    <s v="Pennsylvania"/>
    <x v="74"/>
    <x v="3"/>
    <x v="1468"/>
    <x v="2"/>
    <x v="15"/>
    <x v="1455"/>
    <n v="206.99100000000001"/>
    <n v="3"/>
    <n v="0.7"/>
    <n v="-172.49250000000001"/>
    <n v="62.097300000000011"/>
    <n v="144.8937"/>
    <x v="2"/>
    <x v="1"/>
    <s v="Q2"/>
    <x v="3"/>
  </r>
  <r>
    <n v="3001"/>
    <s v="CA-2014-138317"/>
    <x v="261"/>
    <x v="175"/>
    <x v="1"/>
    <s v="NW-18400"/>
    <s v="Natalie Webber"/>
    <x v="0"/>
    <x v="0"/>
    <x v="10"/>
    <s v="Pennsylvania"/>
    <x v="74"/>
    <x v="3"/>
    <x v="1109"/>
    <x v="1"/>
    <x v="9"/>
    <x v="1098"/>
    <n v="44.415999999999997"/>
    <n v="2"/>
    <n v="0.2"/>
    <n v="3.8864000000000001"/>
    <n v="35.532800000000002"/>
    <n v="8.8832000000000004"/>
    <x v="2"/>
    <x v="1"/>
    <s v="Q2"/>
    <x v="3"/>
  </r>
  <r>
    <n v="3002"/>
    <s v="CA-2014-138317"/>
    <x v="261"/>
    <x v="175"/>
    <x v="1"/>
    <s v="NW-18400"/>
    <s v="Natalie Webber"/>
    <x v="0"/>
    <x v="0"/>
    <x v="10"/>
    <s v="Pennsylvania"/>
    <x v="74"/>
    <x v="3"/>
    <x v="491"/>
    <x v="1"/>
    <x v="8"/>
    <x v="491"/>
    <n v="9.0060000000000002"/>
    <n v="2"/>
    <n v="0.7"/>
    <n v="-7.2047999999999996"/>
    <n v="2.7018000000000004"/>
    <n v="6.3041999999999998"/>
    <x v="2"/>
    <x v="1"/>
    <s v="Q2"/>
    <x v="3"/>
  </r>
  <r>
    <n v="3003"/>
    <s v="CA-2015-130610"/>
    <x v="761"/>
    <x v="401"/>
    <x v="1"/>
    <s v="VP-21730"/>
    <s v="Victor Preis"/>
    <x v="2"/>
    <x v="0"/>
    <x v="341"/>
    <s v="Michigan"/>
    <x v="422"/>
    <x v="2"/>
    <x v="1469"/>
    <x v="1"/>
    <x v="8"/>
    <x v="1456"/>
    <n v="19"/>
    <n v="5"/>
    <n v="0"/>
    <n v="8.93"/>
    <n v="19"/>
    <n v="0"/>
    <x v="1"/>
    <x v="7"/>
    <s v="Q3"/>
    <x v="1"/>
  </r>
  <r>
    <n v="3004"/>
    <s v="CA-2017-104381"/>
    <x v="819"/>
    <x v="350"/>
    <x v="1"/>
    <s v="RD-19810"/>
    <s v="Ross DeVincentis"/>
    <x v="2"/>
    <x v="0"/>
    <x v="30"/>
    <s v="New York"/>
    <x v="144"/>
    <x v="3"/>
    <x v="1124"/>
    <x v="1"/>
    <x v="8"/>
    <x v="1112"/>
    <n v="33.375999999999998"/>
    <n v="4"/>
    <n v="0.2"/>
    <n v="10.43"/>
    <n v="26.700800000000001"/>
    <n v="6.6752000000000002"/>
    <x v="3"/>
    <x v="4"/>
    <s v="Q4"/>
    <x v="3"/>
  </r>
  <r>
    <n v="3005"/>
    <s v="CA-2016-131499"/>
    <x v="162"/>
    <x v="165"/>
    <x v="2"/>
    <s v="MG-17875"/>
    <s v="Michael Grace"/>
    <x v="2"/>
    <x v="0"/>
    <x v="20"/>
    <s v="New York"/>
    <x v="164"/>
    <x v="3"/>
    <x v="1470"/>
    <x v="1"/>
    <x v="9"/>
    <x v="1457"/>
    <n v="207.48"/>
    <n v="1"/>
    <n v="0"/>
    <n v="62.244"/>
    <n v="207.48"/>
    <n v="0"/>
    <x v="0"/>
    <x v="8"/>
    <s v="Q3"/>
    <x v="6"/>
  </r>
  <r>
    <n v="3006"/>
    <s v="CA-2014-148761"/>
    <x v="826"/>
    <x v="877"/>
    <x v="1"/>
    <s v="PA-19060"/>
    <s v="Pete Armstrong"/>
    <x v="2"/>
    <x v="0"/>
    <x v="342"/>
    <s v="Wisconsin"/>
    <x v="423"/>
    <x v="2"/>
    <x v="997"/>
    <x v="1"/>
    <x v="8"/>
    <x v="989"/>
    <n v="91.68"/>
    <n v="3"/>
    <n v="0"/>
    <n v="45.84"/>
    <n v="91.68"/>
    <n v="0"/>
    <x v="2"/>
    <x v="5"/>
    <s v="Q2"/>
    <x v="3"/>
  </r>
  <r>
    <n v="3007"/>
    <s v="CA-2017-116519"/>
    <x v="119"/>
    <x v="878"/>
    <x v="2"/>
    <s v="CR-12730"/>
    <s v="Craig Reiter"/>
    <x v="0"/>
    <x v="0"/>
    <x v="20"/>
    <s v="New York"/>
    <x v="29"/>
    <x v="3"/>
    <x v="1107"/>
    <x v="1"/>
    <x v="9"/>
    <x v="1096"/>
    <n v="904.9"/>
    <n v="5"/>
    <n v="0"/>
    <n v="253.37200000000001"/>
    <n v="904.9"/>
    <n v="0"/>
    <x v="3"/>
    <x v="2"/>
    <s v="Q4"/>
    <x v="5"/>
  </r>
  <r>
    <n v="3008"/>
    <s v="CA-2014-130729"/>
    <x v="745"/>
    <x v="796"/>
    <x v="1"/>
    <s v="AA-10375"/>
    <s v="Allen Armold"/>
    <x v="0"/>
    <x v="0"/>
    <x v="277"/>
    <s v="California"/>
    <x v="348"/>
    <x v="1"/>
    <x v="276"/>
    <x v="1"/>
    <x v="8"/>
    <x v="276"/>
    <n v="34.271999999999998"/>
    <n v="3"/>
    <n v="0.2"/>
    <n v="11.138400000000001"/>
    <n v="27.4176"/>
    <n v="6.8544"/>
    <x v="2"/>
    <x v="2"/>
    <s v="Q4"/>
    <x v="5"/>
  </r>
  <r>
    <n v="3009"/>
    <s v="CA-2016-124772"/>
    <x v="5"/>
    <x v="296"/>
    <x v="2"/>
    <s v="JG-15160"/>
    <s v="James Galang"/>
    <x v="0"/>
    <x v="0"/>
    <x v="208"/>
    <s v="Kentucky"/>
    <x v="262"/>
    <x v="0"/>
    <x v="1268"/>
    <x v="0"/>
    <x v="5"/>
    <x v="1252"/>
    <n v="191.82"/>
    <n v="3"/>
    <n v="0"/>
    <n v="74.809799999999996"/>
    <n v="191.82"/>
    <n v="0"/>
    <x v="0"/>
    <x v="4"/>
    <s v="Q4"/>
    <x v="2"/>
  </r>
  <r>
    <n v="3010"/>
    <s v="CA-2016-115525"/>
    <x v="197"/>
    <x v="879"/>
    <x v="1"/>
    <s v="RR-19525"/>
    <s v="Rick Reed"/>
    <x v="1"/>
    <x v="0"/>
    <x v="167"/>
    <s v="Ohio"/>
    <x v="213"/>
    <x v="3"/>
    <x v="1306"/>
    <x v="1"/>
    <x v="9"/>
    <x v="1291"/>
    <n v="243.88"/>
    <n v="5"/>
    <n v="0.2"/>
    <n v="27.436499999999999"/>
    <n v="195.10400000000001"/>
    <n v="48.776000000000003"/>
    <x v="0"/>
    <x v="7"/>
    <s v="Q3"/>
    <x v="2"/>
  </r>
  <r>
    <n v="3011"/>
    <s v="CA-2017-134845"/>
    <x v="827"/>
    <x v="880"/>
    <x v="1"/>
    <s v="SR-20425"/>
    <s v="Sharelle Roach"/>
    <x v="2"/>
    <x v="0"/>
    <x v="103"/>
    <s v="Colorado"/>
    <x v="127"/>
    <x v="1"/>
    <x v="385"/>
    <x v="1"/>
    <x v="8"/>
    <x v="386"/>
    <n v="12.03"/>
    <n v="5"/>
    <n v="0.7"/>
    <n v="-9.2230000000000008"/>
    <n v="3.6090000000000004"/>
    <n v="8.4209999999999994"/>
    <x v="3"/>
    <x v="3"/>
    <s v="Q2"/>
    <x v="2"/>
  </r>
  <r>
    <n v="3012"/>
    <s v="CA-2017-134845"/>
    <x v="827"/>
    <x v="880"/>
    <x v="1"/>
    <s v="SR-20425"/>
    <s v="Sharelle Roach"/>
    <x v="2"/>
    <x v="0"/>
    <x v="103"/>
    <s v="Colorado"/>
    <x v="127"/>
    <x v="1"/>
    <x v="155"/>
    <x v="2"/>
    <x v="15"/>
    <x v="156"/>
    <n v="2549.9850000000001"/>
    <n v="5"/>
    <n v="0.7"/>
    <n v="-3399.98"/>
    <n v="764.99550000000011"/>
    <n v="1784.9894999999999"/>
    <x v="3"/>
    <x v="3"/>
    <s v="Q2"/>
    <x v="2"/>
  </r>
  <r>
    <n v="3013"/>
    <s v="CA-2017-134845"/>
    <x v="827"/>
    <x v="880"/>
    <x v="1"/>
    <s v="SR-20425"/>
    <s v="Sharelle Roach"/>
    <x v="2"/>
    <x v="0"/>
    <x v="103"/>
    <s v="Colorado"/>
    <x v="127"/>
    <x v="1"/>
    <x v="379"/>
    <x v="1"/>
    <x v="8"/>
    <x v="380"/>
    <n v="21.594000000000001"/>
    <n v="2"/>
    <n v="0.7"/>
    <n v="-15.835599999999999"/>
    <n v="6.4782000000000011"/>
    <n v="15.1158"/>
    <x v="3"/>
    <x v="3"/>
    <s v="Q2"/>
    <x v="2"/>
  </r>
  <r>
    <n v="3014"/>
    <s v="CA-2017-134845"/>
    <x v="827"/>
    <x v="880"/>
    <x v="1"/>
    <s v="SR-20425"/>
    <s v="Sharelle Roach"/>
    <x v="2"/>
    <x v="0"/>
    <x v="103"/>
    <s v="Colorado"/>
    <x v="127"/>
    <x v="1"/>
    <x v="591"/>
    <x v="1"/>
    <x v="8"/>
    <x v="591"/>
    <n v="8.9640000000000004"/>
    <n v="6"/>
    <n v="0.7"/>
    <n v="-6.5735999999999999"/>
    <n v="2.6892000000000005"/>
    <n v="6.2747999999999999"/>
    <x v="3"/>
    <x v="3"/>
    <s v="Q2"/>
    <x v="2"/>
  </r>
  <r>
    <n v="3015"/>
    <s v="CA-2017-134845"/>
    <x v="827"/>
    <x v="880"/>
    <x v="1"/>
    <s v="SR-20425"/>
    <s v="Sharelle Roach"/>
    <x v="2"/>
    <x v="0"/>
    <x v="103"/>
    <s v="Colorado"/>
    <x v="127"/>
    <x v="1"/>
    <x v="510"/>
    <x v="1"/>
    <x v="10"/>
    <x v="510"/>
    <n v="20.736000000000001"/>
    <n v="4"/>
    <n v="0.2"/>
    <n v="7.2576000000000001"/>
    <n v="16.588800000000003"/>
    <n v="4.1472000000000007"/>
    <x v="3"/>
    <x v="3"/>
    <s v="Q2"/>
    <x v="2"/>
  </r>
  <r>
    <n v="3016"/>
    <s v="US-2015-138919"/>
    <x v="14"/>
    <x v="14"/>
    <x v="1"/>
    <s v="LS-16975"/>
    <s v="Lindsay Shagiari"/>
    <x v="2"/>
    <x v="0"/>
    <x v="20"/>
    <s v="New York"/>
    <x v="45"/>
    <x v="3"/>
    <x v="738"/>
    <x v="0"/>
    <x v="3"/>
    <x v="737"/>
    <n v="344.22"/>
    <n v="2"/>
    <n v="0.4"/>
    <n v="-103.26600000000001"/>
    <n v="206.53200000000001"/>
    <n v="137.68800000000002"/>
    <x v="1"/>
    <x v="8"/>
    <s v="Q3"/>
    <x v="6"/>
  </r>
  <r>
    <n v="3017"/>
    <s v="US-2016-160528"/>
    <x v="828"/>
    <x v="881"/>
    <x v="1"/>
    <s v="MH-18115"/>
    <s v="Mick Hernandez"/>
    <x v="2"/>
    <x v="0"/>
    <x v="343"/>
    <s v="Texas"/>
    <x v="424"/>
    <x v="2"/>
    <x v="418"/>
    <x v="1"/>
    <x v="4"/>
    <x v="418"/>
    <n v="727.29600000000005"/>
    <n v="8"/>
    <n v="0.2"/>
    <n v="-172.7328"/>
    <n v="581.83680000000004"/>
    <n v="145.45920000000001"/>
    <x v="0"/>
    <x v="6"/>
    <s v="Q3"/>
    <x v="0"/>
  </r>
  <r>
    <n v="3018"/>
    <s v="US-2016-160528"/>
    <x v="828"/>
    <x v="881"/>
    <x v="1"/>
    <s v="MH-18115"/>
    <s v="Mick Hernandez"/>
    <x v="2"/>
    <x v="0"/>
    <x v="343"/>
    <s v="Texas"/>
    <x v="424"/>
    <x v="2"/>
    <x v="1155"/>
    <x v="0"/>
    <x v="5"/>
    <x v="1143"/>
    <n v="22.608000000000001"/>
    <n v="3"/>
    <n v="0.6"/>
    <n v="-10.1736"/>
    <n v="9.0432000000000006"/>
    <n v="13.5648"/>
    <x v="0"/>
    <x v="6"/>
    <s v="Q3"/>
    <x v="0"/>
  </r>
  <r>
    <n v="3019"/>
    <s v="US-2016-160528"/>
    <x v="828"/>
    <x v="881"/>
    <x v="1"/>
    <s v="MH-18115"/>
    <s v="Mick Hernandez"/>
    <x v="2"/>
    <x v="0"/>
    <x v="343"/>
    <s v="Texas"/>
    <x v="424"/>
    <x v="2"/>
    <x v="1200"/>
    <x v="2"/>
    <x v="11"/>
    <x v="1185"/>
    <n v="666.4"/>
    <n v="7"/>
    <n v="0.2"/>
    <n v="-33.32"/>
    <n v="533.12"/>
    <n v="133.28"/>
    <x v="0"/>
    <x v="6"/>
    <s v="Q3"/>
    <x v="0"/>
  </r>
  <r>
    <n v="3020"/>
    <s v="CA-2015-123568"/>
    <x v="627"/>
    <x v="665"/>
    <x v="1"/>
    <s v="SC-20095"/>
    <s v="Sanjit Chand"/>
    <x v="0"/>
    <x v="0"/>
    <x v="7"/>
    <s v="Utah"/>
    <x v="8"/>
    <x v="1"/>
    <x v="1471"/>
    <x v="1"/>
    <x v="13"/>
    <x v="1458"/>
    <n v="5.04"/>
    <n v="3"/>
    <n v="0"/>
    <n v="0.2016"/>
    <n v="5.04"/>
    <n v="0"/>
    <x v="1"/>
    <x v="0"/>
    <s v="Q4"/>
    <x v="1"/>
  </r>
  <r>
    <n v="3021"/>
    <s v="CA-2015-123568"/>
    <x v="627"/>
    <x v="665"/>
    <x v="1"/>
    <s v="SC-20095"/>
    <s v="Sanjit Chand"/>
    <x v="0"/>
    <x v="0"/>
    <x v="7"/>
    <s v="Utah"/>
    <x v="8"/>
    <x v="1"/>
    <x v="1030"/>
    <x v="1"/>
    <x v="10"/>
    <x v="1021"/>
    <n v="92.94"/>
    <n v="3"/>
    <n v="0"/>
    <n v="41.823"/>
    <n v="92.94"/>
    <n v="0"/>
    <x v="1"/>
    <x v="0"/>
    <s v="Q4"/>
    <x v="1"/>
  </r>
  <r>
    <n v="3022"/>
    <s v="CA-2015-123568"/>
    <x v="627"/>
    <x v="665"/>
    <x v="1"/>
    <s v="SC-20095"/>
    <s v="Sanjit Chand"/>
    <x v="0"/>
    <x v="0"/>
    <x v="7"/>
    <s v="Utah"/>
    <x v="8"/>
    <x v="1"/>
    <x v="642"/>
    <x v="0"/>
    <x v="5"/>
    <x v="642"/>
    <n v="66.69"/>
    <n v="3"/>
    <n v="0"/>
    <n v="22.0077"/>
    <n v="66.69"/>
    <n v="0"/>
    <x v="1"/>
    <x v="0"/>
    <s v="Q4"/>
    <x v="1"/>
  </r>
  <r>
    <n v="3023"/>
    <s v="CA-2015-123568"/>
    <x v="627"/>
    <x v="665"/>
    <x v="1"/>
    <s v="SC-20095"/>
    <s v="Sanjit Chand"/>
    <x v="0"/>
    <x v="0"/>
    <x v="7"/>
    <s v="Utah"/>
    <x v="8"/>
    <x v="1"/>
    <x v="710"/>
    <x v="1"/>
    <x v="8"/>
    <x v="709"/>
    <n v="91.68"/>
    <n v="5"/>
    <n v="0.2"/>
    <n v="28.65"/>
    <n v="73.344000000000008"/>
    <n v="18.336000000000002"/>
    <x v="1"/>
    <x v="0"/>
    <s v="Q4"/>
    <x v="1"/>
  </r>
  <r>
    <n v="3024"/>
    <s v="CA-2017-124674"/>
    <x v="701"/>
    <x v="122"/>
    <x v="1"/>
    <s v="JB-16000"/>
    <s v="Joy Bell-"/>
    <x v="0"/>
    <x v="0"/>
    <x v="180"/>
    <s v="Texas"/>
    <x v="230"/>
    <x v="2"/>
    <x v="1275"/>
    <x v="0"/>
    <x v="0"/>
    <x v="1260"/>
    <n v="327.7328"/>
    <n v="2"/>
    <n v="0.32"/>
    <n v="-14.4588"/>
    <n v="222.85830399999998"/>
    <n v="104.87449600000001"/>
    <x v="3"/>
    <x v="0"/>
    <s v="Q4"/>
    <x v="5"/>
  </r>
  <r>
    <n v="3025"/>
    <s v="CA-2015-164441"/>
    <x v="627"/>
    <x v="681"/>
    <x v="1"/>
    <s v="AC-10450"/>
    <s v="Amy Cox"/>
    <x v="0"/>
    <x v="0"/>
    <x v="20"/>
    <s v="New York"/>
    <x v="164"/>
    <x v="3"/>
    <x v="305"/>
    <x v="1"/>
    <x v="8"/>
    <x v="305"/>
    <n v="52.271999999999998"/>
    <n v="11"/>
    <n v="0.2"/>
    <n v="17.6418"/>
    <n v="41.817599999999999"/>
    <n v="10.4544"/>
    <x v="1"/>
    <x v="0"/>
    <s v="Q4"/>
    <x v="1"/>
  </r>
  <r>
    <n v="3026"/>
    <s v="CA-2015-164441"/>
    <x v="627"/>
    <x v="681"/>
    <x v="1"/>
    <s v="AC-10450"/>
    <s v="Amy Cox"/>
    <x v="0"/>
    <x v="0"/>
    <x v="20"/>
    <s v="New York"/>
    <x v="164"/>
    <x v="3"/>
    <x v="457"/>
    <x v="1"/>
    <x v="10"/>
    <x v="458"/>
    <n v="17.940000000000001"/>
    <n v="3"/>
    <n v="0"/>
    <n v="8.0730000000000004"/>
    <n v="17.940000000000001"/>
    <n v="0"/>
    <x v="1"/>
    <x v="0"/>
    <s v="Q4"/>
    <x v="1"/>
  </r>
  <r>
    <n v="3027"/>
    <s v="CA-2017-169054"/>
    <x v="300"/>
    <x v="732"/>
    <x v="1"/>
    <s v="MO-17800"/>
    <s v="Meg O'Connel"/>
    <x v="2"/>
    <x v="0"/>
    <x v="10"/>
    <s v="Pennsylvania"/>
    <x v="11"/>
    <x v="3"/>
    <x v="1060"/>
    <x v="0"/>
    <x v="5"/>
    <x v="1049"/>
    <n v="254.352"/>
    <n v="3"/>
    <n v="0.2"/>
    <n v="0"/>
    <n v="203.48160000000001"/>
    <n v="50.870400000000004"/>
    <x v="3"/>
    <x v="3"/>
    <s v="Q2"/>
    <x v="3"/>
  </r>
  <r>
    <n v="3028"/>
    <s v="CA-2014-106719"/>
    <x v="829"/>
    <x v="751"/>
    <x v="3"/>
    <s v="RB-19645"/>
    <s v="Robert Barroso"/>
    <x v="1"/>
    <x v="0"/>
    <x v="344"/>
    <s v="Montana"/>
    <x v="425"/>
    <x v="1"/>
    <x v="1472"/>
    <x v="1"/>
    <x v="8"/>
    <x v="1459"/>
    <n v="8.2880000000000003"/>
    <n v="2"/>
    <n v="0.2"/>
    <n v="2.6936"/>
    <n v="6.6304000000000007"/>
    <n v="1.6576000000000002"/>
    <x v="2"/>
    <x v="6"/>
    <s v="Q3"/>
    <x v="1"/>
  </r>
  <r>
    <n v="3029"/>
    <s v="CA-2017-116855"/>
    <x v="94"/>
    <x v="91"/>
    <x v="1"/>
    <s v="AI-10855"/>
    <s v="Arianne Irving"/>
    <x v="0"/>
    <x v="0"/>
    <x v="269"/>
    <s v="Virginia"/>
    <x v="336"/>
    <x v="0"/>
    <x v="931"/>
    <x v="0"/>
    <x v="1"/>
    <x v="924"/>
    <n v="504.9"/>
    <n v="5"/>
    <n v="0"/>
    <n v="80.784000000000006"/>
    <n v="504.9"/>
    <n v="0"/>
    <x v="3"/>
    <x v="4"/>
    <s v="Q4"/>
    <x v="1"/>
  </r>
  <r>
    <n v="3030"/>
    <s v="US-2016-164189"/>
    <x v="830"/>
    <x v="882"/>
    <x v="1"/>
    <s v="DR-12880"/>
    <s v="Dan Reichenbach"/>
    <x v="1"/>
    <x v="0"/>
    <x v="345"/>
    <s v="Oregon"/>
    <x v="426"/>
    <x v="1"/>
    <x v="1419"/>
    <x v="2"/>
    <x v="7"/>
    <x v="1407"/>
    <n v="403.16800000000001"/>
    <n v="4"/>
    <n v="0.2"/>
    <n v="25.198"/>
    <n v="322.53440000000001"/>
    <n v="80.633600000000001"/>
    <x v="0"/>
    <x v="10"/>
    <s v="Q1"/>
    <x v="6"/>
  </r>
  <r>
    <n v="3031"/>
    <s v="CA-2015-168480"/>
    <x v="481"/>
    <x v="538"/>
    <x v="1"/>
    <s v="DM-12955"/>
    <s v="Dario Medina"/>
    <x v="1"/>
    <x v="0"/>
    <x v="291"/>
    <s v="Michigan"/>
    <x v="366"/>
    <x v="2"/>
    <x v="1195"/>
    <x v="0"/>
    <x v="0"/>
    <x v="1180"/>
    <n v="194.32"/>
    <n v="4"/>
    <n v="0"/>
    <n v="31.091200000000001"/>
    <n v="194.32"/>
    <n v="0"/>
    <x v="1"/>
    <x v="8"/>
    <s v="Q3"/>
    <x v="2"/>
  </r>
  <r>
    <n v="3032"/>
    <s v="CA-2015-168480"/>
    <x v="481"/>
    <x v="538"/>
    <x v="1"/>
    <s v="DM-12955"/>
    <s v="Dario Medina"/>
    <x v="1"/>
    <x v="0"/>
    <x v="291"/>
    <s v="Michigan"/>
    <x v="366"/>
    <x v="2"/>
    <x v="1062"/>
    <x v="1"/>
    <x v="6"/>
    <x v="1051"/>
    <n v="25.99"/>
    <n v="1"/>
    <n v="0"/>
    <n v="7.5370999999999997"/>
    <n v="25.99"/>
    <n v="0"/>
    <x v="1"/>
    <x v="8"/>
    <s v="Q3"/>
    <x v="2"/>
  </r>
  <r>
    <n v="3033"/>
    <s v="US-2016-114293"/>
    <x v="831"/>
    <x v="482"/>
    <x v="1"/>
    <s v="JH-16180"/>
    <s v="Justin Hirsh"/>
    <x v="0"/>
    <x v="0"/>
    <x v="345"/>
    <s v="Oregon"/>
    <x v="426"/>
    <x v="1"/>
    <x v="1225"/>
    <x v="0"/>
    <x v="1"/>
    <x v="1209"/>
    <n v="195.136"/>
    <n v="4"/>
    <n v="0.2"/>
    <n v="-12.196"/>
    <n v="156.1088"/>
    <n v="39.027200000000001"/>
    <x v="0"/>
    <x v="0"/>
    <s v="Q4"/>
    <x v="2"/>
  </r>
  <r>
    <n v="3034"/>
    <s v="CA-2017-134173"/>
    <x v="118"/>
    <x v="814"/>
    <x v="1"/>
    <s v="AB-10060"/>
    <s v="Adam Bellavance"/>
    <x v="2"/>
    <x v="0"/>
    <x v="10"/>
    <s v="Pennsylvania"/>
    <x v="105"/>
    <x v="3"/>
    <x v="1114"/>
    <x v="1"/>
    <x v="10"/>
    <x v="1103"/>
    <n v="20.736000000000001"/>
    <n v="4"/>
    <n v="0.2"/>
    <n v="7.2576000000000001"/>
    <n v="16.588800000000003"/>
    <n v="4.1472000000000007"/>
    <x v="3"/>
    <x v="8"/>
    <s v="Q3"/>
    <x v="3"/>
  </r>
  <r>
    <n v="3035"/>
    <s v="US-2015-123960"/>
    <x v="832"/>
    <x v="883"/>
    <x v="1"/>
    <s v="BD-11605"/>
    <s v="Brian Dahlen"/>
    <x v="0"/>
    <x v="0"/>
    <x v="53"/>
    <s v="Louisiana"/>
    <x v="68"/>
    <x v="0"/>
    <x v="1044"/>
    <x v="2"/>
    <x v="11"/>
    <x v="1033"/>
    <n v="53.7"/>
    <n v="6"/>
    <n v="0"/>
    <n v="10.202999999999999"/>
    <n v="53.7"/>
    <n v="0"/>
    <x v="1"/>
    <x v="1"/>
    <s v="Q2"/>
    <x v="6"/>
  </r>
  <r>
    <n v="3036"/>
    <s v="US-2015-123960"/>
    <x v="832"/>
    <x v="883"/>
    <x v="1"/>
    <s v="BD-11605"/>
    <s v="Brian Dahlen"/>
    <x v="0"/>
    <x v="0"/>
    <x v="53"/>
    <s v="Louisiana"/>
    <x v="68"/>
    <x v="0"/>
    <x v="1472"/>
    <x v="1"/>
    <x v="8"/>
    <x v="1459"/>
    <n v="36.26"/>
    <n v="7"/>
    <n v="0"/>
    <n v="16.679600000000001"/>
    <n v="36.26"/>
    <n v="0"/>
    <x v="1"/>
    <x v="1"/>
    <s v="Q2"/>
    <x v="6"/>
  </r>
  <r>
    <n v="3037"/>
    <s v="US-2015-123960"/>
    <x v="832"/>
    <x v="883"/>
    <x v="1"/>
    <s v="BD-11605"/>
    <s v="Brian Dahlen"/>
    <x v="0"/>
    <x v="0"/>
    <x v="53"/>
    <s v="Louisiana"/>
    <x v="68"/>
    <x v="0"/>
    <x v="1473"/>
    <x v="1"/>
    <x v="6"/>
    <x v="1460"/>
    <n v="56.3"/>
    <n v="2"/>
    <n v="0"/>
    <n v="15.763999999999999"/>
    <n v="56.3"/>
    <n v="0"/>
    <x v="1"/>
    <x v="1"/>
    <s v="Q2"/>
    <x v="6"/>
  </r>
  <r>
    <n v="3038"/>
    <s v="US-2015-123960"/>
    <x v="832"/>
    <x v="883"/>
    <x v="1"/>
    <s v="BD-11605"/>
    <s v="Brian Dahlen"/>
    <x v="0"/>
    <x v="0"/>
    <x v="53"/>
    <s v="Louisiana"/>
    <x v="68"/>
    <x v="0"/>
    <x v="498"/>
    <x v="1"/>
    <x v="10"/>
    <x v="498"/>
    <n v="32.4"/>
    <n v="5"/>
    <n v="0"/>
    <n v="15.552"/>
    <n v="32.4"/>
    <n v="0"/>
    <x v="1"/>
    <x v="1"/>
    <s v="Q2"/>
    <x v="6"/>
  </r>
  <r>
    <n v="3039"/>
    <s v="US-2015-123960"/>
    <x v="832"/>
    <x v="883"/>
    <x v="1"/>
    <s v="BD-11605"/>
    <s v="Brian Dahlen"/>
    <x v="0"/>
    <x v="0"/>
    <x v="53"/>
    <s v="Louisiana"/>
    <x v="68"/>
    <x v="0"/>
    <x v="1474"/>
    <x v="0"/>
    <x v="5"/>
    <x v="1461"/>
    <n v="29.16"/>
    <n v="2"/>
    <n v="0"/>
    <n v="10.789199999999999"/>
    <n v="29.16"/>
    <n v="0"/>
    <x v="1"/>
    <x v="1"/>
    <s v="Q2"/>
    <x v="6"/>
  </r>
  <r>
    <n v="3040"/>
    <s v="CA-2017-101749"/>
    <x v="621"/>
    <x v="179"/>
    <x v="1"/>
    <s v="AS-10045"/>
    <s v="Aaron Smayling"/>
    <x v="1"/>
    <x v="0"/>
    <x v="45"/>
    <s v="California"/>
    <x v="54"/>
    <x v="1"/>
    <x v="719"/>
    <x v="0"/>
    <x v="3"/>
    <x v="718"/>
    <n v="171.28800000000001"/>
    <n v="3"/>
    <n v="0.2"/>
    <n v="-6.4233000000000002"/>
    <n v="137.03040000000001"/>
    <n v="34.257600000000004"/>
    <x v="3"/>
    <x v="2"/>
    <s v="Q4"/>
    <x v="0"/>
  </r>
  <r>
    <n v="3041"/>
    <s v="US-2016-147991"/>
    <x v="465"/>
    <x v="807"/>
    <x v="1"/>
    <s v="ZD-21925"/>
    <s v="Zuschuss Donatelli"/>
    <x v="0"/>
    <x v="0"/>
    <x v="346"/>
    <s v="Tennessee"/>
    <x v="427"/>
    <x v="0"/>
    <x v="1006"/>
    <x v="0"/>
    <x v="5"/>
    <x v="998"/>
    <n v="16.72"/>
    <n v="5"/>
    <n v="0.2"/>
    <n v="3.3439999999999999"/>
    <n v="13.375999999999999"/>
    <n v="3.3439999999999999"/>
    <x v="0"/>
    <x v="5"/>
    <s v="Q2"/>
    <x v="6"/>
  </r>
  <r>
    <n v="3042"/>
    <s v="CA-2017-149559"/>
    <x v="220"/>
    <x v="230"/>
    <x v="3"/>
    <s v="KF-16285"/>
    <s v="Karen Ferguson"/>
    <x v="2"/>
    <x v="0"/>
    <x v="85"/>
    <s v="California"/>
    <x v="106"/>
    <x v="1"/>
    <x v="860"/>
    <x v="1"/>
    <x v="10"/>
    <x v="854"/>
    <n v="12.96"/>
    <n v="2"/>
    <n v="0"/>
    <n v="6.2207999999999997"/>
    <n v="12.96"/>
    <n v="0"/>
    <x v="3"/>
    <x v="8"/>
    <s v="Q3"/>
    <x v="2"/>
  </r>
  <r>
    <n v="3043"/>
    <s v="CA-2017-149559"/>
    <x v="220"/>
    <x v="230"/>
    <x v="3"/>
    <s v="KF-16285"/>
    <s v="Karen Ferguson"/>
    <x v="2"/>
    <x v="0"/>
    <x v="85"/>
    <s v="California"/>
    <x v="106"/>
    <x v="1"/>
    <x v="1475"/>
    <x v="1"/>
    <x v="12"/>
    <x v="1462"/>
    <n v="22.18"/>
    <n v="2"/>
    <n v="0"/>
    <n v="10.8682"/>
    <n v="22.18"/>
    <n v="0"/>
    <x v="3"/>
    <x v="8"/>
    <s v="Q3"/>
    <x v="2"/>
  </r>
  <r>
    <n v="3044"/>
    <s v="CA-2017-149559"/>
    <x v="220"/>
    <x v="230"/>
    <x v="3"/>
    <s v="KF-16285"/>
    <s v="Karen Ferguson"/>
    <x v="2"/>
    <x v="0"/>
    <x v="85"/>
    <s v="California"/>
    <x v="106"/>
    <x v="1"/>
    <x v="1476"/>
    <x v="0"/>
    <x v="1"/>
    <x v="1463"/>
    <n v="2054.2719999999999"/>
    <n v="8"/>
    <n v="0.2"/>
    <n v="256.78399999999999"/>
    <n v="1643.4176"/>
    <n v="410.8544"/>
    <x v="3"/>
    <x v="8"/>
    <s v="Q3"/>
    <x v="2"/>
  </r>
  <r>
    <n v="3045"/>
    <s v="CA-2015-135174"/>
    <x v="28"/>
    <x v="32"/>
    <x v="0"/>
    <s v="BP-11230"/>
    <s v="Benjamin Patterson"/>
    <x v="0"/>
    <x v="0"/>
    <x v="21"/>
    <s v="Ohio"/>
    <x v="411"/>
    <x v="3"/>
    <x v="638"/>
    <x v="2"/>
    <x v="7"/>
    <x v="638"/>
    <n v="1022.97"/>
    <n v="5"/>
    <n v="0.4"/>
    <n v="-255.74250000000001"/>
    <n v="613.78200000000004"/>
    <n v="409.18800000000005"/>
    <x v="1"/>
    <x v="3"/>
    <s v="Q2"/>
    <x v="6"/>
  </r>
  <r>
    <n v="3046"/>
    <s v="CA-2017-125290"/>
    <x v="44"/>
    <x v="173"/>
    <x v="0"/>
    <s v="CC-12430"/>
    <s v="Chuck Clark"/>
    <x v="2"/>
    <x v="0"/>
    <x v="31"/>
    <s v="Minnesota"/>
    <x v="39"/>
    <x v="2"/>
    <x v="1477"/>
    <x v="1"/>
    <x v="6"/>
    <x v="1464"/>
    <n v="13.9"/>
    <n v="5"/>
    <n v="0"/>
    <n v="3.6139999999999999"/>
    <n v="13.9"/>
    <n v="0"/>
    <x v="3"/>
    <x v="0"/>
    <s v="Q4"/>
    <x v="2"/>
  </r>
  <r>
    <n v="3047"/>
    <s v="CA-2017-125290"/>
    <x v="44"/>
    <x v="173"/>
    <x v="0"/>
    <s v="CC-12430"/>
    <s v="Chuck Clark"/>
    <x v="2"/>
    <x v="0"/>
    <x v="31"/>
    <s v="Minnesota"/>
    <x v="39"/>
    <x v="2"/>
    <x v="813"/>
    <x v="1"/>
    <x v="10"/>
    <x v="33"/>
    <n v="26.38"/>
    <n v="1"/>
    <n v="0"/>
    <n v="12.1348"/>
    <n v="26.38"/>
    <n v="0"/>
    <x v="3"/>
    <x v="0"/>
    <s v="Q4"/>
    <x v="2"/>
  </r>
  <r>
    <n v="3048"/>
    <s v="CA-2014-137351"/>
    <x v="587"/>
    <x v="622"/>
    <x v="1"/>
    <s v="DB-13615"/>
    <s v="Doug Bickford"/>
    <x v="0"/>
    <x v="0"/>
    <x v="4"/>
    <s v="Washington"/>
    <x v="59"/>
    <x v="1"/>
    <x v="8"/>
    <x v="1"/>
    <x v="8"/>
    <x v="8"/>
    <n v="43.176000000000002"/>
    <n v="7"/>
    <n v="0.2"/>
    <n v="13.4925"/>
    <n v="34.540800000000004"/>
    <n v="8.6352000000000011"/>
    <x v="2"/>
    <x v="8"/>
    <s v="Q3"/>
    <x v="0"/>
  </r>
  <r>
    <n v="3049"/>
    <s v="CA-2017-121419"/>
    <x v="459"/>
    <x v="192"/>
    <x v="2"/>
    <s v="TC-21475"/>
    <s v="Tony Chapman"/>
    <x v="2"/>
    <x v="0"/>
    <x v="38"/>
    <s v="Georgia"/>
    <x v="112"/>
    <x v="0"/>
    <x v="121"/>
    <x v="0"/>
    <x v="3"/>
    <x v="121"/>
    <n v="411.8"/>
    <n v="2"/>
    <n v="0"/>
    <n v="70.006"/>
    <n v="411.8"/>
    <n v="0"/>
    <x v="3"/>
    <x v="3"/>
    <s v="Q2"/>
    <x v="1"/>
  </r>
  <r>
    <n v="3050"/>
    <s v="CA-2017-121419"/>
    <x v="459"/>
    <x v="192"/>
    <x v="2"/>
    <s v="TC-21475"/>
    <s v="Tony Chapman"/>
    <x v="2"/>
    <x v="0"/>
    <x v="38"/>
    <s v="Georgia"/>
    <x v="112"/>
    <x v="0"/>
    <x v="293"/>
    <x v="2"/>
    <x v="11"/>
    <x v="293"/>
    <n v="360"/>
    <n v="4"/>
    <n v="0"/>
    <n v="129.6"/>
    <n v="360"/>
    <n v="0"/>
    <x v="3"/>
    <x v="3"/>
    <s v="Q2"/>
    <x v="1"/>
  </r>
  <r>
    <n v="3051"/>
    <s v="US-2017-148054"/>
    <x v="833"/>
    <x v="768"/>
    <x v="1"/>
    <s v="NZ-18565"/>
    <s v="Nick Zandusky"/>
    <x v="2"/>
    <x v="0"/>
    <x v="347"/>
    <s v="Idaho"/>
    <x v="428"/>
    <x v="1"/>
    <x v="1478"/>
    <x v="0"/>
    <x v="5"/>
    <x v="1465"/>
    <n v="41.96"/>
    <n v="2"/>
    <n v="0"/>
    <n v="2.9371999999999998"/>
    <n v="41.96"/>
    <n v="0"/>
    <x v="3"/>
    <x v="2"/>
    <s v="Q4"/>
    <x v="5"/>
  </r>
  <r>
    <n v="3052"/>
    <s v="US-2017-148054"/>
    <x v="833"/>
    <x v="768"/>
    <x v="1"/>
    <s v="NZ-18565"/>
    <s v="Nick Zandusky"/>
    <x v="2"/>
    <x v="0"/>
    <x v="347"/>
    <s v="Idaho"/>
    <x v="428"/>
    <x v="1"/>
    <x v="1051"/>
    <x v="1"/>
    <x v="9"/>
    <x v="1040"/>
    <n v="227.84"/>
    <n v="4"/>
    <n v="0"/>
    <n v="66.073599999999999"/>
    <n v="227.84"/>
    <n v="0"/>
    <x v="3"/>
    <x v="2"/>
    <s v="Q4"/>
    <x v="5"/>
  </r>
  <r>
    <n v="3053"/>
    <s v="US-2017-148054"/>
    <x v="833"/>
    <x v="768"/>
    <x v="1"/>
    <s v="NZ-18565"/>
    <s v="Nick Zandusky"/>
    <x v="2"/>
    <x v="0"/>
    <x v="347"/>
    <s v="Idaho"/>
    <x v="428"/>
    <x v="1"/>
    <x v="1237"/>
    <x v="1"/>
    <x v="10"/>
    <x v="1220"/>
    <n v="37.94"/>
    <n v="2"/>
    <n v="0"/>
    <n v="18.211200000000002"/>
    <n v="37.94"/>
    <n v="0"/>
    <x v="3"/>
    <x v="2"/>
    <s v="Q4"/>
    <x v="5"/>
  </r>
  <r>
    <n v="3054"/>
    <s v="CA-2016-128517"/>
    <x v="526"/>
    <x v="679"/>
    <x v="0"/>
    <s v="SW-20350"/>
    <s v="Sean Wendt"/>
    <x v="2"/>
    <x v="0"/>
    <x v="66"/>
    <s v="Michigan"/>
    <x v="83"/>
    <x v="2"/>
    <x v="1367"/>
    <x v="2"/>
    <x v="7"/>
    <x v="1352"/>
    <n v="517.9"/>
    <n v="2"/>
    <n v="0"/>
    <n v="134.654"/>
    <n v="517.9"/>
    <n v="0"/>
    <x v="0"/>
    <x v="3"/>
    <s v="Q2"/>
    <x v="3"/>
  </r>
  <r>
    <n v="3055"/>
    <s v="CA-2016-128517"/>
    <x v="526"/>
    <x v="679"/>
    <x v="0"/>
    <s v="SW-20350"/>
    <s v="Sean Wendt"/>
    <x v="2"/>
    <x v="0"/>
    <x v="66"/>
    <s v="Michigan"/>
    <x v="83"/>
    <x v="2"/>
    <x v="446"/>
    <x v="1"/>
    <x v="8"/>
    <x v="446"/>
    <n v="5.28"/>
    <n v="2"/>
    <n v="0"/>
    <n v="2.4287999999999998"/>
    <n v="5.28"/>
    <n v="0"/>
    <x v="0"/>
    <x v="3"/>
    <s v="Q2"/>
    <x v="3"/>
  </r>
  <r>
    <n v="3056"/>
    <s v="US-2015-100377"/>
    <x v="834"/>
    <x v="483"/>
    <x v="1"/>
    <s v="TS-21370"/>
    <s v="Todd Sumrall"/>
    <x v="1"/>
    <x v="0"/>
    <x v="22"/>
    <s v="Illinois"/>
    <x v="36"/>
    <x v="2"/>
    <x v="890"/>
    <x v="2"/>
    <x v="16"/>
    <x v="883"/>
    <n v="2799.96"/>
    <n v="5"/>
    <n v="0.2"/>
    <n v="874.98749999999995"/>
    <n v="2239.9680000000003"/>
    <n v="559.99200000000008"/>
    <x v="1"/>
    <x v="6"/>
    <s v="Q3"/>
    <x v="5"/>
  </r>
  <r>
    <n v="3057"/>
    <s v="CA-2017-131492"/>
    <x v="15"/>
    <x v="188"/>
    <x v="0"/>
    <s v="HH-15010"/>
    <s v="Hilary Holden"/>
    <x v="1"/>
    <x v="0"/>
    <x v="8"/>
    <s v="California"/>
    <x v="94"/>
    <x v="1"/>
    <x v="1343"/>
    <x v="1"/>
    <x v="12"/>
    <x v="1328"/>
    <n v="8.9600000000000009"/>
    <n v="2"/>
    <n v="0"/>
    <n v="4.3007999999999997"/>
    <n v="8.9600000000000009"/>
    <n v="0"/>
    <x v="3"/>
    <x v="2"/>
    <s v="Q4"/>
    <x v="6"/>
  </r>
  <r>
    <n v="3058"/>
    <s v="CA-2017-131492"/>
    <x v="15"/>
    <x v="188"/>
    <x v="0"/>
    <s v="HH-15010"/>
    <s v="Hilary Holden"/>
    <x v="1"/>
    <x v="0"/>
    <x v="8"/>
    <s v="California"/>
    <x v="94"/>
    <x v="1"/>
    <x v="1042"/>
    <x v="1"/>
    <x v="2"/>
    <x v="1031"/>
    <n v="31.5"/>
    <n v="10"/>
    <n v="0"/>
    <n v="15.12"/>
    <n v="31.5"/>
    <n v="0"/>
    <x v="3"/>
    <x v="2"/>
    <s v="Q4"/>
    <x v="6"/>
  </r>
  <r>
    <n v="3059"/>
    <s v="CA-2017-131492"/>
    <x v="15"/>
    <x v="188"/>
    <x v="0"/>
    <s v="HH-15010"/>
    <s v="Hilary Holden"/>
    <x v="1"/>
    <x v="0"/>
    <x v="8"/>
    <s v="California"/>
    <x v="94"/>
    <x v="1"/>
    <x v="677"/>
    <x v="0"/>
    <x v="5"/>
    <x v="677"/>
    <n v="30.56"/>
    <n v="2"/>
    <n v="0"/>
    <n v="10.3904"/>
    <n v="30.56"/>
    <n v="0"/>
    <x v="3"/>
    <x v="2"/>
    <s v="Q4"/>
    <x v="6"/>
  </r>
  <r>
    <n v="3060"/>
    <s v="CA-2017-131492"/>
    <x v="15"/>
    <x v="188"/>
    <x v="0"/>
    <s v="HH-15010"/>
    <s v="Hilary Holden"/>
    <x v="1"/>
    <x v="0"/>
    <x v="8"/>
    <s v="California"/>
    <x v="94"/>
    <x v="1"/>
    <x v="1479"/>
    <x v="0"/>
    <x v="3"/>
    <x v="1466"/>
    <n v="24.367999999999999"/>
    <n v="2"/>
    <n v="0.2"/>
    <n v="-3.3506"/>
    <n v="19.494399999999999"/>
    <n v="4.8735999999999997"/>
    <x v="3"/>
    <x v="2"/>
    <s v="Q4"/>
    <x v="6"/>
  </r>
  <r>
    <n v="3061"/>
    <s v="CA-2016-144554"/>
    <x v="77"/>
    <x v="357"/>
    <x v="1"/>
    <s v="DM-13345"/>
    <s v="Denise Monton"/>
    <x v="1"/>
    <x v="0"/>
    <x v="46"/>
    <s v="Ohio"/>
    <x v="55"/>
    <x v="3"/>
    <x v="1233"/>
    <x v="2"/>
    <x v="11"/>
    <x v="1216"/>
    <n v="119.976"/>
    <n v="3"/>
    <n v="0.2"/>
    <n v="22.4955"/>
    <n v="95.980800000000002"/>
    <n v="23.995200000000001"/>
    <x v="0"/>
    <x v="0"/>
    <s v="Q4"/>
    <x v="2"/>
  </r>
  <r>
    <n v="3062"/>
    <s v="CA-2017-127621"/>
    <x v="448"/>
    <x v="884"/>
    <x v="1"/>
    <s v="RE-19450"/>
    <s v="Richard Eichhorn"/>
    <x v="0"/>
    <x v="0"/>
    <x v="61"/>
    <s v="Texas"/>
    <x v="176"/>
    <x v="2"/>
    <x v="794"/>
    <x v="1"/>
    <x v="10"/>
    <x v="792"/>
    <n v="26.88"/>
    <n v="8"/>
    <n v="0.2"/>
    <n v="9.7439999999999998"/>
    <n v="21.504000000000001"/>
    <n v="5.3760000000000003"/>
    <x v="3"/>
    <x v="10"/>
    <s v="Q1"/>
    <x v="5"/>
  </r>
  <r>
    <n v="3063"/>
    <s v="CA-2015-145184"/>
    <x v="154"/>
    <x v="699"/>
    <x v="2"/>
    <s v="JD-16150"/>
    <s v="Justin Deggeller"/>
    <x v="1"/>
    <x v="0"/>
    <x v="46"/>
    <s v="Delaware"/>
    <x v="284"/>
    <x v="3"/>
    <x v="1480"/>
    <x v="2"/>
    <x v="7"/>
    <x v="1467"/>
    <n v="83.97"/>
    <n v="3"/>
    <n v="0"/>
    <n v="23.511600000000001"/>
    <n v="83.97"/>
    <n v="0"/>
    <x v="1"/>
    <x v="0"/>
    <s v="Q4"/>
    <x v="5"/>
  </r>
  <r>
    <n v="3064"/>
    <s v="CA-2015-145184"/>
    <x v="154"/>
    <x v="699"/>
    <x v="2"/>
    <s v="JD-16150"/>
    <s v="Justin Deggeller"/>
    <x v="1"/>
    <x v="0"/>
    <x v="46"/>
    <s v="Delaware"/>
    <x v="284"/>
    <x v="3"/>
    <x v="1481"/>
    <x v="2"/>
    <x v="11"/>
    <x v="1468"/>
    <n v="104.97"/>
    <n v="3"/>
    <n v="0"/>
    <n v="7.3479000000000001"/>
    <n v="104.97"/>
    <n v="0"/>
    <x v="1"/>
    <x v="0"/>
    <s v="Q4"/>
    <x v="5"/>
  </r>
  <r>
    <n v="3065"/>
    <s v="CA-2017-106859"/>
    <x v="677"/>
    <x v="671"/>
    <x v="0"/>
    <s v="BF-11215"/>
    <s v="Benjamin Farhat"/>
    <x v="2"/>
    <x v="0"/>
    <x v="305"/>
    <s v="New Mexico"/>
    <x v="382"/>
    <x v="1"/>
    <x v="75"/>
    <x v="1"/>
    <x v="4"/>
    <x v="75"/>
    <n v="90.8"/>
    <n v="8"/>
    <n v="0"/>
    <n v="25.423999999999999"/>
    <n v="90.8"/>
    <n v="0"/>
    <x v="3"/>
    <x v="10"/>
    <s v="Q1"/>
    <x v="2"/>
  </r>
  <r>
    <n v="3066"/>
    <s v="CA-2017-106859"/>
    <x v="677"/>
    <x v="671"/>
    <x v="0"/>
    <s v="BF-11215"/>
    <s v="Benjamin Farhat"/>
    <x v="2"/>
    <x v="0"/>
    <x v="305"/>
    <s v="New Mexico"/>
    <x v="382"/>
    <x v="1"/>
    <x v="722"/>
    <x v="2"/>
    <x v="7"/>
    <x v="721"/>
    <n v="140.73599999999999"/>
    <n v="8"/>
    <n v="0.2"/>
    <n v="49.257599999999996"/>
    <n v="112.58879999999999"/>
    <n v="28.147199999999998"/>
    <x v="3"/>
    <x v="10"/>
    <s v="Q1"/>
    <x v="2"/>
  </r>
  <r>
    <n v="3067"/>
    <s v="CA-2017-106859"/>
    <x v="677"/>
    <x v="671"/>
    <x v="0"/>
    <s v="BF-11215"/>
    <s v="Benjamin Farhat"/>
    <x v="2"/>
    <x v="0"/>
    <x v="305"/>
    <s v="New Mexico"/>
    <x v="382"/>
    <x v="1"/>
    <x v="1482"/>
    <x v="2"/>
    <x v="11"/>
    <x v="1469"/>
    <n v="214.95"/>
    <n v="5"/>
    <n v="0"/>
    <n v="88.129499999999993"/>
    <n v="214.95"/>
    <n v="0"/>
    <x v="3"/>
    <x v="10"/>
    <s v="Q1"/>
    <x v="2"/>
  </r>
  <r>
    <n v="3068"/>
    <s v="CA-2017-106859"/>
    <x v="677"/>
    <x v="671"/>
    <x v="0"/>
    <s v="BF-11215"/>
    <s v="Benjamin Farhat"/>
    <x v="2"/>
    <x v="0"/>
    <x v="305"/>
    <s v="New Mexico"/>
    <x v="382"/>
    <x v="1"/>
    <x v="1483"/>
    <x v="1"/>
    <x v="10"/>
    <x v="1470"/>
    <n v="45.36"/>
    <n v="7"/>
    <n v="0"/>
    <n v="21.7728"/>
    <n v="45.36"/>
    <n v="0"/>
    <x v="3"/>
    <x v="10"/>
    <s v="Q1"/>
    <x v="2"/>
  </r>
  <r>
    <n v="3069"/>
    <s v="CA-2017-106859"/>
    <x v="677"/>
    <x v="671"/>
    <x v="0"/>
    <s v="BF-11215"/>
    <s v="Benjamin Farhat"/>
    <x v="2"/>
    <x v="0"/>
    <x v="305"/>
    <s v="New Mexico"/>
    <x v="382"/>
    <x v="1"/>
    <x v="1415"/>
    <x v="1"/>
    <x v="10"/>
    <x v="1402"/>
    <n v="288.24"/>
    <n v="6"/>
    <n v="0"/>
    <n v="138.3552"/>
    <n v="288.24"/>
    <n v="0"/>
    <x v="3"/>
    <x v="10"/>
    <s v="Q1"/>
    <x v="2"/>
  </r>
  <r>
    <n v="3070"/>
    <s v="US-2017-120089"/>
    <x v="329"/>
    <x v="524"/>
    <x v="3"/>
    <s v="ML-17755"/>
    <s v="Max Ludwig"/>
    <x v="2"/>
    <x v="0"/>
    <x v="167"/>
    <s v="Ohio"/>
    <x v="213"/>
    <x v="3"/>
    <x v="1470"/>
    <x v="1"/>
    <x v="9"/>
    <x v="1457"/>
    <n v="663.93600000000004"/>
    <n v="4"/>
    <n v="0.2"/>
    <n v="82.992000000000004"/>
    <n v="531.14880000000005"/>
    <n v="132.78720000000001"/>
    <x v="3"/>
    <x v="0"/>
    <s v="Q4"/>
    <x v="6"/>
  </r>
  <r>
    <n v="3071"/>
    <s v="CA-2014-119375"/>
    <x v="664"/>
    <x v="794"/>
    <x v="1"/>
    <s v="YC-21895"/>
    <s v="Yoseph Carroll"/>
    <x v="1"/>
    <x v="0"/>
    <x v="46"/>
    <s v="Delaware"/>
    <x v="284"/>
    <x v="3"/>
    <x v="1074"/>
    <x v="1"/>
    <x v="4"/>
    <x v="1064"/>
    <n v="2934.33"/>
    <n v="7"/>
    <n v="0"/>
    <n v="792.26909999999998"/>
    <n v="2934.33"/>
    <n v="0"/>
    <x v="2"/>
    <x v="0"/>
    <s v="Q4"/>
    <x v="2"/>
  </r>
  <r>
    <n v="3072"/>
    <s v="CA-2014-119375"/>
    <x v="664"/>
    <x v="794"/>
    <x v="1"/>
    <s v="YC-21895"/>
    <s v="Yoseph Carroll"/>
    <x v="1"/>
    <x v="0"/>
    <x v="46"/>
    <s v="Delaware"/>
    <x v="284"/>
    <x v="3"/>
    <x v="1484"/>
    <x v="0"/>
    <x v="5"/>
    <x v="1471"/>
    <n v="124.41"/>
    <n v="3"/>
    <n v="0"/>
    <n v="14.9292"/>
    <n v="124.41"/>
    <n v="0"/>
    <x v="2"/>
    <x v="0"/>
    <s v="Q4"/>
    <x v="2"/>
  </r>
  <r>
    <n v="3073"/>
    <s v="CA-2014-119375"/>
    <x v="664"/>
    <x v="794"/>
    <x v="1"/>
    <s v="YC-21895"/>
    <s v="Yoseph Carroll"/>
    <x v="1"/>
    <x v="0"/>
    <x v="46"/>
    <s v="Delaware"/>
    <x v="284"/>
    <x v="3"/>
    <x v="684"/>
    <x v="1"/>
    <x v="6"/>
    <x v="684"/>
    <n v="57.75"/>
    <n v="5"/>
    <n v="0"/>
    <n v="26.565000000000001"/>
    <n v="57.75"/>
    <n v="0"/>
    <x v="2"/>
    <x v="0"/>
    <s v="Q4"/>
    <x v="2"/>
  </r>
  <r>
    <n v="3074"/>
    <s v="CA-2016-125206"/>
    <x v="835"/>
    <x v="708"/>
    <x v="2"/>
    <s v="LR-16915"/>
    <s v="Lena Radford"/>
    <x v="0"/>
    <x v="0"/>
    <x v="1"/>
    <s v="California"/>
    <x v="62"/>
    <x v="1"/>
    <x v="1277"/>
    <x v="1"/>
    <x v="4"/>
    <x v="1262"/>
    <n v="114.46"/>
    <n v="2"/>
    <n v="0"/>
    <n v="28.614999999999998"/>
    <n v="114.46"/>
    <n v="0"/>
    <x v="0"/>
    <x v="9"/>
    <s v="Q1"/>
    <x v="1"/>
  </r>
  <r>
    <n v="3075"/>
    <s v="CA-2015-126137"/>
    <x v="292"/>
    <x v="688"/>
    <x v="1"/>
    <s v="BS-11755"/>
    <s v="Bruce Stewart"/>
    <x v="0"/>
    <x v="0"/>
    <x v="1"/>
    <s v="California"/>
    <x v="3"/>
    <x v="1"/>
    <x v="631"/>
    <x v="0"/>
    <x v="0"/>
    <x v="631"/>
    <n v="120.666"/>
    <n v="2"/>
    <n v="0.15"/>
    <n v="18.454799999999999"/>
    <n v="102.56609999999999"/>
    <n v="18.099899999999998"/>
    <x v="1"/>
    <x v="2"/>
    <s v="Q4"/>
    <x v="3"/>
  </r>
  <r>
    <n v="3076"/>
    <s v="CA-2014-143903"/>
    <x v="836"/>
    <x v="885"/>
    <x v="1"/>
    <s v="KM-16375"/>
    <s v="Katherine Murray"/>
    <x v="2"/>
    <x v="0"/>
    <x v="61"/>
    <s v="Texas"/>
    <x v="162"/>
    <x v="2"/>
    <x v="384"/>
    <x v="1"/>
    <x v="4"/>
    <x v="385"/>
    <n v="342.86399999999998"/>
    <n v="3"/>
    <n v="0.2"/>
    <n v="38.572200000000002"/>
    <n v="274.2912"/>
    <n v="68.572800000000001"/>
    <x v="2"/>
    <x v="7"/>
    <s v="Q3"/>
    <x v="1"/>
  </r>
  <r>
    <n v="3077"/>
    <s v="CA-2014-143903"/>
    <x v="836"/>
    <x v="885"/>
    <x v="1"/>
    <s v="KM-16375"/>
    <s v="Katherine Murray"/>
    <x v="2"/>
    <x v="0"/>
    <x v="61"/>
    <s v="Texas"/>
    <x v="162"/>
    <x v="2"/>
    <x v="904"/>
    <x v="0"/>
    <x v="5"/>
    <x v="896"/>
    <n v="16.739999999999998"/>
    <n v="5"/>
    <n v="0.6"/>
    <n v="-14.228999999999999"/>
    <n v="6.6959999999999997"/>
    <n v="10.043999999999999"/>
    <x v="2"/>
    <x v="7"/>
    <s v="Q3"/>
    <x v="1"/>
  </r>
  <r>
    <n v="3078"/>
    <s v="CA-2014-143903"/>
    <x v="836"/>
    <x v="885"/>
    <x v="1"/>
    <s v="KM-16375"/>
    <s v="Katherine Murray"/>
    <x v="2"/>
    <x v="0"/>
    <x v="61"/>
    <s v="Texas"/>
    <x v="162"/>
    <x v="2"/>
    <x v="483"/>
    <x v="0"/>
    <x v="1"/>
    <x v="483"/>
    <n v="981.37199999999996"/>
    <n v="2"/>
    <n v="0.3"/>
    <n v="-140.196"/>
    <n v="686.96039999999994"/>
    <n v="294.41159999999996"/>
    <x v="2"/>
    <x v="7"/>
    <s v="Q3"/>
    <x v="1"/>
  </r>
  <r>
    <n v="3079"/>
    <s v="CA-2014-104780"/>
    <x v="371"/>
    <x v="396"/>
    <x v="1"/>
    <s v="BT-11530"/>
    <s v="Bradley Talbott"/>
    <x v="2"/>
    <x v="0"/>
    <x v="70"/>
    <s v="California"/>
    <x v="88"/>
    <x v="1"/>
    <x v="181"/>
    <x v="1"/>
    <x v="6"/>
    <x v="182"/>
    <n v="31.84"/>
    <n v="8"/>
    <n v="0"/>
    <n v="10.507199999999999"/>
    <n v="31.84"/>
    <n v="0"/>
    <x v="2"/>
    <x v="5"/>
    <s v="Q2"/>
    <x v="4"/>
  </r>
  <r>
    <n v="3080"/>
    <s v="CA-2017-101182"/>
    <x v="507"/>
    <x v="559"/>
    <x v="2"/>
    <s v="KB-16405"/>
    <s v="Katrina Bavinger"/>
    <x v="2"/>
    <x v="0"/>
    <x v="339"/>
    <s v="California"/>
    <x v="429"/>
    <x v="1"/>
    <x v="585"/>
    <x v="1"/>
    <x v="10"/>
    <x v="585"/>
    <n v="12.96"/>
    <n v="2"/>
    <n v="0"/>
    <n v="6.2207999999999997"/>
    <n v="12.96"/>
    <n v="0"/>
    <x v="3"/>
    <x v="8"/>
    <s v="Q3"/>
    <x v="2"/>
  </r>
  <r>
    <n v="3081"/>
    <s v="CA-2017-101182"/>
    <x v="507"/>
    <x v="559"/>
    <x v="2"/>
    <s v="KB-16405"/>
    <s v="Katrina Bavinger"/>
    <x v="2"/>
    <x v="0"/>
    <x v="339"/>
    <s v="California"/>
    <x v="429"/>
    <x v="1"/>
    <x v="831"/>
    <x v="2"/>
    <x v="7"/>
    <x v="826"/>
    <n v="43.176000000000002"/>
    <n v="3"/>
    <n v="0.2"/>
    <n v="15.111599999999999"/>
    <n v="34.540800000000004"/>
    <n v="8.6352000000000011"/>
    <x v="3"/>
    <x v="8"/>
    <s v="Q3"/>
    <x v="2"/>
  </r>
  <r>
    <n v="3082"/>
    <s v="US-2017-132297"/>
    <x v="837"/>
    <x v="886"/>
    <x v="1"/>
    <s v="DW-13480"/>
    <s v="Dianna Wilson"/>
    <x v="2"/>
    <x v="0"/>
    <x v="103"/>
    <s v="Kentucky"/>
    <x v="175"/>
    <x v="0"/>
    <x v="705"/>
    <x v="1"/>
    <x v="8"/>
    <x v="705"/>
    <n v="58.34"/>
    <n v="2"/>
    <n v="0"/>
    <n v="28.0032"/>
    <n v="58.34"/>
    <n v="0"/>
    <x v="3"/>
    <x v="5"/>
    <s v="Q2"/>
    <x v="3"/>
  </r>
  <r>
    <n v="3083"/>
    <s v="US-2017-132297"/>
    <x v="837"/>
    <x v="886"/>
    <x v="1"/>
    <s v="DW-13480"/>
    <s v="Dianna Wilson"/>
    <x v="2"/>
    <x v="0"/>
    <x v="103"/>
    <s v="Kentucky"/>
    <x v="175"/>
    <x v="0"/>
    <x v="1400"/>
    <x v="2"/>
    <x v="7"/>
    <x v="1387"/>
    <n v="539.97"/>
    <n v="3"/>
    <n v="0"/>
    <n v="134.99250000000001"/>
    <n v="539.97"/>
    <n v="0"/>
    <x v="3"/>
    <x v="5"/>
    <s v="Q2"/>
    <x v="3"/>
  </r>
  <r>
    <n v="3084"/>
    <s v="CA-2014-100328"/>
    <x v="838"/>
    <x v="224"/>
    <x v="1"/>
    <s v="JC-15340"/>
    <s v="Jasper Cacioppo"/>
    <x v="0"/>
    <x v="0"/>
    <x v="20"/>
    <s v="New York"/>
    <x v="23"/>
    <x v="3"/>
    <x v="185"/>
    <x v="1"/>
    <x v="8"/>
    <x v="186"/>
    <n v="3.9279999999999999"/>
    <n v="1"/>
    <n v="0.2"/>
    <n v="1.3257000000000001"/>
    <n v="3.1424000000000003"/>
    <n v="0.78560000000000008"/>
    <x v="2"/>
    <x v="9"/>
    <s v="Q1"/>
    <x v="0"/>
  </r>
  <r>
    <n v="3085"/>
    <s v="CA-2017-118773"/>
    <x v="839"/>
    <x v="556"/>
    <x v="1"/>
    <s v="TP-21415"/>
    <s v="Tom Prescott"/>
    <x v="0"/>
    <x v="0"/>
    <x v="12"/>
    <s v="Texas"/>
    <x v="32"/>
    <x v="2"/>
    <x v="382"/>
    <x v="1"/>
    <x v="8"/>
    <x v="383"/>
    <n v="252.78399999999999"/>
    <n v="4"/>
    <n v="0.8"/>
    <n v="-417.09359999999998"/>
    <n v="50.556799999999988"/>
    <n v="202.22720000000001"/>
    <x v="3"/>
    <x v="11"/>
    <s v="Q1"/>
    <x v="6"/>
  </r>
  <r>
    <n v="3086"/>
    <s v="CA-2017-118773"/>
    <x v="839"/>
    <x v="556"/>
    <x v="1"/>
    <s v="TP-21415"/>
    <s v="Tom Prescott"/>
    <x v="0"/>
    <x v="0"/>
    <x v="12"/>
    <s v="Texas"/>
    <x v="32"/>
    <x v="2"/>
    <x v="657"/>
    <x v="2"/>
    <x v="11"/>
    <x v="657"/>
    <n v="127.98399999999999"/>
    <n v="2"/>
    <n v="0.2"/>
    <n v="15.997999999999999"/>
    <n v="102.38720000000001"/>
    <n v="25.596800000000002"/>
    <x v="3"/>
    <x v="11"/>
    <s v="Q1"/>
    <x v="6"/>
  </r>
  <r>
    <n v="3087"/>
    <s v="CA-2017-118773"/>
    <x v="839"/>
    <x v="556"/>
    <x v="1"/>
    <s v="TP-21415"/>
    <s v="Tom Prescott"/>
    <x v="0"/>
    <x v="0"/>
    <x v="12"/>
    <s v="Texas"/>
    <x v="32"/>
    <x v="2"/>
    <x v="1467"/>
    <x v="0"/>
    <x v="5"/>
    <x v="1454"/>
    <n v="3.984"/>
    <n v="2"/>
    <n v="0.6"/>
    <n v="-2.6892"/>
    <n v="1.5936000000000001"/>
    <n v="2.3904000000000001"/>
    <x v="3"/>
    <x v="11"/>
    <s v="Q1"/>
    <x v="6"/>
  </r>
  <r>
    <n v="3088"/>
    <s v="CA-2017-118773"/>
    <x v="839"/>
    <x v="556"/>
    <x v="1"/>
    <s v="TP-21415"/>
    <s v="Tom Prescott"/>
    <x v="0"/>
    <x v="0"/>
    <x v="12"/>
    <s v="Texas"/>
    <x v="32"/>
    <x v="2"/>
    <x v="791"/>
    <x v="1"/>
    <x v="9"/>
    <x v="789"/>
    <n v="12.992000000000001"/>
    <n v="2"/>
    <n v="0.8"/>
    <n v="-32.479999999999997"/>
    <n v="2.5983999999999998"/>
    <n v="10.393600000000001"/>
    <x v="3"/>
    <x v="11"/>
    <s v="Q1"/>
    <x v="6"/>
  </r>
  <r>
    <n v="3089"/>
    <s v="US-2017-159205"/>
    <x v="185"/>
    <x v="504"/>
    <x v="0"/>
    <s v="DB-12910"/>
    <s v="Daniel Byrd"/>
    <x v="2"/>
    <x v="0"/>
    <x v="0"/>
    <s v="Kentucky"/>
    <x v="0"/>
    <x v="0"/>
    <x v="1122"/>
    <x v="0"/>
    <x v="5"/>
    <x v="1110"/>
    <n v="61"/>
    <n v="5"/>
    <n v="0"/>
    <n v="25.62"/>
    <n v="61"/>
    <n v="0"/>
    <x v="3"/>
    <x v="10"/>
    <s v="Q1"/>
    <x v="5"/>
  </r>
  <r>
    <n v="3090"/>
    <s v="US-2017-159205"/>
    <x v="185"/>
    <x v="504"/>
    <x v="0"/>
    <s v="DB-12910"/>
    <s v="Daniel Byrd"/>
    <x v="2"/>
    <x v="0"/>
    <x v="0"/>
    <s v="Kentucky"/>
    <x v="0"/>
    <x v="0"/>
    <x v="1485"/>
    <x v="2"/>
    <x v="7"/>
    <x v="1472"/>
    <n v="671.93"/>
    <n v="7"/>
    <n v="0"/>
    <n v="188.1404"/>
    <n v="671.93"/>
    <n v="0"/>
    <x v="3"/>
    <x v="10"/>
    <s v="Q1"/>
    <x v="5"/>
  </r>
  <r>
    <n v="3091"/>
    <s v="CA-2016-112123"/>
    <x v="840"/>
    <x v="599"/>
    <x v="1"/>
    <s v="BH-11710"/>
    <s v="Brosina Hoffman"/>
    <x v="0"/>
    <x v="0"/>
    <x v="46"/>
    <s v="Delaware"/>
    <x v="284"/>
    <x v="3"/>
    <x v="669"/>
    <x v="1"/>
    <x v="8"/>
    <x v="669"/>
    <n v="447.86"/>
    <n v="7"/>
    <n v="0"/>
    <n v="219.45140000000001"/>
    <n v="447.86"/>
    <n v="0"/>
    <x v="0"/>
    <x v="10"/>
    <s v="Q1"/>
    <x v="6"/>
  </r>
  <r>
    <n v="3092"/>
    <s v="CA-2016-112123"/>
    <x v="840"/>
    <x v="599"/>
    <x v="1"/>
    <s v="BH-11710"/>
    <s v="Brosina Hoffman"/>
    <x v="0"/>
    <x v="0"/>
    <x v="46"/>
    <s v="Delaware"/>
    <x v="284"/>
    <x v="3"/>
    <x v="664"/>
    <x v="2"/>
    <x v="7"/>
    <x v="664"/>
    <n v="479.95"/>
    <n v="5"/>
    <n v="0"/>
    <n v="129.5865"/>
    <n v="479.95"/>
    <n v="0"/>
    <x v="0"/>
    <x v="10"/>
    <s v="Q1"/>
    <x v="6"/>
  </r>
  <r>
    <n v="3093"/>
    <s v="CA-2016-112123"/>
    <x v="840"/>
    <x v="599"/>
    <x v="1"/>
    <s v="BH-11710"/>
    <s v="Brosina Hoffman"/>
    <x v="0"/>
    <x v="0"/>
    <x v="46"/>
    <s v="Delaware"/>
    <x v="284"/>
    <x v="3"/>
    <x v="1486"/>
    <x v="1"/>
    <x v="10"/>
    <x v="1473"/>
    <n v="166.44"/>
    <n v="3"/>
    <n v="0"/>
    <n v="79.891199999999998"/>
    <n v="166.44"/>
    <n v="0"/>
    <x v="0"/>
    <x v="10"/>
    <s v="Q1"/>
    <x v="6"/>
  </r>
  <r>
    <n v="3094"/>
    <s v="CA-2015-114468"/>
    <x v="841"/>
    <x v="309"/>
    <x v="3"/>
    <s v="TD-20995"/>
    <s v="Tamara Dahlen"/>
    <x v="0"/>
    <x v="0"/>
    <x v="348"/>
    <s v="Illinois"/>
    <x v="430"/>
    <x v="2"/>
    <x v="558"/>
    <x v="1"/>
    <x v="14"/>
    <x v="557"/>
    <n v="31.68"/>
    <n v="4"/>
    <n v="0.2"/>
    <n v="2.7719999999999998"/>
    <n v="25.344000000000001"/>
    <n v="6.3360000000000003"/>
    <x v="1"/>
    <x v="6"/>
    <s v="Q3"/>
    <x v="1"/>
  </r>
  <r>
    <n v="3095"/>
    <s v="CA-2015-114468"/>
    <x v="841"/>
    <x v="309"/>
    <x v="3"/>
    <s v="TD-20995"/>
    <s v="Tamara Dahlen"/>
    <x v="0"/>
    <x v="0"/>
    <x v="348"/>
    <s v="Illinois"/>
    <x v="430"/>
    <x v="2"/>
    <x v="1145"/>
    <x v="1"/>
    <x v="10"/>
    <x v="1133"/>
    <n v="10.368"/>
    <n v="2"/>
    <n v="0.2"/>
    <n v="3.6288"/>
    <n v="8.2944000000000013"/>
    <n v="2.0736000000000003"/>
    <x v="1"/>
    <x v="6"/>
    <s v="Q3"/>
    <x v="1"/>
  </r>
  <r>
    <n v="3096"/>
    <s v="CA-2015-114468"/>
    <x v="841"/>
    <x v="309"/>
    <x v="3"/>
    <s v="TD-20995"/>
    <s v="Tamara Dahlen"/>
    <x v="0"/>
    <x v="0"/>
    <x v="348"/>
    <s v="Illinois"/>
    <x v="430"/>
    <x v="2"/>
    <x v="1014"/>
    <x v="1"/>
    <x v="13"/>
    <x v="128"/>
    <n v="12.032"/>
    <n v="8"/>
    <n v="0.2"/>
    <n v="2.2559999999999998"/>
    <n v="9.6256000000000004"/>
    <n v="2.4064000000000001"/>
    <x v="1"/>
    <x v="6"/>
    <s v="Q3"/>
    <x v="1"/>
  </r>
  <r>
    <n v="3097"/>
    <s v="CA-2015-114468"/>
    <x v="841"/>
    <x v="309"/>
    <x v="3"/>
    <s v="TD-20995"/>
    <s v="Tamara Dahlen"/>
    <x v="0"/>
    <x v="0"/>
    <x v="348"/>
    <s v="Illinois"/>
    <x v="430"/>
    <x v="2"/>
    <x v="336"/>
    <x v="1"/>
    <x v="9"/>
    <x v="336"/>
    <n v="5.7679999999999998"/>
    <n v="2"/>
    <n v="0.8"/>
    <n v="-13.5548"/>
    <n v="1.1535999999999997"/>
    <n v="4.6143999999999998"/>
    <x v="1"/>
    <x v="6"/>
    <s v="Q3"/>
    <x v="1"/>
  </r>
  <r>
    <n v="3098"/>
    <s v="CA-2017-135692"/>
    <x v="842"/>
    <x v="869"/>
    <x v="1"/>
    <s v="CV-12805"/>
    <s v="Cynthia Voltz"/>
    <x v="1"/>
    <x v="0"/>
    <x v="5"/>
    <s v="Texas"/>
    <x v="6"/>
    <x v="2"/>
    <x v="322"/>
    <x v="1"/>
    <x v="2"/>
    <x v="322"/>
    <n v="33.119999999999997"/>
    <n v="4"/>
    <n v="0.2"/>
    <n v="11.592000000000001"/>
    <n v="26.495999999999999"/>
    <n v="6.6239999999999997"/>
    <x v="3"/>
    <x v="3"/>
    <s v="Q2"/>
    <x v="6"/>
  </r>
  <r>
    <n v="3099"/>
    <s v="CA-2017-135692"/>
    <x v="842"/>
    <x v="869"/>
    <x v="1"/>
    <s v="CV-12805"/>
    <s v="Cynthia Voltz"/>
    <x v="1"/>
    <x v="0"/>
    <x v="5"/>
    <s v="Texas"/>
    <x v="6"/>
    <x v="2"/>
    <x v="317"/>
    <x v="0"/>
    <x v="0"/>
    <x v="317"/>
    <n v="220.26560000000001"/>
    <n v="4"/>
    <n v="0.32"/>
    <n v="-42.1096"/>
    <n v="149.780608"/>
    <n v="70.484992000000005"/>
    <x v="3"/>
    <x v="3"/>
    <s v="Q2"/>
    <x v="6"/>
  </r>
  <r>
    <n v="3100"/>
    <s v="CA-2017-131233"/>
    <x v="349"/>
    <x v="887"/>
    <x v="1"/>
    <s v="CS-12355"/>
    <s v="Christine Sundaresam"/>
    <x v="0"/>
    <x v="0"/>
    <x v="20"/>
    <s v="New York"/>
    <x v="23"/>
    <x v="3"/>
    <x v="1366"/>
    <x v="1"/>
    <x v="8"/>
    <x v="307"/>
    <n v="10.776"/>
    <n v="3"/>
    <n v="0.2"/>
    <n v="3.5022000000000002"/>
    <n v="8.6208000000000009"/>
    <n v="2.1552000000000002"/>
    <x v="3"/>
    <x v="3"/>
    <s v="Q2"/>
    <x v="5"/>
  </r>
  <r>
    <n v="3101"/>
    <s v="CA-2017-131233"/>
    <x v="349"/>
    <x v="887"/>
    <x v="1"/>
    <s v="CS-12355"/>
    <s v="Christine Sundaresam"/>
    <x v="0"/>
    <x v="0"/>
    <x v="20"/>
    <s v="New York"/>
    <x v="23"/>
    <x v="3"/>
    <x v="713"/>
    <x v="0"/>
    <x v="0"/>
    <x v="712"/>
    <n v="242.352"/>
    <n v="3"/>
    <n v="0.2"/>
    <n v="9.0882000000000005"/>
    <n v="193.88160000000002"/>
    <n v="48.470400000000005"/>
    <x v="3"/>
    <x v="3"/>
    <s v="Q2"/>
    <x v="5"/>
  </r>
  <r>
    <n v="3102"/>
    <s v="CA-2017-119578"/>
    <x v="66"/>
    <x v="63"/>
    <x v="0"/>
    <s v="JG-15310"/>
    <s v="Jason Gross"/>
    <x v="1"/>
    <x v="0"/>
    <x v="205"/>
    <s v="Rhode Island"/>
    <x v="258"/>
    <x v="3"/>
    <x v="413"/>
    <x v="1"/>
    <x v="14"/>
    <x v="413"/>
    <n v="695.16"/>
    <n v="6"/>
    <n v="0"/>
    <n v="34.758000000000003"/>
    <n v="695.16"/>
    <n v="0"/>
    <x v="3"/>
    <x v="4"/>
    <s v="Q4"/>
    <x v="5"/>
  </r>
  <r>
    <n v="3103"/>
    <s v="CA-2017-119578"/>
    <x v="66"/>
    <x v="63"/>
    <x v="0"/>
    <s v="JG-15310"/>
    <s v="Jason Gross"/>
    <x v="1"/>
    <x v="0"/>
    <x v="205"/>
    <s v="Rhode Island"/>
    <x v="258"/>
    <x v="3"/>
    <x v="1487"/>
    <x v="0"/>
    <x v="0"/>
    <x v="1474"/>
    <n v="220.98"/>
    <n v="1"/>
    <n v="0"/>
    <n v="50.825400000000002"/>
    <n v="220.98"/>
    <n v="0"/>
    <x v="3"/>
    <x v="4"/>
    <s v="Q4"/>
    <x v="5"/>
  </r>
  <r>
    <n v="3104"/>
    <s v="CA-2016-124562"/>
    <x v="16"/>
    <x v="485"/>
    <x v="1"/>
    <s v="JP-16135"/>
    <s v="Julie Prescott"/>
    <x v="2"/>
    <x v="0"/>
    <x v="38"/>
    <s v="Ohio"/>
    <x v="47"/>
    <x v="3"/>
    <x v="1488"/>
    <x v="1"/>
    <x v="8"/>
    <x v="1475"/>
    <n v="12.957000000000001"/>
    <n v="7"/>
    <n v="0.7"/>
    <n v="-9.5017999999999994"/>
    <n v="3.8871000000000007"/>
    <n v="9.0699000000000005"/>
    <x v="0"/>
    <x v="4"/>
    <s v="Q4"/>
    <x v="6"/>
  </r>
  <r>
    <n v="3105"/>
    <s v="US-2017-140074"/>
    <x v="721"/>
    <x v="655"/>
    <x v="1"/>
    <s v="EC-14050"/>
    <s v="Erin Creighton"/>
    <x v="0"/>
    <x v="0"/>
    <x v="20"/>
    <s v="New York"/>
    <x v="23"/>
    <x v="3"/>
    <x v="1489"/>
    <x v="1"/>
    <x v="10"/>
    <x v="1476"/>
    <n v="25.68"/>
    <n v="6"/>
    <n v="0"/>
    <n v="11.555999999999999"/>
    <n v="25.68"/>
    <n v="0"/>
    <x v="3"/>
    <x v="10"/>
    <s v="Q1"/>
    <x v="6"/>
  </r>
  <r>
    <n v="3106"/>
    <s v="CA-2016-103037"/>
    <x v="197"/>
    <x v="879"/>
    <x v="1"/>
    <s v="KH-16630"/>
    <s v="Ken Heidel"/>
    <x v="1"/>
    <x v="0"/>
    <x v="12"/>
    <s v="Texas"/>
    <x v="32"/>
    <x v="2"/>
    <x v="522"/>
    <x v="1"/>
    <x v="2"/>
    <x v="522"/>
    <n v="15.712"/>
    <n v="4"/>
    <n v="0.2"/>
    <n v="5.6955999999999998"/>
    <n v="12.569600000000001"/>
    <n v="3.1424000000000003"/>
    <x v="0"/>
    <x v="7"/>
    <s v="Q3"/>
    <x v="2"/>
  </r>
  <r>
    <n v="3107"/>
    <s v="CA-2017-127460"/>
    <x v="815"/>
    <x v="730"/>
    <x v="1"/>
    <s v="FG-14260"/>
    <s v="Frank Gastineau"/>
    <x v="2"/>
    <x v="0"/>
    <x v="34"/>
    <s v="Illinois"/>
    <x v="173"/>
    <x v="2"/>
    <x v="821"/>
    <x v="1"/>
    <x v="4"/>
    <x v="817"/>
    <n v="298.464"/>
    <n v="6"/>
    <n v="0.2"/>
    <n v="26.115600000000001"/>
    <n v="238.77120000000002"/>
    <n v="59.692800000000005"/>
    <x v="3"/>
    <x v="7"/>
    <s v="Q3"/>
    <x v="2"/>
  </r>
  <r>
    <n v="3108"/>
    <s v="CA-2016-121671"/>
    <x v="19"/>
    <x v="18"/>
    <x v="1"/>
    <s v="AA-10480"/>
    <s v="Andrew Allen"/>
    <x v="0"/>
    <x v="0"/>
    <x v="24"/>
    <s v="Missouri"/>
    <x v="333"/>
    <x v="2"/>
    <x v="1490"/>
    <x v="1"/>
    <x v="10"/>
    <x v="1477"/>
    <n v="21.93"/>
    <n v="3"/>
    <n v="0"/>
    <n v="10.0878"/>
    <n v="21.93"/>
    <n v="0"/>
    <x v="0"/>
    <x v="7"/>
    <s v="Q3"/>
    <x v="1"/>
  </r>
  <r>
    <n v="3109"/>
    <s v="CA-2016-121671"/>
    <x v="19"/>
    <x v="18"/>
    <x v="1"/>
    <s v="AA-10480"/>
    <s v="Andrew Allen"/>
    <x v="0"/>
    <x v="0"/>
    <x v="24"/>
    <s v="Missouri"/>
    <x v="333"/>
    <x v="2"/>
    <x v="871"/>
    <x v="1"/>
    <x v="4"/>
    <x v="865"/>
    <n v="242.94"/>
    <n v="3"/>
    <n v="0"/>
    <n v="4.8587999999999996"/>
    <n v="242.94"/>
    <n v="0"/>
    <x v="0"/>
    <x v="7"/>
    <s v="Q3"/>
    <x v="1"/>
  </r>
  <r>
    <n v="3110"/>
    <s v="CA-2016-121671"/>
    <x v="19"/>
    <x v="18"/>
    <x v="1"/>
    <s v="AA-10480"/>
    <s v="Andrew Allen"/>
    <x v="0"/>
    <x v="0"/>
    <x v="24"/>
    <s v="Missouri"/>
    <x v="333"/>
    <x v="2"/>
    <x v="827"/>
    <x v="1"/>
    <x v="10"/>
    <x v="823"/>
    <n v="7.64"/>
    <n v="1"/>
    <n v="0"/>
    <n v="3.7435999999999998"/>
    <n v="7.64"/>
    <n v="0"/>
    <x v="0"/>
    <x v="7"/>
    <s v="Q3"/>
    <x v="1"/>
  </r>
  <r>
    <n v="3111"/>
    <s v="CA-2016-121671"/>
    <x v="19"/>
    <x v="18"/>
    <x v="1"/>
    <s v="AA-10480"/>
    <s v="Andrew Allen"/>
    <x v="0"/>
    <x v="0"/>
    <x v="24"/>
    <s v="Missouri"/>
    <x v="333"/>
    <x v="2"/>
    <x v="548"/>
    <x v="1"/>
    <x v="10"/>
    <x v="548"/>
    <n v="51.84"/>
    <n v="8"/>
    <n v="0"/>
    <n v="25.401599999999998"/>
    <n v="51.84"/>
    <n v="0"/>
    <x v="0"/>
    <x v="7"/>
    <s v="Q3"/>
    <x v="1"/>
  </r>
  <r>
    <n v="3112"/>
    <s v="CA-2016-121671"/>
    <x v="19"/>
    <x v="18"/>
    <x v="1"/>
    <s v="AA-10480"/>
    <s v="Andrew Allen"/>
    <x v="0"/>
    <x v="0"/>
    <x v="24"/>
    <s v="Missouri"/>
    <x v="333"/>
    <x v="2"/>
    <x v="1244"/>
    <x v="1"/>
    <x v="4"/>
    <x v="1227"/>
    <n v="265.17"/>
    <n v="1"/>
    <n v="0"/>
    <n v="47.730600000000003"/>
    <n v="265.17"/>
    <n v="0"/>
    <x v="0"/>
    <x v="7"/>
    <s v="Q3"/>
    <x v="1"/>
  </r>
  <r>
    <n v="3113"/>
    <s v="CA-2016-150350"/>
    <x v="828"/>
    <x v="881"/>
    <x v="1"/>
    <s v="MS-17770"/>
    <s v="Maxwell Schwartz"/>
    <x v="0"/>
    <x v="0"/>
    <x v="4"/>
    <s v="Washington"/>
    <x v="59"/>
    <x v="1"/>
    <x v="1491"/>
    <x v="2"/>
    <x v="15"/>
    <x v="1478"/>
    <n v="837.6"/>
    <n v="3"/>
    <n v="0.2"/>
    <n v="62.82"/>
    <n v="670.08"/>
    <n v="167.52"/>
    <x v="0"/>
    <x v="6"/>
    <s v="Q3"/>
    <x v="0"/>
  </r>
  <r>
    <n v="3114"/>
    <s v="CA-2016-150350"/>
    <x v="828"/>
    <x v="881"/>
    <x v="1"/>
    <s v="MS-17770"/>
    <s v="Maxwell Schwartz"/>
    <x v="0"/>
    <x v="0"/>
    <x v="4"/>
    <s v="Washington"/>
    <x v="59"/>
    <x v="1"/>
    <x v="113"/>
    <x v="1"/>
    <x v="12"/>
    <x v="113"/>
    <n v="135.9"/>
    <n v="5"/>
    <n v="0"/>
    <n v="63.872999999999998"/>
    <n v="135.9"/>
    <n v="0"/>
    <x v="0"/>
    <x v="6"/>
    <s v="Q3"/>
    <x v="0"/>
  </r>
  <r>
    <n v="3115"/>
    <s v="CA-2016-150350"/>
    <x v="828"/>
    <x v="881"/>
    <x v="1"/>
    <s v="MS-17770"/>
    <s v="Maxwell Schwartz"/>
    <x v="0"/>
    <x v="0"/>
    <x v="4"/>
    <s v="Washington"/>
    <x v="59"/>
    <x v="1"/>
    <x v="1215"/>
    <x v="1"/>
    <x v="10"/>
    <x v="1199"/>
    <n v="34.68"/>
    <n v="6"/>
    <n v="0"/>
    <n v="16.993200000000002"/>
    <n v="34.68"/>
    <n v="0"/>
    <x v="0"/>
    <x v="6"/>
    <s v="Q3"/>
    <x v="0"/>
  </r>
  <r>
    <n v="3116"/>
    <s v="CA-2016-150350"/>
    <x v="828"/>
    <x v="881"/>
    <x v="1"/>
    <s v="MS-17770"/>
    <s v="Maxwell Schwartz"/>
    <x v="0"/>
    <x v="0"/>
    <x v="4"/>
    <s v="Washington"/>
    <x v="59"/>
    <x v="1"/>
    <x v="913"/>
    <x v="0"/>
    <x v="1"/>
    <x v="905"/>
    <n v="532.70399999999995"/>
    <n v="6"/>
    <n v="0.2"/>
    <n v="-39.952800000000003"/>
    <n v="426.16319999999996"/>
    <n v="106.54079999999999"/>
    <x v="0"/>
    <x v="6"/>
    <s v="Q3"/>
    <x v="0"/>
  </r>
  <r>
    <n v="3117"/>
    <s v="CA-2016-150350"/>
    <x v="828"/>
    <x v="881"/>
    <x v="1"/>
    <s v="MS-17770"/>
    <s v="Maxwell Schwartz"/>
    <x v="0"/>
    <x v="0"/>
    <x v="4"/>
    <s v="Washington"/>
    <x v="59"/>
    <x v="1"/>
    <x v="22"/>
    <x v="1"/>
    <x v="9"/>
    <x v="22"/>
    <n v="43.1"/>
    <n v="5"/>
    <n v="0"/>
    <n v="11.206"/>
    <n v="43.1"/>
    <n v="0"/>
    <x v="0"/>
    <x v="6"/>
    <s v="Q3"/>
    <x v="0"/>
  </r>
  <r>
    <n v="3118"/>
    <s v="CA-2016-150350"/>
    <x v="828"/>
    <x v="881"/>
    <x v="1"/>
    <s v="MS-17770"/>
    <s v="Maxwell Schwartz"/>
    <x v="0"/>
    <x v="0"/>
    <x v="4"/>
    <s v="Washington"/>
    <x v="59"/>
    <x v="1"/>
    <x v="168"/>
    <x v="1"/>
    <x v="14"/>
    <x v="169"/>
    <n v="15.88"/>
    <n v="4"/>
    <n v="0"/>
    <n v="0.1588"/>
    <n v="15.88"/>
    <n v="0"/>
    <x v="0"/>
    <x v="6"/>
    <s v="Q3"/>
    <x v="0"/>
  </r>
  <r>
    <n v="3119"/>
    <s v="CA-2015-121720"/>
    <x v="832"/>
    <x v="888"/>
    <x v="2"/>
    <s v="JE-15610"/>
    <s v="Jim Epp"/>
    <x v="1"/>
    <x v="0"/>
    <x v="121"/>
    <s v="Florida"/>
    <x v="152"/>
    <x v="0"/>
    <x v="299"/>
    <x v="0"/>
    <x v="1"/>
    <x v="299"/>
    <n v="1123.92"/>
    <n v="5"/>
    <n v="0.2"/>
    <n v="-182.637"/>
    <n v="899.13600000000008"/>
    <n v="224.78400000000002"/>
    <x v="1"/>
    <x v="1"/>
    <s v="Q2"/>
    <x v="6"/>
  </r>
  <r>
    <n v="3120"/>
    <s v="CA-2015-121720"/>
    <x v="832"/>
    <x v="888"/>
    <x v="2"/>
    <s v="JE-15610"/>
    <s v="Jim Epp"/>
    <x v="1"/>
    <x v="0"/>
    <x v="121"/>
    <s v="Florida"/>
    <x v="152"/>
    <x v="0"/>
    <x v="495"/>
    <x v="2"/>
    <x v="7"/>
    <x v="495"/>
    <n v="249.584"/>
    <n v="2"/>
    <n v="0.2"/>
    <n v="31.198"/>
    <n v="199.66720000000001"/>
    <n v="49.916800000000002"/>
    <x v="1"/>
    <x v="1"/>
    <s v="Q2"/>
    <x v="6"/>
  </r>
  <r>
    <n v="3121"/>
    <s v="CA-2015-121720"/>
    <x v="832"/>
    <x v="888"/>
    <x v="2"/>
    <s v="JE-15610"/>
    <s v="Jim Epp"/>
    <x v="1"/>
    <x v="0"/>
    <x v="121"/>
    <s v="Florida"/>
    <x v="152"/>
    <x v="0"/>
    <x v="1492"/>
    <x v="0"/>
    <x v="5"/>
    <x v="1479"/>
    <n v="48.671999999999997"/>
    <n v="3"/>
    <n v="0.2"/>
    <n v="7.3007999999999997"/>
    <n v="38.937600000000003"/>
    <n v="9.7344000000000008"/>
    <x v="1"/>
    <x v="1"/>
    <s v="Q2"/>
    <x v="6"/>
  </r>
  <r>
    <n v="3122"/>
    <s v="CA-2015-121720"/>
    <x v="832"/>
    <x v="888"/>
    <x v="2"/>
    <s v="JE-15610"/>
    <s v="Jim Epp"/>
    <x v="1"/>
    <x v="0"/>
    <x v="121"/>
    <s v="Florida"/>
    <x v="152"/>
    <x v="0"/>
    <x v="108"/>
    <x v="1"/>
    <x v="6"/>
    <x v="108"/>
    <n v="60.768000000000001"/>
    <n v="2"/>
    <n v="0.2"/>
    <n v="7.5960000000000001"/>
    <n v="48.614400000000003"/>
    <n v="12.153600000000001"/>
    <x v="1"/>
    <x v="1"/>
    <s v="Q2"/>
    <x v="6"/>
  </r>
  <r>
    <n v="3123"/>
    <s v="CA-2015-121720"/>
    <x v="832"/>
    <x v="888"/>
    <x v="2"/>
    <s v="JE-15610"/>
    <s v="Jim Epp"/>
    <x v="1"/>
    <x v="0"/>
    <x v="121"/>
    <s v="Florida"/>
    <x v="152"/>
    <x v="0"/>
    <x v="270"/>
    <x v="1"/>
    <x v="8"/>
    <x v="270"/>
    <n v="78.599999999999994"/>
    <n v="5"/>
    <n v="0.7"/>
    <n v="-62.88"/>
    <n v="23.580000000000002"/>
    <n v="55.019999999999996"/>
    <x v="1"/>
    <x v="1"/>
    <s v="Q2"/>
    <x v="6"/>
  </r>
  <r>
    <n v="3124"/>
    <s v="CA-2015-121720"/>
    <x v="832"/>
    <x v="888"/>
    <x v="2"/>
    <s v="JE-15610"/>
    <s v="Jim Epp"/>
    <x v="1"/>
    <x v="0"/>
    <x v="121"/>
    <s v="Florida"/>
    <x v="152"/>
    <x v="0"/>
    <x v="1375"/>
    <x v="1"/>
    <x v="8"/>
    <x v="1360"/>
    <n v="3.7679999999999998"/>
    <n v="2"/>
    <n v="0.7"/>
    <n v="-3.14"/>
    <n v="1.1304000000000001"/>
    <n v="2.6375999999999995"/>
    <x v="1"/>
    <x v="1"/>
    <s v="Q2"/>
    <x v="6"/>
  </r>
  <r>
    <n v="3125"/>
    <s v="CA-2015-121720"/>
    <x v="832"/>
    <x v="888"/>
    <x v="2"/>
    <s v="JE-15610"/>
    <s v="Jim Epp"/>
    <x v="1"/>
    <x v="0"/>
    <x v="121"/>
    <s v="Florida"/>
    <x v="152"/>
    <x v="0"/>
    <x v="486"/>
    <x v="1"/>
    <x v="4"/>
    <x v="486"/>
    <n v="1036.624"/>
    <n v="2"/>
    <n v="0.2"/>
    <n v="51.831200000000003"/>
    <n v="829.29920000000004"/>
    <n v="207.32480000000001"/>
    <x v="1"/>
    <x v="1"/>
    <s v="Q2"/>
    <x v="6"/>
  </r>
  <r>
    <n v="3126"/>
    <s v="CA-2015-121720"/>
    <x v="832"/>
    <x v="888"/>
    <x v="2"/>
    <s v="JE-15610"/>
    <s v="Jim Epp"/>
    <x v="1"/>
    <x v="0"/>
    <x v="121"/>
    <s v="Florida"/>
    <x v="152"/>
    <x v="0"/>
    <x v="718"/>
    <x v="1"/>
    <x v="4"/>
    <x v="717"/>
    <n v="563.80799999999999"/>
    <n v="4"/>
    <n v="0.2"/>
    <n v="21.142800000000001"/>
    <n v="451.04640000000001"/>
    <n v="112.7616"/>
    <x v="1"/>
    <x v="1"/>
    <s v="Q2"/>
    <x v="6"/>
  </r>
  <r>
    <n v="3127"/>
    <s v="CA-2017-149895"/>
    <x v="565"/>
    <x v="230"/>
    <x v="1"/>
    <s v="EB-14110"/>
    <s v="Eugene Barchas"/>
    <x v="0"/>
    <x v="0"/>
    <x v="10"/>
    <s v="Pennsylvania"/>
    <x v="63"/>
    <x v="3"/>
    <x v="883"/>
    <x v="2"/>
    <x v="7"/>
    <x v="1480"/>
    <n v="258.52800000000002"/>
    <n v="2"/>
    <n v="0.4"/>
    <n v="-47.396799999999999"/>
    <n v="155.11680000000001"/>
    <n v="103.41120000000001"/>
    <x v="3"/>
    <x v="8"/>
    <s v="Q3"/>
    <x v="5"/>
  </r>
  <r>
    <n v="3128"/>
    <s v="CA-2017-147564"/>
    <x v="280"/>
    <x v="299"/>
    <x v="1"/>
    <s v="BP-11155"/>
    <s v="Becky Pak"/>
    <x v="0"/>
    <x v="0"/>
    <x v="20"/>
    <s v="New York"/>
    <x v="164"/>
    <x v="3"/>
    <x v="1493"/>
    <x v="1"/>
    <x v="10"/>
    <x v="1481"/>
    <n v="49.12"/>
    <n v="4"/>
    <n v="0"/>
    <n v="23.086400000000001"/>
    <n v="49.12"/>
    <n v="0"/>
    <x v="3"/>
    <x v="2"/>
    <s v="Q4"/>
    <x v="2"/>
  </r>
  <r>
    <n v="3129"/>
    <s v="CA-2014-136399"/>
    <x v="757"/>
    <x v="709"/>
    <x v="2"/>
    <s v="CC-12100"/>
    <s v="Chad Cunningham"/>
    <x v="2"/>
    <x v="0"/>
    <x v="1"/>
    <s v="California"/>
    <x v="13"/>
    <x v="1"/>
    <x v="642"/>
    <x v="0"/>
    <x v="5"/>
    <x v="642"/>
    <n v="44.46"/>
    <n v="2"/>
    <n v="0"/>
    <n v="14.671799999999999"/>
    <n v="44.46"/>
    <n v="0"/>
    <x v="2"/>
    <x v="4"/>
    <s v="Q4"/>
    <x v="0"/>
  </r>
  <r>
    <n v="3130"/>
    <s v="CA-2014-136399"/>
    <x v="757"/>
    <x v="709"/>
    <x v="2"/>
    <s v="CC-12100"/>
    <s v="Chad Cunningham"/>
    <x v="2"/>
    <x v="0"/>
    <x v="1"/>
    <s v="California"/>
    <x v="13"/>
    <x v="1"/>
    <x v="291"/>
    <x v="0"/>
    <x v="1"/>
    <x v="291"/>
    <n v="241.56800000000001"/>
    <n v="2"/>
    <n v="0.2"/>
    <n v="18.117599999999999"/>
    <n v="193.25440000000003"/>
    <n v="48.313600000000008"/>
    <x v="2"/>
    <x v="4"/>
    <s v="Q4"/>
    <x v="0"/>
  </r>
  <r>
    <n v="3131"/>
    <s v="CA-2014-136399"/>
    <x v="757"/>
    <x v="709"/>
    <x v="2"/>
    <s v="CC-12100"/>
    <s v="Chad Cunningham"/>
    <x v="2"/>
    <x v="0"/>
    <x v="1"/>
    <s v="California"/>
    <x v="13"/>
    <x v="1"/>
    <x v="552"/>
    <x v="2"/>
    <x v="11"/>
    <x v="551"/>
    <n v="395"/>
    <n v="5"/>
    <n v="0"/>
    <n v="39.5"/>
    <n v="395"/>
    <n v="0"/>
    <x v="2"/>
    <x v="4"/>
    <s v="Q4"/>
    <x v="0"/>
  </r>
  <r>
    <n v="3132"/>
    <s v="CA-2014-136399"/>
    <x v="757"/>
    <x v="709"/>
    <x v="2"/>
    <s v="CC-12100"/>
    <s v="Chad Cunningham"/>
    <x v="2"/>
    <x v="0"/>
    <x v="1"/>
    <s v="California"/>
    <x v="13"/>
    <x v="1"/>
    <x v="34"/>
    <x v="2"/>
    <x v="7"/>
    <x v="34"/>
    <n v="627.16800000000001"/>
    <n v="4"/>
    <n v="0.2"/>
    <n v="70.556399999999996"/>
    <n v="501.73440000000005"/>
    <n v="125.43360000000001"/>
    <x v="2"/>
    <x v="4"/>
    <s v="Q4"/>
    <x v="0"/>
  </r>
  <r>
    <n v="3133"/>
    <s v="CA-2014-107916"/>
    <x v="829"/>
    <x v="889"/>
    <x v="2"/>
    <s v="JP-15460"/>
    <s v="Jennifer Patt"/>
    <x v="1"/>
    <x v="0"/>
    <x v="147"/>
    <s v="New York"/>
    <x v="187"/>
    <x v="3"/>
    <x v="1494"/>
    <x v="0"/>
    <x v="5"/>
    <x v="1482"/>
    <n v="13.28"/>
    <n v="2"/>
    <n v="0"/>
    <n v="6.3743999999999996"/>
    <n v="13.28"/>
    <n v="0"/>
    <x v="2"/>
    <x v="6"/>
    <s v="Q3"/>
    <x v="1"/>
  </r>
  <r>
    <n v="3134"/>
    <s v="CA-2014-107916"/>
    <x v="829"/>
    <x v="889"/>
    <x v="2"/>
    <s v="JP-15460"/>
    <s v="Jennifer Patt"/>
    <x v="1"/>
    <x v="0"/>
    <x v="147"/>
    <s v="New York"/>
    <x v="187"/>
    <x v="3"/>
    <x v="1085"/>
    <x v="1"/>
    <x v="8"/>
    <x v="1075"/>
    <n v="12.672000000000001"/>
    <n v="3"/>
    <n v="0.2"/>
    <n v="4.4352"/>
    <n v="10.137600000000001"/>
    <n v="2.5344000000000002"/>
    <x v="2"/>
    <x v="6"/>
    <s v="Q3"/>
    <x v="1"/>
  </r>
  <r>
    <n v="3135"/>
    <s v="CA-2017-164168"/>
    <x v="105"/>
    <x v="551"/>
    <x v="1"/>
    <s v="LS-16975"/>
    <s v="Lindsay Shagiari"/>
    <x v="2"/>
    <x v="0"/>
    <x v="61"/>
    <s v="Texas"/>
    <x v="176"/>
    <x v="2"/>
    <x v="997"/>
    <x v="1"/>
    <x v="8"/>
    <x v="989"/>
    <n v="30.56"/>
    <n v="5"/>
    <n v="0.8"/>
    <n v="-45.84"/>
    <n v="6.1119999999999983"/>
    <n v="24.448"/>
    <x v="3"/>
    <x v="0"/>
    <s v="Q4"/>
    <x v="1"/>
  </r>
  <r>
    <n v="3136"/>
    <s v="CA-2017-164168"/>
    <x v="105"/>
    <x v="551"/>
    <x v="1"/>
    <s v="LS-16975"/>
    <s v="Lindsay Shagiari"/>
    <x v="2"/>
    <x v="0"/>
    <x v="61"/>
    <s v="Texas"/>
    <x v="176"/>
    <x v="2"/>
    <x v="571"/>
    <x v="1"/>
    <x v="4"/>
    <x v="571"/>
    <n v="77.951999999999998"/>
    <n v="3"/>
    <n v="0.2"/>
    <n v="-15.590400000000001"/>
    <n v="62.361600000000003"/>
    <n v="15.590400000000001"/>
    <x v="3"/>
    <x v="0"/>
    <s v="Q4"/>
    <x v="1"/>
  </r>
  <r>
    <n v="3137"/>
    <s v="CA-2017-164168"/>
    <x v="105"/>
    <x v="551"/>
    <x v="1"/>
    <s v="LS-16975"/>
    <s v="Lindsay Shagiari"/>
    <x v="2"/>
    <x v="0"/>
    <x v="61"/>
    <s v="Texas"/>
    <x v="176"/>
    <x v="2"/>
    <x v="1495"/>
    <x v="2"/>
    <x v="7"/>
    <x v="1483"/>
    <n v="67.992000000000004"/>
    <n v="1"/>
    <n v="0.2"/>
    <n v="8.4990000000000006"/>
    <n v="54.393600000000006"/>
    <n v="13.598400000000002"/>
    <x v="3"/>
    <x v="0"/>
    <s v="Q4"/>
    <x v="1"/>
  </r>
  <r>
    <n v="3138"/>
    <s v="CA-2017-164168"/>
    <x v="105"/>
    <x v="551"/>
    <x v="1"/>
    <s v="LS-16975"/>
    <s v="Lindsay Shagiari"/>
    <x v="2"/>
    <x v="0"/>
    <x v="61"/>
    <s v="Texas"/>
    <x v="176"/>
    <x v="2"/>
    <x v="588"/>
    <x v="1"/>
    <x v="12"/>
    <x v="588"/>
    <n v="12.224"/>
    <n v="2"/>
    <n v="0.2"/>
    <n v="4.4311999999999996"/>
    <n v="9.7792000000000012"/>
    <n v="2.4448000000000003"/>
    <x v="3"/>
    <x v="0"/>
    <s v="Q4"/>
    <x v="1"/>
  </r>
  <r>
    <n v="3139"/>
    <s v="CA-2017-164168"/>
    <x v="105"/>
    <x v="551"/>
    <x v="1"/>
    <s v="LS-16975"/>
    <s v="Lindsay Shagiari"/>
    <x v="2"/>
    <x v="0"/>
    <x v="61"/>
    <s v="Texas"/>
    <x v="176"/>
    <x v="2"/>
    <x v="1130"/>
    <x v="2"/>
    <x v="11"/>
    <x v="1118"/>
    <n v="44.783999999999999"/>
    <n v="2"/>
    <n v="0.2"/>
    <n v="-0.55979999999999996"/>
    <n v="35.827199999999998"/>
    <n v="8.9567999999999994"/>
    <x v="3"/>
    <x v="0"/>
    <s v="Q4"/>
    <x v="1"/>
  </r>
  <r>
    <n v="3140"/>
    <s v="CA-2017-164168"/>
    <x v="105"/>
    <x v="551"/>
    <x v="1"/>
    <s v="LS-16975"/>
    <s v="Lindsay Shagiari"/>
    <x v="2"/>
    <x v="0"/>
    <x v="61"/>
    <s v="Texas"/>
    <x v="176"/>
    <x v="2"/>
    <x v="285"/>
    <x v="0"/>
    <x v="5"/>
    <x v="285"/>
    <n v="22.847999999999999"/>
    <n v="3"/>
    <n v="0.6"/>
    <n v="-17.7072"/>
    <n v="9.1392000000000007"/>
    <n v="13.708799999999998"/>
    <x v="3"/>
    <x v="0"/>
    <s v="Q4"/>
    <x v="1"/>
  </r>
  <r>
    <n v="3141"/>
    <s v="CA-2015-112557"/>
    <x v="334"/>
    <x v="353"/>
    <x v="2"/>
    <s v="JL-15850"/>
    <s v="John Lucas"/>
    <x v="0"/>
    <x v="0"/>
    <x v="20"/>
    <s v="New York"/>
    <x v="45"/>
    <x v="3"/>
    <x v="14"/>
    <x v="1"/>
    <x v="9"/>
    <x v="14"/>
    <n v="206.43"/>
    <n v="3"/>
    <n v="0"/>
    <n v="90.8292"/>
    <n v="206.43"/>
    <n v="0"/>
    <x v="1"/>
    <x v="3"/>
    <s v="Q2"/>
    <x v="3"/>
  </r>
  <r>
    <n v="3142"/>
    <s v="US-2014-122959"/>
    <x v="432"/>
    <x v="367"/>
    <x v="3"/>
    <s v="CY-12745"/>
    <s v="Craig Yedwab"/>
    <x v="1"/>
    <x v="0"/>
    <x v="52"/>
    <s v="Texas"/>
    <x v="65"/>
    <x v="2"/>
    <x v="115"/>
    <x v="1"/>
    <x v="8"/>
    <x v="115"/>
    <n v="210.392"/>
    <n v="2"/>
    <n v="0.8"/>
    <n v="-336.62720000000002"/>
    <n v="42.078399999999988"/>
    <n v="168.31360000000001"/>
    <x v="2"/>
    <x v="4"/>
    <s v="Q4"/>
    <x v="5"/>
  </r>
  <r>
    <n v="3143"/>
    <s v="CA-2017-162572"/>
    <x v="145"/>
    <x v="474"/>
    <x v="0"/>
    <s v="RB-19360"/>
    <s v="Raymond Buch"/>
    <x v="0"/>
    <x v="0"/>
    <x v="74"/>
    <s v="Ohio"/>
    <x v="93"/>
    <x v="3"/>
    <x v="246"/>
    <x v="2"/>
    <x v="11"/>
    <x v="247"/>
    <n v="119.96"/>
    <n v="5"/>
    <n v="0.2"/>
    <n v="35.988"/>
    <n v="95.968000000000004"/>
    <n v="23.992000000000001"/>
    <x v="3"/>
    <x v="8"/>
    <s v="Q3"/>
    <x v="2"/>
  </r>
  <r>
    <n v="3144"/>
    <s v="CA-2017-162572"/>
    <x v="145"/>
    <x v="474"/>
    <x v="0"/>
    <s v="RB-19360"/>
    <s v="Raymond Buch"/>
    <x v="0"/>
    <x v="0"/>
    <x v="74"/>
    <s v="Ohio"/>
    <x v="93"/>
    <x v="3"/>
    <x v="147"/>
    <x v="1"/>
    <x v="6"/>
    <x v="148"/>
    <n v="10.608000000000001"/>
    <n v="6"/>
    <n v="0.2"/>
    <n v="0.92820000000000003"/>
    <n v="8.4864000000000015"/>
    <n v="2.1216000000000004"/>
    <x v="3"/>
    <x v="8"/>
    <s v="Q3"/>
    <x v="2"/>
  </r>
  <r>
    <n v="3145"/>
    <s v="US-2016-148110"/>
    <x v="64"/>
    <x v="47"/>
    <x v="1"/>
    <s v="AR-10825"/>
    <s v="Anthony Rawles"/>
    <x v="1"/>
    <x v="0"/>
    <x v="89"/>
    <s v="Texas"/>
    <x v="110"/>
    <x v="2"/>
    <x v="474"/>
    <x v="0"/>
    <x v="1"/>
    <x v="475"/>
    <n v="347.80200000000002"/>
    <n v="7"/>
    <n v="0.3"/>
    <n v="-24.843"/>
    <n v="243.4614"/>
    <n v="104.34060000000001"/>
    <x v="0"/>
    <x v="8"/>
    <s v="Q3"/>
    <x v="2"/>
  </r>
  <r>
    <n v="3146"/>
    <s v="CA-2017-131828"/>
    <x v="512"/>
    <x v="758"/>
    <x v="0"/>
    <s v="CS-11845"/>
    <s v="Cari Sayre"/>
    <x v="1"/>
    <x v="0"/>
    <x v="4"/>
    <s v="Washington"/>
    <x v="59"/>
    <x v="1"/>
    <x v="1496"/>
    <x v="0"/>
    <x v="1"/>
    <x v="1484"/>
    <n v="963.13599999999997"/>
    <n v="4"/>
    <n v="0.2"/>
    <n v="108.3528"/>
    <n v="770.50880000000006"/>
    <n v="192.62720000000002"/>
    <x v="3"/>
    <x v="11"/>
    <s v="Q1"/>
    <x v="3"/>
  </r>
  <r>
    <n v="3147"/>
    <s v="CA-2017-131828"/>
    <x v="512"/>
    <x v="758"/>
    <x v="0"/>
    <s v="CS-11845"/>
    <s v="Cari Sayre"/>
    <x v="1"/>
    <x v="0"/>
    <x v="4"/>
    <s v="Washington"/>
    <x v="59"/>
    <x v="1"/>
    <x v="687"/>
    <x v="2"/>
    <x v="7"/>
    <x v="687"/>
    <n v="88.775999999999996"/>
    <n v="3"/>
    <n v="0.2"/>
    <n v="7.7679"/>
    <n v="71.020799999999994"/>
    <n v="17.755199999999999"/>
    <x v="3"/>
    <x v="11"/>
    <s v="Q1"/>
    <x v="3"/>
  </r>
  <r>
    <n v="3148"/>
    <s v="CA-2014-109218"/>
    <x v="479"/>
    <x v="890"/>
    <x v="0"/>
    <s v="AR-10825"/>
    <s v="Anthony Rawles"/>
    <x v="1"/>
    <x v="0"/>
    <x v="1"/>
    <s v="California"/>
    <x v="25"/>
    <x v="1"/>
    <x v="313"/>
    <x v="1"/>
    <x v="6"/>
    <x v="313"/>
    <n v="32.4"/>
    <n v="5"/>
    <n v="0"/>
    <n v="10.368"/>
    <n v="32.4"/>
    <n v="0"/>
    <x v="2"/>
    <x v="1"/>
    <s v="Q2"/>
    <x v="2"/>
  </r>
  <r>
    <n v="3149"/>
    <s v="CA-2016-120558"/>
    <x v="843"/>
    <x v="891"/>
    <x v="2"/>
    <s v="RD-19810"/>
    <s v="Ross DeVincentis"/>
    <x v="2"/>
    <x v="0"/>
    <x v="20"/>
    <s v="New York"/>
    <x v="45"/>
    <x v="3"/>
    <x v="490"/>
    <x v="1"/>
    <x v="10"/>
    <x v="490"/>
    <n v="32.4"/>
    <n v="5"/>
    <n v="0"/>
    <n v="15.552"/>
    <n v="32.4"/>
    <n v="0"/>
    <x v="0"/>
    <x v="1"/>
    <s v="Q2"/>
    <x v="0"/>
  </r>
  <r>
    <n v="3150"/>
    <s v="US-2014-109036"/>
    <x v="414"/>
    <x v="182"/>
    <x v="1"/>
    <s v="KH-16510"/>
    <s v="Keith Herrera"/>
    <x v="0"/>
    <x v="0"/>
    <x v="4"/>
    <s v="Washington"/>
    <x v="5"/>
    <x v="1"/>
    <x v="254"/>
    <x v="1"/>
    <x v="2"/>
    <x v="255"/>
    <n v="31.05"/>
    <n v="3"/>
    <n v="0"/>
    <n v="14.904"/>
    <n v="31.05"/>
    <n v="0"/>
    <x v="2"/>
    <x v="4"/>
    <s v="Q4"/>
    <x v="3"/>
  </r>
  <r>
    <n v="3151"/>
    <s v="CA-2015-147830"/>
    <x v="83"/>
    <x v="735"/>
    <x v="2"/>
    <s v="NF-18385"/>
    <s v="Natalie Fritzler"/>
    <x v="0"/>
    <x v="0"/>
    <x v="46"/>
    <s v="Ohio"/>
    <x v="55"/>
    <x v="3"/>
    <x v="695"/>
    <x v="2"/>
    <x v="11"/>
    <x v="1062"/>
    <n v="2025.36"/>
    <n v="6"/>
    <n v="0.2"/>
    <n v="607.60799999999995"/>
    <n v="1620.288"/>
    <n v="405.072"/>
    <x v="1"/>
    <x v="4"/>
    <s v="Q4"/>
    <x v="0"/>
  </r>
  <r>
    <n v="3152"/>
    <s v="CA-2015-147830"/>
    <x v="83"/>
    <x v="735"/>
    <x v="2"/>
    <s v="NF-18385"/>
    <s v="Natalie Fritzler"/>
    <x v="0"/>
    <x v="0"/>
    <x v="46"/>
    <s v="Ohio"/>
    <x v="55"/>
    <x v="3"/>
    <x v="1497"/>
    <x v="2"/>
    <x v="15"/>
    <x v="1485"/>
    <n v="1799.9939999999999"/>
    <n v="2"/>
    <n v="0.7"/>
    <n v="-2639.9911999999999"/>
    <n v="539.99820000000011"/>
    <n v="1259.9957999999999"/>
    <x v="1"/>
    <x v="4"/>
    <s v="Q4"/>
    <x v="0"/>
  </r>
  <r>
    <n v="3153"/>
    <s v="CA-2015-147830"/>
    <x v="83"/>
    <x v="735"/>
    <x v="2"/>
    <s v="NF-18385"/>
    <s v="Natalie Fritzler"/>
    <x v="0"/>
    <x v="0"/>
    <x v="46"/>
    <s v="Ohio"/>
    <x v="55"/>
    <x v="3"/>
    <x v="1495"/>
    <x v="2"/>
    <x v="7"/>
    <x v="1483"/>
    <n v="101.988"/>
    <n v="2"/>
    <n v="0.4"/>
    <n v="-16.998000000000001"/>
    <n v="61.192799999999998"/>
    <n v="40.795200000000001"/>
    <x v="1"/>
    <x v="4"/>
    <s v="Q4"/>
    <x v="0"/>
  </r>
  <r>
    <n v="3154"/>
    <s v="CA-2015-147830"/>
    <x v="83"/>
    <x v="735"/>
    <x v="2"/>
    <s v="NF-18385"/>
    <s v="Natalie Fritzler"/>
    <x v="0"/>
    <x v="0"/>
    <x v="46"/>
    <s v="Ohio"/>
    <x v="55"/>
    <x v="3"/>
    <x v="267"/>
    <x v="0"/>
    <x v="5"/>
    <x v="267"/>
    <n v="262.86399999999998"/>
    <n v="7"/>
    <n v="0.2"/>
    <n v="69.001800000000003"/>
    <n v="210.2912"/>
    <n v="52.572800000000001"/>
    <x v="1"/>
    <x v="4"/>
    <s v="Q4"/>
    <x v="0"/>
  </r>
  <r>
    <n v="3155"/>
    <s v="CA-2017-150497"/>
    <x v="228"/>
    <x v="892"/>
    <x v="1"/>
    <s v="SM-20950"/>
    <s v="Suzanne McNair"/>
    <x v="1"/>
    <x v="0"/>
    <x v="349"/>
    <s v="Minnesota"/>
    <x v="431"/>
    <x v="2"/>
    <x v="1498"/>
    <x v="1"/>
    <x v="8"/>
    <x v="1486"/>
    <n v="735.98"/>
    <n v="2"/>
    <n v="0"/>
    <n v="331.19099999999997"/>
    <n v="735.98"/>
    <n v="0"/>
    <x v="3"/>
    <x v="7"/>
    <s v="Q3"/>
    <x v="6"/>
  </r>
  <r>
    <n v="3156"/>
    <s v="CA-2014-128986"/>
    <x v="93"/>
    <x v="90"/>
    <x v="0"/>
    <s v="GH-14410"/>
    <s v="Gary Hansen"/>
    <x v="2"/>
    <x v="0"/>
    <x v="220"/>
    <s v="Arizona"/>
    <x v="275"/>
    <x v="1"/>
    <x v="968"/>
    <x v="1"/>
    <x v="10"/>
    <x v="961"/>
    <n v="93.024000000000001"/>
    <n v="3"/>
    <n v="0.2"/>
    <n v="33.721200000000003"/>
    <n v="74.419200000000004"/>
    <n v="18.604800000000001"/>
    <x v="2"/>
    <x v="6"/>
    <s v="Q3"/>
    <x v="1"/>
  </r>
  <r>
    <n v="3157"/>
    <s v="CA-2015-139584"/>
    <x v="252"/>
    <x v="269"/>
    <x v="1"/>
    <s v="EM-13810"/>
    <s v="Eleni McCrary"/>
    <x v="1"/>
    <x v="0"/>
    <x v="20"/>
    <s v="New York"/>
    <x v="29"/>
    <x v="3"/>
    <x v="10"/>
    <x v="0"/>
    <x v="3"/>
    <x v="10"/>
    <n v="284.36399999999998"/>
    <n v="2"/>
    <n v="0.4"/>
    <n v="-75.830399999999997"/>
    <n v="170.61839999999998"/>
    <n v="113.7456"/>
    <x v="1"/>
    <x v="6"/>
    <s v="Q3"/>
    <x v="2"/>
  </r>
  <r>
    <n v="3158"/>
    <s v="CA-2015-139584"/>
    <x v="252"/>
    <x v="269"/>
    <x v="1"/>
    <s v="EM-13810"/>
    <s v="Eleni McCrary"/>
    <x v="1"/>
    <x v="0"/>
    <x v="20"/>
    <s v="New York"/>
    <x v="29"/>
    <x v="3"/>
    <x v="197"/>
    <x v="2"/>
    <x v="11"/>
    <x v="198"/>
    <n v="26"/>
    <n v="2"/>
    <n v="0"/>
    <n v="11.7"/>
    <n v="26"/>
    <n v="0"/>
    <x v="1"/>
    <x v="6"/>
    <s v="Q3"/>
    <x v="2"/>
  </r>
  <r>
    <n v="3159"/>
    <s v="US-2016-162677"/>
    <x v="253"/>
    <x v="893"/>
    <x v="2"/>
    <s v="DB-13210"/>
    <s v="Dean Braden"/>
    <x v="0"/>
    <x v="0"/>
    <x v="108"/>
    <s v="North Carolina"/>
    <x v="222"/>
    <x v="0"/>
    <x v="1036"/>
    <x v="1"/>
    <x v="4"/>
    <x v="1026"/>
    <n v="67.64"/>
    <n v="5"/>
    <n v="0.2"/>
    <n v="5.9184999999999999"/>
    <n v="54.112000000000002"/>
    <n v="13.528"/>
    <x v="0"/>
    <x v="10"/>
    <s v="Q1"/>
    <x v="3"/>
  </r>
  <r>
    <n v="3160"/>
    <s v="US-2016-162677"/>
    <x v="253"/>
    <x v="893"/>
    <x v="2"/>
    <s v="DB-13210"/>
    <s v="Dean Braden"/>
    <x v="0"/>
    <x v="0"/>
    <x v="108"/>
    <s v="North Carolina"/>
    <x v="222"/>
    <x v="0"/>
    <x v="959"/>
    <x v="2"/>
    <x v="11"/>
    <x v="952"/>
    <n v="119.976"/>
    <n v="3"/>
    <n v="0.2"/>
    <n v="-17.996400000000001"/>
    <n v="95.980800000000002"/>
    <n v="23.995200000000001"/>
    <x v="0"/>
    <x v="10"/>
    <s v="Q1"/>
    <x v="3"/>
  </r>
  <r>
    <n v="3161"/>
    <s v="US-2014-150924"/>
    <x v="171"/>
    <x v="370"/>
    <x v="0"/>
    <s v="PT-19090"/>
    <s v="Pete Takahito"/>
    <x v="0"/>
    <x v="0"/>
    <x v="12"/>
    <s v="Texas"/>
    <x v="32"/>
    <x v="2"/>
    <x v="1499"/>
    <x v="1"/>
    <x v="8"/>
    <x v="1487"/>
    <n v="5.18"/>
    <n v="5"/>
    <n v="0.8"/>
    <n v="-8.0289999999999999"/>
    <n v="1.0359999999999998"/>
    <n v="4.1440000000000001"/>
    <x v="2"/>
    <x v="8"/>
    <s v="Q3"/>
    <x v="5"/>
  </r>
  <r>
    <n v="3162"/>
    <s v="CA-2014-153969"/>
    <x v="158"/>
    <x v="59"/>
    <x v="1"/>
    <s v="HF-14995"/>
    <s v="Herbert Flentye"/>
    <x v="0"/>
    <x v="0"/>
    <x v="8"/>
    <s v="California"/>
    <x v="9"/>
    <x v="1"/>
    <x v="837"/>
    <x v="1"/>
    <x v="12"/>
    <x v="153"/>
    <n v="15.56"/>
    <n v="2"/>
    <n v="0"/>
    <n v="7.3132000000000001"/>
    <n v="15.56"/>
    <n v="0"/>
    <x v="2"/>
    <x v="8"/>
    <s v="Q3"/>
    <x v="1"/>
  </r>
  <r>
    <n v="3163"/>
    <s v="CA-2014-153969"/>
    <x v="158"/>
    <x v="59"/>
    <x v="1"/>
    <s v="HF-14995"/>
    <s v="Herbert Flentye"/>
    <x v="0"/>
    <x v="0"/>
    <x v="8"/>
    <s v="California"/>
    <x v="9"/>
    <x v="1"/>
    <x v="1358"/>
    <x v="1"/>
    <x v="12"/>
    <x v="1344"/>
    <n v="78.349999999999994"/>
    <n v="5"/>
    <n v="0"/>
    <n v="36.8245"/>
    <n v="78.349999999999994"/>
    <n v="0"/>
    <x v="2"/>
    <x v="8"/>
    <s v="Q3"/>
    <x v="1"/>
  </r>
  <r>
    <n v="3164"/>
    <s v="CA-2014-153969"/>
    <x v="158"/>
    <x v="59"/>
    <x v="1"/>
    <s v="HF-14995"/>
    <s v="Herbert Flentye"/>
    <x v="0"/>
    <x v="0"/>
    <x v="8"/>
    <s v="California"/>
    <x v="9"/>
    <x v="1"/>
    <x v="1500"/>
    <x v="1"/>
    <x v="6"/>
    <x v="1488"/>
    <n v="59.52"/>
    <n v="3"/>
    <n v="0"/>
    <n v="15.475199999999999"/>
    <n v="59.52"/>
    <n v="0"/>
    <x v="2"/>
    <x v="8"/>
    <s v="Q3"/>
    <x v="1"/>
  </r>
  <r>
    <n v="3165"/>
    <s v="CA-2014-153969"/>
    <x v="158"/>
    <x v="59"/>
    <x v="1"/>
    <s v="HF-14995"/>
    <s v="Herbert Flentye"/>
    <x v="0"/>
    <x v="0"/>
    <x v="8"/>
    <s v="California"/>
    <x v="9"/>
    <x v="1"/>
    <x v="1450"/>
    <x v="1"/>
    <x v="10"/>
    <x v="1437"/>
    <n v="38.520000000000003"/>
    <n v="9"/>
    <n v="0"/>
    <n v="17.334"/>
    <n v="38.520000000000003"/>
    <n v="0"/>
    <x v="2"/>
    <x v="8"/>
    <s v="Q3"/>
    <x v="1"/>
  </r>
  <r>
    <n v="3166"/>
    <s v="CA-2014-153969"/>
    <x v="158"/>
    <x v="59"/>
    <x v="1"/>
    <s v="HF-14995"/>
    <s v="Herbert Flentye"/>
    <x v="0"/>
    <x v="0"/>
    <x v="8"/>
    <s v="California"/>
    <x v="9"/>
    <x v="1"/>
    <x v="1501"/>
    <x v="2"/>
    <x v="7"/>
    <x v="1489"/>
    <n v="239.98400000000001"/>
    <n v="2"/>
    <n v="0.2"/>
    <n v="23.9984"/>
    <n v="191.98720000000003"/>
    <n v="47.996800000000007"/>
    <x v="2"/>
    <x v="8"/>
    <s v="Q3"/>
    <x v="1"/>
  </r>
  <r>
    <n v="3167"/>
    <s v="CA-2014-153969"/>
    <x v="158"/>
    <x v="59"/>
    <x v="1"/>
    <s v="HF-14995"/>
    <s v="Herbert Flentye"/>
    <x v="0"/>
    <x v="0"/>
    <x v="8"/>
    <s v="California"/>
    <x v="9"/>
    <x v="1"/>
    <x v="1408"/>
    <x v="1"/>
    <x v="10"/>
    <x v="1395"/>
    <n v="19.350000000000001"/>
    <n v="3"/>
    <n v="0"/>
    <n v="9.4815000000000005"/>
    <n v="19.350000000000001"/>
    <n v="0"/>
    <x v="2"/>
    <x v="8"/>
    <s v="Q3"/>
    <x v="1"/>
  </r>
  <r>
    <n v="3168"/>
    <s v="CA-2016-146682"/>
    <x v="517"/>
    <x v="894"/>
    <x v="2"/>
    <s v="KW-16435"/>
    <s v="Katrina Willman"/>
    <x v="0"/>
    <x v="0"/>
    <x v="190"/>
    <s v="Michigan"/>
    <x v="241"/>
    <x v="2"/>
    <x v="278"/>
    <x v="0"/>
    <x v="5"/>
    <x v="278"/>
    <n v="67"/>
    <n v="5"/>
    <n v="0"/>
    <n v="32.159999999999997"/>
    <n v="67"/>
    <n v="0"/>
    <x v="0"/>
    <x v="2"/>
    <s v="Q4"/>
    <x v="3"/>
  </r>
  <r>
    <n v="3169"/>
    <s v="CA-2016-138695"/>
    <x v="316"/>
    <x v="895"/>
    <x v="1"/>
    <s v="KC-16675"/>
    <s v="Kimberly Carter"/>
    <x v="1"/>
    <x v="0"/>
    <x v="315"/>
    <s v="Florida"/>
    <x v="393"/>
    <x v="0"/>
    <x v="1225"/>
    <x v="0"/>
    <x v="1"/>
    <x v="1209"/>
    <n v="390.27199999999999"/>
    <n v="8"/>
    <n v="0.2"/>
    <n v="-24.391999999999999"/>
    <n v="312.2176"/>
    <n v="78.054400000000001"/>
    <x v="0"/>
    <x v="5"/>
    <s v="Q2"/>
    <x v="3"/>
  </r>
  <r>
    <n v="3170"/>
    <s v="CA-2016-138695"/>
    <x v="316"/>
    <x v="895"/>
    <x v="1"/>
    <s v="KC-16675"/>
    <s v="Kimberly Carter"/>
    <x v="1"/>
    <x v="0"/>
    <x v="315"/>
    <s v="Florida"/>
    <x v="393"/>
    <x v="0"/>
    <x v="457"/>
    <x v="1"/>
    <x v="10"/>
    <x v="458"/>
    <n v="62.192"/>
    <n v="13"/>
    <n v="0.2"/>
    <n v="19.434999999999999"/>
    <n v="49.753600000000006"/>
    <n v="12.438400000000001"/>
    <x v="0"/>
    <x v="5"/>
    <s v="Q2"/>
    <x v="3"/>
  </r>
  <r>
    <n v="3171"/>
    <s v="CA-2017-107461"/>
    <x v="202"/>
    <x v="738"/>
    <x v="0"/>
    <s v="PK-19075"/>
    <s v="Pete Kriz"/>
    <x v="0"/>
    <x v="0"/>
    <x v="29"/>
    <s v="South Carolina"/>
    <x v="37"/>
    <x v="0"/>
    <x v="1406"/>
    <x v="1"/>
    <x v="8"/>
    <x v="1393"/>
    <n v="23.88"/>
    <n v="6"/>
    <n v="0"/>
    <n v="11.223599999999999"/>
    <n v="23.88"/>
    <n v="0"/>
    <x v="3"/>
    <x v="4"/>
    <s v="Q4"/>
    <x v="6"/>
  </r>
  <r>
    <n v="3172"/>
    <s v="US-2016-133879"/>
    <x v="844"/>
    <x v="882"/>
    <x v="1"/>
    <s v="KT-16465"/>
    <s v="Kean Takahito"/>
    <x v="0"/>
    <x v="0"/>
    <x v="22"/>
    <s v="Illinois"/>
    <x v="36"/>
    <x v="2"/>
    <x v="741"/>
    <x v="1"/>
    <x v="8"/>
    <x v="739"/>
    <n v="3.1680000000000001"/>
    <n v="2"/>
    <n v="0.8"/>
    <n v="-4.7519999999999998"/>
    <n v="0.63359999999999994"/>
    <n v="2.5344000000000002"/>
    <x v="0"/>
    <x v="10"/>
    <s v="Q1"/>
    <x v="2"/>
  </r>
  <r>
    <n v="3173"/>
    <s v="US-2016-133879"/>
    <x v="844"/>
    <x v="882"/>
    <x v="1"/>
    <s v="KT-16465"/>
    <s v="Kean Takahito"/>
    <x v="0"/>
    <x v="0"/>
    <x v="22"/>
    <s v="Illinois"/>
    <x v="36"/>
    <x v="2"/>
    <x v="662"/>
    <x v="0"/>
    <x v="1"/>
    <x v="662"/>
    <n v="528.42999999999995"/>
    <n v="5"/>
    <n v="0.3"/>
    <n v="0"/>
    <n v="369.90099999999995"/>
    <n v="158.52899999999997"/>
    <x v="0"/>
    <x v="10"/>
    <s v="Q1"/>
    <x v="2"/>
  </r>
  <r>
    <n v="3174"/>
    <s v="US-2016-133879"/>
    <x v="844"/>
    <x v="882"/>
    <x v="1"/>
    <s v="KT-16465"/>
    <s v="Kean Takahito"/>
    <x v="0"/>
    <x v="0"/>
    <x v="22"/>
    <s v="Illinois"/>
    <x v="36"/>
    <x v="2"/>
    <x v="1260"/>
    <x v="1"/>
    <x v="6"/>
    <x v="1244"/>
    <n v="13.391999999999999"/>
    <n v="3"/>
    <n v="0.2"/>
    <n v="1.5065999999999999"/>
    <n v="10.7136"/>
    <n v="2.6783999999999999"/>
    <x v="0"/>
    <x v="10"/>
    <s v="Q1"/>
    <x v="2"/>
  </r>
  <r>
    <n v="3175"/>
    <s v="CA-2017-157483"/>
    <x v="343"/>
    <x v="551"/>
    <x v="1"/>
    <s v="EP-13915"/>
    <s v="Emily Phan"/>
    <x v="0"/>
    <x v="0"/>
    <x v="66"/>
    <s v="Michigan"/>
    <x v="83"/>
    <x v="2"/>
    <x v="1502"/>
    <x v="1"/>
    <x v="6"/>
    <x v="1490"/>
    <n v="181.86"/>
    <n v="7"/>
    <n v="0"/>
    <n v="50.9208"/>
    <n v="181.86"/>
    <n v="0"/>
    <x v="3"/>
    <x v="0"/>
    <s v="Q4"/>
    <x v="3"/>
  </r>
  <r>
    <n v="3176"/>
    <s v="US-2017-132059"/>
    <x v="397"/>
    <x v="289"/>
    <x v="1"/>
    <s v="AP-10915"/>
    <s v="Arthur Prichep"/>
    <x v="0"/>
    <x v="0"/>
    <x v="299"/>
    <s v="Colorado"/>
    <x v="375"/>
    <x v="1"/>
    <x v="789"/>
    <x v="0"/>
    <x v="0"/>
    <x v="787"/>
    <n v="180.58799999999999"/>
    <n v="2"/>
    <n v="0.7"/>
    <n v="-240.78399999999999"/>
    <n v="54.176400000000008"/>
    <n v="126.41159999999999"/>
    <x v="3"/>
    <x v="8"/>
    <s v="Q3"/>
    <x v="3"/>
  </r>
  <r>
    <n v="3177"/>
    <s v="US-2017-132059"/>
    <x v="397"/>
    <x v="289"/>
    <x v="1"/>
    <s v="AP-10915"/>
    <s v="Arthur Prichep"/>
    <x v="0"/>
    <x v="0"/>
    <x v="299"/>
    <s v="Colorado"/>
    <x v="375"/>
    <x v="1"/>
    <x v="1048"/>
    <x v="2"/>
    <x v="11"/>
    <x v="1037"/>
    <n v="47.984000000000002"/>
    <n v="2"/>
    <n v="0.2"/>
    <n v="0.5998"/>
    <n v="38.387200000000007"/>
    <n v="9.5968000000000018"/>
    <x v="3"/>
    <x v="8"/>
    <s v="Q3"/>
    <x v="3"/>
  </r>
  <r>
    <n v="3178"/>
    <s v="CA-2017-122280"/>
    <x v="18"/>
    <x v="643"/>
    <x v="3"/>
    <s v="SH-20395"/>
    <s v="Shahid Hopkins"/>
    <x v="0"/>
    <x v="0"/>
    <x v="20"/>
    <s v="New York"/>
    <x v="23"/>
    <x v="3"/>
    <x v="945"/>
    <x v="1"/>
    <x v="10"/>
    <x v="938"/>
    <n v="18.760000000000002"/>
    <n v="2"/>
    <n v="0"/>
    <n v="9.0047999999999995"/>
    <n v="18.760000000000002"/>
    <n v="0"/>
    <x v="3"/>
    <x v="8"/>
    <s v="Q3"/>
    <x v="1"/>
  </r>
  <r>
    <n v="3179"/>
    <s v="CA-2017-105235"/>
    <x v="256"/>
    <x v="33"/>
    <x v="1"/>
    <s v="SM-20950"/>
    <s v="Suzanne McNair"/>
    <x v="1"/>
    <x v="0"/>
    <x v="20"/>
    <s v="New York"/>
    <x v="164"/>
    <x v="3"/>
    <x v="5"/>
    <x v="0"/>
    <x v="5"/>
    <x v="5"/>
    <n v="20.94"/>
    <n v="3"/>
    <n v="0"/>
    <n v="6.0726000000000004"/>
    <n v="20.94"/>
    <n v="0"/>
    <x v="3"/>
    <x v="4"/>
    <s v="Q4"/>
    <x v="0"/>
  </r>
  <r>
    <n v="3180"/>
    <s v="CA-2017-105235"/>
    <x v="256"/>
    <x v="33"/>
    <x v="1"/>
    <s v="SM-20950"/>
    <s v="Suzanne McNair"/>
    <x v="1"/>
    <x v="0"/>
    <x v="20"/>
    <s v="New York"/>
    <x v="164"/>
    <x v="3"/>
    <x v="138"/>
    <x v="0"/>
    <x v="5"/>
    <x v="139"/>
    <n v="58.68"/>
    <n v="2"/>
    <n v="0"/>
    <n v="18.190799999999999"/>
    <n v="58.68"/>
    <n v="0"/>
    <x v="3"/>
    <x v="4"/>
    <s v="Q4"/>
    <x v="0"/>
  </r>
  <r>
    <n v="3181"/>
    <s v="CA-2017-105235"/>
    <x v="256"/>
    <x v="33"/>
    <x v="1"/>
    <s v="SM-20950"/>
    <s v="Suzanne McNair"/>
    <x v="1"/>
    <x v="0"/>
    <x v="20"/>
    <s v="New York"/>
    <x v="164"/>
    <x v="3"/>
    <x v="473"/>
    <x v="1"/>
    <x v="9"/>
    <x v="474"/>
    <n v="254.9"/>
    <n v="5"/>
    <n v="0"/>
    <n v="68.822999999999993"/>
    <n v="254.9"/>
    <n v="0"/>
    <x v="3"/>
    <x v="4"/>
    <s v="Q4"/>
    <x v="0"/>
  </r>
  <r>
    <n v="3182"/>
    <s v="CA-2017-152912"/>
    <x v="45"/>
    <x v="44"/>
    <x v="0"/>
    <s v="BM-11650"/>
    <s v="Brian Moss"/>
    <x v="1"/>
    <x v="0"/>
    <x v="29"/>
    <s v="Maryland"/>
    <x v="209"/>
    <x v="3"/>
    <x v="544"/>
    <x v="1"/>
    <x v="8"/>
    <x v="544"/>
    <n v="9.64"/>
    <n v="2"/>
    <n v="0"/>
    <n v="4.4344000000000001"/>
    <n v="9.64"/>
    <n v="0"/>
    <x v="3"/>
    <x v="0"/>
    <s v="Q4"/>
    <x v="6"/>
  </r>
  <r>
    <n v="3183"/>
    <s v="CA-2017-152912"/>
    <x v="45"/>
    <x v="44"/>
    <x v="0"/>
    <s v="BM-11650"/>
    <s v="Brian Moss"/>
    <x v="1"/>
    <x v="0"/>
    <x v="29"/>
    <s v="Maryland"/>
    <x v="209"/>
    <x v="3"/>
    <x v="717"/>
    <x v="2"/>
    <x v="11"/>
    <x v="716"/>
    <n v="826.62"/>
    <n v="3"/>
    <n v="0"/>
    <n v="355.44659999999999"/>
    <n v="826.62"/>
    <n v="0"/>
    <x v="3"/>
    <x v="0"/>
    <s v="Q4"/>
    <x v="6"/>
  </r>
  <r>
    <n v="3184"/>
    <s v="CA-2017-152912"/>
    <x v="45"/>
    <x v="44"/>
    <x v="0"/>
    <s v="BM-11650"/>
    <s v="Brian Moss"/>
    <x v="1"/>
    <x v="0"/>
    <x v="29"/>
    <s v="Maryland"/>
    <x v="209"/>
    <x v="3"/>
    <x v="245"/>
    <x v="1"/>
    <x v="4"/>
    <x v="246"/>
    <n v="1633.14"/>
    <n v="9"/>
    <n v="0"/>
    <n v="473.61059999999998"/>
    <n v="1633.14"/>
    <n v="0"/>
    <x v="3"/>
    <x v="0"/>
    <s v="Q4"/>
    <x v="6"/>
  </r>
  <r>
    <n v="3185"/>
    <s v="CA-2017-152912"/>
    <x v="45"/>
    <x v="44"/>
    <x v="0"/>
    <s v="BM-11650"/>
    <s v="Brian Moss"/>
    <x v="1"/>
    <x v="0"/>
    <x v="29"/>
    <s v="Maryland"/>
    <x v="209"/>
    <x v="3"/>
    <x v="245"/>
    <x v="1"/>
    <x v="4"/>
    <x v="246"/>
    <n v="544.38"/>
    <n v="3"/>
    <n v="0"/>
    <n v="157.87020000000001"/>
    <n v="544.38"/>
    <n v="0"/>
    <x v="3"/>
    <x v="0"/>
    <s v="Q4"/>
    <x v="6"/>
  </r>
  <r>
    <n v="3186"/>
    <s v="CA-2014-123498"/>
    <x v="845"/>
    <x v="130"/>
    <x v="2"/>
    <s v="TC-20980"/>
    <s v="Tamara Chand"/>
    <x v="1"/>
    <x v="0"/>
    <x v="12"/>
    <s v="Texas"/>
    <x v="16"/>
    <x v="2"/>
    <x v="1311"/>
    <x v="1"/>
    <x v="8"/>
    <x v="1297"/>
    <n v="26.045999999999999"/>
    <n v="3"/>
    <n v="0.8"/>
    <n v="-44.278199999999998"/>
    <n v="5.2091999999999983"/>
    <n v="20.8368"/>
    <x v="2"/>
    <x v="0"/>
    <s v="Q4"/>
    <x v="5"/>
  </r>
  <r>
    <n v="3187"/>
    <s v="CA-2014-123498"/>
    <x v="845"/>
    <x v="130"/>
    <x v="2"/>
    <s v="TC-20980"/>
    <s v="Tamara Chand"/>
    <x v="1"/>
    <x v="0"/>
    <x v="12"/>
    <s v="Texas"/>
    <x v="16"/>
    <x v="2"/>
    <x v="1503"/>
    <x v="1"/>
    <x v="12"/>
    <x v="153"/>
    <n v="74.352000000000004"/>
    <n v="3"/>
    <n v="0.2"/>
    <n v="26.9526"/>
    <n v="59.481600000000007"/>
    <n v="14.870400000000002"/>
    <x v="2"/>
    <x v="0"/>
    <s v="Q4"/>
    <x v="5"/>
  </r>
  <r>
    <n v="3188"/>
    <s v="CA-2017-159352"/>
    <x v="846"/>
    <x v="875"/>
    <x v="1"/>
    <s v="KB-16585"/>
    <s v="Ken Black"/>
    <x v="1"/>
    <x v="0"/>
    <x v="90"/>
    <s v="Massachusetts"/>
    <x v="111"/>
    <x v="3"/>
    <x v="857"/>
    <x v="2"/>
    <x v="7"/>
    <x v="851"/>
    <n v="69.930000000000007"/>
    <n v="7"/>
    <n v="0"/>
    <n v="32.1678"/>
    <n v="69.930000000000007"/>
    <n v="0"/>
    <x v="3"/>
    <x v="10"/>
    <s v="Q1"/>
    <x v="1"/>
  </r>
  <r>
    <n v="3189"/>
    <s v="US-2017-146416"/>
    <x v="179"/>
    <x v="661"/>
    <x v="0"/>
    <s v="JE-16165"/>
    <s v="Justin Ellison"/>
    <x v="1"/>
    <x v="0"/>
    <x v="350"/>
    <s v="California"/>
    <x v="432"/>
    <x v="1"/>
    <x v="1171"/>
    <x v="1"/>
    <x v="2"/>
    <x v="1157"/>
    <n v="3.75"/>
    <n v="1"/>
    <n v="0"/>
    <n v="1.8"/>
    <n v="3.75"/>
    <n v="0"/>
    <x v="3"/>
    <x v="2"/>
    <s v="Q4"/>
    <x v="5"/>
  </r>
  <r>
    <n v="3190"/>
    <s v="US-2017-146416"/>
    <x v="179"/>
    <x v="661"/>
    <x v="0"/>
    <s v="JE-16165"/>
    <s v="Justin Ellison"/>
    <x v="1"/>
    <x v="0"/>
    <x v="350"/>
    <s v="California"/>
    <x v="432"/>
    <x v="1"/>
    <x v="1504"/>
    <x v="1"/>
    <x v="8"/>
    <x v="1491"/>
    <n v="20.928000000000001"/>
    <n v="4"/>
    <n v="0.2"/>
    <n v="7.5864000000000003"/>
    <n v="16.7424"/>
    <n v="4.1856"/>
    <x v="3"/>
    <x v="2"/>
    <s v="Q4"/>
    <x v="5"/>
  </r>
  <r>
    <n v="3191"/>
    <s v="US-2015-163783"/>
    <x v="17"/>
    <x v="896"/>
    <x v="1"/>
    <s v="DR-12940"/>
    <s v="Daniel Raglin"/>
    <x v="2"/>
    <x v="0"/>
    <x v="22"/>
    <s v="Illinois"/>
    <x v="26"/>
    <x v="2"/>
    <x v="1505"/>
    <x v="1"/>
    <x v="4"/>
    <x v="1492"/>
    <n v="12.672000000000001"/>
    <n v="3"/>
    <n v="0.2"/>
    <n v="-3.1680000000000001"/>
    <n v="10.137600000000001"/>
    <n v="2.5344000000000002"/>
    <x v="1"/>
    <x v="4"/>
    <s v="Q4"/>
    <x v="1"/>
  </r>
  <r>
    <n v="3192"/>
    <s v="CA-2017-123981"/>
    <x v="280"/>
    <x v="179"/>
    <x v="1"/>
    <s v="RW-19630"/>
    <s v="Rob Williams"/>
    <x v="1"/>
    <x v="0"/>
    <x v="20"/>
    <s v="New York"/>
    <x v="45"/>
    <x v="3"/>
    <x v="803"/>
    <x v="2"/>
    <x v="7"/>
    <x v="801"/>
    <n v="65.989999999999995"/>
    <n v="1"/>
    <n v="0"/>
    <n v="17.157399999999999"/>
    <n v="65.989999999999995"/>
    <n v="0"/>
    <x v="3"/>
    <x v="2"/>
    <s v="Q4"/>
    <x v="2"/>
  </r>
  <r>
    <n v="3193"/>
    <s v="CA-2017-158953"/>
    <x v="400"/>
    <x v="475"/>
    <x v="1"/>
    <s v="ML-18040"/>
    <s v="Michelle Lonsdale"/>
    <x v="1"/>
    <x v="0"/>
    <x v="351"/>
    <s v="Texas"/>
    <x v="433"/>
    <x v="2"/>
    <x v="248"/>
    <x v="1"/>
    <x v="8"/>
    <x v="249"/>
    <n v="6.37"/>
    <n v="7"/>
    <n v="0.8"/>
    <n v="-9.5549999999999997"/>
    <n v="1.2739999999999998"/>
    <n v="5.0960000000000001"/>
    <x v="3"/>
    <x v="1"/>
    <s v="Q2"/>
    <x v="1"/>
  </r>
  <r>
    <n v="3194"/>
    <s v="CA-2014-165428"/>
    <x v="416"/>
    <x v="897"/>
    <x v="2"/>
    <s v="JL-15130"/>
    <s v="Jack Lebron"/>
    <x v="0"/>
    <x v="0"/>
    <x v="12"/>
    <s v="Texas"/>
    <x v="66"/>
    <x v="2"/>
    <x v="525"/>
    <x v="1"/>
    <x v="8"/>
    <x v="525"/>
    <n v="3.6480000000000001"/>
    <n v="3"/>
    <n v="0.8"/>
    <n v="-6.0191999999999997"/>
    <n v="0.72959999999999992"/>
    <n v="2.9184000000000001"/>
    <x v="2"/>
    <x v="8"/>
    <s v="Q3"/>
    <x v="2"/>
  </r>
  <r>
    <n v="3195"/>
    <s v="CA-2014-165428"/>
    <x v="416"/>
    <x v="897"/>
    <x v="2"/>
    <s v="JL-15130"/>
    <s v="Jack Lebron"/>
    <x v="0"/>
    <x v="0"/>
    <x v="12"/>
    <s v="Texas"/>
    <x v="66"/>
    <x v="2"/>
    <x v="260"/>
    <x v="1"/>
    <x v="10"/>
    <x v="260"/>
    <n v="31.103999999999999"/>
    <n v="6"/>
    <n v="0.2"/>
    <n v="10.8864"/>
    <n v="24.883200000000002"/>
    <n v="6.2208000000000006"/>
    <x v="2"/>
    <x v="8"/>
    <s v="Q3"/>
    <x v="2"/>
  </r>
  <r>
    <n v="3196"/>
    <s v="CA-2016-169026"/>
    <x v="590"/>
    <x v="898"/>
    <x v="1"/>
    <s v="CM-12655"/>
    <s v="Corinna Mitchell"/>
    <x v="2"/>
    <x v="0"/>
    <x v="25"/>
    <s v="Mississippi"/>
    <x v="129"/>
    <x v="0"/>
    <x v="1506"/>
    <x v="1"/>
    <x v="13"/>
    <x v="1493"/>
    <n v="23.34"/>
    <n v="3"/>
    <n v="0"/>
    <n v="0.2334"/>
    <n v="23.34"/>
    <n v="0"/>
    <x v="0"/>
    <x v="6"/>
    <s v="Q3"/>
    <x v="2"/>
  </r>
  <r>
    <n v="3197"/>
    <s v="CA-2017-109750"/>
    <x v="847"/>
    <x v="303"/>
    <x v="1"/>
    <s v="FH-14365"/>
    <s v="Fred Hopkins"/>
    <x v="1"/>
    <x v="0"/>
    <x v="20"/>
    <s v="New York"/>
    <x v="29"/>
    <x v="3"/>
    <x v="312"/>
    <x v="2"/>
    <x v="7"/>
    <x v="312"/>
    <n v="29.97"/>
    <n v="3"/>
    <n v="0"/>
    <n v="14.085900000000001"/>
    <n v="29.97"/>
    <n v="0"/>
    <x v="3"/>
    <x v="7"/>
    <s v="Q3"/>
    <x v="3"/>
  </r>
  <r>
    <n v="3198"/>
    <s v="CA-2015-149384"/>
    <x v="848"/>
    <x v="401"/>
    <x v="3"/>
    <s v="EH-13945"/>
    <s v="Eric Hoffmann"/>
    <x v="0"/>
    <x v="0"/>
    <x v="228"/>
    <s v="Arizona"/>
    <x v="285"/>
    <x v="1"/>
    <x v="1390"/>
    <x v="1"/>
    <x v="8"/>
    <x v="1376"/>
    <n v="3.3660000000000001"/>
    <n v="3"/>
    <n v="0.7"/>
    <n v="-2.2440000000000002"/>
    <n v="1.0098000000000003"/>
    <n v="2.3561999999999999"/>
    <x v="1"/>
    <x v="7"/>
    <s v="Q3"/>
    <x v="5"/>
  </r>
  <r>
    <n v="3199"/>
    <s v="CA-2014-131527"/>
    <x v="588"/>
    <x v="899"/>
    <x v="1"/>
    <s v="TB-21280"/>
    <s v="Toby Braunhardt"/>
    <x v="0"/>
    <x v="0"/>
    <x v="108"/>
    <s v="North Carolina"/>
    <x v="222"/>
    <x v="0"/>
    <x v="1507"/>
    <x v="2"/>
    <x v="7"/>
    <x v="1494"/>
    <n v="95.968000000000004"/>
    <n v="4"/>
    <n v="0.2"/>
    <n v="9.5968"/>
    <n v="76.774400000000014"/>
    <n v="19.193600000000004"/>
    <x v="2"/>
    <x v="4"/>
    <s v="Q4"/>
    <x v="2"/>
  </r>
  <r>
    <n v="3200"/>
    <s v="CA-2017-164000"/>
    <x v="404"/>
    <x v="847"/>
    <x v="1"/>
    <s v="AH-10030"/>
    <s v="Aaron Hawkins"/>
    <x v="1"/>
    <x v="0"/>
    <x v="10"/>
    <s v="Pennsylvania"/>
    <x v="63"/>
    <x v="3"/>
    <x v="1412"/>
    <x v="1"/>
    <x v="6"/>
    <x v="1399"/>
    <n v="18.704000000000001"/>
    <n v="7"/>
    <n v="0.2"/>
    <n v="2.3380000000000001"/>
    <n v="14.963200000000001"/>
    <n v="3.7408000000000001"/>
    <x v="3"/>
    <x v="4"/>
    <s v="Q4"/>
    <x v="2"/>
  </r>
  <r>
    <n v="3201"/>
    <s v="CA-2014-164224"/>
    <x v="598"/>
    <x v="307"/>
    <x v="0"/>
    <s v="TT-21070"/>
    <s v="Ted Trevino"/>
    <x v="0"/>
    <x v="0"/>
    <x v="59"/>
    <s v="Ohio"/>
    <x v="75"/>
    <x v="3"/>
    <x v="1292"/>
    <x v="0"/>
    <x v="5"/>
    <x v="1278"/>
    <n v="149.232"/>
    <n v="3"/>
    <n v="0.2"/>
    <n v="3.7307999999999999"/>
    <n v="119.38560000000001"/>
    <n v="29.846400000000003"/>
    <x v="2"/>
    <x v="5"/>
    <s v="Q2"/>
    <x v="1"/>
  </r>
  <r>
    <n v="3202"/>
    <s v="CA-2014-164224"/>
    <x v="598"/>
    <x v="307"/>
    <x v="0"/>
    <s v="TT-21070"/>
    <s v="Ted Trevino"/>
    <x v="0"/>
    <x v="0"/>
    <x v="59"/>
    <s v="Ohio"/>
    <x v="75"/>
    <x v="3"/>
    <x v="1050"/>
    <x v="1"/>
    <x v="10"/>
    <x v="1039"/>
    <n v="15.936"/>
    <n v="4"/>
    <n v="0.2"/>
    <n v="5.7767999999999997"/>
    <n v="12.748800000000001"/>
    <n v="3.1872000000000003"/>
    <x v="2"/>
    <x v="5"/>
    <s v="Q2"/>
    <x v="1"/>
  </r>
  <r>
    <n v="3203"/>
    <s v="CA-2014-158372"/>
    <x v="849"/>
    <x v="723"/>
    <x v="1"/>
    <s v="RD-19900"/>
    <s v="Ruben Dartt"/>
    <x v="0"/>
    <x v="0"/>
    <x v="70"/>
    <s v="California"/>
    <x v="88"/>
    <x v="1"/>
    <x v="539"/>
    <x v="2"/>
    <x v="7"/>
    <x v="539"/>
    <n v="601.53599999999994"/>
    <n v="8"/>
    <n v="0.2"/>
    <n v="60.153599999999997"/>
    <n v="481.22879999999998"/>
    <n v="120.30719999999999"/>
    <x v="2"/>
    <x v="0"/>
    <s v="Q4"/>
    <x v="2"/>
  </r>
  <r>
    <n v="3204"/>
    <s v="CA-2014-158372"/>
    <x v="849"/>
    <x v="723"/>
    <x v="1"/>
    <s v="RD-19900"/>
    <s v="Ruben Dartt"/>
    <x v="0"/>
    <x v="0"/>
    <x v="70"/>
    <s v="California"/>
    <x v="88"/>
    <x v="1"/>
    <x v="916"/>
    <x v="2"/>
    <x v="11"/>
    <x v="908"/>
    <n v="10.99"/>
    <n v="1"/>
    <n v="0"/>
    <n v="4.2861000000000002"/>
    <n v="10.99"/>
    <n v="0"/>
    <x v="2"/>
    <x v="0"/>
    <s v="Q4"/>
    <x v="2"/>
  </r>
  <r>
    <n v="3205"/>
    <s v="CA-2014-158372"/>
    <x v="849"/>
    <x v="723"/>
    <x v="1"/>
    <s v="RD-19900"/>
    <s v="Ruben Dartt"/>
    <x v="0"/>
    <x v="0"/>
    <x v="70"/>
    <s v="California"/>
    <x v="88"/>
    <x v="1"/>
    <x v="63"/>
    <x v="0"/>
    <x v="5"/>
    <x v="63"/>
    <n v="39.880000000000003"/>
    <n v="2"/>
    <n v="0"/>
    <n v="11.166399999999999"/>
    <n v="39.880000000000003"/>
    <n v="0"/>
    <x v="2"/>
    <x v="0"/>
    <s v="Q4"/>
    <x v="2"/>
  </r>
  <r>
    <n v="3206"/>
    <s v="CA-2014-158372"/>
    <x v="849"/>
    <x v="723"/>
    <x v="1"/>
    <s v="RD-19900"/>
    <s v="Ruben Dartt"/>
    <x v="0"/>
    <x v="0"/>
    <x v="70"/>
    <s v="California"/>
    <x v="88"/>
    <x v="1"/>
    <x v="565"/>
    <x v="1"/>
    <x v="10"/>
    <x v="565"/>
    <n v="62.24"/>
    <n v="8"/>
    <n v="0"/>
    <n v="28.007999999999999"/>
    <n v="62.24"/>
    <n v="0"/>
    <x v="2"/>
    <x v="0"/>
    <s v="Q4"/>
    <x v="2"/>
  </r>
  <r>
    <n v="3207"/>
    <s v="CA-2014-158372"/>
    <x v="849"/>
    <x v="723"/>
    <x v="1"/>
    <s v="RD-19900"/>
    <s v="Ruben Dartt"/>
    <x v="0"/>
    <x v="0"/>
    <x v="70"/>
    <s v="California"/>
    <x v="88"/>
    <x v="1"/>
    <x v="882"/>
    <x v="0"/>
    <x v="5"/>
    <x v="876"/>
    <n v="53.2"/>
    <n v="5"/>
    <n v="0"/>
    <n v="14.896000000000001"/>
    <n v="53.2"/>
    <n v="0"/>
    <x v="2"/>
    <x v="0"/>
    <s v="Q4"/>
    <x v="2"/>
  </r>
  <r>
    <n v="3208"/>
    <s v="CA-2014-158372"/>
    <x v="849"/>
    <x v="723"/>
    <x v="1"/>
    <s v="RD-19900"/>
    <s v="Ruben Dartt"/>
    <x v="0"/>
    <x v="0"/>
    <x v="70"/>
    <s v="California"/>
    <x v="88"/>
    <x v="1"/>
    <x v="1508"/>
    <x v="1"/>
    <x v="2"/>
    <x v="1495"/>
    <n v="39.840000000000003"/>
    <n v="8"/>
    <n v="0"/>
    <n v="18.3264"/>
    <n v="39.840000000000003"/>
    <n v="0"/>
    <x v="2"/>
    <x v="0"/>
    <s v="Q4"/>
    <x v="2"/>
  </r>
  <r>
    <n v="3209"/>
    <s v="CA-2016-108882"/>
    <x v="850"/>
    <x v="900"/>
    <x v="1"/>
    <s v="LA-16780"/>
    <s v="Laura Armstrong"/>
    <x v="1"/>
    <x v="0"/>
    <x v="201"/>
    <s v="California"/>
    <x v="252"/>
    <x v="1"/>
    <x v="1509"/>
    <x v="2"/>
    <x v="11"/>
    <x v="1496"/>
    <n v="349.95"/>
    <n v="5"/>
    <n v="0"/>
    <n v="118.983"/>
    <n v="349.95"/>
    <n v="0"/>
    <x v="0"/>
    <x v="9"/>
    <s v="Q1"/>
    <x v="3"/>
  </r>
  <r>
    <n v="3210"/>
    <s v="CA-2016-108882"/>
    <x v="850"/>
    <x v="900"/>
    <x v="1"/>
    <s v="LA-16780"/>
    <s v="Laura Armstrong"/>
    <x v="1"/>
    <x v="0"/>
    <x v="201"/>
    <s v="California"/>
    <x v="252"/>
    <x v="1"/>
    <x v="66"/>
    <x v="2"/>
    <x v="7"/>
    <x v="66"/>
    <n v="377.928"/>
    <n v="9"/>
    <n v="0.2"/>
    <n v="141.72300000000001"/>
    <n v="302.3424"/>
    <n v="75.585599999999999"/>
    <x v="0"/>
    <x v="9"/>
    <s v="Q1"/>
    <x v="3"/>
  </r>
  <r>
    <n v="3211"/>
    <s v="US-2017-108245"/>
    <x v="585"/>
    <x v="474"/>
    <x v="1"/>
    <s v="SH-19975"/>
    <s v="Sally Hughsby"/>
    <x v="1"/>
    <x v="0"/>
    <x v="352"/>
    <s v="Texas"/>
    <x v="434"/>
    <x v="2"/>
    <x v="407"/>
    <x v="1"/>
    <x v="12"/>
    <x v="153"/>
    <n v="13.391999999999999"/>
    <n v="3"/>
    <n v="0.2"/>
    <n v="5.0220000000000002"/>
    <n v="10.7136"/>
    <n v="2.6783999999999999"/>
    <x v="3"/>
    <x v="8"/>
    <s v="Q3"/>
    <x v="5"/>
  </r>
  <r>
    <n v="3212"/>
    <s v="US-2017-108245"/>
    <x v="585"/>
    <x v="474"/>
    <x v="1"/>
    <s v="SH-19975"/>
    <s v="Sally Hughsby"/>
    <x v="1"/>
    <x v="0"/>
    <x v="352"/>
    <s v="Texas"/>
    <x v="434"/>
    <x v="2"/>
    <x v="385"/>
    <x v="1"/>
    <x v="8"/>
    <x v="386"/>
    <n v="11.228"/>
    <n v="7"/>
    <n v="0.8"/>
    <n v="-18.526199999999999"/>
    <n v="2.2455999999999996"/>
    <n v="8.9824000000000002"/>
    <x v="3"/>
    <x v="8"/>
    <s v="Q3"/>
    <x v="5"/>
  </r>
  <r>
    <n v="3213"/>
    <s v="CA-2014-142314"/>
    <x v="851"/>
    <x v="58"/>
    <x v="1"/>
    <s v="SF-20200"/>
    <s v="Sarah Foster"/>
    <x v="0"/>
    <x v="0"/>
    <x v="102"/>
    <s v="Indiana"/>
    <x v="237"/>
    <x v="2"/>
    <x v="551"/>
    <x v="1"/>
    <x v="9"/>
    <x v="550"/>
    <n v="207.24"/>
    <n v="11"/>
    <n v="0"/>
    <n v="58.027200000000001"/>
    <n v="207.24"/>
    <n v="0"/>
    <x v="2"/>
    <x v="4"/>
    <s v="Q4"/>
    <x v="0"/>
  </r>
  <r>
    <n v="3214"/>
    <s v="CA-2016-132409"/>
    <x v="439"/>
    <x v="219"/>
    <x v="1"/>
    <s v="TH-21235"/>
    <s v="Tiffany House"/>
    <x v="1"/>
    <x v="0"/>
    <x v="10"/>
    <s v="Pennsylvania"/>
    <x v="63"/>
    <x v="3"/>
    <x v="868"/>
    <x v="1"/>
    <x v="6"/>
    <x v="862"/>
    <n v="1.504"/>
    <n v="1"/>
    <n v="0.2"/>
    <n v="0.16919999999999999"/>
    <n v="1.2032"/>
    <n v="0.30080000000000001"/>
    <x v="0"/>
    <x v="5"/>
    <s v="Q2"/>
    <x v="6"/>
  </r>
  <r>
    <n v="3215"/>
    <s v="CA-2016-132409"/>
    <x v="439"/>
    <x v="219"/>
    <x v="1"/>
    <s v="TH-21235"/>
    <s v="Tiffany House"/>
    <x v="1"/>
    <x v="0"/>
    <x v="10"/>
    <s v="Pennsylvania"/>
    <x v="63"/>
    <x v="3"/>
    <x v="1112"/>
    <x v="1"/>
    <x v="9"/>
    <x v="1101"/>
    <n v="34.847999999999999"/>
    <n v="2"/>
    <n v="0.2"/>
    <n v="6.5339999999999998"/>
    <n v="27.878399999999999"/>
    <n v="6.9695999999999998"/>
    <x v="0"/>
    <x v="5"/>
    <s v="Q2"/>
    <x v="6"/>
  </r>
  <r>
    <n v="3216"/>
    <s v="CA-2017-150189"/>
    <x v="141"/>
    <x v="778"/>
    <x v="2"/>
    <s v="VG-21790"/>
    <s v="Vivek Gonzalez"/>
    <x v="0"/>
    <x v="0"/>
    <x v="353"/>
    <s v="California"/>
    <x v="435"/>
    <x v="1"/>
    <x v="49"/>
    <x v="1"/>
    <x v="2"/>
    <x v="49"/>
    <n v="75.180000000000007"/>
    <n v="6"/>
    <n v="0"/>
    <n v="35.334600000000002"/>
    <n v="75.180000000000007"/>
    <n v="0"/>
    <x v="3"/>
    <x v="7"/>
    <s v="Q3"/>
    <x v="3"/>
  </r>
  <r>
    <n v="3217"/>
    <s v="CA-2014-114433"/>
    <x v="8"/>
    <x v="613"/>
    <x v="1"/>
    <s v="NP-18325"/>
    <s v="Naresj Patel"/>
    <x v="0"/>
    <x v="0"/>
    <x v="182"/>
    <s v="California"/>
    <x v="232"/>
    <x v="1"/>
    <x v="1233"/>
    <x v="2"/>
    <x v="11"/>
    <x v="1216"/>
    <n v="149.97"/>
    <n v="3"/>
    <n v="0"/>
    <n v="52.4895"/>
    <n v="149.97"/>
    <n v="0"/>
    <x v="2"/>
    <x v="5"/>
    <s v="Q2"/>
    <x v="0"/>
  </r>
  <r>
    <n v="3218"/>
    <s v="CA-2017-104640"/>
    <x v="468"/>
    <x v="38"/>
    <x v="1"/>
    <s v="FH-14275"/>
    <s v="Frank Hawley"/>
    <x v="1"/>
    <x v="0"/>
    <x v="20"/>
    <s v="New York"/>
    <x v="23"/>
    <x v="3"/>
    <x v="760"/>
    <x v="1"/>
    <x v="8"/>
    <x v="758"/>
    <n v="931.17600000000004"/>
    <n v="3"/>
    <n v="0.2"/>
    <n v="314.27190000000002"/>
    <n v="744.94080000000008"/>
    <n v="186.23520000000002"/>
    <x v="3"/>
    <x v="0"/>
    <s v="Q4"/>
    <x v="5"/>
  </r>
  <r>
    <n v="3219"/>
    <s v="CA-2017-104640"/>
    <x v="468"/>
    <x v="38"/>
    <x v="1"/>
    <s v="FH-14275"/>
    <s v="Frank Hawley"/>
    <x v="1"/>
    <x v="0"/>
    <x v="20"/>
    <s v="New York"/>
    <x v="23"/>
    <x v="3"/>
    <x v="883"/>
    <x v="2"/>
    <x v="7"/>
    <x v="1480"/>
    <n v="430.88"/>
    <n v="2"/>
    <n v="0"/>
    <n v="124.9552"/>
    <n v="430.88"/>
    <n v="0"/>
    <x v="3"/>
    <x v="0"/>
    <s v="Q4"/>
    <x v="5"/>
  </r>
  <r>
    <n v="3220"/>
    <s v="US-2015-137008"/>
    <x v="653"/>
    <x v="688"/>
    <x v="1"/>
    <s v="JP-15460"/>
    <s v="Jennifer Patt"/>
    <x v="1"/>
    <x v="0"/>
    <x v="80"/>
    <s v="New Jersey"/>
    <x v="100"/>
    <x v="3"/>
    <x v="1237"/>
    <x v="1"/>
    <x v="10"/>
    <x v="1220"/>
    <n v="94.85"/>
    <n v="5"/>
    <n v="0"/>
    <n v="45.527999999999999"/>
    <n v="94.85"/>
    <n v="0"/>
    <x v="1"/>
    <x v="2"/>
    <s v="Q4"/>
    <x v="5"/>
  </r>
  <r>
    <n v="3221"/>
    <s v="US-2015-137008"/>
    <x v="653"/>
    <x v="688"/>
    <x v="1"/>
    <s v="JP-15460"/>
    <s v="Jennifer Patt"/>
    <x v="1"/>
    <x v="0"/>
    <x v="80"/>
    <s v="New Jersey"/>
    <x v="100"/>
    <x v="3"/>
    <x v="118"/>
    <x v="1"/>
    <x v="12"/>
    <x v="118"/>
    <n v="51.12"/>
    <n v="4"/>
    <n v="0"/>
    <n v="23.004000000000001"/>
    <n v="51.12"/>
    <n v="0"/>
    <x v="1"/>
    <x v="2"/>
    <s v="Q4"/>
    <x v="5"/>
  </r>
  <r>
    <n v="3222"/>
    <s v="US-2015-137008"/>
    <x v="653"/>
    <x v="688"/>
    <x v="1"/>
    <s v="JP-15460"/>
    <s v="Jennifer Patt"/>
    <x v="1"/>
    <x v="0"/>
    <x v="80"/>
    <s v="New Jersey"/>
    <x v="100"/>
    <x v="3"/>
    <x v="293"/>
    <x v="2"/>
    <x v="11"/>
    <x v="293"/>
    <n v="90"/>
    <n v="1"/>
    <n v="0"/>
    <n v="32.4"/>
    <n v="90"/>
    <n v="0"/>
    <x v="1"/>
    <x v="2"/>
    <s v="Q4"/>
    <x v="5"/>
  </r>
  <r>
    <n v="3223"/>
    <s v="CA-2014-108189"/>
    <x v="852"/>
    <x v="703"/>
    <x v="2"/>
    <s v="ES-14080"/>
    <s v="Erin Smith"/>
    <x v="1"/>
    <x v="0"/>
    <x v="228"/>
    <s v="Arizona"/>
    <x v="285"/>
    <x v="1"/>
    <x v="1017"/>
    <x v="1"/>
    <x v="10"/>
    <x v="1008"/>
    <n v="9.4079999999999995"/>
    <n v="2"/>
    <n v="0.2"/>
    <n v="3.4104000000000001"/>
    <n v="7.5263999999999998"/>
    <n v="1.8815999999999999"/>
    <x v="2"/>
    <x v="2"/>
    <s v="Q4"/>
    <x v="6"/>
  </r>
  <r>
    <n v="3224"/>
    <s v="CA-2014-108189"/>
    <x v="852"/>
    <x v="703"/>
    <x v="2"/>
    <s v="ES-14080"/>
    <s v="Erin Smith"/>
    <x v="1"/>
    <x v="0"/>
    <x v="228"/>
    <s v="Arizona"/>
    <x v="285"/>
    <x v="1"/>
    <x v="848"/>
    <x v="1"/>
    <x v="13"/>
    <x v="128"/>
    <n v="4.6719999999999997"/>
    <n v="2"/>
    <n v="0.2"/>
    <n v="1.46"/>
    <n v="3.7376"/>
    <n v="0.93440000000000001"/>
    <x v="2"/>
    <x v="2"/>
    <s v="Q4"/>
    <x v="6"/>
  </r>
  <r>
    <n v="3225"/>
    <s v="CA-2014-108189"/>
    <x v="852"/>
    <x v="703"/>
    <x v="2"/>
    <s v="ES-14080"/>
    <s v="Erin Smith"/>
    <x v="1"/>
    <x v="0"/>
    <x v="228"/>
    <s v="Arizona"/>
    <x v="285"/>
    <x v="1"/>
    <x v="256"/>
    <x v="2"/>
    <x v="7"/>
    <x v="257"/>
    <n v="318.39999999999998"/>
    <n v="2"/>
    <n v="0.2"/>
    <n v="107.46"/>
    <n v="254.72"/>
    <n v="63.68"/>
    <x v="2"/>
    <x v="2"/>
    <s v="Q4"/>
    <x v="6"/>
  </r>
  <r>
    <n v="3226"/>
    <s v="CA-2014-108189"/>
    <x v="852"/>
    <x v="703"/>
    <x v="2"/>
    <s v="ES-14080"/>
    <s v="Erin Smith"/>
    <x v="1"/>
    <x v="0"/>
    <x v="228"/>
    <s v="Arizona"/>
    <x v="285"/>
    <x v="1"/>
    <x v="1510"/>
    <x v="1"/>
    <x v="12"/>
    <x v="1497"/>
    <n v="12.768000000000001"/>
    <n v="6"/>
    <n v="0.2"/>
    <n v="4.6284000000000001"/>
    <n v="10.214400000000001"/>
    <n v="2.5536000000000003"/>
    <x v="2"/>
    <x v="2"/>
    <s v="Q4"/>
    <x v="6"/>
  </r>
  <r>
    <n v="3227"/>
    <s v="CA-2014-108189"/>
    <x v="852"/>
    <x v="703"/>
    <x v="2"/>
    <s v="ES-14080"/>
    <s v="Erin Smith"/>
    <x v="1"/>
    <x v="0"/>
    <x v="228"/>
    <s v="Arizona"/>
    <x v="285"/>
    <x v="1"/>
    <x v="1511"/>
    <x v="1"/>
    <x v="14"/>
    <x v="1498"/>
    <n v="15.36"/>
    <n v="2"/>
    <n v="0.2"/>
    <n v="-3.2639999999999998"/>
    <n v="12.288"/>
    <n v="3.0720000000000001"/>
    <x v="2"/>
    <x v="2"/>
    <s v="Q4"/>
    <x v="6"/>
  </r>
  <r>
    <n v="3228"/>
    <s v="CA-2014-108189"/>
    <x v="852"/>
    <x v="703"/>
    <x v="2"/>
    <s v="ES-14080"/>
    <s v="Erin Smith"/>
    <x v="1"/>
    <x v="0"/>
    <x v="228"/>
    <s v="Arizona"/>
    <x v="285"/>
    <x v="1"/>
    <x v="664"/>
    <x v="2"/>
    <x v="7"/>
    <x v="664"/>
    <n v="230.376"/>
    <n v="3"/>
    <n v="0.2"/>
    <n v="20.157900000000001"/>
    <n v="184.30080000000001"/>
    <n v="46.075200000000002"/>
    <x v="2"/>
    <x v="2"/>
    <s v="Q4"/>
    <x v="6"/>
  </r>
  <r>
    <n v="3229"/>
    <s v="CA-2014-108189"/>
    <x v="852"/>
    <x v="703"/>
    <x v="2"/>
    <s v="ES-14080"/>
    <s v="Erin Smith"/>
    <x v="1"/>
    <x v="0"/>
    <x v="228"/>
    <s v="Arizona"/>
    <x v="285"/>
    <x v="1"/>
    <x v="1044"/>
    <x v="2"/>
    <x v="11"/>
    <x v="1033"/>
    <n v="7.16"/>
    <n v="1"/>
    <n v="0.2"/>
    <n v="-8.9499999999999996E-2"/>
    <n v="5.7280000000000006"/>
    <n v="1.4320000000000002"/>
    <x v="2"/>
    <x v="2"/>
    <s v="Q4"/>
    <x v="6"/>
  </r>
  <r>
    <n v="3230"/>
    <s v="CA-2014-154641"/>
    <x v="430"/>
    <x v="128"/>
    <x v="1"/>
    <s v="KL-16645"/>
    <s v="Ken Lonsdale"/>
    <x v="0"/>
    <x v="0"/>
    <x v="20"/>
    <s v="New York"/>
    <x v="45"/>
    <x v="3"/>
    <x v="458"/>
    <x v="1"/>
    <x v="4"/>
    <x v="459"/>
    <n v="375.34"/>
    <n v="1"/>
    <n v="0"/>
    <n v="18.766999999999999"/>
    <n v="375.34"/>
    <n v="0"/>
    <x v="2"/>
    <x v="6"/>
    <s v="Q3"/>
    <x v="2"/>
  </r>
  <r>
    <n v="3231"/>
    <s v="CA-2017-131625"/>
    <x v="853"/>
    <x v="559"/>
    <x v="0"/>
    <s v="BN-11515"/>
    <s v="Bradley Nguyen"/>
    <x v="0"/>
    <x v="0"/>
    <x v="20"/>
    <s v="New York"/>
    <x v="29"/>
    <x v="3"/>
    <x v="935"/>
    <x v="0"/>
    <x v="5"/>
    <x v="928"/>
    <n v="114.9"/>
    <n v="5"/>
    <n v="0"/>
    <n v="39.066000000000003"/>
    <n v="114.9"/>
    <n v="0"/>
    <x v="3"/>
    <x v="8"/>
    <s v="Q3"/>
    <x v="5"/>
  </r>
  <r>
    <n v="3232"/>
    <s v="US-2017-156356"/>
    <x v="513"/>
    <x v="901"/>
    <x v="1"/>
    <s v="ND-18370"/>
    <s v="Natalie DeCherney"/>
    <x v="0"/>
    <x v="0"/>
    <x v="12"/>
    <s v="Texas"/>
    <x v="14"/>
    <x v="2"/>
    <x v="1311"/>
    <x v="1"/>
    <x v="8"/>
    <x v="1297"/>
    <n v="26.045999999999999"/>
    <n v="3"/>
    <n v="0.8"/>
    <n v="-44.278199999999998"/>
    <n v="5.2091999999999983"/>
    <n v="20.8368"/>
    <x v="3"/>
    <x v="3"/>
    <s v="Q2"/>
    <x v="1"/>
  </r>
  <r>
    <n v="3233"/>
    <s v="US-2017-156356"/>
    <x v="513"/>
    <x v="901"/>
    <x v="1"/>
    <s v="ND-18370"/>
    <s v="Natalie DeCherney"/>
    <x v="0"/>
    <x v="0"/>
    <x v="12"/>
    <s v="Texas"/>
    <x v="14"/>
    <x v="2"/>
    <x v="497"/>
    <x v="1"/>
    <x v="8"/>
    <x v="497"/>
    <n v="2.8959999999999999"/>
    <n v="1"/>
    <n v="0.8"/>
    <n v="-4.7784000000000004"/>
    <n v="0.57919999999999983"/>
    <n v="2.3168000000000002"/>
    <x v="3"/>
    <x v="3"/>
    <s v="Q2"/>
    <x v="1"/>
  </r>
  <r>
    <n v="3234"/>
    <s v="US-2017-156356"/>
    <x v="513"/>
    <x v="901"/>
    <x v="1"/>
    <s v="ND-18370"/>
    <s v="Natalie DeCherney"/>
    <x v="0"/>
    <x v="0"/>
    <x v="12"/>
    <s v="Texas"/>
    <x v="14"/>
    <x v="2"/>
    <x v="1512"/>
    <x v="1"/>
    <x v="4"/>
    <x v="1499"/>
    <n v="32.543999999999997"/>
    <n v="2"/>
    <n v="0.2"/>
    <n v="-7.7291999999999996"/>
    <n v="26.0352"/>
    <n v="6.5087999999999999"/>
    <x v="3"/>
    <x v="3"/>
    <s v="Q2"/>
    <x v="1"/>
  </r>
  <r>
    <n v="3235"/>
    <s v="CA-2016-138933"/>
    <x v="423"/>
    <x v="132"/>
    <x v="2"/>
    <s v="JL-15130"/>
    <s v="Jack Lebron"/>
    <x v="0"/>
    <x v="0"/>
    <x v="169"/>
    <s v="California"/>
    <x v="215"/>
    <x v="1"/>
    <x v="591"/>
    <x v="1"/>
    <x v="8"/>
    <x v="591"/>
    <n v="3.984"/>
    <n v="1"/>
    <n v="0.2"/>
    <n v="1.3944000000000001"/>
    <n v="3.1872000000000003"/>
    <n v="0.79680000000000006"/>
    <x v="0"/>
    <x v="3"/>
    <s v="Q2"/>
    <x v="1"/>
  </r>
  <r>
    <n v="3236"/>
    <s v="CA-2016-140746"/>
    <x v="804"/>
    <x v="900"/>
    <x v="3"/>
    <s v="RC-19825"/>
    <s v="Roy Collins"/>
    <x v="0"/>
    <x v="0"/>
    <x v="54"/>
    <s v="Connecticut"/>
    <x v="69"/>
    <x v="3"/>
    <x v="257"/>
    <x v="0"/>
    <x v="3"/>
    <x v="258"/>
    <n v="181.797"/>
    <n v="1"/>
    <n v="0.3"/>
    <n v="-15.582599999999999"/>
    <n v="127.25789999999999"/>
    <n v="54.539099999999998"/>
    <x v="0"/>
    <x v="9"/>
    <s v="Q1"/>
    <x v="5"/>
  </r>
  <r>
    <n v="3237"/>
    <s v="CA-2016-146836"/>
    <x v="440"/>
    <x v="422"/>
    <x v="3"/>
    <s v="CC-12475"/>
    <s v="Cindy Chapman"/>
    <x v="0"/>
    <x v="0"/>
    <x v="20"/>
    <s v="New York"/>
    <x v="23"/>
    <x v="3"/>
    <x v="355"/>
    <x v="1"/>
    <x v="4"/>
    <x v="355"/>
    <n v="44.94"/>
    <n v="3"/>
    <n v="0"/>
    <n v="12.5832"/>
    <n v="44.94"/>
    <n v="0"/>
    <x v="0"/>
    <x v="5"/>
    <s v="Q2"/>
    <x v="2"/>
  </r>
  <r>
    <n v="3238"/>
    <s v="CA-2016-146836"/>
    <x v="440"/>
    <x v="422"/>
    <x v="3"/>
    <s v="CC-12475"/>
    <s v="Cindy Chapman"/>
    <x v="0"/>
    <x v="0"/>
    <x v="20"/>
    <s v="New York"/>
    <x v="23"/>
    <x v="3"/>
    <x v="412"/>
    <x v="1"/>
    <x v="8"/>
    <x v="412"/>
    <n v="45.576000000000001"/>
    <n v="3"/>
    <n v="0.2"/>
    <n v="15.951599999999999"/>
    <n v="36.460799999999999"/>
    <n v="9.1151999999999997"/>
    <x v="0"/>
    <x v="5"/>
    <s v="Q2"/>
    <x v="2"/>
  </r>
  <r>
    <n v="3239"/>
    <s v="US-2016-127971"/>
    <x v="73"/>
    <x v="902"/>
    <x v="1"/>
    <s v="DW-13195"/>
    <s v="David Wiener"/>
    <x v="1"/>
    <x v="0"/>
    <x v="12"/>
    <s v="Texas"/>
    <x v="14"/>
    <x v="2"/>
    <x v="1209"/>
    <x v="0"/>
    <x v="1"/>
    <x v="1194"/>
    <n v="318.43"/>
    <n v="5"/>
    <n v="0.3"/>
    <n v="-77.332999999999998"/>
    <n v="222.90099999999998"/>
    <n v="95.528999999999996"/>
    <x v="0"/>
    <x v="0"/>
    <s v="Q4"/>
    <x v="1"/>
  </r>
  <r>
    <n v="3240"/>
    <s v="US-2016-127971"/>
    <x v="73"/>
    <x v="902"/>
    <x v="1"/>
    <s v="DW-13195"/>
    <s v="David Wiener"/>
    <x v="1"/>
    <x v="0"/>
    <x v="12"/>
    <s v="Texas"/>
    <x v="14"/>
    <x v="2"/>
    <x v="1513"/>
    <x v="2"/>
    <x v="7"/>
    <x v="1500"/>
    <n v="122.92"/>
    <n v="7"/>
    <n v="0.2"/>
    <n v="46.094999999999999"/>
    <n v="98.336000000000013"/>
    <n v="24.584000000000003"/>
    <x v="0"/>
    <x v="0"/>
    <s v="Q4"/>
    <x v="1"/>
  </r>
  <r>
    <n v="3241"/>
    <s v="US-2016-127971"/>
    <x v="73"/>
    <x v="902"/>
    <x v="1"/>
    <s v="DW-13195"/>
    <s v="David Wiener"/>
    <x v="1"/>
    <x v="0"/>
    <x v="12"/>
    <s v="Texas"/>
    <x v="14"/>
    <x v="2"/>
    <x v="325"/>
    <x v="0"/>
    <x v="5"/>
    <x v="325"/>
    <n v="7.0679999999999996"/>
    <n v="3"/>
    <n v="0.6"/>
    <n v="-2.8271999999999999"/>
    <n v="2.8271999999999999"/>
    <n v="4.2407999999999992"/>
    <x v="0"/>
    <x v="0"/>
    <s v="Q4"/>
    <x v="1"/>
  </r>
  <r>
    <n v="3242"/>
    <s v="US-2016-140809"/>
    <x v="854"/>
    <x v="855"/>
    <x v="2"/>
    <s v="CK-12760"/>
    <s v="Cyma Kinney"/>
    <x v="1"/>
    <x v="0"/>
    <x v="81"/>
    <s v="Virginia"/>
    <x v="101"/>
    <x v="0"/>
    <x v="1011"/>
    <x v="1"/>
    <x v="4"/>
    <x v="1003"/>
    <n v="56.45"/>
    <n v="5"/>
    <n v="0"/>
    <n v="14.677"/>
    <n v="56.45"/>
    <n v="0"/>
    <x v="0"/>
    <x v="11"/>
    <s v="Q1"/>
    <x v="2"/>
  </r>
  <r>
    <n v="3243"/>
    <s v="CA-2017-114524"/>
    <x v="185"/>
    <x v="710"/>
    <x v="0"/>
    <s v="EG-13900"/>
    <s v="Emily Grady"/>
    <x v="0"/>
    <x v="0"/>
    <x v="22"/>
    <s v="Illinois"/>
    <x v="36"/>
    <x v="2"/>
    <x v="1472"/>
    <x v="1"/>
    <x v="8"/>
    <x v="1459"/>
    <n v="13.468"/>
    <n v="13"/>
    <n v="0.8"/>
    <n v="-22.895600000000002"/>
    <n v="2.6935999999999996"/>
    <n v="10.7744"/>
    <x v="3"/>
    <x v="10"/>
    <s v="Q1"/>
    <x v="5"/>
  </r>
  <r>
    <n v="3244"/>
    <s v="CA-2017-113355"/>
    <x v="96"/>
    <x v="241"/>
    <x v="1"/>
    <s v="SJ-20215"/>
    <s v="Sarah Jordon"/>
    <x v="0"/>
    <x v="0"/>
    <x v="55"/>
    <s v="Texas"/>
    <x v="70"/>
    <x v="2"/>
    <x v="1514"/>
    <x v="2"/>
    <x v="7"/>
    <x v="1501"/>
    <n v="219.8"/>
    <n v="5"/>
    <n v="0.2"/>
    <n v="24.727499999999999"/>
    <n v="175.84000000000003"/>
    <n v="43.960000000000008"/>
    <x v="3"/>
    <x v="4"/>
    <s v="Q4"/>
    <x v="5"/>
  </r>
  <r>
    <n v="3245"/>
    <s v="CA-2017-113355"/>
    <x v="96"/>
    <x v="241"/>
    <x v="1"/>
    <s v="SJ-20215"/>
    <s v="Sarah Jordon"/>
    <x v="0"/>
    <x v="0"/>
    <x v="55"/>
    <s v="Texas"/>
    <x v="70"/>
    <x v="2"/>
    <x v="291"/>
    <x v="0"/>
    <x v="1"/>
    <x v="291"/>
    <n v="317.05799999999999"/>
    <n v="3"/>
    <n v="0.3"/>
    <n v="-18.117599999999999"/>
    <n v="221.94059999999999"/>
    <n v="95.117399999999989"/>
    <x v="3"/>
    <x v="4"/>
    <s v="Q4"/>
    <x v="5"/>
  </r>
  <r>
    <n v="3246"/>
    <s v="US-2017-140907"/>
    <x v="389"/>
    <x v="169"/>
    <x v="0"/>
    <s v="BP-11185"/>
    <s v="Ben Peterman"/>
    <x v="1"/>
    <x v="0"/>
    <x v="4"/>
    <s v="Washington"/>
    <x v="5"/>
    <x v="1"/>
    <x v="960"/>
    <x v="2"/>
    <x v="11"/>
    <x v="953"/>
    <n v="49.08"/>
    <n v="3"/>
    <n v="0"/>
    <n v="4.9080000000000004"/>
    <n v="49.08"/>
    <n v="0"/>
    <x v="3"/>
    <x v="4"/>
    <s v="Q4"/>
    <x v="1"/>
  </r>
  <r>
    <n v="3247"/>
    <s v="US-2017-140907"/>
    <x v="389"/>
    <x v="169"/>
    <x v="0"/>
    <s v="BP-11185"/>
    <s v="Ben Peterman"/>
    <x v="1"/>
    <x v="0"/>
    <x v="4"/>
    <s v="Washington"/>
    <x v="5"/>
    <x v="1"/>
    <x v="391"/>
    <x v="1"/>
    <x v="4"/>
    <x v="392"/>
    <n v="324.89999999999998"/>
    <n v="5"/>
    <n v="0"/>
    <n v="38.988"/>
    <n v="324.89999999999998"/>
    <n v="0"/>
    <x v="3"/>
    <x v="4"/>
    <s v="Q4"/>
    <x v="1"/>
  </r>
  <r>
    <n v="3248"/>
    <s v="US-2017-140907"/>
    <x v="389"/>
    <x v="169"/>
    <x v="0"/>
    <s v="BP-11185"/>
    <s v="Ben Peterman"/>
    <x v="1"/>
    <x v="0"/>
    <x v="4"/>
    <s v="Washington"/>
    <x v="5"/>
    <x v="1"/>
    <x v="1515"/>
    <x v="1"/>
    <x v="6"/>
    <x v="1502"/>
    <n v="18.239999999999998"/>
    <n v="3"/>
    <n v="0"/>
    <n v="5.2896000000000001"/>
    <n v="18.239999999999998"/>
    <n v="0"/>
    <x v="3"/>
    <x v="4"/>
    <s v="Q4"/>
    <x v="1"/>
  </r>
  <r>
    <n v="3249"/>
    <s v="CA-2016-159730"/>
    <x v="42"/>
    <x v="684"/>
    <x v="1"/>
    <s v="SJ-20125"/>
    <s v="Sanjit Jacobs"/>
    <x v="2"/>
    <x v="0"/>
    <x v="4"/>
    <s v="Washington"/>
    <x v="5"/>
    <x v="1"/>
    <x v="1459"/>
    <x v="0"/>
    <x v="1"/>
    <x v="1445"/>
    <n v="113.88800000000001"/>
    <n v="2"/>
    <n v="0.2"/>
    <n v="9.9651999999999994"/>
    <n v="91.110400000000013"/>
    <n v="22.777600000000003"/>
    <x v="0"/>
    <x v="8"/>
    <s v="Q3"/>
    <x v="3"/>
  </r>
  <r>
    <n v="3250"/>
    <s v="CA-2016-159730"/>
    <x v="42"/>
    <x v="684"/>
    <x v="1"/>
    <s v="SJ-20125"/>
    <s v="Sanjit Jacobs"/>
    <x v="2"/>
    <x v="0"/>
    <x v="4"/>
    <s v="Washington"/>
    <x v="5"/>
    <x v="1"/>
    <x v="665"/>
    <x v="2"/>
    <x v="7"/>
    <x v="665"/>
    <n v="105.584"/>
    <n v="2"/>
    <n v="0.2"/>
    <n v="7.9188000000000001"/>
    <n v="84.467200000000005"/>
    <n v="21.116800000000001"/>
    <x v="0"/>
    <x v="8"/>
    <s v="Q3"/>
    <x v="3"/>
  </r>
  <r>
    <n v="3251"/>
    <s v="CA-2016-157868"/>
    <x v="443"/>
    <x v="903"/>
    <x v="1"/>
    <s v="MC-17590"/>
    <s v="Matt Collister"/>
    <x v="1"/>
    <x v="0"/>
    <x v="354"/>
    <s v="Michigan"/>
    <x v="436"/>
    <x v="2"/>
    <x v="1053"/>
    <x v="1"/>
    <x v="13"/>
    <x v="1042"/>
    <n v="24.85"/>
    <n v="7"/>
    <n v="0"/>
    <n v="11.679500000000001"/>
    <n v="24.85"/>
    <n v="0"/>
    <x v="0"/>
    <x v="4"/>
    <s v="Q4"/>
    <x v="5"/>
  </r>
  <r>
    <n v="3252"/>
    <s v="CA-2017-119389"/>
    <x v="827"/>
    <x v="887"/>
    <x v="2"/>
    <s v="BG-11740"/>
    <s v="Bruce Geld"/>
    <x v="0"/>
    <x v="0"/>
    <x v="10"/>
    <s v="Pennsylvania"/>
    <x v="74"/>
    <x v="3"/>
    <x v="1001"/>
    <x v="0"/>
    <x v="5"/>
    <x v="1253"/>
    <n v="60.311999999999998"/>
    <n v="3"/>
    <n v="0.2"/>
    <n v="5.2773000000000003"/>
    <n v="48.249600000000001"/>
    <n v="12.0624"/>
    <x v="3"/>
    <x v="3"/>
    <s v="Q2"/>
    <x v="2"/>
  </r>
  <r>
    <n v="3253"/>
    <s v="CA-2017-110373"/>
    <x v="855"/>
    <x v="904"/>
    <x v="0"/>
    <s v="MA-17560"/>
    <s v="Matt Abelman"/>
    <x v="2"/>
    <x v="0"/>
    <x v="22"/>
    <s v="Illinois"/>
    <x v="26"/>
    <x v="2"/>
    <x v="425"/>
    <x v="1"/>
    <x v="6"/>
    <x v="425"/>
    <n v="7.056"/>
    <n v="3"/>
    <n v="0.2"/>
    <n v="2.2050000000000001"/>
    <n v="5.6448"/>
    <n v="1.4112"/>
    <x v="3"/>
    <x v="2"/>
    <s v="Q4"/>
    <x v="5"/>
  </r>
  <r>
    <n v="3254"/>
    <s v="CA-2017-110373"/>
    <x v="855"/>
    <x v="904"/>
    <x v="0"/>
    <s v="MA-17560"/>
    <s v="Matt Abelman"/>
    <x v="2"/>
    <x v="0"/>
    <x v="22"/>
    <s v="Illinois"/>
    <x v="26"/>
    <x v="2"/>
    <x v="1259"/>
    <x v="2"/>
    <x v="7"/>
    <x v="1243"/>
    <n v="27.184000000000001"/>
    <n v="2"/>
    <n v="0.2"/>
    <n v="2.0388000000000002"/>
    <n v="21.747200000000003"/>
    <n v="5.4368000000000007"/>
    <x v="3"/>
    <x v="2"/>
    <s v="Q4"/>
    <x v="5"/>
  </r>
  <r>
    <n v="3255"/>
    <s v="CA-2016-155474"/>
    <x v="630"/>
    <x v="607"/>
    <x v="1"/>
    <s v="CC-12220"/>
    <s v="Chris Cortes"/>
    <x v="0"/>
    <x v="0"/>
    <x v="4"/>
    <s v="Washington"/>
    <x v="59"/>
    <x v="1"/>
    <x v="233"/>
    <x v="2"/>
    <x v="7"/>
    <x v="234"/>
    <n v="107.98399999999999"/>
    <n v="1"/>
    <n v="0.2"/>
    <n v="9.4486000000000008"/>
    <n v="86.387200000000007"/>
    <n v="21.596800000000002"/>
    <x v="0"/>
    <x v="7"/>
    <s v="Q3"/>
    <x v="5"/>
  </r>
  <r>
    <n v="3256"/>
    <s v="CA-2016-155474"/>
    <x v="630"/>
    <x v="607"/>
    <x v="1"/>
    <s v="CC-12220"/>
    <s v="Chris Cortes"/>
    <x v="0"/>
    <x v="0"/>
    <x v="4"/>
    <s v="Washington"/>
    <x v="59"/>
    <x v="1"/>
    <x v="1232"/>
    <x v="1"/>
    <x v="8"/>
    <x v="1215"/>
    <n v="19.295999999999999"/>
    <n v="3"/>
    <n v="0.2"/>
    <n v="6.03"/>
    <n v="15.4368"/>
    <n v="3.8592"/>
    <x v="0"/>
    <x v="7"/>
    <s v="Q3"/>
    <x v="5"/>
  </r>
  <r>
    <n v="3257"/>
    <s v="CA-2015-155453"/>
    <x v="101"/>
    <x v="905"/>
    <x v="1"/>
    <s v="RA-19885"/>
    <s v="Ruben Ausman"/>
    <x v="1"/>
    <x v="0"/>
    <x v="108"/>
    <s v="Florida"/>
    <x v="133"/>
    <x v="0"/>
    <x v="745"/>
    <x v="1"/>
    <x v="2"/>
    <x v="743"/>
    <n v="4.6079999999999997"/>
    <n v="2"/>
    <n v="0.2"/>
    <n v="1.6704000000000001"/>
    <n v="3.6863999999999999"/>
    <n v="0.92159999999999997"/>
    <x v="1"/>
    <x v="6"/>
    <s v="Q3"/>
    <x v="1"/>
  </r>
  <r>
    <n v="3258"/>
    <s v="US-2016-161844"/>
    <x v="10"/>
    <x v="906"/>
    <x v="0"/>
    <s v="DK-12835"/>
    <s v="Damala Kotsonis"/>
    <x v="1"/>
    <x v="0"/>
    <x v="47"/>
    <s v="Tennessee"/>
    <x v="78"/>
    <x v="0"/>
    <x v="972"/>
    <x v="0"/>
    <x v="3"/>
    <x v="966"/>
    <n v="79.974000000000004"/>
    <n v="3"/>
    <n v="0.4"/>
    <n v="-29.323799999999999"/>
    <n v="47.984400000000001"/>
    <n v="31.989600000000003"/>
    <x v="0"/>
    <x v="4"/>
    <s v="Q4"/>
    <x v="5"/>
  </r>
  <r>
    <n v="3259"/>
    <s v="US-2016-161844"/>
    <x v="10"/>
    <x v="906"/>
    <x v="0"/>
    <s v="DK-12835"/>
    <s v="Damala Kotsonis"/>
    <x v="1"/>
    <x v="0"/>
    <x v="47"/>
    <s v="Tennessee"/>
    <x v="78"/>
    <x v="0"/>
    <x v="696"/>
    <x v="1"/>
    <x v="8"/>
    <x v="696"/>
    <n v="2.9460000000000002"/>
    <n v="2"/>
    <n v="0.7"/>
    <n v="-2.0621999999999998"/>
    <n v="0.88380000000000014"/>
    <n v="2.0621999999999998"/>
    <x v="0"/>
    <x v="4"/>
    <s v="Q4"/>
    <x v="5"/>
  </r>
  <r>
    <n v="3260"/>
    <s v="US-2016-162103"/>
    <x v="373"/>
    <x v="398"/>
    <x v="1"/>
    <s v="LB-16795"/>
    <s v="Laurel Beltran"/>
    <x v="2"/>
    <x v="0"/>
    <x v="336"/>
    <s v="Illinois"/>
    <x v="417"/>
    <x v="2"/>
    <x v="460"/>
    <x v="1"/>
    <x v="8"/>
    <x v="461"/>
    <n v="3.1360000000000001"/>
    <n v="2"/>
    <n v="0.8"/>
    <n v="-4.7039999999999997"/>
    <n v="0.62719999999999987"/>
    <n v="2.5088000000000004"/>
    <x v="0"/>
    <x v="0"/>
    <s v="Q4"/>
    <x v="1"/>
  </r>
  <r>
    <n v="3261"/>
    <s v="CA-2014-151554"/>
    <x v="687"/>
    <x v="907"/>
    <x v="2"/>
    <s v="CM-11815"/>
    <s v="Candace McMahon"/>
    <x v="1"/>
    <x v="0"/>
    <x v="45"/>
    <s v="Texas"/>
    <x v="89"/>
    <x v="2"/>
    <x v="1516"/>
    <x v="1"/>
    <x v="10"/>
    <x v="1503"/>
    <n v="20.736000000000001"/>
    <n v="4"/>
    <n v="0.2"/>
    <n v="7.2576000000000001"/>
    <n v="16.588800000000003"/>
    <n v="4.1472000000000007"/>
    <x v="2"/>
    <x v="0"/>
    <s v="Q4"/>
    <x v="5"/>
  </r>
  <r>
    <n v="3262"/>
    <s v="CA-2014-140662"/>
    <x v="664"/>
    <x v="908"/>
    <x v="2"/>
    <s v="TS-21205"/>
    <s v="Thomas Seio"/>
    <x v="1"/>
    <x v="0"/>
    <x v="8"/>
    <s v="California"/>
    <x v="9"/>
    <x v="1"/>
    <x v="959"/>
    <x v="2"/>
    <x v="11"/>
    <x v="952"/>
    <n v="99.98"/>
    <n v="2"/>
    <n v="0"/>
    <n v="7.9984000000000002"/>
    <n v="99.98"/>
    <n v="0"/>
    <x v="2"/>
    <x v="0"/>
    <s v="Q4"/>
    <x v="2"/>
  </r>
  <r>
    <n v="3263"/>
    <s v="CA-2014-140662"/>
    <x v="664"/>
    <x v="908"/>
    <x v="2"/>
    <s v="TS-21205"/>
    <s v="Thomas Seio"/>
    <x v="1"/>
    <x v="0"/>
    <x v="8"/>
    <s v="California"/>
    <x v="9"/>
    <x v="1"/>
    <x v="656"/>
    <x v="1"/>
    <x v="10"/>
    <x v="656"/>
    <n v="733.95"/>
    <n v="7"/>
    <n v="0"/>
    <n v="352.29599999999999"/>
    <n v="733.95"/>
    <n v="0"/>
    <x v="2"/>
    <x v="0"/>
    <s v="Q4"/>
    <x v="2"/>
  </r>
  <r>
    <n v="3264"/>
    <s v="CA-2014-140662"/>
    <x v="664"/>
    <x v="908"/>
    <x v="2"/>
    <s v="TS-21205"/>
    <s v="Thomas Seio"/>
    <x v="1"/>
    <x v="0"/>
    <x v="8"/>
    <s v="California"/>
    <x v="9"/>
    <x v="1"/>
    <x v="1429"/>
    <x v="1"/>
    <x v="9"/>
    <x v="1417"/>
    <n v="241.44"/>
    <n v="3"/>
    <n v="0"/>
    <n v="72.432000000000002"/>
    <n v="241.44"/>
    <n v="0"/>
    <x v="2"/>
    <x v="0"/>
    <s v="Q4"/>
    <x v="2"/>
  </r>
  <r>
    <n v="3265"/>
    <s v="CA-2016-122518"/>
    <x v="758"/>
    <x v="599"/>
    <x v="0"/>
    <s v="RF-19345"/>
    <s v="Randy Ferguson"/>
    <x v="1"/>
    <x v="0"/>
    <x v="100"/>
    <s v="Florida"/>
    <x v="123"/>
    <x v="0"/>
    <x v="1042"/>
    <x v="1"/>
    <x v="2"/>
    <x v="1031"/>
    <n v="10.08"/>
    <n v="4"/>
    <n v="0.2"/>
    <n v="3.528"/>
    <n v="8.0640000000000001"/>
    <n v="2.016"/>
    <x v="0"/>
    <x v="10"/>
    <s v="Q1"/>
    <x v="5"/>
  </r>
  <r>
    <n v="3266"/>
    <s v="US-2014-126571"/>
    <x v="856"/>
    <x v="323"/>
    <x v="1"/>
    <s v="JF-15565"/>
    <s v="Jill Fjeld"/>
    <x v="0"/>
    <x v="0"/>
    <x v="10"/>
    <s v="Pennsylvania"/>
    <x v="74"/>
    <x v="3"/>
    <x v="718"/>
    <x v="1"/>
    <x v="4"/>
    <x v="717"/>
    <n v="281.904"/>
    <n v="2"/>
    <n v="0.2"/>
    <n v="10.571400000000001"/>
    <n v="225.5232"/>
    <n v="56.380800000000001"/>
    <x v="2"/>
    <x v="2"/>
    <s v="Q4"/>
    <x v="3"/>
  </r>
  <r>
    <n v="3267"/>
    <s v="US-2014-126571"/>
    <x v="856"/>
    <x v="323"/>
    <x v="1"/>
    <s v="JF-15565"/>
    <s v="Jill Fjeld"/>
    <x v="0"/>
    <x v="0"/>
    <x v="10"/>
    <s v="Pennsylvania"/>
    <x v="74"/>
    <x v="3"/>
    <x v="556"/>
    <x v="1"/>
    <x v="12"/>
    <x v="555"/>
    <n v="201.43199999999999"/>
    <n v="3"/>
    <n v="0.2"/>
    <n v="67.9833"/>
    <n v="161.1456"/>
    <n v="40.2864"/>
    <x v="2"/>
    <x v="2"/>
    <s v="Q4"/>
    <x v="3"/>
  </r>
  <r>
    <n v="3268"/>
    <s v="CA-2014-143840"/>
    <x v="857"/>
    <x v="632"/>
    <x v="1"/>
    <s v="EH-14185"/>
    <s v="Evan Henry"/>
    <x v="0"/>
    <x v="0"/>
    <x v="27"/>
    <s v="Alabama"/>
    <x v="33"/>
    <x v="0"/>
    <x v="704"/>
    <x v="2"/>
    <x v="7"/>
    <x v="704"/>
    <n v="135.97999999999999"/>
    <n v="2"/>
    <n v="0"/>
    <n v="33.994999999999997"/>
    <n v="135.97999999999999"/>
    <n v="0"/>
    <x v="2"/>
    <x v="5"/>
    <s v="Q2"/>
    <x v="6"/>
  </r>
  <r>
    <n v="3269"/>
    <s v="CA-2014-143840"/>
    <x v="857"/>
    <x v="632"/>
    <x v="1"/>
    <s v="EH-14185"/>
    <s v="Evan Henry"/>
    <x v="0"/>
    <x v="0"/>
    <x v="27"/>
    <s v="Alabama"/>
    <x v="33"/>
    <x v="0"/>
    <x v="1517"/>
    <x v="2"/>
    <x v="7"/>
    <x v="1504"/>
    <n v="44.95"/>
    <n v="1"/>
    <n v="0"/>
    <n v="12.586"/>
    <n v="44.95"/>
    <n v="0"/>
    <x v="2"/>
    <x v="5"/>
    <s v="Q2"/>
    <x v="6"/>
  </r>
  <r>
    <n v="3270"/>
    <s v="CA-2014-115980"/>
    <x v="858"/>
    <x v="909"/>
    <x v="1"/>
    <s v="VW-21775"/>
    <s v="Victoria Wilson"/>
    <x v="1"/>
    <x v="0"/>
    <x v="298"/>
    <s v="South Dakota"/>
    <x v="374"/>
    <x v="2"/>
    <x v="1425"/>
    <x v="2"/>
    <x v="11"/>
    <x v="1413"/>
    <n v="2.97"/>
    <n v="3"/>
    <n v="0"/>
    <n v="1.3068"/>
    <n v="2.97"/>
    <n v="0"/>
    <x v="2"/>
    <x v="7"/>
    <s v="Q3"/>
    <x v="0"/>
  </r>
  <r>
    <n v="3271"/>
    <s v="CA-2014-115980"/>
    <x v="858"/>
    <x v="909"/>
    <x v="1"/>
    <s v="VW-21775"/>
    <s v="Victoria Wilson"/>
    <x v="1"/>
    <x v="0"/>
    <x v="298"/>
    <s v="South Dakota"/>
    <x v="374"/>
    <x v="2"/>
    <x v="52"/>
    <x v="1"/>
    <x v="13"/>
    <x v="52"/>
    <n v="6.54"/>
    <n v="3"/>
    <n v="0"/>
    <n v="2.6814"/>
    <n v="6.54"/>
    <n v="0"/>
    <x v="2"/>
    <x v="7"/>
    <s v="Q3"/>
    <x v="0"/>
  </r>
  <r>
    <n v="3272"/>
    <s v="CA-2015-155145"/>
    <x v="17"/>
    <x v="693"/>
    <x v="0"/>
    <s v="KN-16450"/>
    <s v="Kean Nguyen"/>
    <x v="1"/>
    <x v="0"/>
    <x v="355"/>
    <s v="California"/>
    <x v="437"/>
    <x v="1"/>
    <x v="1425"/>
    <x v="2"/>
    <x v="11"/>
    <x v="1413"/>
    <n v="7.92"/>
    <n v="8"/>
    <n v="0"/>
    <n v="3.4847999999999999"/>
    <n v="7.92"/>
    <n v="0"/>
    <x v="1"/>
    <x v="4"/>
    <s v="Q4"/>
    <x v="1"/>
  </r>
  <r>
    <n v="3273"/>
    <s v="CA-2015-146038"/>
    <x v="97"/>
    <x v="910"/>
    <x v="1"/>
    <s v="SJ-20215"/>
    <s v="Sarah Jordon"/>
    <x v="0"/>
    <x v="0"/>
    <x v="1"/>
    <s v="California"/>
    <x v="13"/>
    <x v="1"/>
    <x v="23"/>
    <x v="0"/>
    <x v="1"/>
    <x v="23"/>
    <n v="203.92"/>
    <n v="5"/>
    <n v="0.2"/>
    <n v="22.940999999999999"/>
    <n v="163.136"/>
    <n v="40.783999999999999"/>
    <x v="1"/>
    <x v="11"/>
    <s v="Q1"/>
    <x v="2"/>
  </r>
  <r>
    <n v="3274"/>
    <s v="CA-2017-133865"/>
    <x v="540"/>
    <x v="582"/>
    <x v="1"/>
    <s v="PS-19045"/>
    <s v="Penelope Sewall"/>
    <x v="2"/>
    <x v="0"/>
    <x v="1"/>
    <s v="California"/>
    <x v="3"/>
    <x v="1"/>
    <x v="890"/>
    <x v="2"/>
    <x v="16"/>
    <x v="883"/>
    <n v="3359.9520000000002"/>
    <n v="6"/>
    <n v="0.2"/>
    <n v="1049.9849999999999"/>
    <n v="2687.9616000000005"/>
    <n v="671.99040000000014"/>
    <x v="3"/>
    <x v="5"/>
    <s v="Q2"/>
    <x v="2"/>
  </r>
  <r>
    <n v="3275"/>
    <s v="CA-2017-116358"/>
    <x v="808"/>
    <x v="373"/>
    <x v="1"/>
    <s v="KM-16225"/>
    <s v="Kalyca Meade"/>
    <x v="1"/>
    <x v="0"/>
    <x v="356"/>
    <s v="Kansas"/>
    <x v="438"/>
    <x v="2"/>
    <x v="829"/>
    <x v="1"/>
    <x v="13"/>
    <x v="128"/>
    <n v="18.239999999999998"/>
    <n v="3"/>
    <n v="0"/>
    <n v="9.1199999999999992"/>
    <n v="18.239999999999998"/>
    <n v="0"/>
    <x v="3"/>
    <x v="0"/>
    <s v="Q4"/>
    <x v="6"/>
  </r>
  <r>
    <n v="3276"/>
    <s v="CA-2017-116358"/>
    <x v="808"/>
    <x v="373"/>
    <x v="1"/>
    <s v="KM-16225"/>
    <s v="Kalyca Meade"/>
    <x v="1"/>
    <x v="0"/>
    <x v="356"/>
    <s v="Kansas"/>
    <x v="438"/>
    <x v="2"/>
    <x v="182"/>
    <x v="1"/>
    <x v="6"/>
    <x v="183"/>
    <n v="27.78"/>
    <n v="6"/>
    <n v="0"/>
    <n v="9.1674000000000007"/>
    <n v="27.78"/>
    <n v="0"/>
    <x v="3"/>
    <x v="0"/>
    <s v="Q4"/>
    <x v="6"/>
  </r>
  <r>
    <n v="3277"/>
    <s v="CA-2014-102988"/>
    <x v="267"/>
    <x v="568"/>
    <x v="0"/>
    <s v="GM-14695"/>
    <s v="Greg Maxwell"/>
    <x v="1"/>
    <x v="0"/>
    <x v="166"/>
    <s v="Virginia"/>
    <x v="212"/>
    <x v="0"/>
    <x v="346"/>
    <x v="1"/>
    <x v="6"/>
    <x v="346"/>
    <n v="22.96"/>
    <n v="7"/>
    <n v="0"/>
    <n v="7.5768000000000004"/>
    <n v="22.96"/>
    <n v="0"/>
    <x v="2"/>
    <x v="3"/>
    <s v="Q2"/>
    <x v="3"/>
  </r>
  <r>
    <n v="3278"/>
    <s v="CA-2014-102988"/>
    <x v="267"/>
    <x v="568"/>
    <x v="0"/>
    <s v="GM-14695"/>
    <s v="Greg Maxwell"/>
    <x v="1"/>
    <x v="0"/>
    <x v="166"/>
    <s v="Virginia"/>
    <x v="212"/>
    <x v="0"/>
    <x v="1129"/>
    <x v="2"/>
    <x v="7"/>
    <x v="1117"/>
    <n v="28.99"/>
    <n v="1"/>
    <n v="0"/>
    <n v="8.4070999999999998"/>
    <n v="28.99"/>
    <n v="0"/>
    <x v="2"/>
    <x v="3"/>
    <s v="Q2"/>
    <x v="3"/>
  </r>
  <r>
    <n v="3279"/>
    <s v="CA-2014-102988"/>
    <x v="267"/>
    <x v="568"/>
    <x v="0"/>
    <s v="GM-14695"/>
    <s v="Greg Maxwell"/>
    <x v="1"/>
    <x v="0"/>
    <x v="166"/>
    <s v="Virginia"/>
    <x v="212"/>
    <x v="0"/>
    <x v="219"/>
    <x v="1"/>
    <x v="10"/>
    <x v="220"/>
    <n v="12.96"/>
    <n v="2"/>
    <n v="0"/>
    <n v="6.3503999999999996"/>
    <n v="12.96"/>
    <n v="0"/>
    <x v="2"/>
    <x v="3"/>
    <s v="Q2"/>
    <x v="3"/>
  </r>
  <r>
    <n v="3280"/>
    <s v="CA-2014-102988"/>
    <x v="267"/>
    <x v="568"/>
    <x v="0"/>
    <s v="GM-14695"/>
    <s v="Greg Maxwell"/>
    <x v="1"/>
    <x v="0"/>
    <x v="166"/>
    <s v="Virginia"/>
    <x v="212"/>
    <x v="0"/>
    <x v="1210"/>
    <x v="1"/>
    <x v="6"/>
    <x v="1195"/>
    <n v="22.96"/>
    <n v="7"/>
    <n v="0"/>
    <n v="6.6584000000000003"/>
    <n v="22.96"/>
    <n v="0"/>
    <x v="2"/>
    <x v="3"/>
    <s v="Q2"/>
    <x v="3"/>
  </r>
  <r>
    <n v="3281"/>
    <s v="CA-2014-102988"/>
    <x v="267"/>
    <x v="568"/>
    <x v="0"/>
    <s v="GM-14695"/>
    <s v="Greg Maxwell"/>
    <x v="1"/>
    <x v="0"/>
    <x v="166"/>
    <s v="Virginia"/>
    <x v="212"/>
    <x v="0"/>
    <x v="465"/>
    <x v="1"/>
    <x v="14"/>
    <x v="466"/>
    <n v="4164.05"/>
    <n v="5"/>
    <n v="0"/>
    <n v="83.281000000000006"/>
    <n v="4164.05"/>
    <n v="0"/>
    <x v="2"/>
    <x v="3"/>
    <s v="Q2"/>
    <x v="3"/>
  </r>
  <r>
    <n v="3282"/>
    <s v="US-2014-117170"/>
    <x v="328"/>
    <x v="131"/>
    <x v="1"/>
    <s v="KT-16465"/>
    <s v="Kean Takahito"/>
    <x v="0"/>
    <x v="0"/>
    <x v="253"/>
    <s v="North Carolina"/>
    <x v="313"/>
    <x v="0"/>
    <x v="1016"/>
    <x v="2"/>
    <x v="11"/>
    <x v="1007"/>
    <n v="47.984000000000002"/>
    <n v="2"/>
    <n v="0.2"/>
    <n v="13.195600000000001"/>
    <n v="38.387200000000007"/>
    <n v="9.5968000000000018"/>
    <x v="2"/>
    <x v="8"/>
    <s v="Q3"/>
    <x v="4"/>
  </r>
  <r>
    <n v="3283"/>
    <s v="US-2014-117170"/>
    <x v="328"/>
    <x v="131"/>
    <x v="1"/>
    <s v="KT-16465"/>
    <s v="Kean Takahito"/>
    <x v="0"/>
    <x v="0"/>
    <x v="253"/>
    <s v="North Carolina"/>
    <x v="313"/>
    <x v="0"/>
    <x v="874"/>
    <x v="1"/>
    <x v="10"/>
    <x v="868"/>
    <n v="4.6239999999999997"/>
    <n v="1"/>
    <n v="0.2"/>
    <n v="1.6761999999999999"/>
    <n v="3.6991999999999998"/>
    <n v="0.92479999999999996"/>
    <x v="2"/>
    <x v="8"/>
    <s v="Q3"/>
    <x v="4"/>
  </r>
  <r>
    <n v="3284"/>
    <s v="CA-2014-159478"/>
    <x v="587"/>
    <x v="911"/>
    <x v="1"/>
    <s v="MH-17785"/>
    <s v="Maya Herman"/>
    <x v="1"/>
    <x v="0"/>
    <x v="20"/>
    <s v="New York"/>
    <x v="45"/>
    <x v="3"/>
    <x v="534"/>
    <x v="0"/>
    <x v="5"/>
    <x v="534"/>
    <n v="15.24"/>
    <n v="3"/>
    <n v="0"/>
    <n v="5.1816000000000004"/>
    <n v="15.24"/>
    <n v="0"/>
    <x v="2"/>
    <x v="8"/>
    <s v="Q3"/>
    <x v="0"/>
  </r>
  <r>
    <n v="3285"/>
    <s v="CA-2014-103702"/>
    <x v="171"/>
    <x v="101"/>
    <x v="1"/>
    <s v="AF-10885"/>
    <s v="Art Foster"/>
    <x v="0"/>
    <x v="0"/>
    <x v="54"/>
    <s v="Ohio"/>
    <x v="322"/>
    <x v="3"/>
    <x v="471"/>
    <x v="1"/>
    <x v="8"/>
    <x v="472"/>
    <n v="63.923999999999999"/>
    <n v="7"/>
    <n v="0.7"/>
    <n v="-46.877600000000001"/>
    <n v="19.177200000000003"/>
    <n v="44.7468"/>
    <x v="2"/>
    <x v="8"/>
    <s v="Q3"/>
    <x v="5"/>
  </r>
  <r>
    <n v="3286"/>
    <s v="CA-2017-150525"/>
    <x v="297"/>
    <x v="912"/>
    <x v="1"/>
    <s v="JP-16135"/>
    <s v="Julie Prescott"/>
    <x v="2"/>
    <x v="0"/>
    <x v="254"/>
    <s v="Oklahoma"/>
    <x v="314"/>
    <x v="2"/>
    <x v="836"/>
    <x v="1"/>
    <x v="6"/>
    <x v="831"/>
    <n v="6.56"/>
    <n v="2"/>
    <n v="0"/>
    <n v="1.9024000000000001"/>
    <n v="6.56"/>
    <n v="0"/>
    <x v="3"/>
    <x v="11"/>
    <s v="Q1"/>
    <x v="2"/>
  </r>
  <r>
    <n v="3287"/>
    <s v="CA-2017-150525"/>
    <x v="297"/>
    <x v="912"/>
    <x v="1"/>
    <s v="JP-16135"/>
    <s v="Julie Prescott"/>
    <x v="2"/>
    <x v="0"/>
    <x v="254"/>
    <s v="Oklahoma"/>
    <x v="314"/>
    <x v="2"/>
    <x v="1518"/>
    <x v="1"/>
    <x v="9"/>
    <x v="1505"/>
    <n v="13.11"/>
    <n v="3"/>
    <n v="0"/>
    <n v="3.4085999999999999"/>
    <n v="13.11"/>
    <n v="0"/>
    <x v="3"/>
    <x v="11"/>
    <s v="Q1"/>
    <x v="2"/>
  </r>
  <r>
    <n v="3288"/>
    <s v="CA-2015-157770"/>
    <x v="350"/>
    <x v="631"/>
    <x v="2"/>
    <s v="RD-19585"/>
    <s v="Rob Dowd"/>
    <x v="0"/>
    <x v="0"/>
    <x v="357"/>
    <s v="California"/>
    <x v="439"/>
    <x v="1"/>
    <x v="638"/>
    <x v="2"/>
    <x v="7"/>
    <x v="759"/>
    <n v="494.37599999999998"/>
    <n v="3"/>
    <n v="0.2"/>
    <n v="49.437600000000003"/>
    <n v="395.50080000000003"/>
    <n v="98.875200000000007"/>
    <x v="1"/>
    <x v="4"/>
    <s v="Q4"/>
    <x v="1"/>
  </r>
  <r>
    <n v="3289"/>
    <s v="CA-2015-157770"/>
    <x v="350"/>
    <x v="631"/>
    <x v="2"/>
    <s v="RD-19585"/>
    <s v="Rob Dowd"/>
    <x v="0"/>
    <x v="0"/>
    <x v="357"/>
    <s v="California"/>
    <x v="439"/>
    <x v="1"/>
    <x v="347"/>
    <x v="1"/>
    <x v="8"/>
    <x v="347"/>
    <n v="29.2"/>
    <n v="5"/>
    <n v="0.2"/>
    <n v="9.8550000000000004"/>
    <n v="23.36"/>
    <n v="5.84"/>
    <x v="1"/>
    <x v="4"/>
    <s v="Q4"/>
    <x v="1"/>
  </r>
  <r>
    <n v="3290"/>
    <s v="CA-2015-157770"/>
    <x v="350"/>
    <x v="631"/>
    <x v="2"/>
    <s v="RD-19585"/>
    <s v="Rob Dowd"/>
    <x v="0"/>
    <x v="0"/>
    <x v="357"/>
    <s v="California"/>
    <x v="439"/>
    <x v="1"/>
    <x v="100"/>
    <x v="2"/>
    <x v="11"/>
    <x v="100"/>
    <n v="248.85"/>
    <n v="5"/>
    <n v="0"/>
    <n v="27.3735"/>
    <n v="248.85"/>
    <n v="0"/>
    <x v="1"/>
    <x v="4"/>
    <s v="Q4"/>
    <x v="1"/>
  </r>
  <r>
    <n v="3291"/>
    <s v="CA-2015-157770"/>
    <x v="350"/>
    <x v="631"/>
    <x v="2"/>
    <s v="RD-19585"/>
    <s v="Rob Dowd"/>
    <x v="0"/>
    <x v="0"/>
    <x v="357"/>
    <s v="California"/>
    <x v="439"/>
    <x v="1"/>
    <x v="1519"/>
    <x v="2"/>
    <x v="11"/>
    <x v="1506"/>
    <n v="36.24"/>
    <n v="1"/>
    <n v="0"/>
    <n v="15.220800000000001"/>
    <n v="36.24"/>
    <n v="0"/>
    <x v="1"/>
    <x v="4"/>
    <s v="Q4"/>
    <x v="1"/>
  </r>
  <r>
    <n v="3292"/>
    <s v="CA-2016-167290"/>
    <x v="859"/>
    <x v="271"/>
    <x v="1"/>
    <s v="JF-15295"/>
    <s v="Jason Fortune-"/>
    <x v="0"/>
    <x v="0"/>
    <x v="341"/>
    <s v="Michigan"/>
    <x v="422"/>
    <x v="2"/>
    <x v="512"/>
    <x v="1"/>
    <x v="6"/>
    <x v="512"/>
    <n v="11.68"/>
    <n v="2"/>
    <n v="0"/>
    <n v="3.504"/>
    <n v="11.68"/>
    <n v="0"/>
    <x v="0"/>
    <x v="2"/>
    <s v="Q4"/>
    <x v="1"/>
  </r>
  <r>
    <n v="3293"/>
    <s v="CA-2014-106264"/>
    <x v="58"/>
    <x v="129"/>
    <x v="1"/>
    <s v="CK-12595"/>
    <s v="Clytie Kelty"/>
    <x v="0"/>
    <x v="0"/>
    <x v="70"/>
    <s v="California"/>
    <x v="142"/>
    <x v="1"/>
    <x v="168"/>
    <x v="1"/>
    <x v="14"/>
    <x v="169"/>
    <n v="11.91"/>
    <n v="3"/>
    <n v="0"/>
    <n v="0.1191"/>
    <n v="11.91"/>
    <n v="0"/>
    <x v="2"/>
    <x v="4"/>
    <s v="Q4"/>
    <x v="5"/>
  </r>
  <r>
    <n v="3294"/>
    <s v="CA-2014-106264"/>
    <x v="58"/>
    <x v="129"/>
    <x v="1"/>
    <s v="CK-12595"/>
    <s v="Clytie Kelty"/>
    <x v="0"/>
    <x v="0"/>
    <x v="70"/>
    <s v="California"/>
    <x v="142"/>
    <x v="1"/>
    <x v="852"/>
    <x v="0"/>
    <x v="5"/>
    <x v="845"/>
    <n v="3.48"/>
    <n v="2"/>
    <n v="0"/>
    <n v="1.1135999999999999"/>
    <n v="3.48"/>
    <n v="0"/>
    <x v="2"/>
    <x v="4"/>
    <s v="Q4"/>
    <x v="5"/>
  </r>
  <r>
    <n v="3295"/>
    <s v="CA-2014-138023"/>
    <x v="860"/>
    <x v="913"/>
    <x v="2"/>
    <s v="KH-16510"/>
    <s v="Keith Herrera"/>
    <x v="0"/>
    <x v="0"/>
    <x v="61"/>
    <s v="Texas"/>
    <x v="176"/>
    <x v="2"/>
    <x v="612"/>
    <x v="1"/>
    <x v="8"/>
    <x v="612"/>
    <n v="30.96"/>
    <n v="8"/>
    <n v="0.8"/>
    <n v="-52.631999999999998"/>
    <n v="6.1919999999999984"/>
    <n v="24.768000000000001"/>
    <x v="2"/>
    <x v="6"/>
    <s v="Q3"/>
    <x v="5"/>
  </r>
  <r>
    <n v="3296"/>
    <s v="CA-2017-113418"/>
    <x v="172"/>
    <x v="914"/>
    <x v="2"/>
    <s v="CM-12655"/>
    <s v="Corinna Mitchell"/>
    <x v="2"/>
    <x v="0"/>
    <x v="20"/>
    <s v="New York"/>
    <x v="45"/>
    <x v="3"/>
    <x v="1520"/>
    <x v="2"/>
    <x v="15"/>
    <x v="1507"/>
    <n v="1704.89"/>
    <n v="11"/>
    <n v="0"/>
    <n v="767.20050000000003"/>
    <n v="1704.89"/>
    <n v="0"/>
    <x v="3"/>
    <x v="2"/>
    <s v="Q4"/>
    <x v="1"/>
  </r>
  <r>
    <n v="3297"/>
    <s v="US-2015-110569"/>
    <x v="293"/>
    <x v="915"/>
    <x v="1"/>
    <s v="EB-13870"/>
    <s v="Emily Burns"/>
    <x v="0"/>
    <x v="0"/>
    <x v="42"/>
    <s v="Arizona"/>
    <x v="51"/>
    <x v="1"/>
    <x v="624"/>
    <x v="1"/>
    <x v="8"/>
    <x v="624"/>
    <n v="19.193999999999999"/>
    <n v="7"/>
    <n v="0.7"/>
    <n v="-12.795999999999999"/>
    <n v="5.7582000000000004"/>
    <n v="13.435799999999999"/>
    <x v="1"/>
    <x v="5"/>
    <s v="Q2"/>
    <x v="3"/>
  </r>
  <r>
    <n v="3298"/>
    <s v="US-2015-110569"/>
    <x v="293"/>
    <x v="915"/>
    <x v="1"/>
    <s v="EB-13870"/>
    <s v="Emily Burns"/>
    <x v="0"/>
    <x v="0"/>
    <x v="42"/>
    <s v="Arizona"/>
    <x v="51"/>
    <x v="1"/>
    <x v="513"/>
    <x v="1"/>
    <x v="9"/>
    <x v="513"/>
    <n v="121.792"/>
    <n v="4"/>
    <n v="0.2"/>
    <n v="13.701599999999999"/>
    <n v="97.433600000000013"/>
    <n v="24.358400000000003"/>
    <x v="1"/>
    <x v="5"/>
    <s v="Q2"/>
    <x v="3"/>
  </r>
  <r>
    <n v="3299"/>
    <s v="CA-2017-136308"/>
    <x v="673"/>
    <x v="38"/>
    <x v="3"/>
    <s v="MW-18235"/>
    <s v="Mitch Willingham"/>
    <x v="1"/>
    <x v="0"/>
    <x v="8"/>
    <s v="California"/>
    <x v="34"/>
    <x v="1"/>
    <x v="1150"/>
    <x v="2"/>
    <x v="15"/>
    <x v="1138"/>
    <n v="1919.9760000000001"/>
    <n v="3"/>
    <n v="0.2"/>
    <n v="215.9973"/>
    <n v="1535.9808000000003"/>
    <n v="383.99520000000007"/>
    <x v="3"/>
    <x v="0"/>
    <s v="Q4"/>
    <x v="6"/>
  </r>
  <r>
    <n v="3300"/>
    <s v="US-2014-159926"/>
    <x v="728"/>
    <x v="794"/>
    <x v="1"/>
    <s v="CS-11950"/>
    <s v="Carlos Soltero"/>
    <x v="0"/>
    <x v="0"/>
    <x v="10"/>
    <s v="Pennsylvania"/>
    <x v="11"/>
    <x v="3"/>
    <x v="13"/>
    <x v="1"/>
    <x v="8"/>
    <x v="13"/>
    <n v="50.997"/>
    <n v="1"/>
    <n v="0.7"/>
    <n v="-40.797600000000003"/>
    <n v="15.299100000000003"/>
    <n v="35.697899999999997"/>
    <x v="2"/>
    <x v="0"/>
    <s v="Q4"/>
    <x v="0"/>
  </r>
  <r>
    <n v="3301"/>
    <s v="US-2014-159926"/>
    <x v="728"/>
    <x v="794"/>
    <x v="1"/>
    <s v="CS-11950"/>
    <s v="Carlos Soltero"/>
    <x v="0"/>
    <x v="0"/>
    <x v="10"/>
    <s v="Pennsylvania"/>
    <x v="11"/>
    <x v="3"/>
    <x v="82"/>
    <x v="1"/>
    <x v="4"/>
    <x v="82"/>
    <n v="76.792000000000002"/>
    <n v="1"/>
    <n v="0.2"/>
    <n v="-16.318300000000001"/>
    <n v="61.433600000000006"/>
    <n v="15.358400000000001"/>
    <x v="2"/>
    <x v="0"/>
    <s v="Q4"/>
    <x v="0"/>
  </r>
  <r>
    <n v="3302"/>
    <s v="US-2014-159926"/>
    <x v="728"/>
    <x v="794"/>
    <x v="1"/>
    <s v="CS-11950"/>
    <s v="Carlos Soltero"/>
    <x v="0"/>
    <x v="0"/>
    <x v="10"/>
    <s v="Pennsylvania"/>
    <x v="11"/>
    <x v="3"/>
    <x v="1521"/>
    <x v="2"/>
    <x v="7"/>
    <x v="1508"/>
    <n v="539.96400000000006"/>
    <n v="6"/>
    <n v="0.4"/>
    <n v="-107.9928"/>
    <n v="323.97840000000002"/>
    <n v="215.98560000000003"/>
    <x v="2"/>
    <x v="0"/>
    <s v="Q4"/>
    <x v="0"/>
  </r>
  <r>
    <n v="3303"/>
    <s v="US-2014-159926"/>
    <x v="728"/>
    <x v="794"/>
    <x v="1"/>
    <s v="CS-11950"/>
    <s v="Carlos Soltero"/>
    <x v="0"/>
    <x v="0"/>
    <x v="10"/>
    <s v="Pennsylvania"/>
    <x v="11"/>
    <x v="3"/>
    <x v="1001"/>
    <x v="0"/>
    <x v="5"/>
    <x v="1253"/>
    <n v="60.311999999999998"/>
    <n v="3"/>
    <n v="0.2"/>
    <n v="5.2773000000000003"/>
    <n v="48.249600000000001"/>
    <n v="12.0624"/>
    <x v="2"/>
    <x v="0"/>
    <s v="Q4"/>
    <x v="0"/>
  </r>
  <r>
    <n v="3304"/>
    <s v="US-2014-159926"/>
    <x v="728"/>
    <x v="794"/>
    <x v="1"/>
    <s v="CS-11950"/>
    <s v="Carlos Soltero"/>
    <x v="0"/>
    <x v="0"/>
    <x v="10"/>
    <s v="Pennsylvania"/>
    <x v="11"/>
    <x v="3"/>
    <x v="870"/>
    <x v="1"/>
    <x v="8"/>
    <x v="864"/>
    <n v="1.944"/>
    <n v="3"/>
    <n v="0.7"/>
    <n v="-1.4256"/>
    <n v="0.58320000000000005"/>
    <n v="1.3607999999999998"/>
    <x v="2"/>
    <x v="0"/>
    <s v="Q4"/>
    <x v="0"/>
  </r>
  <r>
    <n v="3305"/>
    <s v="CA-2014-104738"/>
    <x v="125"/>
    <x v="916"/>
    <x v="0"/>
    <s v="SP-20620"/>
    <s v="Stefania Perrino"/>
    <x v="1"/>
    <x v="0"/>
    <x v="128"/>
    <s v="Texas"/>
    <x v="161"/>
    <x v="2"/>
    <x v="897"/>
    <x v="1"/>
    <x v="12"/>
    <x v="890"/>
    <n v="12.984"/>
    <n v="3"/>
    <n v="0.2"/>
    <n v="4.7066999999999997"/>
    <n v="10.3872"/>
    <n v="2.5968"/>
    <x v="2"/>
    <x v="4"/>
    <s v="Q4"/>
    <x v="0"/>
  </r>
  <r>
    <n v="3306"/>
    <s v="CA-2014-104738"/>
    <x v="125"/>
    <x v="916"/>
    <x v="0"/>
    <s v="SP-20620"/>
    <s v="Stefania Perrino"/>
    <x v="1"/>
    <x v="0"/>
    <x v="128"/>
    <s v="Texas"/>
    <x v="161"/>
    <x v="2"/>
    <x v="1236"/>
    <x v="2"/>
    <x v="7"/>
    <x v="1219"/>
    <n v="217.584"/>
    <n v="2"/>
    <n v="0.2"/>
    <n v="19.038599999999999"/>
    <n v="174.06720000000001"/>
    <n v="43.516800000000003"/>
    <x v="2"/>
    <x v="4"/>
    <s v="Q4"/>
    <x v="0"/>
  </r>
  <r>
    <n v="3307"/>
    <s v="CA-2014-104738"/>
    <x v="125"/>
    <x v="916"/>
    <x v="0"/>
    <s v="SP-20620"/>
    <s v="Stefania Perrino"/>
    <x v="1"/>
    <x v="0"/>
    <x v="128"/>
    <s v="Texas"/>
    <x v="161"/>
    <x v="2"/>
    <x v="819"/>
    <x v="2"/>
    <x v="7"/>
    <x v="815"/>
    <n v="328.77600000000001"/>
    <n v="3"/>
    <n v="0.2"/>
    <n v="28.767900000000001"/>
    <n v="263.02080000000001"/>
    <n v="65.755200000000002"/>
    <x v="2"/>
    <x v="4"/>
    <s v="Q4"/>
    <x v="0"/>
  </r>
  <r>
    <n v="3308"/>
    <s v="CA-2014-104738"/>
    <x v="125"/>
    <x v="916"/>
    <x v="0"/>
    <s v="SP-20620"/>
    <s v="Stefania Perrino"/>
    <x v="1"/>
    <x v="0"/>
    <x v="128"/>
    <s v="Texas"/>
    <x v="161"/>
    <x v="2"/>
    <x v="315"/>
    <x v="1"/>
    <x v="8"/>
    <x v="315"/>
    <n v="2.286"/>
    <n v="3"/>
    <n v="0.8"/>
    <n v="-3.6576"/>
    <n v="0.45719999999999988"/>
    <n v="1.8288000000000002"/>
    <x v="2"/>
    <x v="4"/>
    <s v="Q4"/>
    <x v="0"/>
  </r>
  <r>
    <n v="3309"/>
    <s v="CA-2014-104738"/>
    <x v="125"/>
    <x v="916"/>
    <x v="0"/>
    <s v="SP-20620"/>
    <s v="Stefania Perrino"/>
    <x v="1"/>
    <x v="0"/>
    <x v="128"/>
    <s v="Texas"/>
    <x v="161"/>
    <x v="2"/>
    <x v="246"/>
    <x v="2"/>
    <x v="11"/>
    <x v="247"/>
    <n v="47.984000000000002"/>
    <n v="2"/>
    <n v="0.2"/>
    <n v="14.395200000000001"/>
    <n v="38.387200000000007"/>
    <n v="9.5968000000000018"/>
    <x v="2"/>
    <x v="4"/>
    <s v="Q4"/>
    <x v="0"/>
  </r>
  <r>
    <n v="3310"/>
    <s v="CA-2015-144386"/>
    <x v="599"/>
    <x v="917"/>
    <x v="1"/>
    <s v="GT-14635"/>
    <s v="Grant Thornton"/>
    <x v="1"/>
    <x v="0"/>
    <x v="20"/>
    <s v="New York"/>
    <x v="29"/>
    <x v="3"/>
    <x v="1085"/>
    <x v="1"/>
    <x v="8"/>
    <x v="1075"/>
    <n v="25.344000000000001"/>
    <n v="6"/>
    <n v="0.2"/>
    <n v="8.8704000000000001"/>
    <n v="20.275200000000002"/>
    <n v="5.0688000000000004"/>
    <x v="1"/>
    <x v="0"/>
    <s v="Q4"/>
    <x v="6"/>
  </r>
  <r>
    <n v="3311"/>
    <s v="CA-2016-111416"/>
    <x v="42"/>
    <x v="42"/>
    <x v="1"/>
    <s v="LW-17215"/>
    <s v="Luke Weiss"/>
    <x v="0"/>
    <x v="0"/>
    <x v="20"/>
    <s v="New York"/>
    <x v="45"/>
    <x v="3"/>
    <x v="920"/>
    <x v="1"/>
    <x v="8"/>
    <x v="912"/>
    <n v="232.4"/>
    <n v="5"/>
    <n v="0.2"/>
    <n v="78.435000000000002"/>
    <n v="185.92000000000002"/>
    <n v="46.480000000000004"/>
    <x v="0"/>
    <x v="8"/>
    <s v="Q3"/>
    <x v="3"/>
  </r>
  <r>
    <n v="3312"/>
    <s v="CA-2016-162747"/>
    <x v="231"/>
    <x v="595"/>
    <x v="0"/>
    <s v="AH-10030"/>
    <s v="Aaron Hawkins"/>
    <x v="1"/>
    <x v="0"/>
    <x v="200"/>
    <s v="Mississippi"/>
    <x v="251"/>
    <x v="0"/>
    <x v="893"/>
    <x v="0"/>
    <x v="5"/>
    <x v="886"/>
    <n v="86.45"/>
    <n v="7"/>
    <n v="0"/>
    <n v="38.037999999999997"/>
    <n v="86.45"/>
    <n v="0"/>
    <x v="0"/>
    <x v="10"/>
    <s v="Q1"/>
    <x v="1"/>
  </r>
  <r>
    <n v="3313"/>
    <s v="US-2014-133130"/>
    <x v="127"/>
    <x v="511"/>
    <x v="1"/>
    <s v="TH-21100"/>
    <s v="Thea Hendricks"/>
    <x v="0"/>
    <x v="0"/>
    <x v="70"/>
    <s v="California"/>
    <x v="88"/>
    <x v="1"/>
    <x v="291"/>
    <x v="0"/>
    <x v="1"/>
    <x v="291"/>
    <n v="603.91999999999996"/>
    <n v="5"/>
    <n v="0.2"/>
    <n v="45.293999999999997"/>
    <n v="483.13599999999997"/>
    <n v="120.78399999999999"/>
    <x v="2"/>
    <x v="8"/>
    <s v="Q3"/>
    <x v="3"/>
  </r>
  <r>
    <n v="3314"/>
    <s v="US-2014-133130"/>
    <x v="127"/>
    <x v="511"/>
    <x v="1"/>
    <s v="TH-21100"/>
    <s v="Thea Hendricks"/>
    <x v="0"/>
    <x v="0"/>
    <x v="70"/>
    <s v="California"/>
    <x v="88"/>
    <x v="1"/>
    <x v="1127"/>
    <x v="1"/>
    <x v="10"/>
    <x v="1115"/>
    <n v="81.98"/>
    <n v="2"/>
    <n v="0"/>
    <n v="40.170200000000001"/>
    <n v="81.98"/>
    <n v="0"/>
    <x v="2"/>
    <x v="8"/>
    <s v="Q3"/>
    <x v="3"/>
  </r>
  <r>
    <n v="3315"/>
    <s v="CA-2017-169978"/>
    <x v="165"/>
    <x v="675"/>
    <x v="1"/>
    <s v="HG-15025"/>
    <s v="Hunter Glantz"/>
    <x v="0"/>
    <x v="0"/>
    <x v="147"/>
    <s v="New York"/>
    <x v="187"/>
    <x v="3"/>
    <x v="291"/>
    <x v="0"/>
    <x v="1"/>
    <x v="291"/>
    <n v="271.76400000000001"/>
    <n v="2"/>
    <n v="0.1"/>
    <n v="48.313600000000001"/>
    <n v="244.58760000000001"/>
    <n v="27.176400000000001"/>
    <x v="3"/>
    <x v="4"/>
    <s v="Q4"/>
    <x v="1"/>
  </r>
  <r>
    <n v="3316"/>
    <s v="CA-2017-169978"/>
    <x v="165"/>
    <x v="675"/>
    <x v="1"/>
    <s v="HG-15025"/>
    <s v="Hunter Glantz"/>
    <x v="0"/>
    <x v="0"/>
    <x v="147"/>
    <s v="New York"/>
    <x v="187"/>
    <x v="3"/>
    <x v="1120"/>
    <x v="1"/>
    <x v="8"/>
    <x v="1108"/>
    <n v="14.375999999999999"/>
    <n v="3"/>
    <n v="0.2"/>
    <n v="4.8518999999999997"/>
    <n v="11.5008"/>
    <n v="2.8752"/>
    <x v="3"/>
    <x v="4"/>
    <s v="Q4"/>
    <x v="1"/>
  </r>
  <r>
    <n v="3317"/>
    <s v="CA-2017-161739"/>
    <x v="468"/>
    <x v="205"/>
    <x v="0"/>
    <s v="EB-13750"/>
    <s v="Edward Becker"/>
    <x v="1"/>
    <x v="0"/>
    <x v="171"/>
    <s v="Texas"/>
    <x v="217"/>
    <x v="2"/>
    <x v="1304"/>
    <x v="0"/>
    <x v="5"/>
    <x v="1289"/>
    <n v="341.96"/>
    <n v="5"/>
    <n v="0.6"/>
    <n v="-427.45"/>
    <n v="136.78399999999999"/>
    <n v="205.17599999999999"/>
    <x v="3"/>
    <x v="0"/>
    <s v="Q4"/>
    <x v="5"/>
  </r>
  <r>
    <n v="3318"/>
    <s v="CA-2015-165057"/>
    <x v="861"/>
    <x v="459"/>
    <x v="1"/>
    <s v="SC-20725"/>
    <s v="Steven Cartwright"/>
    <x v="0"/>
    <x v="0"/>
    <x v="56"/>
    <s v="California"/>
    <x v="71"/>
    <x v="1"/>
    <x v="626"/>
    <x v="1"/>
    <x v="6"/>
    <x v="626"/>
    <n v="181.35"/>
    <n v="9"/>
    <n v="0"/>
    <n v="48.964500000000001"/>
    <n v="181.35"/>
    <n v="0"/>
    <x v="1"/>
    <x v="8"/>
    <s v="Q3"/>
    <x v="5"/>
  </r>
  <r>
    <n v="3319"/>
    <s v="CA-2015-165057"/>
    <x v="861"/>
    <x v="459"/>
    <x v="1"/>
    <s v="SC-20725"/>
    <s v="Steven Cartwright"/>
    <x v="0"/>
    <x v="0"/>
    <x v="56"/>
    <s v="California"/>
    <x v="71"/>
    <x v="1"/>
    <x v="1186"/>
    <x v="1"/>
    <x v="2"/>
    <x v="1172"/>
    <n v="8.64"/>
    <n v="3"/>
    <n v="0"/>
    <n v="4.2336"/>
    <n v="8.64"/>
    <n v="0"/>
    <x v="1"/>
    <x v="8"/>
    <s v="Q3"/>
    <x v="5"/>
  </r>
  <r>
    <n v="3320"/>
    <s v="CA-2014-134551"/>
    <x v="414"/>
    <x v="182"/>
    <x v="1"/>
    <s v="TS-21505"/>
    <s v="Tony Sayre"/>
    <x v="0"/>
    <x v="0"/>
    <x v="29"/>
    <s v="Tennessee"/>
    <x v="84"/>
    <x v="0"/>
    <x v="1037"/>
    <x v="1"/>
    <x v="9"/>
    <x v="1027"/>
    <n v="43.512"/>
    <n v="7"/>
    <n v="0.2"/>
    <n v="3.8073000000000001"/>
    <n v="34.809600000000003"/>
    <n v="8.7024000000000008"/>
    <x v="2"/>
    <x v="4"/>
    <s v="Q4"/>
    <x v="3"/>
  </r>
  <r>
    <n v="3321"/>
    <s v="CA-2014-134551"/>
    <x v="414"/>
    <x v="182"/>
    <x v="1"/>
    <s v="TS-21505"/>
    <s v="Tony Sayre"/>
    <x v="0"/>
    <x v="0"/>
    <x v="29"/>
    <s v="Tennessee"/>
    <x v="84"/>
    <x v="0"/>
    <x v="157"/>
    <x v="0"/>
    <x v="1"/>
    <x v="158"/>
    <n v="662.88"/>
    <n v="3"/>
    <n v="0.2"/>
    <n v="74.573999999999998"/>
    <n v="530.30399999999997"/>
    <n v="132.57599999999999"/>
    <x v="2"/>
    <x v="4"/>
    <s v="Q4"/>
    <x v="3"/>
  </r>
  <r>
    <n v="3322"/>
    <s v="CA-2014-134551"/>
    <x v="414"/>
    <x v="182"/>
    <x v="1"/>
    <s v="TS-21505"/>
    <s v="Tony Sayre"/>
    <x v="0"/>
    <x v="0"/>
    <x v="29"/>
    <s v="Tennessee"/>
    <x v="84"/>
    <x v="0"/>
    <x v="1076"/>
    <x v="1"/>
    <x v="10"/>
    <x v="1066"/>
    <n v="25.92"/>
    <n v="5"/>
    <n v="0.2"/>
    <n v="9.0719999999999992"/>
    <n v="20.736000000000004"/>
    <n v="5.1840000000000011"/>
    <x v="2"/>
    <x v="4"/>
    <s v="Q4"/>
    <x v="3"/>
  </r>
  <r>
    <n v="3323"/>
    <s v="CA-2015-120810"/>
    <x v="862"/>
    <x v="836"/>
    <x v="1"/>
    <s v="TH-21550"/>
    <s v="Tracy Hopkins"/>
    <x v="2"/>
    <x v="0"/>
    <x v="20"/>
    <s v="New York"/>
    <x v="29"/>
    <x v="3"/>
    <x v="9"/>
    <x v="1"/>
    <x v="9"/>
    <x v="9"/>
    <n v="68.94"/>
    <n v="3"/>
    <n v="0"/>
    <n v="20.681999999999999"/>
    <n v="68.94"/>
    <n v="0"/>
    <x v="1"/>
    <x v="7"/>
    <s v="Q3"/>
    <x v="6"/>
  </r>
  <r>
    <n v="3324"/>
    <s v="CA-2015-120810"/>
    <x v="862"/>
    <x v="836"/>
    <x v="1"/>
    <s v="TH-21550"/>
    <s v="Tracy Hopkins"/>
    <x v="2"/>
    <x v="0"/>
    <x v="20"/>
    <s v="New York"/>
    <x v="29"/>
    <x v="3"/>
    <x v="592"/>
    <x v="0"/>
    <x v="5"/>
    <x v="592"/>
    <n v="128.82"/>
    <n v="3"/>
    <n v="0"/>
    <n v="50.239800000000002"/>
    <n v="128.82"/>
    <n v="0"/>
    <x v="1"/>
    <x v="7"/>
    <s v="Q3"/>
    <x v="6"/>
  </r>
  <r>
    <n v="3325"/>
    <s v="CA-2014-165309"/>
    <x v="7"/>
    <x v="907"/>
    <x v="1"/>
    <s v="KD-16270"/>
    <s v="Karen Daniels"/>
    <x v="0"/>
    <x v="0"/>
    <x v="12"/>
    <s v="Texas"/>
    <x v="14"/>
    <x v="2"/>
    <x v="1176"/>
    <x v="1"/>
    <x v="8"/>
    <x v="1162"/>
    <n v="896.99"/>
    <n v="5"/>
    <n v="0.8"/>
    <n v="-1480.0335"/>
    <n v="179.39799999999997"/>
    <n v="717.5920000000001"/>
    <x v="2"/>
    <x v="0"/>
    <s v="Q4"/>
    <x v="0"/>
  </r>
  <r>
    <n v="3326"/>
    <s v="CA-2014-165309"/>
    <x v="7"/>
    <x v="907"/>
    <x v="1"/>
    <s v="KD-16270"/>
    <s v="Karen Daniels"/>
    <x v="0"/>
    <x v="0"/>
    <x v="12"/>
    <s v="Texas"/>
    <x v="14"/>
    <x v="2"/>
    <x v="1488"/>
    <x v="1"/>
    <x v="8"/>
    <x v="1475"/>
    <n v="1.234"/>
    <n v="1"/>
    <n v="0.8"/>
    <n v="-1.9743999999999999"/>
    <n v="0.24679999999999994"/>
    <n v="0.98720000000000008"/>
    <x v="2"/>
    <x v="0"/>
    <s v="Q4"/>
    <x v="0"/>
  </r>
  <r>
    <n v="3327"/>
    <s v="CA-2014-165309"/>
    <x v="7"/>
    <x v="907"/>
    <x v="1"/>
    <s v="KD-16270"/>
    <s v="Karen Daniels"/>
    <x v="0"/>
    <x v="0"/>
    <x v="12"/>
    <s v="Texas"/>
    <x v="14"/>
    <x v="2"/>
    <x v="1473"/>
    <x v="1"/>
    <x v="6"/>
    <x v="1460"/>
    <n v="67.56"/>
    <n v="3"/>
    <n v="0.2"/>
    <n v="6.7560000000000002"/>
    <n v="54.048000000000002"/>
    <n v="13.512"/>
    <x v="2"/>
    <x v="0"/>
    <s v="Q4"/>
    <x v="0"/>
  </r>
  <r>
    <n v="3328"/>
    <s v="CA-2014-165309"/>
    <x v="7"/>
    <x v="907"/>
    <x v="1"/>
    <s v="KD-16270"/>
    <s v="Karen Daniels"/>
    <x v="0"/>
    <x v="0"/>
    <x v="12"/>
    <s v="Texas"/>
    <x v="14"/>
    <x v="2"/>
    <x v="362"/>
    <x v="1"/>
    <x v="10"/>
    <x v="362"/>
    <n v="21.72"/>
    <n v="5"/>
    <n v="0.2"/>
    <n v="7.8734999999999999"/>
    <n v="17.376000000000001"/>
    <n v="4.3440000000000003"/>
    <x v="2"/>
    <x v="0"/>
    <s v="Q4"/>
    <x v="0"/>
  </r>
  <r>
    <n v="3329"/>
    <s v="CA-2014-165309"/>
    <x v="7"/>
    <x v="907"/>
    <x v="1"/>
    <s v="KD-16270"/>
    <s v="Karen Daniels"/>
    <x v="0"/>
    <x v="0"/>
    <x v="12"/>
    <s v="Texas"/>
    <x v="14"/>
    <x v="2"/>
    <x v="1522"/>
    <x v="1"/>
    <x v="10"/>
    <x v="1509"/>
    <n v="262.33600000000001"/>
    <n v="8"/>
    <n v="0.2"/>
    <n v="95.096800000000002"/>
    <n v="209.86880000000002"/>
    <n v="52.467200000000005"/>
    <x v="2"/>
    <x v="0"/>
    <s v="Q4"/>
    <x v="0"/>
  </r>
  <r>
    <n v="3330"/>
    <s v="CA-2014-165309"/>
    <x v="7"/>
    <x v="907"/>
    <x v="1"/>
    <s v="KD-16270"/>
    <s v="Karen Daniels"/>
    <x v="0"/>
    <x v="0"/>
    <x v="12"/>
    <s v="Texas"/>
    <x v="14"/>
    <x v="2"/>
    <x v="918"/>
    <x v="2"/>
    <x v="7"/>
    <x v="910"/>
    <n v="148.47999999999999"/>
    <n v="2"/>
    <n v="0.2"/>
    <n v="16.704000000000001"/>
    <n v="118.78399999999999"/>
    <n v="29.695999999999998"/>
    <x v="2"/>
    <x v="0"/>
    <s v="Q4"/>
    <x v="0"/>
  </r>
  <r>
    <n v="3331"/>
    <s v="CA-2014-165309"/>
    <x v="7"/>
    <x v="907"/>
    <x v="1"/>
    <s v="KD-16270"/>
    <s v="Karen Daniels"/>
    <x v="0"/>
    <x v="0"/>
    <x v="12"/>
    <s v="Texas"/>
    <x v="14"/>
    <x v="2"/>
    <x v="1161"/>
    <x v="2"/>
    <x v="7"/>
    <x v="1148"/>
    <n v="241.17599999999999"/>
    <n v="3"/>
    <n v="0.2"/>
    <n v="15.073499999999999"/>
    <n v="192.9408"/>
    <n v="48.235199999999999"/>
    <x v="2"/>
    <x v="0"/>
    <s v="Q4"/>
    <x v="0"/>
  </r>
  <r>
    <n v="3332"/>
    <s v="CA-2017-122595"/>
    <x v="817"/>
    <x v="404"/>
    <x v="1"/>
    <s v="GM-14455"/>
    <s v="Gary Mitchum"/>
    <x v="2"/>
    <x v="0"/>
    <x v="22"/>
    <s v="Illinois"/>
    <x v="155"/>
    <x v="2"/>
    <x v="1523"/>
    <x v="2"/>
    <x v="11"/>
    <x v="1510"/>
    <n v="227.976"/>
    <n v="3"/>
    <n v="0.2"/>
    <n v="28.497"/>
    <n v="182.38080000000002"/>
    <n v="45.595200000000006"/>
    <x v="3"/>
    <x v="4"/>
    <s v="Q4"/>
    <x v="6"/>
  </r>
  <r>
    <n v="3333"/>
    <s v="CA-2017-122595"/>
    <x v="817"/>
    <x v="404"/>
    <x v="1"/>
    <s v="GM-14455"/>
    <s v="Gary Mitchum"/>
    <x v="2"/>
    <x v="0"/>
    <x v="22"/>
    <s v="Illinois"/>
    <x v="155"/>
    <x v="2"/>
    <x v="1513"/>
    <x v="2"/>
    <x v="7"/>
    <x v="1500"/>
    <n v="52.68"/>
    <n v="3"/>
    <n v="0.2"/>
    <n v="19.754999999999999"/>
    <n v="42.144000000000005"/>
    <n v="10.536000000000001"/>
    <x v="3"/>
    <x v="4"/>
    <s v="Q4"/>
    <x v="6"/>
  </r>
  <r>
    <n v="3334"/>
    <s v="CA-2017-122595"/>
    <x v="817"/>
    <x v="404"/>
    <x v="1"/>
    <s v="GM-14455"/>
    <s v="Gary Mitchum"/>
    <x v="2"/>
    <x v="0"/>
    <x v="22"/>
    <s v="Illinois"/>
    <x v="155"/>
    <x v="2"/>
    <x v="1524"/>
    <x v="0"/>
    <x v="5"/>
    <x v="1511"/>
    <n v="2.032"/>
    <n v="1"/>
    <n v="0.6"/>
    <n v="-1.3208"/>
    <n v="0.81280000000000008"/>
    <n v="1.2192000000000001"/>
    <x v="3"/>
    <x v="4"/>
    <s v="Q4"/>
    <x v="6"/>
  </r>
  <r>
    <n v="3335"/>
    <s v="US-2017-109253"/>
    <x v="170"/>
    <x v="554"/>
    <x v="2"/>
    <s v="PR-18880"/>
    <s v="Patrick Ryan"/>
    <x v="0"/>
    <x v="0"/>
    <x v="182"/>
    <s v="California"/>
    <x v="232"/>
    <x v="1"/>
    <x v="786"/>
    <x v="1"/>
    <x v="6"/>
    <x v="785"/>
    <n v="17.12"/>
    <n v="4"/>
    <n v="0"/>
    <n v="4.9648000000000003"/>
    <n v="17.12"/>
    <n v="0"/>
    <x v="3"/>
    <x v="6"/>
    <s v="Q3"/>
    <x v="2"/>
  </r>
  <r>
    <n v="3336"/>
    <s v="US-2017-109253"/>
    <x v="170"/>
    <x v="554"/>
    <x v="2"/>
    <s v="PR-18880"/>
    <s v="Patrick Ryan"/>
    <x v="0"/>
    <x v="0"/>
    <x v="182"/>
    <s v="California"/>
    <x v="232"/>
    <x v="1"/>
    <x v="524"/>
    <x v="2"/>
    <x v="7"/>
    <x v="524"/>
    <n v="431.96800000000002"/>
    <n v="4"/>
    <n v="0.2"/>
    <n v="37.797199999999997"/>
    <n v="345.57440000000003"/>
    <n v="86.393600000000006"/>
    <x v="3"/>
    <x v="6"/>
    <s v="Q3"/>
    <x v="2"/>
  </r>
  <r>
    <n v="3337"/>
    <s v="US-2017-109253"/>
    <x v="170"/>
    <x v="554"/>
    <x v="2"/>
    <s v="PR-18880"/>
    <s v="Patrick Ryan"/>
    <x v="0"/>
    <x v="0"/>
    <x v="182"/>
    <s v="California"/>
    <x v="232"/>
    <x v="1"/>
    <x v="1525"/>
    <x v="0"/>
    <x v="5"/>
    <x v="1512"/>
    <n v="129.91999999999999"/>
    <n v="4"/>
    <n v="0"/>
    <n v="10.393599999999999"/>
    <n v="129.91999999999999"/>
    <n v="0"/>
    <x v="3"/>
    <x v="6"/>
    <s v="Q3"/>
    <x v="2"/>
  </r>
  <r>
    <n v="3338"/>
    <s v="US-2017-109253"/>
    <x v="170"/>
    <x v="554"/>
    <x v="2"/>
    <s v="PR-18880"/>
    <s v="Patrick Ryan"/>
    <x v="0"/>
    <x v="0"/>
    <x v="182"/>
    <s v="California"/>
    <x v="232"/>
    <x v="1"/>
    <x v="10"/>
    <x v="0"/>
    <x v="3"/>
    <x v="10"/>
    <n v="568.72799999999995"/>
    <n v="3"/>
    <n v="0.2"/>
    <n v="28.436399999999999"/>
    <n v="454.98239999999998"/>
    <n v="113.7456"/>
    <x v="3"/>
    <x v="6"/>
    <s v="Q3"/>
    <x v="2"/>
  </r>
  <r>
    <n v="3339"/>
    <s v="US-2017-109253"/>
    <x v="170"/>
    <x v="554"/>
    <x v="2"/>
    <s v="PR-18880"/>
    <s v="Patrick Ryan"/>
    <x v="0"/>
    <x v="0"/>
    <x v="182"/>
    <s v="California"/>
    <x v="232"/>
    <x v="1"/>
    <x v="1526"/>
    <x v="1"/>
    <x v="8"/>
    <x v="1513"/>
    <n v="117.14400000000001"/>
    <n v="9"/>
    <n v="0.2"/>
    <n v="42.464700000000001"/>
    <n v="93.71520000000001"/>
    <n v="23.428800000000003"/>
    <x v="3"/>
    <x v="6"/>
    <s v="Q3"/>
    <x v="2"/>
  </r>
  <r>
    <n v="3340"/>
    <s v="US-2017-109253"/>
    <x v="170"/>
    <x v="554"/>
    <x v="2"/>
    <s v="PR-18880"/>
    <s v="Patrick Ryan"/>
    <x v="0"/>
    <x v="0"/>
    <x v="182"/>
    <s v="California"/>
    <x v="232"/>
    <x v="1"/>
    <x v="1527"/>
    <x v="1"/>
    <x v="9"/>
    <x v="1514"/>
    <n v="203.52"/>
    <n v="3"/>
    <n v="0"/>
    <n v="54.950400000000002"/>
    <n v="203.52"/>
    <n v="0"/>
    <x v="3"/>
    <x v="6"/>
    <s v="Q3"/>
    <x v="2"/>
  </r>
  <r>
    <n v="3341"/>
    <s v="US-2017-109253"/>
    <x v="170"/>
    <x v="554"/>
    <x v="2"/>
    <s v="PR-18880"/>
    <s v="Patrick Ryan"/>
    <x v="0"/>
    <x v="0"/>
    <x v="182"/>
    <s v="California"/>
    <x v="232"/>
    <x v="1"/>
    <x v="322"/>
    <x v="1"/>
    <x v="2"/>
    <x v="322"/>
    <n v="51.75"/>
    <n v="5"/>
    <n v="0"/>
    <n v="24.84"/>
    <n v="51.75"/>
    <n v="0"/>
    <x v="3"/>
    <x v="6"/>
    <s v="Q3"/>
    <x v="2"/>
  </r>
  <r>
    <n v="3342"/>
    <s v="CA-2016-145982"/>
    <x v="278"/>
    <x v="134"/>
    <x v="0"/>
    <s v="TB-21055"/>
    <s v="Ted Butterfield"/>
    <x v="0"/>
    <x v="0"/>
    <x v="94"/>
    <s v="Massachusetts"/>
    <x v="358"/>
    <x v="3"/>
    <x v="1127"/>
    <x v="1"/>
    <x v="10"/>
    <x v="1115"/>
    <n v="122.97"/>
    <n v="3"/>
    <n v="0"/>
    <n v="60.255299999999998"/>
    <n v="122.97"/>
    <n v="0"/>
    <x v="0"/>
    <x v="6"/>
    <s v="Q3"/>
    <x v="3"/>
  </r>
  <r>
    <n v="3343"/>
    <s v="CA-2016-145982"/>
    <x v="278"/>
    <x v="134"/>
    <x v="0"/>
    <s v="TB-21055"/>
    <s v="Ted Butterfield"/>
    <x v="0"/>
    <x v="0"/>
    <x v="94"/>
    <s v="Massachusetts"/>
    <x v="358"/>
    <x v="3"/>
    <x v="1110"/>
    <x v="0"/>
    <x v="3"/>
    <x v="1099"/>
    <n v="244.61500000000001"/>
    <n v="1"/>
    <n v="0.3"/>
    <n v="20.966999999999999"/>
    <n v="171.23050000000001"/>
    <n v="73.384500000000003"/>
    <x v="0"/>
    <x v="6"/>
    <s v="Q3"/>
    <x v="3"/>
  </r>
  <r>
    <n v="3344"/>
    <s v="CA-2016-145982"/>
    <x v="278"/>
    <x v="134"/>
    <x v="0"/>
    <s v="TB-21055"/>
    <s v="Ted Butterfield"/>
    <x v="0"/>
    <x v="0"/>
    <x v="94"/>
    <s v="Massachusetts"/>
    <x v="358"/>
    <x v="3"/>
    <x v="222"/>
    <x v="2"/>
    <x v="7"/>
    <x v="223"/>
    <n v="59.97"/>
    <n v="3"/>
    <n v="0"/>
    <n v="28.785599999999999"/>
    <n v="59.97"/>
    <n v="0"/>
    <x v="0"/>
    <x v="6"/>
    <s v="Q3"/>
    <x v="3"/>
  </r>
  <r>
    <n v="3345"/>
    <s v="CA-2016-145982"/>
    <x v="278"/>
    <x v="134"/>
    <x v="0"/>
    <s v="TB-21055"/>
    <s v="Ted Butterfield"/>
    <x v="0"/>
    <x v="0"/>
    <x v="94"/>
    <s v="Massachusetts"/>
    <x v="358"/>
    <x v="3"/>
    <x v="187"/>
    <x v="1"/>
    <x v="10"/>
    <x v="188"/>
    <n v="81.540000000000006"/>
    <n v="9"/>
    <n v="0"/>
    <n v="36.692999999999998"/>
    <n v="81.540000000000006"/>
    <n v="0"/>
    <x v="0"/>
    <x v="6"/>
    <s v="Q3"/>
    <x v="3"/>
  </r>
  <r>
    <n v="3346"/>
    <s v="CA-2016-145982"/>
    <x v="278"/>
    <x v="134"/>
    <x v="0"/>
    <s v="TB-21055"/>
    <s v="Ted Butterfield"/>
    <x v="0"/>
    <x v="0"/>
    <x v="94"/>
    <s v="Massachusetts"/>
    <x v="358"/>
    <x v="3"/>
    <x v="848"/>
    <x v="1"/>
    <x v="13"/>
    <x v="128"/>
    <n v="11.68"/>
    <n v="4"/>
    <n v="0"/>
    <n v="5.2560000000000002"/>
    <n v="11.68"/>
    <n v="0"/>
    <x v="0"/>
    <x v="6"/>
    <s v="Q3"/>
    <x v="3"/>
  </r>
  <r>
    <n v="3347"/>
    <s v="CA-2016-145982"/>
    <x v="278"/>
    <x v="134"/>
    <x v="0"/>
    <s v="TB-21055"/>
    <s v="Ted Butterfield"/>
    <x v="0"/>
    <x v="0"/>
    <x v="94"/>
    <s v="Massachusetts"/>
    <x v="358"/>
    <x v="3"/>
    <x v="1458"/>
    <x v="1"/>
    <x v="8"/>
    <x v="1444"/>
    <n v="29"/>
    <n v="5"/>
    <n v="0"/>
    <n v="13.92"/>
    <n v="29"/>
    <n v="0"/>
    <x v="0"/>
    <x v="6"/>
    <s v="Q3"/>
    <x v="3"/>
  </r>
  <r>
    <n v="3348"/>
    <s v="CA-2015-112014"/>
    <x v="863"/>
    <x v="918"/>
    <x v="1"/>
    <s v="ON-18715"/>
    <s v="Odella Nelson"/>
    <x v="1"/>
    <x v="0"/>
    <x v="358"/>
    <s v="California"/>
    <x v="440"/>
    <x v="1"/>
    <x v="400"/>
    <x v="1"/>
    <x v="6"/>
    <x v="401"/>
    <n v="50.8"/>
    <n v="5"/>
    <n v="0"/>
    <n v="13.208"/>
    <n v="50.8"/>
    <n v="0"/>
    <x v="1"/>
    <x v="6"/>
    <s v="Q3"/>
    <x v="6"/>
  </r>
  <r>
    <n v="3349"/>
    <s v="CA-2017-154732"/>
    <x v="60"/>
    <x v="170"/>
    <x v="2"/>
    <s v="AH-10195"/>
    <s v="Alan Haines"/>
    <x v="1"/>
    <x v="0"/>
    <x v="22"/>
    <s v="Illinois"/>
    <x v="36"/>
    <x v="2"/>
    <x v="27"/>
    <x v="1"/>
    <x v="8"/>
    <x v="27"/>
    <n v="16.03"/>
    <n v="5"/>
    <n v="0.8"/>
    <n v="-25.648"/>
    <n v="3.2059999999999995"/>
    <n v="12.824000000000002"/>
    <x v="3"/>
    <x v="0"/>
    <s v="Q4"/>
    <x v="1"/>
  </r>
  <r>
    <n v="3350"/>
    <s v="US-2016-157308"/>
    <x v="864"/>
    <x v="257"/>
    <x v="1"/>
    <s v="NM-18520"/>
    <s v="Neoma Murray"/>
    <x v="0"/>
    <x v="0"/>
    <x v="4"/>
    <s v="Washington"/>
    <x v="59"/>
    <x v="1"/>
    <x v="696"/>
    <x v="1"/>
    <x v="8"/>
    <x v="696"/>
    <n v="15.712"/>
    <n v="4"/>
    <n v="0.2"/>
    <n v="5.6955999999999998"/>
    <n v="12.569600000000001"/>
    <n v="3.1424000000000003"/>
    <x v="0"/>
    <x v="6"/>
    <s v="Q3"/>
    <x v="4"/>
  </r>
  <r>
    <n v="3351"/>
    <s v="CA-2016-147536"/>
    <x v="482"/>
    <x v="844"/>
    <x v="1"/>
    <s v="AR-10510"/>
    <s v="Andrew Roberts"/>
    <x v="0"/>
    <x v="0"/>
    <x v="20"/>
    <s v="New York"/>
    <x v="23"/>
    <x v="3"/>
    <x v="1048"/>
    <x v="2"/>
    <x v="11"/>
    <x v="1037"/>
    <n v="89.97"/>
    <n v="3"/>
    <n v="0"/>
    <n v="18.893699999999999"/>
    <n v="89.97"/>
    <n v="0"/>
    <x v="0"/>
    <x v="4"/>
    <s v="Q4"/>
    <x v="2"/>
  </r>
  <r>
    <n v="3352"/>
    <s v="US-2014-134733"/>
    <x v="865"/>
    <x v="919"/>
    <x v="1"/>
    <s v="BM-11650"/>
    <s v="Brian Moss"/>
    <x v="1"/>
    <x v="0"/>
    <x v="70"/>
    <s v="California"/>
    <x v="88"/>
    <x v="1"/>
    <x v="1528"/>
    <x v="0"/>
    <x v="0"/>
    <x v="1515"/>
    <n v="435.99900000000002"/>
    <n v="3"/>
    <n v="0.15"/>
    <n v="20.517600000000002"/>
    <n v="370.59915000000001"/>
    <n v="65.399850000000001"/>
    <x v="2"/>
    <x v="8"/>
    <s v="Q3"/>
    <x v="0"/>
  </r>
  <r>
    <n v="3353"/>
    <s v="US-2014-134733"/>
    <x v="865"/>
    <x v="919"/>
    <x v="1"/>
    <s v="BM-11650"/>
    <s v="Brian Moss"/>
    <x v="1"/>
    <x v="0"/>
    <x v="70"/>
    <s v="California"/>
    <x v="88"/>
    <x v="1"/>
    <x v="66"/>
    <x v="2"/>
    <x v="7"/>
    <x v="66"/>
    <n v="83.983999999999995"/>
    <n v="2"/>
    <n v="0.2"/>
    <n v="31.494"/>
    <n v="67.187200000000004"/>
    <n v="16.796800000000001"/>
    <x v="2"/>
    <x v="8"/>
    <s v="Q3"/>
    <x v="0"/>
  </r>
  <r>
    <n v="3354"/>
    <s v="US-2014-150434"/>
    <x v="866"/>
    <x v="885"/>
    <x v="1"/>
    <s v="CA-12310"/>
    <s v="Christine Abelman"/>
    <x v="1"/>
    <x v="0"/>
    <x v="39"/>
    <s v="Connecticut"/>
    <x v="318"/>
    <x v="3"/>
    <x v="1149"/>
    <x v="2"/>
    <x v="7"/>
    <x v="1137"/>
    <n v="359.98"/>
    <n v="2"/>
    <n v="0"/>
    <n v="93.594800000000006"/>
    <n v="359.98"/>
    <n v="0"/>
    <x v="2"/>
    <x v="7"/>
    <s v="Q3"/>
    <x v="3"/>
  </r>
  <r>
    <n v="3355"/>
    <s v="US-2014-150434"/>
    <x v="866"/>
    <x v="885"/>
    <x v="1"/>
    <s v="CA-12310"/>
    <s v="Christine Abelman"/>
    <x v="1"/>
    <x v="0"/>
    <x v="39"/>
    <s v="Connecticut"/>
    <x v="318"/>
    <x v="3"/>
    <x v="1529"/>
    <x v="0"/>
    <x v="3"/>
    <x v="1516"/>
    <n v="70.56"/>
    <n v="1"/>
    <n v="0.3"/>
    <n v="-4.032"/>
    <n v="49.391999999999996"/>
    <n v="21.167999999999999"/>
    <x v="2"/>
    <x v="7"/>
    <s v="Q3"/>
    <x v="3"/>
  </r>
  <r>
    <n v="3356"/>
    <s v="US-2014-150434"/>
    <x v="866"/>
    <x v="885"/>
    <x v="1"/>
    <s v="CA-12310"/>
    <s v="Christine Abelman"/>
    <x v="1"/>
    <x v="0"/>
    <x v="39"/>
    <s v="Connecticut"/>
    <x v="318"/>
    <x v="3"/>
    <x v="864"/>
    <x v="1"/>
    <x v="8"/>
    <x v="858"/>
    <n v="20.88"/>
    <n v="2"/>
    <n v="0"/>
    <n v="9.6047999999999991"/>
    <n v="20.88"/>
    <n v="0"/>
    <x v="2"/>
    <x v="7"/>
    <s v="Q3"/>
    <x v="3"/>
  </r>
  <r>
    <n v="3357"/>
    <s v="US-2014-150434"/>
    <x v="866"/>
    <x v="885"/>
    <x v="1"/>
    <s v="CA-12310"/>
    <s v="Christine Abelman"/>
    <x v="1"/>
    <x v="0"/>
    <x v="39"/>
    <s v="Connecticut"/>
    <x v="318"/>
    <x v="3"/>
    <x v="315"/>
    <x v="1"/>
    <x v="8"/>
    <x v="315"/>
    <n v="3.81"/>
    <n v="1"/>
    <n v="0"/>
    <n v="1.8288"/>
    <n v="3.81"/>
    <n v="0"/>
    <x v="2"/>
    <x v="7"/>
    <s v="Q3"/>
    <x v="3"/>
  </r>
  <r>
    <n v="3358"/>
    <s v="CA-2017-100335"/>
    <x v="210"/>
    <x v="462"/>
    <x v="1"/>
    <s v="NF-18595"/>
    <s v="Nicole Fjeld"/>
    <x v="2"/>
    <x v="0"/>
    <x v="22"/>
    <s v="Illinois"/>
    <x v="26"/>
    <x v="2"/>
    <x v="885"/>
    <x v="1"/>
    <x v="10"/>
    <x v="33"/>
    <n v="73.007999999999996"/>
    <n v="9"/>
    <n v="0.2"/>
    <n v="26.465399999999999"/>
    <n v="58.406399999999998"/>
    <n v="14.601599999999999"/>
    <x v="3"/>
    <x v="8"/>
    <s v="Q3"/>
    <x v="6"/>
  </r>
  <r>
    <n v="3359"/>
    <s v="CA-2016-139234"/>
    <x v="715"/>
    <x v="761"/>
    <x v="1"/>
    <s v="AF-10870"/>
    <s v="Art Ferguson"/>
    <x v="0"/>
    <x v="0"/>
    <x v="22"/>
    <s v="Illinois"/>
    <x v="26"/>
    <x v="2"/>
    <x v="385"/>
    <x v="1"/>
    <x v="8"/>
    <x v="386"/>
    <n v="3.2080000000000002"/>
    <n v="2"/>
    <n v="0.8"/>
    <n v="-5.2931999999999997"/>
    <n v="0.64159999999999995"/>
    <n v="2.5664000000000002"/>
    <x v="0"/>
    <x v="5"/>
    <s v="Q2"/>
    <x v="5"/>
  </r>
  <r>
    <n v="3360"/>
    <s v="CA-2016-139234"/>
    <x v="715"/>
    <x v="761"/>
    <x v="1"/>
    <s v="AF-10870"/>
    <s v="Art Ferguson"/>
    <x v="0"/>
    <x v="0"/>
    <x v="22"/>
    <s v="Illinois"/>
    <x v="26"/>
    <x v="2"/>
    <x v="960"/>
    <x v="2"/>
    <x v="11"/>
    <x v="953"/>
    <n v="26.175999999999998"/>
    <n v="2"/>
    <n v="0.2"/>
    <n v="-3.2719999999999998"/>
    <n v="20.940799999999999"/>
    <n v="5.2351999999999999"/>
    <x v="0"/>
    <x v="5"/>
    <s v="Q2"/>
    <x v="5"/>
  </r>
  <r>
    <n v="3361"/>
    <s v="US-2015-142020"/>
    <x v="593"/>
    <x v="920"/>
    <x v="0"/>
    <s v="TC-21535"/>
    <s v="Tracy Collins"/>
    <x v="2"/>
    <x v="0"/>
    <x v="20"/>
    <s v="New York"/>
    <x v="23"/>
    <x v="3"/>
    <x v="229"/>
    <x v="1"/>
    <x v="10"/>
    <x v="230"/>
    <n v="30.44"/>
    <n v="4"/>
    <n v="0"/>
    <n v="14.306800000000001"/>
    <n v="30.44"/>
    <n v="0"/>
    <x v="1"/>
    <x v="1"/>
    <s v="Q2"/>
    <x v="6"/>
  </r>
  <r>
    <n v="3362"/>
    <s v="US-2015-142020"/>
    <x v="593"/>
    <x v="920"/>
    <x v="0"/>
    <s v="TC-21535"/>
    <s v="Tracy Collins"/>
    <x v="2"/>
    <x v="0"/>
    <x v="20"/>
    <s v="New York"/>
    <x v="23"/>
    <x v="3"/>
    <x v="1530"/>
    <x v="0"/>
    <x v="5"/>
    <x v="1517"/>
    <n v="35.28"/>
    <n v="3"/>
    <n v="0"/>
    <n v="11.995200000000001"/>
    <n v="35.28"/>
    <n v="0"/>
    <x v="1"/>
    <x v="1"/>
    <s v="Q2"/>
    <x v="6"/>
  </r>
  <r>
    <n v="3363"/>
    <s v="CA-2015-139962"/>
    <x v="350"/>
    <x v="604"/>
    <x v="1"/>
    <s v="Dp-13240"/>
    <s v="Dean percer"/>
    <x v="2"/>
    <x v="0"/>
    <x v="359"/>
    <s v="Massachusetts"/>
    <x v="441"/>
    <x v="3"/>
    <x v="498"/>
    <x v="1"/>
    <x v="10"/>
    <x v="498"/>
    <n v="19.440000000000001"/>
    <n v="3"/>
    <n v="0"/>
    <n v="9.3312000000000008"/>
    <n v="19.440000000000001"/>
    <n v="0"/>
    <x v="1"/>
    <x v="4"/>
    <s v="Q4"/>
    <x v="1"/>
  </r>
  <r>
    <n v="3364"/>
    <s v="CA-2015-139962"/>
    <x v="350"/>
    <x v="604"/>
    <x v="1"/>
    <s v="Dp-13240"/>
    <s v="Dean percer"/>
    <x v="2"/>
    <x v="0"/>
    <x v="359"/>
    <s v="Massachusetts"/>
    <x v="441"/>
    <x v="3"/>
    <x v="92"/>
    <x v="1"/>
    <x v="8"/>
    <x v="92"/>
    <n v="37.880000000000003"/>
    <n v="2"/>
    <n v="0"/>
    <n v="18.940000000000001"/>
    <n v="37.880000000000003"/>
    <n v="0"/>
    <x v="1"/>
    <x v="4"/>
    <s v="Q4"/>
    <x v="1"/>
  </r>
  <r>
    <n v="3365"/>
    <s v="CA-2016-130050"/>
    <x v="87"/>
    <x v="461"/>
    <x v="0"/>
    <s v="MC-17425"/>
    <s v="Mark Cousins"/>
    <x v="1"/>
    <x v="0"/>
    <x v="12"/>
    <s v="Texas"/>
    <x v="66"/>
    <x v="2"/>
    <x v="740"/>
    <x v="0"/>
    <x v="5"/>
    <x v="222"/>
    <n v="9.5519999999999996"/>
    <n v="3"/>
    <n v="0.6"/>
    <n v="-3.8208000000000002"/>
    <n v="3.8208000000000002"/>
    <n v="5.7311999999999994"/>
    <x v="0"/>
    <x v="7"/>
    <s v="Q3"/>
    <x v="3"/>
  </r>
  <r>
    <n v="3366"/>
    <s v="CA-2014-115161"/>
    <x v="867"/>
    <x v="921"/>
    <x v="2"/>
    <s v="LC-17050"/>
    <s v="Liz Carlisle"/>
    <x v="0"/>
    <x v="0"/>
    <x v="133"/>
    <s v="California"/>
    <x v="168"/>
    <x v="1"/>
    <x v="1106"/>
    <x v="0"/>
    <x v="0"/>
    <x v="1095"/>
    <n v="290.666"/>
    <n v="2"/>
    <n v="0.15"/>
    <n v="3.4196"/>
    <n v="247.06609999999998"/>
    <n v="43.599899999999998"/>
    <x v="2"/>
    <x v="9"/>
    <s v="Q1"/>
    <x v="5"/>
  </r>
  <r>
    <n v="3367"/>
    <s v="CA-2014-165379"/>
    <x v="868"/>
    <x v="406"/>
    <x v="1"/>
    <s v="BM-11650"/>
    <s v="Brian Moss"/>
    <x v="1"/>
    <x v="0"/>
    <x v="61"/>
    <s v="Texas"/>
    <x v="162"/>
    <x v="2"/>
    <x v="934"/>
    <x v="1"/>
    <x v="10"/>
    <x v="927"/>
    <n v="10.368"/>
    <n v="2"/>
    <n v="0.2"/>
    <n v="3.6288"/>
    <n v="8.2944000000000013"/>
    <n v="2.0736000000000003"/>
    <x v="2"/>
    <x v="7"/>
    <s v="Q3"/>
    <x v="4"/>
  </r>
  <r>
    <n v="3368"/>
    <s v="CA-2014-165379"/>
    <x v="868"/>
    <x v="406"/>
    <x v="1"/>
    <s v="BM-11650"/>
    <s v="Brian Moss"/>
    <x v="1"/>
    <x v="0"/>
    <x v="61"/>
    <s v="Texas"/>
    <x v="162"/>
    <x v="2"/>
    <x v="1357"/>
    <x v="1"/>
    <x v="10"/>
    <x v="1343"/>
    <n v="14.352"/>
    <n v="3"/>
    <n v="0.2"/>
    <n v="4.4850000000000003"/>
    <n v="11.4816"/>
    <n v="2.8704000000000001"/>
    <x v="2"/>
    <x v="7"/>
    <s v="Q3"/>
    <x v="4"/>
  </r>
  <r>
    <n v="3369"/>
    <s v="CA-2015-115511"/>
    <x v="82"/>
    <x v="332"/>
    <x v="1"/>
    <s v="NW-18400"/>
    <s v="Natalie Webber"/>
    <x v="0"/>
    <x v="0"/>
    <x v="98"/>
    <s v="Nevada"/>
    <x v="121"/>
    <x v="1"/>
    <x v="1531"/>
    <x v="0"/>
    <x v="0"/>
    <x v="1518"/>
    <n v="141.96"/>
    <n v="2"/>
    <n v="0"/>
    <n v="41.168399999999998"/>
    <n v="141.96"/>
    <n v="0"/>
    <x v="1"/>
    <x v="0"/>
    <s v="Q4"/>
    <x v="3"/>
  </r>
  <r>
    <n v="3370"/>
    <s v="CA-2015-115511"/>
    <x v="82"/>
    <x v="332"/>
    <x v="1"/>
    <s v="NW-18400"/>
    <s v="Natalie Webber"/>
    <x v="0"/>
    <x v="0"/>
    <x v="98"/>
    <s v="Nevada"/>
    <x v="121"/>
    <x v="1"/>
    <x v="340"/>
    <x v="1"/>
    <x v="8"/>
    <x v="340"/>
    <n v="66.048000000000002"/>
    <n v="4"/>
    <n v="0.2"/>
    <n v="23.116800000000001"/>
    <n v="52.838400000000007"/>
    <n v="13.209600000000002"/>
    <x v="1"/>
    <x v="0"/>
    <s v="Q4"/>
    <x v="3"/>
  </r>
  <r>
    <n v="3371"/>
    <s v="CA-2016-134887"/>
    <x v="869"/>
    <x v="595"/>
    <x v="3"/>
    <s v="TB-21280"/>
    <s v="Toby Braunhardt"/>
    <x v="0"/>
    <x v="0"/>
    <x v="110"/>
    <s v="Oklahoma"/>
    <x v="136"/>
    <x v="2"/>
    <x v="217"/>
    <x v="2"/>
    <x v="11"/>
    <x v="218"/>
    <n v="1287.45"/>
    <n v="5"/>
    <n v="0"/>
    <n v="244.6155"/>
    <n v="1287.45"/>
    <n v="0"/>
    <x v="0"/>
    <x v="10"/>
    <s v="Q1"/>
    <x v="5"/>
  </r>
  <r>
    <n v="3372"/>
    <s v="CA-2017-123778"/>
    <x v="397"/>
    <x v="420"/>
    <x v="1"/>
    <s v="BS-11755"/>
    <s v="Bruce Stewart"/>
    <x v="0"/>
    <x v="0"/>
    <x v="8"/>
    <s v="California"/>
    <x v="34"/>
    <x v="1"/>
    <x v="973"/>
    <x v="1"/>
    <x v="8"/>
    <x v="967"/>
    <n v="25.824000000000002"/>
    <n v="6"/>
    <n v="0.2"/>
    <n v="9.0383999999999993"/>
    <n v="20.659200000000002"/>
    <n v="5.1648000000000005"/>
    <x v="3"/>
    <x v="8"/>
    <s v="Q3"/>
    <x v="3"/>
  </r>
  <r>
    <n v="3373"/>
    <s v="CA-2017-123778"/>
    <x v="397"/>
    <x v="420"/>
    <x v="1"/>
    <s v="BS-11755"/>
    <s v="Bruce Stewart"/>
    <x v="0"/>
    <x v="0"/>
    <x v="8"/>
    <s v="California"/>
    <x v="34"/>
    <x v="1"/>
    <x v="1429"/>
    <x v="1"/>
    <x v="9"/>
    <x v="1417"/>
    <n v="160.96"/>
    <n v="2"/>
    <n v="0"/>
    <n v="48.287999999999997"/>
    <n v="160.96"/>
    <n v="0"/>
    <x v="3"/>
    <x v="8"/>
    <s v="Q3"/>
    <x v="3"/>
  </r>
  <r>
    <n v="3374"/>
    <s v="CA-2015-161718"/>
    <x v="784"/>
    <x v="763"/>
    <x v="1"/>
    <s v="SO-20335"/>
    <s v="Sean O'Donnell"/>
    <x v="0"/>
    <x v="0"/>
    <x v="337"/>
    <s v="New York"/>
    <x v="418"/>
    <x v="3"/>
    <x v="1462"/>
    <x v="0"/>
    <x v="5"/>
    <x v="1448"/>
    <n v="28.44"/>
    <n v="3"/>
    <n v="0"/>
    <n v="11.375999999999999"/>
    <n v="28.44"/>
    <n v="0"/>
    <x v="1"/>
    <x v="4"/>
    <s v="Q4"/>
    <x v="5"/>
  </r>
  <r>
    <n v="3375"/>
    <s v="CA-2015-161718"/>
    <x v="784"/>
    <x v="763"/>
    <x v="1"/>
    <s v="SO-20335"/>
    <s v="Sean O'Donnell"/>
    <x v="0"/>
    <x v="0"/>
    <x v="337"/>
    <s v="New York"/>
    <x v="418"/>
    <x v="3"/>
    <x v="394"/>
    <x v="0"/>
    <x v="1"/>
    <x v="395"/>
    <n v="364.41"/>
    <n v="5"/>
    <n v="0.1"/>
    <n v="8.0980000000000008"/>
    <n v="327.96900000000005"/>
    <n v="36.441000000000003"/>
    <x v="1"/>
    <x v="4"/>
    <s v="Q4"/>
    <x v="5"/>
  </r>
  <r>
    <n v="3376"/>
    <s v="CA-2015-161718"/>
    <x v="784"/>
    <x v="763"/>
    <x v="1"/>
    <s v="SO-20335"/>
    <s v="Sean O'Donnell"/>
    <x v="0"/>
    <x v="0"/>
    <x v="337"/>
    <s v="New York"/>
    <x v="418"/>
    <x v="3"/>
    <x v="433"/>
    <x v="2"/>
    <x v="7"/>
    <x v="433"/>
    <n v="39.96"/>
    <n v="4"/>
    <n v="0"/>
    <n v="10.3896"/>
    <n v="39.96"/>
    <n v="0"/>
    <x v="1"/>
    <x v="4"/>
    <s v="Q4"/>
    <x v="5"/>
  </r>
  <r>
    <n v="3377"/>
    <s v="CA-2015-161718"/>
    <x v="784"/>
    <x v="763"/>
    <x v="1"/>
    <s v="SO-20335"/>
    <s v="Sean O'Donnell"/>
    <x v="0"/>
    <x v="0"/>
    <x v="337"/>
    <s v="New York"/>
    <x v="418"/>
    <x v="3"/>
    <x v="228"/>
    <x v="0"/>
    <x v="1"/>
    <x v="229"/>
    <n v="361.76400000000001"/>
    <n v="2"/>
    <n v="0.1"/>
    <n v="68.333200000000005"/>
    <n v="325.58760000000001"/>
    <n v="36.176400000000001"/>
    <x v="1"/>
    <x v="4"/>
    <s v="Q4"/>
    <x v="5"/>
  </r>
  <r>
    <n v="3378"/>
    <s v="CA-2016-100671"/>
    <x v="474"/>
    <x v="271"/>
    <x v="2"/>
    <s v="CS-12490"/>
    <s v="Cindy Schnelling"/>
    <x v="1"/>
    <x v="0"/>
    <x v="360"/>
    <s v="Texas"/>
    <x v="442"/>
    <x v="2"/>
    <x v="1018"/>
    <x v="1"/>
    <x v="4"/>
    <x v="1519"/>
    <n v="111.672"/>
    <n v="9"/>
    <n v="0.2"/>
    <n v="6.9794999999999998"/>
    <n v="89.337600000000009"/>
    <n v="22.334400000000002"/>
    <x v="0"/>
    <x v="0"/>
    <s v="Q4"/>
    <x v="0"/>
  </r>
  <r>
    <n v="3379"/>
    <s v="CA-2017-142867"/>
    <x v="294"/>
    <x v="312"/>
    <x v="1"/>
    <s v="PO-19180"/>
    <s v="Philisse Overcash"/>
    <x v="2"/>
    <x v="0"/>
    <x v="12"/>
    <s v="Texas"/>
    <x v="14"/>
    <x v="2"/>
    <x v="1426"/>
    <x v="1"/>
    <x v="8"/>
    <x v="1414"/>
    <n v="13.776"/>
    <n v="6"/>
    <n v="0.8"/>
    <n v="-22.041599999999999"/>
    <n v="2.7551999999999994"/>
    <n v="11.020800000000001"/>
    <x v="3"/>
    <x v="10"/>
    <s v="Q1"/>
    <x v="5"/>
  </r>
  <r>
    <n v="3380"/>
    <s v="CA-2017-142867"/>
    <x v="294"/>
    <x v="312"/>
    <x v="1"/>
    <s v="PO-19180"/>
    <s v="Philisse Overcash"/>
    <x v="2"/>
    <x v="0"/>
    <x v="12"/>
    <s v="Texas"/>
    <x v="14"/>
    <x v="2"/>
    <x v="1532"/>
    <x v="1"/>
    <x v="10"/>
    <x v="1520"/>
    <n v="10.272"/>
    <n v="3"/>
    <n v="0.2"/>
    <n v="3.21"/>
    <n v="8.2176000000000009"/>
    <n v="2.0544000000000002"/>
    <x v="3"/>
    <x v="10"/>
    <s v="Q1"/>
    <x v="5"/>
  </r>
  <r>
    <n v="3381"/>
    <s v="CA-2017-103156"/>
    <x v="51"/>
    <x v="865"/>
    <x v="2"/>
    <s v="TD-20995"/>
    <s v="Tamara Dahlen"/>
    <x v="0"/>
    <x v="0"/>
    <x v="10"/>
    <s v="Pennsylvania"/>
    <x v="74"/>
    <x v="3"/>
    <x v="1533"/>
    <x v="0"/>
    <x v="5"/>
    <x v="1521"/>
    <n v="24.047999999999998"/>
    <n v="9"/>
    <n v="0.2"/>
    <n v="7.2144000000000004"/>
    <n v="19.238399999999999"/>
    <n v="4.8095999999999997"/>
    <x v="3"/>
    <x v="0"/>
    <s v="Q4"/>
    <x v="6"/>
  </r>
  <r>
    <n v="3382"/>
    <s v="US-2017-162208"/>
    <x v="151"/>
    <x v="624"/>
    <x v="2"/>
    <s v="SP-20620"/>
    <s v="Stefania Perrino"/>
    <x v="1"/>
    <x v="0"/>
    <x v="67"/>
    <s v="Florida"/>
    <x v="85"/>
    <x v="0"/>
    <x v="135"/>
    <x v="1"/>
    <x v="12"/>
    <x v="136"/>
    <n v="2.8959999999999999"/>
    <n v="1"/>
    <n v="0.2"/>
    <n v="0.97740000000000005"/>
    <n v="2.3168000000000002"/>
    <n v="0.57920000000000005"/>
    <x v="3"/>
    <x v="6"/>
    <s v="Q3"/>
    <x v="1"/>
  </r>
  <r>
    <n v="3383"/>
    <s v="CA-2015-130659"/>
    <x v="784"/>
    <x v="234"/>
    <x v="0"/>
    <s v="MS-17365"/>
    <s v="Maribeth Schnelling"/>
    <x v="0"/>
    <x v="0"/>
    <x v="20"/>
    <s v="New York"/>
    <x v="45"/>
    <x v="3"/>
    <x v="1303"/>
    <x v="1"/>
    <x v="12"/>
    <x v="1288"/>
    <n v="17.940000000000001"/>
    <n v="3"/>
    <n v="0"/>
    <n v="8.7905999999999995"/>
    <n v="17.940000000000001"/>
    <n v="0"/>
    <x v="1"/>
    <x v="4"/>
    <s v="Q4"/>
    <x v="5"/>
  </r>
  <r>
    <n v="3384"/>
    <s v="CA-2015-130659"/>
    <x v="784"/>
    <x v="234"/>
    <x v="0"/>
    <s v="MS-17365"/>
    <s v="Maribeth Schnelling"/>
    <x v="0"/>
    <x v="0"/>
    <x v="20"/>
    <s v="New York"/>
    <x v="45"/>
    <x v="3"/>
    <x v="1534"/>
    <x v="0"/>
    <x v="1"/>
    <x v="1522"/>
    <n v="384.17399999999998"/>
    <n v="7"/>
    <n v="0.1"/>
    <n v="29.880199999999999"/>
    <n v="345.75659999999999"/>
    <n v="38.417400000000001"/>
    <x v="1"/>
    <x v="4"/>
    <s v="Q4"/>
    <x v="5"/>
  </r>
  <r>
    <n v="3385"/>
    <s v="CA-2015-130659"/>
    <x v="784"/>
    <x v="234"/>
    <x v="0"/>
    <s v="MS-17365"/>
    <s v="Maribeth Schnelling"/>
    <x v="0"/>
    <x v="0"/>
    <x v="20"/>
    <s v="New York"/>
    <x v="45"/>
    <x v="3"/>
    <x v="907"/>
    <x v="2"/>
    <x v="7"/>
    <x v="899"/>
    <n v="1799.75"/>
    <n v="5"/>
    <n v="0"/>
    <n v="539.92499999999995"/>
    <n v="1799.75"/>
    <n v="0"/>
    <x v="1"/>
    <x v="4"/>
    <s v="Q4"/>
    <x v="5"/>
  </r>
  <r>
    <n v="3386"/>
    <s v="CA-2017-148404"/>
    <x v="566"/>
    <x v="768"/>
    <x v="1"/>
    <s v="Dp-13240"/>
    <s v="Dean percer"/>
    <x v="2"/>
    <x v="0"/>
    <x v="35"/>
    <s v="North Carolina"/>
    <x v="43"/>
    <x v="0"/>
    <x v="245"/>
    <x v="1"/>
    <x v="4"/>
    <x v="246"/>
    <n v="580.67200000000003"/>
    <n v="4"/>
    <n v="0.2"/>
    <n v="65.325599999999994"/>
    <n v="464.53760000000005"/>
    <n v="116.13440000000001"/>
    <x v="3"/>
    <x v="2"/>
    <s v="Q4"/>
    <x v="3"/>
  </r>
  <r>
    <n v="3387"/>
    <s v="CA-2017-148404"/>
    <x v="566"/>
    <x v="768"/>
    <x v="1"/>
    <s v="Dp-13240"/>
    <s v="Dean percer"/>
    <x v="2"/>
    <x v="0"/>
    <x v="35"/>
    <s v="North Carolina"/>
    <x v="43"/>
    <x v="0"/>
    <x v="550"/>
    <x v="1"/>
    <x v="13"/>
    <x v="128"/>
    <n v="18.936"/>
    <n v="3"/>
    <n v="0.2"/>
    <n v="5.9175000000000004"/>
    <n v="15.148800000000001"/>
    <n v="3.7872000000000003"/>
    <x v="3"/>
    <x v="2"/>
    <s v="Q4"/>
    <x v="3"/>
  </r>
  <r>
    <n v="3388"/>
    <s v="CA-2017-148404"/>
    <x v="566"/>
    <x v="768"/>
    <x v="1"/>
    <s v="Dp-13240"/>
    <s v="Dean percer"/>
    <x v="2"/>
    <x v="0"/>
    <x v="35"/>
    <s v="North Carolina"/>
    <x v="43"/>
    <x v="0"/>
    <x v="872"/>
    <x v="2"/>
    <x v="7"/>
    <x v="866"/>
    <n v="222.38399999999999"/>
    <n v="2"/>
    <n v="0.2"/>
    <n v="16.678799999999999"/>
    <n v="177.90719999999999"/>
    <n v="44.476799999999997"/>
    <x v="3"/>
    <x v="2"/>
    <s v="Q4"/>
    <x v="3"/>
  </r>
  <r>
    <n v="3389"/>
    <s v="CA-2017-148404"/>
    <x v="566"/>
    <x v="768"/>
    <x v="1"/>
    <s v="Dp-13240"/>
    <s v="Dean percer"/>
    <x v="2"/>
    <x v="0"/>
    <x v="35"/>
    <s v="North Carolina"/>
    <x v="43"/>
    <x v="0"/>
    <x v="912"/>
    <x v="1"/>
    <x v="8"/>
    <x v="904"/>
    <n v="50.454000000000001"/>
    <n v="6"/>
    <n v="0.7"/>
    <n v="-33.636000000000003"/>
    <n v="15.136200000000002"/>
    <n v="35.317799999999998"/>
    <x v="3"/>
    <x v="2"/>
    <s v="Q4"/>
    <x v="3"/>
  </r>
  <r>
    <n v="3390"/>
    <s v="CA-2017-148404"/>
    <x v="566"/>
    <x v="768"/>
    <x v="1"/>
    <s v="Dp-13240"/>
    <s v="Dean percer"/>
    <x v="2"/>
    <x v="0"/>
    <x v="35"/>
    <s v="North Carolina"/>
    <x v="43"/>
    <x v="0"/>
    <x v="977"/>
    <x v="0"/>
    <x v="3"/>
    <x v="832"/>
    <n v="154.76400000000001"/>
    <n v="3"/>
    <n v="0.4"/>
    <n v="-36.111600000000003"/>
    <n v="92.858400000000003"/>
    <n v="61.905600000000007"/>
    <x v="3"/>
    <x v="2"/>
    <s v="Q4"/>
    <x v="3"/>
  </r>
  <r>
    <n v="3391"/>
    <s v="CA-2017-101077"/>
    <x v="613"/>
    <x v="922"/>
    <x v="0"/>
    <s v="DB-13660"/>
    <s v="Duane Benoit"/>
    <x v="0"/>
    <x v="0"/>
    <x v="61"/>
    <s v="Texas"/>
    <x v="176"/>
    <x v="2"/>
    <x v="1433"/>
    <x v="1"/>
    <x v="10"/>
    <x v="1421"/>
    <n v="6.8479999999999999"/>
    <n v="2"/>
    <n v="0.2"/>
    <n v="2.14"/>
    <n v="5.4784000000000006"/>
    <n v="1.3696000000000002"/>
    <x v="3"/>
    <x v="10"/>
    <s v="Q1"/>
    <x v="3"/>
  </r>
  <r>
    <n v="3392"/>
    <s v="CA-2014-166471"/>
    <x v="128"/>
    <x v="923"/>
    <x v="1"/>
    <s v="MG-17650"/>
    <s v="Matthew Grinstein"/>
    <x v="2"/>
    <x v="0"/>
    <x v="4"/>
    <s v="Washington"/>
    <x v="5"/>
    <x v="1"/>
    <x v="638"/>
    <x v="2"/>
    <x v="7"/>
    <x v="638"/>
    <n v="1091.1679999999999"/>
    <n v="4"/>
    <n v="0.2"/>
    <n v="68.197999999999993"/>
    <n v="872.93439999999998"/>
    <n v="218.2336"/>
    <x v="2"/>
    <x v="6"/>
    <s v="Q3"/>
    <x v="3"/>
  </r>
  <r>
    <n v="3393"/>
    <s v="CA-2014-166471"/>
    <x v="128"/>
    <x v="923"/>
    <x v="1"/>
    <s v="MG-17650"/>
    <s v="Matthew Grinstein"/>
    <x v="2"/>
    <x v="0"/>
    <x v="4"/>
    <s v="Washington"/>
    <x v="5"/>
    <x v="1"/>
    <x v="1075"/>
    <x v="2"/>
    <x v="7"/>
    <x v="1065"/>
    <n v="219.16800000000001"/>
    <n v="2"/>
    <n v="0.2"/>
    <n v="-43.833599999999997"/>
    <n v="175.33440000000002"/>
    <n v="43.833600000000004"/>
    <x v="2"/>
    <x v="6"/>
    <s v="Q3"/>
    <x v="3"/>
  </r>
  <r>
    <n v="3394"/>
    <s v="CA-2014-105340"/>
    <x v="754"/>
    <x v="573"/>
    <x v="2"/>
    <s v="EH-14185"/>
    <s v="Evan Henry"/>
    <x v="0"/>
    <x v="0"/>
    <x v="45"/>
    <s v="Texas"/>
    <x v="89"/>
    <x v="2"/>
    <x v="1002"/>
    <x v="1"/>
    <x v="8"/>
    <x v="994"/>
    <n v="6.9279999999999999"/>
    <n v="1"/>
    <n v="0.8"/>
    <n v="-11.0848"/>
    <n v="1.3855999999999997"/>
    <n v="5.5424000000000007"/>
    <x v="2"/>
    <x v="0"/>
    <s v="Q4"/>
    <x v="3"/>
  </r>
  <r>
    <n v="3395"/>
    <s v="US-2017-131583"/>
    <x v="193"/>
    <x v="272"/>
    <x v="3"/>
    <s v="CL-11890"/>
    <s v="Carl Ludwig"/>
    <x v="0"/>
    <x v="0"/>
    <x v="10"/>
    <s v="Pennsylvania"/>
    <x v="105"/>
    <x v="3"/>
    <x v="1305"/>
    <x v="1"/>
    <x v="10"/>
    <x v="1290"/>
    <n v="40.031999999999996"/>
    <n v="6"/>
    <n v="0.2"/>
    <n v="15.012"/>
    <n v="32.025599999999997"/>
    <n v="8.0063999999999993"/>
    <x v="3"/>
    <x v="1"/>
    <s v="Q2"/>
    <x v="3"/>
  </r>
  <r>
    <n v="3396"/>
    <s v="US-2017-148362"/>
    <x v="870"/>
    <x v="924"/>
    <x v="1"/>
    <s v="KF-16285"/>
    <s v="Karen Ferguson"/>
    <x v="2"/>
    <x v="0"/>
    <x v="245"/>
    <s v="Indiana"/>
    <x v="303"/>
    <x v="2"/>
    <x v="1439"/>
    <x v="1"/>
    <x v="4"/>
    <x v="1427"/>
    <n v="443.92"/>
    <n v="4"/>
    <n v="0"/>
    <n v="13.317600000000001"/>
    <n v="443.92"/>
    <n v="0"/>
    <x v="3"/>
    <x v="7"/>
    <s v="Q3"/>
    <x v="3"/>
  </r>
  <r>
    <n v="3397"/>
    <s v="US-2017-148362"/>
    <x v="870"/>
    <x v="924"/>
    <x v="1"/>
    <s v="KF-16285"/>
    <s v="Karen Ferguson"/>
    <x v="2"/>
    <x v="0"/>
    <x v="245"/>
    <s v="Indiana"/>
    <x v="303"/>
    <x v="2"/>
    <x v="13"/>
    <x v="1"/>
    <x v="8"/>
    <x v="13"/>
    <n v="169.99"/>
    <n v="1"/>
    <n v="0"/>
    <n v="78.195400000000006"/>
    <n v="169.99"/>
    <n v="0"/>
    <x v="3"/>
    <x v="7"/>
    <s v="Q3"/>
    <x v="3"/>
  </r>
  <r>
    <n v="3398"/>
    <s v="US-2017-148362"/>
    <x v="870"/>
    <x v="924"/>
    <x v="1"/>
    <s v="KF-16285"/>
    <s v="Karen Ferguson"/>
    <x v="2"/>
    <x v="0"/>
    <x v="245"/>
    <s v="Indiana"/>
    <x v="303"/>
    <x v="2"/>
    <x v="490"/>
    <x v="1"/>
    <x v="10"/>
    <x v="490"/>
    <n v="25.92"/>
    <n v="4"/>
    <n v="0"/>
    <n v="12.441599999999999"/>
    <n v="25.92"/>
    <n v="0"/>
    <x v="3"/>
    <x v="7"/>
    <s v="Q3"/>
    <x v="3"/>
  </r>
  <r>
    <n v="3399"/>
    <s v="CA-2014-102274"/>
    <x v="871"/>
    <x v="158"/>
    <x v="1"/>
    <s v="DH-13075"/>
    <s v="Dave Hallsten"/>
    <x v="1"/>
    <x v="0"/>
    <x v="102"/>
    <s v="Kentucky"/>
    <x v="126"/>
    <x v="0"/>
    <x v="687"/>
    <x v="2"/>
    <x v="7"/>
    <x v="687"/>
    <n v="36.99"/>
    <n v="1"/>
    <n v="0"/>
    <n v="9.9872999999999994"/>
    <n v="36.99"/>
    <n v="0"/>
    <x v="2"/>
    <x v="0"/>
    <s v="Q4"/>
    <x v="5"/>
  </r>
  <r>
    <n v="3400"/>
    <s v="CA-2014-102274"/>
    <x v="871"/>
    <x v="158"/>
    <x v="1"/>
    <s v="DH-13075"/>
    <s v="Dave Hallsten"/>
    <x v="1"/>
    <x v="0"/>
    <x v="102"/>
    <s v="Kentucky"/>
    <x v="126"/>
    <x v="0"/>
    <x v="1078"/>
    <x v="1"/>
    <x v="10"/>
    <x v="1068"/>
    <n v="629.1"/>
    <n v="6"/>
    <n v="0"/>
    <n v="301.96800000000002"/>
    <n v="629.1"/>
    <n v="0"/>
    <x v="2"/>
    <x v="0"/>
    <s v="Q4"/>
    <x v="5"/>
  </r>
  <r>
    <n v="3401"/>
    <s v="CA-2014-102274"/>
    <x v="871"/>
    <x v="158"/>
    <x v="1"/>
    <s v="DH-13075"/>
    <s v="Dave Hallsten"/>
    <x v="1"/>
    <x v="0"/>
    <x v="102"/>
    <s v="Kentucky"/>
    <x v="126"/>
    <x v="0"/>
    <x v="557"/>
    <x v="1"/>
    <x v="4"/>
    <x v="556"/>
    <n v="193.95"/>
    <n v="3"/>
    <n v="0"/>
    <n v="9.6974999999999998"/>
    <n v="193.95"/>
    <n v="0"/>
    <x v="2"/>
    <x v="0"/>
    <s v="Q4"/>
    <x v="5"/>
  </r>
  <r>
    <n v="3402"/>
    <s v="CA-2014-102274"/>
    <x v="871"/>
    <x v="158"/>
    <x v="1"/>
    <s v="DH-13075"/>
    <s v="Dave Hallsten"/>
    <x v="1"/>
    <x v="0"/>
    <x v="102"/>
    <s v="Kentucky"/>
    <x v="126"/>
    <x v="0"/>
    <x v="6"/>
    <x v="1"/>
    <x v="6"/>
    <x v="6"/>
    <n v="5.46"/>
    <n v="3"/>
    <n v="0"/>
    <n v="1.4742"/>
    <n v="5.46"/>
    <n v="0"/>
    <x v="2"/>
    <x v="0"/>
    <s v="Q4"/>
    <x v="5"/>
  </r>
  <r>
    <n v="3403"/>
    <s v="CA-2015-129700"/>
    <x v="124"/>
    <x v="27"/>
    <x v="2"/>
    <s v="LA-16780"/>
    <s v="Laura Armstrong"/>
    <x v="1"/>
    <x v="0"/>
    <x v="361"/>
    <s v="Illinois"/>
    <x v="443"/>
    <x v="2"/>
    <x v="740"/>
    <x v="0"/>
    <x v="5"/>
    <x v="222"/>
    <n v="22.288"/>
    <n v="7"/>
    <n v="0.6"/>
    <n v="-8.9152000000000005"/>
    <n v="8.9152000000000005"/>
    <n v="13.3728"/>
    <x v="1"/>
    <x v="5"/>
    <s v="Q2"/>
    <x v="2"/>
  </r>
  <r>
    <n v="3404"/>
    <s v="CA-2017-168739"/>
    <x v="148"/>
    <x v="742"/>
    <x v="1"/>
    <s v="HZ-14950"/>
    <s v="Henia Zydlo"/>
    <x v="0"/>
    <x v="0"/>
    <x v="12"/>
    <s v="Texas"/>
    <x v="14"/>
    <x v="2"/>
    <x v="1535"/>
    <x v="0"/>
    <x v="5"/>
    <x v="1523"/>
    <n v="65.424000000000007"/>
    <n v="4"/>
    <n v="0.6"/>
    <n v="-52.339199999999998"/>
    <n v="26.169600000000003"/>
    <n v="39.254400000000004"/>
    <x v="3"/>
    <x v="5"/>
    <s v="Q2"/>
    <x v="2"/>
  </r>
  <r>
    <n v="3405"/>
    <s v="CA-2015-152527"/>
    <x v="872"/>
    <x v="334"/>
    <x v="3"/>
    <s v="CM-12190"/>
    <s v="Charlotte Melton"/>
    <x v="0"/>
    <x v="0"/>
    <x v="1"/>
    <s v="California"/>
    <x v="25"/>
    <x v="1"/>
    <x v="41"/>
    <x v="1"/>
    <x v="4"/>
    <x v="41"/>
    <n v="77.88"/>
    <n v="2"/>
    <n v="0"/>
    <n v="3.8940000000000001"/>
    <n v="77.88"/>
    <n v="0"/>
    <x v="1"/>
    <x v="2"/>
    <s v="Q4"/>
    <x v="3"/>
  </r>
  <r>
    <n v="3406"/>
    <s v="US-2014-150119"/>
    <x v="488"/>
    <x v="925"/>
    <x v="1"/>
    <s v="LB-16795"/>
    <s v="Laurel Beltran"/>
    <x v="2"/>
    <x v="0"/>
    <x v="38"/>
    <s v="Ohio"/>
    <x v="47"/>
    <x v="3"/>
    <x v="228"/>
    <x v="0"/>
    <x v="1"/>
    <x v="229"/>
    <n v="281.37200000000001"/>
    <n v="2"/>
    <n v="0.3"/>
    <n v="-12.0588"/>
    <n v="196.96039999999999"/>
    <n v="84.411600000000007"/>
    <x v="2"/>
    <x v="3"/>
    <s v="Q2"/>
    <x v="4"/>
  </r>
  <r>
    <n v="3407"/>
    <s v="US-2014-150119"/>
    <x v="488"/>
    <x v="925"/>
    <x v="1"/>
    <s v="LB-16795"/>
    <s v="Laurel Beltran"/>
    <x v="2"/>
    <x v="0"/>
    <x v="38"/>
    <s v="Ohio"/>
    <x v="47"/>
    <x v="3"/>
    <x v="228"/>
    <x v="0"/>
    <x v="1"/>
    <x v="229"/>
    <n v="281.37200000000001"/>
    <n v="2"/>
    <n v="0.3"/>
    <n v="-12.0588"/>
    <n v="196.96039999999999"/>
    <n v="84.411600000000007"/>
    <x v="2"/>
    <x v="3"/>
    <s v="Q2"/>
    <x v="4"/>
  </r>
  <r>
    <n v="3408"/>
    <s v="US-2014-150119"/>
    <x v="488"/>
    <x v="925"/>
    <x v="1"/>
    <s v="LB-16795"/>
    <s v="Laurel Beltran"/>
    <x v="2"/>
    <x v="0"/>
    <x v="38"/>
    <s v="Ohio"/>
    <x v="47"/>
    <x v="3"/>
    <x v="744"/>
    <x v="1"/>
    <x v="8"/>
    <x v="742"/>
    <n v="7.4880000000000004"/>
    <n v="8"/>
    <n v="0.7"/>
    <n v="-5.2416"/>
    <n v="2.2464000000000004"/>
    <n v="5.2416"/>
    <x v="2"/>
    <x v="3"/>
    <s v="Q2"/>
    <x v="4"/>
  </r>
  <r>
    <n v="3409"/>
    <s v="US-2014-150119"/>
    <x v="488"/>
    <x v="925"/>
    <x v="1"/>
    <s v="LB-16795"/>
    <s v="Laurel Beltran"/>
    <x v="2"/>
    <x v="0"/>
    <x v="38"/>
    <s v="Ohio"/>
    <x v="47"/>
    <x v="3"/>
    <x v="770"/>
    <x v="0"/>
    <x v="5"/>
    <x v="769"/>
    <n v="22.335999999999999"/>
    <n v="4"/>
    <n v="0.2"/>
    <n v="7.8175999999999997"/>
    <n v="17.8688"/>
    <n v="4.4672000000000001"/>
    <x v="2"/>
    <x v="3"/>
    <s v="Q2"/>
    <x v="4"/>
  </r>
  <r>
    <n v="3410"/>
    <s v="US-2017-150847"/>
    <x v="504"/>
    <x v="593"/>
    <x v="1"/>
    <s v="JF-15490"/>
    <s v="Jeremy Farry"/>
    <x v="0"/>
    <x v="0"/>
    <x v="38"/>
    <s v="Ohio"/>
    <x v="47"/>
    <x v="3"/>
    <x v="498"/>
    <x v="1"/>
    <x v="10"/>
    <x v="498"/>
    <n v="10.368"/>
    <n v="2"/>
    <n v="0.2"/>
    <n v="3.6288"/>
    <n v="8.2944000000000013"/>
    <n v="2.0736000000000003"/>
    <x v="3"/>
    <x v="3"/>
    <s v="Q2"/>
    <x v="1"/>
  </r>
  <r>
    <n v="3411"/>
    <s v="CA-2016-100244"/>
    <x v="873"/>
    <x v="926"/>
    <x v="1"/>
    <s v="GM-14695"/>
    <s v="Greg Maxwell"/>
    <x v="1"/>
    <x v="0"/>
    <x v="8"/>
    <s v="California"/>
    <x v="34"/>
    <x v="1"/>
    <x v="1490"/>
    <x v="1"/>
    <x v="10"/>
    <x v="1477"/>
    <n v="65.790000000000006"/>
    <n v="9"/>
    <n v="0"/>
    <n v="30.263400000000001"/>
    <n v="65.790000000000006"/>
    <n v="0"/>
    <x v="0"/>
    <x v="8"/>
    <s v="Q3"/>
    <x v="0"/>
  </r>
  <r>
    <n v="3412"/>
    <s v="CA-2016-100244"/>
    <x v="873"/>
    <x v="926"/>
    <x v="1"/>
    <s v="GM-14695"/>
    <s v="Greg Maxwell"/>
    <x v="1"/>
    <x v="0"/>
    <x v="8"/>
    <s v="California"/>
    <x v="34"/>
    <x v="1"/>
    <x v="13"/>
    <x v="1"/>
    <x v="8"/>
    <x v="13"/>
    <n v="271.98399999999998"/>
    <n v="2"/>
    <n v="0.2"/>
    <n v="88.394800000000004"/>
    <n v="217.5872"/>
    <n v="54.396799999999999"/>
    <x v="0"/>
    <x v="8"/>
    <s v="Q3"/>
    <x v="0"/>
  </r>
  <r>
    <n v="3413"/>
    <s v="CA-2016-100244"/>
    <x v="873"/>
    <x v="926"/>
    <x v="1"/>
    <s v="GM-14695"/>
    <s v="Greg Maxwell"/>
    <x v="1"/>
    <x v="0"/>
    <x v="8"/>
    <s v="California"/>
    <x v="34"/>
    <x v="1"/>
    <x v="134"/>
    <x v="1"/>
    <x v="6"/>
    <x v="135"/>
    <n v="11.76"/>
    <n v="4"/>
    <n v="0"/>
    <n v="3.1751999999999998"/>
    <n v="11.76"/>
    <n v="0"/>
    <x v="0"/>
    <x v="8"/>
    <s v="Q3"/>
    <x v="0"/>
  </r>
  <r>
    <n v="3414"/>
    <s v="CA-2016-100244"/>
    <x v="873"/>
    <x v="926"/>
    <x v="1"/>
    <s v="GM-14695"/>
    <s v="Greg Maxwell"/>
    <x v="1"/>
    <x v="0"/>
    <x v="8"/>
    <s v="California"/>
    <x v="34"/>
    <x v="1"/>
    <x v="1413"/>
    <x v="1"/>
    <x v="10"/>
    <x v="1400"/>
    <n v="77.52"/>
    <n v="2"/>
    <n v="0"/>
    <n v="37.9848"/>
    <n v="77.52"/>
    <n v="0"/>
    <x v="0"/>
    <x v="8"/>
    <s v="Q3"/>
    <x v="0"/>
  </r>
  <r>
    <n v="3415"/>
    <s v="CA-2016-100244"/>
    <x v="873"/>
    <x v="926"/>
    <x v="1"/>
    <s v="GM-14695"/>
    <s v="Greg Maxwell"/>
    <x v="1"/>
    <x v="0"/>
    <x v="8"/>
    <s v="California"/>
    <x v="34"/>
    <x v="1"/>
    <x v="999"/>
    <x v="1"/>
    <x v="8"/>
    <x v="991"/>
    <n v="48.64"/>
    <n v="2"/>
    <n v="0.2"/>
    <n v="15.808"/>
    <n v="38.912000000000006"/>
    <n v="9.7280000000000015"/>
    <x v="0"/>
    <x v="8"/>
    <s v="Q3"/>
    <x v="0"/>
  </r>
  <r>
    <n v="3416"/>
    <s v="CA-2016-116540"/>
    <x v="476"/>
    <x v="48"/>
    <x v="3"/>
    <s v="SS-20590"/>
    <s v="Sonia Sunley"/>
    <x v="0"/>
    <x v="0"/>
    <x v="6"/>
    <s v="Wisconsin"/>
    <x v="7"/>
    <x v="2"/>
    <x v="1088"/>
    <x v="1"/>
    <x v="13"/>
    <x v="1078"/>
    <n v="1.81"/>
    <n v="1"/>
    <n v="0"/>
    <n v="0.65159999999999996"/>
    <n v="1.81"/>
    <n v="0"/>
    <x v="0"/>
    <x v="8"/>
    <s v="Q3"/>
    <x v="5"/>
  </r>
  <r>
    <n v="3417"/>
    <s v="CA-2016-116540"/>
    <x v="476"/>
    <x v="48"/>
    <x v="3"/>
    <s v="SS-20590"/>
    <s v="Sonia Sunley"/>
    <x v="0"/>
    <x v="0"/>
    <x v="6"/>
    <s v="Wisconsin"/>
    <x v="7"/>
    <x v="2"/>
    <x v="925"/>
    <x v="1"/>
    <x v="8"/>
    <x v="917"/>
    <n v="8.26"/>
    <n v="2"/>
    <n v="0"/>
    <n v="3.8822000000000001"/>
    <n v="8.26"/>
    <n v="0"/>
    <x v="0"/>
    <x v="8"/>
    <s v="Q3"/>
    <x v="5"/>
  </r>
  <r>
    <n v="3418"/>
    <s v="CA-2015-151841"/>
    <x v="381"/>
    <x v="32"/>
    <x v="1"/>
    <s v="TC-21475"/>
    <s v="Tony Chapman"/>
    <x v="2"/>
    <x v="0"/>
    <x v="34"/>
    <s v="Colorado"/>
    <x v="42"/>
    <x v="1"/>
    <x v="930"/>
    <x v="1"/>
    <x v="9"/>
    <x v="923"/>
    <n v="43.56"/>
    <n v="5"/>
    <n v="0.2"/>
    <n v="3.2669999999999999"/>
    <n v="34.848000000000006"/>
    <n v="8.7120000000000015"/>
    <x v="1"/>
    <x v="3"/>
    <s v="Q2"/>
    <x v="2"/>
  </r>
  <r>
    <n v="3419"/>
    <s v="CA-2015-151841"/>
    <x v="381"/>
    <x v="32"/>
    <x v="1"/>
    <s v="TC-21475"/>
    <s v="Tony Chapman"/>
    <x v="2"/>
    <x v="0"/>
    <x v="34"/>
    <s v="Colorado"/>
    <x v="42"/>
    <x v="1"/>
    <x v="503"/>
    <x v="1"/>
    <x v="14"/>
    <x v="503"/>
    <n v="5.84"/>
    <n v="2"/>
    <n v="0.2"/>
    <n v="0.73"/>
    <n v="4.6719999999999997"/>
    <n v="1.1679999999999999"/>
    <x v="1"/>
    <x v="3"/>
    <s v="Q2"/>
    <x v="2"/>
  </r>
  <r>
    <n v="3420"/>
    <s v="CA-2015-150791"/>
    <x v="684"/>
    <x v="927"/>
    <x v="1"/>
    <s v="CC-12430"/>
    <s v="Chuck Clark"/>
    <x v="2"/>
    <x v="0"/>
    <x v="20"/>
    <s v="New York"/>
    <x v="23"/>
    <x v="3"/>
    <x v="662"/>
    <x v="0"/>
    <x v="1"/>
    <x v="662"/>
    <n v="271.76400000000001"/>
    <n v="2"/>
    <n v="0.1"/>
    <n v="60.392000000000003"/>
    <n v="244.58760000000001"/>
    <n v="27.176400000000001"/>
    <x v="1"/>
    <x v="8"/>
    <s v="Q3"/>
    <x v="1"/>
  </r>
  <r>
    <n v="3421"/>
    <s v="CA-2016-134803"/>
    <x v="316"/>
    <x v="895"/>
    <x v="1"/>
    <s v="CL-12565"/>
    <s v="Clay Ludtke"/>
    <x v="0"/>
    <x v="0"/>
    <x v="1"/>
    <s v="California"/>
    <x v="25"/>
    <x v="1"/>
    <x v="164"/>
    <x v="1"/>
    <x v="9"/>
    <x v="165"/>
    <n v="262.24"/>
    <n v="2"/>
    <n v="0"/>
    <n v="78.671999999999997"/>
    <n v="262.24"/>
    <n v="0"/>
    <x v="0"/>
    <x v="5"/>
    <s v="Q2"/>
    <x v="3"/>
  </r>
  <r>
    <n v="3422"/>
    <s v="CA-2016-134803"/>
    <x v="316"/>
    <x v="895"/>
    <x v="1"/>
    <s v="CL-12565"/>
    <s v="Clay Ludtke"/>
    <x v="0"/>
    <x v="0"/>
    <x v="1"/>
    <s v="California"/>
    <x v="25"/>
    <x v="1"/>
    <x v="1274"/>
    <x v="1"/>
    <x v="10"/>
    <x v="1259"/>
    <n v="182.72"/>
    <n v="8"/>
    <n v="0"/>
    <n v="84.051199999999994"/>
    <n v="182.72"/>
    <n v="0"/>
    <x v="0"/>
    <x v="5"/>
    <s v="Q2"/>
    <x v="3"/>
  </r>
  <r>
    <n v="3423"/>
    <s v="CA-2016-134803"/>
    <x v="316"/>
    <x v="895"/>
    <x v="1"/>
    <s v="CL-12565"/>
    <s v="Clay Ludtke"/>
    <x v="0"/>
    <x v="0"/>
    <x v="1"/>
    <s v="California"/>
    <x v="25"/>
    <x v="1"/>
    <x v="1202"/>
    <x v="2"/>
    <x v="11"/>
    <x v="1187"/>
    <n v="131.6"/>
    <n v="7"/>
    <n v="0"/>
    <n v="7.8959999999999999"/>
    <n v="131.6"/>
    <n v="0"/>
    <x v="0"/>
    <x v="5"/>
    <s v="Q2"/>
    <x v="3"/>
  </r>
  <r>
    <n v="3424"/>
    <s v="CA-2016-134803"/>
    <x v="316"/>
    <x v="895"/>
    <x v="1"/>
    <s v="CL-12565"/>
    <s v="Clay Ludtke"/>
    <x v="0"/>
    <x v="0"/>
    <x v="1"/>
    <s v="California"/>
    <x v="25"/>
    <x v="1"/>
    <x v="20"/>
    <x v="1"/>
    <x v="8"/>
    <x v="20"/>
    <n v="22.72"/>
    <n v="4"/>
    <n v="0.2"/>
    <n v="7.3840000000000003"/>
    <n v="18.175999999999998"/>
    <n v="4.5439999999999996"/>
    <x v="0"/>
    <x v="5"/>
    <s v="Q2"/>
    <x v="3"/>
  </r>
  <r>
    <n v="3425"/>
    <s v="CA-2016-134803"/>
    <x v="316"/>
    <x v="895"/>
    <x v="1"/>
    <s v="CL-12565"/>
    <s v="Clay Ludtke"/>
    <x v="0"/>
    <x v="0"/>
    <x v="1"/>
    <s v="California"/>
    <x v="25"/>
    <x v="1"/>
    <x v="1491"/>
    <x v="2"/>
    <x v="15"/>
    <x v="1478"/>
    <n v="558.4"/>
    <n v="2"/>
    <n v="0.2"/>
    <n v="41.88"/>
    <n v="446.72"/>
    <n v="111.68"/>
    <x v="0"/>
    <x v="5"/>
    <s v="Q2"/>
    <x v="3"/>
  </r>
  <r>
    <n v="3426"/>
    <s v="CA-2015-153381"/>
    <x v="496"/>
    <x v="118"/>
    <x v="1"/>
    <s v="DE-13255"/>
    <s v="Deanra Eno"/>
    <x v="2"/>
    <x v="0"/>
    <x v="362"/>
    <s v="Iowa"/>
    <x v="444"/>
    <x v="2"/>
    <x v="31"/>
    <x v="1"/>
    <x v="8"/>
    <x v="31"/>
    <n v="15.24"/>
    <n v="4"/>
    <n v="0"/>
    <n v="6.8579999999999997"/>
    <n v="15.24"/>
    <n v="0"/>
    <x v="1"/>
    <x v="8"/>
    <s v="Q3"/>
    <x v="6"/>
  </r>
  <r>
    <n v="3427"/>
    <s v="CA-2015-153381"/>
    <x v="496"/>
    <x v="118"/>
    <x v="1"/>
    <s v="DE-13255"/>
    <s v="Deanra Eno"/>
    <x v="2"/>
    <x v="0"/>
    <x v="362"/>
    <s v="Iowa"/>
    <x v="444"/>
    <x v="2"/>
    <x v="1153"/>
    <x v="0"/>
    <x v="1"/>
    <x v="1141"/>
    <n v="1408.1"/>
    <n v="10"/>
    <n v="0"/>
    <n v="394.26799999999997"/>
    <n v="1408.1"/>
    <n v="0"/>
    <x v="1"/>
    <x v="8"/>
    <s v="Q3"/>
    <x v="6"/>
  </r>
  <r>
    <n v="3428"/>
    <s v="US-2017-111024"/>
    <x v="445"/>
    <x v="663"/>
    <x v="0"/>
    <s v="SZ-20035"/>
    <s v="Sam Zeldin"/>
    <x v="2"/>
    <x v="0"/>
    <x v="152"/>
    <s v="Ohio"/>
    <x v="402"/>
    <x v="3"/>
    <x v="1536"/>
    <x v="1"/>
    <x v="10"/>
    <x v="1524"/>
    <n v="32.896000000000001"/>
    <n v="4"/>
    <n v="0.2"/>
    <n v="11.102399999999999"/>
    <n v="26.316800000000001"/>
    <n v="6.5792000000000002"/>
    <x v="3"/>
    <x v="7"/>
    <s v="Q3"/>
    <x v="2"/>
  </r>
  <r>
    <n v="3429"/>
    <s v="US-2017-111024"/>
    <x v="445"/>
    <x v="663"/>
    <x v="0"/>
    <s v="SZ-20035"/>
    <s v="Sam Zeldin"/>
    <x v="2"/>
    <x v="0"/>
    <x v="152"/>
    <s v="Ohio"/>
    <x v="402"/>
    <x v="3"/>
    <x v="363"/>
    <x v="0"/>
    <x v="3"/>
    <x v="363"/>
    <n v="215.148"/>
    <n v="2"/>
    <n v="0.4"/>
    <n v="-103.98820000000001"/>
    <n v="129.08879999999999"/>
    <n v="86.059200000000004"/>
    <x v="3"/>
    <x v="7"/>
    <s v="Q3"/>
    <x v="2"/>
  </r>
  <r>
    <n v="3430"/>
    <s v="US-2017-111024"/>
    <x v="445"/>
    <x v="663"/>
    <x v="0"/>
    <s v="SZ-20035"/>
    <s v="Sam Zeldin"/>
    <x v="2"/>
    <x v="0"/>
    <x v="152"/>
    <s v="Ohio"/>
    <x v="402"/>
    <x v="3"/>
    <x v="1408"/>
    <x v="1"/>
    <x v="10"/>
    <x v="1395"/>
    <n v="30.96"/>
    <n v="6"/>
    <n v="0.2"/>
    <n v="11.223000000000001"/>
    <n v="24.768000000000001"/>
    <n v="6.1920000000000002"/>
    <x v="3"/>
    <x v="7"/>
    <s v="Q3"/>
    <x v="2"/>
  </r>
  <r>
    <n v="3431"/>
    <s v="CA-2017-148264"/>
    <x v="166"/>
    <x v="784"/>
    <x v="2"/>
    <s v="LF-17185"/>
    <s v="Luke Foster"/>
    <x v="0"/>
    <x v="0"/>
    <x v="75"/>
    <s v="California"/>
    <x v="95"/>
    <x v="1"/>
    <x v="337"/>
    <x v="1"/>
    <x v="4"/>
    <x v="337"/>
    <n v="29.79"/>
    <n v="3"/>
    <n v="0"/>
    <n v="8.6390999999999991"/>
    <n v="29.79"/>
    <n v="0"/>
    <x v="3"/>
    <x v="4"/>
    <s v="Q4"/>
    <x v="5"/>
  </r>
  <r>
    <n v="3432"/>
    <s v="CA-2017-148264"/>
    <x v="166"/>
    <x v="784"/>
    <x v="2"/>
    <s v="LF-17185"/>
    <s v="Luke Foster"/>
    <x v="0"/>
    <x v="0"/>
    <x v="75"/>
    <s v="California"/>
    <x v="95"/>
    <x v="1"/>
    <x v="1537"/>
    <x v="0"/>
    <x v="5"/>
    <x v="1525"/>
    <n v="128.9"/>
    <n v="2"/>
    <n v="0"/>
    <n v="15.468"/>
    <n v="128.9"/>
    <n v="0"/>
    <x v="3"/>
    <x v="4"/>
    <s v="Q4"/>
    <x v="5"/>
  </r>
  <r>
    <n v="3433"/>
    <s v="CA-2017-148264"/>
    <x v="166"/>
    <x v="784"/>
    <x v="2"/>
    <s v="LF-17185"/>
    <s v="Luke Foster"/>
    <x v="0"/>
    <x v="0"/>
    <x v="75"/>
    <s v="California"/>
    <x v="95"/>
    <x v="1"/>
    <x v="652"/>
    <x v="1"/>
    <x v="10"/>
    <x v="652"/>
    <n v="60.12"/>
    <n v="9"/>
    <n v="0"/>
    <n v="28.857600000000001"/>
    <n v="60.12"/>
    <n v="0"/>
    <x v="3"/>
    <x v="4"/>
    <s v="Q4"/>
    <x v="5"/>
  </r>
  <r>
    <n v="3434"/>
    <s v="CA-2017-131212"/>
    <x v="256"/>
    <x v="784"/>
    <x v="1"/>
    <s v="AB-10165"/>
    <s v="Alan Barnes"/>
    <x v="0"/>
    <x v="0"/>
    <x v="234"/>
    <s v="Washington"/>
    <x v="291"/>
    <x v="1"/>
    <x v="1339"/>
    <x v="1"/>
    <x v="8"/>
    <x v="1324"/>
    <n v="24.815999999999999"/>
    <n v="3"/>
    <n v="0.2"/>
    <n v="8.3754000000000008"/>
    <n v="19.852800000000002"/>
    <n v="4.9632000000000005"/>
    <x v="3"/>
    <x v="4"/>
    <s v="Q4"/>
    <x v="0"/>
  </r>
  <r>
    <n v="3435"/>
    <s v="CA-2017-131212"/>
    <x v="256"/>
    <x v="784"/>
    <x v="1"/>
    <s v="AB-10165"/>
    <s v="Alan Barnes"/>
    <x v="0"/>
    <x v="0"/>
    <x v="234"/>
    <s v="Washington"/>
    <x v="291"/>
    <x v="1"/>
    <x v="744"/>
    <x v="1"/>
    <x v="8"/>
    <x v="742"/>
    <n v="14.976000000000001"/>
    <n v="6"/>
    <n v="0.2"/>
    <n v="5.4287999999999998"/>
    <n v="11.980800000000002"/>
    <n v="2.9952000000000005"/>
    <x v="3"/>
    <x v="4"/>
    <s v="Q4"/>
    <x v="0"/>
  </r>
  <r>
    <n v="3436"/>
    <s v="US-2015-100531"/>
    <x v="874"/>
    <x v="591"/>
    <x v="2"/>
    <s v="NM-18520"/>
    <s v="Neoma Murray"/>
    <x v="0"/>
    <x v="0"/>
    <x v="22"/>
    <s v="Illinois"/>
    <x v="26"/>
    <x v="2"/>
    <x v="443"/>
    <x v="1"/>
    <x v="8"/>
    <x v="443"/>
    <n v="15.08"/>
    <n v="2"/>
    <n v="0.8"/>
    <n v="-22.62"/>
    <n v="3.0159999999999991"/>
    <n v="12.064"/>
    <x v="1"/>
    <x v="8"/>
    <s v="Q3"/>
    <x v="1"/>
  </r>
  <r>
    <n v="3437"/>
    <s v="US-2015-100531"/>
    <x v="874"/>
    <x v="591"/>
    <x v="2"/>
    <s v="NM-18520"/>
    <s v="Neoma Murray"/>
    <x v="0"/>
    <x v="0"/>
    <x v="22"/>
    <s v="Illinois"/>
    <x v="26"/>
    <x v="2"/>
    <x v="526"/>
    <x v="0"/>
    <x v="5"/>
    <x v="526"/>
    <n v="24.288"/>
    <n v="3"/>
    <n v="0.6"/>
    <n v="-12.751200000000001"/>
    <n v="9.7152000000000012"/>
    <n v="14.572799999999999"/>
    <x v="1"/>
    <x v="8"/>
    <s v="Q3"/>
    <x v="1"/>
  </r>
  <r>
    <n v="3438"/>
    <s v="CA-2017-152583"/>
    <x v="505"/>
    <x v="904"/>
    <x v="3"/>
    <s v="RA-19945"/>
    <s v="Ryan Akin"/>
    <x v="0"/>
    <x v="0"/>
    <x v="61"/>
    <s v="Texas"/>
    <x v="162"/>
    <x v="2"/>
    <x v="526"/>
    <x v="0"/>
    <x v="5"/>
    <x v="526"/>
    <n v="16.192"/>
    <n v="2"/>
    <n v="0.6"/>
    <n v="-8.5007999999999999"/>
    <n v="6.4768000000000008"/>
    <n v="9.7151999999999994"/>
    <x v="3"/>
    <x v="2"/>
    <s v="Q4"/>
    <x v="2"/>
  </r>
  <r>
    <n v="3439"/>
    <s v="CA-2017-152583"/>
    <x v="505"/>
    <x v="904"/>
    <x v="3"/>
    <s v="RA-19945"/>
    <s v="Ryan Akin"/>
    <x v="0"/>
    <x v="0"/>
    <x v="61"/>
    <s v="Texas"/>
    <x v="162"/>
    <x v="2"/>
    <x v="363"/>
    <x v="0"/>
    <x v="3"/>
    <x v="363"/>
    <n v="251.006"/>
    <n v="2"/>
    <n v="0.3"/>
    <n v="-68.130200000000002"/>
    <n v="175.70419999999999"/>
    <n v="75.3018"/>
    <x v="3"/>
    <x v="2"/>
    <s v="Q4"/>
    <x v="2"/>
  </r>
  <r>
    <n v="3440"/>
    <s v="CA-2017-152583"/>
    <x v="505"/>
    <x v="904"/>
    <x v="3"/>
    <s v="RA-19945"/>
    <s v="Ryan Akin"/>
    <x v="0"/>
    <x v="0"/>
    <x v="61"/>
    <s v="Texas"/>
    <x v="162"/>
    <x v="2"/>
    <x v="1011"/>
    <x v="1"/>
    <x v="4"/>
    <x v="1003"/>
    <n v="54.192"/>
    <n v="6"/>
    <n v="0.2"/>
    <n v="4.0644"/>
    <n v="43.3536"/>
    <n v="10.8384"/>
    <x v="3"/>
    <x v="2"/>
    <s v="Q4"/>
    <x v="2"/>
  </r>
  <r>
    <n v="3441"/>
    <s v="CA-2015-144099"/>
    <x v="239"/>
    <x v="26"/>
    <x v="3"/>
    <s v="PO-19195"/>
    <s v="Phillina Ober"/>
    <x v="2"/>
    <x v="0"/>
    <x v="8"/>
    <s v="California"/>
    <x v="34"/>
    <x v="1"/>
    <x v="61"/>
    <x v="1"/>
    <x v="8"/>
    <x v="61"/>
    <n v="4.3040000000000003"/>
    <n v="1"/>
    <n v="0.2"/>
    <n v="1.5602"/>
    <n v="3.4432000000000005"/>
    <n v="0.86080000000000012"/>
    <x v="1"/>
    <x v="0"/>
    <s v="Q4"/>
    <x v="1"/>
  </r>
  <r>
    <n v="3442"/>
    <s v="CA-2014-158337"/>
    <x v="518"/>
    <x v="451"/>
    <x v="0"/>
    <s v="KA-16525"/>
    <s v="Kelly Andreada"/>
    <x v="0"/>
    <x v="0"/>
    <x v="20"/>
    <s v="New York"/>
    <x v="23"/>
    <x v="3"/>
    <x v="565"/>
    <x v="1"/>
    <x v="10"/>
    <x v="565"/>
    <n v="108.92"/>
    <n v="14"/>
    <n v="0"/>
    <n v="49.014000000000003"/>
    <n v="108.92"/>
    <n v="0"/>
    <x v="2"/>
    <x v="10"/>
    <s v="Q1"/>
    <x v="0"/>
  </r>
  <r>
    <n v="3443"/>
    <s v="CA-2017-168858"/>
    <x v="123"/>
    <x v="122"/>
    <x v="1"/>
    <s v="JD-16150"/>
    <s v="Justin Deggeller"/>
    <x v="1"/>
    <x v="0"/>
    <x v="20"/>
    <s v="New York"/>
    <x v="164"/>
    <x v="3"/>
    <x v="407"/>
    <x v="1"/>
    <x v="12"/>
    <x v="153"/>
    <n v="16.739999999999998"/>
    <n v="3"/>
    <n v="0"/>
    <n v="8.3699999999999992"/>
    <n v="16.739999999999998"/>
    <n v="0"/>
    <x v="3"/>
    <x v="0"/>
    <s v="Q4"/>
    <x v="1"/>
  </r>
  <r>
    <n v="3444"/>
    <s v="CA-2017-168858"/>
    <x v="123"/>
    <x v="122"/>
    <x v="1"/>
    <s v="JD-16150"/>
    <s v="Justin Deggeller"/>
    <x v="1"/>
    <x v="0"/>
    <x v="20"/>
    <s v="New York"/>
    <x v="164"/>
    <x v="3"/>
    <x v="847"/>
    <x v="1"/>
    <x v="9"/>
    <x v="841"/>
    <n v="2504.7399999999998"/>
    <n v="7"/>
    <n v="0"/>
    <n v="626.18499999999995"/>
    <n v="2504.7399999999998"/>
    <n v="0"/>
    <x v="3"/>
    <x v="0"/>
    <s v="Q4"/>
    <x v="1"/>
  </r>
  <r>
    <n v="3445"/>
    <s v="CA-2016-116344"/>
    <x v="875"/>
    <x v="928"/>
    <x v="1"/>
    <s v="JO-15145"/>
    <s v="Jack O'Briant"/>
    <x v="1"/>
    <x v="0"/>
    <x v="10"/>
    <s v="Pennsylvania"/>
    <x v="11"/>
    <x v="3"/>
    <x v="45"/>
    <x v="1"/>
    <x v="4"/>
    <x v="45"/>
    <n v="84.784000000000006"/>
    <n v="2"/>
    <n v="0.2"/>
    <n v="-16.956800000000001"/>
    <n v="67.827200000000005"/>
    <n v="16.956800000000001"/>
    <x v="0"/>
    <x v="7"/>
    <s v="Q3"/>
    <x v="5"/>
  </r>
  <r>
    <n v="3446"/>
    <s v="CA-2015-131779"/>
    <x v="821"/>
    <x v="871"/>
    <x v="1"/>
    <s v="LE-16810"/>
    <s v="Laurel Elliston"/>
    <x v="0"/>
    <x v="0"/>
    <x v="46"/>
    <s v="Delaware"/>
    <x v="284"/>
    <x v="3"/>
    <x v="1198"/>
    <x v="1"/>
    <x v="4"/>
    <x v="1183"/>
    <n v="29.9"/>
    <n v="5"/>
    <n v="0"/>
    <n v="5.0830000000000002"/>
    <n v="29.9"/>
    <n v="0"/>
    <x v="1"/>
    <x v="1"/>
    <s v="Q2"/>
    <x v="5"/>
  </r>
  <r>
    <n v="3447"/>
    <s v="CA-2016-158869"/>
    <x v="876"/>
    <x v="929"/>
    <x v="2"/>
    <s v="AH-10690"/>
    <s v="Anna Häberlin"/>
    <x v="1"/>
    <x v="0"/>
    <x v="20"/>
    <s v="New York"/>
    <x v="23"/>
    <x v="3"/>
    <x v="258"/>
    <x v="1"/>
    <x v="10"/>
    <x v="33"/>
    <n v="70.88"/>
    <n v="2"/>
    <n v="0"/>
    <n v="33.313600000000001"/>
    <n v="70.88"/>
    <n v="0"/>
    <x v="0"/>
    <x v="6"/>
    <s v="Q3"/>
    <x v="3"/>
  </r>
  <r>
    <n v="3448"/>
    <s v="CA-2017-102554"/>
    <x v="532"/>
    <x v="261"/>
    <x v="1"/>
    <s v="KN-16705"/>
    <s v="Kristina Nunn"/>
    <x v="2"/>
    <x v="0"/>
    <x v="109"/>
    <s v="Alabama"/>
    <x v="340"/>
    <x v="0"/>
    <x v="868"/>
    <x v="1"/>
    <x v="6"/>
    <x v="862"/>
    <n v="3.76"/>
    <n v="2"/>
    <n v="0"/>
    <n v="1.0904"/>
    <n v="3.76"/>
    <n v="0"/>
    <x v="3"/>
    <x v="1"/>
    <s v="Q2"/>
    <x v="1"/>
  </r>
  <r>
    <n v="3449"/>
    <s v="CA-2016-162614"/>
    <x v="877"/>
    <x v="930"/>
    <x v="1"/>
    <s v="TB-21250"/>
    <s v="Tim Brockman"/>
    <x v="0"/>
    <x v="0"/>
    <x v="1"/>
    <s v="California"/>
    <x v="13"/>
    <x v="1"/>
    <x v="822"/>
    <x v="1"/>
    <x v="8"/>
    <x v="818"/>
    <n v="27.263999999999999"/>
    <n v="2"/>
    <n v="0.2"/>
    <n v="8.8607999999999993"/>
    <n v="21.811199999999999"/>
    <n v="5.4527999999999999"/>
    <x v="0"/>
    <x v="2"/>
    <s v="Q4"/>
    <x v="5"/>
  </r>
  <r>
    <n v="3450"/>
    <s v="CA-2014-168592"/>
    <x v="78"/>
    <x v="931"/>
    <x v="1"/>
    <s v="DP-13390"/>
    <s v="Dennis Pardue"/>
    <x v="2"/>
    <x v="0"/>
    <x v="8"/>
    <s v="California"/>
    <x v="94"/>
    <x v="1"/>
    <x v="1201"/>
    <x v="1"/>
    <x v="9"/>
    <x v="1186"/>
    <n v="56.65"/>
    <n v="5"/>
    <n v="0"/>
    <n v="24.359500000000001"/>
    <n v="56.65"/>
    <n v="0"/>
    <x v="2"/>
    <x v="8"/>
    <s v="Q3"/>
    <x v="2"/>
  </r>
  <r>
    <n v="3451"/>
    <s v="CA-2014-168592"/>
    <x v="78"/>
    <x v="931"/>
    <x v="1"/>
    <s v="DP-13390"/>
    <s v="Dennis Pardue"/>
    <x v="2"/>
    <x v="0"/>
    <x v="8"/>
    <s v="California"/>
    <x v="94"/>
    <x v="1"/>
    <x v="328"/>
    <x v="1"/>
    <x v="4"/>
    <x v="328"/>
    <n v="14.97"/>
    <n v="1"/>
    <n v="0"/>
    <n v="4.1916000000000002"/>
    <n v="14.97"/>
    <n v="0"/>
    <x v="2"/>
    <x v="8"/>
    <s v="Q3"/>
    <x v="2"/>
  </r>
  <r>
    <n v="3452"/>
    <s v="CA-2014-168592"/>
    <x v="78"/>
    <x v="931"/>
    <x v="1"/>
    <s v="DP-13390"/>
    <s v="Dennis Pardue"/>
    <x v="2"/>
    <x v="0"/>
    <x v="8"/>
    <s v="California"/>
    <x v="94"/>
    <x v="1"/>
    <x v="131"/>
    <x v="1"/>
    <x v="13"/>
    <x v="132"/>
    <n v="4.0199999999999996"/>
    <n v="2"/>
    <n v="0"/>
    <n v="1.9698"/>
    <n v="4.0199999999999996"/>
    <n v="0"/>
    <x v="2"/>
    <x v="8"/>
    <s v="Q3"/>
    <x v="2"/>
  </r>
  <r>
    <n v="3453"/>
    <s v="CA-2014-157609"/>
    <x v="878"/>
    <x v="757"/>
    <x v="0"/>
    <s v="KN-16705"/>
    <s v="Kristina Nunn"/>
    <x v="2"/>
    <x v="0"/>
    <x v="253"/>
    <s v="North Carolina"/>
    <x v="313"/>
    <x v="0"/>
    <x v="1538"/>
    <x v="2"/>
    <x v="7"/>
    <x v="1526"/>
    <n v="471.92"/>
    <n v="2"/>
    <n v="0.2"/>
    <n v="29.495000000000001"/>
    <n v="377.53600000000006"/>
    <n v="94.384000000000015"/>
    <x v="2"/>
    <x v="10"/>
    <s v="Q1"/>
    <x v="1"/>
  </r>
  <r>
    <n v="3454"/>
    <s v="CA-2015-153325"/>
    <x v="879"/>
    <x v="932"/>
    <x v="0"/>
    <s v="ST-20530"/>
    <s v="Shui Tom"/>
    <x v="0"/>
    <x v="0"/>
    <x v="203"/>
    <s v="Georgia"/>
    <x v="256"/>
    <x v="0"/>
    <x v="908"/>
    <x v="1"/>
    <x v="8"/>
    <x v="900"/>
    <n v="58.72"/>
    <n v="4"/>
    <n v="0"/>
    <n v="27.011199999999999"/>
    <n v="58.72"/>
    <n v="0"/>
    <x v="1"/>
    <x v="10"/>
    <s v="Q1"/>
    <x v="1"/>
  </r>
  <r>
    <n v="3455"/>
    <s v="CA-2015-153626"/>
    <x v="584"/>
    <x v="933"/>
    <x v="1"/>
    <s v="EB-13870"/>
    <s v="Emily Burns"/>
    <x v="0"/>
    <x v="0"/>
    <x v="316"/>
    <s v="Tennessee"/>
    <x v="394"/>
    <x v="0"/>
    <x v="1539"/>
    <x v="1"/>
    <x v="6"/>
    <x v="1527"/>
    <n v="5.16"/>
    <n v="3"/>
    <n v="0.2"/>
    <n v="0.83850000000000002"/>
    <n v="4.1280000000000001"/>
    <n v="1.032"/>
    <x v="1"/>
    <x v="7"/>
    <s v="Q3"/>
    <x v="6"/>
  </r>
  <r>
    <n v="3456"/>
    <s v="CA-2016-166485"/>
    <x v="880"/>
    <x v="824"/>
    <x v="1"/>
    <s v="AH-10210"/>
    <s v="Alan Hwang"/>
    <x v="0"/>
    <x v="0"/>
    <x v="316"/>
    <s v="Tennessee"/>
    <x v="394"/>
    <x v="0"/>
    <x v="1540"/>
    <x v="1"/>
    <x v="10"/>
    <x v="1528"/>
    <n v="16.495999999999999"/>
    <n v="2"/>
    <n v="0.2"/>
    <n v="5.5674000000000001"/>
    <n v="13.1968"/>
    <n v="3.2991999999999999"/>
    <x v="0"/>
    <x v="11"/>
    <s v="Q1"/>
    <x v="3"/>
  </r>
  <r>
    <n v="3457"/>
    <s v="CA-2017-136448"/>
    <x v="118"/>
    <x v="934"/>
    <x v="2"/>
    <s v="AS-10090"/>
    <s v="Adam Shillingsburg"/>
    <x v="0"/>
    <x v="0"/>
    <x v="10"/>
    <s v="Pennsylvania"/>
    <x v="105"/>
    <x v="3"/>
    <x v="1016"/>
    <x v="2"/>
    <x v="11"/>
    <x v="1007"/>
    <n v="71.975999999999999"/>
    <n v="3"/>
    <n v="0.2"/>
    <n v="19.793399999999998"/>
    <n v="57.580800000000004"/>
    <n v="14.395200000000001"/>
    <x v="3"/>
    <x v="8"/>
    <s v="Q3"/>
    <x v="3"/>
  </r>
  <r>
    <n v="3458"/>
    <s v="CA-2017-136448"/>
    <x v="118"/>
    <x v="934"/>
    <x v="2"/>
    <s v="AS-10090"/>
    <s v="Adam Shillingsburg"/>
    <x v="0"/>
    <x v="0"/>
    <x v="10"/>
    <s v="Pennsylvania"/>
    <x v="105"/>
    <x v="3"/>
    <x v="1441"/>
    <x v="0"/>
    <x v="5"/>
    <x v="1429"/>
    <n v="22.512"/>
    <n v="3"/>
    <n v="0.2"/>
    <n v="2.2511999999999999"/>
    <n v="18.009600000000002"/>
    <n v="4.5024000000000006"/>
    <x v="3"/>
    <x v="8"/>
    <s v="Q3"/>
    <x v="3"/>
  </r>
  <r>
    <n v="3459"/>
    <s v="CA-2017-136448"/>
    <x v="118"/>
    <x v="934"/>
    <x v="2"/>
    <s v="AS-10090"/>
    <s v="Adam Shillingsburg"/>
    <x v="0"/>
    <x v="0"/>
    <x v="10"/>
    <s v="Pennsylvania"/>
    <x v="105"/>
    <x v="3"/>
    <x v="1212"/>
    <x v="1"/>
    <x v="8"/>
    <x v="1197"/>
    <n v="3.444"/>
    <n v="2"/>
    <n v="0.7"/>
    <n v="-2.7551999999999999"/>
    <n v="1.0332000000000001"/>
    <n v="2.4107999999999996"/>
    <x v="3"/>
    <x v="8"/>
    <s v="Q3"/>
    <x v="3"/>
  </r>
  <r>
    <n v="3460"/>
    <s v="CA-2017-136448"/>
    <x v="118"/>
    <x v="934"/>
    <x v="2"/>
    <s v="AS-10090"/>
    <s v="Adam Shillingsburg"/>
    <x v="0"/>
    <x v="0"/>
    <x v="10"/>
    <s v="Pennsylvania"/>
    <x v="105"/>
    <x v="3"/>
    <x v="1176"/>
    <x v="1"/>
    <x v="8"/>
    <x v="1162"/>
    <n v="538.19399999999996"/>
    <n v="2"/>
    <n v="0.7"/>
    <n v="-412.61540000000002"/>
    <n v="161.45820000000001"/>
    <n v="376.73579999999993"/>
    <x v="3"/>
    <x v="8"/>
    <s v="Q3"/>
    <x v="3"/>
  </r>
  <r>
    <n v="3461"/>
    <s v="CA-2017-136448"/>
    <x v="118"/>
    <x v="934"/>
    <x v="2"/>
    <s v="AS-10090"/>
    <s v="Adam Shillingsburg"/>
    <x v="0"/>
    <x v="0"/>
    <x v="10"/>
    <s v="Pennsylvania"/>
    <x v="105"/>
    <x v="3"/>
    <x v="246"/>
    <x v="2"/>
    <x v="11"/>
    <x v="247"/>
    <n v="47.984000000000002"/>
    <n v="2"/>
    <n v="0.2"/>
    <n v="14.395200000000001"/>
    <n v="38.387200000000007"/>
    <n v="9.5968000000000018"/>
    <x v="3"/>
    <x v="8"/>
    <s v="Q3"/>
    <x v="3"/>
  </r>
  <r>
    <n v="3462"/>
    <s v="CA-2017-114258"/>
    <x v="60"/>
    <x v="173"/>
    <x v="0"/>
    <s v="EM-13825"/>
    <s v="Elizabeth Moffitt"/>
    <x v="1"/>
    <x v="0"/>
    <x v="61"/>
    <s v="Texas"/>
    <x v="176"/>
    <x v="2"/>
    <x v="348"/>
    <x v="2"/>
    <x v="7"/>
    <x v="348"/>
    <n v="492.76799999999997"/>
    <n v="4"/>
    <n v="0.2"/>
    <n v="55.436399999999999"/>
    <n v="394.21440000000001"/>
    <n v="98.553600000000003"/>
    <x v="3"/>
    <x v="0"/>
    <s v="Q4"/>
    <x v="1"/>
  </r>
  <r>
    <n v="3463"/>
    <s v="CA-2015-152611"/>
    <x v="763"/>
    <x v="823"/>
    <x v="0"/>
    <s v="KA-16525"/>
    <s v="Kelly Andreada"/>
    <x v="0"/>
    <x v="0"/>
    <x v="275"/>
    <s v="New Jersey"/>
    <x v="346"/>
    <x v="3"/>
    <x v="894"/>
    <x v="1"/>
    <x v="6"/>
    <x v="887"/>
    <n v="286.79000000000002"/>
    <n v="7"/>
    <n v="0"/>
    <n v="74.565399999999997"/>
    <n v="286.79000000000002"/>
    <n v="0"/>
    <x v="1"/>
    <x v="11"/>
    <s v="Q1"/>
    <x v="5"/>
  </r>
  <r>
    <n v="3464"/>
    <s v="CA-2016-165470"/>
    <x v="881"/>
    <x v="724"/>
    <x v="1"/>
    <s v="HJ-14875"/>
    <s v="Heather Jas"/>
    <x v="2"/>
    <x v="0"/>
    <x v="108"/>
    <s v="Florida"/>
    <x v="133"/>
    <x v="0"/>
    <x v="69"/>
    <x v="1"/>
    <x v="10"/>
    <x v="69"/>
    <n v="5.08"/>
    <n v="1"/>
    <n v="0.2"/>
    <n v="1.651"/>
    <n v="4.0640000000000001"/>
    <n v="1.016"/>
    <x v="0"/>
    <x v="0"/>
    <s v="Q4"/>
    <x v="5"/>
  </r>
  <r>
    <n v="3465"/>
    <s v="CA-2017-128699"/>
    <x v="734"/>
    <x v="241"/>
    <x v="0"/>
    <s v="ND-18370"/>
    <s v="Natalie DeCherney"/>
    <x v="0"/>
    <x v="0"/>
    <x v="108"/>
    <s v="Florida"/>
    <x v="133"/>
    <x v="0"/>
    <x v="876"/>
    <x v="2"/>
    <x v="11"/>
    <x v="870"/>
    <n v="47.991999999999997"/>
    <n v="1"/>
    <n v="0.2"/>
    <n v="7.1988000000000003"/>
    <n v="38.393599999999999"/>
    <n v="9.5983999999999998"/>
    <x v="3"/>
    <x v="4"/>
    <s v="Q4"/>
    <x v="1"/>
  </r>
  <r>
    <n v="3466"/>
    <s v="US-2015-147242"/>
    <x v="229"/>
    <x v="240"/>
    <x v="1"/>
    <s v="EH-13765"/>
    <s v="Edward Hooks"/>
    <x v="1"/>
    <x v="0"/>
    <x v="359"/>
    <s v="Massachusetts"/>
    <x v="441"/>
    <x v="3"/>
    <x v="1271"/>
    <x v="1"/>
    <x v="9"/>
    <x v="1256"/>
    <n v="61.96"/>
    <n v="2"/>
    <n v="0"/>
    <n v="16.1096"/>
    <n v="61.96"/>
    <n v="0"/>
    <x v="1"/>
    <x v="8"/>
    <s v="Q3"/>
    <x v="6"/>
  </r>
  <r>
    <n v="3467"/>
    <s v="US-2015-147242"/>
    <x v="229"/>
    <x v="240"/>
    <x v="1"/>
    <s v="EH-13765"/>
    <s v="Edward Hooks"/>
    <x v="1"/>
    <x v="0"/>
    <x v="359"/>
    <s v="Massachusetts"/>
    <x v="441"/>
    <x v="3"/>
    <x v="199"/>
    <x v="0"/>
    <x v="0"/>
    <x v="200"/>
    <n v="361.96"/>
    <n v="2"/>
    <n v="0"/>
    <n v="83.250799999999998"/>
    <n v="361.96"/>
    <n v="0"/>
    <x v="1"/>
    <x v="8"/>
    <s v="Q3"/>
    <x v="6"/>
  </r>
  <r>
    <n v="3468"/>
    <s v="US-2015-147242"/>
    <x v="229"/>
    <x v="240"/>
    <x v="1"/>
    <s v="EH-13765"/>
    <s v="Edward Hooks"/>
    <x v="1"/>
    <x v="0"/>
    <x v="359"/>
    <s v="Massachusetts"/>
    <x v="441"/>
    <x v="3"/>
    <x v="334"/>
    <x v="1"/>
    <x v="10"/>
    <x v="334"/>
    <n v="278.82"/>
    <n v="9"/>
    <n v="0"/>
    <n v="125.46899999999999"/>
    <n v="278.82"/>
    <n v="0"/>
    <x v="1"/>
    <x v="8"/>
    <s v="Q3"/>
    <x v="6"/>
  </r>
  <r>
    <n v="3469"/>
    <s v="CA-2016-146143"/>
    <x v="882"/>
    <x v="292"/>
    <x v="1"/>
    <s v="MC-17845"/>
    <s v="Michael Chen"/>
    <x v="0"/>
    <x v="0"/>
    <x v="25"/>
    <s v="Mississippi"/>
    <x v="129"/>
    <x v="0"/>
    <x v="1380"/>
    <x v="0"/>
    <x v="5"/>
    <x v="1365"/>
    <n v="133.38"/>
    <n v="6"/>
    <n v="0"/>
    <n v="58.687199999999997"/>
    <n v="133.38"/>
    <n v="0"/>
    <x v="0"/>
    <x v="4"/>
    <s v="Q4"/>
    <x v="4"/>
  </r>
  <r>
    <n v="3470"/>
    <s v="CA-2015-100888"/>
    <x v="744"/>
    <x v="57"/>
    <x v="1"/>
    <s v="MH-17455"/>
    <s v="Mark Hamilton"/>
    <x v="0"/>
    <x v="0"/>
    <x v="108"/>
    <s v="North Carolina"/>
    <x v="222"/>
    <x v="0"/>
    <x v="681"/>
    <x v="1"/>
    <x v="10"/>
    <x v="681"/>
    <n v="47.951999999999998"/>
    <n v="3"/>
    <n v="0.2"/>
    <n v="16.183800000000002"/>
    <n v="38.361600000000003"/>
    <n v="9.5904000000000007"/>
    <x v="1"/>
    <x v="3"/>
    <s v="Q2"/>
    <x v="2"/>
  </r>
  <r>
    <n v="3471"/>
    <s v="US-2016-150035"/>
    <x v="49"/>
    <x v="455"/>
    <x v="1"/>
    <s v="CL-11890"/>
    <s v="Carl Ludwig"/>
    <x v="0"/>
    <x v="0"/>
    <x v="8"/>
    <s v="California"/>
    <x v="34"/>
    <x v="1"/>
    <x v="904"/>
    <x v="0"/>
    <x v="5"/>
    <x v="896"/>
    <n v="16.739999999999998"/>
    <n v="2"/>
    <n v="0"/>
    <n v="4.3524000000000003"/>
    <n v="16.739999999999998"/>
    <n v="0"/>
    <x v="0"/>
    <x v="4"/>
    <s v="Q4"/>
    <x v="6"/>
  </r>
  <r>
    <n v="3472"/>
    <s v="CA-2017-122644"/>
    <x v="105"/>
    <x v="251"/>
    <x v="1"/>
    <s v="SF-20965"/>
    <s v="Sylvia Foulston"/>
    <x v="1"/>
    <x v="0"/>
    <x v="38"/>
    <s v="Ohio"/>
    <x v="47"/>
    <x v="3"/>
    <x v="987"/>
    <x v="1"/>
    <x v="10"/>
    <x v="980"/>
    <n v="10.848000000000001"/>
    <n v="2"/>
    <n v="0.2"/>
    <n v="3.5255999999999998"/>
    <n v="8.6784000000000017"/>
    <n v="2.1696000000000004"/>
    <x v="3"/>
    <x v="0"/>
    <s v="Q4"/>
    <x v="1"/>
  </r>
  <r>
    <n v="3473"/>
    <s v="CA-2017-122644"/>
    <x v="105"/>
    <x v="251"/>
    <x v="1"/>
    <s v="SF-20965"/>
    <s v="Sylvia Foulston"/>
    <x v="1"/>
    <x v="0"/>
    <x v="38"/>
    <s v="Ohio"/>
    <x v="47"/>
    <x v="3"/>
    <x v="567"/>
    <x v="2"/>
    <x v="11"/>
    <x v="567"/>
    <n v="18.544"/>
    <n v="2"/>
    <n v="0.2"/>
    <n v="3.0133999999999999"/>
    <n v="14.8352"/>
    <n v="3.7088000000000001"/>
    <x v="3"/>
    <x v="0"/>
    <s v="Q4"/>
    <x v="1"/>
  </r>
  <r>
    <n v="3474"/>
    <s v="CA-2017-111815"/>
    <x v="448"/>
    <x v="935"/>
    <x v="1"/>
    <s v="EP-13915"/>
    <s v="Emily Phan"/>
    <x v="0"/>
    <x v="0"/>
    <x v="363"/>
    <s v="Michigan"/>
    <x v="445"/>
    <x v="2"/>
    <x v="323"/>
    <x v="0"/>
    <x v="1"/>
    <x v="323"/>
    <n v="180.98"/>
    <n v="1"/>
    <n v="0"/>
    <n v="47.0548"/>
    <n v="180.98"/>
    <n v="0"/>
    <x v="3"/>
    <x v="10"/>
    <s v="Q1"/>
    <x v="5"/>
  </r>
  <r>
    <n v="3475"/>
    <s v="CA-2017-111815"/>
    <x v="448"/>
    <x v="935"/>
    <x v="1"/>
    <s v="EP-13915"/>
    <s v="Emily Phan"/>
    <x v="0"/>
    <x v="0"/>
    <x v="363"/>
    <s v="Michigan"/>
    <x v="445"/>
    <x v="2"/>
    <x v="1135"/>
    <x v="2"/>
    <x v="11"/>
    <x v="1123"/>
    <n v="99.98"/>
    <n v="2"/>
    <n v="0"/>
    <n v="42.991399999999999"/>
    <n v="99.98"/>
    <n v="0"/>
    <x v="3"/>
    <x v="10"/>
    <s v="Q1"/>
    <x v="5"/>
  </r>
  <r>
    <n v="3476"/>
    <s v="CA-2016-144911"/>
    <x v="581"/>
    <x v="724"/>
    <x v="2"/>
    <s v="RW-19630"/>
    <s v="Rob Williams"/>
    <x v="1"/>
    <x v="0"/>
    <x v="356"/>
    <s v="Kansas"/>
    <x v="438"/>
    <x v="2"/>
    <x v="60"/>
    <x v="2"/>
    <x v="11"/>
    <x v="60"/>
    <n v="34.950000000000003"/>
    <n v="5"/>
    <n v="0"/>
    <n v="15.378"/>
    <n v="34.950000000000003"/>
    <n v="0"/>
    <x v="0"/>
    <x v="0"/>
    <s v="Q4"/>
    <x v="1"/>
  </r>
  <r>
    <n v="3477"/>
    <s v="CA-2016-144911"/>
    <x v="581"/>
    <x v="724"/>
    <x v="2"/>
    <s v="RW-19630"/>
    <s v="Rob Williams"/>
    <x v="1"/>
    <x v="0"/>
    <x v="356"/>
    <s v="Kansas"/>
    <x v="438"/>
    <x v="2"/>
    <x v="999"/>
    <x v="1"/>
    <x v="8"/>
    <x v="991"/>
    <n v="152"/>
    <n v="5"/>
    <n v="0"/>
    <n v="69.92"/>
    <n v="152"/>
    <n v="0"/>
    <x v="0"/>
    <x v="0"/>
    <s v="Q4"/>
    <x v="1"/>
  </r>
  <r>
    <n v="3478"/>
    <s v="CA-2014-143385"/>
    <x v="883"/>
    <x v="447"/>
    <x v="1"/>
    <s v="SJ-20500"/>
    <s v="Shirley Jackson"/>
    <x v="0"/>
    <x v="0"/>
    <x v="364"/>
    <s v="New Mexico"/>
    <x v="446"/>
    <x v="1"/>
    <x v="1386"/>
    <x v="2"/>
    <x v="11"/>
    <x v="1372"/>
    <n v="92.52"/>
    <n v="9"/>
    <n v="0"/>
    <n v="18.504000000000001"/>
    <n v="92.52"/>
    <n v="0"/>
    <x v="2"/>
    <x v="6"/>
    <s v="Q3"/>
    <x v="1"/>
  </r>
  <r>
    <n v="3479"/>
    <s v="CA-2016-131289"/>
    <x v="16"/>
    <x v="906"/>
    <x v="1"/>
    <s v="SP-20620"/>
    <s v="Stefania Perrino"/>
    <x v="1"/>
    <x v="0"/>
    <x v="8"/>
    <s v="California"/>
    <x v="94"/>
    <x v="1"/>
    <x v="18"/>
    <x v="1"/>
    <x v="6"/>
    <x v="18"/>
    <n v="8.56"/>
    <n v="2"/>
    <n v="0"/>
    <n v="2.4824000000000002"/>
    <n v="8.56"/>
    <n v="0"/>
    <x v="0"/>
    <x v="4"/>
    <s v="Q4"/>
    <x v="6"/>
  </r>
  <r>
    <n v="3480"/>
    <s v="CA-2016-131289"/>
    <x v="16"/>
    <x v="906"/>
    <x v="1"/>
    <s v="SP-20620"/>
    <s v="Stefania Perrino"/>
    <x v="1"/>
    <x v="0"/>
    <x v="8"/>
    <s v="California"/>
    <x v="94"/>
    <x v="1"/>
    <x v="1541"/>
    <x v="1"/>
    <x v="10"/>
    <x v="1529"/>
    <n v="45.36"/>
    <n v="7"/>
    <n v="0"/>
    <n v="21.7728"/>
    <n v="45.36"/>
    <n v="0"/>
    <x v="0"/>
    <x v="4"/>
    <s v="Q4"/>
    <x v="6"/>
  </r>
  <r>
    <n v="3481"/>
    <s v="CA-2016-131289"/>
    <x v="16"/>
    <x v="906"/>
    <x v="1"/>
    <s v="SP-20620"/>
    <s v="Stefania Perrino"/>
    <x v="1"/>
    <x v="0"/>
    <x v="8"/>
    <s v="California"/>
    <x v="94"/>
    <x v="1"/>
    <x v="1234"/>
    <x v="0"/>
    <x v="3"/>
    <x v="1217"/>
    <n v="1421.664"/>
    <n v="6"/>
    <n v="0.2"/>
    <n v="-195.47880000000001"/>
    <n v="1137.3312000000001"/>
    <n v="284.33280000000002"/>
    <x v="0"/>
    <x v="4"/>
    <s v="Q4"/>
    <x v="6"/>
  </r>
  <r>
    <n v="3482"/>
    <s v="CA-2014-124023"/>
    <x v="884"/>
    <x v="343"/>
    <x v="2"/>
    <s v="PJ-19015"/>
    <s v="Pauline Johnson"/>
    <x v="0"/>
    <x v="0"/>
    <x v="216"/>
    <s v="Alabama"/>
    <x v="271"/>
    <x v="0"/>
    <x v="1073"/>
    <x v="0"/>
    <x v="5"/>
    <x v="1063"/>
    <n v="8.9600000000000009"/>
    <n v="2"/>
    <n v="0"/>
    <n v="2.7776000000000001"/>
    <n v="8.9600000000000009"/>
    <n v="0"/>
    <x v="2"/>
    <x v="3"/>
    <s v="Q2"/>
    <x v="2"/>
  </r>
  <r>
    <n v="3483"/>
    <s v="CA-2014-124688"/>
    <x v="9"/>
    <x v="592"/>
    <x v="2"/>
    <s v="CC-12610"/>
    <s v="Corey Catlett"/>
    <x v="1"/>
    <x v="0"/>
    <x v="24"/>
    <s v="Virginia"/>
    <x v="28"/>
    <x v="0"/>
    <x v="1133"/>
    <x v="2"/>
    <x v="7"/>
    <x v="1121"/>
    <n v="579.95000000000005"/>
    <n v="5"/>
    <n v="0"/>
    <n v="168.18549999999999"/>
    <n v="579.95000000000005"/>
    <n v="0"/>
    <x v="2"/>
    <x v="6"/>
    <s v="Q3"/>
    <x v="4"/>
  </r>
  <r>
    <n v="3484"/>
    <s v="CA-2014-124688"/>
    <x v="9"/>
    <x v="592"/>
    <x v="2"/>
    <s v="CC-12610"/>
    <s v="Corey Catlett"/>
    <x v="1"/>
    <x v="0"/>
    <x v="24"/>
    <s v="Virginia"/>
    <x v="28"/>
    <x v="0"/>
    <x v="1027"/>
    <x v="0"/>
    <x v="5"/>
    <x v="1018"/>
    <n v="29.12"/>
    <n v="4"/>
    <n v="0"/>
    <n v="12.521599999999999"/>
    <n v="29.12"/>
    <n v="0"/>
    <x v="2"/>
    <x v="6"/>
    <s v="Q3"/>
    <x v="4"/>
  </r>
  <r>
    <n v="3485"/>
    <s v="CA-2014-124688"/>
    <x v="9"/>
    <x v="592"/>
    <x v="2"/>
    <s v="CC-12610"/>
    <s v="Corey Catlett"/>
    <x v="1"/>
    <x v="0"/>
    <x v="24"/>
    <s v="Virginia"/>
    <x v="28"/>
    <x v="0"/>
    <x v="1382"/>
    <x v="0"/>
    <x v="3"/>
    <x v="1367"/>
    <n v="1202.94"/>
    <n v="3"/>
    <n v="0"/>
    <n v="300.73500000000001"/>
    <n v="1202.94"/>
    <n v="0"/>
    <x v="2"/>
    <x v="6"/>
    <s v="Q3"/>
    <x v="4"/>
  </r>
  <r>
    <n v="3486"/>
    <s v="CA-2016-151169"/>
    <x v="147"/>
    <x v="936"/>
    <x v="1"/>
    <s v="MY-18295"/>
    <s v="Muhammed Yedwab"/>
    <x v="1"/>
    <x v="0"/>
    <x v="46"/>
    <s v="Delaware"/>
    <x v="284"/>
    <x v="3"/>
    <x v="922"/>
    <x v="1"/>
    <x v="8"/>
    <x v="914"/>
    <n v="7.92"/>
    <n v="4"/>
    <n v="0"/>
    <n v="3.5640000000000001"/>
    <n v="7.92"/>
    <n v="0"/>
    <x v="0"/>
    <x v="2"/>
    <s v="Q4"/>
    <x v="5"/>
  </r>
  <r>
    <n v="3487"/>
    <s v="US-2016-134761"/>
    <x v="885"/>
    <x v="724"/>
    <x v="3"/>
    <s v="DB-13210"/>
    <s v="Dean Braden"/>
    <x v="0"/>
    <x v="0"/>
    <x v="365"/>
    <s v="North Carolina"/>
    <x v="447"/>
    <x v="0"/>
    <x v="1409"/>
    <x v="2"/>
    <x v="7"/>
    <x v="1396"/>
    <n v="36.192"/>
    <n v="1"/>
    <n v="0.2"/>
    <n v="2.7143999999999999"/>
    <n v="28.953600000000002"/>
    <n v="7.2384000000000004"/>
    <x v="0"/>
    <x v="0"/>
    <s v="Q4"/>
    <x v="4"/>
  </r>
  <r>
    <n v="3488"/>
    <s v="CA-2017-120705"/>
    <x v="528"/>
    <x v="218"/>
    <x v="1"/>
    <s v="MG-17875"/>
    <s v="Michael Grace"/>
    <x v="2"/>
    <x v="0"/>
    <x v="2"/>
    <s v="Florida"/>
    <x v="2"/>
    <x v="0"/>
    <x v="196"/>
    <x v="1"/>
    <x v="4"/>
    <x v="197"/>
    <n v="147.184"/>
    <n v="2"/>
    <n v="0.2"/>
    <n v="-29.436800000000002"/>
    <n v="117.74720000000001"/>
    <n v="29.436800000000002"/>
    <x v="3"/>
    <x v="8"/>
    <s v="Q3"/>
    <x v="0"/>
  </r>
  <r>
    <n v="3489"/>
    <s v="CA-2015-157322"/>
    <x v="740"/>
    <x v="937"/>
    <x v="1"/>
    <s v="RH-19600"/>
    <s v="Rob Haberlin"/>
    <x v="0"/>
    <x v="0"/>
    <x v="366"/>
    <s v="Illinois"/>
    <x v="448"/>
    <x v="2"/>
    <x v="284"/>
    <x v="0"/>
    <x v="1"/>
    <x v="284"/>
    <n v="408.42200000000003"/>
    <n v="2"/>
    <n v="0.3"/>
    <n v="-5.8346"/>
    <n v="285.8954"/>
    <n v="122.5266"/>
    <x v="1"/>
    <x v="7"/>
    <s v="Q3"/>
    <x v="6"/>
  </r>
  <r>
    <n v="3490"/>
    <s v="CA-2015-157322"/>
    <x v="740"/>
    <x v="937"/>
    <x v="1"/>
    <s v="RH-19600"/>
    <s v="Rob Haberlin"/>
    <x v="0"/>
    <x v="0"/>
    <x v="366"/>
    <s v="Illinois"/>
    <x v="448"/>
    <x v="2"/>
    <x v="1209"/>
    <x v="0"/>
    <x v="1"/>
    <x v="1194"/>
    <n v="382.11599999999999"/>
    <n v="6"/>
    <n v="0.3"/>
    <n v="-92.799599999999998"/>
    <n v="267.4812"/>
    <n v="114.6348"/>
    <x v="1"/>
    <x v="7"/>
    <s v="Q3"/>
    <x v="6"/>
  </r>
  <r>
    <n v="3491"/>
    <s v="CA-2015-157322"/>
    <x v="740"/>
    <x v="937"/>
    <x v="1"/>
    <s v="RH-19600"/>
    <s v="Rob Haberlin"/>
    <x v="0"/>
    <x v="0"/>
    <x v="366"/>
    <s v="Illinois"/>
    <x v="448"/>
    <x v="2"/>
    <x v="456"/>
    <x v="1"/>
    <x v="4"/>
    <x v="457"/>
    <n v="68.599999999999994"/>
    <n v="5"/>
    <n v="0.2"/>
    <n v="6.0025000000000004"/>
    <n v="54.879999999999995"/>
    <n v="13.719999999999999"/>
    <x v="1"/>
    <x v="7"/>
    <s v="Q3"/>
    <x v="6"/>
  </r>
  <r>
    <n v="3492"/>
    <s v="CA-2015-157322"/>
    <x v="740"/>
    <x v="937"/>
    <x v="1"/>
    <s v="RH-19600"/>
    <s v="Rob Haberlin"/>
    <x v="0"/>
    <x v="0"/>
    <x v="366"/>
    <s v="Illinois"/>
    <x v="448"/>
    <x v="2"/>
    <x v="245"/>
    <x v="1"/>
    <x v="4"/>
    <x v="246"/>
    <n v="435.50400000000002"/>
    <n v="3"/>
    <n v="0.2"/>
    <n v="48.994199999999999"/>
    <n v="348.40320000000003"/>
    <n v="87.100800000000007"/>
    <x v="1"/>
    <x v="7"/>
    <s v="Q3"/>
    <x v="6"/>
  </r>
  <r>
    <n v="3493"/>
    <s v="CA-2015-157322"/>
    <x v="740"/>
    <x v="937"/>
    <x v="1"/>
    <s v="RH-19600"/>
    <s v="Rob Haberlin"/>
    <x v="0"/>
    <x v="0"/>
    <x v="366"/>
    <s v="Illinois"/>
    <x v="448"/>
    <x v="2"/>
    <x v="161"/>
    <x v="1"/>
    <x v="10"/>
    <x v="162"/>
    <n v="11.167999999999999"/>
    <n v="2"/>
    <n v="0.2"/>
    <n v="3.7692000000000001"/>
    <n v="8.9344000000000001"/>
    <n v="2.2336"/>
    <x v="1"/>
    <x v="7"/>
    <s v="Q3"/>
    <x v="6"/>
  </r>
  <r>
    <n v="3494"/>
    <s v="CA-2017-142034"/>
    <x v="241"/>
    <x v="938"/>
    <x v="1"/>
    <s v="KB-16240"/>
    <s v="Karen Bern"/>
    <x v="1"/>
    <x v="0"/>
    <x v="367"/>
    <s v="Minnesota"/>
    <x v="449"/>
    <x v="2"/>
    <x v="1542"/>
    <x v="2"/>
    <x v="11"/>
    <x v="1530"/>
    <n v="72"/>
    <n v="4"/>
    <n v="0"/>
    <n v="12.96"/>
    <n v="72"/>
    <n v="0"/>
    <x v="3"/>
    <x v="8"/>
    <s v="Q3"/>
    <x v="1"/>
  </r>
  <r>
    <n v="3495"/>
    <s v="CA-2017-142034"/>
    <x v="241"/>
    <x v="938"/>
    <x v="1"/>
    <s v="KB-16240"/>
    <s v="Karen Bern"/>
    <x v="1"/>
    <x v="0"/>
    <x v="367"/>
    <s v="Minnesota"/>
    <x v="449"/>
    <x v="2"/>
    <x v="1543"/>
    <x v="2"/>
    <x v="11"/>
    <x v="1531"/>
    <n v="655.9"/>
    <n v="5"/>
    <n v="0"/>
    <n v="275.47800000000001"/>
    <n v="655.9"/>
    <n v="0"/>
    <x v="3"/>
    <x v="8"/>
    <s v="Q3"/>
    <x v="1"/>
  </r>
  <r>
    <n v="3496"/>
    <s v="CA-2017-142034"/>
    <x v="241"/>
    <x v="938"/>
    <x v="1"/>
    <s v="KB-16240"/>
    <s v="Karen Bern"/>
    <x v="1"/>
    <x v="0"/>
    <x v="367"/>
    <s v="Minnesota"/>
    <x v="449"/>
    <x v="2"/>
    <x v="662"/>
    <x v="0"/>
    <x v="1"/>
    <x v="662"/>
    <n v="603.91999999999996"/>
    <n v="4"/>
    <n v="0"/>
    <n v="181.17599999999999"/>
    <n v="603.91999999999996"/>
    <n v="0"/>
    <x v="3"/>
    <x v="8"/>
    <s v="Q3"/>
    <x v="1"/>
  </r>
  <r>
    <n v="3497"/>
    <s v="CA-2016-107328"/>
    <x v="590"/>
    <x v="805"/>
    <x v="1"/>
    <s v="CA-12055"/>
    <s v="Cathy Armstrong"/>
    <x v="2"/>
    <x v="0"/>
    <x v="1"/>
    <s v="California"/>
    <x v="1"/>
    <x v="1"/>
    <x v="855"/>
    <x v="0"/>
    <x v="3"/>
    <x v="848"/>
    <n v="513.024"/>
    <n v="2"/>
    <n v="0.2"/>
    <n v="12.8256"/>
    <n v="410.41920000000005"/>
    <n v="102.60480000000001"/>
    <x v="0"/>
    <x v="6"/>
    <s v="Q3"/>
    <x v="2"/>
  </r>
  <r>
    <n v="3498"/>
    <s v="CA-2016-107328"/>
    <x v="590"/>
    <x v="805"/>
    <x v="1"/>
    <s v="CA-12055"/>
    <s v="Cathy Armstrong"/>
    <x v="2"/>
    <x v="0"/>
    <x v="1"/>
    <s v="California"/>
    <x v="1"/>
    <x v="1"/>
    <x v="723"/>
    <x v="1"/>
    <x v="9"/>
    <x v="722"/>
    <n v="487.92"/>
    <n v="6"/>
    <n v="0"/>
    <n v="136.61760000000001"/>
    <n v="487.92"/>
    <n v="0"/>
    <x v="0"/>
    <x v="6"/>
    <s v="Q3"/>
    <x v="2"/>
  </r>
  <r>
    <n v="3499"/>
    <s v="CA-2016-107328"/>
    <x v="590"/>
    <x v="805"/>
    <x v="1"/>
    <s v="CA-12055"/>
    <s v="Cathy Armstrong"/>
    <x v="2"/>
    <x v="0"/>
    <x v="1"/>
    <s v="California"/>
    <x v="1"/>
    <x v="1"/>
    <x v="315"/>
    <x v="1"/>
    <x v="8"/>
    <x v="315"/>
    <n v="15.24"/>
    <n v="5"/>
    <n v="0.2"/>
    <n v="5.3339999999999996"/>
    <n v="12.192"/>
    <n v="3.048"/>
    <x v="0"/>
    <x v="6"/>
    <s v="Q3"/>
    <x v="2"/>
  </r>
  <r>
    <n v="3500"/>
    <s v="CA-2016-108616"/>
    <x v="321"/>
    <x v="767"/>
    <x v="1"/>
    <s v="JK-15730"/>
    <s v="Joe Kamberova"/>
    <x v="0"/>
    <x v="0"/>
    <x v="216"/>
    <s v="Alabama"/>
    <x v="271"/>
    <x v="0"/>
    <x v="1509"/>
    <x v="2"/>
    <x v="11"/>
    <x v="1496"/>
    <n v="209.97"/>
    <n v="3"/>
    <n v="0"/>
    <n v="71.389799999999994"/>
    <n v="209.97"/>
    <n v="0"/>
    <x v="0"/>
    <x v="8"/>
    <s v="Q3"/>
    <x v="6"/>
  </r>
  <r>
    <n v="3501"/>
    <s v="CA-2016-108616"/>
    <x v="321"/>
    <x v="767"/>
    <x v="1"/>
    <s v="JK-15730"/>
    <s v="Joe Kamberova"/>
    <x v="0"/>
    <x v="0"/>
    <x v="216"/>
    <s v="Alabama"/>
    <x v="271"/>
    <x v="0"/>
    <x v="542"/>
    <x v="1"/>
    <x v="8"/>
    <x v="542"/>
    <n v="62.94"/>
    <n v="3"/>
    <n v="0"/>
    <n v="30.211200000000002"/>
    <n v="62.94"/>
    <n v="0"/>
    <x v="0"/>
    <x v="8"/>
    <s v="Q3"/>
    <x v="6"/>
  </r>
  <r>
    <n v="3502"/>
    <s v="CA-2016-108616"/>
    <x v="321"/>
    <x v="767"/>
    <x v="1"/>
    <s v="JK-15730"/>
    <s v="Joe Kamberova"/>
    <x v="0"/>
    <x v="0"/>
    <x v="216"/>
    <s v="Alabama"/>
    <x v="271"/>
    <x v="0"/>
    <x v="130"/>
    <x v="1"/>
    <x v="6"/>
    <x v="131"/>
    <n v="25.92"/>
    <n v="9"/>
    <n v="0"/>
    <n v="7.7759999999999998"/>
    <n v="25.92"/>
    <n v="0"/>
    <x v="0"/>
    <x v="8"/>
    <s v="Q3"/>
    <x v="6"/>
  </r>
  <r>
    <n v="3503"/>
    <s v="CA-2017-125115"/>
    <x v="318"/>
    <x v="939"/>
    <x v="3"/>
    <s v="RD-19930"/>
    <s v="Russell D'Ascenzo"/>
    <x v="0"/>
    <x v="0"/>
    <x v="89"/>
    <s v="Texas"/>
    <x v="110"/>
    <x v="2"/>
    <x v="511"/>
    <x v="1"/>
    <x v="10"/>
    <x v="511"/>
    <n v="10.368"/>
    <n v="2"/>
    <n v="0.2"/>
    <n v="3.6288"/>
    <n v="8.2944000000000013"/>
    <n v="2.0736000000000003"/>
    <x v="3"/>
    <x v="3"/>
    <s v="Q2"/>
    <x v="2"/>
  </r>
  <r>
    <n v="3504"/>
    <s v="CA-2017-125115"/>
    <x v="318"/>
    <x v="939"/>
    <x v="3"/>
    <s v="RD-19930"/>
    <s v="Russell D'Ascenzo"/>
    <x v="0"/>
    <x v="0"/>
    <x v="89"/>
    <s v="Texas"/>
    <x v="110"/>
    <x v="2"/>
    <x v="685"/>
    <x v="2"/>
    <x v="11"/>
    <x v="685"/>
    <n v="95.736000000000004"/>
    <n v="3"/>
    <n v="0.2"/>
    <n v="20.343900000000001"/>
    <n v="76.588800000000006"/>
    <n v="19.147200000000002"/>
    <x v="3"/>
    <x v="3"/>
    <s v="Q2"/>
    <x v="2"/>
  </r>
  <r>
    <n v="3505"/>
    <s v="CA-2016-150945"/>
    <x v="122"/>
    <x v="120"/>
    <x v="0"/>
    <s v="JK-16120"/>
    <s v="Julie Kriz"/>
    <x v="2"/>
    <x v="0"/>
    <x v="20"/>
    <s v="New York"/>
    <x v="29"/>
    <x v="3"/>
    <x v="906"/>
    <x v="1"/>
    <x v="4"/>
    <x v="898"/>
    <n v="900.08"/>
    <n v="4"/>
    <n v="0"/>
    <n v="117.0104"/>
    <n v="900.08"/>
    <n v="0"/>
    <x v="0"/>
    <x v="4"/>
    <s v="Q4"/>
    <x v="1"/>
  </r>
  <r>
    <n v="3506"/>
    <s v="CA-2014-166863"/>
    <x v="886"/>
    <x v="637"/>
    <x v="1"/>
    <s v="SC-20020"/>
    <s v="Sam Craven"/>
    <x v="0"/>
    <x v="0"/>
    <x v="243"/>
    <s v="Texas"/>
    <x v="301"/>
    <x v="2"/>
    <x v="1370"/>
    <x v="2"/>
    <x v="7"/>
    <x v="1355"/>
    <n v="201.584"/>
    <n v="2"/>
    <n v="0.2"/>
    <n v="20.1584"/>
    <n v="161.2672"/>
    <n v="40.316800000000001"/>
    <x v="2"/>
    <x v="1"/>
    <s v="Q2"/>
    <x v="5"/>
  </r>
  <r>
    <n v="3507"/>
    <s v="CA-2014-166863"/>
    <x v="886"/>
    <x v="637"/>
    <x v="1"/>
    <s v="SC-20020"/>
    <s v="Sam Craven"/>
    <x v="0"/>
    <x v="0"/>
    <x v="243"/>
    <s v="Texas"/>
    <x v="301"/>
    <x v="2"/>
    <x v="15"/>
    <x v="1"/>
    <x v="8"/>
    <x v="15"/>
    <n v="3.3919999999999999"/>
    <n v="4"/>
    <n v="0.8"/>
    <n v="-5.0880000000000001"/>
    <n v="0.67839999999999978"/>
    <n v="2.7136"/>
    <x v="2"/>
    <x v="1"/>
    <s v="Q2"/>
    <x v="5"/>
  </r>
  <r>
    <n v="3508"/>
    <s v="CA-2014-166863"/>
    <x v="886"/>
    <x v="637"/>
    <x v="1"/>
    <s v="SC-20020"/>
    <s v="Sam Craven"/>
    <x v="0"/>
    <x v="0"/>
    <x v="243"/>
    <s v="Texas"/>
    <x v="301"/>
    <x v="2"/>
    <x v="1544"/>
    <x v="0"/>
    <x v="0"/>
    <x v="1532"/>
    <n v="193.06559999999999"/>
    <n v="4"/>
    <n v="0.32"/>
    <n v="-19.874400000000001"/>
    <n v="131.28460799999999"/>
    <n v="61.780991999999998"/>
    <x v="2"/>
    <x v="1"/>
    <s v="Q2"/>
    <x v="5"/>
  </r>
  <r>
    <n v="3509"/>
    <s v="CA-2014-166863"/>
    <x v="886"/>
    <x v="637"/>
    <x v="1"/>
    <s v="SC-20020"/>
    <s v="Sam Craven"/>
    <x v="0"/>
    <x v="0"/>
    <x v="243"/>
    <s v="Texas"/>
    <x v="301"/>
    <x v="2"/>
    <x v="778"/>
    <x v="1"/>
    <x v="10"/>
    <x v="777"/>
    <n v="15.552"/>
    <n v="3"/>
    <n v="0.2"/>
    <n v="5.4432"/>
    <n v="12.441600000000001"/>
    <n v="3.1104000000000003"/>
    <x v="2"/>
    <x v="1"/>
    <s v="Q2"/>
    <x v="5"/>
  </r>
  <r>
    <n v="3510"/>
    <s v="CA-2014-166863"/>
    <x v="886"/>
    <x v="637"/>
    <x v="1"/>
    <s v="SC-20020"/>
    <s v="Sam Craven"/>
    <x v="0"/>
    <x v="0"/>
    <x v="243"/>
    <s v="Texas"/>
    <x v="301"/>
    <x v="2"/>
    <x v="57"/>
    <x v="1"/>
    <x v="10"/>
    <x v="57"/>
    <n v="11.648"/>
    <n v="2"/>
    <n v="0.2"/>
    <n v="4.0768000000000004"/>
    <n v="9.3184000000000005"/>
    <n v="2.3296000000000001"/>
    <x v="2"/>
    <x v="1"/>
    <s v="Q2"/>
    <x v="5"/>
  </r>
  <r>
    <n v="3511"/>
    <s v="CA-2014-166863"/>
    <x v="886"/>
    <x v="637"/>
    <x v="1"/>
    <s v="SC-20020"/>
    <s v="Sam Craven"/>
    <x v="0"/>
    <x v="0"/>
    <x v="243"/>
    <s v="Texas"/>
    <x v="301"/>
    <x v="2"/>
    <x v="1491"/>
    <x v="2"/>
    <x v="15"/>
    <x v="1478"/>
    <n v="418.8"/>
    <n v="2"/>
    <n v="0.4"/>
    <n v="-97.72"/>
    <n v="251.28"/>
    <n v="167.52"/>
    <x v="2"/>
    <x v="1"/>
    <s v="Q2"/>
    <x v="5"/>
  </r>
  <r>
    <n v="3512"/>
    <s v="CA-2014-166863"/>
    <x v="886"/>
    <x v="637"/>
    <x v="1"/>
    <s v="SC-20020"/>
    <s v="Sam Craven"/>
    <x v="0"/>
    <x v="0"/>
    <x v="243"/>
    <s v="Texas"/>
    <x v="301"/>
    <x v="2"/>
    <x v="72"/>
    <x v="1"/>
    <x v="4"/>
    <x v="72"/>
    <n v="509.488"/>
    <n v="7"/>
    <n v="0.2"/>
    <n v="-127.372"/>
    <n v="407.59040000000005"/>
    <n v="101.89760000000001"/>
    <x v="2"/>
    <x v="1"/>
    <s v="Q2"/>
    <x v="5"/>
  </r>
  <r>
    <n v="3513"/>
    <s v="CA-2017-140326"/>
    <x v="507"/>
    <x v="371"/>
    <x v="2"/>
    <s v="HW-14935"/>
    <s v="Helen Wasserman"/>
    <x v="1"/>
    <x v="0"/>
    <x v="22"/>
    <s v="Illinois"/>
    <x v="155"/>
    <x v="2"/>
    <x v="1545"/>
    <x v="0"/>
    <x v="0"/>
    <x v="1533"/>
    <n v="825.17399999999998"/>
    <n v="9"/>
    <n v="0.3"/>
    <n v="-117.88200000000001"/>
    <n v="577.62179999999989"/>
    <n v="247.55219999999997"/>
    <x v="3"/>
    <x v="8"/>
    <s v="Q3"/>
    <x v="2"/>
  </r>
  <r>
    <n v="3514"/>
    <s v="CA-2017-140326"/>
    <x v="507"/>
    <x v="371"/>
    <x v="2"/>
    <s v="HW-14935"/>
    <s v="Helen Wasserman"/>
    <x v="1"/>
    <x v="0"/>
    <x v="22"/>
    <s v="Illinois"/>
    <x v="155"/>
    <x v="2"/>
    <x v="956"/>
    <x v="1"/>
    <x v="10"/>
    <x v="949"/>
    <n v="17.760000000000002"/>
    <n v="3"/>
    <n v="0.2"/>
    <n v="5.55"/>
    <n v="14.208000000000002"/>
    <n v="3.5520000000000005"/>
    <x v="3"/>
    <x v="8"/>
    <s v="Q3"/>
    <x v="2"/>
  </r>
  <r>
    <n v="3515"/>
    <s v="CA-2017-140326"/>
    <x v="507"/>
    <x v="371"/>
    <x v="2"/>
    <s v="HW-14935"/>
    <s v="Helen Wasserman"/>
    <x v="1"/>
    <x v="0"/>
    <x v="22"/>
    <s v="Illinois"/>
    <x v="155"/>
    <x v="2"/>
    <x v="130"/>
    <x v="1"/>
    <x v="6"/>
    <x v="131"/>
    <n v="6.9119999999999999"/>
    <n v="3"/>
    <n v="0.2"/>
    <n v="0.86399999999999999"/>
    <n v="5.5296000000000003"/>
    <n v="1.3824000000000001"/>
    <x v="3"/>
    <x v="8"/>
    <s v="Q3"/>
    <x v="2"/>
  </r>
  <r>
    <n v="3516"/>
    <s v="CA-2016-168536"/>
    <x v="887"/>
    <x v="746"/>
    <x v="1"/>
    <s v="SC-20800"/>
    <s v="Stuart Calhoun"/>
    <x v="0"/>
    <x v="0"/>
    <x v="25"/>
    <s v="Mississippi"/>
    <x v="129"/>
    <x v="0"/>
    <x v="176"/>
    <x v="2"/>
    <x v="11"/>
    <x v="177"/>
    <n v="66.3"/>
    <n v="3"/>
    <n v="0"/>
    <n v="8.6189999999999998"/>
    <n v="66.3"/>
    <n v="0"/>
    <x v="0"/>
    <x v="4"/>
    <s v="Q4"/>
    <x v="0"/>
  </r>
  <r>
    <n v="3517"/>
    <s v="US-2016-113649"/>
    <x v="888"/>
    <x v="427"/>
    <x v="2"/>
    <s v="HA-14920"/>
    <s v="Helen Andreada"/>
    <x v="0"/>
    <x v="0"/>
    <x v="115"/>
    <s v="North Carolina"/>
    <x v="305"/>
    <x v="0"/>
    <x v="1012"/>
    <x v="1"/>
    <x v="10"/>
    <x v="1004"/>
    <n v="30.815999999999999"/>
    <n v="9"/>
    <n v="0.2"/>
    <n v="9.6300000000000008"/>
    <n v="24.652799999999999"/>
    <n v="6.1631999999999998"/>
    <x v="0"/>
    <x v="6"/>
    <s v="Q3"/>
    <x v="0"/>
  </r>
  <r>
    <n v="3518"/>
    <s v="US-2016-113649"/>
    <x v="888"/>
    <x v="427"/>
    <x v="2"/>
    <s v="HA-14920"/>
    <s v="Helen Andreada"/>
    <x v="0"/>
    <x v="0"/>
    <x v="115"/>
    <s v="North Carolina"/>
    <x v="305"/>
    <x v="0"/>
    <x v="1480"/>
    <x v="2"/>
    <x v="7"/>
    <x v="1467"/>
    <n v="44.783999999999999"/>
    <n v="2"/>
    <n v="0.2"/>
    <n v="4.4783999999999997"/>
    <n v="35.827199999999998"/>
    <n v="8.9567999999999994"/>
    <x v="0"/>
    <x v="6"/>
    <s v="Q3"/>
    <x v="0"/>
  </r>
  <r>
    <n v="3519"/>
    <s v="US-2016-113649"/>
    <x v="888"/>
    <x v="427"/>
    <x v="2"/>
    <s v="HA-14920"/>
    <s v="Helen Andreada"/>
    <x v="0"/>
    <x v="0"/>
    <x v="115"/>
    <s v="North Carolina"/>
    <x v="305"/>
    <x v="0"/>
    <x v="159"/>
    <x v="1"/>
    <x v="9"/>
    <x v="160"/>
    <n v="569.53599999999994"/>
    <n v="4"/>
    <n v="0.2"/>
    <n v="64.072800000000001"/>
    <n v="455.62879999999996"/>
    <n v="113.90719999999999"/>
    <x v="0"/>
    <x v="6"/>
    <s v="Q3"/>
    <x v="0"/>
  </r>
  <r>
    <n v="3520"/>
    <s v="CA-2015-124975"/>
    <x v="137"/>
    <x v="579"/>
    <x v="2"/>
    <s v="MG-17875"/>
    <s v="Michael Grace"/>
    <x v="2"/>
    <x v="0"/>
    <x v="34"/>
    <s v="Illinois"/>
    <x v="173"/>
    <x v="2"/>
    <x v="1337"/>
    <x v="0"/>
    <x v="3"/>
    <x v="1322"/>
    <n v="796.42499999999995"/>
    <n v="7"/>
    <n v="0.5"/>
    <n v="-525.64049999999997"/>
    <n v="398.21249999999998"/>
    <n v="398.21249999999998"/>
    <x v="1"/>
    <x v="1"/>
    <s v="Q2"/>
    <x v="2"/>
  </r>
  <r>
    <n v="3521"/>
    <s v="CA-2015-168767"/>
    <x v="889"/>
    <x v="368"/>
    <x v="1"/>
    <s v="DM-12955"/>
    <s v="Dario Medina"/>
    <x v="1"/>
    <x v="0"/>
    <x v="301"/>
    <s v="California"/>
    <x v="378"/>
    <x v="1"/>
    <x v="385"/>
    <x v="1"/>
    <x v="8"/>
    <x v="386"/>
    <n v="12.832000000000001"/>
    <n v="2"/>
    <n v="0.2"/>
    <n v="4.3308"/>
    <n v="10.265600000000001"/>
    <n v="2.5664000000000002"/>
    <x v="1"/>
    <x v="3"/>
    <s v="Q2"/>
    <x v="5"/>
  </r>
  <r>
    <n v="3522"/>
    <s v="CA-2016-114482"/>
    <x v="831"/>
    <x v="539"/>
    <x v="0"/>
    <s v="DM-13345"/>
    <s v="Denise Monton"/>
    <x v="1"/>
    <x v="0"/>
    <x v="96"/>
    <s v="Iowa"/>
    <x v="193"/>
    <x v="2"/>
    <x v="371"/>
    <x v="1"/>
    <x v="10"/>
    <x v="372"/>
    <n v="40.46"/>
    <n v="7"/>
    <n v="0"/>
    <n v="19.825399999999998"/>
    <n v="40.46"/>
    <n v="0"/>
    <x v="0"/>
    <x v="0"/>
    <s v="Q4"/>
    <x v="2"/>
  </r>
  <r>
    <n v="3523"/>
    <s v="CA-2016-114482"/>
    <x v="831"/>
    <x v="539"/>
    <x v="0"/>
    <s v="DM-13345"/>
    <s v="Denise Monton"/>
    <x v="1"/>
    <x v="0"/>
    <x v="96"/>
    <s v="Iowa"/>
    <x v="193"/>
    <x v="2"/>
    <x v="233"/>
    <x v="2"/>
    <x v="7"/>
    <x v="234"/>
    <n v="404.94"/>
    <n v="3"/>
    <n v="0"/>
    <n v="109.3338"/>
    <n v="404.94"/>
    <n v="0"/>
    <x v="0"/>
    <x v="0"/>
    <s v="Q4"/>
    <x v="2"/>
  </r>
  <r>
    <n v="3524"/>
    <s v="CA-2016-137673"/>
    <x v="64"/>
    <x v="165"/>
    <x v="1"/>
    <s v="ML-17395"/>
    <s v="Marina Lichtenstein"/>
    <x v="1"/>
    <x v="0"/>
    <x v="70"/>
    <s v="California"/>
    <x v="188"/>
    <x v="1"/>
    <x v="174"/>
    <x v="2"/>
    <x v="11"/>
    <x v="175"/>
    <n v="116"/>
    <n v="8"/>
    <n v="0"/>
    <n v="29"/>
    <n v="116"/>
    <n v="0"/>
    <x v="0"/>
    <x v="8"/>
    <s v="Q3"/>
    <x v="2"/>
  </r>
  <r>
    <n v="3525"/>
    <s v="CA-2016-132731"/>
    <x v="390"/>
    <x v="940"/>
    <x v="1"/>
    <s v="GA-14515"/>
    <s v="George Ashbrook"/>
    <x v="0"/>
    <x v="0"/>
    <x v="61"/>
    <s v="Texas"/>
    <x v="176"/>
    <x v="2"/>
    <x v="1546"/>
    <x v="2"/>
    <x v="7"/>
    <x v="1534"/>
    <n v="657.55200000000002"/>
    <n v="6"/>
    <n v="0.2"/>
    <n v="49.316400000000002"/>
    <n v="526.04160000000002"/>
    <n v="131.5104"/>
    <x v="0"/>
    <x v="0"/>
    <s v="Q4"/>
    <x v="6"/>
  </r>
  <r>
    <n v="3526"/>
    <s v="CA-2017-148922"/>
    <x v="389"/>
    <x v="159"/>
    <x v="0"/>
    <s v="SU-20665"/>
    <s v="Stephanie Ulpright"/>
    <x v="2"/>
    <x v="0"/>
    <x v="25"/>
    <s v="Mississippi"/>
    <x v="129"/>
    <x v="0"/>
    <x v="651"/>
    <x v="2"/>
    <x v="11"/>
    <x v="651"/>
    <n v="599.97"/>
    <n v="3"/>
    <n v="0"/>
    <n v="257.9871"/>
    <n v="599.97"/>
    <n v="0"/>
    <x v="3"/>
    <x v="4"/>
    <s v="Q4"/>
    <x v="1"/>
  </r>
  <r>
    <n v="3527"/>
    <s v="CA-2017-148922"/>
    <x v="389"/>
    <x v="159"/>
    <x v="0"/>
    <s v="SU-20665"/>
    <s v="Stephanie Ulpright"/>
    <x v="2"/>
    <x v="0"/>
    <x v="25"/>
    <s v="Mississippi"/>
    <x v="129"/>
    <x v="0"/>
    <x v="780"/>
    <x v="2"/>
    <x v="7"/>
    <x v="779"/>
    <n v="38.97"/>
    <n v="3"/>
    <n v="0"/>
    <n v="0.77939999999999998"/>
    <n v="38.97"/>
    <n v="0"/>
    <x v="3"/>
    <x v="4"/>
    <s v="Q4"/>
    <x v="1"/>
  </r>
  <r>
    <n v="3528"/>
    <s v="CA-2017-148922"/>
    <x v="389"/>
    <x v="159"/>
    <x v="0"/>
    <s v="SU-20665"/>
    <s v="Stephanie Ulpright"/>
    <x v="2"/>
    <x v="0"/>
    <x v="25"/>
    <s v="Mississippi"/>
    <x v="129"/>
    <x v="0"/>
    <x v="1547"/>
    <x v="1"/>
    <x v="8"/>
    <x v="1535"/>
    <n v="45.84"/>
    <n v="8"/>
    <n v="0"/>
    <n v="22.0032"/>
    <n v="45.84"/>
    <n v="0"/>
    <x v="3"/>
    <x v="4"/>
    <s v="Q4"/>
    <x v="1"/>
  </r>
  <r>
    <n v="3529"/>
    <s v="CA-2016-130680"/>
    <x v="890"/>
    <x v="597"/>
    <x v="1"/>
    <s v="BD-11320"/>
    <s v="Bill Donatelli"/>
    <x v="0"/>
    <x v="0"/>
    <x v="70"/>
    <s v="California"/>
    <x v="142"/>
    <x v="1"/>
    <x v="1378"/>
    <x v="2"/>
    <x v="7"/>
    <x v="1363"/>
    <n v="38.24"/>
    <n v="4"/>
    <n v="0.2"/>
    <n v="-9.56"/>
    <n v="30.592000000000002"/>
    <n v="7.6480000000000006"/>
    <x v="0"/>
    <x v="1"/>
    <s v="Q2"/>
    <x v="5"/>
  </r>
  <r>
    <n v="3530"/>
    <s v="CA-2015-141145"/>
    <x v="14"/>
    <x v="832"/>
    <x v="1"/>
    <s v="DB-13405"/>
    <s v="Denny Blanton"/>
    <x v="0"/>
    <x v="0"/>
    <x v="333"/>
    <s v="Florida"/>
    <x v="414"/>
    <x v="0"/>
    <x v="477"/>
    <x v="2"/>
    <x v="11"/>
    <x v="478"/>
    <n v="87.168000000000006"/>
    <n v="3"/>
    <n v="0.2"/>
    <n v="10.896000000000001"/>
    <n v="69.734400000000008"/>
    <n v="17.433600000000002"/>
    <x v="1"/>
    <x v="8"/>
    <s v="Q3"/>
    <x v="6"/>
  </r>
  <r>
    <n v="3531"/>
    <s v="US-2016-152835"/>
    <x v="288"/>
    <x v="213"/>
    <x v="1"/>
    <s v="RP-19855"/>
    <s v="Roy Phan"/>
    <x v="1"/>
    <x v="0"/>
    <x v="240"/>
    <s v="Indiana"/>
    <x v="376"/>
    <x v="2"/>
    <x v="18"/>
    <x v="1"/>
    <x v="6"/>
    <x v="18"/>
    <n v="21.4"/>
    <n v="5"/>
    <n v="0"/>
    <n v="6.2060000000000004"/>
    <n v="21.4"/>
    <n v="0"/>
    <x v="0"/>
    <x v="5"/>
    <s v="Q2"/>
    <x v="6"/>
  </r>
  <r>
    <n v="3532"/>
    <s v="CA-2016-155565"/>
    <x v="316"/>
    <x v="528"/>
    <x v="3"/>
    <s v="EH-13765"/>
    <s v="Edward Hooks"/>
    <x v="1"/>
    <x v="0"/>
    <x v="20"/>
    <s v="New York"/>
    <x v="45"/>
    <x v="3"/>
    <x v="133"/>
    <x v="1"/>
    <x v="14"/>
    <x v="134"/>
    <n v="54.9"/>
    <n v="5"/>
    <n v="0"/>
    <n v="15.372"/>
    <n v="54.9"/>
    <n v="0"/>
    <x v="0"/>
    <x v="5"/>
    <s v="Q2"/>
    <x v="3"/>
  </r>
  <r>
    <n v="3533"/>
    <s v="CA-2014-110849"/>
    <x v="891"/>
    <x v="941"/>
    <x v="1"/>
    <s v="JL-15835"/>
    <s v="John Lee"/>
    <x v="0"/>
    <x v="0"/>
    <x v="1"/>
    <s v="California"/>
    <x v="13"/>
    <x v="1"/>
    <x v="1548"/>
    <x v="2"/>
    <x v="15"/>
    <x v="1536"/>
    <n v="287.96800000000002"/>
    <n v="4"/>
    <n v="0.2"/>
    <n v="97.1892"/>
    <n v="230.37440000000004"/>
    <n v="57.593600000000009"/>
    <x v="2"/>
    <x v="3"/>
    <s v="Q2"/>
    <x v="5"/>
  </r>
  <r>
    <n v="3534"/>
    <s v="CA-2014-110849"/>
    <x v="891"/>
    <x v="941"/>
    <x v="1"/>
    <s v="JL-15835"/>
    <s v="John Lee"/>
    <x v="0"/>
    <x v="0"/>
    <x v="1"/>
    <s v="California"/>
    <x v="13"/>
    <x v="1"/>
    <x v="836"/>
    <x v="1"/>
    <x v="6"/>
    <x v="831"/>
    <n v="13.12"/>
    <n v="4"/>
    <n v="0"/>
    <n v="3.8048000000000002"/>
    <n v="13.12"/>
    <n v="0"/>
    <x v="2"/>
    <x v="3"/>
    <s v="Q2"/>
    <x v="5"/>
  </r>
  <r>
    <n v="3535"/>
    <s v="CA-2014-110849"/>
    <x v="891"/>
    <x v="941"/>
    <x v="1"/>
    <s v="JL-15835"/>
    <s v="John Lee"/>
    <x v="0"/>
    <x v="0"/>
    <x v="1"/>
    <s v="California"/>
    <x v="13"/>
    <x v="1"/>
    <x v="1539"/>
    <x v="1"/>
    <x v="6"/>
    <x v="1527"/>
    <n v="10.75"/>
    <n v="5"/>
    <n v="0"/>
    <n v="3.5474999999999999"/>
    <n v="10.75"/>
    <n v="0"/>
    <x v="2"/>
    <x v="3"/>
    <s v="Q2"/>
    <x v="5"/>
  </r>
  <r>
    <n v="3536"/>
    <s v="CA-2014-110849"/>
    <x v="891"/>
    <x v="941"/>
    <x v="1"/>
    <s v="JL-15835"/>
    <s v="John Lee"/>
    <x v="0"/>
    <x v="0"/>
    <x v="1"/>
    <s v="California"/>
    <x v="13"/>
    <x v="1"/>
    <x v="195"/>
    <x v="1"/>
    <x v="13"/>
    <x v="196"/>
    <n v="11.62"/>
    <n v="2"/>
    <n v="0"/>
    <n v="3.6021999999999998"/>
    <n v="11.62"/>
    <n v="0"/>
    <x v="2"/>
    <x v="3"/>
    <s v="Q2"/>
    <x v="5"/>
  </r>
  <r>
    <n v="3537"/>
    <s v="CA-2016-145842"/>
    <x v="26"/>
    <x v="375"/>
    <x v="0"/>
    <s v="FM-14380"/>
    <s v="Fred McMath"/>
    <x v="0"/>
    <x v="0"/>
    <x v="20"/>
    <s v="New York"/>
    <x v="23"/>
    <x v="3"/>
    <x v="1033"/>
    <x v="1"/>
    <x v="4"/>
    <x v="1024"/>
    <n v="40.74"/>
    <n v="3"/>
    <n v="0"/>
    <n v="0.40739999999999998"/>
    <n v="40.74"/>
    <n v="0"/>
    <x v="0"/>
    <x v="1"/>
    <s v="Q2"/>
    <x v="5"/>
  </r>
  <r>
    <n v="3538"/>
    <s v="CA-2014-158771"/>
    <x v="309"/>
    <x v="942"/>
    <x v="3"/>
    <s v="SB-20290"/>
    <s v="Sean Braxton"/>
    <x v="1"/>
    <x v="0"/>
    <x v="0"/>
    <s v="Kentucky"/>
    <x v="0"/>
    <x v="0"/>
    <x v="17"/>
    <x v="1"/>
    <x v="4"/>
    <x v="17"/>
    <n v="83.25"/>
    <n v="3"/>
    <n v="0"/>
    <n v="14.984999999999999"/>
    <n v="83.25"/>
    <n v="0"/>
    <x v="2"/>
    <x v="5"/>
    <s v="Q2"/>
    <x v="5"/>
  </r>
  <r>
    <n v="3539"/>
    <s v="CA-2014-158771"/>
    <x v="309"/>
    <x v="942"/>
    <x v="3"/>
    <s v="SB-20290"/>
    <s v="Sean Braxton"/>
    <x v="1"/>
    <x v="0"/>
    <x v="0"/>
    <s v="Kentucky"/>
    <x v="0"/>
    <x v="0"/>
    <x v="1042"/>
    <x v="1"/>
    <x v="2"/>
    <x v="1031"/>
    <n v="9.4499999999999993"/>
    <n v="3"/>
    <n v="0"/>
    <n v="4.5359999999999996"/>
    <n v="9.4499999999999993"/>
    <n v="0"/>
    <x v="2"/>
    <x v="5"/>
    <s v="Q2"/>
    <x v="5"/>
  </r>
  <r>
    <n v="3540"/>
    <s v="CA-2014-158771"/>
    <x v="309"/>
    <x v="942"/>
    <x v="3"/>
    <s v="SB-20290"/>
    <s v="Sean Braxton"/>
    <x v="1"/>
    <x v="0"/>
    <x v="0"/>
    <s v="Kentucky"/>
    <x v="0"/>
    <x v="0"/>
    <x v="1008"/>
    <x v="1"/>
    <x v="2"/>
    <x v="1000"/>
    <n v="20.65"/>
    <n v="5"/>
    <n v="0"/>
    <n v="9.4990000000000006"/>
    <n v="20.65"/>
    <n v="0"/>
    <x v="2"/>
    <x v="5"/>
    <s v="Q2"/>
    <x v="5"/>
  </r>
  <r>
    <n v="3541"/>
    <s v="CA-2014-158771"/>
    <x v="309"/>
    <x v="942"/>
    <x v="3"/>
    <s v="SB-20290"/>
    <s v="Sean Braxton"/>
    <x v="1"/>
    <x v="0"/>
    <x v="0"/>
    <s v="Kentucky"/>
    <x v="0"/>
    <x v="0"/>
    <x v="1076"/>
    <x v="1"/>
    <x v="10"/>
    <x v="1066"/>
    <n v="45.36"/>
    <n v="7"/>
    <n v="0"/>
    <n v="21.7728"/>
    <n v="45.36"/>
    <n v="0"/>
    <x v="2"/>
    <x v="5"/>
    <s v="Q2"/>
    <x v="5"/>
  </r>
  <r>
    <n v="3542"/>
    <s v="CA-2016-157511"/>
    <x v="31"/>
    <x v="369"/>
    <x v="2"/>
    <s v="SV-20365"/>
    <s v="Seth Vernon"/>
    <x v="0"/>
    <x v="0"/>
    <x v="38"/>
    <s v="Ohio"/>
    <x v="47"/>
    <x v="3"/>
    <x v="1348"/>
    <x v="0"/>
    <x v="5"/>
    <x v="1333"/>
    <n v="5.3520000000000003"/>
    <n v="3"/>
    <n v="0.2"/>
    <n v="1.6055999999999999"/>
    <n v="4.2816000000000001"/>
    <n v="1.0704"/>
    <x v="0"/>
    <x v="8"/>
    <s v="Q3"/>
    <x v="1"/>
  </r>
  <r>
    <n v="3543"/>
    <s v="CA-2016-157511"/>
    <x v="31"/>
    <x v="369"/>
    <x v="2"/>
    <s v="SV-20365"/>
    <s v="Seth Vernon"/>
    <x v="0"/>
    <x v="0"/>
    <x v="38"/>
    <s v="Ohio"/>
    <x v="47"/>
    <x v="3"/>
    <x v="474"/>
    <x v="0"/>
    <x v="1"/>
    <x v="475"/>
    <n v="99.372"/>
    <n v="2"/>
    <n v="0.3"/>
    <n v="-7.0979999999999999"/>
    <n v="69.560400000000001"/>
    <n v="29.811599999999999"/>
    <x v="0"/>
    <x v="8"/>
    <s v="Q3"/>
    <x v="1"/>
  </r>
  <r>
    <n v="3544"/>
    <s v="CA-2016-157511"/>
    <x v="31"/>
    <x v="369"/>
    <x v="2"/>
    <s v="SV-20365"/>
    <s v="Seth Vernon"/>
    <x v="0"/>
    <x v="0"/>
    <x v="38"/>
    <s v="Ohio"/>
    <x v="47"/>
    <x v="3"/>
    <x v="1216"/>
    <x v="1"/>
    <x v="6"/>
    <x v="1200"/>
    <n v="2.6720000000000002"/>
    <n v="1"/>
    <n v="0.2"/>
    <n v="0.3674"/>
    <n v="2.1376000000000004"/>
    <n v="0.5344000000000001"/>
    <x v="0"/>
    <x v="8"/>
    <s v="Q3"/>
    <x v="1"/>
  </r>
  <r>
    <n v="3545"/>
    <s v="CA-2017-121216"/>
    <x v="331"/>
    <x v="209"/>
    <x v="0"/>
    <s v="MM-17920"/>
    <s v="Michael Moore"/>
    <x v="0"/>
    <x v="0"/>
    <x v="284"/>
    <s v="Texas"/>
    <x v="356"/>
    <x v="2"/>
    <x v="1056"/>
    <x v="1"/>
    <x v="10"/>
    <x v="1045"/>
    <n v="28.672000000000001"/>
    <n v="8"/>
    <n v="0.2"/>
    <n v="10.393599999999999"/>
    <n v="22.937600000000003"/>
    <n v="5.7344000000000008"/>
    <x v="3"/>
    <x v="4"/>
    <s v="Q4"/>
    <x v="3"/>
  </r>
  <r>
    <n v="3546"/>
    <s v="CA-2017-121216"/>
    <x v="331"/>
    <x v="209"/>
    <x v="0"/>
    <s v="MM-17920"/>
    <s v="Michael Moore"/>
    <x v="0"/>
    <x v="0"/>
    <x v="284"/>
    <s v="Texas"/>
    <x v="356"/>
    <x v="2"/>
    <x v="1549"/>
    <x v="1"/>
    <x v="9"/>
    <x v="1537"/>
    <n v="29.312000000000001"/>
    <n v="8"/>
    <n v="0.8"/>
    <n v="-74.745599999999996"/>
    <n v="5.8623999999999992"/>
    <n v="23.449600000000004"/>
    <x v="3"/>
    <x v="4"/>
    <s v="Q4"/>
    <x v="3"/>
  </r>
  <r>
    <n v="3547"/>
    <s v="CA-2017-155292"/>
    <x v="505"/>
    <x v="943"/>
    <x v="2"/>
    <s v="RD-19810"/>
    <s v="Ross DeVincentis"/>
    <x v="2"/>
    <x v="0"/>
    <x v="102"/>
    <s v="Kentucky"/>
    <x v="126"/>
    <x v="0"/>
    <x v="464"/>
    <x v="1"/>
    <x v="4"/>
    <x v="465"/>
    <n v="105.98"/>
    <n v="7"/>
    <n v="0"/>
    <n v="4.2392000000000003"/>
    <n v="105.98"/>
    <n v="0"/>
    <x v="3"/>
    <x v="2"/>
    <s v="Q4"/>
    <x v="2"/>
  </r>
  <r>
    <n v="3548"/>
    <s v="CA-2017-155292"/>
    <x v="505"/>
    <x v="943"/>
    <x v="2"/>
    <s v="RD-19810"/>
    <s v="Ross DeVincentis"/>
    <x v="2"/>
    <x v="0"/>
    <x v="102"/>
    <s v="Kentucky"/>
    <x v="126"/>
    <x v="0"/>
    <x v="354"/>
    <x v="1"/>
    <x v="14"/>
    <x v="354"/>
    <n v="35.06"/>
    <n v="2"/>
    <n v="0"/>
    <n v="10.518000000000001"/>
    <n v="35.06"/>
    <n v="0"/>
    <x v="3"/>
    <x v="2"/>
    <s v="Q4"/>
    <x v="2"/>
  </r>
  <r>
    <n v="3549"/>
    <s v="CA-2017-155292"/>
    <x v="505"/>
    <x v="943"/>
    <x v="2"/>
    <s v="RD-19810"/>
    <s v="Ross DeVincentis"/>
    <x v="2"/>
    <x v="0"/>
    <x v="102"/>
    <s v="Kentucky"/>
    <x v="126"/>
    <x v="0"/>
    <x v="1272"/>
    <x v="0"/>
    <x v="1"/>
    <x v="1257"/>
    <n v="33.94"/>
    <n v="1"/>
    <n v="0"/>
    <n v="9.1638000000000002"/>
    <n v="33.94"/>
    <n v="0"/>
    <x v="3"/>
    <x v="2"/>
    <s v="Q4"/>
    <x v="2"/>
  </r>
  <r>
    <n v="3550"/>
    <s v="CA-2017-155292"/>
    <x v="505"/>
    <x v="943"/>
    <x v="2"/>
    <s v="RD-19810"/>
    <s v="Ross DeVincentis"/>
    <x v="2"/>
    <x v="0"/>
    <x v="102"/>
    <s v="Kentucky"/>
    <x v="126"/>
    <x v="0"/>
    <x v="1550"/>
    <x v="1"/>
    <x v="2"/>
    <x v="1538"/>
    <n v="30"/>
    <n v="8"/>
    <n v="0"/>
    <n v="14.4"/>
    <n v="30"/>
    <n v="0"/>
    <x v="3"/>
    <x v="2"/>
    <s v="Q4"/>
    <x v="2"/>
  </r>
  <r>
    <n v="3551"/>
    <s v="CA-2016-152555"/>
    <x v="892"/>
    <x v="944"/>
    <x v="0"/>
    <s v="ME-17320"/>
    <s v="Maria Etezadi"/>
    <x v="2"/>
    <x v="0"/>
    <x v="22"/>
    <s v="Illinois"/>
    <x v="155"/>
    <x v="2"/>
    <x v="1237"/>
    <x v="1"/>
    <x v="10"/>
    <x v="1220"/>
    <n v="45.527999999999999"/>
    <n v="3"/>
    <n v="0.2"/>
    <n v="15.934799999999999"/>
    <n v="36.422400000000003"/>
    <n v="9.1056000000000008"/>
    <x v="0"/>
    <x v="10"/>
    <s v="Q1"/>
    <x v="0"/>
  </r>
  <r>
    <n v="3552"/>
    <s v="CA-2016-152555"/>
    <x v="892"/>
    <x v="944"/>
    <x v="0"/>
    <s v="ME-17320"/>
    <s v="Maria Etezadi"/>
    <x v="2"/>
    <x v="0"/>
    <x v="22"/>
    <s v="Illinois"/>
    <x v="155"/>
    <x v="2"/>
    <x v="228"/>
    <x v="0"/>
    <x v="1"/>
    <x v="229"/>
    <n v="844.11599999999999"/>
    <n v="6"/>
    <n v="0.3"/>
    <n v="-36.176400000000001"/>
    <n v="590.88119999999992"/>
    <n v="253.23479999999998"/>
    <x v="0"/>
    <x v="10"/>
    <s v="Q1"/>
    <x v="0"/>
  </r>
  <r>
    <n v="3553"/>
    <s v="CA-2016-152555"/>
    <x v="892"/>
    <x v="944"/>
    <x v="0"/>
    <s v="ME-17320"/>
    <s v="Maria Etezadi"/>
    <x v="2"/>
    <x v="0"/>
    <x v="22"/>
    <s v="Illinois"/>
    <x v="155"/>
    <x v="2"/>
    <x v="143"/>
    <x v="2"/>
    <x v="7"/>
    <x v="144"/>
    <n v="812.73599999999999"/>
    <n v="8"/>
    <n v="0.2"/>
    <n v="60.955199999999998"/>
    <n v="650.18880000000001"/>
    <n v="162.5472"/>
    <x v="0"/>
    <x v="10"/>
    <s v="Q1"/>
    <x v="0"/>
  </r>
  <r>
    <n v="3554"/>
    <s v="CA-2017-107832"/>
    <x v="51"/>
    <x v="177"/>
    <x v="0"/>
    <s v="FH-14275"/>
    <s v="Frank Hawley"/>
    <x v="1"/>
    <x v="0"/>
    <x v="10"/>
    <s v="Pennsylvania"/>
    <x v="74"/>
    <x v="3"/>
    <x v="444"/>
    <x v="1"/>
    <x v="8"/>
    <x v="444"/>
    <n v="7.476"/>
    <n v="1"/>
    <n v="0.7"/>
    <n v="-5.9808000000000003"/>
    <n v="2.2428000000000003"/>
    <n v="5.2332000000000001"/>
    <x v="3"/>
    <x v="0"/>
    <s v="Q4"/>
    <x v="6"/>
  </r>
  <r>
    <n v="3555"/>
    <s v="CA-2014-120838"/>
    <x v="893"/>
    <x v="616"/>
    <x v="0"/>
    <s v="PO-18865"/>
    <s v="Patrick O'Donnell"/>
    <x v="0"/>
    <x v="0"/>
    <x v="1"/>
    <s v="California"/>
    <x v="1"/>
    <x v="1"/>
    <x v="546"/>
    <x v="1"/>
    <x v="4"/>
    <x v="546"/>
    <n v="330.4"/>
    <n v="2"/>
    <n v="0"/>
    <n v="85.903999999999996"/>
    <n v="330.4"/>
    <n v="0"/>
    <x v="2"/>
    <x v="10"/>
    <s v="Q1"/>
    <x v="1"/>
  </r>
  <r>
    <n v="3556"/>
    <s v="CA-2014-120838"/>
    <x v="893"/>
    <x v="616"/>
    <x v="0"/>
    <s v="PO-18865"/>
    <s v="Patrick O'Donnell"/>
    <x v="0"/>
    <x v="0"/>
    <x v="1"/>
    <s v="California"/>
    <x v="1"/>
    <x v="1"/>
    <x v="1551"/>
    <x v="2"/>
    <x v="7"/>
    <x v="1539"/>
    <n v="604.75199999999995"/>
    <n v="6"/>
    <n v="0.2"/>
    <n v="37.796999999999997"/>
    <n v="483.80160000000001"/>
    <n v="120.9504"/>
    <x v="2"/>
    <x v="10"/>
    <s v="Q1"/>
    <x v="1"/>
  </r>
  <r>
    <n v="3557"/>
    <s v="CA-2017-118542"/>
    <x v="96"/>
    <x v="241"/>
    <x v="1"/>
    <s v="CC-12550"/>
    <s v="Clay Cheatham"/>
    <x v="0"/>
    <x v="0"/>
    <x v="1"/>
    <s v="California"/>
    <x v="141"/>
    <x v="1"/>
    <x v="832"/>
    <x v="1"/>
    <x v="10"/>
    <x v="827"/>
    <n v="45.36"/>
    <n v="7"/>
    <n v="0"/>
    <n v="21.7728"/>
    <n v="45.36"/>
    <n v="0"/>
    <x v="3"/>
    <x v="4"/>
    <s v="Q4"/>
    <x v="5"/>
  </r>
  <r>
    <n v="3558"/>
    <s v="CA-2017-118542"/>
    <x v="96"/>
    <x v="241"/>
    <x v="1"/>
    <s v="CC-12550"/>
    <s v="Clay Cheatham"/>
    <x v="0"/>
    <x v="0"/>
    <x v="1"/>
    <s v="California"/>
    <x v="141"/>
    <x v="1"/>
    <x v="858"/>
    <x v="1"/>
    <x v="8"/>
    <x v="852"/>
    <n v="10.128"/>
    <n v="2"/>
    <n v="0.2"/>
    <n v="3.6714000000000002"/>
    <n v="8.1024000000000012"/>
    <n v="2.0256000000000003"/>
    <x v="3"/>
    <x v="4"/>
    <s v="Q4"/>
    <x v="5"/>
  </r>
  <r>
    <n v="3559"/>
    <s v="CA-2017-152737"/>
    <x v="659"/>
    <x v="44"/>
    <x v="1"/>
    <s v="TS-21505"/>
    <s v="Tony Sayre"/>
    <x v="0"/>
    <x v="0"/>
    <x v="8"/>
    <s v="California"/>
    <x v="34"/>
    <x v="1"/>
    <x v="1282"/>
    <x v="1"/>
    <x v="8"/>
    <x v="1267"/>
    <n v="21.792000000000002"/>
    <n v="4"/>
    <n v="0.2"/>
    <n v="7.6272000000000002"/>
    <n v="17.433600000000002"/>
    <n v="4.3584000000000005"/>
    <x v="3"/>
    <x v="0"/>
    <s v="Q4"/>
    <x v="0"/>
  </r>
  <r>
    <n v="3560"/>
    <s v="CA-2017-152737"/>
    <x v="659"/>
    <x v="44"/>
    <x v="1"/>
    <s v="TS-21505"/>
    <s v="Tony Sayre"/>
    <x v="0"/>
    <x v="0"/>
    <x v="8"/>
    <s v="California"/>
    <x v="34"/>
    <x v="1"/>
    <x v="989"/>
    <x v="2"/>
    <x v="11"/>
    <x v="982"/>
    <n v="439.8"/>
    <n v="4"/>
    <n v="0"/>
    <n v="145.13399999999999"/>
    <n v="439.8"/>
    <n v="0"/>
    <x v="3"/>
    <x v="0"/>
    <s v="Q4"/>
    <x v="0"/>
  </r>
  <r>
    <n v="3561"/>
    <s v="CA-2017-109757"/>
    <x v="507"/>
    <x v="945"/>
    <x v="0"/>
    <s v="MD-17350"/>
    <s v="Maribeth Dona"/>
    <x v="0"/>
    <x v="0"/>
    <x v="59"/>
    <s v="Ohio"/>
    <x v="75"/>
    <x v="3"/>
    <x v="679"/>
    <x v="1"/>
    <x v="6"/>
    <x v="679"/>
    <n v="8.2560000000000002"/>
    <n v="4"/>
    <n v="0.2"/>
    <n v="0.61919999999999997"/>
    <n v="6.6048000000000009"/>
    <n v="1.6512000000000002"/>
    <x v="3"/>
    <x v="8"/>
    <s v="Q3"/>
    <x v="2"/>
  </r>
  <r>
    <n v="3562"/>
    <s v="CA-2017-109757"/>
    <x v="507"/>
    <x v="945"/>
    <x v="0"/>
    <s v="MD-17350"/>
    <s v="Maribeth Dona"/>
    <x v="0"/>
    <x v="0"/>
    <x v="59"/>
    <s v="Ohio"/>
    <x v="75"/>
    <x v="3"/>
    <x v="822"/>
    <x v="1"/>
    <x v="8"/>
    <x v="818"/>
    <n v="25.56"/>
    <n v="5"/>
    <n v="0.7"/>
    <n v="-20.448"/>
    <n v="7.668000000000001"/>
    <n v="17.891999999999999"/>
    <x v="3"/>
    <x v="8"/>
    <s v="Q3"/>
    <x v="2"/>
  </r>
  <r>
    <n v="3563"/>
    <s v="CA-2017-109757"/>
    <x v="507"/>
    <x v="945"/>
    <x v="0"/>
    <s v="MD-17350"/>
    <s v="Maribeth Dona"/>
    <x v="0"/>
    <x v="0"/>
    <x v="59"/>
    <s v="Ohio"/>
    <x v="75"/>
    <x v="3"/>
    <x v="24"/>
    <x v="1"/>
    <x v="8"/>
    <x v="24"/>
    <n v="4.3680000000000003"/>
    <n v="2"/>
    <n v="0.7"/>
    <n v="-3.0575999999999999"/>
    <n v="1.3104000000000002"/>
    <n v="3.0575999999999999"/>
    <x v="3"/>
    <x v="8"/>
    <s v="Q3"/>
    <x v="2"/>
  </r>
  <r>
    <n v="3564"/>
    <s v="CA-2017-109757"/>
    <x v="507"/>
    <x v="945"/>
    <x v="0"/>
    <s v="MD-17350"/>
    <s v="Maribeth Dona"/>
    <x v="0"/>
    <x v="0"/>
    <x v="59"/>
    <s v="Ohio"/>
    <x v="75"/>
    <x v="3"/>
    <x v="1552"/>
    <x v="1"/>
    <x v="10"/>
    <x v="1540"/>
    <n v="11.52"/>
    <n v="4"/>
    <n v="0.2"/>
    <n v="3.7440000000000002"/>
    <n v="9.2159999999999993"/>
    <n v="2.3039999999999998"/>
    <x v="3"/>
    <x v="8"/>
    <s v="Q3"/>
    <x v="2"/>
  </r>
  <r>
    <n v="3565"/>
    <s v="CA-2016-130029"/>
    <x v="894"/>
    <x v="946"/>
    <x v="2"/>
    <s v="GT-14755"/>
    <s v="Guy Thornton"/>
    <x v="0"/>
    <x v="0"/>
    <x v="1"/>
    <s v="California"/>
    <x v="13"/>
    <x v="1"/>
    <x v="1553"/>
    <x v="1"/>
    <x v="10"/>
    <x v="1541"/>
    <n v="12.96"/>
    <n v="2"/>
    <n v="0"/>
    <n v="6.2207999999999997"/>
    <n v="12.96"/>
    <n v="0"/>
    <x v="0"/>
    <x v="7"/>
    <s v="Q3"/>
    <x v="1"/>
  </r>
  <r>
    <n v="3566"/>
    <s v="CA-2016-130029"/>
    <x v="894"/>
    <x v="946"/>
    <x v="2"/>
    <s v="GT-14755"/>
    <s v="Guy Thornton"/>
    <x v="0"/>
    <x v="0"/>
    <x v="1"/>
    <s v="California"/>
    <x v="13"/>
    <x v="1"/>
    <x v="1079"/>
    <x v="1"/>
    <x v="13"/>
    <x v="1069"/>
    <n v="3.96"/>
    <n v="2"/>
    <n v="0"/>
    <n v="7.9200000000000007E-2"/>
    <n v="3.96"/>
    <n v="0"/>
    <x v="0"/>
    <x v="7"/>
    <s v="Q3"/>
    <x v="1"/>
  </r>
  <r>
    <n v="3567"/>
    <s v="CA-2017-103877"/>
    <x v="210"/>
    <x v="947"/>
    <x v="1"/>
    <s v="RD-19660"/>
    <s v="Robert Dilbeck"/>
    <x v="2"/>
    <x v="0"/>
    <x v="44"/>
    <s v="Missouri"/>
    <x v="53"/>
    <x v="2"/>
    <x v="115"/>
    <x v="1"/>
    <x v="8"/>
    <x v="115"/>
    <n v="1577.94"/>
    <n v="3"/>
    <n v="0"/>
    <n v="757.41120000000001"/>
    <n v="1577.94"/>
    <n v="0"/>
    <x v="3"/>
    <x v="8"/>
    <s v="Q3"/>
    <x v="6"/>
  </r>
  <r>
    <n v="3568"/>
    <s v="CA-2016-137176"/>
    <x v="369"/>
    <x v="126"/>
    <x v="0"/>
    <s v="DB-12910"/>
    <s v="Daniel Byrd"/>
    <x v="2"/>
    <x v="0"/>
    <x v="61"/>
    <s v="Texas"/>
    <x v="77"/>
    <x v="2"/>
    <x v="1441"/>
    <x v="0"/>
    <x v="5"/>
    <x v="1429"/>
    <n v="15.007999999999999"/>
    <n v="4"/>
    <n v="0.6"/>
    <n v="-12.006399999999999"/>
    <n v="6.0031999999999996"/>
    <n v="9.0047999999999995"/>
    <x v="0"/>
    <x v="8"/>
    <s v="Q3"/>
    <x v="5"/>
  </r>
  <r>
    <n v="3569"/>
    <s v="CA-2017-168109"/>
    <x v="445"/>
    <x v="231"/>
    <x v="3"/>
    <s v="JK-15640"/>
    <s v="Jim Kriz"/>
    <x v="2"/>
    <x v="0"/>
    <x v="4"/>
    <s v="Washington"/>
    <x v="59"/>
    <x v="1"/>
    <x v="246"/>
    <x v="2"/>
    <x v="11"/>
    <x v="247"/>
    <n v="59.98"/>
    <n v="2"/>
    <n v="0"/>
    <n v="26.391200000000001"/>
    <n v="59.98"/>
    <n v="0"/>
    <x v="3"/>
    <x v="7"/>
    <s v="Q3"/>
    <x v="2"/>
  </r>
  <r>
    <n v="3570"/>
    <s v="CA-2017-168109"/>
    <x v="445"/>
    <x v="231"/>
    <x v="3"/>
    <s v="JK-15640"/>
    <s v="Jim Kriz"/>
    <x v="2"/>
    <x v="0"/>
    <x v="4"/>
    <s v="Washington"/>
    <x v="59"/>
    <x v="1"/>
    <x v="206"/>
    <x v="2"/>
    <x v="15"/>
    <x v="1542"/>
    <n v="2395.1999999999998"/>
    <n v="6"/>
    <n v="0.2"/>
    <n v="209.58"/>
    <n v="1916.1599999999999"/>
    <n v="479.03999999999996"/>
    <x v="3"/>
    <x v="7"/>
    <s v="Q3"/>
    <x v="2"/>
  </r>
  <r>
    <n v="3571"/>
    <s v="CA-2017-168109"/>
    <x v="445"/>
    <x v="231"/>
    <x v="3"/>
    <s v="JK-15640"/>
    <s v="Jim Kriz"/>
    <x v="2"/>
    <x v="0"/>
    <x v="4"/>
    <s v="Washington"/>
    <x v="59"/>
    <x v="1"/>
    <x v="695"/>
    <x v="2"/>
    <x v="11"/>
    <x v="1062"/>
    <n v="1687.8"/>
    <n v="4"/>
    <n v="0"/>
    <n v="742.63199999999995"/>
    <n v="1687.8"/>
    <n v="0"/>
    <x v="3"/>
    <x v="7"/>
    <s v="Q3"/>
    <x v="2"/>
  </r>
  <r>
    <n v="3572"/>
    <s v="CA-2017-168109"/>
    <x v="445"/>
    <x v="231"/>
    <x v="3"/>
    <s v="JK-15640"/>
    <s v="Jim Kriz"/>
    <x v="2"/>
    <x v="0"/>
    <x v="4"/>
    <s v="Washington"/>
    <x v="59"/>
    <x v="1"/>
    <x v="312"/>
    <x v="2"/>
    <x v="7"/>
    <x v="312"/>
    <n v="7.992"/>
    <n v="1"/>
    <n v="0.2"/>
    <n v="2.6972999999999998"/>
    <n v="6.3936000000000002"/>
    <n v="1.5984"/>
    <x v="3"/>
    <x v="7"/>
    <s v="Q3"/>
    <x v="2"/>
  </r>
  <r>
    <n v="3573"/>
    <s v="US-2017-126081"/>
    <x v="222"/>
    <x v="446"/>
    <x v="1"/>
    <s v="FC-14335"/>
    <s v="Fred Chung"/>
    <x v="1"/>
    <x v="0"/>
    <x v="279"/>
    <s v="Texas"/>
    <x v="350"/>
    <x v="2"/>
    <x v="644"/>
    <x v="1"/>
    <x v="10"/>
    <x v="644"/>
    <n v="5.1840000000000002"/>
    <n v="1"/>
    <n v="0.2"/>
    <n v="1.8144"/>
    <n v="4.1472000000000007"/>
    <n v="1.0368000000000002"/>
    <x v="3"/>
    <x v="1"/>
    <s v="Q2"/>
    <x v="6"/>
  </r>
  <r>
    <n v="3574"/>
    <s v="CA-2017-117023"/>
    <x v="783"/>
    <x v="948"/>
    <x v="1"/>
    <s v="JW-15955"/>
    <s v="Joni Wasserman"/>
    <x v="0"/>
    <x v="0"/>
    <x v="85"/>
    <s v="New York"/>
    <x v="254"/>
    <x v="3"/>
    <x v="241"/>
    <x v="1"/>
    <x v="6"/>
    <x v="242"/>
    <n v="11.68"/>
    <n v="2"/>
    <n v="0"/>
    <n v="5.4896000000000003"/>
    <n v="11.68"/>
    <n v="0"/>
    <x v="3"/>
    <x v="6"/>
    <s v="Q3"/>
    <x v="2"/>
  </r>
  <r>
    <n v="3575"/>
    <s v="CA-2017-117023"/>
    <x v="783"/>
    <x v="948"/>
    <x v="1"/>
    <s v="JW-15955"/>
    <s v="Joni Wasserman"/>
    <x v="0"/>
    <x v="0"/>
    <x v="85"/>
    <s v="New York"/>
    <x v="254"/>
    <x v="3"/>
    <x v="1554"/>
    <x v="1"/>
    <x v="6"/>
    <x v="772"/>
    <n v="104.8"/>
    <n v="10"/>
    <n v="0"/>
    <n v="26.2"/>
    <n v="104.8"/>
    <n v="0"/>
    <x v="3"/>
    <x v="6"/>
    <s v="Q3"/>
    <x v="2"/>
  </r>
  <r>
    <n v="3576"/>
    <s v="CA-2015-143532"/>
    <x v="531"/>
    <x v="949"/>
    <x v="1"/>
    <s v="DC-12850"/>
    <s v="Dan Campbell"/>
    <x v="0"/>
    <x v="0"/>
    <x v="368"/>
    <s v="Florida"/>
    <x v="450"/>
    <x v="0"/>
    <x v="670"/>
    <x v="1"/>
    <x v="10"/>
    <x v="670"/>
    <n v="14.496"/>
    <n v="3"/>
    <n v="0.2"/>
    <n v="4.8924000000000003"/>
    <n v="11.596800000000002"/>
    <n v="2.8992000000000004"/>
    <x v="1"/>
    <x v="10"/>
    <s v="Q1"/>
    <x v="6"/>
  </r>
  <r>
    <n v="3577"/>
    <s v="CA-2016-103163"/>
    <x v="843"/>
    <x v="950"/>
    <x v="1"/>
    <s v="FM-14290"/>
    <s v="Frank Merwin"/>
    <x v="2"/>
    <x v="0"/>
    <x v="329"/>
    <s v="California"/>
    <x v="409"/>
    <x v="1"/>
    <x v="570"/>
    <x v="1"/>
    <x v="8"/>
    <x v="570"/>
    <n v="4.7839999999999998"/>
    <n v="1"/>
    <n v="0.2"/>
    <n v="1.5548"/>
    <n v="3.8271999999999999"/>
    <n v="0.95679999999999998"/>
    <x v="0"/>
    <x v="1"/>
    <s v="Q2"/>
    <x v="0"/>
  </r>
  <r>
    <n v="3578"/>
    <s v="CA-2016-103163"/>
    <x v="843"/>
    <x v="950"/>
    <x v="1"/>
    <s v="FM-14290"/>
    <s v="Frank Merwin"/>
    <x v="2"/>
    <x v="0"/>
    <x v="329"/>
    <s v="California"/>
    <x v="409"/>
    <x v="1"/>
    <x v="204"/>
    <x v="1"/>
    <x v="10"/>
    <x v="205"/>
    <n v="4.7300000000000004"/>
    <n v="1"/>
    <n v="0"/>
    <n v="2.3176999999999999"/>
    <n v="4.7300000000000004"/>
    <n v="0"/>
    <x v="0"/>
    <x v="1"/>
    <s v="Q2"/>
    <x v="0"/>
  </r>
  <r>
    <n v="3579"/>
    <s v="CA-2016-104157"/>
    <x v="197"/>
    <x v="879"/>
    <x v="1"/>
    <s v="MT-17815"/>
    <s v="Meg Tillman"/>
    <x v="0"/>
    <x v="0"/>
    <x v="25"/>
    <s v="Mississippi"/>
    <x v="129"/>
    <x v="0"/>
    <x v="1555"/>
    <x v="1"/>
    <x v="4"/>
    <x v="1543"/>
    <n v="7.89"/>
    <n v="1"/>
    <n v="0"/>
    <n v="0.31559999999999999"/>
    <n v="7.89"/>
    <n v="0"/>
    <x v="0"/>
    <x v="7"/>
    <s v="Q3"/>
    <x v="2"/>
  </r>
  <r>
    <n v="3580"/>
    <s v="CA-2016-104157"/>
    <x v="197"/>
    <x v="879"/>
    <x v="1"/>
    <s v="MT-17815"/>
    <s v="Meg Tillman"/>
    <x v="0"/>
    <x v="0"/>
    <x v="25"/>
    <s v="Mississippi"/>
    <x v="129"/>
    <x v="0"/>
    <x v="1402"/>
    <x v="1"/>
    <x v="10"/>
    <x v="1389"/>
    <n v="65.5"/>
    <n v="5"/>
    <n v="0"/>
    <n v="32.094999999999999"/>
    <n v="65.5"/>
    <n v="0"/>
    <x v="0"/>
    <x v="7"/>
    <s v="Q3"/>
    <x v="2"/>
  </r>
  <r>
    <n v="3581"/>
    <s v="CA-2016-104157"/>
    <x v="197"/>
    <x v="879"/>
    <x v="1"/>
    <s v="MT-17815"/>
    <s v="Meg Tillman"/>
    <x v="0"/>
    <x v="0"/>
    <x v="25"/>
    <s v="Mississippi"/>
    <x v="129"/>
    <x v="0"/>
    <x v="335"/>
    <x v="0"/>
    <x v="3"/>
    <x v="335"/>
    <n v="2430.08"/>
    <n v="8"/>
    <n v="0"/>
    <n v="388.81279999999998"/>
    <n v="2430.08"/>
    <n v="0"/>
    <x v="0"/>
    <x v="7"/>
    <s v="Q3"/>
    <x v="2"/>
  </r>
  <r>
    <n v="3582"/>
    <s v="CA-2017-117807"/>
    <x v="172"/>
    <x v="951"/>
    <x v="1"/>
    <s v="DK-13090"/>
    <s v="Dave Kipp"/>
    <x v="0"/>
    <x v="0"/>
    <x v="9"/>
    <s v="Nebraska"/>
    <x v="10"/>
    <x v="2"/>
    <x v="921"/>
    <x v="1"/>
    <x v="10"/>
    <x v="913"/>
    <n v="104.85"/>
    <n v="1"/>
    <n v="0"/>
    <n v="50.328000000000003"/>
    <n v="104.85"/>
    <n v="0"/>
    <x v="3"/>
    <x v="2"/>
    <s v="Q4"/>
    <x v="1"/>
  </r>
  <r>
    <n v="3583"/>
    <s v="CA-2015-121650"/>
    <x v="895"/>
    <x v="313"/>
    <x v="1"/>
    <s v="KD-16495"/>
    <s v="Keith Dawkins"/>
    <x v="1"/>
    <x v="0"/>
    <x v="25"/>
    <s v="Michigan"/>
    <x v="30"/>
    <x v="2"/>
    <x v="130"/>
    <x v="1"/>
    <x v="6"/>
    <x v="1544"/>
    <n v="3.9"/>
    <n v="2"/>
    <n v="0"/>
    <n v="1.5209999999999999"/>
    <n v="3.9"/>
    <n v="0"/>
    <x v="1"/>
    <x v="4"/>
    <s v="Q4"/>
    <x v="6"/>
  </r>
  <r>
    <n v="3584"/>
    <s v="CA-2015-121650"/>
    <x v="895"/>
    <x v="313"/>
    <x v="1"/>
    <s v="KD-16495"/>
    <s v="Keith Dawkins"/>
    <x v="1"/>
    <x v="0"/>
    <x v="25"/>
    <s v="Michigan"/>
    <x v="30"/>
    <x v="2"/>
    <x v="1382"/>
    <x v="0"/>
    <x v="3"/>
    <x v="1367"/>
    <n v="801.96"/>
    <n v="2"/>
    <n v="0"/>
    <n v="200.49"/>
    <n v="801.96"/>
    <n v="0"/>
    <x v="1"/>
    <x v="4"/>
    <s v="Q4"/>
    <x v="6"/>
  </r>
  <r>
    <n v="3585"/>
    <s v="CA-2015-121650"/>
    <x v="895"/>
    <x v="313"/>
    <x v="1"/>
    <s v="KD-16495"/>
    <s v="Keith Dawkins"/>
    <x v="1"/>
    <x v="0"/>
    <x v="25"/>
    <s v="Michigan"/>
    <x v="30"/>
    <x v="2"/>
    <x v="992"/>
    <x v="0"/>
    <x v="1"/>
    <x v="984"/>
    <n v="191.96"/>
    <n v="2"/>
    <n v="0"/>
    <n v="32.633200000000002"/>
    <n v="191.96"/>
    <n v="0"/>
    <x v="1"/>
    <x v="4"/>
    <s v="Q4"/>
    <x v="6"/>
  </r>
  <r>
    <n v="3586"/>
    <s v="CA-2015-121650"/>
    <x v="895"/>
    <x v="313"/>
    <x v="1"/>
    <s v="KD-16495"/>
    <s v="Keith Dawkins"/>
    <x v="1"/>
    <x v="0"/>
    <x v="25"/>
    <s v="Michigan"/>
    <x v="30"/>
    <x v="2"/>
    <x v="709"/>
    <x v="1"/>
    <x v="2"/>
    <x v="708"/>
    <n v="2.61"/>
    <n v="1"/>
    <n v="0"/>
    <n v="1.2005999999999999"/>
    <n v="2.61"/>
    <n v="0"/>
    <x v="1"/>
    <x v="4"/>
    <s v="Q4"/>
    <x v="6"/>
  </r>
  <r>
    <n v="3587"/>
    <s v="CA-2017-161823"/>
    <x v="213"/>
    <x v="221"/>
    <x v="1"/>
    <s v="AG-10300"/>
    <s v="Aleksandra Gannaway"/>
    <x v="1"/>
    <x v="0"/>
    <x v="8"/>
    <s v="California"/>
    <x v="34"/>
    <x v="1"/>
    <x v="79"/>
    <x v="1"/>
    <x v="6"/>
    <x v="79"/>
    <n v="5.96"/>
    <n v="2"/>
    <n v="0"/>
    <n v="1.6688000000000001"/>
    <n v="5.96"/>
    <n v="0"/>
    <x v="3"/>
    <x v="8"/>
    <s v="Q3"/>
    <x v="1"/>
  </r>
  <r>
    <n v="3588"/>
    <s v="CA-2017-121839"/>
    <x v="241"/>
    <x v="938"/>
    <x v="1"/>
    <s v="MH-18115"/>
    <s v="Mick Hernandez"/>
    <x v="2"/>
    <x v="0"/>
    <x v="152"/>
    <s v="Ohio"/>
    <x v="402"/>
    <x v="3"/>
    <x v="1148"/>
    <x v="2"/>
    <x v="7"/>
    <x v="1136"/>
    <n v="1169.694"/>
    <n v="3"/>
    <n v="0.4"/>
    <n v="-253.43369999999999"/>
    <n v="701.81639999999993"/>
    <n v="467.87760000000003"/>
    <x v="3"/>
    <x v="8"/>
    <s v="Q3"/>
    <x v="1"/>
  </r>
  <r>
    <n v="3589"/>
    <s v="CA-2017-158729"/>
    <x v="484"/>
    <x v="91"/>
    <x v="2"/>
    <s v="AC-10450"/>
    <s v="Amy Cox"/>
    <x v="0"/>
    <x v="0"/>
    <x v="240"/>
    <s v="Louisiana"/>
    <x v="298"/>
    <x v="0"/>
    <x v="465"/>
    <x v="1"/>
    <x v="14"/>
    <x v="466"/>
    <n v="1665.62"/>
    <n v="2"/>
    <n v="0"/>
    <n v="33.312399999999997"/>
    <n v="1665.62"/>
    <n v="0"/>
    <x v="3"/>
    <x v="4"/>
    <s v="Q4"/>
    <x v="0"/>
  </r>
  <r>
    <n v="3590"/>
    <s v="CA-2017-146535"/>
    <x v="221"/>
    <x v="524"/>
    <x v="1"/>
    <s v="FM-14290"/>
    <s v="Frank Merwin"/>
    <x v="2"/>
    <x v="0"/>
    <x v="102"/>
    <s v="Kentucky"/>
    <x v="126"/>
    <x v="0"/>
    <x v="614"/>
    <x v="1"/>
    <x v="8"/>
    <x v="614"/>
    <n v="2.88"/>
    <n v="1"/>
    <n v="0"/>
    <n v="1.4112"/>
    <n v="2.88"/>
    <n v="0"/>
    <x v="3"/>
    <x v="0"/>
    <s v="Q4"/>
    <x v="5"/>
  </r>
  <r>
    <n v="3591"/>
    <s v="CA-2017-146535"/>
    <x v="221"/>
    <x v="524"/>
    <x v="1"/>
    <s v="FM-14290"/>
    <s v="Frank Merwin"/>
    <x v="2"/>
    <x v="0"/>
    <x v="102"/>
    <s v="Kentucky"/>
    <x v="126"/>
    <x v="0"/>
    <x v="772"/>
    <x v="1"/>
    <x v="4"/>
    <x v="771"/>
    <n v="1443.96"/>
    <n v="12"/>
    <n v="0"/>
    <n v="375.42959999999999"/>
    <n v="1443.96"/>
    <n v="0"/>
    <x v="3"/>
    <x v="0"/>
    <s v="Q4"/>
    <x v="5"/>
  </r>
  <r>
    <n v="3592"/>
    <s v="CA-2014-154186"/>
    <x v="736"/>
    <x v="345"/>
    <x v="0"/>
    <s v="RA-19285"/>
    <s v="Ralph Arnett"/>
    <x v="0"/>
    <x v="0"/>
    <x v="12"/>
    <s v="Texas"/>
    <x v="32"/>
    <x v="2"/>
    <x v="503"/>
    <x v="1"/>
    <x v="14"/>
    <x v="503"/>
    <n v="2.92"/>
    <n v="1"/>
    <n v="0.2"/>
    <n v="0.36499999999999999"/>
    <n v="2.3359999999999999"/>
    <n v="0.58399999999999996"/>
    <x v="2"/>
    <x v="4"/>
    <s v="Q4"/>
    <x v="3"/>
  </r>
  <r>
    <n v="3593"/>
    <s v="CA-2016-108434"/>
    <x v="5"/>
    <x v="439"/>
    <x v="0"/>
    <s v="JG-15160"/>
    <s v="James Galang"/>
    <x v="0"/>
    <x v="0"/>
    <x v="20"/>
    <s v="New York"/>
    <x v="23"/>
    <x v="3"/>
    <x v="1449"/>
    <x v="1"/>
    <x v="4"/>
    <x v="1436"/>
    <n v="465.18"/>
    <n v="3"/>
    <n v="0"/>
    <n v="120.9468"/>
    <n v="465.18"/>
    <n v="0"/>
    <x v="0"/>
    <x v="4"/>
    <s v="Q4"/>
    <x v="2"/>
  </r>
  <r>
    <n v="3594"/>
    <s v="CA-2016-164154"/>
    <x v="108"/>
    <x v="106"/>
    <x v="1"/>
    <s v="NZ-18565"/>
    <s v="Nick Zandusky"/>
    <x v="2"/>
    <x v="0"/>
    <x v="167"/>
    <s v="Ohio"/>
    <x v="213"/>
    <x v="3"/>
    <x v="444"/>
    <x v="1"/>
    <x v="8"/>
    <x v="444"/>
    <n v="22.428000000000001"/>
    <n v="3"/>
    <n v="0.7"/>
    <n v="-17.942399999999999"/>
    <n v="6.7284000000000015"/>
    <n v="15.6996"/>
    <x v="0"/>
    <x v="8"/>
    <s v="Q3"/>
    <x v="1"/>
  </r>
  <r>
    <n v="3595"/>
    <s v="CA-2016-164154"/>
    <x v="108"/>
    <x v="106"/>
    <x v="1"/>
    <s v="NZ-18565"/>
    <s v="Nick Zandusky"/>
    <x v="2"/>
    <x v="0"/>
    <x v="167"/>
    <s v="Ohio"/>
    <x v="213"/>
    <x v="3"/>
    <x v="1190"/>
    <x v="1"/>
    <x v="4"/>
    <x v="683"/>
    <n v="37.520000000000003"/>
    <n v="5"/>
    <n v="0.2"/>
    <n v="3.7519999999999998"/>
    <n v="30.016000000000005"/>
    <n v="7.5040000000000013"/>
    <x v="0"/>
    <x v="8"/>
    <s v="Q3"/>
    <x v="1"/>
  </r>
  <r>
    <n v="3596"/>
    <s v="CA-2017-148012"/>
    <x v="34"/>
    <x v="159"/>
    <x v="1"/>
    <s v="KM-16225"/>
    <s v="Kalyca Meade"/>
    <x v="1"/>
    <x v="0"/>
    <x v="10"/>
    <s v="Pennsylvania"/>
    <x v="105"/>
    <x v="3"/>
    <x v="346"/>
    <x v="1"/>
    <x v="6"/>
    <x v="346"/>
    <n v="2.6240000000000001"/>
    <n v="1"/>
    <n v="0.2"/>
    <n v="0.4264"/>
    <n v="2.0992000000000002"/>
    <n v="0.52480000000000004"/>
    <x v="3"/>
    <x v="4"/>
    <s v="Q4"/>
    <x v="3"/>
  </r>
  <r>
    <n v="3597"/>
    <s v="CA-2014-102869"/>
    <x v="340"/>
    <x v="931"/>
    <x v="0"/>
    <s v="LC-17140"/>
    <s v="Logan Currie"/>
    <x v="0"/>
    <x v="0"/>
    <x v="10"/>
    <s v="Pennsylvania"/>
    <x v="11"/>
    <x v="3"/>
    <x v="739"/>
    <x v="1"/>
    <x v="10"/>
    <x v="738"/>
    <n v="15.552"/>
    <n v="3"/>
    <n v="0.2"/>
    <n v="5.4432"/>
    <n v="12.441600000000001"/>
    <n v="3.1104000000000003"/>
    <x v="2"/>
    <x v="8"/>
    <s v="Q3"/>
    <x v="0"/>
  </r>
  <r>
    <n v="3598"/>
    <s v="CA-2014-102869"/>
    <x v="340"/>
    <x v="931"/>
    <x v="0"/>
    <s v="LC-17140"/>
    <s v="Logan Currie"/>
    <x v="0"/>
    <x v="0"/>
    <x v="10"/>
    <s v="Pennsylvania"/>
    <x v="11"/>
    <x v="3"/>
    <x v="1556"/>
    <x v="2"/>
    <x v="11"/>
    <x v="1545"/>
    <n v="64.703999999999994"/>
    <n v="6"/>
    <n v="0.2"/>
    <n v="-4.8528000000000002"/>
    <n v="51.763199999999998"/>
    <n v="12.940799999999999"/>
    <x v="2"/>
    <x v="8"/>
    <s v="Q3"/>
    <x v="0"/>
  </r>
  <r>
    <n v="3599"/>
    <s v="CA-2014-102869"/>
    <x v="340"/>
    <x v="931"/>
    <x v="0"/>
    <s v="LC-17140"/>
    <s v="Logan Currie"/>
    <x v="0"/>
    <x v="0"/>
    <x v="10"/>
    <s v="Pennsylvania"/>
    <x v="11"/>
    <x v="3"/>
    <x v="1027"/>
    <x v="0"/>
    <x v="5"/>
    <x v="1018"/>
    <n v="17.472000000000001"/>
    <n v="3"/>
    <n v="0.2"/>
    <n v="5.0232000000000001"/>
    <n v="13.977600000000002"/>
    <n v="3.4944000000000006"/>
    <x v="2"/>
    <x v="8"/>
    <s v="Q3"/>
    <x v="0"/>
  </r>
  <r>
    <n v="3600"/>
    <s v="CA-2014-102869"/>
    <x v="340"/>
    <x v="931"/>
    <x v="0"/>
    <s v="LC-17140"/>
    <s v="Logan Currie"/>
    <x v="0"/>
    <x v="0"/>
    <x v="10"/>
    <s v="Pennsylvania"/>
    <x v="11"/>
    <x v="3"/>
    <x v="944"/>
    <x v="2"/>
    <x v="7"/>
    <x v="937"/>
    <n v="135.51599999999999"/>
    <n v="1"/>
    <n v="0.4"/>
    <n v="-31.6204"/>
    <n v="81.309599999999989"/>
    <n v="54.206400000000002"/>
    <x v="2"/>
    <x v="8"/>
    <s v="Q3"/>
    <x v="0"/>
  </r>
  <r>
    <n v="3601"/>
    <s v="CA-2017-138310"/>
    <x v="335"/>
    <x v="569"/>
    <x v="1"/>
    <s v="NP-18700"/>
    <s v="Nora Preis"/>
    <x v="0"/>
    <x v="0"/>
    <x v="60"/>
    <s v="Colorado"/>
    <x v="76"/>
    <x v="1"/>
    <x v="876"/>
    <x v="2"/>
    <x v="11"/>
    <x v="870"/>
    <n v="431.928"/>
    <n v="9"/>
    <n v="0.2"/>
    <n v="64.789199999999994"/>
    <n v="345.54240000000004"/>
    <n v="86.385600000000011"/>
    <x v="3"/>
    <x v="1"/>
    <s v="Q2"/>
    <x v="2"/>
  </r>
  <r>
    <n v="3602"/>
    <s v="CA-2014-159835"/>
    <x v="664"/>
    <x v="81"/>
    <x v="1"/>
    <s v="RB-19330"/>
    <s v="Randy Bradley"/>
    <x v="0"/>
    <x v="0"/>
    <x v="10"/>
    <s v="Pennsylvania"/>
    <x v="105"/>
    <x v="3"/>
    <x v="565"/>
    <x v="1"/>
    <x v="10"/>
    <x v="565"/>
    <n v="12.448"/>
    <n v="2"/>
    <n v="0.2"/>
    <n v="3.89"/>
    <n v="9.958400000000001"/>
    <n v="2.4896000000000003"/>
    <x v="2"/>
    <x v="0"/>
    <s v="Q4"/>
    <x v="2"/>
  </r>
  <r>
    <n v="3603"/>
    <s v="CA-2014-159835"/>
    <x v="664"/>
    <x v="81"/>
    <x v="1"/>
    <s v="RB-19330"/>
    <s v="Randy Bradley"/>
    <x v="0"/>
    <x v="0"/>
    <x v="10"/>
    <s v="Pennsylvania"/>
    <x v="105"/>
    <x v="3"/>
    <x v="499"/>
    <x v="0"/>
    <x v="1"/>
    <x v="499"/>
    <n v="657.93"/>
    <n v="5"/>
    <n v="0.3"/>
    <n v="-93.99"/>
    <n v="460.55099999999993"/>
    <n v="197.37899999999999"/>
    <x v="2"/>
    <x v="0"/>
    <s v="Q4"/>
    <x v="2"/>
  </r>
  <r>
    <n v="3604"/>
    <s v="CA-2017-112956"/>
    <x v="170"/>
    <x v="952"/>
    <x v="1"/>
    <s v="TH-21550"/>
    <s v="Tracy Hopkins"/>
    <x v="2"/>
    <x v="0"/>
    <x v="29"/>
    <s v="Maryland"/>
    <x v="209"/>
    <x v="3"/>
    <x v="447"/>
    <x v="1"/>
    <x v="10"/>
    <x v="1228"/>
    <n v="277.39999999999998"/>
    <n v="5"/>
    <n v="0"/>
    <n v="133.15199999999999"/>
    <n v="277.39999999999998"/>
    <n v="0"/>
    <x v="3"/>
    <x v="6"/>
    <s v="Q3"/>
    <x v="2"/>
  </r>
  <r>
    <n v="3605"/>
    <s v="CA-2017-112956"/>
    <x v="170"/>
    <x v="952"/>
    <x v="1"/>
    <s v="TH-21550"/>
    <s v="Tracy Hopkins"/>
    <x v="2"/>
    <x v="0"/>
    <x v="29"/>
    <s v="Maryland"/>
    <x v="209"/>
    <x v="3"/>
    <x v="980"/>
    <x v="0"/>
    <x v="5"/>
    <x v="973"/>
    <n v="25.16"/>
    <n v="2"/>
    <n v="0"/>
    <n v="8.5543999999999993"/>
    <n v="25.16"/>
    <n v="0"/>
    <x v="3"/>
    <x v="6"/>
    <s v="Q3"/>
    <x v="2"/>
  </r>
  <r>
    <n v="3606"/>
    <s v="CA-2017-112956"/>
    <x v="170"/>
    <x v="952"/>
    <x v="1"/>
    <s v="TH-21550"/>
    <s v="Tracy Hopkins"/>
    <x v="2"/>
    <x v="0"/>
    <x v="29"/>
    <s v="Maryland"/>
    <x v="209"/>
    <x v="3"/>
    <x v="935"/>
    <x v="0"/>
    <x v="5"/>
    <x v="928"/>
    <n v="91.92"/>
    <n v="4"/>
    <n v="0"/>
    <n v="31.252800000000001"/>
    <n v="91.92"/>
    <n v="0"/>
    <x v="3"/>
    <x v="6"/>
    <s v="Q3"/>
    <x v="2"/>
  </r>
  <r>
    <n v="3607"/>
    <s v="CA-2016-119683"/>
    <x v="299"/>
    <x v="67"/>
    <x v="0"/>
    <s v="CK-12595"/>
    <s v="Clytie Kelty"/>
    <x v="0"/>
    <x v="0"/>
    <x v="20"/>
    <s v="New York"/>
    <x v="23"/>
    <x v="3"/>
    <x v="706"/>
    <x v="1"/>
    <x v="12"/>
    <x v="153"/>
    <n v="29.34"/>
    <n v="3"/>
    <n v="0"/>
    <n v="13.4964"/>
    <n v="29.34"/>
    <n v="0"/>
    <x v="0"/>
    <x v="10"/>
    <s v="Q1"/>
    <x v="3"/>
  </r>
  <r>
    <n v="3608"/>
    <s v="CA-2014-163559"/>
    <x v="865"/>
    <x v="919"/>
    <x v="0"/>
    <s v="ST-20530"/>
    <s v="Shui Tom"/>
    <x v="0"/>
    <x v="0"/>
    <x v="20"/>
    <s v="New York"/>
    <x v="45"/>
    <x v="3"/>
    <x v="920"/>
    <x v="1"/>
    <x v="8"/>
    <x v="912"/>
    <n v="139.44"/>
    <n v="3"/>
    <n v="0.2"/>
    <n v="47.061"/>
    <n v="111.55200000000001"/>
    <n v="27.888000000000002"/>
    <x v="2"/>
    <x v="8"/>
    <s v="Q3"/>
    <x v="0"/>
  </r>
  <r>
    <n v="3609"/>
    <s v="CA-2014-140228"/>
    <x v="582"/>
    <x v="617"/>
    <x v="1"/>
    <s v="GB-14530"/>
    <s v="George Bell"/>
    <x v="1"/>
    <x v="0"/>
    <x v="46"/>
    <s v="Ohio"/>
    <x v="55"/>
    <x v="3"/>
    <x v="745"/>
    <x v="1"/>
    <x v="2"/>
    <x v="743"/>
    <n v="6.9119999999999999"/>
    <n v="3"/>
    <n v="0.2"/>
    <n v="2.5055999999999998"/>
    <n v="5.5296000000000003"/>
    <n v="1.3824000000000001"/>
    <x v="2"/>
    <x v="3"/>
    <s v="Q2"/>
    <x v="2"/>
  </r>
  <r>
    <n v="3610"/>
    <s v="CA-2014-140228"/>
    <x v="582"/>
    <x v="617"/>
    <x v="1"/>
    <s v="GB-14530"/>
    <s v="George Bell"/>
    <x v="1"/>
    <x v="0"/>
    <x v="46"/>
    <s v="Ohio"/>
    <x v="55"/>
    <x v="3"/>
    <x v="1011"/>
    <x v="1"/>
    <x v="4"/>
    <x v="1003"/>
    <n v="27.096"/>
    <n v="3"/>
    <n v="0.2"/>
    <n v="2.0322"/>
    <n v="21.6768"/>
    <n v="5.4192"/>
    <x v="2"/>
    <x v="3"/>
    <s v="Q2"/>
    <x v="2"/>
  </r>
  <r>
    <n v="3611"/>
    <s v="CA-2014-140228"/>
    <x v="582"/>
    <x v="617"/>
    <x v="1"/>
    <s v="GB-14530"/>
    <s v="George Bell"/>
    <x v="1"/>
    <x v="0"/>
    <x v="46"/>
    <s v="Ohio"/>
    <x v="55"/>
    <x v="3"/>
    <x v="1439"/>
    <x v="1"/>
    <x v="4"/>
    <x v="1427"/>
    <n v="177.56800000000001"/>
    <n v="2"/>
    <n v="0.2"/>
    <n v="-37.733199999999997"/>
    <n v="142.05440000000002"/>
    <n v="35.513600000000004"/>
    <x v="2"/>
    <x v="3"/>
    <s v="Q2"/>
    <x v="2"/>
  </r>
  <r>
    <n v="3612"/>
    <s v="US-2016-131674"/>
    <x v="896"/>
    <x v="417"/>
    <x v="0"/>
    <s v="NC-18535"/>
    <s v="Nick Crebassa"/>
    <x v="1"/>
    <x v="0"/>
    <x v="61"/>
    <s v="Texas"/>
    <x v="162"/>
    <x v="2"/>
    <x v="1312"/>
    <x v="2"/>
    <x v="11"/>
    <x v="1298"/>
    <n v="58.415999999999997"/>
    <n v="2"/>
    <n v="0.2"/>
    <n v="16.794599999999999"/>
    <n v="46.732799999999997"/>
    <n v="11.683199999999999"/>
    <x v="0"/>
    <x v="0"/>
    <s v="Q4"/>
    <x v="0"/>
  </r>
  <r>
    <n v="3613"/>
    <s v="CA-2015-110093"/>
    <x v="155"/>
    <x v="222"/>
    <x v="1"/>
    <s v="AB-10255"/>
    <s v="Alejandro Ballentine"/>
    <x v="2"/>
    <x v="0"/>
    <x v="10"/>
    <s v="Pennsylvania"/>
    <x v="63"/>
    <x v="3"/>
    <x v="1536"/>
    <x v="1"/>
    <x v="10"/>
    <x v="1524"/>
    <n v="16.448"/>
    <n v="2"/>
    <n v="0.2"/>
    <n v="5.5511999999999997"/>
    <n v="13.1584"/>
    <n v="3.2896000000000001"/>
    <x v="1"/>
    <x v="4"/>
    <s v="Q4"/>
    <x v="6"/>
  </r>
  <r>
    <n v="3614"/>
    <s v="CA-2015-110093"/>
    <x v="155"/>
    <x v="222"/>
    <x v="1"/>
    <s v="AB-10255"/>
    <s v="Alejandro Ballentine"/>
    <x v="2"/>
    <x v="0"/>
    <x v="10"/>
    <s v="Pennsylvania"/>
    <x v="63"/>
    <x v="3"/>
    <x v="43"/>
    <x v="2"/>
    <x v="11"/>
    <x v="43"/>
    <n v="36.783999999999999"/>
    <n v="2"/>
    <n v="0.2"/>
    <n v="10.5754"/>
    <n v="29.427199999999999"/>
    <n v="7.3567999999999998"/>
    <x v="1"/>
    <x v="4"/>
    <s v="Q4"/>
    <x v="6"/>
  </r>
  <r>
    <n v="3615"/>
    <s v="CA-2017-112529"/>
    <x v="123"/>
    <x v="410"/>
    <x v="2"/>
    <s v="SC-20770"/>
    <s v="Stewart Carmichael"/>
    <x v="1"/>
    <x v="0"/>
    <x v="52"/>
    <s v="Texas"/>
    <x v="65"/>
    <x v="2"/>
    <x v="975"/>
    <x v="0"/>
    <x v="3"/>
    <x v="969"/>
    <n v="718.11599999999999"/>
    <n v="6"/>
    <n v="0.3"/>
    <n v="-71.811599999999999"/>
    <n v="502.68119999999993"/>
    <n v="215.4348"/>
    <x v="3"/>
    <x v="0"/>
    <s v="Q4"/>
    <x v="1"/>
  </r>
  <r>
    <n v="3616"/>
    <s v="CA-2017-112529"/>
    <x v="123"/>
    <x v="410"/>
    <x v="2"/>
    <s v="SC-20770"/>
    <s v="Stewart Carmichael"/>
    <x v="1"/>
    <x v="0"/>
    <x v="52"/>
    <s v="Texas"/>
    <x v="65"/>
    <x v="2"/>
    <x v="1068"/>
    <x v="1"/>
    <x v="6"/>
    <x v="1057"/>
    <n v="31.776"/>
    <n v="4"/>
    <n v="0.2"/>
    <n v="8.7384000000000004"/>
    <n v="25.4208"/>
    <n v="6.3552"/>
    <x v="3"/>
    <x v="0"/>
    <s v="Q4"/>
    <x v="1"/>
  </r>
  <r>
    <n v="3617"/>
    <s v="CA-2016-154536"/>
    <x v="64"/>
    <x v="411"/>
    <x v="1"/>
    <s v="JC-15340"/>
    <s v="Jasper Cacioppo"/>
    <x v="0"/>
    <x v="0"/>
    <x v="10"/>
    <s v="Pennsylvania"/>
    <x v="74"/>
    <x v="3"/>
    <x v="48"/>
    <x v="1"/>
    <x v="8"/>
    <x v="48"/>
    <n v="9.5549999999999997"/>
    <n v="5"/>
    <n v="0.7"/>
    <n v="-7.3254999999999999"/>
    <n v="2.8665000000000003"/>
    <n v="6.6884999999999994"/>
    <x v="0"/>
    <x v="8"/>
    <s v="Q3"/>
    <x v="2"/>
  </r>
  <r>
    <n v="3618"/>
    <s v="CA-2017-141929"/>
    <x v="507"/>
    <x v="221"/>
    <x v="1"/>
    <s v="RA-19285"/>
    <s v="Ralph Arnett"/>
    <x v="0"/>
    <x v="0"/>
    <x v="1"/>
    <s v="California"/>
    <x v="25"/>
    <x v="1"/>
    <x v="569"/>
    <x v="1"/>
    <x v="8"/>
    <x v="569"/>
    <n v="487.98399999999998"/>
    <n v="2"/>
    <n v="0.2"/>
    <n v="152.495"/>
    <n v="390.38720000000001"/>
    <n v="97.596800000000002"/>
    <x v="3"/>
    <x v="8"/>
    <s v="Q3"/>
    <x v="2"/>
  </r>
  <r>
    <n v="3619"/>
    <s v="CA-2017-141929"/>
    <x v="507"/>
    <x v="221"/>
    <x v="1"/>
    <s v="RA-19285"/>
    <s v="Ralph Arnett"/>
    <x v="0"/>
    <x v="0"/>
    <x v="1"/>
    <s v="California"/>
    <x v="25"/>
    <x v="1"/>
    <x v="1091"/>
    <x v="2"/>
    <x v="7"/>
    <x v="1081"/>
    <n v="5.56"/>
    <n v="1"/>
    <n v="0.2"/>
    <n v="1.7375"/>
    <n v="4.4479999999999995"/>
    <n v="1.1119999999999999"/>
    <x v="3"/>
    <x v="8"/>
    <s v="Q3"/>
    <x v="2"/>
  </r>
  <r>
    <n v="3620"/>
    <s v="CA-2017-141929"/>
    <x v="507"/>
    <x v="221"/>
    <x v="1"/>
    <s v="RA-19285"/>
    <s v="Ralph Arnett"/>
    <x v="0"/>
    <x v="0"/>
    <x v="1"/>
    <s v="California"/>
    <x v="25"/>
    <x v="1"/>
    <x v="123"/>
    <x v="1"/>
    <x v="4"/>
    <x v="123"/>
    <n v="217.85"/>
    <n v="5"/>
    <n v="0"/>
    <n v="65.355000000000004"/>
    <n v="217.85"/>
    <n v="0"/>
    <x v="3"/>
    <x v="8"/>
    <s v="Q3"/>
    <x v="2"/>
  </r>
  <r>
    <n v="3621"/>
    <s v="CA-2016-109743"/>
    <x v="897"/>
    <x v="953"/>
    <x v="1"/>
    <s v="SH-19975"/>
    <s v="Sally Hughsby"/>
    <x v="1"/>
    <x v="0"/>
    <x v="214"/>
    <s v="Tennessee"/>
    <x v="296"/>
    <x v="0"/>
    <x v="1385"/>
    <x v="1"/>
    <x v="6"/>
    <x v="1371"/>
    <n v="40.776000000000003"/>
    <n v="3"/>
    <n v="0.2"/>
    <n v="4.5872999999999999"/>
    <n v="32.620800000000003"/>
    <n v="8.1552000000000007"/>
    <x v="0"/>
    <x v="8"/>
    <s v="Q3"/>
    <x v="6"/>
  </r>
  <r>
    <n v="3622"/>
    <s v="CA-2016-109743"/>
    <x v="897"/>
    <x v="953"/>
    <x v="1"/>
    <s v="SH-19975"/>
    <s v="Sally Hughsby"/>
    <x v="1"/>
    <x v="0"/>
    <x v="214"/>
    <s v="Tennessee"/>
    <x v="296"/>
    <x v="0"/>
    <x v="1557"/>
    <x v="2"/>
    <x v="7"/>
    <x v="1546"/>
    <n v="63.936"/>
    <n v="8"/>
    <n v="0.2"/>
    <n v="5.5944000000000003"/>
    <n v="51.148800000000001"/>
    <n v="12.7872"/>
    <x v="0"/>
    <x v="8"/>
    <s v="Q3"/>
    <x v="6"/>
  </r>
  <r>
    <n v="3623"/>
    <s v="CA-2014-159184"/>
    <x v="80"/>
    <x v="76"/>
    <x v="1"/>
    <s v="JC-15775"/>
    <s v="John Castell"/>
    <x v="0"/>
    <x v="0"/>
    <x v="203"/>
    <s v="Georgia"/>
    <x v="256"/>
    <x v="0"/>
    <x v="1146"/>
    <x v="0"/>
    <x v="5"/>
    <x v="1134"/>
    <n v="142.4"/>
    <n v="5"/>
    <n v="0"/>
    <n v="52.688000000000002"/>
    <n v="142.4"/>
    <n v="0"/>
    <x v="2"/>
    <x v="8"/>
    <s v="Q3"/>
    <x v="1"/>
  </r>
  <r>
    <n v="3624"/>
    <s v="CA-2014-159184"/>
    <x v="80"/>
    <x v="76"/>
    <x v="1"/>
    <s v="JC-15775"/>
    <s v="John Castell"/>
    <x v="0"/>
    <x v="0"/>
    <x v="203"/>
    <s v="Georgia"/>
    <x v="256"/>
    <x v="0"/>
    <x v="175"/>
    <x v="1"/>
    <x v="8"/>
    <x v="176"/>
    <n v="7.16"/>
    <n v="2"/>
    <n v="0"/>
    <n v="3.4367999999999999"/>
    <n v="7.16"/>
    <n v="0"/>
    <x v="2"/>
    <x v="8"/>
    <s v="Q3"/>
    <x v="1"/>
  </r>
  <r>
    <n v="3625"/>
    <s v="CA-2017-113530"/>
    <x v="240"/>
    <x v="466"/>
    <x v="0"/>
    <s v="BC-11125"/>
    <s v="Becky Castell"/>
    <x v="2"/>
    <x v="0"/>
    <x v="8"/>
    <s v="California"/>
    <x v="9"/>
    <x v="1"/>
    <x v="474"/>
    <x v="0"/>
    <x v="1"/>
    <x v="475"/>
    <n v="681.40800000000002"/>
    <n v="12"/>
    <n v="0.2"/>
    <n v="42.588000000000001"/>
    <n v="545.12639999999999"/>
    <n v="136.2816"/>
    <x v="3"/>
    <x v="5"/>
    <s v="Q2"/>
    <x v="5"/>
  </r>
  <r>
    <n v="3626"/>
    <s v="CA-2017-113530"/>
    <x v="240"/>
    <x v="466"/>
    <x v="0"/>
    <s v="BC-11125"/>
    <s v="Becky Castell"/>
    <x v="2"/>
    <x v="0"/>
    <x v="8"/>
    <s v="California"/>
    <x v="9"/>
    <x v="1"/>
    <x v="1039"/>
    <x v="1"/>
    <x v="6"/>
    <x v="1029"/>
    <n v="3.52"/>
    <n v="2"/>
    <n v="0"/>
    <n v="1.0207999999999999"/>
    <n v="3.52"/>
    <n v="0"/>
    <x v="3"/>
    <x v="5"/>
    <s v="Q2"/>
    <x v="5"/>
  </r>
  <r>
    <n v="3627"/>
    <s v="CA-2017-113530"/>
    <x v="240"/>
    <x v="466"/>
    <x v="0"/>
    <s v="BC-11125"/>
    <s v="Becky Castell"/>
    <x v="2"/>
    <x v="0"/>
    <x v="8"/>
    <s v="California"/>
    <x v="9"/>
    <x v="1"/>
    <x v="311"/>
    <x v="1"/>
    <x v="6"/>
    <x v="311"/>
    <n v="5.58"/>
    <n v="1"/>
    <n v="0"/>
    <n v="1.395"/>
    <n v="5.58"/>
    <n v="0"/>
    <x v="3"/>
    <x v="5"/>
    <s v="Q2"/>
    <x v="5"/>
  </r>
  <r>
    <n v="3628"/>
    <s v="CA-2017-113530"/>
    <x v="240"/>
    <x v="466"/>
    <x v="0"/>
    <s v="BC-11125"/>
    <s v="Becky Castell"/>
    <x v="2"/>
    <x v="0"/>
    <x v="8"/>
    <s v="California"/>
    <x v="9"/>
    <x v="1"/>
    <x v="477"/>
    <x v="2"/>
    <x v="11"/>
    <x v="478"/>
    <n v="36.32"/>
    <n v="1"/>
    <n v="0"/>
    <n v="10.896000000000001"/>
    <n v="36.32"/>
    <n v="0"/>
    <x v="3"/>
    <x v="5"/>
    <s v="Q2"/>
    <x v="5"/>
  </r>
  <r>
    <n v="3629"/>
    <s v="CA-2014-169726"/>
    <x v="128"/>
    <x v="923"/>
    <x v="1"/>
    <s v="JH-15985"/>
    <s v="Joseph Holt"/>
    <x v="0"/>
    <x v="0"/>
    <x v="4"/>
    <s v="Washington"/>
    <x v="5"/>
    <x v="1"/>
    <x v="1498"/>
    <x v="1"/>
    <x v="8"/>
    <x v="1486"/>
    <n v="2060.7440000000001"/>
    <n v="7"/>
    <n v="0.2"/>
    <n v="643.98249999999996"/>
    <n v="1648.5952000000002"/>
    <n v="412.14880000000005"/>
    <x v="2"/>
    <x v="6"/>
    <s v="Q3"/>
    <x v="3"/>
  </r>
  <r>
    <n v="3630"/>
    <s v="CA-2017-155957"/>
    <x v="200"/>
    <x v="524"/>
    <x v="1"/>
    <s v="CC-12610"/>
    <s v="Corey Catlett"/>
    <x v="1"/>
    <x v="0"/>
    <x v="38"/>
    <s v="Ohio"/>
    <x v="47"/>
    <x v="3"/>
    <x v="1112"/>
    <x v="1"/>
    <x v="9"/>
    <x v="1101"/>
    <n v="52.271999999999998"/>
    <n v="3"/>
    <n v="0.2"/>
    <n v="9.8010000000000002"/>
    <n v="41.817599999999999"/>
    <n v="10.4544"/>
    <x v="3"/>
    <x v="0"/>
    <s v="Q4"/>
    <x v="1"/>
  </r>
  <r>
    <n v="3631"/>
    <s v="CA-2017-155957"/>
    <x v="200"/>
    <x v="524"/>
    <x v="1"/>
    <s v="CC-12610"/>
    <s v="Corey Catlett"/>
    <x v="1"/>
    <x v="0"/>
    <x v="38"/>
    <s v="Ohio"/>
    <x v="47"/>
    <x v="3"/>
    <x v="513"/>
    <x v="1"/>
    <x v="9"/>
    <x v="513"/>
    <n v="213.136"/>
    <n v="7"/>
    <n v="0.2"/>
    <n v="23.977799999999998"/>
    <n v="170.50880000000001"/>
    <n v="42.627200000000002"/>
    <x v="3"/>
    <x v="0"/>
    <s v="Q4"/>
    <x v="1"/>
  </r>
  <r>
    <n v="3632"/>
    <s v="CA-2017-132178"/>
    <x v="898"/>
    <x v="785"/>
    <x v="0"/>
    <s v="DB-12970"/>
    <s v="Darren Budd"/>
    <x v="1"/>
    <x v="0"/>
    <x v="1"/>
    <s v="California"/>
    <x v="25"/>
    <x v="1"/>
    <x v="1156"/>
    <x v="1"/>
    <x v="4"/>
    <x v="1144"/>
    <n v="69.52"/>
    <n v="2"/>
    <n v="0"/>
    <n v="19.465599999999998"/>
    <n v="69.52"/>
    <n v="0"/>
    <x v="3"/>
    <x v="5"/>
    <s v="Q2"/>
    <x v="4"/>
  </r>
  <r>
    <n v="3633"/>
    <s v="CA-2017-132178"/>
    <x v="898"/>
    <x v="785"/>
    <x v="0"/>
    <s v="DB-12970"/>
    <s v="Darren Budd"/>
    <x v="1"/>
    <x v="0"/>
    <x v="1"/>
    <s v="California"/>
    <x v="25"/>
    <x v="1"/>
    <x v="621"/>
    <x v="1"/>
    <x v="4"/>
    <x v="621"/>
    <n v="763.44"/>
    <n v="8"/>
    <n v="0"/>
    <n v="45.806399999999996"/>
    <n v="763.44"/>
    <n v="0"/>
    <x v="3"/>
    <x v="5"/>
    <s v="Q2"/>
    <x v="4"/>
  </r>
  <r>
    <n v="3634"/>
    <s v="CA-2016-145177"/>
    <x v="338"/>
    <x v="954"/>
    <x v="1"/>
    <s v="PP-18955"/>
    <s v="Paul Prost"/>
    <x v="2"/>
    <x v="0"/>
    <x v="24"/>
    <s v="Ohio"/>
    <x v="157"/>
    <x v="3"/>
    <x v="745"/>
    <x v="1"/>
    <x v="2"/>
    <x v="743"/>
    <n v="9.2159999999999993"/>
    <n v="4"/>
    <n v="0.2"/>
    <n v="3.3408000000000002"/>
    <n v="7.3727999999999998"/>
    <n v="1.8431999999999999"/>
    <x v="0"/>
    <x v="0"/>
    <s v="Q4"/>
    <x v="6"/>
  </r>
  <r>
    <n v="3635"/>
    <s v="CA-2016-145177"/>
    <x v="338"/>
    <x v="954"/>
    <x v="1"/>
    <s v="PP-18955"/>
    <s v="Paul Prost"/>
    <x v="2"/>
    <x v="0"/>
    <x v="24"/>
    <s v="Ohio"/>
    <x v="157"/>
    <x v="3"/>
    <x v="433"/>
    <x v="2"/>
    <x v="7"/>
    <x v="433"/>
    <n v="41.957999999999998"/>
    <n v="7"/>
    <n v="0.4"/>
    <n v="-9.7902000000000005"/>
    <n v="25.174799999999998"/>
    <n v="16.783200000000001"/>
    <x v="0"/>
    <x v="0"/>
    <s v="Q4"/>
    <x v="6"/>
  </r>
  <r>
    <n v="3636"/>
    <s v="CA-2016-145177"/>
    <x v="338"/>
    <x v="954"/>
    <x v="1"/>
    <s v="PP-18955"/>
    <s v="Paul Prost"/>
    <x v="2"/>
    <x v="0"/>
    <x v="24"/>
    <s v="Ohio"/>
    <x v="157"/>
    <x v="3"/>
    <x v="1558"/>
    <x v="1"/>
    <x v="10"/>
    <x v="1547"/>
    <n v="89.567999999999998"/>
    <n v="2"/>
    <n v="0.2"/>
    <n v="32.468400000000003"/>
    <n v="71.654399999999995"/>
    <n v="17.913599999999999"/>
    <x v="0"/>
    <x v="0"/>
    <s v="Q4"/>
    <x v="6"/>
  </r>
  <r>
    <n v="3637"/>
    <s v="CA-2016-145177"/>
    <x v="338"/>
    <x v="954"/>
    <x v="1"/>
    <s v="PP-18955"/>
    <s v="Paul Prost"/>
    <x v="2"/>
    <x v="0"/>
    <x v="24"/>
    <s v="Ohio"/>
    <x v="157"/>
    <x v="3"/>
    <x v="1286"/>
    <x v="1"/>
    <x v="10"/>
    <x v="1272"/>
    <n v="22.248000000000001"/>
    <n v="3"/>
    <n v="0.2"/>
    <n v="7.5087000000000002"/>
    <n v="17.798400000000001"/>
    <n v="4.4496000000000002"/>
    <x v="0"/>
    <x v="0"/>
    <s v="Q4"/>
    <x v="6"/>
  </r>
  <r>
    <n v="3638"/>
    <s v="CA-2016-145177"/>
    <x v="338"/>
    <x v="954"/>
    <x v="1"/>
    <s v="PP-18955"/>
    <s v="Paul Prost"/>
    <x v="2"/>
    <x v="0"/>
    <x v="24"/>
    <s v="Ohio"/>
    <x v="157"/>
    <x v="3"/>
    <x v="549"/>
    <x v="1"/>
    <x v="9"/>
    <x v="549"/>
    <n v="334.88"/>
    <n v="4"/>
    <n v="0.2"/>
    <n v="29.302"/>
    <n v="267.904"/>
    <n v="66.975999999999999"/>
    <x v="0"/>
    <x v="0"/>
    <s v="Q4"/>
    <x v="6"/>
  </r>
  <r>
    <n v="3639"/>
    <s v="CA-2016-145177"/>
    <x v="338"/>
    <x v="954"/>
    <x v="1"/>
    <s v="PP-18955"/>
    <s v="Paul Prost"/>
    <x v="2"/>
    <x v="0"/>
    <x v="24"/>
    <s v="Ohio"/>
    <x v="157"/>
    <x v="3"/>
    <x v="1092"/>
    <x v="0"/>
    <x v="5"/>
    <x v="1082"/>
    <n v="148.28800000000001"/>
    <n v="7"/>
    <n v="0.2"/>
    <n v="29.657599999999999"/>
    <n v="118.63040000000001"/>
    <n v="29.657600000000002"/>
    <x v="0"/>
    <x v="0"/>
    <s v="Q4"/>
    <x v="6"/>
  </r>
  <r>
    <n v="3640"/>
    <s v="CA-2016-145177"/>
    <x v="338"/>
    <x v="954"/>
    <x v="1"/>
    <s v="PP-18955"/>
    <s v="Paul Prost"/>
    <x v="2"/>
    <x v="0"/>
    <x v="24"/>
    <s v="Ohio"/>
    <x v="157"/>
    <x v="3"/>
    <x v="874"/>
    <x v="1"/>
    <x v="10"/>
    <x v="868"/>
    <n v="4.6239999999999997"/>
    <n v="1"/>
    <n v="0.2"/>
    <n v="1.6761999999999999"/>
    <n v="3.6991999999999998"/>
    <n v="0.92479999999999996"/>
    <x v="0"/>
    <x v="0"/>
    <s v="Q4"/>
    <x v="6"/>
  </r>
  <r>
    <n v="3641"/>
    <s v="CA-2016-145177"/>
    <x v="338"/>
    <x v="954"/>
    <x v="1"/>
    <s v="PP-18955"/>
    <s v="Paul Prost"/>
    <x v="2"/>
    <x v="0"/>
    <x v="24"/>
    <s v="Ohio"/>
    <x v="157"/>
    <x v="3"/>
    <x v="1365"/>
    <x v="2"/>
    <x v="11"/>
    <x v="1548"/>
    <n v="178.92"/>
    <n v="7"/>
    <n v="0.2"/>
    <n v="-29.0745"/>
    <n v="143.136"/>
    <n v="35.783999999999999"/>
    <x v="0"/>
    <x v="0"/>
    <s v="Q4"/>
    <x v="6"/>
  </r>
  <r>
    <n v="3642"/>
    <s v="CA-2016-145177"/>
    <x v="338"/>
    <x v="954"/>
    <x v="1"/>
    <s v="PP-18955"/>
    <s v="Paul Prost"/>
    <x v="2"/>
    <x v="0"/>
    <x v="24"/>
    <s v="Ohio"/>
    <x v="157"/>
    <x v="3"/>
    <x v="1197"/>
    <x v="1"/>
    <x v="8"/>
    <x v="1182"/>
    <n v="69.888000000000005"/>
    <n v="7"/>
    <n v="0.7"/>
    <n v="-46.591999999999999"/>
    <n v="20.966400000000004"/>
    <n v="48.921599999999998"/>
    <x v="0"/>
    <x v="0"/>
    <s v="Q4"/>
    <x v="6"/>
  </r>
  <r>
    <n v="3643"/>
    <s v="CA-2014-156594"/>
    <x v="414"/>
    <x v="955"/>
    <x v="0"/>
    <s v="MC-17845"/>
    <s v="Michael Chen"/>
    <x v="0"/>
    <x v="0"/>
    <x v="1"/>
    <s v="California"/>
    <x v="141"/>
    <x v="1"/>
    <x v="569"/>
    <x v="1"/>
    <x v="8"/>
    <x v="569"/>
    <n v="487.98399999999998"/>
    <n v="2"/>
    <n v="0.2"/>
    <n v="152.495"/>
    <n v="390.38720000000001"/>
    <n v="97.596800000000002"/>
    <x v="2"/>
    <x v="4"/>
    <s v="Q4"/>
    <x v="3"/>
  </r>
  <r>
    <n v="3644"/>
    <s v="CA-2014-156594"/>
    <x v="414"/>
    <x v="955"/>
    <x v="0"/>
    <s v="MC-17845"/>
    <s v="Michael Chen"/>
    <x v="0"/>
    <x v="0"/>
    <x v="1"/>
    <s v="California"/>
    <x v="141"/>
    <x v="1"/>
    <x v="1559"/>
    <x v="1"/>
    <x v="6"/>
    <x v="1549"/>
    <n v="47.3"/>
    <n v="2"/>
    <n v="0"/>
    <n v="12.298"/>
    <n v="47.3"/>
    <n v="0"/>
    <x v="2"/>
    <x v="4"/>
    <s v="Q4"/>
    <x v="3"/>
  </r>
  <r>
    <n v="3645"/>
    <s v="CA-2014-156594"/>
    <x v="414"/>
    <x v="955"/>
    <x v="0"/>
    <s v="MC-17845"/>
    <s v="Michael Chen"/>
    <x v="0"/>
    <x v="0"/>
    <x v="1"/>
    <s v="California"/>
    <x v="141"/>
    <x v="1"/>
    <x v="1560"/>
    <x v="1"/>
    <x v="6"/>
    <x v="1550"/>
    <n v="4.13"/>
    <n v="1"/>
    <n v="0"/>
    <n v="1.1564000000000001"/>
    <n v="4.13"/>
    <n v="0"/>
    <x v="2"/>
    <x v="4"/>
    <s v="Q4"/>
    <x v="3"/>
  </r>
  <r>
    <n v="3646"/>
    <s v="CA-2014-156594"/>
    <x v="414"/>
    <x v="955"/>
    <x v="0"/>
    <s v="MC-17845"/>
    <s v="Michael Chen"/>
    <x v="0"/>
    <x v="0"/>
    <x v="1"/>
    <s v="California"/>
    <x v="141"/>
    <x v="1"/>
    <x v="1561"/>
    <x v="1"/>
    <x v="8"/>
    <x v="1551"/>
    <n v="155.12"/>
    <n v="5"/>
    <n v="0.2"/>
    <n v="50.414000000000001"/>
    <n v="124.096"/>
    <n v="31.024000000000001"/>
    <x v="2"/>
    <x v="4"/>
    <s v="Q4"/>
    <x v="3"/>
  </r>
  <r>
    <n v="3647"/>
    <s v="CA-2014-146528"/>
    <x v="739"/>
    <x v="151"/>
    <x v="0"/>
    <s v="VF-21715"/>
    <s v="Vicky Freymann"/>
    <x v="2"/>
    <x v="0"/>
    <x v="1"/>
    <s v="California"/>
    <x v="62"/>
    <x v="1"/>
    <x v="727"/>
    <x v="1"/>
    <x v="10"/>
    <x v="1552"/>
    <n v="6.48"/>
    <n v="1"/>
    <n v="0"/>
    <n v="3.1751999999999998"/>
    <n v="6.48"/>
    <n v="0"/>
    <x v="2"/>
    <x v="7"/>
    <s v="Q3"/>
    <x v="5"/>
  </r>
  <r>
    <n v="3648"/>
    <s v="CA-2014-146528"/>
    <x v="739"/>
    <x v="151"/>
    <x v="0"/>
    <s v="VF-21715"/>
    <s v="Vicky Freymann"/>
    <x v="2"/>
    <x v="0"/>
    <x v="1"/>
    <s v="California"/>
    <x v="62"/>
    <x v="1"/>
    <x v="1562"/>
    <x v="1"/>
    <x v="14"/>
    <x v="1553"/>
    <n v="15.52"/>
    <n v="4"/>
    <n v="0"/>
    <n v="4.5007999999999999"/>
    <n v="15.52"/>
    <n v="0"/>
    <x v="2"/>
    <x v="7"/>
    <s v="Q3"/>
    <x v="5"/>
  </r>
  <r>
    <n v="3649"/>
    <s v="CA-2015-168459"/>
    <x v="6"/>
    <x v="562"/>
    <x v="1"/>
    <s v="MC-17275"/>
    <s v="Marc Crier"/>
    <x v="0"/>
    <x v="0"/>
    <x v="26"/>
    <s v="Tennessee"/>
    <x v="31"/>
    <x v="0"/>
    <x v="696"/>
    <x v="1"/>
    <x v="8"/>
    <x v="696"/>
    <n v="2.9460000000000002"/>
    <n v="2"/>
    <n v="0.7"/>
    <n v="-2.0621999999999998"/>
    <n v="0.88380000000000014"/>
    <n v="2.0621999999999998"/>
    <x v="1"/>
    <x v="0"/>
    <s v="Q4"/>
    <x v="1"/>
  </r>
  <r>
    <n v="3650"/>
    <s v="CA-2015-168459"/>
    <x v="6"/>
    <x v="562"/>
    <x v="1"/>
    <s v="MC-17275"/>
    <s v="Marc Crier"/>
    <x v="0"/>
    <x v="0"/>
    <x v="26"/>
    <s v="Tennessee"/>
    <x v="31"/>
    <x v="0"/>
    <x v="271"/>
    <x v="1"/>
    <x v="13"/>
    <x v="271"/>
    <n v="55.103999999999999"/>
    <n v="6"/>
    <n v="0.2"/>
    <n v="18.5976"/>
    <n v="44.083200000000005"/>
    <n v="11.020800000000001"/>
    <x v="1"/>
    <x v="0"/>
    <s v="Q4"/>
    <x v="1"/>
  </r>
  <r>
    <n v="3651"/>
    <s v="CA-2017-109960"/>
    <x v="34"/>
    <x v="33"/>
    <x v="0"/>
    <s v="DB-13210"/>
    <s v="Dean Braden"/>
    <x v="0"/>
    <x v="0"/>
    <x v="66"/>
    <s v="Michigan"/>
    <x v="151"/>
    <x v="2"/>
    <x v="1563"/>
    <x v="2"/>
    <x v="11"/>
    <x v="1554"/>
    <n v="104.88"/>
    <n v="6"/>
    <n v="0"/>
    <n v="41.951999999999998"/>
    <n v="104.88"/>
    <n v="0"/>
    <x v="3"/>
    <x v="4"/>
    <s v="Q4"/>
    <x v="3"/>
  </r>
  <r>
    <n v="3652"/>
    <s v="CA-2017-109960"/>
    <x v="34"/>
    <x v="33"/>
    <x v="0"/>
    <s v="DB-13210"/>
    <s v="Dean Braden"/>
    <x v="0"/>
    <x v="0"/>
    <x v="66"/>
    <s v="Michigan"/>
    <x v="151"/>
    <x v="2"/>
    <x v="924"/>
    <x v="1"/>
    <x v="6"/>
    <x v="916"/>
    <n v="34.700000000000003"/>
    <n v="5"/>
    <n v="0"/>
    <n v="12.492000000000001"/>
    <n v="34.700000000000003"/>
    <n v="0"/>
    <x v="3"/>
    <x v="4"/>
    <s v="Q4"/>
    <x v="3"/>
  </r>
  <r>
    <n v="3653"/>
    <s v="CA-2017-109960"/>
    <x v="34"/>
    <x v="33"/>
    <x v="0"/>
    <s v="DB-13210"/>
    <s v="Dean Braden"/>
    <x v="0"/>
    <x v="0"/>
    <x v="66"/>
    <s v="Michigan"/>
    <x v="151"/>
    <x v="2"/>
    <x v="674"/>
    <x v="1"/>
    <x v="8"/>
    <x v="674"/>
    <n v="33.72"/>
    <n v="4"/>
    <n v="0"/>
    <n v="15.511200000000001"/>
    <n v="33.72"/>
    <n v="0"/>
    <x v="3"/>
    <x v="4"/>
    <s v="Q4"/>
    <x v="3"/>
  </r>
  <r>
    <n v="3654"/>
    <s v="CA-2017-109960"/>
    <x v="34"/>
    <x v="33"/>
    <x v="0"/>
    <s v="DB-13210"/>
    <s v="Dean Braden"/>
    <x v="0"/>
    <x v="0"/>
    <x v="66"/>
    <s v="Michigan"/>
    <x v="151"/>
    <x v="2"/>
    <x v="811"/>
    <x v="1"/>
    <x v="10"/>
    <x v="33"/>
    <n v="14.94"/>
    <n v="3"/>
    <n v="0"/>
    <n v="7.0217999999999998"/>
    <n v="14.94"/>
    <n v="0"/>
    <x v="3"/>
    <x v="4"/>
    <s v="Q4"/>
    <x v="3"/>
  </r>
  <r>
    <n v="3655"/>
    <s v="CA-2017-133004"/>
    <x v="515"/>
    <x v="559"/>
    <x v="1"/>
    <s v="AJ-10945"/>
    <s v="Ashley Jarboe"/>
    <x v="0"/>
    <x v="0"/>
    <x v="104"/>
    <s v="Indiana"/>
    <x v="451"/>
    <x v="2"/>
    <x v="554"/>
    <x v="1"/>
    <x v="9"/>
    <x v="553"/>
    <n v="638.73"/>
    <n v="9"/>
    <n v="0"/>
    <n v="166.06979999999999"/>
    <n v="638.73"/>
    <n v="0"/>
    <x v="3"/>
    <x v="6"/>
    <s v="Q3"/>
    <x v="6"/>
  </r>
  <r>
    <n v="3656"/>
    <s v="CA-2017-168102"/>
    <x v="558"/>
    <x v="956"/>
    <x v="1"/>
    <s v="CP-12340"/>
    <s v="Christine Phan"/>
    <x v="1"/>
    <x v="0"/>
    <x v="108"/>
    <s v="Florida"/>
    <x v="133"/>
    <x v="0"/>
    <x v="1043"/>
    <x v="1"/>
    <x v="4"/>
    <x v="1032"/>
    <n v="113.568"/>
    <n v="2"/>
    <n v="0.2"/>
    <n v="-21.294"/>
    <n v="90.854399999999998"/>
    <n v="22.7136"/>
    <x v="3"/>
    <x v="3"/>
    <s v="Q2"/>
    <x v="2"/>
  </r>
  <r>
    <n v="3657"/>
    <s v="CA-2017-158036"/>
    <x v="565"/>
    <x v="947"/>
    <x v="1"/>
    <s v="DB-13555"/>
    <s v="Dorothy Badders"/>
    <x v="1"/>
    <x v="0"/>
    <x v="65"/>
    <s v="Ohio"/>
    <x v="82"/>
    <x v="3"/>
    <x v="1564"/>
    <x v="2"/>
    <x v="11"/>
    <x v="1555"/>
    <n v="9.0960000000000001"/>
    <n v="1"/>
    <n v="0.2"/>
    <n v="1.7055"/>
    <n v="7.2768000000000006"/>
    <n v="1.8192000000000002"/>
    <x v="3"/>
    <x v="8"/>
    <s v="Q3"/>
    <x v="5"/>
  </r>
  <r>
    <n v="3658"/>
    <s v="CA-2015-128083"/>
    <x v="899"/>
    <x v="957"/>
    <x v="1"/>
    <s v="EB-13750"/>
    <s v="Edward Becker"/>
    <x v="1"/>
    <x v="0"/>
    <x v="369"/>
    <s v="Florida"/>
    <x v="452"/>
    <x v="0"/>
    <x v="135"/>
    <x v="1"/>
    <x v="12"/>
    <x v="136"/>
    <n v="8.6880000000000006"/>
    <n v="3"/>
    <n v="0.2"/>
    <n v="2.9321999999999999"/>
    <n v="6.950400000000001"/>
    <n v="1.7376000000000003"/>
    <x v="1"/>
    <x v="10"/>
    <s v="Q1"/>
    <x v="6"/>
  </r>
  <r>
    <n v="3659"/>
    <s v="CA-2015-128083"/>
    <x v="899"/>
    <x v="957"/>
    <x v="1"/>
    <s v="EB-13750"/>
    <s v="Edward Becker"/>
    <x v="1"/>
    <x v="0"/>
    <x v="369"/>
    <s v="Florida"/>
    <x v="452"/>
    <x v="0"/>
    <x v="76"/>
    <x v="0"/>
    <x v="5"/>
    <x v="76"/>
    <n v="30.88"/>
    <n v="4"/>
    <n v="0.2"/>
    <n v="3.86"/>
    <n v="24.704000000000001"/>
    <n v="6.1760000000000002"/>
    <x v="1"/>
    <x v="10"/>
    <s v="Q1"/>
    <x v="6"/>
  </r>
  <r>
    <n v="3660"/>
    <s v="CA-2015-128083"/>
    <x v="899"/>
    <x v="957"/>
    <x v="1"/>
    <s v="EB-13750"/>
    <s v="Edward Becker"/>
    <x v="1"/>
    <x v="0"/>
    <x v="369"/>
    <s v="Florida"/>
    <x v="452"/>
    <x v="0"/>
    <x v="1565"/>
    <x v="0"/>
    <x v="5"/>
    <x v="1556"/>
    <n v="6.4080000000000004"/>
    <n v="3"/>
    <n v="0.2"/>
    <n v="1.4418"/>
    <n v="5.1264000000000003"/>
    <n v="1.2816000000000001"/>
    <x v="1"/>
    <x v="10"/>
    <s v="Q1"/>
    <x v="6"/>
  </r>
  <r>
    <n v="3661"/>
    <s v="CA-2016-161676"/>
    <x v="427"/>
    <x v="639"/>
    <x v="1"/>
    <s v="JP-15460"/>
    <s v="Jennifer Patt"/>
    <x v="1"/>
    <x v="0"/>
    <x v="220"/>
    <s v="Arizona"/>
    <x v="275"/>
    <x v="1"/>
    <x v="1566"/>
    <x v="1"/>
    <x v="14"/>
    <x v="1557"/>
    <n v="33.799999999999997"/>
    <n v="5"/>
    <n v="0.2"/>
    <n v="4.2249999999999996"/>
    <n v="27.04"/>
    <n v="6.76"/>
    <x v="0"/>
    <x v="7"/>
    <s v="Q3"/>
    <x v="2"/>
  </r>
  <r>
    <n v="3662"/>
    <s v="CA-2016-155005"/>
    <x v="900"/>
    <x v="35"/>
    <x v="0"/>
    <s v="SC-20050"/>
    <s v="Sample Company A"/>
    <x v="2"/>
    <x v="0"/>
    <x v="25"/>
    <s v="Michigan"/>
    <x v="30"/>
    <x v="2"/>
    <x v="1551"/>
    <x v="2"/>
    <x v="7"/>
    <x v="1539"/>
    <n v="377.97"/>
    <n v="3"/>
    <n v="0"/>
    <n v="94.492500000000007"/>
    <n v="377.97"/>
    <n v="0"/>
    <x v="0"/>
    <x v="1"/>
    <s v="Q2"/>
    <x v="2"/>
  </r>
  <r>
    <n v="3663"/>
    <s v="US-2017-129777"/>
    <x v="445"/>
    <x v="472"/>
    <x v="1"/>
    <s v="FM-14290"/>
    <s v="Frank Merwin"/>
    <x v="2"/>
    <x v="0"/>
    <x v="94"/>
    <s v="Massachusetts"/>
    <x v="358"/>
    <x v="3"/>
    <x v="1113"/>
    <x v="2"/>
    <x v="11"/>
    <x v="1102"/>
    <n v="258.89999999999998"/>
    <n v="10"/>
    <n v="0"/>
    <n v="93.203999999999994"/>
    <n v="258.89999999999998"/>
    <n v="0"/>
    <x v="3"/>
    <x v="7"/>
    <s v="Q3"/>
    <x v="2"/>
  </r>
  <r>
    <n v="3664"/>
    <s v="US-2017-129777"/>
    <x v="445"/>
    <x v="472"/>
    <x v="1"/>
    <s v="FM-14290"/>
    <s v="Frank Merwin"/>
    <x v="2"/>
    <x v="0"/>
    <x v="94"/>
    <s v="Massachusetts"/>
    <x v="358"/>
    <x v="3"/>
    <x v="314"/>
    <x v="1"/>
    <x v="10"/>
    <x v="314"/>
    <n v="24.56"/>
    <n v="2"/>
    <n v="0"/>
    <n v="11.543200000000001"/>
    <n v="24.56"/>
    <n v="0"/>
    <x v="3"/>
    <x v="7"/>
    <s v="Q3"/>
    <x v="2"/>
  </r>
  <r>
    <n v="3665"/>
    <s v="CA-2014-129364"/>
    <x v="589"/>
    <x v="623"/>
    <x v="1"/>
    <s v="TB-21250"/>
    <s v="Tim Brockman"/>
    <x v="0"/>
    <x v="0"/>
    <x v="127"/>
    <s v="Oregon"/>
    <x v="160"/>
    <x v="1"/>
    <x v="639"/>
    <x v="1"/>
    <x v="2"/>
    <x v="639"/>
    <n v="27.888000000000002"/>
    <n v="7"/>
    <n v="0.2"/>
    <n v="9.0635999999999992"/>
    <n v="22.310400000000001"/>
    <n v="5.5776000000000003"/>
    <x v="2"/>
    <x v="4"/>
    <s v="Q4"/>
    <x v="2"/>
  </r>
  <r>
    <n v="3666"/>
    <s v="CA-2014-129364"/>
    <x v="589"/>
    <x v="623"/>
    <x v="1"/>
    <s v="TB-21250"/>
    <s v="Tim Brockman"/>
    <x v="0"/>
    <x v="0"/>
    <x v="127"/>
    <s v="Oregon"/>
    <x v="160"/>
    <x v="1"/>
    <x v="636"/>
    <x v="1"/>
    <x v="8"/>
    <x v="636"/>
    <n v="6.4560000000000004"/>
    <n v="4"/>
    <n v="0.7"/>
    <n v="-4.5191999999999997"/>
    <n v="1.9368000000000003"/>
    <n v="4.5191999999999997"/>
    <x v="2"/>
    <x v="4"/>
    <s v="Q4"/>
    <x v="2"/>
  </r>
  <r>
    <n v="3667"/>
    <s v="CA-2014-129364"/>
    <x v="589"/>
    <x v="623"/>
    <x v="1"/>
    <s v="TB-21250"/>
    <s v="Tim Brockman"/>
    <x v="0"/>
    <x v="0"/>
    <x v="127"/>
    <s v="Oregon"/>
    <x v="160"/>
    <x v="1"/>
    <x v="1513"/>
    <x v="2"/>
    <x v="7"/>
    <x v="1500"/>
    <n v="52.68"/>
    <n v="3"/>
    <n v="0.2"/>
    <n v="19.754999999999999"/>
    <n v="42.144000000000005"/>
    <n v="10.536000000000001"/>
    <x v="2"/>
    <x v="4"/>
    <s v="Q4"/>
    <x v="2"/>
  </r>
  <r>
    <n v="3668"/>
    <s v="CA-2014-129364"/>
    <x v="589"/>
    <x v="623"/>
    <x v="1"/>
    <s v="TB-21250"/>
    <s v="Tim Brockman"/>
    <x v="0"/>
    <x v="0"/>
    <x v="127"/>
    <s v="Oregon"/>
    <x v="160"/>
    <x v="1"/>
    <x v="1567"/>
    <x v="1"/>
    <x v="14"/>
    <x v="1558"/>
    <n v="13.88"/>
    <n v="5"/>
    <n v="0.2"/>
    <n v="-2.6025"/>
    <n v="11.104000000000001"/>
    <n v="2.7760000000000002"/>
    <x v="2"/>
    <x v="4"/>
    <s v="Q4"/>
    <x v="2"/>
  </r>
  <r>
    <n v="3669"/>
    <s v="CA-2014-129364"/>
    <x v="589"/>
    <x v="623"/>
    <x v="1"/>
    <s v="TB-21250"/>
    <s v="Tim Brockman"/>
    <x v="0"/>
    <x v="0"/>
    <x v="127"/>
    <s v="Oregon"/>
    <x v="160"/>
    <x v="1"/>
    <x v="1421"/>
    <x v="2"/>
    <x v="11"/>
    <x v="1409"/>
    <n v="103.92"/>
    <n v="10"/>
    <n v="0.2"/>
    <n v="-18.186"/>
    <n v="83.13600000000001"/>
    <n v="20.784000000000002"/>
    <x v="2"/>
    <x v="4"/>
    <s v="Q4"/>
    <x v="2"/>
  </r>
  <r>
    <n v="3670"/>
    <s v="CA-2014-129364"/>
    <x v="589"/>
    <x v="623"/>
    <x v="1"/>
    <s v="TB-21250"/>
    <s v="Tim Brockman"/>
    <x v="0"/>
    <x v="0"/>
    <x v="127"/>
    <s v="Oregon"/>
    <x v="160"/>
    <x v="1"/>
    <x v="1568"/>
    <x v="1"/>
    <x v="2"/>
    <x v="1559"/>
    <n v="11.52"/>
    <n v="5"/>
    <n v="0.2"/>
    <n v="3.7440000000000002"/>
    <n v="9.2159999999999993"/>
    <n v="2.3039999999999998"/>
    <x v="2"/>
    <x v="4"/>
    <s v="Q4"/>
    <x v="2"/>
  </r>
  <r>
    <n v="3671"/>
    <s v="CA-2014-129364"/>
    <x v="589"/>
    <x v="623"/>
    <x v="1"/>
    <s v="TB-21250"/>
    <s v="Tim Brockman"/>
    <x v="0"/>
    <x v="0"/>
    <x v="127"/>
    <s v="Oregon"/>
    <x v="160"/>
    <x v="1"/>
    <x v="55"/>
    <x v="1"/>
    <x v="10"/>
    <x v="55"/>
    <n v="10.368"/>
    <n v="2"/>
    <n v="0.2"/>
    <n v="3.6288"/>
    <n v="8.2944000000000013"/>
    <n v="2.0736000000000003"/>
    <x v="2"/>
    <x v="4"/>
    <s v="Q4"/>
    <x v="2"/>
  </r>
  <r>
    <n v="3672"/>
    <s v="CA-2014-129364"/>
    <x v="589"/>
    <x v="623"/>
    <x v="1"/>
    <s v="TB-21250"/>
    <s v="Tim Brockman"/>
    <x v="0"/>
    <x v="0"/>
    <x v="127"/>
    <s v="Oregon"/>
    <x v="160"/>
    <x v="1"/>
    <x v="1569"/>
    <x v="1"/>
    <x v="4"/>
    <x v="1560"/>
    <n v="39.072000000000003"/>
    <n v="3"/>
    <n v="0.2"/>
    <n v="2.9304000000000001"/>
    <n v="31.257600000000004"/>
    <n v="7.8144000000000009"/>
    <x v="2"/>
    <x v="4"/>
    <s v="Q4"/>
    <x v="2"/>
  </r>
  <r>
    <n v="3673"/>
    <s v="CA-2016-104969"/>
    <x v="143"/>
    <x v="679"/>
    <x v="1"/>
    <s v="EH-14125"/>
    <s v="Eugene Hildebrand"/>
    <x v="2"/>
    <x v="0"/>
    <x v="21"/>
    <s v="Ohio"/>
    <x v="411"/>
    <x v="3"/>
    <x v="1475"/>
    <x v="1"/>
    <x v="12"/>
    <x v="1462"/>
    <n v="8.8719999999999999"/>
    <n v="1"/>
    <n v="0.2"/>
    <n v="3.2161"/>
    <n v="7.0975999999999999"/>
    <n v="1.7744"/>
    <x v="0"/>
    <x v="3"/>
    <s v="Q2"/>
    <x v="5"/>
  </r>
  <r>
    <n v="3674"/>
    <s v="CA-2016-104969"/>
    <x v="143"/>
    <x v="679"/>
    <x v="1"/>
    <s v="EH-14125"/>
    <s v="Eugene Hildebrand"/>
    <x v="2"/>
    <x v="0"/>
    <x v="21"/>
    <s v="Ohio"/>
    <x v="411"/>
    <x v="3"/>
    <x v="1080"/>
    <x v="1"/>
    <x v="8"/>
    <x v="1070"/>
    <n v="121.104"/>
    <n v="6"/>
    <n v="0.7"/>
    <n v="-100.92"/>
    <n v="36.331200000000003"/>
    <n v="84.772799999999989"/>
    <x v="0"/>
    <x v="3"/>
    <s v="Q2"/>
    <x v="5"/>
  </r>
  <r>
    <n v="3675"/>
    <s v="CA-2017-154109"/>
    <x v="44"/>
    <x v="45"/>
    <x v="1"/>
    <s v="ML-17410"/>
    <s v="Maris LaWare"/>
    <x v="0"/>
    <x v="0"/>
    <x v="10"/>
    <s v="Pennsylvania"/>
    <x v="105"/>
    <x v="3"/>
    <x v="1209"/>
    <x v="0"/>
    <x v="1"/>
    <x v="1194"/>
    <n v="127.372"/>
    <n v="2"/>
    <n v="0.3"/>
    <n v="-30.933199999999999"/>
    <n v="89.160399999999996"/>
    <n v="38.211599999999997"/>
    <x v="3"/>
    <x v="0"/>
    <s v="Q4"/>
    <x v="2"/>
  </r>
  <r>
    <n v="3676"/>
    <s v="CA-2017-154109"/>
    <x v="44"/>
    <x v="45"/>
    <x v="1"/>
    <s v="ML-17410"/>
    <s v="Maris LaWare"/>
    <x v="0"/>
    <x v="0"/>
    <x v="10"/>
    <s v="Pennsylvania"/>
    <x v="105"/>
    <x v="3"/>
    <x v="368"/>
    <x v="1"/>
    <x v="10"/>
    <x v="369"/>
    <n v="47.951999999999998"/>
    <n v="3"/>
    <n v="0.2"/>
    <n v="16.183800000000002"/>
    <n v="38.361600000000003"/>
    <n v="9.5904000000000007"/>
    <x v="3"/>
    <x v="0"/>
    <s v="Q4"/>
    <x v="2"/>
  </r>
  <r>
    <n v="3677"/>
    <s v="CA-2015-156440"/>
    <x v="901"/>
    <x v="234"/>
    <x v="1"/>
    <s v="MH-17620"/>
    <s v="Matt Hagelstein"/>
    <x v="1"/>
    <x v="0"/>
    <x v="70"/>
    <s v="California"/>
    <x v="188"/>
    <x v="1"/>
    <x v="642"/>
    <x v="0"/>
    <x v="5"/>
    <x v="642"/>
    <n v="44.46"/>
    <n v="2"/>
    <n v="0"/>
    <n v="14.671799999999999"/>
    <n v="44.46"/>
    <n v="0"/>
    <x v="1"/>
    <x v="4"/>
    <s v="Q4"/>
    <x v="3"/>
  </r>
  <r>
    <n v="3678"/>
    <s v="CA-2015-132626"/>
    <x v="584"/>
    <x v="933"/>
    <x v="1"/>
    <s v="BT-11680"/>
    <s v="Brian Thompson"/>
    <x v="0"/>
    <x v="0"/>
    <x v="183"/>
    <s v="Maryland"/>
    <x v="234"/>
    <x v="3"/>
    <x v="1432"/>
    <x v="1"/>
    <x v="13"/>
    <x v="1420"/>
    <n v="15.8"/>
    <n v="4"/>
    <n v="0"/>
    <n v="5.056"/>
    <n v="15.8"/>
    <n v="0"/>
    <x v="1"/>
    <x v="7"/>
    <s v="Q3"/>
    <x v="6"/>
  </r>
  <r>
    <n v="3679"/>
    <s v="CA-2015-132626"/>
    <x v="584"/>
    <x v="933"/>
    <x v="1"/>
    <s v="BT-11680"/>
    <s v="Brian Thompson"/>
    <x v="0"/>
    <x v="0"/>
    <x v="183"/>
    <s v="Maryland"/>
    <x v="234"/>
    <x v="3"/>
    <x v="1520"/>
    <x v="2"/>
    <x v="15"/>
    <x v="1507"/>
    <n v="464.97"/>
    <n v="3"/>
    <n v="0"/>
    <n v="209.23650000000001"/>
    <n v="464.97"/>
    <n v="0"/>
    <x v="1"/>
    <x v="7"/>
    <s v="Q3"/>
    <x v="6"/>
  </r>
  <r>
    <n v="3680"/>
    <s v="CA-2015-132626"/>
    <x v="584"/>
    <x v="933"/>
    <x v="1"/>
    <s v="BT-11680"/>
    <s v="Brian Thompson"/>
    <x v="0"/>
    <x v="0"/>
    <x v="183"/>
    <s v="Maryland"/>
    <x v="234"/>
    <x v="3"/>
    <x v="269"/>
    <x v="0"/>
    <x v="5"/>
    <x v="269"/>
    <n v="181.96"/>
    <n v="2"/>
    <n v="0"/>
    <n v="20.015599999999999"/>
    <n v="181.96"/>
    <n v="0"/>
    <x v="1"/>
    <x v="7"/>
    <s v="Q3"/>
    <x v="6"/>
  </r>
  <r>
    <n v="3681"/>
    <s v="CA-2015-132626"/>
    <x v="584"/>
    <x v="933"/>
    <x v="1"/>
    <s v="BT-11680"/>
    <s v="Brian Thompson"/>
    <x v="0"/>
    <x v="0"/>
    <x v="183"/>
    <s v="Maryland"/>
    <x v="234"/>
    <x v="3"/>
    <x v="1570"/>
    <x v="1"/>
    <x v="2"/>
    <x v="1561"/>
    <n v="12.39"/>
    <n v="3"/>
    <n v="0"/>
    <n v="5.6993999999999998"/>
    <n v="12.39"/>
    <n v="0"/>
    <x v="1"/>
    <x v="7"/>
    <s v="Q3"/>
    <x v="6"/>
  </r>
  <r>
    <n v="3682"/>
    <s v="CA-2015-132626"/>
    <x v="584"/>
    <x v="933"/>
    <x v="1"/>
    <s v="BT-11680"/>
    <s v="Brian Thompson"/>
    <x v="0"/>
    <x v="0"/>
    <x v="183"/>
    <s v="Maryland"/>
    <x v="234"/>
    <x v="3"/>
    <x v="912"/>
    <x v="1"/>
    <x v="8"/>
    <x v="904"/>
    <n v="84.09"/>
    <n v="3"/>
    <n v="0"/>
    <n v="42.045000000000002"/>
    <n v="84.09"/>
    <n v="0"/>
    <x v="1"/>
    <x v="7"/>
    <s v="Q3"/>
    <x v="6"/>
  </r>
  <r>
    <n v="3683"/>
    <s v="CA-2015-132626"/>
    <x v="584"/>
    <x v="933"/>
    <x v="1"/>
    <s v="BT-11680"/>
    <s v="Brian Thompson"/>
    <x v="0"/>
    <x v="0"/>
    <x v="183"/>
    <s v="Maryland"/>
    <x v="234"/>
    <x v="3"/>
    <x v="1571"/>
    <x v="1"/>
    <x v="6"/>
    <x v="1562"/>
    <n v="79.36"/>
    <n v="4"/>
    <n v="0"/>
    <n v="32.537599999999998"/>
    <n v="79.36"/>
    <n v="0"/>
    <x v="1"/>
    <x v="7"/>
    <s v="Q3"/>
    <x v="6"/>
  </r>
  <r>
    <n v="3684"/>
    <s v="CA-2015-132626"/>
    <x v="584"/>
    <x v="933"/>
    <x v="1"/>
    <s v="BT-11680"/>
    <s v="Brian Thompson"/>
    <x v="0"/>
    <x v="0"/>
    <x v="183"/>
    <s v="Maryland"/>
    <x v="234"/>
    <x v="3"/>
    <x v="822"/>
    <x v="1"/>
    <x v="8"/>
    <x v="818"/>
    <n v="153.36000000000001"/>
    <n v="9"/>
    <n v="0"/>
    <n v="70.545599999999993"/>
    <n v="153.36000000000001"/>
    <n v="0"/>
    <x v="1"/>
    <x v="7"/>
    <s v="Q3"/>
    <x v="6"/>
  </r>
  <r>
    <n v="3685"/>
    <s v="CA-2015-132626"/>
    <x v="584"/>
    <x v="933"/>
    <x v="1"/>
    <s v="BT-11680"/>
    <s v="Brian Thompson"/>
    <x v="0"/>
    <x v="0"/>
    <x v="183"/>
    <s v="Maryland"/>
    <x v="234"/>
    <x v="3"/>
    <x v="24"/>
    <x v="1"/>
    <x v="8"/>
    <x v="24"/>
    <n v="43.68"/>
    <n v="6"/>
    <n v="0"/>
    <n v="21.403199999999998"/>
    <n v="43.68"/>
    <n v="0"/>
    <x v="1"/>
    <x v="7"/>
    <s v="Q3"/>
    <x v="6"/>
  </r>
  <r>
    <n v="3686"/>
    <s v="CA-2015-132626"/>
    <x v="584"/>
    <x v="933"/>
    <x v="1"/>
    <s v="BT-11680"/>
    <s v="Brian Thompson"/>
    <x v="0"/>
    <x v="0"/>
    <x v="183"/>
    <s v="Maryland"/>
    <x v="234"/>
    <x v="3"/>
    <x v="768"/>
    <x v="1"/>
    <x v="4"/>
    <x v="767"/>
    <n v="98.21"/>
    <n v="7"/>
    <n v="0"/>
    <n v="28.480899999999998"/>
    <n v="98.21"/>
    <n v="0"/>
    <x v="1"/>
    <x v="7"/>
    <s v="Q3"/>
    <x v="6"/>
  </r>
  <r>
    <n v="3687"/>
    <s v="CA-2016-102792"/>
    <x v="180"/>
    <x v="292"/>
    <x v="1"/>
    <s v="JC-15340"/>
    <s v="Jasper Cacioppo"/>
    <x v="0"/>
    <x v="0"/>
    <x v="169"/>
    <s v="California"/>
    <x v="215"/>
    <x v="1"/>
    <x v="346"/>
    <x v="1"/>
    <x v="6"/>
    <x v="346"/>
    <n v="9.84"/>
    <n v="3"/>
    <n v="0"/>
    <n v="3.2471999999999999"/>
    <n v="9.84"/>
    <n v="0"/>
    <x v="0"/>
    <x v="4"/>
    <s v="Q4"/>
    <x v="0"/>
  </r>
  <r>
    <n v="3688"/>
    <s v="CA-2016-108567"/>
    <x v="244"/>
    <x v="308"/>
    <x v="1"/>
    <s v="DB-13210"/>
    <s v="Dean Braden"/>
    <x v="0"/>
    <x v="0"/>
    <x v="370"/>
    <s v="Florida"/>
    <x v="453"/>
    <x v="0"/>
    <x v="307"/>
    <x v="1"/>
    <x v="8"/>
    <x v="307"/>
    <n v="2.694"/>
    <n v="2"/>
    <n v="0.7"/>
    <n v="-2.2450000000000001"/>
    <n v="0.80820000000000014"/>
    <n v="1.8857999999999999"/>
    <x v="0"/>
    <x v="5"/>
    <s v="Q2"/>
    <x v="5"/>
  </r>
  <r>
    <n v="3689"/>
    <s v="CA-2017-140760"/>
    <x v="455"/>
    <x v="742"/>
    <x v="0"/>
    <s v="DO-13435"/>
    <s v="Denny Ordway"/>
    <x v="0"/>
    <x v="0"/>
    <x v="123"/>
    <s v="Arizona"/>
    <x v="154"/>
    <x v="1"/>
    <x v="218"/>
    <x v="1"/>
    <x v="10"/>
    <x v="219"/>
    <n v="25.344000000000001"/>
    <n v="6"/>
    <n v="0.2"/>
    <n v="7.92"/>
    <n v="20.275200000000002"/>
    <n v="5.0688000000000004"/>
    <x v="3"/>
    <x v="1"/>
    <s v="Q2"/>
    <x v="5"/>
  </r>
  <r>
    <n v="3690"/>
    <s v="CA-2017-140760"/>
    <x v="455"/>
    <x v="742"/>
    <x v="0"/>
    <s v="DO-13435"/>
    <s v="Denny Ordway"/>
    <x v="0"/>
    <x v="0"/>
    <x v="123"/>
    <s v="Arizona"/>
    <x v="154"/>
    <x v="1"/>
    <x v="598"/>
    <x v="1"/>
    <x v="12"/>
    <x v="598"/>
    <n v="43.92"/>
    <n v="5"/>
    <n v="0.2"/>
    <n v="15.920999999999999"/>
    <n v="35.136000000000003"/>
    <n v="8.7840000000000007"/>
    <x v="3"/>
    <x v="1"/>
    <s v="Q2"/>
    <x v="5"/>
  </r>
  <r>
    <n v="3691"/>
    <s v="US-2015-131359"/>
    <x v="628"/>
    <x v="450"/>
    <x v="0"/>
    <s v="FA-14230"/>
    <s v="Frank Atkinson"/>
    <x v="1"/>
    <x v="0"/>
    <x v="60"/>
    <s v="Colorado"/>
    <x v="76"/>
    <x v="1"/>
    <x v="1313"/>
    <x v="2"/>
    <x v="15"/>
    <x v="1299"/>
    <n v="59.994"/>
    <n v="2"/>
    <n v="0.7"/>
    <n v="-45.995399999999997"/>
    <n v="17.998200000000004"/>
    <n v="41.995799999999996"/>
    <x v="1"/>
    <x v="2"/>
    <s v="Q4"/>
    <x v="5"/>
  </r>
  <r>
    <n v="3692"/>
    <s v="US-2015-131359"/>
    <x v="628"/>
    <x v="450"/>
    <x v="0"/>
    <s v="FA-14230"/>
    <s v="Frank Atkinson"/>
    <x v="1"/>
    <x v="0"/>
    <x v="60"/>
    <s v="Colorado"/>
    <x v="76"/>
    <x v="1"/>
    <x v="1572"/>
    <x v="2"/>
    <x v="16"/>
    <x v="1563"/>
    <n v="439.99200000000002"/>
    <n v="1"/>
    <n v="0.2"/>
    <n v="164.99700000000001"/>
    <n v="351.99360000000001"/>
    <n v="87.998400000000004"/>
    <x v="1"/>
    <x v="2"/>
    <s v="Q4"/>
    <x v="5"/>
  </r>
  <r>
    <n v="3693"/>
    <s v="US-2015-131359"/>
    <x v="628"/>
    <x v="450"/>
    <x v="0"/>
    <s v="FA-14230"/>
    <s v="Frank Atkinson"/>
    <x v="1"/>
    <x v="0"/>
    <x v="60"/>
    <s v="Colorado"/>
    <x v="76"/>
    <x v="1"/>
    <x v="722"/>
    <x v="2"/>
    <x v="7"/>
    <x v="721"/>
    <n v="87.96"/>
    <n v="5"/>
    <n v="0.2"/>
    <n v="30.786000000000001"/>
    <n v="70.367999999999995"/>
    <n v="17.591999999999999"/>
    <x v="1"/>
    <x v="2"/>
    <s v="Q4"/>
    <x v="5"/>
  </r>
  <r>
    <n v="3694"/>
    <s v="US-2015-131359"/>
    <x v="628"/>
    <x v="450"/>
    <x v="0"/>
    <s v="FA-14230"/>
    <s v="Frank Atkinson"/>
    <x v="1"/>
    <x v="0"/>
    <x v="60"/>
    <s v="Colorado"/>
    <x v="76"/>
    <x v="1"/>
    <x v="1573"/>
    <x v="0"/>
    <x v="5"/>
    <x v="1564"/>
    <n v="15.488"/>
    <n v="4"/>
    <n v="0.2"/>
    <n v="3.6783999999999999"/>
    <n v="12.3904"/>
    <n v="3.0975999999999999"/>
    <x v="1"/>
    <x v="2"/>
    <s v="Q4"/>
    <x v="5"/>
  </r>
  <r>
    <n v="3695"/>
    <s v="CA-2016-142097"/>
    <x v="680"/>
    <x v="550"/>
    <x v="1"/>
    <s v="QJ-19255"/>
    <s v="Quincy Jones"/>
    <x v="1"/>
    <x v="0"/>
    <x v="24"/>
    <s v="Virginia"/>
    <x v="28"/>
    <x v="0"/>
    <x v="1197"/>
    <x v="1"/>
    <x v="8"/>
    <x v="1182"/>
    <n v="232.96"/>
    <n v="7"/>
    <n v="0"/>
    <n v="116.48"/>
    <n v="232.96"/>
    <n v="0"/>
    <x v="0"/>
    <x v="2"/>
    <s v="Q4"/>
    <x v="3"/>
  </r>
  <r>
    <n v="3696"/>
    <s v="CA-2016-142097"/>
    <x v="680"/>
    <x v="550"/>
    <x v="1"/>
    <s v="QJ-19255"/>
    <s v="Quincy Jones"/>
    <x v="1"/>
    <x v="0"/>
    <x v="24"/>
    <s v="Virginia"/>
    <x v="28"/>
    <x v="0"/>
    <x v="1475"/>
    <x v="1"/>
    <x v="12"/>
    <x v="1462"/>
    <n v="66.540000000000006"/>
    <n v="6"/>
    <n v="0"/>
    <n v="32.604599999999998"/>
    <n v="66.540000000000006"/>
    <n v="0"/>
    <x v="0"/>
    <x v="2"/>
    <s v="Q4"/>
    <x v="3"/>
  </r>
  <r>
    <n v="3697"/>
    <s v="CA-2016-142097"/>
    <x v="680"/>
    <x v="550"/>
    <x v="1"/>
    <s v="QJ-19255"/>
    <s v="Quincy Jones"/>
    <x v="1"/>
    <x v="0"/>
    <x v="24"/>
    <s v="Virginia"/>
    <x v="28"/>
    <x v="0"/>
    <x v="336"/>
    <x v="1"/>
    <x v="9"/>
    <x v="336"/>
    <n v="43.26"/>
    <n v="3"/>
    <n v="0"/>
    <n v="14.2758"/>
    <n v="43.26"/>
    <n v="0"/>
    <x v="0"/>
    <x v="2"/>
    <s v="Q4"/>
    <x v="3"/>
  </r>
  <r>
    <n v="3698"/>
    <s v="CA-2015-151680"/>
    <x v="902"/>
    <x v="958"/>
    <x v="0"/>
    <s v="TC-21475"/>
    <s v="Tony Chapman"/>
    <x v="2"/>
    <x v="0"/>
    <x v="4"/>
    <s v="Washington"/>
    <x v="60"/>
    <x v="1"/>
    <x v="1460"/>
    <x v="0"/>
    <x v="5"/>
    <x v="1446"/>
    <n v="141.96"/>
    <n v="2"/>
    <n v="0"/>
    <n v="22.7136"/>
    <n v="141.96"/>
    <n v="0"/>
    <x v="1"/>
    <x v="0"/>
    <s v="Q4"/>
    <x v="6"/>
  </r>
  <r>
    <n v="3699"/>
    <s v="CA-2014-140039"/>
    <x v="103"/>
    <x v="101"/>
    <x v="1"/>
    <s v="ON-18715"/>
    <s v="Odella Nelson"/>
    <x v="1"/>
    <x v="0"/>
    <x v="228"/>
    <s v="Arizona"/>
    <x v="285"/>
    <x v="1"/>
    <x v="1574"/>
    <x v="1"/>
    <x v="4"/>
    <x v="1565"/>
    <n v="79.400000000000006"/>
    <n v="5"/>
    <n v="0.2"/>
    <n v="5.9550000000000001"/>
    <n v="63.52000000000001"/>
    <n v="15.880000000000003"/>
    <x v="2"/>
    <x v="8"/>
    <s v="Q3"/>
    <x v="3"/>
  </r>
  <r>
    <n v="3700"/>
    <s v="CA-2017-160416"/>
    <x v="38"/>
    <x v="551"/>
    <x v="0"/>
    <s v="AD-10180"/>
    <s v="Alan Dominguez"/>
    <x v="2"/>
    <x v="0"/>
    <x v="181"/>
    <s v="New York"/>
    <x v="231"/>
    <x v="3"/>
    <x v="374"/>
    <x v="2"/>
    <x v="11"/>
    <x v="375"/>
    <n v="163.96"/>
    <n v="4"/>
    <n v="0"/>
    <n v="70.502799999999993"/>
    <n v="163.96"/>
    <n v="0"/>
    <x v="3"/>
    <x v="0"/>
    <s v="Q4"/>
    <x v="2"/>
  </r>
  <r>
    <n v="3701"/>
    <s v="CA-2017-169411"/>
    <x v="165"/>
    <x v="168"/>
    <x v="1"/>
    <s v="AC-10615"/>
    <s v="Ann Chong"/>
    <x v="1"/>
    <x v="0"/>
    <x v="30"/>
    <s v="New York"/>
    <x v="144"/>
    <x v="3"/>
    <x v="767"/>
    <x v="0"/>
    <x v="5"/>
    <x v="766"/>
    <n v="37.93"/>
    <n v="1"/>
    <n v="0"/>
    <n v="6.8273999999999999"/>
    <n v="37.93"/>
    <n v="0"/>
    <x v="3"/>
    <x v="4"/>
    <s v="Q4"/>
    <x v="1"/>
  </r>
  <r>
    <n v="3702"/>
    <s v="CA-2016-126543"/>
    <x v="850"/>
    <x v="405"/>
    <x v="0"/>
    <s v="MF-17665"/>
    <s v="Maureen Fritzler"/>
    <x v="1"/>
    <x v="0"/>
    <x v="167"/>
    <s v="Ohio"/>
    <x v="213"/>
    <x v="3"/>
    <x v="1462"/>
    <x v="0"/>
    <x v="5"/>
    <x v="1448"/>
    <n v="15.167999999999999"/>
    <n v="2"/>
    <n v="0.2"/>
    <n v="3.7919999999999998"/>
    <n v="12.134399999999999"/>
    <n v="3.0335999999999999"/>
    <x v="0"/>
    <x v="9"/>
    <s v="Q1"/>
    <x v="3"/>
  </r>
  <r>
    <n v="3703"/>
    <s v="CA-2015-104941"/>
    <x v="385"/>
    <x v="959"/>
    <x v="1"/>
    <s v="DH-13075"/>
    <s v="Dave Hallsten"/>
    <x v="1"/>
    <x v="0"/>
    <x v="27"/>
    <s v="Alabama"/>
    <x v="33"/>
    <x v="0"/>
    <x v="1560"/>
    <x v="1"/>
    <x v="6"/>
    <x v="1550"/>
    <n v="24.78"/>
    <n v="6"/>
    <n v="0"/>
    <n v="6.9383999999999997"/>
    <n v="24.78"/>
    <n v="0"/>
    <x v="1"/>
    <x v="1"/>
    <s v="Q2"/>
    <x v="3"/>
  </r>
  <r>
    <n v="3704"/>
    <s v="CA-2015-104941"/>
    <x v="385"/>
    <x v="959"/>
    <x v="1"/>
    <s v="DH-13075"/>
    <s v="Dave Hallsten"/>
    <x v="1"/>
    <x v="0"/>
    <x v="27"/>
    <s v="Alabama"/>
    <x v="33"/>
    <x v="0"/>
    <x v="1206"/>
    <x v="1"/>
    <x v="8"/>
    <x v="1191"/>
    <n v="19.14"/>
    <n v="3"/>
    <n v="0"/>
    <n v="8.8043999999999993"/>
    <n v="19.14"/>
    <n v="0"/>
    <x v="1"/>
    <x v="1"/>
    <s v="Q2"/>
    <x v="3"/>
  </r>
  <r>
    <n v="3705"/>
    <s v="CA-2015-104941"/>
    <x v="385"/>
    <x v="959"/>
    <x v="1"/>
    <s v="DH-13075"/>
    <s v="Dave Hallsten"/>
    <x v="1"/>
    <x v="0"/>
    <x v="27"/>
    <s v="Alabama"/>
    <x v="33"/>
    <x v="0"/>
    <x v="851"/>
    <x v="2"/>
    <x v="16"/>
    <x v="844"/>
    <n v="899.97"/>
    <n v="3"/>
    <n v="0"/>
    <n v="314.98950000000002"/>
    <n v="899.97"/>
    <n v="0"/>
    <x v="1"/>
    <x v="1"/>
    <s v="Q2"/>
    <x v="3"/>
  </r>
  <r>
    <n v="3706"/>
    <s v="CA-2015-104941"/>
    <x v="385"/>
    <x v="959"/>
    <x v="1"/>
    <s v="DH-13075"/>
    <s v="Dave Hallsten"/>
    <x v="1"/>
    <x v="0"/>
    <x v="27"/>
    <s v="Alabama"/>
    <x v="33"/>
    <x v="0"/>
    <x v="1541"/>
    <x v="1"/>
    <x v="10"/>
    <x v="1529"/>
    <n v="32.4"/>
    <n v="5"/>
    <n v="0"/>
    <n v="15.552"/>
    <n v="32.4"/>
    <n v="0"/>
    <x v="1"/>
    <x v="1"/>
    <s v="Q2"/>
    <x v="3"/>
  </r>
  <r>
    <n v="3707"/>
    <s v="CA-2017-160087"/>
    <x v="257"/>
    <x v="782"/>
    <x v="1"/>
    <s v="EN-13780"/>
    <s v="Edward Nazzal"/>
    <x v="0"/>
    <x v="0"/>
    <x v="61"/>
    <s v="Texas"/>
    <x v="77"/>
    <x v="2"/>
    <x v="1068"/>
    <x v="1"/>
    <x v="6"/>
    <x v="1057"/>
    <n v="23.832000000000001"/>
    <n v="3"/>
    <n v="0.2"/>
    <n v="6.5537999999999998"/>
    <n v="19.0656"/>
    <n v="4.7664"/>
    <x v="3"/>
    <x v="10"/>
    <s v="Q1"/>
    <x v="3"/>
  </r>
  <r>
    <n v="3708"/>
    <s v="CA-2014-120544"/>
    <x v="533"/>
    <x v="680"/>
    <x v="1"/>
    <s v="SS-20140"/>
    <s v="Saphhira Shifley"/>
    <x v="1"/>
    <x v="0"/>
    <x v="279"/>
    <s v="Texas"/>
    <x v="350"/>
    <x v="2"/>
    <x v="740"/>
    <x v="0"/>
    <x v="5"/>
    <x v="222"/>
    <n v="6.3680000000000003"/>
    <n v="2"/>
    <n v="0.6"/>
    <n v="-2.5472000000000001"/>
    <n v="2.5472000000000001"/>
    <n v="3.8208000000000002"/>
    <x v="2"/>
    <x v="0"/>
    <s v="Q4"/>
    <x v="1"/>
  </r>
  <r>
    <n v="3709"/>
    <s v="CA-2014-120544"/>
    <x v="533"/>
    <x v="680"/>
    <x v="1"/>
    <s v="SS-20140"/>
    <s v="Saphhira Shifley"/>
    <x v="1"/>
    <x v="0"/>
    <x v="279"/>
    <s v="Texas"/>
    <x v="350"/>
    <x v="2"/>
    <x v="1051"/>
    <x v="1"/>
    <x v="9"/>
    <x v="1040"/>
    <n v="34.176000000000002"/>
    <n v="3"/>
    <n v="0.8"/>
    <n v="-87.148799999999994"/>
    <n v="6.8351999999999986"/>
    <n v="27.340800000000002"/>
    <x v="2"/>
    <x v="0"/>
    <s v="Q4"/>
    <x v="1"/>
  </r>
  <r>
    <n v="3710"/>
    <s v="CA-2014-120544"/>
    <x v="533"/>
    <x v="680"/>
    <x v="1"/>
    <s v="SS-20140"/>
    <s v="Saphhira Shifley"/>
    <x v="1"/>
    <x v="0"/>
    <x v="279"/>
    <s v="Texas"/>
    <x v="350"/>
    <x v="2"/>
    <x v="1425"/>
    <x v="2"/>
    <x v="11"/>
    <x v="1413"/>
    <n v="5.5439999999999996"/>
    <n v="7"/>
    <n v="0.2"/>
    <n v="1.6632"/>
    <n v="4.4352"/>
    <n v="1.1088"/>
    <x v="2"/>
    <x v="0"/>
    <s v="Q4"/>
    <x v="1"/>
  </r>
  <r>
    <n v="3711"/>
    <s v="CA-2017-113670"/>
    <x v="453"/>
    <x v="117"/>
    <x v="2"/>
    <s v="RS-19765"/>
    <s v="Roland Schwarz"/>
    <x v="1"/>
    <x v="0"/>
    <x v="1"/>
    <s v="California"/>
    <x v="62"/>
    <x v="1"/>
    <x v="214"/>
    <x v="0"/>
    <x v="3"/>
    <x v="215"/>
    <n v="510.24"/>
    <n v="3"/>
    <n v="0.2"/>
    <n v="6.3780000000000001"/>
    <n v="408.19200000000001"/>
    <n v="102.048"/>
    <x v="3"/>
    <x v="2"/>
    <s v="Q4"/>
    <x v="1"/>
  </r>
  <r>
    <n v="3712"/>
    <s v="CA-2017-113670"/>
    <x v="453"/>
    <x v="117"/>
    <x v="2"/>
    <s v="RS-19765"/>
    <s v="Roland Schwarz"/>
    <x v="1"/>
    <x v="0"/>
    <x v="1"/>
    <s v="California"/>
    <x v="62"/>
    <x v="1"/>
    <x v="1127"/>
    <x v="1"/>
    <x v="10"/>
    <x v="1115"/>
    <n v="204.95"/>
    <n v="5"/>
    <n v="0"/>
    <n v="100.4255"/>
    <n v="204.95"/>
    <n v="0"/>
    <x v="3"/>
    <x v="2"/>
    <s v="Q4"/>
    <x v="1"/>
  </r>
  <r>
    <n v="3713"/>
    <s v="CA-2017-166198"/>
    <x v="81"/>
    <x v="321"/>
    <x v="2"/>
    <s v="JW-15955"/>
    <s v="Joni Wasserman"/>
    <x v="0"/>
    <x v="0"/>
    <x v="4"/>
    <s v="Washington"/>
    <x v="5"/>
    <x v="1"/>
    <x v="1575"/>
    <x v="2"/>
    <x v="11"/>
    <x v="1566"/>
    <n v="11.54"/>
    <n v="1"/>
    <n v="0"/>
    <n v="3.4620000000000002"/>
    <n v="11.54"/>
    <n v="0"/>
    <x v="3"/>
    <x v="3"/>
    <s v="Q2"/>
    <x v="5"/>
  </r>
  <r>
    <n v="3714"/>
    <s v="CA-2017-166198"/>
    <x v="81"/>
    <x v="321"/>
    <x v="2"/>
    <s v="JW-15955"/>
    <s v="Joni Wasserman"/>
    <x v="0"/>
    <x v="0"/>
    <x v="4"/>
    <s v="Washington"/>
    <x v="5"/>
    <x v="1"/>
    <x v="797"/>
    <x v="0"/>
    <x v="5"/>
    <x v="795"/>
    <n v="162.6"/>
    <n v="3"/>
    <n v="0"/>
    <n v="34.146000000000001"/>
    <n v="162.6"/>
    <n v="0"/>
    <x v="3"/>
    <x v="3"/>
    <s v="Q2"/>
    <x v="5"/>
  </r>
  <r>
    <n v="3715"/>
    <s v="CA-2014-135608"/>
    <x v="589"/>
    <x v="28"/>
    <x v="0"/>
    <s v="JK-15625"/>
    <s v="Jim Karlsson"/>
    <x v="0"/>
    <x v="0"/>
    <x v="175"/>
    <s v="Washington"/>
    <x v="224"/>
    <x v="1"/>
    <x v="600"/>
    <x v="1"/>
    <x v="10"/>
    <x v="600"/>
    <n v="45.68"/>
    <n v="2"/>
    <n v="0"/>
    <n v="21.012799999999999"/>
    <n v="45.68"/>
    <n v="0"/>
    <x v="2"/>
    <x v="4"/>
    <s v="Q4"/>
    <x v="2"/>
  </r>
  <r>
    <n v="3716"/>
    <s v="CA-2014-135608"/>
    <x v="589"/>
    <x v="28"/>
    <x v="0"/>
    <s v="JK-15625"/>
    <s v="Jim Karlsson"/>
    <x v="0"/>
    <x v="0"/>
    <x v="175"/>
    <s v="Washington"/>
    <x v="224"/>
    <x v="1"/>
    <x v="291"/>
    <x v="0"/>
    <x v="1"/>
    <x v="291"/>
    <n v="603.91999999999996"/>
    <n v="5"/>
    <n v="0.2"/>
    <n v="45.293999999999997"/>
    <n v="483.13599999999997"/>
    <n v="120.78399999999999"/>
    <x v="2"/>
    <x v="4"/>
    <s v="Q4"/>
    <x v="2"/>
  </r>
  <r>
    <n v="3717"/>
    <s v="CA-2017-144568"/>
    <x v="148"/>
    <x v="886"/>
    <x v="1"/>
    <s v="JO-15550"/>
    <s v="Jesus Ocampo"/>
    <x v="2"/>
    <x v="0"/>
    <x v="155"/>
    <s v="Nebraska"/>
    <x v="198"/>
    <x v="2"/>
    <x v="1217"/>
    <x v="1"/>
    <x v="13"/>
    <x v="1201"/>
    <n v="23.55"/>
    <n v="5"/>
    <n v="0"/>
    <n v="1.1775"/>
    <n v="23.55"/>
    <n v="0"/>
    <x v="3"/>
    <x v="5"/>
    <s v="Q2"/>
    <x v="2"/>
  </r>
  <r>
    <n v="3718"/>
    <s v="CA-2016-142370"/>
    <x v="251"/>
    <x v="30"/>
    <x v="1"/>
    <s v="TP-21130"/>
    <s v="Theone Pippenger"/>
    <x v="0"/>
    <x v="0"/>
    <x v="38"/>
    <s v="Georgia"/>
    <x v="112"/>
    <x v="0"/>
    <x v="1576"/>
    <x v="1"/>
    <x v="14"/>
    <x v="1567"/>
    <n v="5.04"/>
    <n v="2"/>
    <n v="0"/>
    <n v="0.1512"/>
    <n v="5.04"/>
    <n v="0"/>
    <x v="0"/>
    <x v="8"/>
    <s v="Q3"/>
    <x v="2"/>
  </r>
  <r>
    <n v="3719"/>
    <s v="CA-2016-142370"/>
    <x v="251"/>
    <x v="30"/>
    <x v="1"/>
    <s v="TP-21130"/>
    <s v="Theone Pippenger"/>
    <x v="0"/>
    <x v="0"/>
    <x v="38"/>
    <s v="Georgia"/>
    <x v="112"/>
    <x v="0"/>
    <x v="1135"/>
    <x v="2"/>
    <x v="11"/>
    <x v="1123"/>
    <n v="249.95"/>
    <n v="5"/>
    <n v="0"/>
    <n v="107.4785"/>
    <n v="249.95"/>
    <n v="0"/>
    <x v="0"/>
    <x v="8"/>
    <s v="Q3"/>
    <x v="2"/>
  </r>
  <r>
    <n v="3720"/>
    <s v="CA-2016-105900"/>
    <x v="42"/>
    <x v="30"/>
    <x v="1"/>
    <s v="BS-11590"/>
    <s v="Brendan Sweed"/>
    <x v="1"/>
    <x v="0"/>
    <x v="38"/>
    <s v="Indiana"/>
    <x v="134"/>
    <x v="2"/>
    <x v="158"/>
    <x v="1"/>
    <x v="6"/>
    <x v="159"/>
    <n v="33.4"/>
    <n v="5"/>
    <n v="0"/>
    <n v="12.358000000000001"/>
    <n v="33.4"/>
    <n v="0"/>
    <x v="0"/>
    <x v="8"/>
    <s v="Q3"/>
    <x v="3"/>
  </r>
  <r>
    <n v="3721"/>
    <s v="CA-2016-151155"/>
    <x v="887"/>
    <x v="746"/>
    <x v="1"/>
    <s v="AB-10255"/>
    <s v="Alejandro Ballentine"/>
    <x v="2"/>
    <x v="0"/>
    <x v="25"/>
    <s v="Mississippi"/>
    <x v="129"/>
    <x v="0"/>
    <x v="283"/>
    <x v="0"/>
    <x v="5"/>
    <x v="283"/>
    <n v="18.920000000000002"/>
    <n v="4"/>
    <n v="0"/>
    <n v="7.3788"/>
    <n v="18.920000000000002"/>
    <n v="0"/>
    <x v="0"/>
    <x v="4"/>
    <s v="Q4"/>
    <x v="0"/>
  </r>
  <r>
    <n v="3722"/>
    <s v="CA-2016-151155"/>
    <x v="887"/>
    <x v="746"/>
    <x v="1"/>
    <s v="AB-10255"/>
    <s v="Alejandro Ballentine"/>
    <x v="2"/>
    <x v="0"/>
    <x v="25"/>
    <s v="Mississippi"/>
    <x v="129"/>
    <x v="0"/>
    <x v="8"/>
    <x v="1"/>
    <x v="8"/>
    <x v="8"/>
    <n v="15.42"/>
    <n v="2"/>
    <n v="0"/>
    <n v="6.9390000000000001"/>
    <n v="15.42"/>
    <n v="0"/>
    <x v="0"/>
    <x v="4"/>
    <s v="Q4"/>
    <x v="0"/>
  </r>
  <r>
    <n v="3723"/>
    <s v="CA-2017-144036"/>
    <x v="903"/>
    <x v="177"/>
    <x v="1"/>
    <s v="FO-14305"/>
    <s v="Frank Olsen"/>
    <x v="0"/>
    <x v="0"/>
    <x v="12"/>
    <s v="Texas"/>
    <x v="32"/>
    <x v="2"/>
    <x v="311"/>
    <x v="1"/>
    <x v="6"/>
    <x v="311"/>
    <n v="35.712000000000003"/>
    <n v="8"/>
    <n v="0.2"/>
    <n v="2.2320000000000002"/>
    <n v="28.569600000000005"/>
    <n v="7.1424000000000012"/>
    <x v="3"/>
    <x v="0"/>
    <s v="Q4"/>
    <x v="4"/>
  </r>
  <r>
    <n v="3724"/>
    <s v="US-2014-169789"/>
    <x v="125"/>
    <x v="124"/>
    <x v="1"/>
    <s v="MF-17665"/>
    <s v="Maureen Fritzler"/>
    <x v="1"/>
    <x v="0"/>
    <x v="42"/>
    <s v="Arizona"/>
    <x v="51"/>
    <x v="1"/>
    <x v="1498"/>
    <x v="1"/>
    <x v="8"/>
    <x v="1486"/>
    <n v="551.98500000000001"/>
    <n v="5"/>
    <n v="0.7"/>
    <n v="-459.98750000000001"/>
    <n v="165.59550000000002"/>
    <n v="386.3895"/>
    <x v="2"/>
    <x v="4"/>
    <s v="Q4"/>
    <x v="0"/>
  </r>
  <r>
    <n v="3725"/>
    <s v="CA-2017-127264"/>
    <x v="355"/>
    <x v="710"/>
    <x v="2"/>
    <s v="SA-20830"/>
    <s v="Sue Ann Reed"/>
    <x v="0"/>
    <x v="0"/>
    <x v="22"/>
    <s v="Illinois"/>
    <x v="155"/>
    <x v="2"/>
    <x v="425"/>
    <x v="1"/>
    <x v="6"/>
    <x v="425"/>
    <n v="7.056"/>
    <n v="3"/>
    <n v="0.2"/>
    <n v="2.2050000000000001"/>
    <n v="5.6448"/>
    <n v="1.4112"/>
    <x v="3"/>
    <x v="3"/>
    <s v="Q2"/>
    <x v="2"/>
  </r>
  <r>
    <n v="3726"/>
    <s v="CA-2016-151512"/>
    <x v="482"/>
    <x v="771"/>
    <x v="1"/>
    <s v="SH-19975"/>
    <s v="Sally Hughsby"/>
    <x v="1"/>
    <x v="0"/>
    <x v="60"/>
    <s v="Colorado"/>
    <x v="76"/>
    <x v="1"/>
    <x v="1267"/>
    <x v="1"/>
    <x v="9"/>
    <x v="1251"/>
    <n v="18.72"/>
    <n v="2"/>
    <n v="0.2"/>
    <n v="3.51"/>
    <n v="14.975999999999999"/>
    <n v="3.7439999999999998"/>
    <x v="0"/>
    <x v="4"/>
    <s v="Q4"/>
    <x v="2"/>
  </r>
  <r>
    <n v="3727"/>
    <s v="CA-2016-165169"/>
    <x v="410"/>
    <x v="950"/>
    <x v="1"/>
    <s v="JL-15235"/>
    <s v="Janet Lee"/>
    <x v="0"/>
    <x v="0"/>
    <x v="46"/>
    <s v="Delaware"/>
    <x v="284"/>
    <x v="3"/>
    <x v="734"/>
    <x v="1"/>
    <x v="4"/>
    <x v="733"/>
    <n v="360.38"/>
    <n v="2"/>
    <n v="0"/>
    <n v="93.698800000000006"/>
    <n v="360.38"/>
    <n v="0"/>
    <x v="0"/>
    <x v="1"/>
    <s v="Q2"/>
    <x v="1"/>
  </r>
  <r>
    <n v="3728"/>
    <s v="CA-2016-165169"/>
    <x v="410"/>
    <x v="950"/>
    <x v="1"/>
    <s v="JL-15235"/>
    <s v="Janet Lee"/>
    <x v="0"/>
    <x v="0"/>
    <x v="46"/>
    <s v="Delaware"/>
    <x v="284"/>
    <x v="3"/>
    <x v="311"/>
    <x v="1"/>
    <x v="6"/>
    <x v="311"/>
    <n v="11.16"/>
    <n v="2"/>
    <n v="0"/>
    <n v="2.79"/>
    <n v="11.16"/>
    <n v="0"/>
    <x v="0"/>
    <x v="1"/>
    <s v="Q2"/>
    <x v="1"/>
  </r>
  <r>
    <n v="3729"/>
    <s v="CA-2016-165169"/>
    <x v="410"/>
    <x v="950"/>
    <x v="1"/>
    <s v="JL-15235"/>
    <s v="Janet Lee"/>
    <x v="0"/>
    <x v="0"/>
    <x v="46"/>
    <s v="Delaware"/>
    <x v="284"/>
    <x v="3"/>
    <x v="1508"/>
    <x v="1"/>
    <x v="2"/>
    <x v="1495"/>
    <n v="14.94"/>
    <n v="3"/>
    <n v="0"/>
    <n v="6.8723999999999998"/>
    <n v="14.94"/>
    <n v="0"/>
    <x v="0"/>
    <x v="1"/>
    <s v="Q2"/>
    <x v="1"/>
  </r>
  <r>
    <n v="3730"/>
    <s v="CA-2015-109575"/>
    <x v="227"/>
    <x v="832"/>
    <x v="1"/>
    <s v="KH-16630"/>
    <s v="Ken Heidel"/>
    <x v="1"/>
    <x v="0"/>
    <x v="183"/>
    <s v="Maryland"/>
    <x v="234"/>
    <x v="3"/>
    <x v="1018"/>
    <x v="1"/>
    <x v="4"/>
    <x v="1009"/>
    <n v="41.96"/>
    <n v="2"/>
    <n v="0"/>
    <n v="7.9724000000000004"/>
    <n v="41.96"/>
    <n v="0"/>
    <x v="1"/>
    <x v="8"/>
    <s v="Q3"/>
    <x v="5"/>
  </r>
  <r>
    <n v="3731"/>
    <s v="CA-2015-109575"/>
    <x v="227"/>
    <x v="832"/>
    <x v="1"/>
    <s v="KH-16630"/>
    <s v="Ken Heidel"/>
    <x v="1"/>
    <x v="0"/>
    <x v="183"/>
    <s v="Maryland"/>
    <x v="234"/>
    <x v="3"/>
    <x v="72"/>
    <x v="1"/>
    <x v="4"/>
    <x v="72"/>
    <n v="636.86"/>
    <n v="7"/>
    <n v="0"/>
    <n v="0"/>
    <n v="636.86"/>
    <n v="0"/>
    <x v="1"/>
    <x v="8"/>
    <s v="Q3"/>
    <x v="5"/>
  </r>
  <r>
    <n v="3732"/>
    <s v="CA-2015-109575"/>
    <x v="227"/>
    <x v="832"/>
    <x v="1"/>
    <s v="KH-16630"/>
    <s v="Ken Heidel"/>
    <x v="1"/>
    <x v="0"/>
    <x v="183"/>
    <s v="Maryland"/>
    <x v="234"/>
    <x v="3"/>
    <x v="1577"/>
    <x v="2"/>
    <x v="7"/>
    <x v="1568"/>
    <n v="499.99"/>
    <n v="1"/>
    <n v="0"/>
    <n v="129.9974"/>
    <n v="499.99"/>
    <n v="0"/>
    <x v="1"/>
    <x v="8"/>
    <s v="Q3"/>
    <x v="5"/>
  </r>
  <r>
    <n v="3733"/>
    <s v="CA-2015-109575"/>
    <x v="227"/>
    <x v="832"/>
    <x v="1"/>
    <s v="KH-16630"/>
    <s v="Ken Heidel"/>
    <x v="1"/>
    <x v="0"/>
    <x v="183"/>
    <s v="Maryland"/>
    <x v="234"/>
    <x v="3"/>
    <x v="1149"/>
    <x v="2"/>
    <x v="7"/>
    <x v="1137"/>
    <n v="1259.93"/>
    <n v="7"/>
    <n v="0"/>
    <n v="327.58179999999999"/>
    <n v="1259.93"/>
    <n v="0"/>
    <x v="1"/>
    <x v="8"/>
    <s v="Q3"/>
    <x v="5"/>
  </r>
  <r>
    <n v="3734"/>
    <s v="CA-2015-109575"/>
    <x v="227"/>
    <x v="832"/>
    <x v="1"/>
    <s v="KH-16630"/>
    <s v="Ken Heidel"/>
    <x v="1"/>
    <x v="0"/>
    <x v="183"/>
    <s v="Maryland"/>
    <x v="234"/>
    <x v="3"/>
    <x v="1526"/>
    <x v="1"/>
    <x v="8"/>
    <x v="1513"/>
    <n v="65.08"/>
    <n v="4"/>
    <n v="0"/>
    <n v="31.889199999999999"/>
    <n v="65.08"/>
    <n v="0"/>
    <x v="1"/>
    <x v="8"/>
    <s v="Q3"/>
    <x v="5"/>
  </r>
  <r>
    <n v="3735"/>
    <s v="CA-2017-168193"/>
    <x v="904"/>
    <x v="146"/>
    <x v="0"/>
    <s v="RM-19750"/>
    <s v="Roland Murray"/>
    <x v="0"/>
    <x v="0"/>
    <x v="20"/>
    <s v="New York"/>
    <x v="164"/>
    <x v="3"/>
    <x v="145"/>
    <x v="1"/>
    <x v="10"/>
    <x v="146"/>
    <n v="26.38"/>
    <n v="1"/>
    <n v="0"/>
    <n v="12.1348"/>
    <n v="26.38"/>
    <n v="0"/>
    <x v="3"/>
    <x v="10"/>
    <s v="Q1"/>
    <x v="2"/>
  </r>
  <r>
    <n v="3736"/>
    <s v="CA-2017-168193"/>
    <x v="904"/>
    <x v="146"/>
    <x v="0"/>
    <s v="RM-19750"/>
    <s v="Roland Murray"/>
    <x v="0"/>
    <x v="0"/>
    <x v="20"/>
    <s v="New York"/>
    <x v="164"/>
    <x v="3"/>
    <x v="928"/>
    <x v="0"/>
    <x v="5"/>
    <x v="921"/>
    <n v="71.97"/>
    <n v="3"/>
    <n v="0"/>
    <n v="16.553100000000001"/>
    <n v="71.97"/>
    <n v="0"/>
    <x v="3"/>
    <x v="10"/>
    <s v="Q1"/>
    <x v="2"/>
  </r>
  <r>
    <n v="3737"/>
    <s v="CA-2016-115476"/>
    <x v="716"/>
    <x v="320"/>
    <x v="3"/>
    <s v="VM-21835"/>
    <s v="Vivian Mathis"/>
    <x v="0"/>
    <x v="0"/>
    <x v="46"/>
    <s v="Delaware"/>
    <x v="284"/>
    <x v="3"/>
    <x v="1417"/>
    <x v="2"/>
    <x v="7"/>
    <x v="1405"/>
    <n v="129.97999999999999"/>
    <n v="2"/>
    <n v="0"/>
    <n v="62.3904"/>
    <n v="129.97999999999999"/>
    <n v="0"/>
    <x v="0"/>
    <x v="10"/>
    <s v="Q1"/>
    <x v="6"/>
  </r>
  <r>
    <n v="3738"/>
    <s v="CA-2016-115476"/>
    <x v="716"/>
    <x v="320"/>
    <x v="3"/>
    <s v="VM-21835"/>
    <s v="Vivian Mathis"/>
    <x v="0"/>
    <x v="0"/>
    <x v="46"/>
    <s v="Delaware"/>
    <x v="284"/>
    <x v="3"/>
    <x v="1526"/>
    <x v="1"/>
    <x v="8"/>
    <x v="1513"/>
    <n v="32.54"/>
    <n v="2"/>
    <n v="0"/>
    <n v="15.944599999999999"/>
    <n v="32.54"/>
    <n v="0"/>
    <x v="0"/>
    <x v="10"/>
    <s v="Q1"/>
    <x v="6"/>
  </r>
  <r>
    <n v="3739"/>
    <s v="CA-2016-133340"/>
    <x v="10"/>
    <x v="10"/>
    <x v="1"/>
    <s v="LH-17155"/>
    <s v="Logan Haushalter"/>
    <x v="0"/>
    <x v="0"/>
    <x v="25"/>
    <s v="Michigan"/>
    <x v="30"/>
    <x v="2"/>
    <x v="47"/>
    <x v="2"/>
    <x v="7"/>
    <x v="47"/>
    <n v="10.9"/>
    <n v="1"/>
    <n v="0"/>
    <n v="3.052"/>
    <n v="10.9"/>
    <n v="0"/>
    <x v="0"/>
    <x v="4"/>
    <s v="Q4"/>
    <x v="5"/>
  </r>
  <r>
    <n v="3740"/>
    <s v="CA-2016-133340"/>
    <x v="10"/>
    <x v="10"/>
    <x v="1"/>
    <s v="LH-17155"/>
    <s v="Logan Haushalter"/>
    <x v="0"/>
    <x v="0"/>
    <x v="25"/>
    <s v="Michigan"/>
    <x v="30"/>
    <x v="2"/>
    <x v="1016"/>
    <x v="2"/>
    <x v="11"/>
    <x v="1007"/>
    <n v="59.98"/>
    <n v="2"/>
    <n v="0"/>
    <n v="25.191600000000001"/>
    <n v="59.98"/>
    <n v="0"/>
    <x v="0"/>
    <x v="4"/>
    <s v="Q4"/>
    <x v="5"/>
  </r>
  <r>
    <n v="3741"/>
    <s v="CA-2016-133340"/>
    <x v="10"/>
    <x v="10"/>
    <x v="1"/>
    <s v="LH-17155"/>
    <s v="Logan Haushalter"/>
    <x v="0"/>
    <x v="0"/>
    <x v="25"/>
    <s v="Michigan"/>
    <x v="30"/>
    <x v="2"/>
    <x v="14"/>
    <x v="1"/>
    <x v="9"/>
    <x v="14"/>
    <n v="61.929000000000002"/>
    <n v="1"/>
    <n v="0.1"/>
    <n v="23.395399999999999"/>
    <n v="55.7361"/>
    <n v="6.1929000000000007"/>
    <x v="0"/>
    <x v="4"/>
    <s v="Q4"/>
    <x v="5"/>
  </r>
  <r>
    <n v="3742"/>
    <s v="CA-2016-137848"/>
    <x v="804"/>
    <x v="347"/>
    <x v="1"/>
    <s v="WB-21850"/>
    <s v="William Brown"/>
    <x v="0"/>
    <x v="0"/>
    <x v="20"/>
    <s v="New York"/>
    <x v="164"/>
    <x v="3"/>
    <x v="318"/>
    <x v="1"/>
    <x v="12"/>
    <x v="318"/>
    <n v="16.52"/>
    <n v="4"/>
    <n v="0"/>
    <n v="7.5991999999999997"/>
    <n v="16.52"/>
    <n v="0"/>
    <x v="0"/>
    <x v="9"/>
    <s v="Q1"/>
    <x v="5"/>
  </r>
  <r>
    <n v="3743"/>
    <s v="CA-2016-137848"/>
    <x v="804"/>
    <x v="347"/>
    <x v="1"/>
    <s v="WB-21850"/>
    <s v="William Brown"/>
    <x v="0"/>
    <x v="0"/>
    <x v="20"/>
    <s v="New York"/>
    <x v="164"/>
    <x v="3"/>
    <x v="1283"/>
    <x v="1"/>
    <x v="10"/>
    <x v="1268"/>
    <n v="60.12"/>
    <n v="9"/>
    <n v="0"/>
    <n v="28.857600000000001"/>
    <n v="60.12"/>
    <n v="0"/>
    <x v="0"/>
    <x v="9"/>
    <s v="Q1"/>
    <x v="5"/>
  </r>
  <r>
    <n v="3744"/>
    <s v="CA-2016-137848"/>
    <x v="804"/>
    <x v="347"/>
    <x v="1"/>
    <s v="WB-21850"/>
    <s v="William Brown"/>
    <x v="0"/>
    <x v="0"/>
    <x v="20"/>
    <s v="New York"/>
    <x v="164"/>
    <x v="3"/>
    <x v="340"/>
    <x v="1"/>
    <x v="8"/>
    <x v="340"/>
    <n v="49.536000000000001"/>
    <n v="3"/>
    <n v="0.2"/>
    <n v="17.337599999999998"/>
    <n v="39.628800000000005"/>
    <n v="9.9072000000000013"/>
    <x v="0"/>
    <x v="9"/>
    <s v="Q1"/>
    <x v="5"/>
  </r>
  <r>
    <n v="3745"/>
    <s v="CA-2014-113047"/>
    <x v="745"/>
    <x v="960"/>
    <x v="3"/>
    <s v="AP-10915"/>
    <s v="Arthur Prichep"/>
    <x v="0"/>
    <x v="0"/>
    <x v="371"/>
    <s v="South Carolina"/>
    <x v="454"/>
    <x v="0"/>
    <x v="1432"/>
    <x v="1"/>
    <x v="13"/>
    <x v="1420"/>
    <n v="11.85"/>
    <n v="3"/>
    <n v="0"/>
    <n v="3.7919999999999998"/>
    <n v="11.85"/>
    <n v="0"/>
    <x v="2"/>
    <x v="2"/>
    <s v="Q4"/>
    <x v="5"/>
  </r>
  <r>
    <n v="3746"/>
    <s v="CA-2016-149979"/>
    <x v="713"/>
    <x v="961"/>
    <x v="0"/>
    <s v="RA-19915"/>
    <s v="Russell Applegate"/>
    <x v="0"/>
    <x v="0"/>
    <x v="38"/>
    <s v="Georgia"/>
    <x v="112"/>
    <x v="0"/>
    <x v="392"/>
    <x v="1"/>
    <x v="4"/>
    <x v="393"/>
    <n v="118.25"/>
    <n v="5"/>
    <n v="0"/>
    <n v="34.292499999999997"/>
    <n v="118.25"/>
    <n v="0"/>
    <x v="0"/>
    <x v="8"/>
    <s v="Q3"/>
    <x v="5"/>
  </r>
  <r>
    <n v="3747"/>
    <s v="CA-2016-149979"/>
    <x v="713"/>
    <x v="961"/>
    <x v="0"/>
    <s v="RA-19915"/>
    <s v="Russell Applegate"/>
    <x v="0"/>
    <x v="0"/>
    <x v="38"/>
    <s v="Georgia"/>
    <x v="112"/>
    <x v="0"/>
    <x v="1265"/>
    <x v="0"/>
    <x v="1"/>
    <x v="1249"/>
    <n v="368.97"/>
    <n v="3"/>
    <n v="0"/>
    <n v="81.173400000000001"/>
    <n v="368.97"/>
    <n v="0"/>
    <x v="0"/>
    <x v="8"/>
    <s v="Q3"/>
    <x v="5"/>
  </r>
  <r>
    <n v="3748"/>
    <s v="CA-2017-161956"/>
    <x v="151"/>
    <x v="346"/>
    <x v="0"/>
    <s v="DR-12880"/>
    <s v="Dan Reichenbach"/>
    <x v="1"/>
    <x v="0"/>
    <x v="75"/>
    <s v="California"/>
    <x v="95"/>
    <x v="1"/>
    <x v="1071"/>
    <x v="0"/>
    <x v="5"/>
    <x v="1060"/>
    <n v="198.46"/>
    <n v="2"/>
    <n v="0"/>
    <n v="99.23"/>
    <n v="198.46"/>
    <n v="0"/>
    <x v="3"/>
    <x v="6"/>
    <s v="Q3"/>
    <x v="1"/>
  </r>
  <r>
    <n v="3749"/>
    <s v="CA-2017-161956"/>
    <x v="151"/>
    <x v="346"/>
    <x v="0"/>
    <s v="DR-12880"/>
    <s v="Dan Reichenbach"/>
    <x v="1"/>
    <x v="0"/>
    <x v="75"/>
    <s v="California"/>
    <x v="95"/>
    <x v="1"/>
    <x v="1429"/>
    <x v="1"/>
    <x v="9"/>
    <x v="1417"/>
    <n v="321.92"/>
    <n v="4"/>
    <n v="0"/>
    <n v="96.575999999999993"/>
    <n v="321.92"/>
    <n v="0"/>
    <x v="3"/>
    <x v="6"/>
    <s v="Q3"/>
    <x v="1"/>
  </r>
  <r>
    <n v="3750"/>
    <s v="CA-2017-161956"/>
    <x v="151"/>
    <x v="346"/>
    <x v="0"/>
    <s v="DR-12880"/>
    <s v="Dan Reichenbach"/>
    <x v="1"/>
    <x v="0"/>
    <x v="75"/>
    <s v="California"/>
    <x v="95"/>
    <x v="1"/>
    <x v="1572"/>
    <x v="2"/>
    <x v="16"/>
    <x v="1563"/>
    <n v="879.98400000000004"/>
    <n v="2"/>
    <n v="0.2"/>
    <n v="329.99400000000003"/>
    <n v="703.98720000000003"/>
    <n v="175.99680000000001"/>
    <x v="3"/>
    <x v="6"/>
    <s v="Q3"/>
    <x v="1"/>
  </r>
  <r>
    <n v="3751"/>
    <s v="CA-2017-161956"/>
    <x v="151"/>
    <x v="346"/>
    <x v="0"/>
    <s v="DR-12880"/>
    <s v="Dan Reichenbach"/>
    <x v="1"/>
    <x v="0"/>
    <x v="75"/>
    <s v="California"/>
    <x v="95"/>
    <x v="1"/>
    <x v="675"/>
    <x v="1"/>
    <x v="14"/>
    <x v="675"/>
    <n v="28.4"/>
    <n v="5"/>
    <n v="0"/>
    <n v="8.2360000000000007"/>
    <n v="28.4"/>
    <n v="0"/>
    <x v="3"/>
    <x v="6"/>
    <s v="Q3"/>
    <x v="1"/>
  </r>
  <r>
    <n v="3752"/>
    <s v="CA-2017-161956"/>
    <x v="151"/>
    <x v="346"/>
    <x v="0"/>
    <s v="DR-12880"/>
    <s v="Dan Reichenbach"/>
    <x v="1"/>
    <x v="0"/>
    <x v="75"/>
    <s v="California"/>
    <x v="95"/>
    <x v="1"/>
    <x v="370"/>
    <x v="0"/>
    <x v="1"/>
    <x v="371"/>
    <n v="230.28"/>
    <n v="3"/>
    <n v="0.2"/>
    <n v="23.027999999999999"/>
    <n v="184.22400000000002"/>
    <n v="46.056000000000004"/>
    <x v="3"/>
    <x v="6"/>
    <s v="Q3"/>
    <x v="1"/>
  </r>
  <r>
    <n v="3753"/>
    <s v="CA-2017-161956"/>
    <x v="151"/>
    <x v="346"/>
    <x v="0"/>
    <s v="DR-12880"/>
    <s v="Dan Reichenbach"/>
    <x v="1"/>
    <x v="0"/>
    <x v="75"/>
    <s v="California"/>
    <x v="95"/>
    <x v="1"/>
    <x v="968"/>
    <x v="1"/>
    <x v="10"/>
    <x v="961"/>
    <n v="116.28"/>
    <n v="3"/>
    <n v="0"/>
    <n v="56.977200000000003"/>
    <n v="116.28"/>
    <n v="0"/>
    <x v="3"/>
    <x v="6"/>
    <s v="Q3"/>
    <x v="1"/>
  </r>
  <r>
    <n v="3754"/>
    <s v="CA-2017-161956"/>
    <x v="151"/>
    <x v="346"/>
    <x v="0"/>
    <s v="DR-12880"/>
    <s v="Dan Reichenbach"/>
    <x v="1"/>
    <x v="0"/>
    <x v="75"/>
    <s v="California"/>
    <x v="95"/>
    <x v="1"/>
    <x v="115"/>
    <x v="1"/>
    <x v="8"/>
    <x v="115"/>
    <n v="841.56799999999998"/>
    <n v="2"/>
    <n v="0.2"/>
    <n v="294.54880000000003"/>
    <n v="673.25440000000003"/>
    <n v="168.31360000000001"/>
    <x v="3"/>
    <x v="6"/>
    <s v="Q3"/>
    <x v="1"/>
  </r>
  <r>
    <n v="3755"/>
    <s v="CA-2017-161956"/>
    <x v="151"/>
    <x v="346"/>
    <x v="0"/>
    <s v="DR-12880"/>
    <s v="Dan Reichenbach"/>
    <x v="1"/>
    <x v="0"/>
    <x v="75"/>
    <s v="California"/>
    <x v="95"/>
    <x v="1"/>
    <x v="1043"/>
    <x v="1"/>
    <x v="4"/>
    <x v="1032"/>
    <n v="354.9"/>
    <n v="5"/>
    <n v="0"/>
    <n v="17.745000000000001"/>
    <n v="354.9"/>
    <n v="0"/>
    <x v="3"/>
    <x v="6"/>
    <s v="Q3"/>
    <x v="1"/>
  </r>
  <r>
    <n v="3756"/>
    <s v="CA-2016-116799"/>
    <x v="840"/>
    <x v="962"/>
    <x v="2"/>
    <s v="JG-15310"/>
    <s v="Jason Gross"/>
    <x v="1"/>
    <x v="0"/>
    <x v="372"/>
    <s v="Texas"/>
    <x v="455"/>
    <x v="2"/>
    <x v="827"/>
    <x v="1"/>
    <x v="10"/>
    <x v="823"/>
    <n v="42.783999999999999"/>
    <n v="7"/>
    <n v="0.2"/>
    <n v="15.5092"/>
    <n v="34.227200000000003"/>
    <n v="8.5568000000000008"/>
    <x v="0"/>
    <x v="10"/>
    <s v="Q1"/>
    <x v="6"/>
  </r>
  <r>
    <n v="3757"/>
    <s v="CA-2016-116799"/>
    <x v="840"/>
    <x v="962"/>
    <x v="2"/>
    <s v="JG-15310"/>
    <s v="Jason Gross"/>
    <x v="1"/>
    <x v="0"/>
    <x v="372"/>
    <s v="Texas"/>
    <x v="455"/>
    <x v="2"/>
    <x v="1578"/>
    <x v="0"/>
    <x v="1"/>
    <x v="1569"/>
    <n v="563.42999999999995"/>
    <n v="5"/>
    <n v="0.3"/>
    <n v="-56.343000000000004"/>
    <n v="394.40099999999995"/>
    <n v="169.02899999999997"/>
    <x v="0"/>
    <x v="10"/>
    <s v="Q1"/>
    <x v="6"/>
  </r>
  <r>
    <n v="3758"/>
    <s v="CA-2016-111283"/>
    <x v="905"/>
    <x v="963"/>
    <x v="1"/>
    <s v="LC-16870"/>
    <s v="Lena Cacioppo"/>
    <x v="0"/>
    <x v="0"/>
    <x v="46"/>
    <s v="Ohio"/>
    <x v="55"/>
    <x v="3"/>
    <x v="1500"/>
    <x v="1"/>
    <x v="6"/>
    <x v="1488"/>
    <n v="111.104"/>
    <n v="7"/>
    <n v="0.2"/>
    <n v="8.3328000000000007"/>
    <n v="88.883200000000002"/>
    <n v="22.220800000000001"/>
    <x v="0"/>
    <x v="11"/>
    <s v="Q1"/>
    <x v="2"/>
  </r>
  <r>
    <n v="3759"/>
    <s v="CA-2015-167745"/>
    <x v="227"/>
    <x v="832"/>
    <x v="1"/>
    <s v="GB-14530"/>
    <s v="George Bell"/>
    <x v="1"/>
    <x v="0"/>
    <x v="1"/>
    <s v="California"/>
    <x v="13"/>
    <x v="1"/>
    <x v="241"/>
    <x v="1"/>
    <x v="6"/>
    <x v="242"/>
    <n v="11.68"/>
    <n v="2"/>
    <n v="0"/>
    <n v="5.4896000000000003"/>
    <n v="11.68"/>
    <n v="0"/>
    <x v="1"/>
    <x v="8"/>
    <s v="Q3"/>
    <x v="5"/>
  </r>
  <r>
    <n v="3760"/>
    <s v="CA-2015-167745"/>
    <x v="227"/>
    <x v="832"/>
    <x v="1"/>
    <s v="GB-14530"/>
    <s v="George Bell"/>
    <x v="1"/>
    <x v="0"/>
    <x v="1"/>
    <s v="California"/>
    <x v="13"/>
    <x v="1"/>
    <x v="1566"/>
    <x v="1"/>
    <x v="14"/>
    <x v="1557"/>
    <n v="16.899999999999999"/>
    <n v="2"/>
    <n v="0"/>
    <n v="5.07"/>
    <n v="16.899999999999999"/>
    <n v="0"/>
    <x v="1"/>
    <x v="8"/>
    <s v="Q3"/>
    <x v="5"/>
  </r>
  <r>
    <n v="3761"/>
    <s v="CA-2015-167745"/>
    <x v="227"/>
    <x v="832"/>
    <x v="1"/>
    <s v="GB-14530"/>
    <s v="George Bell"/>
    <x v="1"/>
    <x v="0"/>
    <x v="1"/>
    <s v="California"/>
    <x v="13"/>
    <x v="1"/>
    <x v="1122"/>
    <x v="0"/>
    <x v="5"/>
    <x v="1110"/>
    <n v="24.4"/>
    <n v="2"/>
    <n v="0"/>
    <n v="10.247999999999999"/>
    <n v="24.4"/>
    <n v="0"/>
    <x v="1"/>
    <x v="8"/>
    <s v="Q3"/>
    <x v="5"/>
  </r>
  <r>
    <n v="3762"/>
    <s v="CA-2017-104577"/>
    <x v="605"/>
    <x v="808"/>
    <x v="1"/>
    <s v="CK-12205"/>
    <s v="Chloris Kastensmidt"/>
    <x v="0"/>
    <x v="0"/>
    <x v="231"/>
    <s v="Massachusetts"/>
    <x v="288"/>
    <x v="3"/>
    <x v="161"/>
    <x v="1"/>
    <x v="10"/>
    <x v="1295"/>
    <n v="87.6"/>
    <n v="5"/>
    <n v="0"/>
    <n v="42.048000000000002"/>
    <n v="87.6"/>
    <n v="0"/>
    <x v="3"/>
    <x v="5"/>
    <s v="Q2"/>
    <x v="5"/>
  </r>
  <r>
    <n v="3763"/>
    <s v="CA-2016-156251"/>
    <x v="572"/>
    <x v="964"/>
    <x v="0"/>
    <s v="TS-21160"/>
    <s v="Theresa Swint"/>
    <x v="1"/>
    <x v="0"/>
    <x v="373"/>
    <s v="Wisconsin"/>
    <x v="456"/>
    <x v="2"/>
    <x v="430"/>
    <x v="0"/>
    <x v="0"/>
    <x v="430"/>
    <n v="241.96"/>
    <n v="2"/>
    <n v="0"/>
    <n v="24.196000000000002"/>
    <n v="241.96"/>
    <n v="0"/>
    <x v="0"/>
    <x v="6"/>
    <s v="Q3"/>
    <x v="3"/>
  </r>
  <r>
    <n v="3764"/>
    <s v="CA-2016-156251"/>
    <x v="572"/>
    <x v="964"/>
    <x v="0"/>
    <s v="TS-21160"/>
    <s v="Theresa Swint"/>
    <x v="1"/>
    <x v="0"/>
    <x v="373"/>
    <s v="Wisconsin"/>
    <x v="456"/>
    <x v="2"/>
    <x v="798"/>
    <x v="1"/>
    <x v="8"/>
    <x v="796"/>
    <n v="8.52"/>
    <n v="3"/>
    <n v="0"/>
    <n v="4.1748000000000003"/>
    <n v="8.52"/>
    <n v="0"/>
    <x v="0"/>
    <x v="6"/>
    <s v="Q3"/>
    <x v="3"/>
  </r>
  <r>
    <n v="3765"/>
    <s v="CA-2017-125878"/>
    <x v="906"/>
    <x v="965"/>
    <x v="1"/>
    <s v="MH-18025"/>
    <s v="Michelle Huthwaite"/>
    <x v="0"/>
    <x v="0"/>
    <x v="22"/>
    <s v="Illinois"/>
    <x v="36"/>
    <x v="2"/>
    <x v="98"/>
    <x v="1"/>
    <x v="8"/>
    <x v="98"/>
    <n v="1.788"/>
    <n v="3"/>
    <n v="0.8"/>
    <n v="-3.0396000000000001"/>
    <n v="0.35759999999999992"/>
    <n v="1.4304000000000001"/>
    <x v="3"/>
    <x v="11"/>
    <s v="Q1"/>
    <x v="3"/>
  </r>
  <r>
    <n v="3766"/>
    <s v="CA-2016-163153"/>
    <x v="844"/>
    <x v="595"/>
    <x v="1"/>
    <s v="DM-12955"/>
    <s v="Dario Medina"/>
    <x v="1"/>
    <x v="0"/>
    <x v="12"/>
    <s v="Texas"/>
    <x v="66"/>
    <x v="2"/>
    <x v="1169"/>
    <x v="0"/>
    <x v="3"/>
    <x v="1156"/>
    <n v="99.372"/>
    <n v="2"/>
    <n v="0.3"/>
    <n v="-1.4196"/>
    <n v="69.560400000000001"/>
    <n v="29.811599999999999"/>
    <x v="0"/>
    <x v="10"/>
    <s v="Q1"/>
    <x v="2"/>
  </r>
  <r>
    <n v="3767"/>
    <s v="CA-2016-163153"/>
    <x v="844"/>
    <x v="595"/>
    <x v="1"/>
    <s v="DM-12955"/>
    <s v="Dario Medina"/>
    <x v="1"/>
    <x v="0"/>
    <x v="12"/>
    <s v="Texas"/>
    <x v="66"/>
    <x v="2"/>
    <x v="59"/>
    <x v="1"/>
    <x v="6"/>
    <x v="59"/>
    <n v="1.3440000000000001"/>
    <n v="1"/>
    <n v="0.2"/>
    <n v="0.504"/>
    <n v="1.0752000000000002"/>
    <n v="0.26880000000000004"/>
    <x v="0"/>
    <x v="10"/>
    <s v="Q1"/>
    <x v="2"/>
  </r>
  <r>
    <n v="3768"/>
    <s v="CA-2015-103205"/>
    <x v="575"/>
    <x v="763"/>
    <x v="0"/>
    <s v="JJ-15760"/>
    <s v="Joel Jenkins"/>
    <x v="2"/>
    <x v="0"/>
    <x v="12"/>
    <s v="Texas"/>
    <x v="66"/>
    <x v="2"/>
    <x v="173"/>
    <x v="2"/>
    <x v="7"/>
    <x v="174"/>
    <n v="119.96"/>
    <n v="5"/>
    <n v="0.2"/>
    <n v="11.996"/>
    <n v="95.968000000000004"/>
    <n v="23.992000000000001"/>
    <x v="1"/>
    <x v="4"/>
    <s v="Q4"/>
    <x v="0"/>
  </r>
  <r>
    <n v="3769"/>
    <s v="CA-2014-153913"/>
    <x v="757"/>
    <x v="966"/>
    <x v="0"/>
    <s v="KB-16585"/>
    <s v="Ken Black"/>
    <x v="1"/>
    <x v="0"/>
    <x v="146"/>
    <s v="Florida"/>
    <x v="186"/>
    <x v="0"/>
    <x v="1153"/>
    <x v="0"/>
    <x v="1"/>
    <x v="1141"/>
    <n v="1013.832"/>
    <n v="9"/>
    <n v="0.2"/>
    <n v="101.3832"/>
    <n v="811.06560000000002"/>
    <n v="202.7664"/>
    <x v="2"/>
    <x v="4"/>
    <s v="Q4"/>
    <x v="0"/>
  </r>
  <r>
    <n v="3770"/>
    <s v="CA-2014-153913"/>
    <x v="757"/>
    <x v="966"/>
    <x v="0"/>
    <s v="KB-16585"/>
    <s v="Ken Black"/>
    <x v="1"/>
    <x v="0"/>
    <x v="146"/>
    <s v="Florida"/>
    <x v="186"/>
    <x v="0"/>
    <x v="310"/>
    <x v="1"/>
    <x v="13"/>
    <x v="310"/>
    <n v="1.984"/>
    <n v="2"/>
    <n v="0.2"/>
    <n v="0.66959999999999997"/>
    <n v="1.5872000000000002"/>
    <n v="0.39680000000000004"/>
    <x v="2"/>
    <x v="4"/>
    <s v="Q4"/>
    <x v="0"/>
  </r>
  <r>
    <n v="3771"/>
    <s v="CA-2016-155530"/>
    <x v="907"/>
    <x v="967"/>
    <x v="1"/>
    <s v="CM-12160"/>
    <s v="Charles McCrossin"/>
    <x v="0"/>
    <x v="0"/>
    <x v="8"/>
    <s v="California"/>
    <x v="34"/>
    <x v="1"/>
    <x v="489"/>
    <x v="0"/>
    <x v="3"/>
    <x v="489"/>
    <n v="2003.52"/>
    <n v="6"/>
    <n v="0.2"/>
    <n v="-325.572"/>
    <n v="1602.816"/>
    <n v="400.70400000000001"/>
    <x v="0"/>
    <x v="4"/>
    <s v="Q4"/>
    <x v="3"/>
  </r>
  <r>
    <n v="3772"/>
    <s v="US-2016-101196"/>
    <x v="536"/>
    <x v="968"/>
    <x v="1"/>
    <s v="FM-14215"/>
    <s v="Filia McAdams"/>
    <x v="1"/>
    <x v="0"/>
    <x v="10"/>
    <s v="Pennsylvania"/>
    <x v="11"/>
    <x v="3"/>
    <x v="232"/>
    <x v="1"/>
    <x v="4"/>
    <x v="233"/>
    <n v="82.367999999999995"/>
    <n v="2"/>
    <n v="0.2"/>
    <n v="-19.5624"/>
    <n v="65.894400000000005"/>
    <n v="16.473600000000001"/>
    <x v="0"/>
    <x v="5"/>
    <s v="Q2"/>
    <x v="6"/>
  </r>
  <r>
    <n v="3773"/>
    <s v="CA-2014-115357"/>
    <x v="908"/>
    <x v="826"/>
    <x v="0"/>
    <s v="RF-19735"/>
    <s v="Roland Fjeld"/>
    <x v="0"/>
    <x v="0"/>
    <x v="29"/>
    <s v="South Carolina"/>
    <x v="37"/>
    <x v="0"/>
    <x v="917"/>
    <x v="2"/>
    <x v="11"/>
    <x v="909"/>
    <n v="62.91"/>
    <n v="3"/>
    <n v="0"/>
    <n v="22.647600000000001"/>
    <n v="62.91"/>
    <n v="0"/>
    <x v="2"/>
    <x v="6"/>
    <s v="Q3"/>
    <x v="4"/>
  </r>
  <r>
    <n v="3774"/>
    <s v="US-2014-102715"/>
    <x v="909"/>
    <x v="969"/>
    <x v="0"/>
    <s v="JK-15370"/>
    <s v="Jay Kimmel"/>
    <x v="0"/>
    <x v="0"/>
    <x v="100"/>
    <s v="Florida"/>
    <x v="123"/>
    <x v="0"/>
    <x v="1579"/>
    <x v="1"/>
    <x v="13"/>
    <x v="1570"/>
    <n v="6.9119999999999999"/>
    <n v="3"/>
    <n v="0.2"/>
    <n v="2.3328000000000002"/>
    <n v="5.5296000000000003"/>
    <n v="1.3824000000000001"/>
    <x v="2"/>
    <x v="3"/>
    <s v="Q2"/>
    <x v="5"/>
  </r>
  <r>
    <n v="3775"/>
    <s v="US-2014-102715"/>
    <x v="909"/>
    <x v="969"/>
    <x v="0"/>
    <s v="JK-15370"/>
    <s v="Jay Kimmel"/>
    <x v="0"/>
    <x v="0"/>
    <x v="100"/>
    <s v="Florida"/>
    <x v="123"/>
    <x v="0"/>
    <x v="265"/>
    <x v="2"/>
    <x v="11"/>
    <x v="265"/>
    <n v="383.976"/>
    <n v="3"/>
    <n v="0.2"/>
    <n v="81.594899999999996"/>
    <n v="307.18080000000003"/>
    <n v="76.795200000000008"/>
    <x v="2"/>
    <x v="3"/>
    <s v="Q2"/>
    <x v="5"/>
  </r>
  <r>
    <n v="3776"/>
    <s v="US-2014-102715"/>
    <x v="909"/>
    <x v="969"/>
    <x v="0"/>
    <s v="JK-15370"/>
    <s v="Jay Kimmel"/>
    <x v="0"/>
    <x v="0"/>
    <x v="100"/>
    <s v="Florida"/>
    <x v="123"/>
    <x v="0"/>
    <x v="815"/>
    <x v="1"/>
    <x v="10"/>
    <x v="811"/>
    <n v="10.368"/>
    <n v="2"/>
    <n v="0.2"/>
    <n v="3.6288"/>
    <n v="8.2944000000000013"/>
    <n v="2.0736000000000003"/>
    <x v="2"/>
    <x v="3"/>
    <s v="Q2"/>
    <x v="5"/>
  </r>
  <r>
    <n v="3777"/>
    <s v="US-2014-102715"/>
    <x v="909"/>
    <x v="969"/>
    <x v="0"/>
    <s v="JK-15370"/>
    <s v="Jay Kimmel"/>
    <x v="0"/>
    <x v="0"/>
    <x v="100"/>
    <s v="Florida"/>
    <x v="123"/>
    <x v="0"/>
    <x v="1580"/>
    <x v="2"/>
    <x v="11"/>
    <x v="1571"/>
    <n v="335.94400000000002"/>
    <n v="7"/>
    <n v="0.2"/>
    <n v="41.993000000000002"/>
    <n v="268.7552"/>
    <n v="67.188800000000001"/>
    <x v="2"/>
    <x v="3"/>
    <s v="Q2"/>
    <x v="5"/>
  </r>
  <r>
    <n v="3778"/>
    <s v="CA-2015-107937"/>
    <x v="910"/>
    <x v="970"/>
    <x v="1"/>
    <s v="JB-16045"/>
    <s v="Julia Barnett"/>
    <x v="2"/>
    <x v="0"/>
    <x v="374"/>
    <s v="California"/>
    <x v="457"/>
    <x v="1"/>
    <x v="1319"/>
    <x v="0"/>
    <x v="5"/>
    <x v="1305"/>
    <n v="665.88"/>
    <n v="6"/>
    <n v="0"/>
    <n v="106.5408"/>
    <n v="665.88"/>
    <n v="0"/>
    <x v="1"/>
    <x v="5"/>
    <s v="Q2"/>
    <x v="1"/>
  </r>
  <r>
    <n v="3779"/>
    <s v="US-2017-148768"/>
    <x v="329"/>
    <x v="348"/>
    <x v="0"/>
    <s v="PN-18775"/>
    <s v="Parhena Norris"/>
    <x v="2"/>
    <x v="0"/>
    <x v="100"/>
    <s v="Florida"/>
    <x v="123"/>
    <x v="0"/>
    <x v="993"/>
    <x v="2"/>
    <x v="7"/>
    <x v="985"/>
    <n v="71.975999999999999"/>
    <n v="3"/>
    <n v="0.2"/>
    <n v="8.9969999999999999"/>
    <n v="57.580800000000004"/>
    <n v="14.395200000000001"/>
    <x v="3"/>
    <x v="0"/>
    <s v="Q4"/>
    <x v="6"/>
  </r>
  <r>
    <n v="3780"/>
    <s v="CA-2017-118521"/>
    <x v="911"/>
    <x v="971"/>
    <x v="1"/>
    <s v="LF-17185"/>
    <s v="Luke Foster"/>
    <x v="0"/>
    <x v="0"/>
    <x v="20"/>
    <s v="New York"/>
    <x v="45"/>
    <x v="3"/>
    <x v="423"/>
    <x v="1"/>
    <x v="10"/>
    <x v="423"/>
    <n v="37.94"/>
    <n v="2"/>
    <n v="0"/>
    <n v="18.211200000000002"/>
    <n v="37.94"/>
    <n v="0"/>
    <x v="3"/>
    <x v="11"/>
    <s v="Q1"/>
    <x v="6"/>
  </r>
  <r>
    <n v="3781"/>
    <s v="CA-2014-149643"/>
    <x v="912"/>
    <x v="779"/>
    <x v="1"/>
    <s v="RH-19510"/>
    <s v="Rick Huthwaite"/>
    <x v="2"/>
    <x v="0"/>
    <x v="375"/>
    <s v="Kansas"/>
    <x v="458"/>
    <x v="2"/>
    <x v="1075"/>
    <x v="2"/>
    <x v="7"/>
    <x v="1065"/>
    <n v="273.95999999999998"/>
    <n v="2"/>
    <n v="0"/>
    <n v="10.958399999999999"/>
    <n v="273.95999999999998"/>
    <n v="0"/>
    <x v="2"/>
    <x v="0"/>
    <s v="Q4"/>
    <x v="1"/>
  </r>
  <r>
    <n v="3782"/>
    <s v="CA-2015-135314"/>
    <x v="584"/>
    <x v="933"/>
    <x v="0"/>
    <s v="MC-17575"/>
    <s v="Matt Collins"/>
    <x v="0"/>
    <x v="0"/>
    <x v="10"/>
    <s v="Pennsylvania"/>
    <x v="74"/>
    <x v="3"/>
    <x v="1334"/>
    <x v="2"/>
    <x v="7"/>
    <x v="1319"/>
    <n v="269.98200000000003"/>
    <n v="3"/>
    <n v="0.4"/>
    <n v="40.497300000000003"/>
    <n v="161.98920000000001"/>
    <n v="107.99280000000002"/>
    <x v="1"/>
    <x v="7"/>
    <s v="Q3"/>
    <x v="6"/>
  </r>
  <r>
    <n v="3783"/>
    <s v="CA-2017-165204"/>
    <x v="38"/>
    <x v="38"/>
    <x v="0"/>
    <s v="MN-17935"/>
    <s v="Michael Nguyen"/>
    <x v="0"/>
    <x v="0"/>
    <x v="26"/>
    <s v="Tennessee"/>
    <x v="31"/>
    <x v="0"/>
    <x v="1101"/>
    <x v="1"/>
    <x v="10"/>
    <x v="1090"/>
    <n v="8.9039999999999999"/>
    <n v="3"/>
    <n v="0.2"/>
    <n v="3.339"/>
    <n v="7.1232000000000006"/>
    <n v="1.7808000000000002"/>
    <x v="3"/>
    <x v="0"/>
    <s v="Q4"/>
    <x v="2"/>
  </r>
  <r>
    <n v="3784"/>
    <s v="CA-2017-165204"/>
    <x v="38"/>
    <x v="38"/>
    <x v="0"/>
    <s v="MN-17935"/>
    <s v="Michael Nguyen"/>
    <x v="0"/>
    <x v="0"/>
    <x v="26"/>
    <s v="Tennessee"/>
    <x v="31"/>
    <x v="0"/>
    <x v="906"/>
    <x v="1"/>
    <x v="4"/>
    <x v="898"/>
    <n v="720.06399999999996"/>
    <n v="4"/>
    <n v="0.2"/>
    <n v="-63.005600000000001"/>
    <n v="576.05119999999999"/>
    <n v="144.0128"/>
    <x v="3"/>
    <x v="0"/>
    <s v="Q4"/>
    <x v="2"/>
  </r>
  <r>
    <n v="3785"/>
    <s v="CA-2017-125752"/>
    <x v="689"/>
    <x v="460"/>
    <x v="1"/>
    <s v="EH-14125"/>
    <s v="Eugene Hildebrand"/>
    <x v="2"/>
    <x v="0"/>
    <x v="2"/>
    <s v="Florida"/>
    <x v="2"/>
    <x v="0"/>
    <x v="1113"/>
    <x v="2"/>
    <x v="11"/>
    <x v="1102"/>
    <n v="41.423999999999999"/>
    <n v="2"/>
    <n v="0.2"/>
    <n v="8.2848000000000006"/>
    <n v="33.139200000000002"/>
    <n v="8.2848000000000006"/>
    <x v="3"/>
    <x v="7"/>
    <s v="Q3"/>
    <x v="2"/>
  </r>
  <r>
    <n v="3786"/>
    <s v="CA-2017-112487"/>
    <x v="377"/>
    <x v="53"/>
    <x v="1"/>
    <s v="TC-21535"/>
    <s v="Tracy Collins"/>
    <x v="2"/>
    <x v="0"/>
    <x v="38"/>
    <s v="Ohio"/>
    <x v="47"/>
    <x v="3"/>
    <x v="1581"/>
    <x v="1"/>
    <x v="8"/>
    <x v="1572"/>
    <n v="3.1320000000000001"/>
    <n v="2"/>
    <n v="0.7"/>
    <n v="-2.61"/>
    <n v="0.93960000000000021"/>
    <n v="2.1924000000000001"/>
    <x v="3"/>
    <x v="4"/>
    <s v="Q4"/>
    <x v="0"/>
  </r>
  <r>
    <n v="3787"/>
    <s v="CA-2016-144218"/>
    <x v="731"/>
    <x v="271"/>
    <x v="1"/>
    <s v="JD-15895"/>
    <s v="Jonathan Doherty"/>
    <x v="1"/>
    <x v="0"/>
    <x v="1"/>
    <s v="California"/>
    <x v="62"/>
    <x v="1"/>
    <x v="1449"/>
    <x v="1"/>
    <x v="4"/>
    <x v="1436"/>
    <n v="1085.42"/>
    <n v="7"/>
    <n v="0"/>
    <n v="282.20920000000001"/>
    <n v="1085.42"/>
    <n v="0"/>
    <x v="0"/>
    <x v="2"/>
    <s v="Q4"/>
    <x v="2"/>
  </r>
  <r>
    <n v="3788"/>
    <s v="CA-2016-169971"/>
    <x v="913"/>
    <x v="411"/>
    <x v="1"/>
    <s v="IL-15100"/>
    <s v="Ivan Liston"/>
    <x v="0"/>
    <x v="0"/>
    <x v="12"/>
    <s v="Texas"/>
    <x v="16"/>
    <x v="2"/>
    <x v="282"/>
    <x v="1"/>
    <x v="6"/>
    <x v="282"/>
    <n v="3.9119999999999999"/>
    <n v="1"/>
    <n v="0.2"/>
    <n v="1.0268999999999999"/>
    <n v="3.1295999999999999"/>
    <n v="0.78239999999999998"/>
    <x v="0"/>
    <x v="8"/>
    <s v="Q3"/>
    <x v="1"/>
  </r>
  <r>
    <n v="3789"/>
    <s v="CA-2016-169971"/>
    <x v="913"/>
    <x v="411"/>
    <x v="1"/>
    <s v="IL-15100"/>
    <s v="Ivan Liston"/>
    <x v="0"/>
    <x v="0"/>
    <x v="12"/>
    <s v="Texas"/>
    <x v="16"/>
    <x v="2"/>
    <x v="1062"/>
    <x v="1"/>
    <x v="6"/>
    <x v="1051"/>
    <n v="62.375999999999998"/>
    <n v="3"/>
    <n v="0.2"/>
    <n v="7.0172999999999996"/>
    <n v="49.900800000000004"/>
    <n v="12.475200000000001"/>
    <x v="0"/>
    <x v="8"/>
    <s v="Q3"/>
    <x v="1"/>
  </r>
  <r>
    <n v="3790"/>
    <s v="US-2016-133508"/>
    <x v="764"/>
    <x v="180"/>
    <x v="1"/>
    <s v="SW-20350"/>
    <s v="Sean Wendt"/>
    <x v="2"/>
    <x v="0"/>
    <x v="155"/>
    <s v="Nebraska"/>
    <x v="198"/>
    <x v="2"/>
    <x v="195"/>
    <x v="1"/>
    <x v="13"/>
    <x v="196"/>
    <n v="29.05"/>
    <n v="5"/>
    <n v="0"/>
    <n v="9.0054999999999996"/>
    <n v="29.05"/>
    <n v="0"/>
    <x v="0"/>
    <x v="3"/>
    <s v="Q2"/>
    <x v="1"/>
  </r>
  <r>
    <n v="3791"/>
    <s v="CA-2014-107139"/>
    <x v="260"/>
    <x v="972"/>
    <x v="1"/>
    <s v="DP-13390"/>
    <s v="Dennis Pardue"/>
    <x v="2"/>
    <x v="0"/>
    <x v="1"/>
    <s v="California"/>
    <x v="25"/>
    <x v="1"/>
    <x v="443"/>
    <x v="1"/>
    <x v="8"/>
    <x v="443"/>
    <n v="180.96"/>
    <n v="6"/>
    <n v="0.2"/>
    <n v="67.86"/>
    <n v="144.768"/>
    <n v="36.192"/>
    <x v="2"/>
    <x v="7"/>
    <s v="Q3"/>
    <x v="3"/>
  </r>
  <r>
    <n v="3792"/>
    <s v="CA-2015-111325"/>
    <x v="914"/>
    <x v="973"/>
    <x v="2"/>
    <s v="BT-11395"/>
    <s v="Bill Tyler"/>
    <x v="1"/>
    <x v="0"/>
    <x v="376"/>
    <s v="Pennsylvania"/>
    <x v="459"/>
    <x v="3"/>
    <x v="185"/>
    <x v="1"/>
    <x v="8"/>
    <x v="186"/>
    <n v="4.4189999999999996"/>
    <n v="3"/>
    <n v="0.7"/>
    <n v="-3.3879000000000001"/>
    <n v="1.3257000000000001"/>
    <n v="3.0932999999999997"/>
    <x v="1"/>
    <x v="11"/>
    <s v="Q1"/>
    <x v="5"/>
  </r>
  <r>
    <n v="3793"/>
    <s v="CA-2015-111325"/>
    <x v="914"/>
    <x v="973"/>
    <x v="2"/>
    <s v="BT-11395"/>
    <s v="Bill Tyler"/>
    <x v="1"/>
    <x v="0"/>
    <x v="376"/>
    <s v="Pennsylvania"/>
    <x v="459"/>
    <x v="3"/>
    <x v="1216"/>
    <x v="1"/>
    <x v="6"/>
    <x v="1200"/>
    <n v="16.032"/>
    <n v="6"/>
    <n v="0.2"/>
    <n v="2.2044000000000001"/>
    <n v="12.825600000000001"/>
    <n v="3.2064000000000004"/>
    <x v="1"/>
    <x v="11"/>
    <s v="Q1"/>
    <x v="5"/>
  </r>
  <r>
    <n v="3794"/>
    <s v="CA-2015-163762"/>
    <x v="154"/>
    <x v="382"/>
    <x v="1"/>
    <s v="JE-15475"/>
    <s v="Jeremy Ellison"/>
    <x v="0"/>
    <x v="0"/>
    <x v="20"/>
    <s v="New York"/>
    <x v="23"/>
    <x v="3"/>
    <x v="1068"/>
    <x v="1"/>
    <x v="6"/>
    <x v="1057"/>
    <n v="29.79"/>
    <n v="3"/>
    <n v="0"/>
    <n v="12.511799999999999"/>
    <n v="29.79"/>
    <n v="0"/>
    <x v="1"/>
    <x v="0"/>
    <s v="Q4"/>
    <x v="5"/>
  </r>
  <r>
    <n v="3795"/>
    <s v="US-2014-117163"/>
    <x v="915"/>
    <x v="921"/>
    <x v="1"/>
    <s v="EJ-13720"/>
    <s v="Ed Jacobs"/>
    <x v="0"/>
    <x v="0"/>
    <x v="70"/>
    <s v="California"/>
    <x v="88"/>
    <x v="1"/>
    <x v="1277"/>
    <x v="1"/>
    <x v="4"/>
    <x v="1262"/>
    <n v="57.23"/>
    <n v="1"/>
    <n v="0"/>
    <n v="14.307499999999999"/>
    <n v="57.23"/>
    <n v="0"/>
    <x v="2"/>
    <x v="9"/>
    <s v="Q1"/>
    <x v="2"/>
  </r>
  <r>
    <n v="3796"/>
    <s v="US-2014-117163"/>
    <x v="915"/>
    <x v="921"/>
    <x v="1"/>
    <s v="EJ-13720"/>
    <s v="Ed Jacobs"/>
    <x v="0"/>
    <x v="0"/>
    <x v="70"/>
    <s v="California"/>
    <x v="88"/>
    <x v="1"/>
    <x v="1582"/>
    <x v="0"/>
    <x v="3"/>
    <x v="1573"/>
    <n v="333"/>
    <n v="3"/>
    <n v="0.2"/>
    <n v="-16.649999999999999"/>
    <n v="266.40000000000003"/>
    <n v="66.600000000000009"/>
    <x v="2"/>
    <x v="9"/>
    <s v="Q1"/>
    <x v="2"/>
  </r>
  <r>
    <n v="3797"/>
    <s v="US-2014-117163"/>
    <x v="915"/>
    <x v="921"/>
    <x v="1"/>
    <s v="EJ-13720"/>
    <s v="Ed Jacobs"/>
    <x v="0"/>
    <x v="0"/>
    <x v="70"/>
    <s v="California"/>
    <x v="88"/>
    <x v="1"/>
    <x v="1583"/>
    <x v="1"/>
    <x v="6"/>
    <x v="1574"/>
    <n v="36.44"/>
    <n v="4"/>
    <n v="0"/>
    <n v="12.0252"/>
    <n v="36.44"/>
    <n v="0"/>
    <x v="2"/>
    <x v="9"/>
    <s v="Q1"/>
    <x v="2"/>
  </r>
  <r>
    <n v="3798"/>
    <s v="CA-2017-121314"/>
    <x v="397"/>
    <x v="255"/>
    <x v="2"/>
    <s v="BE-11410"/>
    <s v="Bobby Elias"/>
    <x v="0"/>
    <x v="0"/>
    <x v="100"/>
    <s v="Florida"/>
    <x v="327"/>
    <x v="0"/>
    <x v="656"/>
    <x v="1"/>
    <x v="10"/>
    <x v="656"/>
    <n v="251.64"/>
    <n v="3"/>
    <n v="0.2"/>
    <n v="88.073999999999998"/>
    <n v="201.31200000000001"/>
    <n v="50.328000000000003"/>
    <x v="3"/>
    <x v="8"/>
    <s v="Q3"/>
    <x v="3"/>
  </r>
  <r>
    <n v="3799"/>
    <s v="CA-2017-147760"/>
    <x v="259"/>
    <x v="133"/>
    <x v="2"/>
    <s v="KL-16555"/>
    <s v="Kelly Lampkin"/>
    <x v="1"/>
    <x v="0"/>
    <x v="247"/>
    <s v="North Carolina"/>
    <x v="306"/>
    <x v="0"/>
    <x v="309"/>
    <x v="0"/>
    <x v="3"/>
    <x v="309"/>
    <n v="523.76400000000001"/>
    <n v="3"/>
    <n v="0.4"/>
    <n v="-192.04679999999999"/>
    <n v="314.25839999999999"/>
    <n v="209.50560000000002"/>
    <x v="3"/>
    <x v="0"/>
    <s v="Q4"/>
    <x v="3"/>
  </r>
  <r>
    <n v="3800"/>
    <s v="CA-2017-147760"/>
    <x v="259"/>
    <x v="133"/>
    <x v="2"/>
    <s v="KL-16555"/>
    <s v="Kelly Lampkin"/>
    <x v="1"/>
    <x v="0"/>
    <x v="247"/>
    <s v="North Carolina"/>
    <x v="306"/>
    <x v="0"/>
    <x v="1194"/>
    <x v="2"/>
    <x v="7"/>
    <x v="1179"/>
    <n v="1359.96"/>
    <n v="5"/>
    <n v="0.2"/>
    <n v="118.9965"/>
    <n v="1087.9680000000001"/>
    <n v="271.99200000000002"/>
    <x v="3"/>
    <x v="0"/>
    <s v="Q4"/>
    <x v="3"/>
  </r>
  <r>
    <n v="3801"/>
    <s v="CA-2016-156503"/>
    <x v="500"/>
    <x v="550"/>
    <x v="1"/>
    <s v="NC-18415"/>
    <s v="Nathan Cano"/>
    <x v="0"/>
    <x v="0"/>
    <x v="108"/>
    <s v="North Carolina"/>
    <x v="222"/>
    <x v="0"/>
    <x v="1584"/>
    <x v="0"/>
    <x v="1"/>
    <x v="1575"/>
    <n v="102.592"/>
    <n v="1"/>
    <n v="0.2"/>
    <n v="10.2592"/>
    <n v="82.073599999999999"/>
    <n v="20.5184"/>
    <x v="0"/>
    <x v="2"/>
    <s v="Q4"/>
    <x v="5"/>
  </r>
  <r>
    <n v="3802"/>
    <s v="CA-2016-156503"/>
    <x v="500"/>
    <x v="550"/>
    <x v="1"/>
    <s v="NC-18415"/>
    <s v="Nathan Cano"/>
    <x v="0"/>
    <x v="0"/>
    <x v="108"/>
    <s v="North Carolina"/>
    <x v="222"/>
    <x v="0"/>
    <x v="721"/>
    <x v="2"/>
    <x v="11"/>
    <x v="720"/>
    <n v="22.704000000000001"/>
    <n v="1"/>
    <n v="0.2"/>
    <n v="5.9598000000000004"/>
    <n v="18.1632"/>
    <n v="4.5407999999999999"/>
    <x v="0"/>
    <x v="2"/>
    <s v="Q4"/>
    <x v="5"/>
  </r>
  <r>
    <n v="3803"/>
    <s v="CA-2016-156503"/>
    <x v="500"/>
    <x v="550"/>
    <x v="1"/>
    <s v="NC-18415"/>
    <s v="Nathan Cano"/>
    <x v="0"/>
    <x v="0"/>
    <x v="108"/>
    <s v="North Carolina"/>
    <x v="222"/>
    <x v="0"/>
    <x v="1413"/>
    <x v="1"/>
    <x v="10"/>
    <x v="1400"/>
    <n v="93.024000000000001"/>
    <n v="3"/>
    <n v="0.2"/>
    <n v="33.721200000000003"/>
    <n v="74.419200000000004"/>
    <n v="18.604800000000001"/>
    <x v="0"/>
    <x v="2"/>
    <s v="Q4"/>
    <x v="5"/>
  </r>
  <r>
    <n v="3804"/>
    <s v="CA-2016-156503"/>
    <x v="500"/>
    <x v="550"/>
    <x v="1"/>
    <s v="NC-18415"/>
    <s v="Nathan Cano"/>
    <x v="0"/>
    <x v="0"/>
    <x v="108"/>
    <s v="North Carolina"/>
    <x v="222"/>
    <x v="0"/>
    <x v="1444"/>
    <x v="1"/>
    <x v="14"/>
    <x v="327"/>
    <n v="12.768000000000001"/>
    <n v="2"/>
    <n v="0.2"/>
    <n v="1.4363999999999999"/>
    <n v="10.214400000000001"/>
    <n v="2.5536000000000003"/>
    <x v="0"/>
    <x v="2"/>
    <s v="Q4"/>
    <x v="5"/>
  </r>
  <r>
    <n v="3805"/>
    <s v="CA-2016-156503"/>
    <x v="500"/>
    <x v="550"/>
    <x v="1"/>
    <s v="NC-18415"/>
    <s v="Nathan Cano"/>
    <x v="0"/>
    <x v="0"/>
    <x v="108"/>
    <s v="North Carolina"/>
    <x v="222"/>
    <x v="0"/>
    <x v="466"/>
    <x v="1"/>
    <x v="12"/>
    <x v="467"/>
    <n v="35.008000000000003"/>
    <n v="4"/>
    <n v="0.2"/>
    <n v="13.128"/>
    <n v="28.006400000000003"/>
    <n v="7.0016000000000007"/>
    <x v="0"/>
    <x v="2"/>
    <s v="Q4"/>
    <x v="5"/>
  </r>
  <r>
    <n v="3806"/>
    <s v="CA-2016-156503"/>
    <x v="500"/>
    <x v="550"/>
    <x v="1"/>
    <s v="NC-18415"/>
    <s v="Nathan Cano"/>
    <x v="0"/>
    <x v="0"/>
    <x v="108"/>
    <s v="North Carolina"/>
    <x v="222"/>
    <x v="0"/>
    <x v="126"/>
    <x v="1"/>
    <x v="10"/>
    <x v="127"/>
    <n v="39.152000000000001"/>
    <n v="1"/>
    <n v="0.2"/>
    <n v="14.682"/>
    <n v="31.321600000000004"/>
    <n v="7.8304000000000009"/>
    <x v="0"/>
    <x v="2"/>
    <s v="Q4"/>
    <x v="5"/>
  </r>
  <r>
    <n v="3807"/>
    <s v="CA-2015-113628"/>
    <x v="768"/>
    <x v="765"/>
    <x v="1"/>
    <s v="AH-10690"/>
    <s v="Anna Häberlin"/>
    <x v="1"/>
    <x v="0"/>
    <x v="369"/>
    <s v="Florida"/>
    <x v="452"/>
    <x v="0"/>
    <x v="454"/>
    <x v="1"/>
    <x v="6"/>
    <x v="455"/>
    <n v="11.76"/>
    <n v="5"/>
    <n v="0.2"/>
    <n v="1.323"/>
    <n v="9.4079999999999995"/>
    <n v="2.3519999999999999"/>
    <x v="1"/>
    <x v="0"/>
    <s v="Q4"/>
    <x v="6"/>
  </r>
  <r>
    <n v="3808"/>
    <s v="CA-2015-113628"/>
    <x v="768"/>
    <x v="765"/>
    <x v="1"/>
    <s v="AH-10690"/>
    <s v="Anna Häberlin"/>
    <x v="1"/>
    <x v="0"/>
    <x v="369"/>
    <s v="Florida"/>
    <x v="452"/>
    <x v="0"/>
    <x v="44"/>
    <x v="1"/>
    <x v="8"/>
    <x v="44"/>
    <n v="5.2380000000000004"/>
    <n v="2"/>
    <n v="0.7"/>
    <n v="-4.0157999999999996"/>
    <n v="1.5714000000000004"/>
    <n v="3.6665999999999999"/>
    <x v="1"/>
    <x v="0"/>
    <s v="Q4"/>
    <x v="6"/>
  </r>
  <r>
    <n v="3809"/>
    <s v="CA-2015-113628"/>
    <x v="768"/>
    <x v="765"/>
    <x v="1"/>
    <s v="AH-10690"/>
    <s v="Anna Häberlin"/>
    <x v="1"/>
    <x v="0"/>
    <x v="369"/>
    <s v="Florida"/>
    <x v="452"/>
    <x v="0"/>
    <x v="1472"/>
    <x v="1"/>
    <x v="8"/>
    <x v="1459"/>
    <n v="4.6619999999999999"/>
    <n v="3"/>
    <n v="0.7"/>
    <n v="-3.7296"/>
    <n v="1.3986000000000003"/>
    <n v="3.2633999999999999"/>
    <x v="1"/>
    <x v="0"/>
    <s v="Q4"/>
    <x v="6"/>
  </r>
  <r>
    <n v="3810"/>
    <s v="CA-2015-113628"/>
    <x v="768"/>
    <x v="765"/>
    <x v="1"/>
    <s v="AH-10690"/>
    <s v="Anna Häberlin"/>
    <x v="1"/>
    <x v="0"/>
    <x v="369"/>
    <s v="Florida"/>
    <x v="452"/>
    <x v="0"/>
    <x v="1585"/>
    <x v="0"/>
    <x v="1"/>
    <x v="1576"/>
    <n v="523.91999999999996"/>
    <n v="5"/>
    <n v="0.2"/>
    <n v="-72.039000000000001"/>
    <n v="419.13599999999997"/>
    <n v="104.78399999999999"/>
    <x v="1"/>
    <x v="0"/>
    <s v="Q4"/>
    <x v="6"/>
  </r>
  <r>
    <n v="3811"/>
    <s v="CA-2015-113628"/>
    <x v="768"/>
    <x v="765"/>
    <x v="1"/>
    <s v="AH-10690"/>
    <s v="Anna Häberlin"/>
    <x v="1"/>
    <x v="0"/>
    <x v="369"/>
    <s v="Florida"/>
    <x v="452"/>
    <x v="0"/>
    <x v="1066"/>
    <x v="2"/>
    <x v="7"/>
    <x v="1055"/>
    <n v="100.792"/>
    <n v="1"/>
    <n v="0.2"/>
    <n v="10.0792"/>
    <n v="80.633600000000001"/>
    <n v="20.1584"/>
    <x v="1"/>
    <x v="0"/>
    <s v="Q4"/>
    <x v="6"/>
  </r>
  <r>
    <n v="3812"/>
    <s v="CA-2015-113628"/>
    <x v="768"/>
    <x v="765"/>
    <x v="1"/>
    <s v="AH-10690"/>
    <s v="Anna Häberlin"/>
    <x v="1"/>
    <x v="0"/>
    <x v="369"/>
    <s v="Florida"/>
    <x v="452"/>
    <x v="0"/>
    <x v="212"/>
    <x v="0"/>
    <x v="1"/>
    <x v="213"/>
    <n v="146.136"/>
    <n v="3"/>
    <n v="0.2"/>
    <n v="16.440300000000001"/>
    <n v="116.9088"/>
    <n v="29.2272"/>
    <x v="1"/>
    <x v="0"/>
    <s v="Q4"/>
    <x v="6"/>
  </r>
  <r>
    <n v="3813"/>
    <s v="CA-2017-147753"/>
    <x v="916"/>
    <x v="974"/>
    <x v="3"/>
    <s v="PK-19075"/>
    <s v="Pete Kriz"/>
    <x v="0"/>
    <x v="0"/>
    <x v="158"/>
    <s v="Wisconsin"/>
    <x v="201"/>
    <x v="2"/>
    <x v="1586"/>
    <x v="1"/>
    <x v="2"/>
    <x v="1577"/>
    <n v="25.06"/>
    <n v="2"/>
    <n v="0"/>
    <n v="11.7782"/>
    <n v="25.06"/>
    <n v="0"/>
    <x v="3"/>
    <x v="10"/>
    <s v="Q1"/>
    <x v="1"/>
  </r>
  <r>
    <n v="3814"/>
    <s v="CA-2015-103961"/>
    <x v="599"/>
    <x v="217"/>
    <x v="1"/>
    <s v="NG-18430"/>
    <s v="Nathan Gelder"/>
    <x v="0"/>
    <x v="0"/>
    <x v="94"/>
    <s v="Illinois"/>
    <x v="116"/>
    <x v="2"/>
    <x v="617"/>
    <x v="1"/>
    <x v="2"/>
    <x v="617"/>
    <n v="19.824000000000002"/>
    <n v="6"/>
    <n v="0.2"/>
    <n v="6.4428000000000001"/>
    <n v="15.859200000000001"/>
    <n v="3.9648000000000003"/>
    <x v="1"/>
    <x v="0"/>
    <s v="Q4"/>
    <x v="6"/>
  </r>
  <r>
    <n v="3815"/>
    <s v="CA-2016-152471"/>
    <x v="630"/>
    <x v="975"/>
    <x v="3"/>
    <s v="ZD-21925"/>
    <s v="Zuschuss Donatelli"/>
    <x v="0"/>
    <x v="0"/>
    <x v="108"/>
    <s v="Florida"/>
    <x v="133"/>
    <x v="0"/>
    <x v="1164"/>
    <x v="2"/>
    <x v="7"/>
    <x v="1151"/>
    <n v="823.96"/>
    <n v="5"/>
    <n v="0.2"/>
    <n v="51.497500000000002"/>
    <n v="659.16800000000012"/>
    <n v="164.79200000000003"/>
    <x v="0"/>
    <x v="7"/>
    <s v="Q3"/>
    <x v="5"/>
  </r>
  <r>
    <n v="3816"/>
    <s v="CA-2016-152471"/>
    <x v="630"/>
    <x v="975"/>
    <x v="3"/>
    <s v="ZD-21925"/>
    <s v="Zuschuss Donatelli"/>
    <x v="0"/>
    <x v="0"/>
    <x v="108"/>
    <s v="Florida"/>
    <x v="133"/>
    <x v="0"/>
    <x v="112"/>
    <x v="1"/>
    <x v="10"/>
    <x v="112"/>
    <n v="15.984"/>
    <n v="2"/>
    <n v="0.2"/>
    <n v="4.9950000000000001"/>
    <n v="12.7872"/>
    <n v="3.1968000000000001"/>
    <x v="0"/>
    <x v="7"/>
    <s v="Q3"/>
    <x v="5"/>
  </r>
  <r>
    <n v="3817"/>
    <s v="CA-2015-102582"/>
    <x v="426"/>
    <x v="400"/>
    <x v="1"/>
    <s v="NW-18400"/>
    <s v="Natalie Webber"/>
    <x v="0"/>
    <x v="0"/>
    <x v="216"/>
    <s v="Alabama"/>
    <x v="271"/>
    <x v="0"/>
    <x v="1382"/>
    <x v="0"/>
    <x v="3"/>
    <x v="1367"/>
    <n v="801.96"/>
    <n v="2"/>
    <n v="0"/>
    <n v="200.49"/>
    <n v="801.96"/>
    <n v="0"/>
    <x v="1"/>
    <x v="8"/>
    <s v="Q3"/>
    <x v="0"/>
  </r>
  <r>
    <n v="3818"/>
    <s v="CA-2015-102582"/>
    <x v="426"/>
    <x v="400"/>
    <x v="1"/>
    <s v="NW-18400"/>
    <s v="Natalie Webber"/>
    <x v="0"/>
    <x v="0"/>
    <x v="216"/>
    <s v="Alabama"/>
    <x v="271"/>
    <x v="0"/>
    <x v="1431"/>
    <x v="2"/>
    <x v="7"/>
    <x v="1419"/>
    <n v="59.97"/>
    <n v="3"/>
    <n v="0"/>
    <n v="0"/>
    <n v="59.97"/>
    <n v="0"/>
    <x v="1"/>
    <x v="8"/>
    <s v="Q3"/>
    <x v="0"/>
  </r>
  <r>
    <n v="3819"/>
    <s v="CA-2015-102582"/>
    <x v="426"/>
    <x v="400"/>
    <x v="1"/>
    <s v="NW-18400"/>
    <s v="Natalie Webber"/>
    <x v="0"/>
    <x v="0"/>
    <x v="216"/>
    <s v="Alabama"/>
    <x v="271"/>
    <x v="0"/>
    <x v="531"/>
    <x v="0"/>
    <x v="1"/>
    <x v="531"/>
    <n v="1056.8599999999999"/>
    <n v="7"/>
    <n v="0"/>
    <n v="306.48939999999999"/>
    <n v="1056.8599999999999"/>
    <n v="0"/>
    <x v="1"/>
    <x v="8"/>
    <s v="Q3"/>
    <x v="0"/>
  </r>
  <r>
    <n v="3820"/>
    <s v="CA-2017-141873"/>
    <x v="449"/>
    <x v="518"/>
    <x v="1"/>
    <s v="HG-14845"/>
    <s v="Harry Greene"/>
    <x v="0"/>
    <x v="0"/>
    <x v="20"/>
    <s v="New York"/>
    <x v="23"/>
    <x v="3"/>
    <x v="880"/>
    <x v="1"/>
    <x v="8"/>
    <x v="874"/>
    <n v="12.816000000000001"/>
    <n v="3"/>
    <n v="0.2"/>
    <n v="4.3254000000000001"/>
    <n v="10.252800000000001"/>
    <n v="2.5632000000000001"/>
    <x v="3"/>
    <x v="2"/>
    <s v="Q4"/>
    <x v="2"/>
  </r>
  <r>
    <n v="3821"/>
    <s v="CA-2017-141873"/>
    <x v="449"/>
    <x v="518"/>
    <x v="1"/>
    <s v="HG-14845"/>
    <s v="Harry Greene"/>
    <x v="0"/>
    <x v="0"/>
    <x v="20"/>
    <s v="New York"/>
    <x v="23"/>
    <x v="3"/>
    <x v="1219"/>
    <x v="0"/>
    <x v="0"/>
    <x v="1203"/>
    <n v="314.35199999999998"/>
    <n v="3"/>
    <n v="0.2"/>
    <n v="-15.717599999999999"/>
    <n v="251.48159999999999"/>
    <n v="62.870399999999997"/>
    <x v="3"/>
    <x v="2"/>
    <s v="Q4"/>
    <x v="2"/>
  </r>
  <r>
    <n v="3822"/>
    <s v="CA-2017-141873"/>
    <x v="449"/>
    <x v="518"/>
    <x v="1"/>
    <s v="HG-14845"/>
    <s v="Harry Greene"/>
    <x v="0"/>
    <x v="0"/>
    <x v="20"/>
    <s v="New York"/>
    <x v="23"/>
    <x v="3"/>
    <x v="1587"/>
    <x v="1"/>
    <x v="10"/>
    <x v="1578"/>
    <n v="18.98"/>
    <n v="2"/>
    <n v="0"/>
    <n v="8.9206000000000003"/>
    <n v="18.98"/>
    <n v="0"/>
    <x v="3"/>
    <x v="2"/>
    <s v="Q4"/>
    <x v="2"/>
  </r>
  <r>
    <n v="3823"/>
    <s v="CA-2017-141873"/>
    <x v="449"/>
    <x v="518"/>
    <x v="1"/>
    <s v="HG-14845"/>
    <s v="Harry Greene"/>
    <x v="0"/>
    <x v="0"/>
    <x v="20"/>
    <s v="New York"/>
    <x v="23"/>
    <x v="3"/>
    <x v="1469"/>
    <x v="1"/>
    <x v="8"/>
    <x v="1456"/>
    <n v="18.239999999999998"/>
    <n v="6"/>
    <n v="0.2"/>
    <n v="6.1559999999999997"/>
    <n v="14.591999999999999"/>
    <n v="3.6479999999999997"/>
    <x v="3"/>
    <x v="2"/>
    <s v="Q4"/>
    <x v="2"/>
  </r>
  <r>
    <n v="3824"/>
    <s v="CA-2015-140984"/>
    <x v="471"/>
    <x v="629"/>
    <x v="1"/>
    <s v="CC-12685"/>
    <s v="Craig Carroll"/>
    <x v="0"/>
    <x v="0"/>
    <x v="20"/>
    <s v="New York"/>
    <x v="164"/>
    <x v="3"/>
    <x v="546"/>
    <x v="1"/>
    <x v="4"/>
    <x v="546"/>
    <n v="991.2"/>
    <n v="6"/>
    <n v="0"/>
    <n v="257.71199999999999"/>
    <n v="991.2"/>
    <n v="0"/>
    <x v="1"/>
    <x v="8"/>
    <s v="Q3"/>
    <x v="2"/>
  </r>
  <r>
    <n v="3825"/>
    <s v="CA-2015-140984"/>
    <x v="471"/>
    <x v="629"/>
    <x v="1"/>
    <s v="CC-12685"/>
    <s v="Craig Carroll"/>
    <x v="0"/>
    <x v="0"/>
    <x v="20"/>
    <s v="New York"/>
    <x v="164"/>
    <x v="3"/>
    <x v="1572"/>
    <x v="2"/>
    <x v="16"/>
    <x v="1563"/>
    <n v="879.98400000000004"/>
    <n v="2"/>
    <n v="0.2"/>
    <n v="329.99400000000003"/>
    <n v="703.98720000000003"/>
    <n v="175.99680000000001"/>
    <x v="1"/>
    <x v="8"/>
    <s v="Q3"/>
    <x v="2"/>
  </r>
  <r>
    <n v="3826"/>
    <s v="CA-2015-140984"/>
    <x v="471"/>
    <x v="629"/>
    <x v="1"/>
    <s v="CC-12685"/>
    <s v="Craig Carroll"/>
    <x v="0"/>
    <x v="0"/>
    <x v="20"/>
    <s v="New York"/>
    <x v="164"/>
    <x v="3"/>
    <x v="751"/>
    <x v="1"/>
    <x v="8"/>
    <x v="749"/>
    <n v="12.96"/>
    <n v="9"/>
    <n v="0.2"/>
    <n v="4.5359999999999996"/>
    <n v="10.368000000000002"/>
    <n v="2.5920000000000005"/>
    <x v="1"/>
    <x v="8"/>
    <s v="Q3"/>
    <x v="2"/>
  </r>
  <r>
    <n v="3827"/>
    <s v="CA-2014-132801"/>
    <x v="273"/>
    <x v="976"/>
    <x v="1"/>
    <s v="JG-15805"/>
    <s v="John Grady"/>
    <x v="1"/>
    <x v="0"/>
    <x v="61"/>
    <s v="Texas"/>
    <x v="162"/>
    <x v="2"/>
    <x v="230"/>
    <x v="1"/>
    <x v="4"/>
    <x v="231"/>
    <n v="107.44"/>
    <n v="10"/>
    <n v="0.2"/>
    <n v="10.744"/>
    <n v="85.951999999999998"/>
    <n v="21.488"/>
    <x v="2"/>
    <x v="2"/>
    <s v="Q4"/>
    <x v="0"/>
  </r>
  <r>
    <n v="3828"/>
    <s v="CA-2017-141733"/>
    <x v="917"/>
    <x v="676"/>
    <x v="1"/>
    <s v="RW-19540"/>
    <s v="Rick Wilson"/>
    <x v="1"/>
    <x v="0"/>
    <x v="66"/>
    <s v="Michigan"/>
    <x v="151"/>
    <x v="2"/>
    <x v="284"/>
    <x v="0"/>
    <x v="1"/>
    <x v="284"/>
    <n v="1458.65"/>
    <n v="5"/>
    <n v="0"/>
    <n v="423.00850000000003"/>
    <n v="1458.65"/>
    <n v="0"/>
    <x v="3"/>
    <x v="5"/>
    <s v="Q2"/>
    <x v="1"/>
  </r>
  <r>
    <n v="3829"/>
    <s v="CA-2017-141733"/>
    <x v="917"/>
    <x v="676"/>
    <x v="1"/>
    <s v="RW-19540"/>
    <s v="Rick Wilson"/>
    <x v="1"/>
    <x v="0"/>
    <x v="66"/>
    <s v="Michigan"/>
    <x v="151"/>
    <x v="2"/>
    <x v="1391"/>
    <x v="0"/>
    <x v="1"/>
    <x v="1377"/>
    <n v="26.64"/>
    <n v="1"/>
    <n v="0"/>
    <n v="7.4592000000000001"/>
    <n v="26.64"/>
    <n v="0"/>
    <x v="3"/>
    <x v="5"/>
    <s v="Q2"/>
    <x v="1"/>
  </r>
  <r>
    <n v="3830"/>
    <s v="CA-2017-141733"/>
    <x v="917"/>
    <x v="676"/>
    <x v="1"/>
    <s v="RW-19540"/>
    <s v="Rick Wilson"/>
    <x v="1"/>
    <x v="0"/>
    <x v="66"/>
    <s v="Michigan"/>
    <x v="151"/>
    <x v="2"/>
    <x v="467"/>
    <x v="0"/>
    <x v="1"/>
    <x v="468"/>
    <n v="476.8"/>
    <n v="2"/>
    <n v="0"/>
    <n v="119.2"/>
    <n v="476.8"/>
    <n v="0"/>
    <x v="3"/>
    <x v="5"/>
    <s v="Q2"/>
    <x v="1"/>
  </r>
  <r>
    <n v="3831"/>
    <s v="CA-2017-141733"/>
    <x v="917"/>
    <x v="676"/>
    <x v="1"/>
    <s v="RW-19540"/>
    <s v="Rick Wilson"/>
    <x v="1"/>
    <x v="0"/>
    <x v="66"/>
    <s v="Michigan"/>
    <x v="151"/>
    <x v="2"/>
    <x v="535"/>
    <x v="1"/>
    <x v="9"/>
    <x v="535"/>
    <n v="87.444000000000003"/>
    <n v="2"/>
    <n v="0.1"/>
    <n v="18.4604"/>
    <n v="78.699600000000004"/>
    <n v="8.7444000000000006"/>
    <x v="3"/>
    <x v="5"/>
    <s v="Q2"/>
    <x v="1"/>
  </r>
  <r>
    <n v="3832"/>
    <s v="US-2015-111927"/>
    <x v="717"/>
    <x v="765"/>
    <x v="1"/>
    <s v="LS-17230"/>
    <s v="Lycoris Saunders"/>
    <x v="0"/>
    <x v="0"/>
    <x v="18"/>
    <s v="Delaware"/>
    <x v="21"/>
    <x v="3"/>
    <x v="216"/>
    <x v="0"/>
    <x v="5"/>
    <x v="1579"/>
    <n v="76.14"/>
    <n v="3"/>
    <n v="0"/>
    <n v="26.649000000000001"/>
    <n v="76.14"/>
    <n v="0"/>
    <x v="1"/>
    <x v="0"/>
    <s v="Q4"/>
    <x v="3"/>
  </r>
  <r>
    <n v="3833"/>
    <s v="US-2015-111927"/>
    <x v="717"/>
    <x v="765"/>
    <x v="1"/>
    <s v="LS-17230"/>
    <s v="Lycoris Saunders"/>
    <x v="0"/>
    <x v="0"/>
    <x v="18"/>
    <s v="Delaware"/>
    <x v="21"/>
    <x v="3"/>
    <x v="1230"/>
    <x v="1"/>
    <x v="8"/>
    <x v="1213"/>
    <n v="19.96"/>
    <n v="2"/>
    <n v="0"/>
    <n v="9.3811999999999998"/>
    <n v="19.96"/>
    <n v="0"/>
    <x v="1"/>
    <x v="0"/>
    <s v="Q4"/>
    <x v="3"/>
  </r>
  <r>
    <n v="3834"/>
    <s v="CA-2014-105984"/>
    <x v="156"/>
    <x v="81"/>
    <x v="3"/>
    <s v="MY-18295"/>
    <s v="Muhammed Yedwab"/>
    <x v="1"/>
    <x v="0"/>
    <x v="38"/>
    <s v="Ohio"/>
    <x v="47"/>
    <x v="3"/>
    <x v="754"/>
    <x v="2"/>
    <x v="7"/>
    <x v="752"/>
    <n v="1049.97"/>
    <n v="5"/>
    <n v="0.4"/>
    <n v="-209.994"/>
    <n v="629.98199999999997"/>
    <n v="419.98800000000006"/>
    <x v="2"/>
    <x v="0"/>
    <s v="Q4"/>
    <x v="2"/>
  </r>
  <r>
    <n v="3835"/>
    <s v="CA-2014-105984"/>
    <x v="156"/>
    <x v="81"/>
    <x v="3"/>
    <s v="MY-18295"/>
    <s v="Muhammed Yedwab"/>
    <x v="1"/>
    <x v="0"/>
    <x v="38"/>
    <s v="Ohio"/>
    <x v="47"/>
    <x v="3"/>
    <x v="1003"/>
    <x v="0"/>
    <x v="1"/>
    <x v="995"/>
    <n v="611.05799999999999"/>
    <n v="3"/>
    <n v="0.3"/>
    <n v="-34.9176"/>
    <n v="427.74059999999997"/>
    <n v="183.31739999999999"/>
    <x v="2"/>
    <x v="0"/>
    <s v="Q4"/>
    <x v="2"/>
  </r>
  <r>
    <n v="3836"/>
    <s v="CA-2014-100363"/>
    <x v="918"/>
    <x v="977"/>
    <x v="1"/>
    <s v="JM-15655"/>
    <s v="Jim Mitchum"/>
    <x v="1"/>
    <x v="0"/>
    <x v="220"/>
    <s v="Arizona"/>
    <x v="275"/>
    <x v="1"/>
    <x v="1084"/>
    <x v="1"/>
    <x v="13"/>
    <x v="1074"/>
    <n v="2.3679999999999999"/>
    <n v="2"/>
    <n v="0.2"/>
    <n v="0.82879999999999998"/>
    <n v="1.8944000000000001"/>
    <n v="0.47360000000000002"/>
    <x v="2"/>
    <x v="3"/>
    <s v="Q2"/>
    <x v="0"/>
  </r>
  <r>
    <n v="3837"/>
    <s v="CA-2014-100363"/>
    <x v="918"/>
    <x v="977"/>
    <x v="1"/>
    <s v="JM-15655"/>
    <s v="Jim Mitchum"/>
    <x v="1"/>
    <x v="0"/>
    <x v="220"/>
    <s v="Arizona"/>
    <x v="275"/>
    <x v="1"/>
    <x v="1588"/>
    <x v="1"/>
    <x v="10"/>
    <x v="1580"/>
    <n v="19.007999999999999"/>
    <n v="3"/>
    <n v="0.2"/>
    <n v="6.8903999999999996"/>
    <n v="15.2064"/>
    <n v="3.8016000000000001"/>
    <x v="2"/>
    <x v="3"/>
    <s v="Q2"/>
    <x v="0"/>
  </r>
  <r>
    <n v="3838"/>
    <s v="CA-2014-126760"/>
    <x v="711"/>
    <x v="978"/>
    <x v="1"/>
    <s v="KM-16720"/>
    <s v="Kunst Miller"/>
    <x v="0"/>
    <x v="0"/>
    <x v="226"/>
    <s v="Nevada"/>
    <x v="282"/>
    <x v="1"/>
    <x v="432"/>
    <x v="2"/>
    <x v="7"/>
    <x v="432"/>
    <n v="911.98400000000004"/>
    <n v="2"/>
    <n v="0.2"/>
    <n v="113.998"/>
    <n v="729.58720000000005"/>
    <n v="182.39680000000001"/>
    <x v="2"/>
    <x v="7"/>
    <s v="Q3"/>
    <x v="3"/>
  </r>
  <r>
    <n v="3839"/>
    <s v="CA-2014-126760"/>
    <x v="711"/>
    <x v="978"/>
    <x v="1"/>
    <s v="KM-16720"/>
    <s v="Kunst Miller"/>
    <x v="0"/>
    <x v="0"/>
    <x v="226"/>
    <s v="Nevada"/>
    <x v="282"/>
    <x v="1"/>
    <x v="299"/>
    <x v="0"/>
    <x v="1"/>
    <x v="299"/>
    <n v="674.35199999999998"/>
    <n v="3"/>
    <n v="0.2"/>
    <n v="-109.5822"/>
    <n v="539.48159999999996"/>
    <n v="134.87039999999999"/>
    <x v="2"/>
    <x v="7"/>
    <s v="Q3"/>
    <x v="3"/>
  </r>
  <r>
    <n v="3840"/>
    <s v="CA-2014-126760"/>
    <x v="711"/>
    <x v="978"/>
    <x v="1"/>
    <s v="KM-16720"/>
    <s v="Kunst Miller"/>
    <x v="0"/>
    <x v="0"/>
    <x v="226"/>
    <s v="Nevada"/>
    <x v="282"/>
    <x v="1"/>
    <x v="943"/>
    <x v="0"/>
    <x v="5"/>
    <x v="936"/>
    <n v="134.01"/>
    <n v="9"/>
    <n v="0"/>
    <n v="36.182699999999997"/>
    <n v="134.01"/>
    <n v="0"/>
    <x v="2"/>
    <x v="7"/>
    <s v="Q3"/>
    <x v="3"/>
  </r>
  <r>
    <n v="3841"/>
    <s v="CA-2014-126760"/>
    <x v="711"/>
    <x v="978"/>
    <x v="1"/>
    <s v="KM-16720"/>
    <s v="Kunst Miller"/>
    <x v="0"/>
    <x v="0"/>
    <x v="226"/>
    <s v="Nevada"/>
    <x v="282"/>
    <x v="1"/>
    <x v="1589"/>
    <x v="2"/>
    <x v="11"/>
    <x v="1581"/>
    <n v="170.97"/>
    <n v="3"/>
    <n v="0"/>
    <n v="70.097700000000003"/>
    <n v="170.97"/>
    <n v="0"/>
    <x v="2"/>
    <x v="7"/>
    <s v="Q3"/>
    <x v="3"/>
  </r>
  <r>
    <n v="3842"/>
    <s v="US-2014-109162"/>
    <x v="785"/>
    <x v="979"/>
    <x v="1"/>
    <s v="KE-16420"/>
    <s v="Katrina Edelman"/>
    <x v="1"/>
    <x v="0"/>
    <x v="39"/>
    <s v="Tennessee"/>
    <x v="48"/>
    <x v="0"/>
    <x v="474"/>
    <x v="0"/>
    <x v="1"/>
    <x v="475"/>
    <n v="170.352"/>
    <n v="3"/>
    <n v="0.2"/>
    <n v="10.647"/>
    <n v="136.2816"/>
    <n v="34.070399999999999"/>
    <x v="2"/>
    <x v="1"/>
    <s v="Q2"/>
    <x v="1"/>
  </r>
  <r>
    <n v="3843"/>
    <s v="CA-2014-101931"/>
    <x v="919"/>
    <x v="199"/>
    <x v="2"/>
    <s v="TS-21370"/>
    <s v="Todd Sumrall"/>
    <x v="1"/>
    <x v="0"/>
    <x v="1"/>
    <s v="California"/>
    <x v="13"/>
    <x v="1"/>
    <x v="307"/>
    <x v="1"/>
    <x v="8"/>
    <x v="307"/>
    <n v="7.1840000000000002"/>
    <n v="2"/>
    <n v="0.2"/>
    <n v="2.2450000000000001"/>
    <n v="5.7472000000000003"/>
    <n v="1.4368000000000001"/>
    <x v="2"/>
    <x v="2"/>
    <s v="Q4"/>
    <x v="0"/>
  </r>
  <r>
    <n v="3844"/>
    <s v="CA-2014-101931"/>
    <x v="919"/>
    <x v="199"/>
    <x v="2"/>
    <s v="TS-21370"/>
    <s v="Todd Sumrall"/>
    <x v="1"/>
    <x v="0"/>
    <x v="1"/>
    <s v="California"/>
    <x v="13"/>
    <x v="1"/>
    <x v="1590"/>
    <x v="1"/>
    <x v="14"/>
    <x v="1582"/>
    <n v="6.28"/>
    <n v="2"/>
    <n v="0"/>
    <n v="6.2799999999999995E-2"/>
    <n v="6.28"/>
    <n v="0"/>
    <x v="2"/>
    <x v="2"/>
    <s v="Q4"/>
    <x v="0"/>
  </r>
  <r>
    <n v="3845"/>
    <s v="CA-2014-101931"/>
    <x v="919"/>
    <x v="199"/>
    <x v="2"/>
    <s v="TS-21370"/>
    <s v="Todd Sumrall"/>
    <x v="1"/>
    <x v="0"/>
    <x v="1"/>
    <s v="California"/>
    <x v="13"/>
    <x v="1"/>
    <x v="262"/>
    <x v="1"/>
    <x v="14"/>
    <x v="262"/>
    <n v="480.74"/>
    <n v="2"/>
    <n v="0"/>
    <n v="14.4222"/>
    <n v="480.74"/>
    <n v="0"/>
    <x v="2"/>
    <x v="2"/>
    <s v="Q4"/>
    <x v="0"/>
  </r>
  <r>
    <n v="3846"/>
    <s v="CA-2014-101931"/>
    <x v="919"/>
    <x v="199"/>
    <x v="2"/>
    <s v="TS-21370"/>
    <s v="Todd Sumrall"/>
    <x v="1"/>
    <x v="0"/>
    <x v="1"/>
    <s v="California"/>
    <x v="13"/>
    <x v="1"/>
    <x v="430"/>
    <x v="0"/>
    <x v="0"/>
    <x v="430"/>
    <n v="616.99800000000005"/>
    <n v="6"/>
    <n v="0.15"/>
    <n v="-36.293999999999997"/>
    <n v="524.44830000000002"/>
    <n v="92.549700000000001"/>
    <x v="2"/>
    <x v="2"/>
    <s v="Q4"/>
    <x v="0"/>
  </r>
  <r>
    <n v="3847"/>
    <s v="CA-2014-101931"/>
    <x v="919"/>
    <x v="199"/>
    <x v="2"/>
    <s v="TS-21370"/>
    <s v="Todd Sumrall"/>
    <x v="1"/>
    <x v="0"/>
    <x v="1"/>
    <s v="California"/>
    <x v="13"/>
    <x v="1"/>
    <x v="86"/>
    <x v="1"/>
    <x v="4"/>
    <x v="86"/>
    <n v="141.4"/>
    <n v="5"/>
    <n v="0"/>
    <n v="38.177999999999997"/>
    <n v="141.4"/>
    <n v="0"/>
    <x v="2"/>
    <x v="2"/>
    <s v="Q4"/>
    <x v="0"/>
  </r>
  <r>
    <n v="3848"/>
    <s v="CA-2017-129000"/>
    <x v="920"/>
    <x v="207"/>
    <x v="0"/>
    <s v="SZ-20035"/>
    <s v="Sam Zeldin"/>
    <x v="2"/>
    <x v="0"/>
    <x v="105"/>
    <s v="Michigan"/>
    <x v="130"/>
    <x v="2"/>
    <x v="749"/>
    <x v="1"/>
    <x v="4"/>
    <x v="747"/>
    <n v="501.81"/>
    <n v="3"/>
    <n v="0"/>
    <n v="0"/>
    <n v="501.81"/>
    <n v="0"/>
    <x v="3"/>
    <x v="0"/>
    <s v="Q4"/>
    <x v="3"/>
  </r>
  <r>
    <n v="3849"/>
    <s v="CA-2017-161053"/>
    <x v="585"/>
    <x v="19"/>
    <x v="2"/>
    <s v="JE-15745"/>
    <s v="Joel Eaton"/>
    <x v="0"/>
    <x v="0"/>
    <x v="115"/>
    <s v="Arkansas"/>
    <x v="145"/>
    <x v="0"/>
    <x v="1591"/>
    <x v="1"/>
    <x v="8"/>
    <x v="1583"/>
    <n v="691.96"/>
    <n v="4"/>
    <n v="0"/>
    <n v="318.30160000000001"/>
    <n v="691.96"/>
    <n v="0"/>
    <x v="3"/>
    <x v="8"/>
    <s v="Q3"/>
    <x v="5"/>
  </r>
  <r>
    <n v="3850"/>
    <s v="CA-2017-161053"/>
    <x v="585"/>
    <x v="19"/>
    <x v="2"/>
    <s v="JE-15745"/>
    <s v="Joel Eaton"/>
    <x v="0"/>
    <x v="0"/>
    <x v="115"/>
    <s v="Arkansas"/>
    <x v="145"/>
    <x v="0"/>
    <x v="60"/>
    <x v="2"/>
    <x v="11"/>
    <x v="60"/>
    <n v="34.950000000000003"/>
    <n v="5"/>
    <n v="0"/>
    <n v="15.378"/>
    <n v="34.950000000000003"/>
    <n v="0"/>
    <x v="3"/>
    <x v="8"/>
    <s v="Q3"/>
    <x v="5"/>
  </r>
  <r>
    <n v="3851"/>
    <s v="CA-2015-142377"/>
    <x v="784"/>
    <x v="234"/>
    <x v="1"/>
    <s v="MS-17980"/>
    <s v="Michael Stewart"/>
    <x v="1"/>
    <x v="0"/>
    <x v="24"/>
    <s v="Missouri"/>
    <x v="333"/>
    <x v="2"/>
    <x v="314"/>
    <x v="1"/>
    <x v="10"/>
    <x v="314"/>
    <n v="85.96"/>
    <n v="7"/>
    <n v="0"/>
    <n v="40.401200000000003"/>
    <n v="85.96"/>
    <n v="0"/>
    <x v="1"/>
    <x v="4"/>
    <s v="Q4"/>
    <x v="5"/>
  </r>
  <r>
    <n v="3852"/>
    <s v="CA-2015-127593"/>
    <x v="481"/>
    <x v="14"/>
    <x v="3"/>
    <s v="DH-13675"/>
    <s v="Duane Huffman"/>
    <x v="2"/>
    <x v="0"/>
    <x v="94"/>
    <s v="Massachusetts"/>
    <x v="358"/>
    <x v="3"/>
    <x v="101"/>
    <x v="0"/>
    <x v="5"/>
    <x v="101"/>
    <n v="85.3"/>
    <n v="2"/>
    <n v="0"/>
    <n v="14.500999999999999"/>
    <n v="85.3"/>
    <n v="0"/>
    <x v="1"/>
    <x v="8"/>
    <s v="Q3"/>
    <x v="2"/>
  </r>
  <r>
    <n v="3853"/>
    <s v="CA-2017-130526"/>
    <x v="200"/>
    <x v="364"/>
    <x v="2"/>
    <s v="GT-14755"/>
    <s v="Guy Thornton"/>
    <x v="0"/>
    <x v="0"/>
    <x v="179"/>
    <s v="Illinois"/>
    <x v="228"/>
    <x v="2"/>
    <x v="301"/>
    <x v="1"/>
    <x v="8"/>
    <x v="301"/>
    <n v="33.567999999999998"/>
    <n v="8"/>
    <n v="0.8"/>
    <n v="-53.708799999999997"/>
    <n v="6.7135999999999978"/>
    <n v="26.854399999999998"/>
    <x v="3"/>
    <x v="0"/>
    <s v="Q4"/>
    <x v="1"/>
  </r>
  <r>
    <n v="3854"/>
    <s v="US-2017-131849"/>
    <x v="921"/>
    <x v="272"/>
    <x v="1"/>
    <s v="GH-14410"/>
    <s v="Gary Hansen"/>
    <x v="2"/>
    <x v="0"/>
    <x v="8"/>
    <s v="California"/>
    <x v="34"/>
    <x v="1"/>
    <x v="1592"/>
    <x v="0"/>
    <x v="5"/>
    <x v="1584"/>
    <n v="4.95"/>
    <n v="1"/>
    <n v="0"/>
    <n v="2.1779999999999999"/>
    <n v="4.95"/>
    <n v="0"/>
    <x v="3"/>
    <x v="1"/>
    <s v="Q2"/>
    <x v="0"/>
  </r>
  <r>
    <n v="3855"/>
    <s v="US-2017-131849"/>
    <x v="921"/>
    <x v="272"/>
    <x v="1"/>
    <s v="GH-14410"/>
    <s v="Gary Hansen"/>
    <x v="2"/>
    <x v="0"/>
    <x v="8"/>
    <s v="California"/>
    <x v="34"/>
    <x v="1"/>
    <x v="1505"/>
    <x v="1"/>
    <x v="4"/>
    <x v="1492"/>
    <n v="26.4"/>
    <n v="5"/>
    <n v="0"/>
    <n v="0"/>
    <n v="26.4"/>
    <n v="0"/>
    <x v="3"/>
    <x v="1"/>
    <s v="Q2"/>
    <x v="0"/>
  </r>
  <r>
    <n v="3856"/>
    <s v="US-2017-105389"/>
    <x v="436"/>
    <x v="980"/>
    <x v="0"/>
    <s v="DM-13015"/>
    <s v="Darrin Martin"/>
    <x v="0"/>
    <x v="0"/>
    <x v="52"/>
    <s v="Texas"/>
    <x v="65"/>
    <x v="2"/>
    <x v="990"/>
    <x v="1"/>
    <x v="8"/>
    <x v="305"/>
    <n v="3.5640000000000001"/>
    <n v="3"/>
    <n v="0.8"/>
    <n v="-6.2370000000000001"/>
    <n v="0.71279999999999988"/>
    <n v="2.8512000000000004"/>
    <x v="3"/>
    <x v="2"/>
    <s v="Q4"/>
    <x v="2"/>
  </r>
  <r>
    <n v="3857"/>
    <s v="US-2017-105389"/>
    <x v="436"/>
    <x v="980"/>
    <x v="0"/>
    <s v="DM-13015"/>
    <s v="Darrin Martin"/>
    <x v="0"/>
    <x v="0"/>
    <x v="52"/>
    <s v="Texas"/>
    <x v="65"/>
    <x v="2"/>
    <x v="1164"/>
    <x v="2"/>
    <x v="7"/>
    <x v="1151"/>
    <n v="823.96"/>
    <n v="5"/>
    <n v="0.2"/>
    <n v="51.497500000000002"/>
    <n v="659.16800000000012"/>
    <n v="164.79200000000003"/>
    <x v="3"/>
    <x v="2"/>
    <s v="Q4"/>
    <x v="2"/>
  </r>
  <r>
    <n v="3858"/>
    <s v="US-2017-105389"/>
    <x v="436"/>
    <x v="980"/>
    <x v="0"/>
    <s v="DM-13015"/>
    <s v="Darrin Martin"/>
    <x v="0"/>
    <x v="0"/>
    <x v="52"/>
    <s v="Texas"/>
    <x v="65"/>
    <x v="2"/>
    <x v="1005"/>
    <x v="1"/>
    <x v="6"/>
    <x v="997"/>
    <n v="10.272"/>
    <n v="3"/>
    <n v="0.2"/>
    <n v="0.89880000000000004"/>
    <n v="8.2176000000000009"/>
    <n v="2.0544000000000002"/>
    <x v="3"/>
    <x v="2"/>
    <s v="Q4"/>
    <x v="2"/>
  </r>
  <r>
    <n v="3859"/>
    <s v="CA-2014-140816"/>
    <x v="414"/>
    <x v="966"/>
    <x v="3"/>
    <s v="TC-21295"/>
    <s v="Toby Carlisle"/>
    <x v="0"/>
    <x v="0"/>
    <x v="377"/>
    <s v="Colorado"/>
    <x v="460"/>
    <x v="1"/>
    <x v="1593"/>
    <x v="2"/>
    <x v="11"/>
    <x v="1585"/>
    <n v="447.94400000000002"/>
    <n v="7"/>
    <n v="0.2"/>
    <n v="89.588800000000006"/>
    <n v="358.35520000000002"/>
    <n v="89.588800000000006"/>
    <x v="2"/>
    <x v="4"/>
    <s v="Q4"/>
    <x v="3"/>
  </r>
  <r>
    <n v="3860"/>
    <s v="CA-2017-154039"/>
    <x v="922"/>
    <x v="981"/>
    <x v="1"/>
    <s v="JK-16120"/>
    <s v="Julie Kriz"/>
    <x v="2"/>
    <x v="0"/>
    <x v="22"/>
    <s v="Illinois"/>
    <x v="155"/>
    <x v="2"/>
    <x v="855"/>
    <x v="0"/>
    <x v="3"/>
    <x v="848"/>
    <n v="480.96"/>
    <n v="3"/>
    <n v="0.5"/>
    <n v="-269.33760000000001"/>
    <n v="240.48"/>
    <n v="240.48"/>
    <x v="3"/>
    <x v="11"/>
    <s v="Q1"/>
    <x v="5"/>
  </r>
  <r>
    <n v="3861"/>
    <s v="CA-2017-154039"/>
    <x v="922"/>
    <x v="981"/>
    <x v="1"/>
    <s v="JK-16120"/>
    <s v="Julie Kriz"/>
    <x v="2"/>
    <x v="0"/>
    <x v="22"/>
    <s v="Illinois"/>
    <x v="155"/>
    <x v="2"/>
    <x v="1594"/>
    <x v="2"/>
    <x v="7"/>
    <x v="1586"/>
    <n v="124.792"/>
    <n v="1"/>
    <n v="0.2"/>
    <n v="10.9193"/>
    <n v="99.833600000000004"/>
    <n v="24.958400000000001"/>
    <x v="3"/>
    <x v="11"/>
    <s v="Q1"/>
    <x v="5"/>
  </r>
  <r>
    <n v="3862"/>
    <s v="CA-2014-135755"/>
    <x v="523"/>
    <x v="503"/>
    <x v="1"/>
    <s v="NC-18415"/>
    <s v="Nathan Cano"/>
    <x v="0"/>
    <x v="0"/>
    <x v="181"/>
    <s v="New York"/>
    <x v="231"/>
    <x v="3"/>
    <x v="1595"/>
    <x v="1"/>
    <x v="8"/>
    <x v="1587"/>
    <n v="40.176000000000002"/>
    <n v="3"/>
    <n v="0.2"/>
    <n v="14.563800000000001"/>
    <n v="32.140800000000006"/>
    <n v="8.0352000000000015"/>
    <x v="2"/>
    <x v="5"/>
    <s v="Q2"/>
    <x v="3"/>
  </r>
  <r>
    <n v="3863"/>
    <s v="CA-2014-135755"/>
    <x v="523"/>
    <x v="503"/>
    <x v="1"/>
    <s v="NC-18415"/>
    <s v="Nathan Cano"/>
    <x v="0"/>
    <x v="0"/>
    <x v="181"/>
    <s v="New York"/>
    <x v="231"/>
    <x v="3"/>
    <x v="109"/>
    <x v="1"/>
    <x v="8"/>
    <x v="109"/>
    <n v="10.896000000000001"/>
    <n v="3"/>
    <n v="0.2"/>
    <n v="3.9498000000000002"/>
    <n v="8.716800000000001"/>
    <n v="2.1792000000000002"/>
    <x v="2"/>
    <x v="5"/>
    <s v="Q2"/>
    <x v="3"/>
  </r>
  <r>
    <n v="3864"/>
    <s v="CA-2017-123246"/>
    <x v="161"/>
    <x v="163"/>
    <x v="0"/>
    <s v="AJ-10960"/>
    <s v="Astrea Jones"/>
    <x v="0"/>
    <x v="0"/>
    <x v="70"/>
    <s v="California"/>
    <x v="88"/>
    <x v="1"/>
    <x v="1596"/>
    <x v="1"/>
    <x v="6"/>
    <x v="1588"/>
    <n v="10.64"/>
    <n v="4"/>
    <n v="0"/>
    <n v="2.7664"/>
    <n v="10.64"/>
    <n v="0"/>
    <x v="3"/>
    <x v="2"/>
    <s v="Q4"/>
    <x v="0"/>
  </r>
  <r>
    <n v="3865"/>
    <s v="CA-2015-157133"/>
    <x v="109"/>
    <x v="253"/>
    <x v="1"/>
    <s v="LC-16885"/>
    <s v="Lena Creighton"/>
    <x v="0"/>
    <x v="0"/>
    <x v="378"/>
    <s v="Illinois"/>
    <x v="461"/>
    <x v="2"/>
    <x v="1597"/>
    <x v="0"/>
    <x v="5"/>
    <x v="1589"/>
    <n v="151.96"/>
    <n v="5"/>
    <n v="0.6"/>
    <n v="-182.352"/>
    <n v="60.784000000000006"/>
    <n v="91.176000000000002"/>
    <x v="1"/>
    <x v="0"/>
    <s v="Q4"/>
    <x v="3"/>
  </r>
  <r>
    <n v="3866"/>
    <s v="CA-2014-124709"/>
    <x v="923"/>
    <x v="982"/>
    <x v="0"/>
    <s v="GW-14605"/>
    <s v="Giulietta Weimer"/>
    <x v="0"/>
    <x v="0"/>
    <x v="8"/>
    <s v="California"/>
    <x v="34"/>
    <x v="1"/>
    <x v="1200"/>
    <x v="2"/>
    <x v="11"/>
    <x v="1185"/>
    <n v="238"/>
    <n v="2"/>
    <n v="0"/>
    <n v="38.08"/>
    <n v="238"/>
    <n v="0"/>
    <x v="2"/>
    <x v="7"/>
    <s v="Q3"/>
    <x v="1"/>
  </r>
  <r>
    <n v="3867"/>
    <s v="CA-2017-146360"/>
    <x v="756"/>
    <x v="77"/>
    <x v="0"/>
    <s v="SC-20305"/>
    <s v="Sean Christensen"/>
    <x v="0"/>
    <x v="0"/>
    <x v="104"/>
    <s v="Indiana"/>
    <x v="451"/>
    <x v="2"/>
    <x v="1113"/>
    <x v="2"/>
    <x v="11"/>
    <x v="1102"/>
    <n v="155.34"/>
    <n v="6"/>
    <n v="0"/>
    <n v="55.922400000000003"/>
    <n v="155.34"/>
    <n v="0"/>
    <x v="3"/>
    <x v="3"/>
    <s v="Q2"/>
    <x v="1"/>
  </r>
  <r>
    <n v="3868"/>
    <s v="CA-2015-132486"/>
    <x v="924"/>
    <x v="983"/>
    <x v="0"/>
    <s v="JF-15355"/>
    <s v="Jay Fein"/>
    <x v="0"/>
    <x v="0"/>
    <x v="70"/>
    <s v="California"/>
    <x v="188"/>
    <x v="1"/>
    <x v="678"/>
    <x v="2"/>
    <x v="11"/>
    <x v="678"/>
    <n v="148.32"/>
    <n v="9"/>
    <n v="0"/>
    <n v="63.7776"/>
    <n v="148.32"/>
    <n v="0"/>
    <x v="1"/>
    <x v="2"/>
    <s v="Q4"/>
    <x v="5"/>
  </r>
  <r>
    <n v="3869"/>
    <s v="CA-2015-132486"/>
    <x v="924"/>
    <x v="983"/>
    <x v="0"/>
    <s v="JF-15355"/>
    <s v="Jay Fein"/>
    <x v="0"/>
    <x v="0"/>
    <x v="70"/>
    <s v="California"/>
    <x v="188"/>
    <x v="1"/>
    <x v="1496"/>
    <x v="0"/>
    <x v="1"/>
    <x v="1484"/>
    <n v="240.78399999999999"/>
    <n v="1"/>
    <n v="0.2"/>
    <n v="27.088200000000001"/>
    <n v="192.62720000000002"/>
    <n v="48.156800000000004"/>
    <x v="1"/>
    <x v="2"/>
    <s v="Q4"/>
    <x v="5"/>
  </r>
  <r>
    <n v="3870"/>
    <s v="CA-2015-132486"/>
    <x v="924"/>
    <x v="983"/>
    <x v="0"/>
    <s v="JF-15355"/>
    <s v="Jay Fein"/>
    <x v="0"/>
    <x v="0"/>
    <x v="70"/>
    <s v="California"/>
    <x v="188"/>
    <x v="1"/>
    <x v="877"/>
    <x v="0"/>
    <x v="1"/>
    <x v="871"/>
    <n v="191.96799999999999"/>
    <n v="7"/>
    <n v="0.2"/>
    <n v="16.7972"/>
    <n v="153.5744"/>
    <n v="38.393599999999999"/>
    <x v="1"/>
    <x v="2"/>
    <s v="Q4"/>
    <x v="5"/>
  </r>
  <r>
    <n v="3871"/>
    <s v="CA-2015-132486"/>
    <x v="924"/>
    <x v="983"/>
    <x v="0"/>
    <s v="JF-15355"/>
    <s v="Jay Fein"/>
    <x v="0"/>
    <x v="0"/>
    <x v="70"/>
    <s v="California"/>
    <x v="188"/>
    <x v="1"/>
    <x v="609"/>
    <x v="1"/>
    <x v="10"/>
    <x v="609"/>
    <n v="11.56"/>
    <n v="2"/>
    <n v="0"/>
    <n v="5.6643999999999997"/>
    <n v="11.56"/>
    <n v="0"/>
    <x v="1"/>
    <x v="2"/>
    <s v="Q4"/>
    <x v="5"/>
  </r>
  <r>
    <n v="3872"/>
    <s v="CA-2015-132486"/>
    <x v="924"/>
    <x v="983"/>
    <x v="0"/>
    <s v="JF-15355"/>
    <s v="Jay Fein"/>
    <x v="0"/>
    <x v="0"/>
    <x v="70"/>
    <s v="California"/>
    <x v="188"/>
    <x v="1"/>
    <x v="111"/>
    <x v="1"/>
    <x v="12"/>
    <x v="111"/>
    <n v="11.8"/>
    <n v="4"/>
    <n v="0"/>
    <n v="5.6639999999999997"/>
    <n v="11.8"/>
    <n v="0"/>
    <x v="1"/>
    <x v="2"/>
    <s v="Q4"/>
    <x v="5"/>
  </r>
  <r>
    <n v="3873"/>
    <s v="CA-2015-132486"/>
    <x v="924"/>
    <x v="983"/>
    <x v="0"/>
    <s v="JF-15355"/>
    <s v="Jay Fein"/>
    <x v="0"/>
    <x v="0"/>
    <x v="70"/>
    <s v="California"/>
    <x v="188"/>
    <x v="1"/>
    <x v="1131"/>
    <x v="0"/>
    <x v="1"/>
    <x v="1119"/>
    <n v="842.35199999999998"/>
    <n v="3"/>
    <n v="0.2"/>
    <n v="42.117600000000003"/>
    <n v="673.88160000000005"/>
    <n v="168.47040000000001"/>
    <x v="1"/>
    <x v="2"/>
    <s v="Q4"/>
    <x v="5"/>
  </r>
  <r>
    <n v="3874"/>
    <s v="CA-2016-136231"/>
    <x v="64"/>
    <x v="62"/>
    <x v="0"/>
    <s v="DM-13015"/>
    <s v="Darrin Martin"/>
    <x v="0"/>
    <x v="0"/>
    <x v="271"/>
    <s v="Tennessee"/>
    <x v="339"/>
    <x v="0"/>
    <x v="706"/>
    <x v="1"/>
    <x v="12"/>
    <x v="153"/>
    <n v="23.472000000000001"/>
    <n v="3"/>
    <n v="0.2"/>
    <n v="7.6284000000000001"/>
    <n v="18.777600000000003"/>
    <n v="4.6944000000000008"/>
    <x v="0"/>
    <x v="8"/>
    <s v="Q3"/>
    <x v="2"/>
  </r>
  <r>
    <n v="3875"/>
    <s v="CA-2016-136231"/>
    <x v="64"/>
    <x v="62"/>
    <x v="0"/>
    <s v="DM-13015"/>
    <s v="Darrin Martin"/>
    <x v="0"/>
    <x v="0"/>
    <x v="271"/>
    <s v="Tennessee"/>
    <x v="339"/>
    <x v="0"/>
    <x v="800"/>
    <x v="1"/>
    <x v="8"/>
    <x v="798"/>
    <n v="86.058000000000007"/>
    <n v="7"/>
    <n v="0.7"/>
    <n v="-63.109200000000001"/>
    <n v="25.817400000000006"/>
    <n v="60.240600000000001"/>
    <x v="0"/>
    <x v="8"/>
    <s v="Q3"/>
    <x v="2"/>
  </r>
  <r>
    <n v="3876"/>
    <s v="CA-2016-136231"/>
    <x v="64"/>
    <x v="62"/>
    <x v="0"/>
    <s v="DM-13015"/>
    <s v="Darrin Martin"/>
    <x v="0"/>
    <x v="0"/>
    <x v="271"/>
    <s v="Tennessee"/>
    <x v="339"/>
    <x v="0"/>
    <x v="704"/>
    <x v="2"/>
    <x v="7"/>
    <x v="704"/>
    <n v="108.78400000000001"/>
    <n v="2"/>
    <n v="0.2"/>
    <n v="6.7990000000000004"/>
    <n v="87.027200000000008"/>
    <n v="21.756800000000002"/>
    <x v="0"/>
    <x v="8"/>
    <s v="Q3"/>
    <x v="2"/>
  </r>
  <r>
    <n v="3877"/>
    <s v="CA-2016-136231"/>
    <x v="64"/>
    <x v="62"/>
    <x v="0"/>
    <s v="DM-13015"/>
    <s v="Darrin Martin"/>
    <x v="0"/>
    <x v="0"/>
    <x v="271"/>
    <s v="Tennessee"/>
    <x v="339"/>
    <x v="0"/>
    <x v="1450"/>
    <x v="1"/>
    <x v="10"/>
    <x v="1437"/>
    <n v="10.272"/>
    <n v="3"/>
    <n v="0.2"/>
    <n v="3.21"/>
    <n v="8.2176000000000009"/>
    <n v="2.0544000000000002"/>
    <x v="0"/>
    <x v="8"/>
    <s v="Q3"/>
    <x v="2"/>
  </r>
  <r>
    <n v="3878"/>
    <s v="CA-2016-140641"/>
    <x v="99"/>
    <x v="195"/>
    <x v="1"/>
    <s v="EP-13915"/>
    <s v="Emily Phan"/>
    <x v="0"/>
    <x v="0"/>
    <x v="67"/>
    <s v="Florida"/>
    <x v="85"/>
    <x v="0"/>
    <x v="986"/>
    <x v="1"/>
    <x v="8"/>
    <x v="979"/>
    <n v="38.19"/>
    <n v="5"/>
    <n v="0.7"/>
    <n v="-26.733000000000001"/>
    <n v="11.457000000000001"/>
    <n v="26.732999999999997"/>
    <x v="0"/>
    <x v="2"/>
    <s v="Q4"/>
    <x v="5"/>
  </r>
  <r>
    <n v="3879"/>
    <s v="CA-2014-151001"/>
    <x v="267"/>
    <x v="284"/>
    <x v="2"/>
    <s v="JG-15805"/>
    <s v="John Grady"/>
    <x v="1"/>
    <x v="0"/>
    <x v="27"/>
    <s v="Illinois"/>
    <x v="67"/>
    <x v="2"/>
    <x v="170"/>
    <x v="1"/>
    <x v="4"/>
    <x v="171"/>
    <n v="49.631999999999998"/>
    <n v="4"/>
    <n v="0.2"/>
    <n v="3.7223999999999999"/>
    <n v="39.705600000000004"/>
    <n v="9.926400000000001"/>
    <x v="2"/>
    <x v="3"/>
    <s v="Q2"/>
    <x v="3"/>
  </r>
  <r>
    <n v="3880"/>
    <s v="CA-2014-151001"/>
    <x v="267"/>
    <x v="284"/>
    <x v="2"/>
    <s v="JG-15805"/>
    <s v="John Grady"/>
    <x v="1"/>
    <x v="0"/>
    <x v="27"/>
    <s v="Illinois"/>
    <x v="67"/>
    <x v="2"/>
    <x v="1569"/>
    <x v="1"/>
    <x v="4"/>
    <x v="1560"/>
    <n v="52.095999999999997"/>
    <n v="4"/>
    <n v="0.2"/>
    <n v="3.9072"/>
    <n v="41.6768"/>
    <n v="10.4192"/>
    <x v="2"/>
    <x v="3"/>
    <s v="Q2"/>
    <x v="3"/>
  </r>
  <r>
    <n v="3881"/>
    <s v="CA-2015-129896"/>
    <x v="925"/>
    <x v="403"/>
    <x v="1"/>
    <s v="PF-19120"/>
    <s v="Peter Fuller"/>
    <x v="0"/>
    <x v="0"/>
    <x v="23"/>
    <s v="Arizona"/>
    <x v="27"/>
    <x v="1"/>
    <x v="1357"/>
    <x v="1"/>
    <x v="10"/>
    <x v="1343"/>
    <n v="9.5679999999999996"/>
    <n v="2"/>
    <n v="0.2"/>
    <n v="2.99"/>
    <n v="7.6543999999999999"/>
    <n v="1.9136"/>
    <x v="1"/>
    <x v="1"/>
    <s v="Q2"/>
    <x v="2"/>
  </r>
  <r>
    <n v="3882"/>
    <s v="CA-2015-129896"/>
    <x v="925"/>
    <x v="403"/>
    <x v="1"/>
    <s v="PF-19120"/>
    <s v="Peter Fuller"/>
    <x v="0"/>
    <x v="0"/>
    <x v="23"/>
    <s v="Arizona"/>
    <x v="27"/>
    <x v="1"/>
    <x v="232"/>
    <x v="1"/>
    <x v="4"/>
    <x v="233"/>
    <n v="82.367999999999995"/>
    <n v="2"/>
    <n v="0.2"/>
    <n v="-19.5624"/>
    <n v="65.894400000000005"/>
    <n v="16.473600000000001"/>
    <x v="1"/>
    <x v="1"/>
    <s v="Q2"/>
    <x v="2"/>
  </r>
  <r>
    <n v="3883"/>
    <s v="CA-2015-129896"/>
    <x v="925"/>
    <x v="403"/>
    <x v="1"/>
    <s v="PF-19120"/>
    <s v="Peter Fuller"/>
    <x v="0"/>
    <x v="0"/>
    <x v="23"/>
    <s v="Arizona"/>
    <x v="27"/>
    <x v="1"/>
    <x v="1597"/>
    <x v="0"/>
    <x v="5"/>
    <x v="1589"/>
    <n v="364.70400000000001"/>
    <n v="6"/>
    <n v="0.2"/>
    <n v="-36.470399999999998"/>
    <n v="291.76320000000004"/>
    <n v="72.94080000000001"/>
    <x v="1"/>
    <x v="1"/>
    <s v="Q2"/>
    <x v="2"/>
  </r>
  <r>
    <n v="3884"/>
    <s v="CA-2015-129896"/>
    <x v="925"/>
    <x v="403"/>
    <x v="1"/>
    <s v="PF-19120"/>
    <s v="Peter Fuller"/>
    <x v="0"/>
    <x v="0"/>
    <x v="23"/>
    <s v="Arizona"/>
    <x v="27"/>
    <x v="1"/>
    <x v="1598"/>
    <x v="0"/>
    <x v="5"/>
    <x v="1590"/>
    <n v="40.256"/>
    <n v="4"/>
    <n v="0.2"/>
    <n v="11.070399999999999"/>
    <n v="32.204799999999999"/>
    <n v="8.0511999999999997"/>
    <x v="1"/>
    <x v="1"/>
    <s v="Q2"/>
    <x v="2"/>
  </r>
  <r>
    <n v="3885"/>
    <s v="CA-2014-152849"/>
    <x v="260"/>
    <x v="984"/>
    <x v="1"/>
    <s v="DW-13195"/>
    <s v="David Wiener"/>
    <x v="1"/>
    <x v="0"/>
    <x v="289"/>
    <s v="Tennessee"/>
    <x v="364"/>
    <x v="0"/>
    <x v="6"/>
    <x v="1"/>
    <x v="6"/>
    <x v="6"/>
    <n v="4.3680000000000003"/>
    <n v="3"/>
    <n v="0.2"/>
    <n v="0.38219999999999998"/>
    <n v="3.4944000000000006"/>
    <n v="0.87360000000000015"/>
    <x v="2"/>
    <x v="7"/>
    <s v="Q3"/>
    <x v="3"/>
  </r>
  <r>
    <n v="3886"/>
    <s v="US-2017-127341"/>
    <x v="926"/>
    <x v="985"/>
    <x v="1"/>
    <s v="CK-12595"/>
    <s v="Clytie Kelty"/>
    <x v="0"/>
    <x v="0"/>
    <x v="22"/>
    <s v="Illinois"/>
    <x v="155"/>
    <x v="2"/>
    <x v="280"/>
    <x v="1"/>
    <x v="8"/>
    <x v="280"/>
    <n v="12.128"/>
    <n v="4"/>
    <n v="0.8"/>
    <n v="-20.617599999999999"/>
    <n v="2.4255999999999993"/>
    <n v="9.7024000000000008"/>
    <x v="3"/>
    <x v="9"/>
    <s v="Q1"/>
    <x v="1"/>
  </r>
  <r>
    <n v="3887"/>
    <s v="CA-2016-167759"/>
    <x v="840"/>
    <x v="599"/>
    <x v="0"/>
    <s v="CC-12670"/>
    <s v="Craig Carreira"/>
    <x v="0"/>
    <x v="0"/>
    <x v="41"/>
    <s v="Indiana"/>
    <x v="462"/>
    <x v="2"/>
    <x v="1517"/>
    <x v="2"/>
    <x v="7"/>
    <x v="1504"/>
    <n v="134.85"/>
    <n v="3"/>
    <n v="0"/>
    <n v="37.758000000000003"/>
    <n v="134.85"/>
    <n v="0"/>
    <x v="0"/>
    <x v="10"/>
    <s v="Q1"/>
    <x v="6"/>
  </r>
  <r>
    <n v="3888"/>
    <s v="CA-2014-100895"/>
    <x v="270"/>
    <x v="104"/>
    <x v="1"/>
    <s v="SV-20785"/>
    <s v="Stewart Visinsky"/>
    <x v="0"/>
    <x v="0"/>
    <x v="185"/>
    <s v="Georgia"/>
    <x v="235"/>
    <x v="0"/>
    <x v="1253"/>
    <x v="1"/>
    <x v="6"/>
    <x v="1237"/>
    <n v="8.56"/>
    <n v="2"/>
    <n v="0"/>
    <n v="2.6536"/>
    <n v="8.56"/>
    <n v="0"/>
    <x v="2"/>
    <x v="1"/>
    <s v="Q2"/>
    <x v="2"/>
  </r>
  <r>
    <n v="3889"/>
    <s v="CA-2014-100895"/>
    <x v="270"/>
    <x v="104"/>
    <x v="1"/>
    <s v="SV-20785"/>
    <s v="Stewart Visinsky"/>
    <x v="0"/>
    <x v="0"/>
    <x v="185"/>
    <s v="Georgia"/>
    <x v="235"/>
    <x v="0"/>
    <x v="516"/>
    <x v="2"/>
    <x v="7"/>
    <x v="516"/>
    <n v="239.97"/>
    <n v="3"/>
    <n v="0"/>
    <n v="67.191599999999994"/>
    <n v="239.97"/>
    <n v="0"/>
    <x v="2"/>
    <x v="1"/>
    <s v="Q2"/>
    <x v="2"/>
  </r>
  <r>
    <n v="3890"/>
    <s v="CA-2014-100895"/>
    <x v="270"/>
    <x v="104"/>
    <x v="1"/>
    <s v="SV-20785"/>
    <s v="Stewart Visinsky"/>
    <x v="0"/>
    <x v="0"/>
    <x v="185"/>
    <s v="Georgia"/>
    <x v="235"/>
    <x v="0"/>
    <x v="518"/>
    <x v="1"/>
    <x v="4"/>
    <x v="518"/>
    <n v="356.94"/>
    <n v="2"/>
    <n v="0"/>
    <n v="107.08199999999999"/>
    <n v="356.94"/>
    <n v="0"/>
    <x v="2"/>
    <x v="1"/>
    <s v="Q2"/>
    <x v="2"/>
  </r>
  <r>
    <n v="3891"/>
    <s v="US-2016-163881"/>
    <x v="390"/>
    <x v="724"/>
    <x v="1"/>
    <s v="SP-20860"/>
    <s v="Sung Pak"/>
    <x v="1"/>
    <x v="0"/>
    <x v="1"/>
    <s v="California"/>
    <x v="1"/>
    <x v="1"/>
    <x v="764"/>
    <x v="2"/>
    <x v="11"/>
    <x v="763"/>
    <n v="659.9"/>
    <n v="2"/>
    <n v="0"/>
    <n v="217.767"/>
    <n v="659.9"/>
    <n v="0"/>
    <x v="0"/>
    <x v="0"/>
    <s v="Q4"/>
    <x v="6"/>
  </r>
  <r>
    <n v="3892"/>
    <s v="US-2016-163881"/>
    <x v="390"/>
    <x v="724"/>
    <x v="1"/>
    <s v="SP-20860"/>
    <s v="Sung Pak"/>
    <x v="1"/>
    <x v="0"/>
    <x v="1"/>
    <s v="California"/>
    <x v="1"/>
    <x v="1"/>
    <x v="654"/>
    <x v="0"/>
    <x v="1"/>
    <x v="654"/>
    <n v="1684.752"/>
    <n v="6"/>
    <n v="0.2"/>
    <n v="210.59399999999999"/>
    <n v="1347.8016"/>
    <n v="336.9504"/>
    <x v="0"/>
    <x v="0"/>
    <s v="Q4"/>
    <x v="6"/>
  </r>
  <r>
    <n v="3893"/>
    <s v="US-2016-163881"/>
    <x v="390"/>
    <x v="724"/>
    <x v="1"/>
    <s v="SP-20860"/>
    <s v="Sung Pak"/>
    <x v="1"/>
    <x v="0"/>
    <x v="1"/>
    <s v="California"/>
    <x v="1"/>
    <x v="1"/>
    <x v="1509"/>
    <x v="2"/>
    <x v="11"/>
    <x v="1496"/>
    <n v="559.91999999999996"/>
    <n v="8"/>
    <n v="0"/>
    <n v="190.37280000000001"/>
    <n v="559.91999999999996"/>
    <n v="0"/>
    <x v="0"/>
    <x v="0"/>
    <s v="Q4"/>
    <x v="6"/>
  </r>
  <r>
    <n v="3894"/>
    <s v="US-2016-144547"/>
    <x v="338"/>
    <x v="954"/>
    <x v="1"/>
    <s v="MS-17770"/>
    <s v="Maxwell Schwartz"/>
    <x v="0"/>
    <x v="0"/>
    <x v="12"/>
    <s v="Texas"/>
    <x v="66"/>
    <x v="2"/>
    <x v="648"/>
    <x v="2"/>
    <x v="11"/>
    <x v="648"/>
    <n v="279.94400000000002"/>
    <n v="7"/>
    <n v="0.2"/>
    <n v="48.990200000000002"/>
    <n v="223.95520000000002"/>
    <n v="55.988800000000005"/>
    <x v="0"/>
    <x v="0"/>
    <s v="Q4"/>
    <x v="6"/>
  </r>
  <r>
    <n v="3895"/>
    <s v="US-2014-112200"/>
    <x v="754"/>
    <x v="986"/>
    <x v="1"/>
    <s v="TC-21475"/>
    <s v="Tony Chapman"/>
    <x v="2"/>
    <x v="0"/>
    <x v="348"/>
    <s v="Illinois"/>
    <x v="430"/>
    <x v="2"/>
    <x v="1230"/>
    <x v="1"/>
    <x v="8"/>
    <x v="1213"/>
    <n v="9.98"/>
    <n v="5"/>
    <n v="0.8"/>
    <n v="-16.466999999999999"/>
    <n v="1.9959999999999996"/>
    <n v="7.9840000000000009"/>
    <x v="2"/>
    <x v="0"/>
    <s v="Q4"/>
    <x v="3"/>
  </r>
  <r>
    <n v="3896"/>
    <s v="CA-2017-110212"/>
    <x v="927"/>
    <x v="547"/>
    <x v="1"/>
    <s v="SJ-20125"/>
    <s v="Sanjit Jacobs"/>
    <x v="2"/>
    <x v="0"/>
    <x v="379"/>
    <s v="Arkansas"/>
    <x v="463"/>
    <x v="0"/>
    <x v="1599"/>
    <x v="2"/>
    <x v="11"/>
    <x v="1591"/>
    <n v="48.9"/>
    <n v="5"/>
    <n v="0"/>
    <n v="18.093"/>
    <n v="48.9"/>
    <n v="0"/>
    <x v="3"/>
    <x v="5"/>
    <s v="Q2"/>
    <x v="2"/>
  </r>
  <r>
    <n v="3897"/>
    <s v="CA-2017-134285"/>
    <x v="226"/>
    <x v="169"/>
    <x v="1"/>
    <s v="DS-13180"/>
    <s v="David Smith"/>
    <x v="1"/>
    <x v="0"/>
    <x v="52"/>
    <s v="Texas"/>
    <x v="65"/>
    <x v="2"/>
    <x v="1084"/>
    <x v="1"/>
    <x v="13"/>
    <x v="1074"/>
    <n v="3.552"/>
    <n v="3"/>
    <n v="0.2"/>
    <n v="1.2432000000000001"/>
    <n v="2.8416000000000001"/>
    <n v="0.71040000000000003"/>
    <x v="3"/>
    <x v="4"/>
    <s v="Q4"/>
    <x v="6"/>
  </r>
  <r>
    <n v="3898"/>
    <s v="CA-2017-134285"/>
    <x v="226"/>
    <x v="169"/>
    <x v="1"/>
    <s v="DS-13180"/>
    <s v="David Smith"/>
    <x v="1"/>
    <x v="0"/>
    <x v="52"/>
    <s v="Texas"/>
    <x v="65"/>
    <x v="2"/>
    <x v="88"/>
    <x v="1"/>
    <x v="10"/>
    <x v="88"/>
    <n v="15.552"/>
    <n v="3"/>
    <n v="0.2"/>
    <n v="5.4432"/>
    <n v="12.441600000000001"/>
    <n v="3.1104000000000003"/>
    <x v="3"/>
    <x v="4"/>
    <s v="Q4"/>
    <x v="6"/>
  </r>
  <r>
    <n v="3899"/>
    <s v="CA-2017-102267"/>
    <x v="329"/>
    <x v="379"/>
    <x v="1"/>
    <s v="SC-20800"/>
    <s v="Stuart Calhoun"/>
    <x v="0"/>
    <x v="0"/>
    <x v="380"/>
    <s v="Texas"/>
    <x v="464"/>
    <x v="2"/>
    <x v="1084"/>
    <x v="1"/>
    <x v="13"/>
    <x v="1074"/>
    <n v="2.3679999999999999"/>
    <n v="2"/>
    <n v="0.2"/>
    <n v="0.82879999999999998"/>
    <n v="1.8944000000000001"/>
    <n v="0.47360000000000002"/>
    <x v="3"/>
    <x v="0"/>
    <s v="Q4"/>
    <x v="6"/>
  </r>
  <r>
    <n v="3900"/>
    <s v="CA-2017-157980"/>
    <x v="226"/>
    <x v="784"/>
    <x v="2"/>
    <s v="SH-20395"/>
    <s v="Shahid Hopkins"/>
    <x v="0"/>
    <x v="0"/>
    <x v="167"/>
    <s v="Ohio"/>
    <x v="213"/>
    <x v="3"/>
    <x v="428"/>
    <x v="2"/>
    <x v="11"/>
    <x v="428"/>
    <n v="127.98399999999999"/>
    <n v="2"/>
    <n v="0.2"/>
    <n v="25.596800000000002"/>
    <n v="102.38720000000001"/>
    <n v="25.596800000000002"/>
    <x v="3"/>
    <x v="4"/>
    <s v="Q4"/>
    <x v="6"/>
  </r>
  <r>
    <n v="3901"/>
    <s v="CA-2015-121097"/>
    <x v="928"/>
    <x v="987"/>
    <x v="1"/>
    <s v="SF-20965"/>
    <s v="Sylvia Foulston"/>
    <x v="1"/>
    <x v="0"/>
    <x v="381"/>
    <s v="Texas"/>
    <x v="465"/>
    <x v="2"/>
    <x v="289"/>
    <x v="1"/>
    <x v="10"/>
    <x v="289"/>
    <n v="10.368"/>
    <n v="2"/>
    <n v="0.2"/>
    <n v="3.6288"/>
    <n v="8.2944000000000013"/>
    <n v="2.0736000000000003"/>
    <x v="1"/>
    <x v="9"/>
    <s v="Q1"/>
    <x v="3"/>
  </r>
  <r>
    <n v="3902"/>
    <s v="CA-2015-151043"/>
    <x v="717"/>
    <x v="988"/>
    <x v="1"/>
    <s v="MG-17680"/>
    <s v="Maureen Gastineau"/>
    <x v="2"/>
    <x v="0"/>
    <x v="10"/>
    <s v="Pennsylvania"/>
    <x v="105"/>
    <x v="3"/>
    <x v="1600"/>
    <x v="2"/>
    <x v="11"/>
    <x v="1592"/>
    <n v="47.984000000000002"/>
    <n v="2"/>
    <n v="0.2"/>
    <n v="-1.1996"/>
    <n v="38.387200000000007"/>
    <n v="9.5968000000000018"/>
    <x v="1"/>
    <x v="0"/>
    <s v="Q4"/>
    <x v="3"/>
  </r>
  <r>
    <n v="3903"/>
    <s v="US-2015-119312"/>
    <x v="653"/>
    <x v="486"/>
    <x v="0"/>
    <s v="CS-12400"/>
    <s v="Christopher Schild"/>
    <x v="2"/>
    <x v="0"/>
    <x v="1"/>
    <s v="California"/>
    <x v="62"/>
    <x v="1"/>
    <x v="1220"/>
    <x v="1"/>
    <x v="4"/>
    <x v="1204"/>
    <n v="270.33999999999997"/>
    <n v="14"/>
    <n v="0"/>
    <n v="75.6952"/>
    <n v="270.33999999999997"/>
    <n v="0"/>
    <x v="1"/>
    <x v="2"/>
    <s v="Q4"/>
    <x v="5"/>
  </r>
  <r>
    <n v="3904"/>
    <s v="CA-2015-167010"/>
    <x v="57"/>
    <x v="57"/>
    <x v="1"/>
    <s v="VT-21700"/>
    <s v="Valerie Takahito"/>
    <x v="2"/>
    <x v="0"/>
    <x v="10"/>
    <s v="Pennsylvania"/>
    <x v="105"/>
    <x v="3"/>
    <x v="1297"/>
    <x v="1"/>
    <x v="9"/>
    <x v="1282"/>
    <n v="98.111999999999995"/>
    <n v="7"/>
    <n v="0.2"/>
    <n v="18.396000000000001"/>
    <n v="78.489599999999996"/>
    <n v="19.622399999999999"/>
    <x v="1"/>
    <x v="3"/>
    <s v="Q2"/>
    <x v="1"/>
  </r>
  <r>
    <n v="3905"/>
    <s v="CA-2015-167010"/>
    <x v="57"/>
    <x v="57"/>
    <x v="1"/>
    <s v="VT-21700"/>
    <s v="Valerie Takahito"/>
    <x v="2"/>
    <x v="0"/>
    <x v="10"/>
    <s v="Pennsylvania"/>
    <x v="105"/>
    <x v="3"/>
    <x v="718"/>
    <x v="1"/>
    <x v="4"/>
    <x v="717"/>
    <n v="563.80799999999999"/>
    <n v="4"/>
    <n v="0.2"/>
    <n v="21.142800000000001"/>
    <n v="451.04640000000001"/>
    <n v="112.7616"/>
    <x v="1"/>
    <x v="3"/>
    <s v="Q2"/>
    <x v="1"/>
  </r>
  <r>
    <n v="3906"/>
    <s v="CA-2015-167010"/>
    <x v="57"/>
    <x v="57"/>
    <x v="1"/>
    <s v="VT-21700"/>
    <s v="Valerie Takahito"/>
    <x v="2"/>
    <x v="0"/>
    <x v="10"/>
    <s v="Pennsylvania"/>
    <x v="105"/>
    <x v="3"/>
    <x v="844"/>
    <x v="1"/>
    <x v="8"/>
    <x v="838"/>
    <n v="10.428000000000001"/>
    <n v="4"/>
    <n v="0.7"/>
    <n v="-6.952"/>
    <n v="3.1284000000000005"/>
    <n v="7.2995999999999999"/>
    <x v="1"/>
    <x v="3"/>
    <s v="Q2"/>
    <x v="1"/>
  </r>
  <r>
    <n v="3907"/>
    <s v="CA-2015-167010"/>
    <x v="57"/>
    <x v="57"/>
    <x v="1"/>
    <s v="VT-21700"/>
    <s v="Valerie Takahito"/>
    <x v="2"/>
    <x v="0"/>
    <x v="10"/>
    <s v="Pennsylvania"/>
    <x v="105"/>
    <x v="3"/>
    <x v="1304"/>
    <x v="0"/>
    <x v="5"/>
    <x v="1289"/>
    <n v="547.13599999999997"/>
    <n v="4"/>
    <n v="0.2"/>
    <n v="-68.391999999999996"/>
    <n v="437.7088"/>
    <n v="109.4272"/>
    <x v="1"/>
    <x v="3"/>
    <s v="Q2"/>
    <x v="1"/>
  </r>
  <r>
    <n v="3908"/>
    <s v="CA-2015-167010"/>
    <x v="57"/>
    <x v="57"/>
    <x v="1"/>
    <s v="VT-21700"/>
    <s v="Valerie Takahito"/>
    <x v="2"/>
    <x v="0"/>
    <x v="10"/>
    <s v="Pennsylvania"/>
    <x v="105"/>
    <x v="3"/>
    <x v="500"/>
    <x v="2"/>
    <x v="7"/>
    <x v="500"/>
    <n v="14.85"/>
    <n v="5"/>
    <n v="0.4"/>
    <n v="-3.2174999999999998"/>
    <n v="8.91"/>
    <n v="5.94"/>
    <x v="1"/>
    <x v="3"/>
    <s v="Q2"/>
    <x v="1"/>
  </r>
  <r>
    <n v="3909"/>
    <s v="CA-2015-167010"/>
    <x v="57"/>
    <x v="57"/>
    <x v="1"/>
    <s v="VT-21700"/>
    <s v="Valerie Takahito"/>
    <x v="2"/>
    <x v="0"/>
    <x v="10"/>
    <s v="Pennsylvania"/>
    <x v="105"/>
    <x v="3"/>
    <x v="104"/>
    <x v="2"/>
    <x v="7"/>
    <x v="104"/>
    <n v="41.988"/>
    <n v="2"/>
    <n v="0.4"/>
    <n v="-9.7972000000000001"/>
    <n v="25.192799999999998"/>
    <n v="16.795200000000001"/>
    <x v="1"/>
    <x v="3"/>
    <s v="Q2"/>
    <x v="1"/>
  </r>
  <r>
    <n v="3910"/>
    <s v="CA-2015-167010"/>
    <x v="57"/>
    <x v="57"/>
    <x v="1"/>
    <s v="VT-21700"/>
    <s v="Valerie Takahito"/>
    <x v="2"/>
    <x v="0"/>
    <x v="10"/>
    <s v="Pennsylvania"/>
    <x v="105"/>
    <x v="3"/>
    <x v="1183"/>
    <x v="0"/>
    <x v="5"/>
    <x v="1169"/>
    <n v="7.5839999999999996"/>
    <n v="1"/>
    <n v="0.2"/>
    <n v="2.37"/>
    <n v="6.0671999999999997"/>
    <n v="1.5167999999999999"/>
    <x v="1"/>
    <x v="3"/>
    <s v="Q2"/>
    <x v="1"/>
  </r>
  <r>
    <n v="3911"/>
    <s v="CA-2015-167010"/>
    <x v="57"/>
    <x v="57"/>
    <x v="1"/>
    <s v="VT-21700"/>
    <s v="Valerie Takahito"/>
    <x v="2"/>
    <x v="0"/>
    <x v="10"/>
    <s v="Pennsylvania"/>
    <x v="105"/>
    <x v="3"/>
    <x v="1601"/>
    <x v="0"/>
    <x v="0"/>
    <x v="1593"/>
    <n v="352.45"/>
    <n v="5"/>
    <n v="0.5"/>
    <n v="-211.47"/>
    <n v="176.22499999999999"/>
    <n v="176.22499999999999"/>
    <x v="1"/>
    <x v="3"/>
    <s v="Q2"/>
    <x v="1"/>
  </r>
  <r>
    <n v="3912"/>
    <s v="CA-2017-126788"/>
    <x v="929"/>
    <x v="501"/>
    <x v="2"/>
    <s v="AB-10105"/>
    <s v="Adrian Barton"/>
    <x v="0"/>
    <x v="0"/>
    <x v="352"/>
    <s v="Texas"/>
    <x v="434"/>
    <x v="2"/>
    <x v="1602"/>
    <x v="2"/>
    <x v="7"/>
    <x v="1594"/>
    <n v="470.37599999999998"/>
    <n v="3"/>
    <n v="0.2"/>
    <n v="52.917299999999997"/>
    <n v="376.30079999999998"/>
    <n v="94.075199999999995"/>
    <x v="3"/>
    <x v="1"/>
    <s v="Q2"/>
    <x v="2"/>
  </r>
  <r>
    <n v="3913"/>
    <s v="CA-2017-148068"/>
    <x v="65"/>
    <x v="425"/>
    <x v="1"/>
    <s v="MM-18280"/>
    <s v="Muhammed MacIntyre"/>
    <x v="1"/>
    <x v="0"/>
    <x v="20"/>
    <s v="New York"/>
    <x v="45"/>
    <x v="3"/>
    <x v="988"/>
    <x v="1"/>
    <x v="10"/>
    <x v="981"/>
    <n v="19.440000000000001"/>
    <n v="3"/>
    <n v="0"/>
    <n v="9.3312000000000008"/>
    <n v="19.440000000000001"/>
    <n v="0"/>
    <x v="3"/>
    <x v="8"/>
    <s v="Q3"/>
    <x v="2"/>
  </r>
  <r>
    <n v="3914"/>
    <s v="CA-2017-148068"/>
    <x v="65"/>
    <x v="425"/>
    <x v="1"/>
    <s v="MM-18280"/>
    <s v="Muhammed MacIntyre"/>
    <x v="1"/>
    <x v="0"/>
    <x v="20"/>
    <s v="New York"/>
    <x v="45"/>
    <x v="3"/>
    <x v="875"/>
    <x v="0"/>
    <x v="5"/>
    <x v="869"/>
    <n v="9.82"/>
    <n v="2"/>
    <n v="0"/>
    <n v="3.2406000000000001"/>
    <n v="9.82"/>
    <n v="0"/>
    <x v="3"/>
    <x v="8"/>
    <s v="Q3"/>
    <x v="2"/>
  </r>
  <r>
    <n v="3915"/>
    <s v="US-2017-142573"/>
    <x v="930"/>
    <x v="989"/>
    <x v="1"/>
    <s v="ML-17410"/>
    <s v="Maris LaWare"/>
    <x v="0"/>
    <x v="0"/>
    <x v="42"/>
    <s v="Arizona"/>
    <x v="51"/>
    <x v="1"/>
    <x v="855"/>
    <x v="0"/>
    <x v="3"/>
    <x v="848"/>
    <n v="801.6"/>
    <n v="5"/>
    <n v="0.5"/>
    <n v="-448.89600000000002"/>
    <n v="400.8"/>
    <n v="400.8"/>
    <x v="3"/>
    <x v="7"/>
    <s v="Q3"/>
    <x v="0"/>
  </r>
  <r>
    <n v="3916"/>
    <s v="US-2017-142573"/>
    <x v="930"/>
    <x v="989"/>
    <x v="1"/>
    <s v="ML-17410"/>
    <s v="Maris LaWare"/>
    <x v="0"/>
    <x v="0"/>
    <x v="42"/>
    <s v="Arizona"/>
    <x v="51"/>
    <x v="1"/>
    <x v="38"/>
    <x v="0"/>
    <x v="1"/>
    <x v="38"/>
    <n v="161.56800000000001"/>
    <n v="2"/>
    <n v="0.2"/>
    <n v="10.098000000000001"/>
    <n v="129.2544"/>
    <n v="32.313600000000001"/>
    <x v="3"/>
    <x v="7"/>
    <s v="Q3"/>
    <x v="0"/>
  </r>
  <r>
    <n v="3917"/>
    <s v="US-2017-142573"/>
    <x v="930"/>
    <x v="989"/>
    <x v="1"/>
    <s v="ML-17410"/>
    <s v="Maris LaWare"/>
    <x v="0"/>
    <x v="0"/>
    <x v="42"/>
    <s v="Arizona"/>
    <x v="51"/>
    <x v="1"/>
    <x v="1603"/>
    <x v="1"/>
    <x v="10"/>
    <x v="1595"/>
    <n v="16.096"/>
    <n v="2"/>
    <n v="0.2"/>
    <n v="5.2312000000000003"/>
    <n v="12.876800000000001"/>
    <n v="3.2192000000000003"/>
    <x v="3"/>
    <x v="7"/>
    <s v="Q3"/>
    <x v="0"/>
  </r>
  <r>
    <n v="3918"/>
    <s v="US-2017-142573"/>
    <x v="930"/>
    <x v="989"/>
    <x v="1"/>
    <s v="ML-17410"/>
    <s v="Maris LaWare"/>
    <x v="0"/>
    <x v="0"/>
    <x v="42"/>
    <s v="Arizona"/>
    <x v="51"/>
    <x v="1"/>
    <x v="849"/>
    <x v="1"/>
    <x v="8"/>
    <x v="842"/>
    <n v="7.6559999999999997"/>
    <n v="4"/>
    <n v="0.7"/>
    <n v="-6.1247999999999996"/>
    <n v="2.2968000000000002"/>
    <n v="5.3591999999999995"/>
    <x v="3"/>
    <x v="7"/>
    <s v="Q3"/>
    <x v="0"/>
  </r>
  <r>
    <n v="3919"/>
    <s v="US-2017-142573"/>
    <x v="930"/>
    <x v="989"/>
    <x v="1"/>
    <s v="ML-17410"/>
    <s v="Maris LaWare"/>
    <x v="0"/>
    <x v="0"/>
    <x v="42"/>
    <s v="Arizona"/>
    <x v="51"/>
    <x v="1"/>
    <x v="70"/>
    <x v="0"/>
    <x v="1"/>
    <x v="70"/>
    <n v="311.976"/>
    <n v="3"/>
    <n v="0.2"/>
    <n v="-42.896700000000003"/>
    <n v="249.58080000000001"/>
    <n v="62.395200000000003"/>
    <x v="3"/>
    <x v="7"/>
    <s v="Q3"/>
    <x v="0"/>
  </r>
  <r>
    <n v="3920"/>
    <s v="US-2015-148817"/>
    <x v="494"/>
    <x v="157"/>
    <x v="1"/>
    <s v="KD-16495"/>
    <s v="Keith Dawkins"/>
    <x v="1"/>
    <x v="0"/>
    <x v="269"/>
    <s v="Virginia"/>
    <x v="336"/>
    <x v="0"/>
    <x v="421"/>
    <x v="1"/>
    <x v="4"/>
    <x v="421"/>
    <n v="61.68"/>
    <n v="4"/>
    <n v="0"/>
    <n v="16.653600000000001"/>
    <n v="61.68"/>
    <n v="0"/>
    <x v="1"/>
    <x v="4"/>
    <s v="Q4"/>
    <x v="0"/>
  </r>
  <r>
    <n v="3921"/>
    <s v="US-2015-148817"/>
    <x v="494"/>
    <x v="157"/>
    <x v="1"/>
    <s v="KD-16495"/>
    <s v="Keith Dawkins"/>
    <x v="1"/>
    <x v="0"/>
    <x v="269"/>
    <s v="Virginia"/>
    <x v="336"/>
    <x v="0"/>
    <x v="1399"/>
    <x v="1"/>
    <x v="8"/>
    <x v="1386"/>
    <n v="63.96"/>
    <n v="4"/>
    <n v="0"/>
    <n v="30.700800000000001"/>
    <n v="63.96"/>
    <n v="0"/>
    <x v="1"/>
    <x v="4"/>
    <s v="Q4"/>
    <x v="0"/>
  </r>
  <r>
    <n v="3922"/>
    <s v="CA-2016-110044"/>
    <x v="931"/>
    <x v="196"/>
    <x v="0"/>
    <s v="RF-19735"/>
    <s v="Roland Fjeld"/>
    <x v="0"/>
    <x v="0"/>
    <x v="22"/>
    <s v="Illinois"/>
    <x v="26"/>
    <x v="2"/>
    <x v="1501"/>
    <x v="2"/>
    <x v="7"/>
    <x v="1489"/>
    <n v="359.976"/>
    <n v="3"/>
    <n v="0.2"/>
    <n v="35.997599999999998"/>
    <n v="287.98079999999999"/>
    <n v="71.995199999999997"/>
    <x v="0"/>
    <x v="1"/>
    <s v="Q2"/>
    <x v="0"/>
  </r>
  <r>
    <n v="3923"/>
    <s v="CA-2017-146920"/>
    <x v="735"/>
    <x v="153"/>
    <x v="1"/>
    <s v="SC-20305"/>
    <s v="Sean Christensen"/>
    <x v="0"/>
    <x v="0"/>
    <x v="22"/>
    <s v="Illinois"/>
    <x v="36"/>
    <x v="2"/>
    <x v="218"/>
    <x v="1"/>
    <x v="10"/>
    <x v="219"/>
    <n v="25.344000000000001"/>
    <n v="6"/>
    <n v="0.2"/>
    <n v="7.92"/>
    <n v="20.275200000000002"/>
    <n v="5.0688000000000004"/>
    <x v="3"/>
    <x v="6"/>
    <s v="Q3"/>
    <x v="2"/>
  </r>
  <r>
    <n v="3924"/>
    <s v="CA-2017-146920"/>
    <x v="735"/>
    <x v="153"/>
    <x v="1"/>
    <s v="SC-20305"/>
    <s v="Sean Christensen"/>
    <x v="0"/>
    <x v="0"/>
    <x v="22"/>
    <s v="Illinois"/>
    <x v="36"/>
    <x v="2"/>
    <x v="1604"/>
    <x v="1"/>
    <x v="10"/>
    <x v="1596"/>
    <n v="26.72"/>
    <n v="5"/>
    <n v="0.2"/>
    <n v="9.3520000000000003"/>
    <n v="21.376000000000001"/>
    <n v="5.3440000000000003"/>
    <x v="3"/>
    <x v="6"/>
    <s v="Q3"/>
    <x v="2"/>
  </r>
  <r>
    <n v="3925"/>
    <s v="CA-2014-103940"/>
    <x v="328"/>
    <x v="110"/>
    <x v="1"/>
    <s v="BN-11515"/>
    <s v="Bradley Nguyen"/>
    <x v="0"/>
    <x v="0"/>
    <x v="4"/>
    <s v="Washington"/>
    <x v="5"/>
    <x v="1"/>
    <x v="464"/>
    <x v="1"/>
    <x v="4"/>
    <x v="465"/>
    <n v="30.28"/>
    <n v="2"/>
    <n v="0"/>
    <n v="1.2112000000000001"/>
    <n v="30.28"/>
    <n v="0"/>
    <x v="2"/>
    <x v="8"/>
    <s v="Q3"/>
    <x v="4"/>
  </r>
  <r>
    <n v="3926"/>
    <s v="CA-2014-103940"/>
    <x v="328"/>
    <x v="110"/>
    <x v="1"/>
    <s v="BN-11515"/>
    <s v="Bradley Nguyen"/>
    <x v="0"/>
    <x v="0"/>
    <x v="4"/>
    <s v="Washington"/>
    <x v="5"/>
    <x v="1"/>
    <x v="1220"/>
    <x v="1"/>
    <x v="4"/>
    <x v="1204"/>
    <n v="57.93"/>
    <n v="3"/>
    <n v="0"/>
    <n v="16.220400000000001"/>
    <n v="57.93"/>
    <n v="0"/>
    <x v="2"/>
    <x v="8"/>
    <s v="Q3"/>
    <x v="4"/>
  </r>
  <r>
    <n v="3927"/>
    <s v="CA-2014-103940"/>
    <x v="328"/>
    <x v="110"/>
    <x v="1"/>
    <s v="BN-11515"/>
    <s v="Bradley Nguyen"/>
    <x v="0"/>
    <x v="0"/>
    <x v="4"/>
    <s v="Washington"/>
    <x v="5"/>
    <x v="1"/>
    <x v="1381"/>
    <x v="0"/>
    <x v="5"/>
    <x v="1366"/>
    <n v="35.340000000000003"/>
    <n v="2"/>
    <n v="0"/>
    <n v="13.4292"/>
    <n v="35.340000000000003"/>
    <n v="0"/>
    <x v="2"/>
    <x v="8"/>
    <s v="Q3"/>
    <x v="4"/>
  </r>
  <r>
    <n v="3928"/>
    <s v="CA-2014-103940"/>
    <x v="328"/>
    <x v="110"/>
    <x v="1"/>
    <s v="BN-11515"/>
    <s v="Bradley Nguyen"/>
    <x v="0"/>
    <x v="0"/>
    <x v="4"/>
    <s v="Washington"/>
    <x v="5"/>
    <x v="1"/>
    <x v="141"/>
    <x v="1"/>
    <x v="8"/>
    <x v="142"/>
    <n v="137.24"/>
    <n v="5"/>
    <n v="0.2"/>
    <n v="46.3185"/>
    <n v="109.79200000000002"/>
    <n v="27.448000000000004"/>
    <x v="2"/>
    <x v="8"/>
    <s v="Q3"/>
    <x v="4"/>
  </r>
  <r>
    <n v="3929"/>
    <s v="CA-2016-162082"/>
    <x v="560"/>
    <x v="320"/>
    <x v="2"/>
    <s v="JS-15880"/>
    <s v="John Stevenson"/>
    <x v="0"/>
    <x v="0"/>
    <x v="92"/>
    <s v="Texas"/>
    <x v="114"/>
    <x v="2"/>
    <x v="631"/>
    <x v="0"/>
    <x v="0"/>
    <x v="631"/>
    <n v="241.33199999999999"/>
    <n v="5"/>
    <n v="0.32"/>
    <n v="-14.196"/>
    <n v="164.10575999999998"/>
    <n v="77.226240000000004"/>
    <x v="0"/>
    <x v="10"/>
    <s v="Q1"/>
    <x v="2"/>
  </r>
  <r>
    <n v="3930"/>
    <s v="CA-2016-162082"/>
    <x v="560"/>
    <x v="320"/>
    <x v="2"/>
    <s v="JS-15880"/>
    <s v="John Stevenson"/>
    <x v="0"/>
    <x v="0"/>
    <x v="92"/>
    <s v="Texas"/>
    <x v="114"/>
    <x v="2"/>
    <x v="548"/>
    <x v="1"/>
    <x v="10"/>
    <x v="548"/>
    <n v="5.1840000000000002"/>
    <n v="1"/>
    <n v="0.2"/>
    <n v="1.8792"/>
    <n v="4.1472000000000007"/>
    <n v="1.0368000000000002"/>
    <x v="0"/>
    <x v="10"/>
    <s v="Q1"/>
    <x v="2"/>
  </r>
  <r>
    <n v="3931"/>
    <s v="CA-2016-162082"/>
    <x v="560"/>
    <x v="320"/>
    <x v="2"/>
    <s v="JS-15880"/>
    <s v="John Stevenson"/>
    <x v="0"/>
    <x v="0"/>
    <x v="92"/>
    <s v="Texas"/>
    <x v="114"/>
    <x v="2"/>
    <x v="1062"/>
    <x v="1"/>
    <x v="6"/>
    <x v="1051"/>
    <n v="145.54400000000001"/>
    <n v="7"/>
    <n v="0.2"/>
    <n v="16.373699999999999"/>
    <n v="116.43520000000001"/>
    <n v="29.108800000000002"/>
    <x v="0"/>
    <x v="10"/>
    <s v="Q1"/>
    <x v="2"/>
  </r>
  <r>
    <n v="3932"/>
    <s v="CA-2016-132094"/>
    <x v="370"/>
    <x v="48"/>
    <x v="1"/>
    <s v="VG-21805"/>
    <s v="Vivek Grady"/>
    <x v="1"/>
    <x v="0"/>
    <x v="10"/>
    <s v="Pennsylvania"/>
    <x v="11"/>
    <x v="3"/>
    <x v="1605"/>
    <x v="1"/>
    <x v="6"/>
    <x v="1597"/>
    <n v="5.4720000000000004"/>
    <n v="3"/>
    <n v="0.2"/>
    <n v="1.6415999999999999"/>
    <n v="4.3776000000000002"/>
    <n v="1.0944"/>
    <x v="0"/>
    <x v="6"/>
    <s v="Q3"/>
    <x v="5"/>
  </r>
  <r>
    <n v="3933"/>
    <s v="CA-2016-132094"/>
    <x v="370"/>
    <x v="48"/>
    <x v="1"/>
    <s v="VG-21805"/>
    <s v="Vivek Grady"/>
    <x v="1"/>
    <x v="0"/>
    <x v="10"/>
    <s v="Pennsylvania"/>
    <x v="11"/>
    <x v="3"/>
    <x v="1016"/>
    <x v="2"/>
    <x v="11"/>
    <x v="1007"/>
    <n v="47.984000000000002"/>
    <n v="2"/>
    <n v="0.2"/>
    <n v="13.195600000000001"/>
    <n v="38.387200000000007"/>
    <n v="9.5968000000000018"/>
    <x v="0"/>
    <x v="6"/>
    <s v="Q3"/>
    <x v="5"/>
  </r>
  <r>
    <n v="3934"/>
    <s v="CA-2017-123001"/>
    <x v="264"/>
    <x v="221"/>
    <x v="1"/>
    <s v="AW-10840"/>
    <s v="Anthony Witt"/>
    <x v="0"/>
    <x v="0"/>
    <x v="329"/>
    <s v="California"/>
    <x v="409"/>
    <x v="1"/>
    <x v="868"/>
    <x v="1"/>
    <x v="6"/>
    <x v="862"/>
    <n v="9.4"/>
    <n v="5"/>
    <n v="0"/>
    <n v="2.726"/>
    <n v="9.4"/>
    <n v="0"/>
    <x v="3"/>
    <x v="8"/>
    <s v="Q3"/>
    <x v="3"/>
  </r>
  <r>
    <n v="3935"/>
    <s v="CA-2017-123001"/>
    <x v="264"/>
    <x v="221"/>
    <x v="1"/>
    <s v="AW-10840"/>
    <s v="Anthony Witt"/>
    <x v="0"/>
    <x v="0"/>
    <x v="329"/>
    <s v="California"/>
    <x v="409"/>
    <x v="1"/>
    <x v="198"/>
    <x v="1"/>
    <x v="2"/>
    <x v="199"/>
    <n v="74"/>
    <n v="5"/>
    <n v="0"/>
    <n v="37"/>
    <n v="74"/>
    <n v="0"/>
    <x v="3"/>
    <x v="8"/>
    <s v="Q3"/>
    <x v="3"/>
  </r>
  <r>
    <n v="3936"/>
    <s v="CA-2017-123001"/>
    <x v="264"/>
    <x v="221"/>
    <x v="1"/>
    <s v="AW-10840"/>
    <s v="Anthony Witt"/>
    <x v="0"/>
    <x v="0"/>
    <x v="329"/>
    <s v="California"/>
    <x v="409"/>
    <x v="1"/>
    <x v="1551"/>
    <x v="2"/>
    <x v="7"/>
    <x v="1539"/>
    <n v="201.584"/>
    <n v="2"/>
    <n v="0.2"/>
    <n v="12.599"/>
    <n v="161.2672"/>
    <n v="40.316800000000001"/>
    <x v="3"/>
    <x v="8"/>
    <s v="Q3"/>
    <x v="3"/>
  </r>
  <r>
    <n v="3937"/>
    <s v="CA-2015-118955"/>
    <x v="382"/>
    <x v="403"/>
    <x v="1"/>
    <s v="LS-17230"/>
    <s v="Lycoris Saunders"/>
    <x v="0"/>
    <x v="0"/>
    <x v="55"/>
    <s v="Texas"/>
    <x v="70"/>
    <x v="2"/>
    <x v="1606"/>
    <x v="1"/>
    <x v="12"/>
    <x v="153"/>
    <n v="28.751999999999999"/>
    <n v="3"/>
    <n v="0.2"/>
    <n v="9.3444000000000003"/>
    <n v="23.0016"/>
    <n v="5.7504"/>
    <x v="1"/>
    <x v="1"/>
    <s v="Q2"/>
    <x v="0"/>
  </r>
  <r>
    <n v="3938"/>
    <s v="CA-2015-118955"/>
    <x v="382"/>
    <x v="403"/>
    <x v="1"/>
    <s v="LS-17230"/>
    <s v="Lycoris Saunders"/>
    <x v="0"/>
    <x v="0"/>
    <x v="55"/>
    <s v="Texas"/>
    <x v="70"/>
    <x v="2"/>
    <x v="752"/>
    <x v="1"/>
    <x v="10"/>
    <x v="750"/>
    <n v="27.216000000000001"/>
    <n v="3"/>
    <n v="0.2"/>
    <n v="9.8658000000000001"/>
    <n v="21.772800000000004"/>
    <n v="5.4432000000000009"/>
    <x v="1"/>
    <x v="1"/>
    <s v="Q2"/>
    <x v="0"/>
  </r>
  <r>
    <n v="3939"/>
    <s v="CA-2015-118955"/>
    <x v="382"/>
    <x v="403"/>
    <x v="1"/>
    <s v="LS-17230"/>
    <s v="Lycoris Saunders"/>
    <x v="0"/>
    <x v="0"/>
    <x v="55"/>
    <s v="Texas"/>
    <x v="70"/>
    <x v="2"/>
    <x v="901"/>
    <x v="0"/>
    <x v="1"/>
    <x v="893"/>
    <n v="197.37200000000001"/>
    <n v="2"/>
    <n v="0.3"/>
    <n v="-25.3764"/>
    <n v="138.16040000000001"/>
    <n v="59.211600000000004"/>
    <x v="1"/>
    <x v="1"/>
    <s v="Q2"/>
    <x v="0"/>
  </r>
  <r>
    <n v="3940"/>
    <s v="US-2016-143448"/>
    <x v="107"/>
    <x v="5"/>
    <x v="3"/>
    <s v="MH-17455"/>
    <s v="Mark Hamilton"/>
    <x v="0"/>
    <x v="0"/>
    <x v="382"/>
    <s v="Indiana"/>
    <x v="466"/>
    <x v="2"/>
    <x v="463"/>
    <x v="0"/>
    <x v="1"/>
    <x v="464"/>
    <n v="1424.9"/>
    <n v="5"/>
    <n v="0"/>
    <n v="356.22500000000002"/>
    <n v="1424.9"/>
    <n v="0"/>
    <x v="0"/>
    <x v="4"/>
    <s v="Q4"/>
    <x v="3"/>
  </r>
  <r>
    <n v="3941"/>
    <s v="CA-2017-117863"/>
    <x v="796"/>
    <x v="254"/>
    <x v="1"/>
    <s v="TS-21340"/>
    <s v="Toby Swindell"/>
    <x v="0"/>
    <x v="0"/>
    <x v="20"/>
    <s v="New York"/>
    <x v="23"/>
    <x v="3"/>
    <x v="1027"/>
    <x v="0"/>
    <x v="5"/>
    <x v="1018"/>
    <n v="14.56"/>
    <n v="2"/>
    <n v="0"/>
    <n v="6.2607999999999997"/>
    <n v="14.56"/>
    <n v="0"/>
    <x v="3"/>
    <x v="5"/>
    <s v="Q2"/>
    <x v="6"/>
  </r>
  <r>
    <n v="3942"/>
    <s v="CA-2017-117863"/>
    <x v="796"/>
    <x v="254"/>
    <x v="1"/>
    <s v="TS-21340"/>
    <s v="Toby Swindell"/>
    <x v="0"/>
    <x v="0"/>
    <x v="20"/>
    <s v="New York"/>
    <x v="23"/>
    <x v="3"/>
    <x v="536"/>
    <x v="1"/>
    <x v="8"/>
    <x v="536"/>
    <n v="3.048"/>
    <n v="1"/>
    <n v="0.2"/>
    <n v="1.0286999999999999"/>
    <n v="2.4384000000000001"/>
    <n v="0.60960000000000003"/>
    <x v="3"/>
    <x v="5"/>
    <s v="Q2"/>
    <x v="6"/>
  </r>
  <r>
    <n v="3943"/>
    <s v="CA-2017-160458"/>
    <x v="837"/>
    <x v="990"/>
    <x v="0"/>
    <s v="EH-13945"/>
    <s v="Eric Hoffmann"/>
    <x v="0"/>
    <x v="0"/>
    <x v="26"/>
    <s v="Tennessee"/>
    <x v="31"/>
    <x v="0"/>
    <x v="778"/>
    <x v="1"/>
    <x v="10"/>
    <x v="777"/>
    <n v="25.92"/>
    <n v="5"/>
    <n v="0.2"/>
    <n v="9.0719999999999992"/>
    <n v="20.736000000000004"/>
    <n v="5.1840000000000011"/>
    <x v="3"/>
    <x v="5"/>
    <s v="Q2"/>
    <x v="3"/>
  </r>
  <r>
    <n v="3944"/>
    <s v="US-2016-142685"/>
    <x v="661"/>
    <x v="991"/>
    <x v="1"/>
    <s v="MG-17695"/>
    <s v="Maureen Gnade"/>
    <x v="0"/>
    <x v="0"/>
    <x v="198"/>
    <s v="New York"/>
    <x v="249"/>
    <x v="3"/>
    <x v="1420"/>
    <x v="1"/>
    <x v="14"/>
    <x v="1408"/>
    <n v="835.17"/>
    <n v="7"/>
    <n v="0"/>
    <n v="16.703399999999998"/>
    <n v="835.17"/>
    <n v="0"/>
    <x v="0"/>
    <x v="1"/>
    <s v="Q2"/>
    <x v="6"/>
  </r>
  <r>
    <n v="3945"/>
    <s v="CA-2016-133144"/>
    <x v="458"/>
    <x v="662"/>
    <x v="0"/>
    <s v="DO-13435"/>
    <s v="Denny Ordway"/>
    <x v="0"/>
    <x v="0"/>
    <x v="1"/>
    <s v="California"/>
    <x v="1"/>
    <x v="1"/>
    <x v="609"/>
    <x v="1"/>
    <x v="10"/>
    <x v="609"/>
    <n v="17.34"/>
    <n v="3"/>
    <n v="0"/>
    <n v="8.4966000000000008"/>
    <n v="17.34"/>
    <n v="0"/>
    <x v="0"/>
    <x v="5"/>
    <s v="Q2"/>
    <x v="2"/>
  </r>
  <r>
    <n v="3946"/>
    <s v="CA-2017-167871"/>
    <x v="551"/>
    <x v="122"/>
    <x v="1"/>
    <s v="AF-10870"/>
    <s v="Art Ferguson"/>
    <x v="0"/>
    <x v="0"/>
    <x v="188"/>
    <s v="Florida"/>
    <x v="239"/>
    <x v="0"/>
    <x v="1486"/>
    <x v="1"/>
    <x v="10"/>
    <x v="1473"/>
    <n v="44.384"/>
    <n v="1"/>
    <n v="0.2"/>
    <n v="15.5344"/>
    <n v="35.507200000000005"/>
    <n v="8.8768000000000011"/>
    <x v="3"/>
    <x v="0"/>
    <s v="Q4"/>
    <x v="3"/>
  </r>
  <r>
    <n v="3947"/>
    <s v="CA-2017-167871"/>
    <x v="551"/>
    <x v="122"/>
    <x v="1"/>
    <s v="AF-10870"/>
    <s v="Art Ferguson"/>
    <x v="0"/>
    <x v="0"/>
    <x v="188"/>
    <s v="Florida"/>
    <x v="239"/>
    <x v="0"/>
    <x v="327"/>
    <x v="1"/>
    <x v="14"/>
    <x v="327"/>
    <n v="2.944"/>
    <n v="1"/>
    <n v="0.2"/>
    <n v="-0.66239999999999999"/>
    <n v="2.3552"/>
    <n v="0.58879999999999999"/>
    <x v="3"/>
    <x v="0"/>
    <s v="Q4"/>
    <x v="3"/>
  </r>
  <r>
    <n v="3948"/>
    <s v="CA-2016-119963"/>
    <x v="741"/>
    <x v="407"/>
    <x v="1"/>
    <s v="SN-20710"/>
    <s v="Steve Nguyen"/>
    <x v="2"/>
    <x v="0"/>
    <x v="45"/>
    <s v="Texas"/>
    <x v="89"/>
    <x v="2"/>
    <x v="181"/>
    <x v="1"/>
    <x v="6"/>
    <x v="182"/>
    <n v="6.3680000000000003"/>
    <n v="2"/>
    <n v="0.2"/>
    <n v="1.0347999999999999"/>
    <n v="5.0944000000000003"/>
    <n v="1.2736000000000001"/>
    <x v="0"/>
    <x v="0"/>
    <s v="Q4"/>
    <x v="5"/>
  </r>
  <r>
    <n v="3949"/>
    <s v="CA-2016-119963"/>
    <x v="741"/>
    <x v="407"/>
    <x v="1"/>
    <s v="SN-20710"/>
    <s v="Steve Nguyen"/>
    <x v="2"/>
    <x v="0"/>
    <x v="45"/>
    <s v="Texas"/>
    <x v="89"/>
    <x v="2"/>
    <x v="580"/>
    <x v="1"/>
    <x v="2"/>
    <x v="580"/>
    <n v="48.847999999999999"/>
    <n v="2"/>
    <n v="0.2"/>
    <n v="15.8756"/>
    <n v="39.078400000000002"/>
    <n v="9.7696000000000005"/>
    <x v="0"/>
    <x v="0"/>
    <s v="Q4"/>
    <x v="5"/>
  </r>
  <r>
    <n v="3950"/>
    <s v="CA-2016-119963"/>
    <x v="741"/>
    <x v="407"/>
    <x v="1"/>
    <s v="SN-20710"/>
    <s v="Steve Nguyen"/>
    <x v="2"/>
    <x v="0"/>
    <x v="45"/>
    <s v="Texas"/>
    <x v="89"/>
    <x v="2"/>
    <x v="314"/>
    <x v="1"/>
    <x v="10"/>
    <x v="314"/>
    <n v="19.648"/>
    <n v="2"/>
    <n v="0.2"/>
    <n v="6.6311999999999998"/>
    <n v="15.718400000000001"/>
    <n v="3.9296000000000002"/>
    <x v="0"/>
    <x v="0"/>
    <s v="Q4"/>
    <x v="5"/>
  </r>
  <r>
    <n v="3951"/>
    <s v="CA-2016-119963"/>
    <x v="741"/>
    <x v="407"/>
    <x v="1"/>
    <s v="SN-20710"/>
    <s v="Steve Nguyen"/>
    <x v="2"/>
    <x v="0"/>
    <x v="45"/>
    <s v="Texas"/>
    <x v="89"/>
    <x v="2"/>
    <x v="163"/>
    <x v="0"/>
    <x v="1"/>
    <x v="164"/>
    <n v="255.108"/>
    <n v="6"/>
    <n v="0.3"/>
    <n v="-18.222000000000001"/>
    <n v="178.57559999999998"/>
    <n v="76.532399999999996"/>
    <x v="0"/>
    <x v="0"/>
    <s v="Q4"/>
    <x v="5"/>
  </r>
  <r>
    <n v="3952"/>
    <s v="CA-2014-121167"/>
    <x v="683"/>
    <x v="457"/>
    <x v="0"/>
    <s v="MO-17500"/>
    <s v="Mary O'Rourke"/>
    <x v="0"/>
    <x v="0"/>
    <x v="210"/>
    <s v="New York"/>
    <x v="264"/>
    <x v="3"/>
    <x v="828"/>
    <x v="1"/>
    <x v="8"/>
    <x v="824"/>
    <n v="17.248000000000001"/>
    <n v="2"/>
    <n v="0.2"/>
    <n v="6.0368000000000004"/>
    <n v="13.798400000000001"/>
    <n v="3.4496000000000002"/>
    <x v="2"/>
    <x v="0"/>
    <s v="Q4"/>
    <x v="5"/>
  </r>
  <r>
    <n v="3953"/>
    <s v="US-2016-151862"/>
    <x v="398"/>
    <x v="599"/>
    <x v="1"/>
    <s v="ON-18715"/>
    <s v="Odella Nelson"/>
    <x v="1"/>
    <x v="0"/>
    <x v="60"/>
    <s v="Colorado"/>
    <x v="76"/>
    <x v="1"/>
    <x v="1607"/>
    <x v="2"/>
    <x v="7"/>
    <x v="1598"/>
    <n v="159.98400000000001"/>
    <n v="2"/>
    <n v="0.2"/>
    <n v="13.9986"/>
    <n v="127.98720000000002"/>
    <n v="31.996800000000004"/>
    <x v="0"/>
    <x v="10"/>
    <s v="Q1"/>
    <x v="0"/>
  </r>
  <r>
    <n v="3954"/>
    <s v="CA-2017-152961"/>
    <x v="787"/>
    <x v="992"/>
    <x v="1"/>
    <s v="SC-20095"/>
    <s v="Sanjit Chand"/>
    <x v="0"/>
    <x v="0"/>
    <x v="94"/>
    <s v="Massachusetts"/>
    <x v="358"/>
    <x v="3"/>
    <x v="69"/>
    <x v="1"/>
    <x v="10"/>
    <x v="69"/>
    <n v="12.7"/>
    <n v="2"/>
    <n v="0"/>
    <n v="5.8419999999999996"/>
    <n v="12.7"/>
    <n v="0"/>
    <x v="3"/>
    <x v="9"/>
    <s v="Q1"/>
    <x v="1"/>
  </r>
  <r>
    <n v="3955"/>
    <s v="CA-2014-133228"/>
    <x v="527"/>
    <x v="568"/>
    <x v="1"/>
    <s v="MS-17710"/>
    <s v="Maurice Satty"/>
    <x v="0"/>
    <x v="0"/>
    <x v="66"/>
    <s v="Michigan"/>
    <x v="185"/>
    <x v="2"/>
    <x v="493"/>
    <x v="0"/>
    <x v="5"/>
    <x v="493"/>
    <n v="5.47"/>
    <n v="1"/>
    <n v="0"/>
    <n v="2.3521000000000001"/>
    <n v="5.47"/>
    <n v="0"/>
    <x v="2"/>
    <x v="3"/>
    <s v="Q2"/>
    <x v="5"/>
  </r>
  <r>
    <n v="3956"/>
    <s v="CA-2014-133228"/>
    <x v="527"/>
    <x v="568"/>
    <x v="1"/>
    <s v="MS-17710"/>
    <s v="Maurice Satty"/>
    <x v="0"/>
    <x v="0"/>
    <x v="66"/>
    <s v="Michigan"/>
    <x v="185"/>
    <x v="2"/>
    <x v="1041"/>
    <x v="1"/>
    <x v="6"/>
    <x v="1030"/>
    <n v="79.36"/>
    <n v="4"/>
    <n v="0"/>
    <n v="23.808"/>
    <n v="79.36"/>
    <n v="0"/>
    <x v="2"/>
    <x v="3"/>
    <s v="Q2"/>
    <x v="5"/>
  </r>
  <r>
    <n v="3957"/>
    <s v="CA-2016-114951"/>
    <x v="190"/>
    <x v="480"/>
    <x v="1"/>
    <s v="DN-13690"/>
    <s v="Duane Noonan"/>
    <x v="0"/>
    <x v="0"/>
    <x v="8"/>
    <s v="California"/>
    <x v="9"/>
    <x v="1"/>
    <x v="1256"/>
    <x v="0"/>
    <x v="5"/>
    <x v="1240"/>
    <n v="22.14"/>
    <n v="3"/>
    <n v="0"/>
    <n v="6.4206000000000003"/>
    <n v="22.14"/>
    <n v="0"/>
    <x v="0"/>
    <x v="1"/>
    <s v="Q2"/>
    <x v="1"/>
  </r>
  <r>
    <n v="3958"/>
    <s v="CA-2016-156573"/>
    <x v="211"/>
    <x v="993"/>
    <x v="1"/>
    <s v="RB-19360"/>
    <s v="Raymond Buch"/>
    <x v="0"/>
    <x v="0"/>
    <x v="316"/>
    <s v="Tennessee"/>
    <x v="394"/>
    <x v="0"/>
    <x v="1095"/>
    <x v="1"/>
    <x v="8"/>
    <x v="1085"/>
    <n v="11.276999999999999"/>
    <n v="3"/>
    <n v="0.7"/>
    <n v="-8.6456999999999997"/>
    <n v="3.3831000000000002"/>
    <n v="7.8938999999999986"/>
    <x v="0"/>
    <x v="5"/>
    <s v="Q2"/>
    <x v="1"/>
  </r>
  <r>
    <n v="3959"/>
    <s v="CA-2016-156573"/>
    <x v="211"/>
    <x v="993"/>
    <x v="1"/>
    <s v="RB-19360"/>
    <s v="Raymond Buch"/>
    <x v="0"/>
    <x v="0"/>
    <x v="316"/>
    <s v="Tennessee"/>
    <x v="394"/>
    <x v="0"/>
    <x v="324"/>
    <x v="1"/>
    <x v="6"/>
    <x v="324"/>
    <n v="4.4480000000000004"/>
    <n v="2"/>
    <n v="0.2"/>
    <n v="0.33360000000000001"/>
    <n v="3.5584000000000007"/>
    <n v="0.88960000000000017"/>
    <x v="0"/>
    <x v="5"/>
    <s v="Q2"/>
    <x v="1"/>
  </r>
  <r>
    <n v="3960"/>
    <s v="CA-2016-156573"/>
    <x v="211"/>
    <x v="993"/>
    <x v="1"/>
    <s v="RB-19360"/>
    <s v="Raymond Buch"/>
    <x v="0"/>
    <x v="0"/>
    <x v="316"/>
    <s v="Tennessee"/>
    <x v="394"/>
    <x v="0"/>
    <x v="1608"/>
    <x v="0"/>
    <x v="5"/>
    <x v="1599"/>
    <n v="44.76"/>
    <n v="3"/>
    <n v="0.2"/>
    <n v="14.547000000000001"/>
    <n v="35.808"/>
    <n v="8.952"/>
    <x v="0"/>
    <x v="5"/>
    <s v="Q2"/>
    <x v="1"/>
  </r>
  <r>
    <n v="3961"/>
    <s v="CA-2015-113901"/>
    <x v="324"/>
    <x v="994"/>
    <x v="1"/>
    <s v="NH-18610"/>
    <s v="Nicole Hansen"/>
    <x v="1"/>
    <x v="0"/>
    <x v="66"/>
    <s v="Michigan"/>
    <x v="83"/>
    <x v="2"/>
    <x v="1206"/>
    <x v="1"/>
    <x v="8"/>
    <x v="1191"/>
    <n v="38.28"/>
    <n v="6"/>
    <n v="0"/>
    <n v="17.608799999999999"/>
    <n v="38.28"/>
    <n v="0"/>
    <x v="1"/>
    <x v="2"/>
    <s v="Q4"/>
    <x v="2"/>
  </r>
  <r>
    <n v="3962"/>
    <s v="CA-2015-113901"/>
    <x v="324"/>
    <x v="994"/>
    <x v="1"/>
    <s v="NH-18610"/>
    <s v="Nicole Hansen"/>
    <x v="1"/>
    <x v="0"/>
    <x v="66"/>
    <s v="Michigan"/>
    <x v="83"/>
    <x v="2"/>
    <x v="993"/>
    <x v="2"/>
    <x v="7"/>
    <x v="985"/>
    <n v="149.94999999999999"/>
    <n v="5"/>
    <n v="0"/>
    <n v="44.984999999999999"/>
    <n v="149.94999999999999"/>
    <n v="0"/>
    <x v="1"/>
    <x v="2"/>
    <s v="Q4"/>
    <x v="2"/>
  </r>
  <r>
    <n v="3963"/>
    <s v="CA-2017-134838"/>
    <x v="600"/>
    <x v="971"/>
    <x v="2"/>
    <s v="ED-13885"/>
    <s v="Emily Ducich"/>
    <x v="2"/>
    <x v="0"/>
    <x v="1"/>
    <s v="California"/>
    <x v="62"/>
    <x v="1"/>
    <x v="1005"/>
    <x v="1"/>
    <x v="6"/>
    <x v="997"/>
    <n v="12.84"/>
    <n v="3"/>
    <n v="0"/>
    <n v="3.4668000000000001"/>
    <n v="12.84"/>
    <n v="0"/>
    <x v="3"/>
    <x v="11"/>
    <s v="Q1"/>
    <x v="1"/>
  </r>
  <r>
    <n v="3964"/>
    <s v="CA-2017-134838"/>
    <x v="600"/>
    <x v="971"/>
    <x v="2"/>
    <s v="ED-13885"/>
    <s v="Emily Ducich"/>
    <x v="2"/>
    <x v="0"/>
    <x v="1"/>
    <s v="California"/>
    <x v="62"/>
    <x v="1"/>
    <x v="943"/>
    <x v="0"/>
    <x v="5"/>
    <x v="936"/>
    <n v="44.67"/>
    <n v="3"/>
    <n v="0"/>
    <n v="12.0609"/>
    <n v="44.67"/>
    <n v="0"/>
    <x v="3"/>
    <x v="11"/>
    <s v="Q1"/>
    <x v="1"/>
  </r>
  <r>
    <n v="3965"/>
    <s v="CA-2016-120257"/>
    <x v="897"/>
    <x v="961"/>
    <x v="1"/>
    <s v="PW-19240"/>
    <s v="Pierre Wener"/>
    <x v="0"/>
    <x v="0"/>
    <x v="10"/>
    <s v="Pennsylvania"/>
    <x v="11"/>
    <x v="3"/>
    <x v="1609"/>
    <x v="1"/>
    <x v="6"/>
    <x v="1600"/>
    <n v="7.8719999999999999"/>
    <n v="3"/>
    <n v="0.2"/>
    <n v="0.88560000000000005"/>
    <n v="6.2976000000000001"/>
    <n v="1.5744"/>
    <x v="0"/>
    <x v="8"/>
    <s v="Q3"/>
    <x v="6"/>
  </r>
  <r>
    <n v="3966"/>
    <s v="CA-2014-164910"/>
    <x v="607"/>
    <x v="995"/>
    <x v="0"/>
    <s v="DM-13345"/>
    <s v="Denise Monton"/>
    <x v="1"/>
    <x v="0"/>
    <x v="153"/>
    <s v="North Carolina"/>
    <x v="196"/>
    <x v="0"/>
    <x v="279"/>
    <x v="1"/>
    <x v="6"/>
    <x v="279"/>
    <n v="7.8719999999999999"/>
    <n v="3"/>
    <n v="0.2"/>
    <n v="0.88560000000000005"/>
    <n v="6.2976000000000001"/>
    <n v="1.5744"/>
    <x v="2"/>
    <x v="0"/>
    <s v="Q4"/>
    <x v="4"/>
  </r>
  <r>
    <n v="3967"/>
    <s v="CA-2016-149902"/>
    <x v="178"/>
    <x v="996"/>
    <x v="1"/>
    <s v="DW-13540"/>
    <s v="Don Weiss"/>
    <x v="0"/>
    <x v="0"/>
    <x v="20"/>
    <s v="New York"/>
    <x v="23"/>
    <x v="3"/>
    <x v="666"/>
    <x v="1"/>
    <x v="6"/>
    <x v="666"/>
    <n v="88.04"/>
    <n v="4"/>
    <n v="0"/>
    <n v="22.8904"/>
    <n v="88.04"/>
    <n v="0"/>
    <x v="0"/>
    <x v="3"/>
    <s v="Q2"/>
    <x v="5"/>
  </r>
  <r>
    <n v="3968"/>
    <s v="CA-2016-146010"/>
    <x v="244"/>
    <x v="213"/>
    <x v="2"/>
    <s v="EH-14125"/>
    <s v="Eugene Hildebrand"/>
    <x v="2"/>
    <x v="0"/>
    <x v="77"/>
    <s v="Colorado"/>
    <x v="97"/>
    <x v="1"/>
    <x v="612"/>
    <x v="1"/>
    <x v="8"/>
    <x v="612"/>
    <n v="40.634999999999998"/>
    <n v="7"/>
    <n v="0.7"/>
    <n v="-32.508000000000003"/>
    <n v="12.190500000000002"/>
    <n v="28.444499999999998"/>
    <x v="0"/>
    <x v="5"/>
    <s v="Q2"/>
    <x v="5"/>
  </r>
  <r>
    <n v="3969"/>
    <s v="US-2015-163685"/>
    <x v="932"/>
    <x v="997"/>
    <x v="1"/>
    <s v="KE-16420"/>
    <s v="Katrina Edelman"/>
    <x v="1"/>
    <x v="0"/>
    <x v="52"/>
    <s v="Texas"/>
    <x v="65"/>
    <x v="2"/>
    <x v="175"/>
    <x v="1"/>
    <x v="8"/>
    <x v="176"/>
    <n v="5.7279999999999998"/>
    <n v="8"/>
    <n v="0.8"/>
    <n v="-9.1647999999999996"/>
    <n v="1.1455999999999997"/>
    <n v="4.5823999999999998"/>
    <x v="1"/>
    <x v="1"/>
    <s v="Q2"/>
    <x v="2"/>
  </r>
  <r>
    <n v="3970"/>
    <s v="US-2015-163685"/>
    <x v="932"/>
    <x v="997"/>
    <x v="1"/>
    <s v="KE-16420"/>
    <s v="Katrina Edelman"/>
    <x v="1"/>
    <x v="0"/>
    <x v="52"/>
    <s v="Texas"/>
    <x v="65"/>
    <x v="2"/>
    <x v="1610"/>
    <x v="1"/>
    <x v="10"/>
    <x v="1601"/>
    <n v="42.24"/>
    <n v="10"/>
    <n v="0.2"/>
    <n v="13.2"/>
    <n v="33.792000000000002"/>
    <n v="8.4480000000000004"/>
    <x v="1"/>
    <x v="1"/>
    <s v="Q2"/>
    <x v="2"/>
  </r>
  <r>
    <n v="3971"/>
    <s v="CA-2014-135090"/>
    <x v="754"/>
    <x v="158"/>
    <x v="1"/>
    <s v="SP-20920"/>
    <s v="Susan Pistek"/>
    <x v="0"/>
    <x v="0"/>
    <x v="1"/>
    <s v="California"/>
    <x v="1"/>
    <x v="1"/>
    <x v="1357"/>
    <x v="1"/>
    <x v="10"/>
    <x v="1343"/>
    <n v="53.82"/>
    <n v="9"/>
    <n v="0"/>
    <n v="24.219000000000001"/>
    <n v="53.82"/>
    <n v="0"/>
    <x v="2"/>
    <x v="0"/>
    <s v="Q4"/>
    <x v="3"/>
  </r>
  <r>
    <n v="3972"/>
    <s v="CA-2015-132374"/>
    <x v="933"/>
    <x v="998"/>
    <x v="0"/>
    <s v="PS-19045"/>
    <s v="Penelope Sewall"/>
    <x v="2"/>
    <x v="0"/>
    <x v="341"/>
    <s v="Michigan"/>
    <x v="422"/>
    <x v="2"/>
    <x v="1500"/>
    <x v="1"/>
    <x v="6"/>
    <x v="1488"/>
    <n v="79.36"/>
    <n v="4"/>
    <n v="0"/>
    <n v="20.633600000000001"/>
    <n v="79.36"/>
    <n v="0"/>
    <x v="1"/>
    <x v="11"/>
    <s v="Q1"/>
    <x v="1"/>
  </r>
  <r>
    <n v="3973"/>
    <s v="CA-2016-167556"/>
    <x v="892"/>
    <x v="944"/>
    <x v="1"/>
    <s v="JM-15250"/>
    <s v="Janet Martin"/>
    <x v="0"/>
    <x v="0"/>
    <x v="20"/>
    <s v="New York"/>
    <x v="29"/>
    <x v="3"/>
    <x v="949"/>
    <x v="1"/>
    <x v="10"/>
    <x v="942"/>
    <n v="13.48"/>
    <n v="2"/>
    <n v="0"/>
    <n v="6.74"/>
    <n v="13.48"/>
    <n v="0"/>
    <x v="0"/>
    <x v="10"/>
    <s v="Q1"/>
    <x v="0"/>
  </r>
  <r>
    <n v="3974"/>
    <s v="CA-2016-167556"/>
    <x v="892"/>
    <x v="944"/>
    <x v="1"/>
    <s v="JM-15250"/>
    <s v="Janet Martin"/>
    <x v="0"/>
    <x v="0"/>
    <x v="20"/>
    <s v="New York"/>
    <x v="29"/>
    <x v="3"/>
    <x v="985"/>
    <x v="1"/>
    <x v="8"/>
    <x v="978"/>
    <n v="29.8"/>
    <n v="5"/>
    <n v="0.2"/>
    <n v="9.3125"/>
    <n v="23.840000000000003"/>
    <n v="5.9600000000000009"/>
    <x v="0"/>
    <x v="10"/>
    <s v="Q1"/>
    <x v="0"/>
  </r>
  <r>
    <n v="3975"/>
    <s v="CA-2016-167556"/>
    <x v="892"/>
    <x v="944"/>
    <x v="1"/>
    <s v="JM-15250"/>
    <s v="Janet Martin"/>
    <x v="0"/>
    <x v="0"/>
    <x v="20"/>
    <s v="New York"/>
    <x v="29"/>
    <x v="3"/>
    <x v="28"/>
    <x v="0"/>
    <x v="5"/>
    <x v="28"/>
    <n v="414"/>
    <n v="8"/>
    <n v="0"/>
    <n v="124.2"/>
    <n v="414"/>
    <n v="0"/>
    <x v="0"/>
    <x v="10"/>
    <s v="Q1"/>
    <x v="0"/>
  </r>
  <r>
    <n v="3976"/>
    <s v="CA-2016-167556"/>
    <x v="892"/>
    <x v="944"/>
    <x v="1"/>
    <s v="JM-15250"/>
    <s v="Janet Martin"/>
    <x v="0"/>
    <x v="0"/>
    <x v="20"/>
    <s v="New York"/>
    <x v="29"/>
    <x v="3"/>
    <x v="777"/>
    <x v="1"/>
    <x v="8"/>
    <x v="776"/>
    <n v="41.328000000000003"/>
    <n v="7"/>
    <n v="0.2"/>
    <n v="14.981400000000001"/>
    <n v="33.062400000000004"/>
    <n v="8.2656000000000009"/>
    <x v="0"/>
    <x v="10"/>
    <s v="Q1"/>
    <x v="0"/>
  </r>
  <r>
    <n v="3977"/>
    <s v="US-2016-116400"/>
    <x v="332"/>
    <x v="351"/>
    <x v="2"/>
    <s v="EB-13930"/>
    <s v="Eric Barreto"/>
    <x v="0"/>
    <x v="0"/>
    <x v="102"/>
    <s v="Virginia"/>
    <x v="195"/>
    <x v="0"/>
    <x v="1611"/>
    <x v="0"/>
    <x v="5"/>
    <x v="1602"/>
    <n v="39.92"/>
    <n v="4"/>
    <n v="0"/>
    <n v="11.1776"/>
    <n v="39.92"/>
    <n v="0"/>
    <x v="0"/>
    <x v="2"/>
    <s v="Q4"/>
    <x v="3"/>
  </r>
  <r>
    <n v="3978"/>
    <s v="CA-2017-101308"/>
    <x v="280"/>
    <x v="951"/>
    <x v="1"/>
    <s v="FG-14260"/>
    <s v="Frank Gastineau"/>
    <x v="2"/>
    <x v="0"/>
    <x v="4"/>
    <s v="Washington"/>
    <x v="59"/>
    <x v="1"/>
    <x v="127"/>
    <x v="1"/>
    <x v="13"/>
    <x v="128"/>
    <n v="8.94"/>
    <n v="3"/>
    <n v="0"/>
    <n v="4.1124000000000001"/>
    <n v="8.94"/>
    <n v="0"/>
    <x v="3"/>
    <x v="2"/>
    <s v="Q4"/>
    <x v="2"/>
  </r>
  <r>
    <n v="3979"/>
    <s v="CA-2017-101308"/>
    <x v="280"/>
    <x v="951"/>
    <x v="1"/>
    <s v="FG-14260"/>
    <s v="Frank Gastineau"/>
    <x v="2"/>
    <x v="0"/>
    <x v="4"/>
    <s v="Washington"/>
    <x v="59"/>
    <x v="1"/>
    <x v="509"/>
    <x v="2"/>
    <x v="7"/>
    <x v="509"/>
    <n v="84.784000000000006"/>
    <n v="2"/>
    <n v="0.2"/>
    <n v="-20.136199999999999"/>
    <n v="67.827200000000005"/>
    <n v="16.956800000000001"/>
    <x v="3"/>
    <x v="2"/>
    <s v="Q4"/>
    <x v="2"/>
  </r>
  <r>
    <n v="3980"/>
    <s v="CA-2014-114517"/>
    <x v="851"/>
    <x v="999"/>
    <x v="1"/>
    <s v="TH-21235"/>
    <s v="Tiffany House"/>
    <x v="1"/>
    <x v="0"/>
    <x v="20"/>
    <s v="New York"/>
    <x v="23"/>
    <x v="3"/>
    <x v="972"/>
    <x v="0"/>
    <x v="3"/>
    <x v="966"/>
    <n v="53.316000000000003"/>
    <n v="2"/>
    <n v="0.4"/>
    <n v="-19.549199999999999"/>
    <n v="31.989599999999999"/>
    <n v="21.326400000000003"/>
    <x v="2"/>
    <x v="4"/>
    <s v="Q4"/>
    <x v="0"/>
  </r>
  <r>
    <n v="3981"/>
    <s v="CA-2014-114517"/>
    <x v="851"/>
    <x v="999"/>
    <x v="1"/>
    <s v="TH-21235"/>
    <s v="Tiffany House"/>
    <x v="1"/>
    <x v="0"/>
    <x v="20"/>
    <s v="New York"/>
    <x v="23"/>
    <x v="3"/>
    <x v="551"/>
    <x v="1"/>
    <x v="9"/>
    <x v="550"/>
    <n v="56.52"/>
    <n v="3"/>
    <n v="0"/>
    <n v="15.8256"/>
    <n v="56.52"/>
    <n v="0"/>
    <x v="2"/>
    <x v="4"/>
    <s v="Q4"/>
    <x v="0"/>
  </r>
  <r>
    <n v="3982"/>
    <s v="CA-2017-119564"/>
    <x v="934"/>
    <x v="404"/>
    <x v="1"/>
    <s v="PL-18925"/>
    <s v="Paul Lucas"/>
    <x v="2"/>
    <x v="0"/>
    <x v="4"/>
    <s v="Washington"/>
    <x v="60"/>
    <x v="1"/>
    <x v="560"/>
    <x v="0"/>
    <x v="5"/>
    <x v="559"/>
    <n v="22.77"/>
    <n v="3"/>
    <n v="0"/>
    <n v="9.7911000000000001"/>
    <n v="22.77"/>
    <n v="0"/>
    <x v="3"/>
    <x v="4"/>
    <s v="Q4"/>
    <x v="5"/>
  </r>
  <r>
    <n v="3983"/>
    <s v="CA-2016-135265"/>
    <x v="274"/>
    <x v="1000"/>
    <x v="0"/>
    <s v="CC-12370"/>
    <s v="Christopher Conant"/>
    <x v="0"/>
    <x v="0"/>
    <x v="1"/>
    <s v="California"/>
    <x v="62"/>
    <x v="1"/>
    <x v="51"/>
    <x v="0"/>
    <x v="1"/>
    <x v="51"/>
    <n v="287.96800000000002"/>
    <n v="4"/>
    <n v="0.2"/>
    <n v="-3.5996000000000001"/>
    <n v="230.37440000000004"/>
    <n v="57.593600000000009"/>
    <x v="0"/>
    <x v="7"/>
    <s v="Q3"/>
    <x v="6"/>
  </r>
  <r>
    <n v="3984"/>
    <s v="CA-2016-135265"/>
    <x v="274"/>
    <x v="1000"/>
    <x v="0"/>
    <s v="CC-12370"/>
    <s v="Christopher Conant"/>
    <x v="0"/>
    <x v="0"/>
    <x v="1"/>
    <s v="California"/>
    <x v="62"/>
    <x v="1"/>
    <x v="1293"/>
    <x v="2"/>
    <x v="16"/>
    <x v="1279"/>
    <n v="2799.96"/>
    <n v="5"/>
    <n v="0.2"/>
    <n v="944.98649999999998"/>
    <n v="2239.9680000000003"/>
    <n v="559.99200000000008"/>
    <x v="0"/>
    <x v="7"/>
    <s v="Q3"/>
    <x v="6"/>
  </r>
  <r>
    <n v="3985"/>
    <s v="CA-2016-135265"/>
    <x v="274"/>
    <x v="1000"/>
    <x v="0"/>
    <s v="CC-12370"/>
    <s v="Christopher Conant"/>
    <x v="0"/>
    <x v="0"/>
    <x v="1"/>
    <s v="California"/>
    <x v="62"/>
    <x v="1"/>
    <x v="1438"/>
    <x v="1"/>
    <x v="10"/>
    <x v="1426"/>
    <n v="48.94"/>
    <n v="1"/>
    <n v="0"/>
    <n v="24.47"/>
    <n v="48.94"/>
    <n v="0"/>
    <x v="0"/>
    <x v="7"/>
    <s v="Q3"/>
    <x v="6"/>
  </r>
  <r>
    <n v="3986"/>
    <s v="CA-2016-108735"/>
    <x v="764"/>
    <x v="180"/>
    <x v="1"/>
    <s v="JM-15535"/>
    <s v="Jessica Myrick"/>
    <x v="0"/>
    <x v="0"/>
    <x v="80"/>
    <s v="California"/>
    <x v="467"/>
    <x v="1"/>
    <x v="713"/>
    <x v="0"/>
    <x v="0"/>
    <x v="712"/>
    <n v="257.49900000000002"/>
    <n v="3"/>
    <n v="0.15"/>
    <n v="24.235199999999999"/>
    <n v="218.87415000000001"/>
    <n v="38.624850000000002"/>
    <x v="0"/>
    <x v="3"/>
    <s v="Q2"/>
    <x v="1"/>
  </r>
  <r>
    <n v="3987"/>
    <s v="CA-2017-112333"/>
    <x v="798"/>
    <x v="1001"/>
    <x v="1"/>
    <s v="KF-16285"/>
    <s v="Karen Ferguson"/>
    <x v="2"/>
    <x v="0"/>
    <x v="135"/>
    <s v="New Jersey"/>
    <x v="170"/>
    <x v="3"/>
    <x v="486"/>
    <x v="1"/>
    <x v="4"/>
    <x v="486"/>
    <n v="2591.56"/>
    <n v="4"/>
    <n v="0"/>
    <n v="621.97439999999995"/>
    <n v="2591.56"/>
    <n v="0"/>
    <x v="3"/>
    <x v="3"/>
    <s v="Q2"/>
    <x v="3"/>
  </r>
  <r>
    <n v="3988"/>
    <s v="CA-2017-112333"/>
    <x v="798"/>
    <x v="1001"/>
    <x v="1"/>
    <s v="KF-16285"/>
    <s v="Karen Ferguson"/>
    <x v="2"/>
    <x v="0"/>
    <x v="135"/>
    <s v="New Jersey"/>
    <x v="170"/>
    <x v="3"/>
    <x v="1612"/>
    <x v="1"/>
    <x v="9"/>
    <x v="1603"/>
    <n v="41.95"/>
    <n v="5"/>
    <n v="0"/>
    <n v="10.487500000000001"/>
    <n v="41.95"/>
    <n v="0"/>
    <x v="3"/>
    <x v="3"/>
    <s v="Q2"/>
    <x v="3"/>
  </r>
  <r>
    <n v="3989"/>
    <s v="US-2016-159415"/>
    <x v="764"/>
    <x v="1002"/>
    <x v="1"/>
    <s v="CS-12175"/>
    <s v="Charles Sheldon"/>
    <x v="1"/>
    <x v="0"/>
    <x v="29"/>
    <s v="Tennessee"/>
    <x v="84"/>
    <x v="0"/>
    <x v="1613"/>
    <x v="0"/>
    <x v="5"/>
    <x v="1604"/>
    <n v="79.12"/>
    <n v="5"/>
    <n v="0.2"/>
    <n v="13.846"/>
    <n v="63.296000000000006"/>
    <n v="15.824000000000002"/>
    <x v="0"/>
    <x v="3"/>
    <s v="Q2"/>
    <x v="1"/>
  </r>
  <r>
    <n v="3990"/>
    <s v="CA-2014-122588"/>
    <x v="641"/>
    <x v="680"/>
    <x v="0"/>
    <s v="AR-10540"/>
    <s v="Andy Reiter"/>
    <x v="0"/>
    <x v="0"/>
    <x v="383"/>
    <s v="Rhode Island"/>
    <x v="468"/>
    <x v="3"/>
    <x v="750"/>
    <x v="0"/>
    <x v="5"/>
    <x v="748"/>
    <n v="52.96"/>
    <n v="2"/>
    <n v="0"/>
    <n v="20.1248"/>
    <n v="52.96"/>
    <n v="0"/>
    <x v="2"/>
    <x v="0"/>
    <s v="Q4"/>
    <x v="0"/>
  </r>
  <r>
    <n v="3991"/>
    <s v="CA-2014-137589"/>
    <x v="935"/>
    <x v="821"/>
    <x v="1"/>
    <s v="MS-17770"/>
    <s v="Maxwell Schwartz"/>
    <x v="0"/>
    <x v="0"/>
    <x v="152"/>
    <s v="Pennsylvania"/>
    <x v="207"/>
    <x v="3"/>
    <x v="1420"/>
    <x v="1"/>
    <x v="14"/>
    <x v="1408"/>
    <n v="286.34399999999999"/>
    <n v="3"/>
    <n v="0.2"/>
    <n v="-64.427400000000006"/>
    <n v="229.0752"/>
    <n v="57.268799999999999"/>
    <x v="2"/>
    <x v="0"/>
    <s v="Q4"/>
    <x v="2"/>
  </r>
  <r>
    <n v="3992"/>
    <s v="CA-2015-161998"/>
    <x v="489"/>
    <x v="27"/>
    <x v="1"/>
    <s v="DB-13120"/>
    <s v="David Bremer"/>
    <x v="1"/>
    <x v="0"/>
    <x v="67"/>
    <s v="Florida"/>
    <x v="85"/>
    <x v="0"/>
    <x v="750"/>
    <x v="0"/>
    <x v="5"/>
    <x v="748"/>
    <n v="63.552"/>
    <n v="3"/>
    <n v="0.2"/>
    <n v="14.299200000000001"/>
    <n v="50.8416"/>
    <n v="12.7104"/>
    <x v="1"/>
    <x v="5"/>
    <s v="Q2"/>
    <x v="5"/>
  </r>
  <r>
    <n v="3993"/>
    <s v="CA-2015-161998"/>
    <x v="489"/>
    <x v="27"/>
    <x v="1"/>
    <s v="DB-13120"/>
    <s v="David Bremer"/>
    <x v="1"/>
    <x v="0"/>
    <x v="67"/>
    <s v="Florida"/>
    <x v="85"/>
    <x v="0"/>
    <x v="610"/>
    <x v="1"/>
    <x v="14"/>
    <x v="610"/>
    <n v="41.375999999999998"/>
    <n v="3"/>
    <n v="0.2"/>
    <n v="4.6547999999999998"/>
    <n v="33.1008"/>
    <n v="8.2751999999999999"/>
    <x v="1"/>
    <x v="5"/>
    <s v="Q2"/>
    <x v="5"/>
  </r>
  <r>
    <n v="3994"/>
    <s v="CA-2015-161998"/>
    <x v="489"/>
    <x v="27"/>
    <x v="1"/>
    <s v="DB-13120"/>
    <s v="David Bremer"/>
    <x v="1"/>
    <x v="0"/>
    <x v="67"/>
    <s v="Florida"/>
    <x v="85"/>
    <x v="0"/>
    <x v="915"/>
    <x v="1"/>
    <x v="6"/>
    <x v="907"/>
    <n v="172.70400000000001"/>
    <n v="6"/>
    <n v="0.2"/>
    <n v="10.794"/>
    <n v="138.16320000000002"/>
    <n v="34.540800000000004"/>
    <x v="1"/>
    <x v="5"/>
    <s v="Q2"/>
    <x v="5"/>
  </r>
  <r>
    <n v="3995"/>
    <s v="CA-2015-105627"/>
    <x v="936"/>
    <x v="1003"/>
    <x v="1"/>
    <s v="DK-12895"/>
    <s v="Dana Kaydos"/>
    <x v="0"/>
    <x v="0"/>
    <x v="249"/>
    <s v="Wisconsin"/>
    <x v="308"/>
    <x v="2"/>
    <x v="1528"/>
    <x v="0"/>
    <x v="0"/>
    <x v="1515"/>
    <n v="512.94000000000005"/>
    <n v="3"/>
    <n v="0"/>
    <n v="97.458600000000004"/>
    <n v="512.94000000000005"/>
    <n v="0"/>
    <x v="1"/>
    <x v="10"/>
    <s v="Q1"/>
    <x v="1"/>
  </r>
  <r>
    <n v="3996"/>
    <s v="CA-2015-105627"/>
    <x v="936"/>
    <x v="1003"/>
    <x v="1"/>
    <s v="DK-12895"/>
    <s v="Dana Kaydos"/>
    <x v="0"/>
    <x v="0"/>
    <x v="249"/>
    <s v="Wisconsin"/>
    <x v="308"/>
    <x v="2"/>
    <x v="1265"/>
    <x v="0"/>
    <x v="1"/>
    <x v="1249"/>
    <n v="860.93"/>
    <n v="7"/>
    <n v="0"/>
    <n v="189.40459999999999"/>
    <n v="860.93"/>
    <n v="0"/>
    <x v="1"/>
    <x v="10"/>
    <s v="Q1"/>
    <x v="1"/>
  </r>
  <r>
    <n v="3997"/>
    <s v="CA-2015-105627"/>
    <x v="936"/>
    <x v="1003"/>
    <x v="1"/>
    <s v="DK-12895"/>
    <s v="Dana Kaydos"/>
    <x v="0"/>
    <x v="0"/>
    <x v="249"/>
    <s v="Wisconsin"/>
    <x v="308"/>
    <x v="2"/>
    <x v="348"/>
    <x v="2"/>
    <x v="7"/>
    <x v="348"/>
    <n v="769.95"/>
    <n v="5"/>
    <n v="0"/>
    <n v="223.28550000000001"/>
    <n v="769.95"/>
    <n v="0"/>
    <x v="1"/>
    <x v="10"/>
    <s v="Q1"/>
    <x v="1"/>
  </r>
  <r>
    <n v="3998"/>
    <s v="CA-2015-105627"/>
    <x v="936"/>
    <x v="1003"/>
    <x v="1"/>
    <s v="DK-12895"/>
    <s v="Dana Kaydos"/>
    <x v="0"/>
    <x v="0"/>
    <x v="249"/>
    <s v="Wisconsin"/>
    <x v="308"/>
    <x v="2"/>
    <x v="1614"/>
    <x v="1"/>
    <x v="6"/>
    <x v="1605"/>
    <n v="14.98"/>
    <n v="1"/>
    <n v="0"/>
    <n v="4.4939999999999998"/>
    <n v="14.98"/>
    <n v="0"/>
    <x v="1"/>
    <x v="10"/>
    <s v="Q1"/>
    <x v="1"/>
  </r>
  <r>
    <n v="3999"/>
    <s v="CA-2015-105627"/>
    <x v="936"/>
    <x v="1003"/>
    <x v="1"/>
    <s v="DK-12895"/>
    <s v="Dana Kaydos"/>
    <x v="0"/>
    <x v="0"/>
    <x v="249"/>
    <s v="Wisconsin"/>
    <x v="308"/>
    <x v="2"/>
    <x v="1292"/>
    <x v="0"/>
    <x v="5"/>
    <x v="1278"/>
    <n v="373.08"/>
    <n v="6"/>
    <n v="0"/>
    <n v="82.077600000000004"/>
    <n v="373.08"/>
    <n v="0"/>
    <x v="1"/>
    <x v="10"/>
    <s v="Q1"/>
    <x v="1"/>
  </r>
  <r>
    <n v="4000"/>
    <s v="US-2015-149629"/>
    <x v="789"/>
    <x v="532"/>
    <x v="0"/>
    <s v="MP-17965"/>
    <s v="Michael Paige"/>
    <x v="1"/>
    <x v="0"/>
    <x v="370"/>
    <s v="Florida"/>
    <x v="453"/>
    <x v="0"/>
    <x v="266"/>
    <x v="0"/>
    <x v="0"/>
    <x v="266"/>
    <n v="231.92"/>
    <n v="5"/>
    <n v="0.2"/>
    <n v="5.798"/>
    <n v="185.536"/>
    <n v="46.384"/>
    <x v="1"/>
    <x v="7"/>
    <s v="Q3"/>
    <x v="5"/>
  </r>
  <r>
    <n v="4001"/>
    <s v="CA-2014-116834"/>
    <x v="856"/>
    <x v="36"/>
    <x v="1"/>
    <s v="Dp-13240"/>
    <s v="Dean percer"/>
    <x v="2"/>
    <x v="0"/>
    <x v="4"/>
    <s v="Washington"/>
    <x v="60"/>
    <x v="1"/>
    <x v="1137"/>
    <x v="0"/>
    <x v="5"/>
    <x v="1125"/>
    <n v="63.47"/>
    <n v="11"/>
    <n v="0"/>
    <n v="19.041"/>
    <n v="63.47"/>
    <n v="0"/>
    <x v="2"/>
    <x v="2"/>
    <s v="Q4"/>
    <x v="3"/>
  </r>
  <r>
    <n v="4002"/>
    <s v="CA-2014-116834"/>
    <x v="856"/>
    <x v="36"/>
    <x v="1"/>
    <s v="Dp-13240"/>
    <s v="Dean percer"/>
    <x v="2"/>
    <x v="0"/>
    <x v="4"/>
    <s v="Washington"/>
    <x v="60"/>
    <x v="1"/>
    <x v="1615"/>
    <x v="2"/>
    <x v="11"/>
    <x v="1606"/>
    <n v="345"/>
    <n v="5"/>
    <n v="0"/>
    <n v="58.65"/>
    <n v="345"/>
    <n v="0"/>
    <x v="2"/>
    <x v="2"/>
    <s v="Q4"/>
    <x v="3"/>
  </r>
  <r>
    <n v="4003"/>
    <s v="CA-2016-145730"/>
    <x v="840"/>
    <x v="599"/>
    <x v="1"/>
    <s v="CC-12220"/>
    <s v="Chris Cortes"/>
    <x v="0"/>
    <x v="0"/>
    <x v="52"/>
    <s v="Texas"/>
    <x v="65"/>
    <x v="2"/>
    <x v="335"/>
    <x v="0"/>
    <x v="3"/>
    <x v="335"/>
    <n v="637.89599999999996"/>
    <n v="3"/>
    <n v="0.3"/>
    <n v="-127.5792"/>
    <n v="446.52719999999994"/>
    <n v="191.36879999999999"/>
    <x v="0"/>
    <x v="10"/>
    <s v="Q1"/>
    <x v="6"/>
  </r>
  <r>
    <n v="4004"/>
    <s v="CA-2016-145730"/>
    <x v="840"/>
    <x v="599"/>
    <x v="1"/>
    <s v="CC-12220"/>
    <s v="Chris Cortes"/>
    <x v="0"/>
    <x v="0"/>
    <x v="52"/>
    <s v="Texas"/>
    <x v="65"/>
    <x v="2"/>
    <x v="1616"/>
    <x v="2"/>
    <x v="15"/>
    <x v="1607"/>
    <n v="287.91000000000003"/>
    <n v="3"/>
    <n v="0.4"/>
    <n v="33.589500000000001"/>
    <n v="172.74600000000001"/>
    <n v="115.16400000000002"/>
    <x v="0"/>
    <x v="10"/>
    <s v="Q1"/>
    <x v="6"/>
  </r>
  <r>
    <n v="4005"/>
    <s v="CA-2016-145730"/>
    <x v="840"/>
    <x v="599"/>
    <x v="1"/>
    <s v="CC-12220"/>
    <s v="Chris Cortes"/>
    <x v="0"/>
    <x v="0"/>
    <x v="52"/>
    <s v="Texas"/>
    <x v="65"/>
    <x v="2"/>
    <x v="373"/>
    <x v="1"/>
    <x v="12"/>
    <x v="374"/>
    <n v="36.6"/>
    <n v="3"/>
    <n v="0.2"/>
    <n v="11.895"/>
    <n v="29.28"/>
    <n v="7.32"/>
    <x v="0"/>
    <x v="10"/>
    <s v="Q1"/>
    <x v="6"/>
  </r>
  <r>
    <n v="4006"/>
    <s v="US-2015-168732"/>
    <x v="895"/>
    <x v="313"/>
    <x v="1"/>
    <s v="KM-16660"/>
    <s v="Khloe Miller"/>
    <x v="0"/>
    <x v="0"/>
    <x v="185"/>
    <s v="Georgia"/>
    <x v="235"/>
    <x v="0"/>
    <x v="1325"/>
    <x v="1"/>
    <x v="6"/>
    <x v="772"/>
    <n v="1.78"/>
    <n v="1"/>
    <n v="0"/>
    <n v="0.49840000000000001"/>
    <n v="1.78"/>
    <n v="0"/>
    <x v="1"/>
    <x v="4"/>
    <s v="Q4"/>
    <x v="6"/>
  </r>
  <r>
    <n v="4007"/>
    <s v="US-2015-168732"/>
    <x v="895"/>
    <x v="313"/>
    <x v="1"/>
    <s v="KM-16660"/>
    <s v="Khloe Miller"/>
    <x v="0"/>
    <x v="0"/>
    <x v="185"/>
    <s v="Georgia"/>
    <x v="235"/>
    <x v="0"/>
    <x v="1440"/>
    <x v="1"/>
    <x v="10"/>
    <x v="1428"/>
    <n v="25.92"/>
    <n v="4"/>
    <n v="0"/>
    <n v="12.441599999999999"/>
    <n v="25.92"/>
    <n v="0"/>
    <x v="1"/>
    <x v="4"/>
    <s v="Q4"/>
    <x v="6"/>
  </r>
  <r>
    <n v="4008"/>
    <s v="US-2015-168732"/>
    <x v="895"/>
    <x v="313"/>
    <x v="1"/>
    <s v="KM-16660"/>
    <s v="Khloe Miller"/>
    <x v="0"/>
    <x v="0"/>
    <x v="185"/>
    <s v="Georgia"/>
    <x v="235"/>
    <x v="0"/>
    <x v="1617"/>
    <x v="2"/>
    <x v="11"/>
    <x v="1608"/>
    <n v="101.94"/>
    <n v="6"/>
    <n v="0"/>
    <n v="21.407399999999999"/>
    <n v="101.94"/>
    <n v="0"/>
    <x v="1"/>
    <x v="4"/>
    <s v="Q4"/>
    <x v="6"/>
  </r>
  <r>
    <n v="4009"/>
    <s v="CA-2015-107468"/>
    <x v="217"/>
    <x v="190"/>
    <x v="1"/>
    <s v="MK-17905"/>
    <s v="Michael Kennedy"/>
    <x v="1"/>
    <x v="0"/>
    <x v="103"/>
    <s v="Colorado"/>
    <x v="127"/>
    <x v="1"/>
    <x v="1005"/>
    <x v="1"/>
    <x v="6"/>
    <x v="997"/>
    <n v="6.8479999999999999"/>
    <n v="2"/>
    <n v="0.2"/>
    <n v="0.59919999999999995"/>
    <n v="5.4784000000000006"/>
    <n v="1.3696000000000002"/>
    <x v="1"/>
    <x v="4"/>
    <s v="Q4"/>
    <x v="5"/>
  </r>
  <r>
    <n v="4010"/>
    <s v="CA-2017-144463"/>
    <x v="314"/>
    <x v="838"/>
    <x v="1"/>
    <s v="SC-20725"/>
    <s v="Steven Cartwright"/>
    <x v="0"/>
    <x v="0"/>
    <x v="1"/>
    <s v="California"/>
    <x v="1"/>
    <x v="1"/>
    <x v="1618"/>
    <x v="0"/>
    <x v="5"/>
    <x v="1609"/>
    <n v="474.43"/>
    <n v="11"/>
    <n v="0"/>
    <n v="199.26060000000001"/>
    <n v="474.43"/>
    <n v="0"/>
    <x v="3"/>
    <x v="9"/>
    <s v="Q1"/>
    <x v="1"/>
  </r>
  <r>
    <n v="4011"/>
    <s v="CA-2017-100811"/>
    <x v="610"/>
    <x v="865"/>
    <x v="2"/>
    <s v="CC-12475"/>
    <s v="Cindy Chapman"/>
    <x v="0"/>
    <x v="0"/>
    <x v="10"/>
    <s v="Pennsylvania"/>
    <x v="105"/>
    <x v="3"/>
    <x v="523"/>
    <x v="1"/>
    <x v="10"/>
    <x v="523"/>
    <n v="8.4480000000000004"/>
    <n v="2"/>
    <n v="0.2"/>
    <n v="2.64"/>
    <n v="6.7584000000000009"/>
    <n v="1.6896000000000002"/>
    <x v="3"/>
    <x v="0"/>
    <s v="Q4"/>
    <x v="0"/>
  </r>
  <r>
    <n v="4012"/>
    <s v="CA-2017-100811"/>
    <x v="610"/>
    <x v="865"/>
    <x v="2"/>
    <s v="CC-12475"/>
    <s v="Cindy Chapman"/>
    <x v="0"/>
    <x v="0"/>
    <x v="10"/>
    <s v="Pennsylvania"/>
    <x v="105"/>
    <x v="3"/>
    <x v="576"/>
    <x v="1"/>
    <x v="4"/>
    <x v="576"/>
    <n v="39.295999999999999"/>
    <n v="4"/>
    <n v="0.2"/>
    <n v="3.9296000000000002"/>
    <n v="31.436800000000002"/>
    <n v="7.8592000000000004"/>
    <x v="3"/>
    <x v="0"/>
    <s v="Q4"/>
    <x v="0"/>
  </r>
  <r>
    <n v="4013"/>
    <s v="CA-2015-153612"/>
    <x v="937"/>
    <x v="98"/>
    <x v="1"/>
    <s v="BT-11305"/>
    <s v="Beth Thompson"/>
    <x v="2"/>
    <x v="0"/>
    <x v="384"/>
    <s v="Wisconsin"/>
    <x v="469"/>
    <x v="2"/>
    <x v="786"/>
    <x v="1"/>
    <x v="6"/>
    <x v="785"/>
    <n v="17.12"/>
    <n v="4"/>
    <n v="0"/>
    <n v="4.9648000000000003"/>
    <n v="17.12"/>
    <n v="0"/>
    <x v="1"/>
    <x v="4"/>
    <s v="Q4"/>
    <x v="0"/>
  </r>
  <r>
    <n v="4014"/>
    <s v="CA-2015-165624"/>
    <x v="841"/>
    <x v="269"/>
    <x v="1"/>
    <s v="FH-14350"/>
    <s v="Fred Harton"/>
    <x v="0"/>
    <x v="0"/>
    <x v="118"/>
    <s v="Georgia"/>
    <x v="148"/>
    <x v="0"/>
    <x v="1107"/>
    <x v="1"/>
    <x v="9"/>
    <x v="1096"/>
    <n v="542.94000000000005"/>
    <n v="3"/>
    <n v="0"/>
    <n v="152.0232"/>
    <n v="542.94000000000005"/>
    <n v="0"/>
    <x v="1"/>
    <x v="6"/>
    <s v="Q3"/>
    <x v="1"/>
  </r>
  <r>
    <n v="4015"/>
    <s v="CA-2015-165624"/>
    <x v="841"/>
    <x v="269"/>
    <x v="1"/>
    <s v="FH-14350"/>
    <s v="Fred Harton"/>
    <x v="0"/>
    <x v="0"/>
    <x v="118"/>
    <s v="Georgia"/>
    <x v="148"/>
    <x v="0"/>
    <x v="1186"/>
    <x v="1"/>
    <x v="2"/>
    <x v="1172"/>
    <n v="8.64"/>
    <n v="3"/>
    <n v="0"/>
    <n v="4.2336"/>
    <n v="8.64"/>
    <n v="0"/>
    <x v="1"/>
    <x v="6"/>
    <s v="Q3"/>
    <x v="1"/>
  </r>
  <r>
    <n v="4016"/>
    <s v="CA-2015-165624"/>
    <x v="841"/>
    <x v="269"/>
    <x v="1"/>
    <s v="FH-14350"/>
    <s v="Fred Harton"/>
    <x v="0"/>
    <x v="0"/>
    <x v="118"/>
    <s v="Georgia"/>
    <x v="148"/>
    <x v="0"/>
    <x v="1413"/>
    <x v="1"/>
    <x v="10"/>
    <x v="1400"/>
    <n v="193.8"/>
    <n v="5"/>
    <n v="0"/>
    <n v="94.962000000000003"/>
    <n v="193.8"/>
    <n v="0"/>
    <x v="1"/>
    <x v="6"/>
    <s v="Q3"/>
    <x v="1"/>
  </r>
  <r>
    <n v="4017"/>
    <s v="CA-2015-165624"/>
    <x v="841"/>
    <x v="269"/>
    <x v="1"/>
    <s v="FH-14350"/>
    <s v="Fred Harton"/>
    <x v="0"/>
    <x v="0"/>
    <x v="118"/>
    <s v="Georgia"/>
    <x v="148"/>
    <x v="0"/>
    <x v="1117"/>
    <x v="1"/>
    <x v="10"/>
    <x v="1105"/>
    <n v="21.4"/>
    <n v="5"/>
    <n v="0"/>
    <n v="9.6300000000000008"/>
    <n v="21.4"/>
    <n v="0"/>
    <x v="1"/>
    <x v="6"/>
    <s v="Q3"/>
    <x v="1"/>
  </r>
  <r>
    <n v="4018"/>
    <s v="CA-2015-165624"/>
    <x v="841"/>
    <x v="269"/>
    <x v="1"/>
    <s v="FH-14350"/>
    <s v="Fred Harton"/>
    <x v="0"/>
    <x v="0"/>
    <x v="118"/>
    <s v="Georgia"/>
    <x v="148"/>
    <x v="0"/>
    <x v="1619"/>
    <x v="1"/>
    <x v="10"/>
    <x v="1610"/>
    <n v="97.88"/>
    <n v="2"/>
    <n v="0"/>
    <n v="48.94"/>
    <n v="97.88"/>
    <n v="0"/>
    <x v="1"/>
    <x v="6"/>
    <s v="Q3"/>
    <x v="1"/>
  </r>
  <r>
    <n v="4019"/>
    <s v="CA-2015-165624"/>
    <x v="841"/>
    <x v="269"/>
    <x v="1"/>
    <s v="FH-14350"/>
    <s v="Fred Harton"/>
    <x v="0"/>
    <x v="0"/>
    <x v="118"/>
    <s v="Georgia"/>
    <x v="148"/>
    <x v="0"/>
    <x v="1130"/>
    <x v="2"/>
    <x v="11"/>
    <x v="1118"/>
    <n v="251.91"/>
    <n v="9"/>
    <n v="0"/>
    <n v="47.862900000000003"/>
    <n v="251.91"/>
    <n v="0"/>
    <x v="1"/>
    <x v="6"/>
    <s v="Q3"/>
    <x v="1"/>
  </r>
  <r>
    <n v="4020"/>
    <s v="CA-2015-165624"/>
    <x v="841"/>
    <x v="269"/>
    <x v="1"/>
    <s v="FH-14350"/>
    <s v="Fred Harton"/>
    <x v="0"/>
    <x v="0"/>
    <x v="118"/>
    <s v="Georgia"/>
    <x v="148"/>
    <x v="0"/>
    <x v="22"/>
    <x v="1"/>
    <x v="9"/>
    <x v="22"/>
    <n v="25.86"/>
    <n v="3"/>
    <n v="0"/>
    <n v="6.7236000000000002"/>
    <n v="25.86"/>
    <n v="0"/>
    <x v="1"/>
    <x v="6"/>
    <s v="Q3"/>
    <x v="1"/>
  </r>
  <r>
    <n v="4021"/>
    <s v="CA-2014-154963"/>
    <x v="169"/>
    <x v="1004"/>
    <x v="1"/>
    <s v="AA-10645"/>
    <s v="Anna Andreadi"/>
    <x v="0"/>
    <x v="0"/>
    <x v="142"/>
    <s v="Pennsylvania"/>
    <x v="181"/>
    <x v="3"/>
    <x v="167"/>
    <x v="0"/>
    <x v="1"/>
    <x v="168"/>
    <n v="170.05799999999999"/>
    <n v="3"/>
    <n v="0.3"/>
    <n v="-4.8587999999999996"/>
    <n v="119.04059999999998"/>
    <n v="51.017399999999995"/>
    <x v="2"/>
    <x v="1"/>
    <s v="Q2"/>
    <x v="1"/>
  </r>
  <r>
    <n v="4022"/>
    <s v="CA-2014-154963"/>
    <x v="169"/>
    <x v="1004"/>
    <x v="1"/>
    <s v="AA-10645"/>
    <s v="Anna Andreadi"/>
    <x v="0"/>
    <x v="0"/>
    <x v="142"/>
    <s v="Pennsylvania"/>
    <x v="181"/>
    <x v="3"/>
    <x v="40"/>
    <x v="2"/>
    <x v="7"/>
    <x v="40"/>
    <n v="82.781999999999996"/>
    <n v="3"/>
    <n v="0.4"/>
    <n v="-15.1767"/>
    <n v="49.669199999999996"/>
    <n v="33.1128"/>
    <x v="2"/>
    <x v="1"/>
    <s v="Q2"/>
    <x v="1"/>
  </r>
  <r>
    <n v="4023"/>
    <s v="CA-2014-154963"/>
    <x v="169"/>
    <x v="1004"/>
    <x v="1"/>
    <s v="AA-10645"/>
    <s v="Anna Andreadi"/>
    <x v="0"/>
    <x v="0"/>
    <x v="142"/>
    <s v="Pennsylvania"/>
    <x v="181"/>
    <x v="3"/>
    <x v="1"/>
    <x v="0"/>
    <x v="1"/>
    <x v="1"/>
    <n v="853.93"/>
    <n v="5"/>
    <n v="0.3"/>
    <n v="0"/>
    <n v="597.75099999999998"/>
    <n v="256.17899999999997"/>
    <x v="2"/>
    <x v="1"/>
    <s v="Q2"/>
    <x v="1"/>
  </r>
  <r>
    <n v="4024"/>
    <s v="CA-2017-130764"/>
    <x v="855"/>
    <x v="980"/>
    <x v="2"/>
    <s v="JO-15145"/>
    <s v="Jack O'Briant"/>
    <x v="1"/>
    <x v="0"/>
    <x v="8"/>
    <s v="California"/>
    <x v="94"/>
    <x v="1"/>
    <x v="1219"/>
    <x v="0"/>
    <x v="0"/>
    <x v="1203"/>
    <n v="556.66499999999996"/>
    <n v="5"/>
    <n v="0.15"/>
    <n v="6.5490000000000004"/>
    <n v="473.16524999999996"/>
    <n v="83.499749999999992"/>
    <x v="3"/>
    <x v="2"/>
    <s v="Q4"/>
    <x v="5"/>
  </r>
  <r>
    <n v="4025"/>
    <s v="CA-2017-130764"/>
    <x v="855"/>
    <x v="980"/>
    <x v="2"/>
    <s v="JO-15145"/>
    <s v="Jack O'Briant"/>
    <x v="1"/>
    <x v="0"/>
    <x v="8"/>
    <s v="California"/>
    <x v="94"/>
    <x v="1"/>
    <x v="1620"/>
    <x v="2"/>
    <x v="7"/>
    <x v="1611"/>
    <n v="95.84"/>
    <n v="4"/>
    <n v="0.2"/>
    <n v="34.741999999999997"/>
    <n v="76.672000000000011"/>
    <n v="19.168000000000003"/>
    <x v="3"/>
    <x v="2"/>
    <s v="Q4"/>
    <x v="5"/>
  </r>
  <r>
    <n v="4026"/>
    <s v="CA-2017-139311"/>
    <x v="938"/>
    <x v="851"/>
    <x v="2"/>
    <s v="SF-20965"/>
    <s v="Sylvia Foulston"/>
    <x v="1"/>
    <x v="0"/>
    <x v="385"/>
    <s v="Texas"/>
    <x v="470"/>
    <x v="2"/>
    <x v="1286"/>
    <x v="1"/>
    <x v="10"/>
    <x v="1272"/>
    <n v="29.664000000000001"/>
    <n v="4"/>
    <n v="0.2"/>
    <n v="10.0116"/>
    <n v="23.731200000000001"/>
    <n v="5.9328000000000003"/>
    <x v="3"/>
    <x v="6"/>
    <s v="Q3"/>
    <x v="5"/>
  </r>
  <r>
    <n v="4027"/>
    <s v="CA-2017-139311"/>
    <x v="938"/>
    <x v="851"/>
    <x v="2"/>
    <s v="SF-20965"/>
    <s v="Sylvia Foulston"/>
    <x v="1"/>
    <x v="0"/>
    <x v="385"/>
    <s v="Texas"/>
    <x v="470"/>
    <x v="2"/>
    <x v="1199"/>
    <x v="1"/>
    <x v="6"/>
    <x v="1184"/>
    <n v="9.1839999999999993"/>
    <n v="7"/>
    <n v="0.2"/>
    <n v="2.87"/>
    <n v="7.3472"/>
    <n v="1.8368"/>
    <x v="3"/>
    <x v="6"/>
    <s v="Q3"/>
    <x v="5"/>
  </r>
  <r>
    <n v="4028"/>
    <s v="CA-2017-139311"/>
    <x v="938"/>
    <x v="851"/>
    <x v="2"/>
    <s v="SF-20965"/>
    <s v="Sylvia Foulston"/>
    <x v="1"/>
    <x v="0"/>
    <x v="385"/>
    <s v="Texas"/>
    <x v="470"/>
    <x v="2"/>
    <x v="664"/>
    <x v="2"/>
    <x v="7"/>
    <x v="664"/>
    <n v="153.584"/>
    <n v="2"/>
    <n v="0.2"/>
    <n v="13.438599999999999"/>
    <n v="122.86720000000001"/>
    <n v="30.716800000000003"/>
    <x v="3"/>
    <x v="6"/>
    <s v="Q3"/>
    <x v="5"/>
  </r>
  <r>
    <n v="4029"/>
    <s v="CA-2017-139311"/>
    <x v="938"/>
    <x v="851"/>
    <x v="2"/>
    <s v="SF-20965"/>
    <s v="Sylvia Foulston"/>
    <x v="1"/>
    <x v="0"/>
    <x v="385"/>
    <s v="Texas"/>
    <x v="470"/>
    <x v="2"/>
    <x v="1232"/>
    <x v="1"/>
    <x v="8"/>
    <x v="1215"/>
    <n v="12.864000000000001"/>
    <n v="8"/>
    <n v="0.8"/>
    <n v="-22.512"/>
    <n v="2.5727999999999995"/>
    <n v="10.291200000000002"/>
    <x v="3"/>
    <x v="6"/>
    <s v="Q3"/>
    <x v="5"/>
  </r>
  <r>
    <n v="4030"/>
    <s v="CA-2017-124296"/>
    <x v="165"/>
    <x v="675"/>
    <x v="1"/>
    <s v="CS-12355"/>
    <s v="Christine Sundaresam"/>
    <x v="0"/>
    <x v="0"/>
    <x v="240"/>
    <s v="Louisiana"/>
    <x v="298"/>
    <x v="0"/>
    <x v="958"/>
    <x v="2"/>
    <x v="15"/>
    <x v="951"/>
    <n v="479.97"/>
    <n v="3"/>
    <n v="0"/>
    <n v="239.98500000000001"/>
    <n v="479.97"/>
    <n v="0"/>
    <x v="3"/>
    <x v="4"/>
    <s v="Q4"/>
    <x v="1"/>
  </r>
  <r>
    <n v="4031"/>
    <s v="CA-2017-124296"/>
    <x v="165"/>
    <x v="675"/>
    <x v="1"/>
    <s v="CS-12355"/>
    <s v="Christine Sundaresam"/>
    <x v="0"/>
    <x v="0"/>
    <x v="240"/>
    <s v="Louisiana"/>
    <x v="298"/>
    <x v="0"/>
    <x v="1340"/>
    <x v="0"/>
    <x v="1"/>
    <x v="1325"/>
    <n v="232.88"/>
    <n v="4"/>
    <n v="0"/>
    <n v="60.5488"/>
    <n v="232.88"/>
    <n v="0"/>
    <x v="3"/>
    <x v="4"/>
    <s v="Q4"/>
    <x v="1"/>
  </r>
  <r>
    <n v="4032"/>
    <s v="CA-2016-169957"/>
    <x v="182"/>
    <x v="424"/>
    <x v="1"/>
    <s v="SN-20710"/>
    <s v="Steve Nguyen"/>
    <x v="2"/>
    <x v="0"/>
    <x v="386"/>
    <s v="Washington"/>
    <x v="471"/>
    <x v="1"/>
    <x v="643"/>
    <x v="1"/>
    <x v="9"/>
    <x v="643"/>
    <n v="236.88"/>
    <n v="6"/>
    <n v="0"/>
    <n v="66.326400000000007"/>
    <n v="236.88"/>
    <n v="0"/>
    <x v="0"/>
    <x v="8"/>
    <s v="Q3"/>
    <x v="2"/>
  </r>
  <r>
    <n v="4033"/>
    <s v="CA-2016-169957"/>
    <x v="182"/>
    <x v="424"/>
    <x v="1"/>
    <s v="SN-20710"/>
    <s v="Steve Nguyen"/>
    <x v="2"/>
    <x v="0"/>
    <x v="386"/>
    <s v="Washington"/>
    <x v="471"/>
    <x v="1"/>
    <x v="99"/>
    <x v="1"/>
    <x v="10"/>
    <x v="99"/>
    <n v="29.9"/>
    <n v="5"/>
    <n v="0"/>
    <n v="14.651"/>
    <n v="29.9"/>
    <n v="0"/>
    <x v="0"/>
    <x v="8"/>
    <s v="Q3"/>
    <x v="2"/>
  </r>
  <r>
    <n v="4034"/>
    <s v="CA-2016-169957"/>
    <x v="182"/>
    <x v="424"/>
    <x v="1"/>
    <s v="SN-20710"/>
    <s v="Steve Nguyen"/>
    <x v="2"/>
    <x v="0"/>
    <x v="386"/>
    <s v="Washington"/>
    <x v="471"/>
    <x v="1"/>
    <x v="1072"/>
    <x v="2"/>
    <x v="11"/>
    <x v="1061"/>
    <n v="100"/>
    <n v="4"/>
    <n v="0"/>
    <n v="21"/>
    <n v="100"/>
    <n v="0"/>
    <x v="0"/>
    <x v="8"/>
    <s v="Q3"/>
    <x v="2"/>
  </r>
  <r>
    <n v="4035"/>
    <s v="US-2016-108777"/>
    <x v="939"/>
    <x v="485"/>
    <x v="3"/>
    <s v="JM-15655"/>
    <s v="Jim Mitchum"/>
    <x v="1"/>
    <x v="0"/>
    <x v="160"/>
    <s v="Ohio"/>
    <x v="203"/>
    <x v="3"/>
    <x v="350"/>
    <x v="1"/>
    <x v="8"/>
    <x v="350"/>
    <n v="18.693000000000001"/>
    <n v="3"/>
    <n v="0.7"/>
    <n v="-14.331300000000001"/>
    <n v="5.6079000000000017"/>
    <n v="13.085100000000001"/>
    <x v="0"/>
    <x v="4"/>
    <s v="Q4"/>
    <x v="2"/>
  </r>
  <r>
    <n v="4036"/>
    <s v="US-2016-108777"/>
    <x v="939"/>
    <x v="485"/>
    <x v="3"/>
    <s v="JM-15655"/>
    <s v="Jim Mitchum"/>
    <x v="1"/>
    <x v="0"/>
    <x v="160"/>
    <s v="Ohio"/>
    <x v="203"/>
    <x v="3"/>
    <x v="428"/>
    <x v="2"/>
    <x v="11"/>
    <x v="428"/>
    <n v="383.952"/>
    <n v="6"/>
    <n v="0.2"/>
    <n v="76.790400000000005"/>
    <n v="307.16160000000002"/>
    <n v="76.790400000000005"/>
    <x v="0"/>
    <x v="4"/>
    <s v="Q4"/>
    <x v="2"/>
  </r>
  <r>
    <n v="4037"/>
    <s v="CA-2015-148859"/>
    <x v="75"/>
    <x v="896"/>
    <x v="1"/>
    <s v="FH-14350"/>
    <s v="Fred Harton"/>
    <x v="0"/>
    <x v="0"/>
    <x v="22"/>
    <s v="Illinois"/>
    <x v="36"/>
    <x v="2"/>
    <x v="1018"/>
    <x v="1"/>
    <x v="4"/>
    <x v="1519"/>
    <n v="24.815999999999999"/>
    <n v="2"/>
    <n v="0.2"/>
    <n v="1.5509999999999999"/>
    <n v="19.852800000000002"/>
    <n v="4.9632000000000005"/>
    <x v="1"/>
    <x v="4"/>
    <s v="Q4"/>
    <x v="2"/>
  </r>
  <r>
    <n v="4038"/>
    <s v="CA-2014-110786"/>
    <x v="282"/>
    <x v="302"/>
    <x v="1"/>
    <s v="AJ-10795"/>
    <s v="Anthony Johnson"/>
    <x v="1"/>
    <x v="0"/>
    <x v="8"/>
    <s v="California"/>
    <x v="94"/>
    <x v="1"/>
    <x v="1467"/>
    <x v="0"/>
    <x v="5"/>
    <x v="1454"/>
    <n v="24.9"/>
    <n v="5"/>
    <n v="0"/>
    <n v="8.2170000000000005"/>
    <n v="24.9"/>
    <n v="0"/>
    <x v="2"/>
    <x v="4"/>
    <s v="Q4"/>
    <x v="2"/>
  </r>
  <r>
    <n v="4039"/>
    <s v="CA-2014-110786"/>
    <x v="282"/>
    <x v="302"/>
    <x v="1"/>
    <s v="AJ-10795"/>
    <s v="Anthony Johnson"/>
    <x v="1"/>
    <x v="0"/>
    <x v="8"/>
    <s v="California"/>
    <x v="94"/>
    <x v="1"/>
    <x v="1157"/>
    <x v="1"/>
    <x v="10"/>
    <x v="1145"/>
    <n v="21.12"/>
    <n v="4"/>
    <n v="0"/>
    <n v="9.5039999999999996"/>
    <n v="21.12"/>
    <n v="0"/>
    <x v="2"/>
    <x v="4"/>
    <s v="Q4"/>
    <x v="2"/>
  </r>
  <r>
    <n v="4040"/>
    <s v="CA-2014-110786"/>
    <x v="282"/>
    <x v="302"/>
    <x v="1"/>
    <s v="AJ-10795"/>
    <s v="Anthony Johnson"/>
    <x v="1"/>
    <x v="0"/>
    <x v="8"/>
    <s v="California"/>
    <x v="94"/>
    <x v="1"/>
    <x v="958"/>
    <x v="2"/>
    <x v="15"/>
    <x v="951"/>
    <n v="767.952"/>
    <n v="6"/>
    <n v="0.2"/>
    <n v="287.98200000000003"/>
    <n v="614.36160000000007"/>
    <n v="153.59040000000002"/>
    <x v="2"/>
    <x v="4"/>
    <s v="Q4"/>
    <x v="2"/>
  </r>
  <r>
    <n v="4041"/>
    <s v="CA-2014-110786"/>
    <x v="282"/>
    <x v="302"/>
    <x v="1"/>
    <s v="AJ-10795"/>
    <s v="Anthony Johnson"/>
    <x v="1"/>
    <x v="0"/>
    <x v="8"/>
    <s v="California"/>
    <x v="94"/>
    <x v="1"/>
    <x v="570"/>
    <x v="1"/>
    <x v="8"/>
    <x v="570"/>
    <n v="14.352"/>
    <n v="3"/>
    <n v="0.2"/>
    <n v="4.6643999999999997"/>
    <n v="11.4816"/>
    <n v="2.8704000000000001"/>
    <x v="2"/>
    <x v="4"/>
    <s v="Q4"/>
    <x v="2"/>
  </r>
  <r>
    <n v="4042"/>
    <s v="CA-2014-110786"/>
    <x v="282"/>
    <x v="302"/>
    <x v="1"/>
    <s v="AJ-10795"/>
    <s v="Anthony Johnson"/>
    <x v="1"/>
    <x v="0"/>
    <x v="8"/>
    <s v="California"/>
    <x v="94"/>
    <x v="1"/>
    <x v="516"/>
    <x v="2"/>
    <x v="7"/>
    <x v="516"/>
    <n v="191.976"/>
    <n v="3"/>
    <n v="0.2"/>
    <n v="19.197600000000001"/>
    <n v="153.58080000000001"/>
    <n v="38.395200000000003"/>
    <x v="2"/>
    <x v="4"/>
    <s v="Q4"/>
    <x v="2"/>
  </r>
  <r>
    <n v="4043"/>
    <s v="CA-2014-110786"/>
    <x v="282"/>
    <x v="302"/>
    <x v="1"/>
    <s v="AJ-10795"/>
    <s v="Anthony Johnson"/>
    <x v="1"/>
    <x v="0"/>
    <x v="8"/>
    <s v="California"/>
    <x v="94"/>
    <x v="1"/>
    <x v="933"/>
    <x v="1"/>
    <x v="2"/>
    <x v="926"/>
    <n v="274.77"/>
    <n v="9"/>
    <n v="0"/>
    <n v="126.3942"/>
    <n v="274.77"/>
    <n v="0"/>
    <x v="2"/>
    <x v="4"/>
    <s v="Q4"/>
    <x v="2"/>
  </r>
  <r>
    <n v="4044"/>
    <s v="CA-2014-110786"/>
    <x v="282"/>
    <x v="302"/>
    <x v="1"/>
    <s v="AJ-10795"/>
    <s v="Anthony Johnson"/>
    <x v="1"/>
    <x v="0"/>
    <x v="8"/>
    <s v="California"/>
    <x v="94"/>
    <x v="1"/>
    <x v="1530"/>
    <x v="0"/>
    <x v="5"/>
    <x v="1517"/>
    <n v="70.56"/>
    <n v="6"/>
    <n v="0"/>
    <n v="23.990400000000001"/>
    <n v="70.56"/>
    <n v="0"/>
    <x v="2"/>
    <x v="4"/>
    <s v="Q4"/>
    <x v="2"/>
  </r>
  <r>
    <n v="4045"/>
    <s v="CA-2015-137750"/>
    <x v="608"/>
    <x v="314"/>
    <x v="1"/>
    <s v="JF-15565"/>
    <s v="Jill Fjeld"/>
    <x v="0"/>
    <x v="0"/>
    <x v="8"/>
    <s v="California"/>
    <x v="94"/>
    <x v="1"/>
    <x v="514"/>
    <x v="0"/>
    <x v="5"/>
    <x v="514"/>
    <n v="204.85"/>
    <n v="5"/>
    <n v="0"/>
    <n v="57.357999999999997"/>
    <n v="204.85"/>
    <n v="0"/>
    <x v="1"/>
    <x v="1"/>
    <s v="Q2"/>
    <x v="6"/>
  </r>
  <r>
    <n v="4046"/>
    <s v="CA-2015-136378"/>
    <x v="788"/>
    <x v="828"/>
    <x v="1"/>
    <s v="CS-11845"/>
    <s v="Cari Sayre"/>
    <x v="1"/>
    <x v="0"/>
    <x v="12"/>
    <s v="Texas"/>
    <x v="32"/>
    <x v="2"/>
    <x v="785"/>
    <x v="1"/>
    <x v="8"/>
    <x v="784"/>
    <n v="9.1560000000000006"/>
    <n v="3"/>
    <n v="0.8"/>
    <n v="-13.734"/>
    <n v="1.8311999999999997"/>
    <n v="7.3248000000000006"/>
    <x v="1"/>
    <x v="3"/>
    <s v="Q2"/>
    <x v="6"/>
  </r>
  <r>
    <n v="4047"/>
    <s v="CA-2017-100356"/>
    <x v="208"/>
    <x v="512"/>
    <x v="1"/>
    <s v="SP-20920"/>
    <s v="Susan Pistek"/>
    <x v="0"/>
    <x v="0"/>
    <x v="22"/>
    <s v="Illinois"/>
    <x v="155"/>
    <x v="2"/>
    <x v="810"/>
    <x v="1"/>
    <x v="9"/>
    <x v="808"/>
    <n v="23.992000000000001"/>
    <n v="2"/>
    <n v="0.8"/>
    <n v="-62.379199999999997"/>
    <n v="4.7983999999999991"/>
    <n v="19.193600000000004"/>
    <x v="3"/>
    <x v="2"/>
    <s v="Q4"/>
    <x v="3"/>
  </r>
  <r>
    <n v="4048"/>
    <s v="US-2015-166520"/>
    <x v="747"/>
    <x v="830"/>
    <x v="2"/>
    <s v="KE-16420"/>
    <s v="Katrina Edelman"/>
    <x v="1"/>
    <x v="0"/>
    <x v="20"/>
    <s v="New York"/>
    <x v="45"/>
    <x v="3"/>
    <x v="982"/>
    <x v="1"/>
    <x v="10"/>
    <x v="975"/>
    <n v="80.88"/>
    <n v="3"/>
    <n v="0"/>
    <n v="39.6312"/>
    <n v="80.88"/>
    <n v="0"/>
    <x v="1"/>
    <x v="7"/>
    <s v="Q3"/>
    <x v="6"/>
  </r>
  <r>
    <n v="4049"/>
    <s v="US-2015-166520"/>
    <x v="747"/>
    <x v="830"/>
    <x v="2"/>
    <s v="KE-16420"/>
    <s v="Katrina Edelman"/>
    <x v="1"/>
    <x v="0"/>
    <x v="20"/>
    <s v="New York"/>
    <x v="45"/>
    <x v="3"/>
    <x v="876"/>
    <x v="2"/>
    <x v="11"/>
    <x v="870"/>
    <n v="599.9"/>
    <n v="10"/>
    <n v="0"/>
    <n v="191.96799999999999"/>
    <n v="599.9"/>
    <n v="0"/>
    <x v="1"/>
    <x v="7"/>
    <s v="Q3"/>
    <x v="6"/>
  </r>
  <r>
    <n v="4050"/>
    <s v="CA-2017-136350"/>
    <x v="92"/>
    <x v="356"/>
    <x v="0"/>
    <s v="GA-14515"/>
    <s v="George Ashbrook"/>
    <x v="0"/>
    <x v="0"/>
    <x v="20"/>
    <s v="New York"/>
    <x v="164"/>
    <x v="3"/>
    <x v="737"/>
    <x v="0"/>
    <x v="5"/>
    <x v="736"/>
    <n v="276.69"/>
    <n v="3"/>
    <n v="0"/>
    <n v="49.804200000000002"/>
    <n v="276.69"/>
    <n v="0"/>
    <x v="3"/>
    <x v="1"/>
    <s v="Q2"/>
    <x v="3"/>
  </r>
  <r>
    <n v="4051"/>
    <s v="CA-2017-136350"/>
    <x v="92"/>
    <x v="356"/>
    <x v="0"/>
    <s v="GA-14515"/>
    <s v="George Ashbrook"/>
    <x v="0"/>
    <x v="0"/>
    <x v="20"/>
    <s v="New York"/>
    <x v="164"/>
    <x v="3"/>
    <x v="268"/>
    <x v="0"/>
    <x v="1"/>
    <x v="268"/>
    <n v="172.76400000000001"/>
    <n v="2"/>
    <n v="0.1"/>
    <n v="32.633200000000002"/>
    <n v="155.48760000000001"/>
    <n v="17.276400000000002"/>
    <x v="3"/>
    <x v="1"/>
    <s v="Q2"/>
    <x v="3"/>
  </r>
  <r>
    <n v="4052"/>
    <s v="CA-2014-122931"/>
    <x v="411"/>
    <x v="127"/>
    <x v="1"/>
    <s v="SM-20950"/>
    <s v="Suzanne McNair"/>
    <x v="1"/>
    <x v="0"/>
    <x v="10"/>
    <s v="Pennsylvania"/>
    <x v="63"/>
    <x v="3"/>
    <x v="1273"/>
    <x v="1"/>
    <x v="6"/>
    <x v="1258"/>
    <n v="4.2240000000000002"/>
    <n v="3"/>
    <n v="0.2"/>
    <n v="1.4783999999999999"/>
    <n v="3.3792000000000004"/>
    <n v="0.84480000000000011"/>
    <x v="2"/>
    <x v="8"/>
    <s v="Q3"/>
    <x v="2"/>
  </r>
  <r>
    <n v="4053"/>
    <s v="CA-2014-122931"/>
    <x v="411"/>
    <x v="127"/>
    <x v="1"/>
    <s v="SM-20950"/>
    <s v="Suzanne McNair"/>
    <x v="1"/>
    <x v="0"/>
    <x v="10"/>
    <s v="Pennsylvania"/>
    <x v="63"/>
    <x v="3"/>
    <x v="1168"/>
    <x v="0"/>
    <x v="3"/>
    <x v="1155"/>
    <n v="409.27199999999999"/>
    <n v="2"/>
    <n v="0.4"/>
    <n v="-81.854399999999998"/>
    <n v="245.56319999999999"/>
    <n v="163.7088"/>
    <x v="2"/>
    <x v="8"/>
    <s v="Q3"/>
    <x v="2"/>
  </r>
  <r>
    <n v="4054"/>
    <s v="CA-2014-122931"/>
    <x v="411"/>
    <x v="127"/>
    <x v="1"/>
    <s v="SM-20950"/>
    <s v="Suzanne McNair"/>
    <x v="1"/>
    <x v="0"/>
    <x v="10"/>
    <s v="Pennsylvania"/>
    <x v="63"/>
    <x v="3"/>
    <x v="1621"/>
    <x v="1"/>
    <x v="2"/>
    <x v="1612"/>
    <n v="55.44"/>
    <n v="11"/>
    <n v="0.2"/>
    <n v="18.018000000000001"/>
    <n v="44.352000000000004"/>
    <n v="11.088000000000001"/>
    <x v="2"/>
    <x v="8"/>
    <s v="Q3"/>
    <x v="2"/>
  </r>
  <r>
    <n v="4055"/>
    <s v="CA-2014-122931"/>
    <x v="411"/>
    <x v="127"/>
    <x v="1"/>
    <s v="SM-20950"/>
    <s v="Suzanne McNair"/>
    <x v="1"/>
    <x v="0"/>
    <x v="10"/>
    <s v="Pennsylvania"/>
    <x v="63"/>
    <x v="3"/>
    <x v="1221"/>
    <x v="1"/>
    <x v="10"/>
    <x v="1205"/>
    <n v="20.928000000000001"/>
    <n v="4"/>
    <n v="0.2"/>
    <n v="6.8015999999999996"/>
    <n v="16.7424"/>
    <n v="4.1856"/>
    <x v="2"/>
    <x v="8"/>
    <s v="Q3"/>
    <x v="2"/>
  </r>
  <r>
    <n v="4056"/>
    <s v="CA-2014-122931"/>
    <x v="411"/>
    <x v="127"/>
    <x v="1"/>
    <s v="SM-20950"/>
    <s v="Suzanne McNair"/>
    <x v="1"/>
    <x v="0"/>
    <x v="10"/>
    <s v="Pennsylvania"/>
    <x v="63"/>
    <x v="3"/>
    <x v="458"/>
    <x v="1"/>
    <x v="4"/>
    <x v="459"/>
    <n v="1801.6320000000001"/>
    <n v="6"/>
    <n v="0.2"/>
    <n v="-337.80599999999998"/>
    <n v="1441.3056000000001"/>
    <n v="360.32640000000004"/>
    <x v="2"/>
    <x v="8"/>
    <s v="Q3"/>
    <x v="2"/>
  </r>
  <r>
    <n v="4057"/>
    <s v="CA-2014-122931"/>
    <x v="411"/>
    <x v="127"/>
    <x v="1"/>
    <s v="SM-20950"/>
    <s v="Suzanne McNair"/>
    <x v="1"/>
    <x v="0"/>
    <x v="10"/>
    <s v="Pennsylvania"/>
    <x v="63"/>
    <x v="3"/>
    <x v="823"/>
    <x v="0"/>
    <x v="3"/>
    <x v="819"/>
    <n v="67.176000000000002"/>
    <n v="1"/>
    <n v="0.4"/>
    <n v="-20.152799999999999"/>
    <n v="40.305599999999998"/>
    <n v="26.870400000000004"/>
    <x v="2"/>
    <x v="8"/>
    <s v="Q3"/>
    <x v="2"/>
  </r>
  <r>
    <n v="4058"/>
    <s v="CA-2014-163034"/>
    <x v="156"/>
    <x v="986"/>
    <x v="1"/>
    <s v="DK-12985"/>
    <s v="Darren Koutras"/>
    <x v="0"/>
    <x v="0"/>
    <x v="22"/>
    <s v="Illinois"/>
    <x v="26"/>
    <x v="2"/>
    <x v="765"/>
    <x v="1"/>
    <x v="4"/>
    <x v="764"/>
    <n v="646.20000000000005"/>
    <n v="5"/>
    <n v="0.2"/>
    <n v="-8.0775000000000006"/>
    <n v="516.96"/>
    <n v="129.24"/>
    <x v="2"/>
    <x v="0"/>
    <s v="Q4"/>
    <x v="2"/>
  </r>
  <r>
    <n v="4059"/>
    <s v="CA-2015-124058"/>
    <x v="312"/>
    <x v="1005"/>
    <x v="1"/>
    <s v="LC-16885"/>
    <s v="Lena Creighton"/>
    <x v="0"/>
    <x v="0"/>
    <x v="182"/>
    <s v="California"/>
    <x v="232"/>
    <x v="1"/>
    <x v="714"/>
    <x v="2"/>
    <x v="7"/>
    <x v="713"/>
    <n v="72.744"/>
    <n v="7"/>
    <n v="0.2"/>
    <n v="-15.4581"/>
    <n v="58.1952"/>
    <n v="14.5488"/>
    <x v="1"/>
    <x v="0"/>
    <s v="Q4"/>
    <x v="5"/>
  </r>
  <r>
    <n v="4060"/>
    <s v="CA-2015-124058"/>
    <x v="312"/>
    <x v="1005"/>
    <x v="1"/>
    <s v="LC-16885"/>
    <s v="Lena Creighton"/>
    <x v="0"/>
    <x v="0"/>
    <x v="182"/>
    <s v="California"/>
    <x v="232"/>
    <x v="1"/>
    <x v="467"/>
    <x v="0"/>
    <x v="1"/>
    <x v="468"/>
    <n v="572.16"/>
    <n v="3"/>
    <n v="0.2"/>
    <n v="35.76"/>
    <n v="457.72800000000001"/>
    <n v="114.432"/>
    <x v="1"/>
    <x v="0"/>
    <s v="Q4"/>
    <x v="5"/>
  </r>
  <r>
    <n v="4061"/>
    <s v="CA-2016-129196"/>
    <x v="474"/>
    <x v="237"/>
    <x v="1"/>
    <s v="XP-21865"/>
    <s v="Xylona Preis"/>
    <x v="0"/>
    <x v="0"/>
    <x v="22"/>
    <s v="Illinois"/>
    <x v="26"/>
    <x v="2"/>
    <x v="721"/>
    <x v="2"/>
    <x v="11"/>
    <x v="720"/>
    <n v="68.111999999999995"/>
    <n v="3"/>
    <n v="0.2"/>
    <n v="17.8794"/>
    <n v="54.489599999999996"/>
    <n v="13.622399999999999"/>
    <x v="0"/>
    <x v="0"/>
    <s v="Q4"/>
    <x v="0"/>
  </r>
  <r>
    <n v="4062"/>
    <s v="US-2015-138716"/>
    <x v="14"/>
    <x v="1006"/>
    <x v="2"/>
    <s v="CS-11845"/>
    <s v="Cari Sayre"/>
    <x v="1"/>
    <x v="0"/>
    <x v="4"/>
    <s v="Washington"/>
    <x v="59"/>
    <x v="1"/>
    <x v="1124"/>
    <x v="1"/>
    <x v="8"/>
    <x v="1112"/>
    <n v="25.032"/>
    <n v="3"/>
    <n v="0.2"/>
    <n v="7.8224999999999998"/>
    <n v="20.025600000000001"/>
    <n v="5.0064000000000002"/>
    <x v="1"/>
    <x v="8"/>
    <s v="Q3"/>
    <x v="6"/>
  </r>
  <r>
    <n v="4063"/>
    <s v="US-2016-122182"/>
    <x v="612"/>
    <x v="1007"/>
    <x v="1"/>
    <s v="BD-11770"/>
    <s v="Bryan Davis"/>
    <x v="0"/>
    <x v="0"/>
    <x v="10"/>
    <s v="Pennsylvania"/>
    <x v="105"/>
    <x v="3"/>
    <x v="1233"/>
    <x v="2"/>
    <x v="11"/>
    <x v="1216"/>
    <n v="39.991999999999997"/>
    <n v="1"/>
    <n v="0.2"/>
    <n v="7.4984999999999999"/>
    <n v="31.993600000000001"/>
    <n v="7.9984000000000002"/>
    <x v="0"/>
    <x v="10"/>
    <s v="Q1"/>
    <x v="6"/>
  </r>
  <r>
    <n v="4064"/>
    <s v="US-2014-130358"/>
    <x v="670"/>
    <x v="1008"/>
    <x v="2"/>
    <s v="DL-13330"/>
    <s v="Denise Leinenbach"/>
    <x v="0"/>
    <x v="0"/>
    <x v="3"/>
    <s v="North Carolina"/>
    <x v="4"/>
    <x v="0"/>
    <x v="1622"/>
    <x v="1"/>
    <x v="6"/>
    <x v="1050"/>
    <n v="20.015999999999998"/>
    <n v="9"/>
    <n v="0.2"/>
    <n v="1.7514000000000001"/>
    <n v="16.012799999999999"/>
    <n v="4.0031999999999996"/>
    <x v="2"/>
    <x v="1"/>
    <s v="Q2"/>
    <x v="2"/>
  </r>
  <r>
    <n v="4065"/>
    <s v="US-2014-130358"/>
    <x v="670"/>
    <x v="1008"/>
    <x v="2"/>
    <s v="DL-13330"/>
    <s v="Denise Leinenbach"/>
    <x v="0"/>
    <x v="0"/>
    <x v="3"/>
    <s v="North Carolina"/>
    <x v="4"/>
    <x v="0"/>
    <x v="1562"/>
    <x v="1"/>
    <x v="14"/>
    <x v="1553"/>
    <n v="3.1040000000000001"/>
    <n v="1"/>
    <n v="0.2"/>
    <n v="0.34920000000000001"/>
    <n v="2.4832000000000001"/>
    <n v="0.62080000000000002"/>
    <x v="2"/>
    <x v="1"/>
    <s v="Q2"/>
    <x v="2"/>
  </r>
  <r>
    <n v="4066"/>
    <s v="CA-2014-102673"/>
    <x v="301"/>
    <x v="840"/>
    <x v="1"/>
    <s v="KH-16630"/>
    <s v="Ken Heidel"/>
    <x v="1"/>
    <x v="0"/>
    <x v="35"/>
    <s v="North Carolina"/>
    <x v="43"/>
    <x v="0"/>
    <x v="1014"/>
    <x v="1"/>
    <x v="13"/>
    <x v="128"/>
    <n v="7.52"/>
    <n v="5"/>
    <n v="0.2"/>
    <n v="1.41"/>
    <n v="6.016"/>
    <n v="1.504"/>
    <x v="2"/>
    <x v="0"/>
    <s v="Q4"/>
    <x v="3"/>
  </r>
  <r>
    <n v="4067"/>
    <s v="CA-2014-102673"/>
    <x v="301"/>
    <x v="840"/>
    <x v="1"/>
    <s v="KH-16630"/>
    <s v="Ken Heidel"/>
    <x v="1"/>
    <x v="0"/>
    <x v="35"/>
    <s v="North Carolina"/>
    <x v="43"/>
    <x v="0"/>
    <x v="1005"/>
    <x v="1"/>
    <x v="6"/>
    <x v="997"/>
    <n v="10.272"/>
    <n v="3"/>
    <n v="0.2"/>
    <n v="0.89880000000000004"/>
    <n v="8.2176000000000009"/>
    <n v="2.0544000000000002"/>
    <x v="2"/>
    <x v="0"/>
    <s v="Q4"/>
    <x v="3"/>
  </r>
  <r>
    <n v="4068"/>
    <s v="CA-2014-102673"/>
    <x v="301"/>
    <x v="840"/>
    <x v="1"/>
    <s v="KH-16630"/>
    <s v="Ken Heidel"/>
    <x v="1"/>
    <x v="0"/>
    <x v="35"/>
    <s v="North Carolina"/>
    <x v="43"/>
    <x v="0"/>
    <x v="1140"/>
    <x v="1"/>
    <x v="2"/>
    <x v="1128"/>
    <n v="47.808"/>
    <n v="12"/>
    <n v="0.2"/>
    <n v="15.537599999999999"/>
    <n v="38.246400000000001"/>
    <n v="9.5616000000000003"/>
    <x v="2"/>
    <x v="0"/>
    <s v="Q4"/>
    <x v="3"/>
  </r>
  <r>
    <n v="4069"/>
    <s v="CA-2014-102673"/>
    <x v="301"/>
    <x v="840"/>
    <x v="1"/>
    <s v="KH-16630"/>
    <s v="Ken Heidel"/>
    <x v="1"/>
    <x v="0"/>
    <x v="35"/>
    <s v="North Carolina"/>
    <x v="43"/>
    <x v="0"/>
    <x v="1623"/>
    <x v="2"/>
    <x v="7"/>
    <x v="1613"/>
    <n v="978.84"/>
    <n v="9"/>
    <n v="0.2"/>
    <n v="110.1195"/>
    <n v="783.07200000000012"/>
    <n v="195.76800000000003"/>
    <x v="2"/>
    <x v="0"/>
    <s v="Q4"/>
    <x v="3"/>
  </r>
  <r>
    <n v="4070"/>
    <s v="CA-2016-145303"/>
    <x v="770"/>
    <x v="1009"/>
    <x v="2"/>
    <s v="TP-21415"/>
    <s v="Tom Prescott"/>
    <x v="0"/>
    <x v="0"/>
    <x v="61"/>
    <s v="Texas"/>
    <x v="176"/>
    <x v="2"/>
    <x v="347"/>
    <x v="1"/>
    <x v="8"/>
    <x v="347"/>
    <n v="13.14"/>
    <n v="9"/>
    <n v="0.8"/>
    <n v="-21.681000000000001"/>
    <n v="2.6279999999999997"/>
    <n v="10.512"/>
    <x v="0"/>
    <x v="6"/>
    <s v="Q3"/>
    <x v="1"/>
  </r>
  <r>
    <n v="4071"/>
    <s v="CA-2016-145303"/>
    <x v="770"/>
    <x v="1009"/>
    <x v="2"/>
    <s v="TP-21415"/>
    <s v="Tom Prescott"/>
    <x v="0"/>
    <x v="0"/>
    <x v="61"/>
    <s v="Texas"/>
    <x v="176"/>
    <x v="2"/>
    <x v="1095"/>
    <x v="1"/>
    <x v="8"/>
    <x v="1085"/>
    <n v="10.023999999999999"/>
    <n v="4"/>
    <n v="0.8"/>
    <n v="-16.5396"/>
    <n v="2.0047999999999995"/>
    <n v="8.0191999999999997"/>
    <x v="0"/>
    <x v="6"/>
    <s v="Q3"/>
    <x v="1"/>
  </r>
  <r>
    <n v="4072"/>
    <s v="CA-2016-145303"/>
    <x v="770"/>
    <x v="1009"/>
    <x v="2"/>
    <s v="TP-21415"/>
    <s v="Tom Prescott"/>
    <x v="0"/>
    <x v="0"/>
    <x v="61"/>
    <s v="Texas"/>
    <x v="176"/>
    <x v="2"/>
    <x v="1121"/>
    <x v="0"/>
    <x v="0"/>
    <x v="1109"/>
    <n v="156.37280000000001"/>
    <n v="2"/>
    <n v="0.32"/>
    <n v="-52.890799999999999"/>
    <n v="106.333504"/>
    <n v="50.039296000000007"/>
    <x v="0"/>
    <x v="6"/>
    <s v="Q3"/>
    <x v="1"/>
  </r>
  <r>
    <n v="4073"/>
    <s v="CA-2015-156104"/>
    <x v="401"/>
    <x v="222"/>
    <x v="0"/>
    <s v="NP-18685"/>
    <s v="Nora Pelletier"/>
    <x v="2"/>
    <x v="0"/>
    <x v="245"/>
    <s v="Indiana"/>
    <x v="303"/>
    <x v="2"/>
    <x v="615"/>
    <x v="2"/>
    <x v="16"/>
    <x v="615"/>
    <n v="999.98"/>
    <n v="2"/>
    <n v="0"/>
    <n v="449.99099999999999"/>
    <n v="999.98"/>
    <n v="0"/>
    <x v="1"/>
    <x v="4"/>
    <s v="Q4"/>
    <x v="1"/>
  </r>
  <r>
    <n v="4074"/>
    <s v="US-2015-164308"/>
    <x v="496"/>
    <x v="538"/>
    <x v="2"/>
    <s v="SC-20680"/>
    <s v="Steve Carroll"/>
    <x v="2"/>
    <x v="0"/>
    <x v="387"/>
    <s v="Oklahoma"/>
    <x v="472"/>
    <x v="2"/>
    <x v="1546"/>
    <x v="2"/>
    <x v="7"/>
    <x v="1534"/>
    <n v="821.94"/>
    <n v="6"/>
    <n v="0"/>
    <n v="213.70439999999999"/>
    <n v="821.94"/>
    <n v="0"/>
    <x v="1"/>
    <x v="8"/>
    <s v="Q3"/>
    <x v="6"/>
  </r>
  <r>
    <n v="4075"/>
    <s v="CA-2017-108112"/>
    <x v="940"/>
    <x v="541"/>
    <x v="1"/>
    <s v="DK-12895"/>
    <s v="Dana Kaydos"/>
    <x v="0"/>
    <x v="0"/>
    <x v="388"/>
    <s v="Florida"/>
    <x v="473"/>
    <x v="0"/>
    <x v="568"/>
    <x v="0"/>
    <x v="5"/>
    <x v="568"/>
    <n v="220.06399999999999"/>
    <n v="4"/>
    <n v="0.2"/>
    <n v="55.015999999999998"/>
    <n v="176.05119999999999"/>
    <n v="44.012799999999999"/>
    <x v="3"/>
    <x v="0"/>
    <s v="Q4"/>
    <x v="4"/>
  </r>
  <r>
    <n v="4076"/>
    <s v="CA-2017-108112"/>
    <x v="940"/>
    <x v="541"/>
    <x v="1"/>
    <s v="DK-12895"/>
    <s v="Dana Kaydos"/>
    <x v="0"/>
    <x v="0"/>
    <x v="388"/>
    <s v="Florida"/>
    <x v="473"/>
    <x v="0"/>
    <x v="1060"/>
    <x v="0"/>
    <x v="5"/>
    <x v="1049"/>
    <n v="339.13600000000002"/>
    <n v="4"/>
    <n v="0.2"/>
    <n v="0"/>
    <n v="271.30880000000002"/>
    <n v="67.827200000000005"/>
    <x v="3"/>
    <x v="0"/>
    <s v="Q4"/>
    <x v="4"/>
  </r>
  <r>
    <n v="4077"/>
    <s v="CA-2015-100685"/>
    <x v="546"/>
    <x v="1010"/>
    <x v="0"/>
    <s v="SM-20950"/>
    <s v="Suzanne McNair"/>
    <x v="1"/>
    <x v="0"/>
    <x v="155"/>
    <s v="Nebraska"/>
    <x v="198"/>
    <x v="2"/>
    <x v="653"/>
    <x v="1"/>
    <x v="8"/>
    <x v="653"/>
    <n v="7.04"/>
    <n v="2"/>
    <n v="0"/>
    <n v="3.3088000000000002"/>
    <n v="7.04"/>
    <n v="0"/>
    <x v="1"/>
    <x v="4"/>
    <s v="Q4"/>
    <x v="3"/>
  </r>
  <r>
    <n v="4078"/>
    <s v="CA-2015-100685"/>
    <x v="546"/>
    <x v="1010"/>
    <x v="0"/>
    <s v="SM-20950"/>
    <s v="Suzanne McNair"/>
    <x v="1"/>
    <x v="0"/>
    <x v="155"/>
    <s v="Nebraska"/>
    <x v="198"/>
    <x v="2"/>
    <x v="242"/>
    <x v="1"/>
    <x v="13"/>
    <x v="243"/>
    <n v="5.04"/>
    <n v="4"/>
    <n v="0"/>
    <n v="0.2016"/>
    <n v="5.04"/>
    <n v="0"/>
    <x v="1"/>
    <x v="4"/>
    <s v="Q4"/>
    <x v="3"/>
  </r>
  <r>
    <n v="4079"/>
    <s v="CA-2015-100685"/>
    <x v="546"/>
    <x v="1010"/>
    <x v="0"/>
    <s v="SM-20950"/>
    <s v="Suzanne McNair"/>
    <x v="1"/>
    <x v="0"/>
    <x v="155"/>
    <s v="Nebraska"/>
    <x v="198"/>
    <x v="2"/>
    <x v="968"/>
    <x v="1"/>
    <x v="10"/>
    <x v="961"/>
    <n v="116.28"/>
    <n v="3"/>
    <n v="0"/>
    <n v="56.977200000000003"/>
    <n v="116.28"/>
    <n v="0"/>
    <x v="1"/>
    <x v="4"/>
    <s v="Q4"/>
    <x v="3"/>
  </r>
  <r>
    <n v="4080"/>
    <s v="CA-2015-165414"/>
    <x v="379"/>
    <x v="140"/>
    <x v="2"/>
    <s v="LS-17245"/>
    <s v="Lynn Smith"/>
    <x v="0"/>
    <x v="0"/>
    <x v="108"/>
    <s v="North Carolina"/>
    <x v="222"/>
    <x v="0"/>
    <x v="125"/>
    <x v="2"/>
    <x v="7"/>
    <x v="126"/>
    <n v="47.975999999999999"/>
    <n v="3"/>
    <n v="0.2"/>
    <n v="4.7976000000000001"/>
    <n v="38.380800000000001"/>
    <n v="9.5952000000000002"/>
    <x v="1"/>
    <x v="4"/>
    <s v="Q4"/>
    <x v="2"/>
  </r>
  <r>
    <n v="4081"/>
    <s v="CA-2016-140417"/>
    <x v="477"/>
    <x v="953"/>
    <x v="1"/>
    <s v="KE-16420"/>
    <s v="Katrina Edelman"/>
    <x v="1"/>
    <x v="0"/>
    <x v="241"/>
    <s v="Oregon"/>
    <x v="299"/>
    <x v="1"/>
    <x v="1305"/>
    <x v="1"/>
    <x v="10"/>
    <x v="1290"/>
    <n v="60.048000000000002"/>
    <n v="9"/>
    <n v="0.2"/>
    <n v="22.518000000000001"/>
    <n v="48.038400000000003"/>
    <n v="12.009600000000001"/>
    <x v="0"/>
    <x v="8"/>
    <s v="Q3"/>
    <x v="1"/>
  </r>
  <r>
    <n v="4082"/>
    <s v="CA-2016-140417"/>
    <x v="477"/>
    <x v="953"/>
    <x v="1"/>
    <s v="KE-16420"/>
    <s v="Katrina Edelman"/>
    <x v="1"/>
    <x v="0"/>
    <x v="241"/>
    <s v="Oregon"/>
    <x v="299"/>
    <x v="1"/>
    <x v="1595"/>
    <x v="1"/>
    <x v="8"/>
    <x v="1587"/>
    <n v="5.0220000000000002"/>
    <n v="1"/>
    <n v="0.7"/>
    <n v="-3.5154000000000001"/>
    <n v="1.5066000000000004"/>
    <n v="3.5154000000000001"/>
    <x v="0"/>
    <x v="8"/>
    <s v="Q3"/>
    <x v="1"/>
  </r>
  <r>
    <n v="4083"/>
    <s v="US-2017-151316"/>
    <x v="92"/>
    <x v="569"/>
    <x v="1"/>
    <s v="MC-17635"/>
    <s v="Matthew Clasen"/>
    <x v="1"/>
    <x v="0"/>
    <x v="27"/>
    <s v="Illinois"/>
    <x v="67"/>
    <x v="2"/>
    <x v="569"/>
    <x v="1"/>
    <x v="8"/>
    <x v="569"/>
    <n v="182.994"/>
    <n v="3"/>
    <n v="0.8"/>
    <n v="-320.23950000000002"/>
    <n v="36.59879999999999"/>
    <n v="146.39520000000002"/>
    <x v="3"/>
    <x v="1"/>
    <s v="Q2"/>
    <x v="3"/>
  </r>
  <r>
    <n v="4084"/>
    <s v="US-2017-151316"/>
    <x v="92"/>
    <x v="569"/>
    <x v="1"/>
    <s v="MC-17635"/>
    <s v="Matthew Clasen"/>
    <x v="1"/>
    <x v="0"/>
    <x v="27"/>
    <s v="Illinois"/>
    <x v="67"/>
    <x v="2"/>
    <x v="1450"/>
    <x v="1"/>
    <x v="10"/>
    <x v="1437"/>
    <n v="10.272"/>
    <n v="3"/>
    <n v="0.2"/>
    <n v="3.21"/>
    <n v="8.2176000000000009"/>
    <n v="2.0544000000000002"/>
    <x v="3"/>
    <x v="1"/>
    <s v="Q2"/>
    <x v="3"/>
  </r>
  <r>
    <n v="4085"/>
    <s v="CA-2017-163692"/>
    <x v="210"/>
    <x v="945"/>
    <x v="2"/>
    <s v="Dp-13240"/>
    <s v="Dean percer"/>
    <x v="2"/>
    <x v="0"/>
    <x v="42"/>
    <s v="Arizona"/>
    <x v="51"/>
    <x v="1"/>
    <x v="44"/>
    <x v="1"/>
    <x v="8"/>
    <x v="44"/>
    <n v="7.8570000000000002"/>
    <n v="3"/>
    <n v="0.7"/>
    <n v="-6.0236999999999998"/>
    <n v="2.3571000000000004"/>
    <n v="5.4999000000000002"/>
    <x v="3"/>
    <x v="8"/>
    <s v="Q3"/>
    <x v="6"/>
  </r>
  <r>
    <n v="4086"/>
    <s v="CA-2016-111913"/>
    <x v="578"/>
    <x v="1011"/>
    <x v="0"/>
    <s v="LC-16930"/>
    <s v="Linda Cazamias"/>
    <x v="1"/>
    <x v="0"/>
    <x v="301"/>
    <s v="California"/>
    <x v="378"/>
    <x v="1"/>
    <x v="7"/>
    <x v="2"/>
    <x v="7"/>
    <x v="7"/>
    <n v="302.38400000000001"/>
    <n v="2"/>
    <n v="0.2"/>
    <n v="30.238399999999999"/>
    <n v="241.90720000000002"/>
    <n v="60.476800000000004"/>
    <x v="0"/>
    <x v="6"/>
    <s v="Q3"/>
    <x v="6"/>
  </r>
  <r>
    <n v="4087"/>
    <s v="CA-2016-111913"/>
    <x v="578"/>
    <x v="1011"/>
    <x v="0"/>
    <s v="LC-16930"/>
    <s v="Linda Cazamias"/>
    <x v="1"/>
    <x v="0"/>
    <x v="301"/>
    <s v="California"/>
    <x v="378"/>
    <x v="1"/>
    <x v="44"/>
    <x v="1"/>
    <x v="8"/>
    <x v="44"/>
    <n v="20.952000000000002"/>
    <n v="3"/>
    <n v="0.2"/>
    <n v="7.0712999999999999"/>
    <n v="16.761600000000001"/>
    <n v="4.1904000000000003"/>
    <x v="0"/>
    <x v="6"/>
    <s v="Q3"/>
    <x v="6"/>
  </r>
  <r>
    <n v="4088"/>
    <s v="CA-2016-111913"/>
    <x v="578"/>
    <x v="1011"/>
    <x v="0"/>
    <s v="LC-16930"/>
    <s v="Linda Cazamias"/>
    <x v="1"/>
    <x v="0"/>
    <x v="301"/>
    <s v="California"/>
    <x v="378"/>
    <x v="1"/>
    <x v="185"/>
    <x v="1"/>
    <x v="8"/>
    <x v="186"/>
    <n v="11.784000000000001"/>
    <n v="3"/>
    <n v="0.2"/>
    <n v="3.9771000000000001"/>
    <n v="9.4272000000000009"/>
    <n v="2.3568000000000002"/>
    <x v="0"/>
    <x v="6"/>
    <s v="Q3"/>
    <x v="6"/>
  </r>
  <r>
    <n v="4089"/>
    <s v="US-2014-156559"/>
    <x v="710"/>
    <x v="889"/>
    <x v="1"/>
    <s v="LH-16900"/>
    <s v="Lena Hernandez"/>
    <x v="0"/>
    <x v="0"/>
    <x v="186"/>
    <s v="Arkansas"/>
    <x v="236"/>
    <x v="0"/>
    <x v="1624"/>
    <x v="0"/>
    <x v="0"/>
    <x v="1614"/>
    <n v="638.82000000000005"/>
    <n v="9"/>
    <n v="0"/>
    <n v="172.48140000000001"/>
    <n v="638.82000000000005"/>
    <n v="0"/>
    <x v="2"/>
    <x v="6"/>
    <s v="Q3"/>
    <x v="0"/>
  </r>
  <r>
    <n v="4090"/>
    <s v="CA-2016-161473"/>
    <x v="178"/>
    <x v="1012"/>
    <x v="1"/>
    <s v="TB-21175"/>
    <s v="Thomas Boland"/>
    <x v="1"/>
    <x v="0"/>
    <x v="20"/>
    <s v="New York"/>
    <x v="45"/>
    <x v="3"/>
    <x v="488"/>
    <x v="1"/>
    <x v="2"/>
    <x v="488"/>
    <n v="20.7"/>
    <n v="2"/>
    <n v="0"/>
    <n v="9.9359999999999999"/>
    <n v="20.7"/>
    <n v="0"/>
    <x v="0"/>
    <x v="3"/>
    <s v="Q2"/>
    <x v="5"/>
  </r>
  <r>
    <n v="4091"/>
    <s v="CA-2016-161473"/>
    <x v="178"/>
    <x v="1012"/>
    <x v="1"/>
    <s v="TB-21175"/>
    <s v="Thomas Boland"/>
    <x v="1"/>
    <x v="0"/>
    <x v="20"/>
    <s v="New York"/>
    <x v="45"/>
    <x v="3"/>
    <x v="503"/>
    <x v="1"/>
    <x v="14"/>
    <x v="503"/>
    <n v="10.95"/>
    <n v="3"/>
    <n v="0"/>
    <n v="3.2850000000000001"/>
    <n v="10.95"/>
    <n v="0"/>
    <x v="0"/>
    <x v="3"/>
    <s v="Q2"/>
    <x v="5"/>
  </r>
  <r>
    <n v="4092"/>
    <s v="CA-2016-161473"/>
    <x v="178"/>
    <x v="1012"/>
    <x v="1"/>
    <s v="TB-21175"/>
    <s v="Thomas Boland"/>
    <x v="1"/>
    <x v="0"/>
    <x v="20"/>
    <s v="New York"/>
    <x v="45"/>
    <x v="3"/>
    <x v="570"/>
    <x v="1"/>
    <x v="8"/>
    <x v="570"/>
    <n v="14.352"/>
    <n v="3"/>
    <n v="0.2"/>
    <n v="4.6643999999999997"/>
    <n v="11.4816"/>
    <n v="2.8704000000000001"/>
    <x v="0"/>
    <x v="3"/>
    <s v="Q2"/>
    <x v="5"/>
  </r>
  <r>
    <n v="4093"/>
    <s v="CA-2017-166576"/>
    <x v="941"/>
    <x v="380"/>
    <x v="2"/>
    <s v="JM-15865"/>
    <s v="John Murray"/>
    <x v="0"/>
    <x v="0"/>
    <x v="59"/>
    <s v="Ohio"/>
    <x v="75"/>
    <x v="3"/>
    <x v="942"/>
    <x v="1"/>
    <x v="4"/>
    <x v="935"/>
    <n v="221.024"/>
    <n v="2"/>
    <n v="0.2"/>
    <n v="-55.256"/>
    <n v="176.81920000000002"/>
    <n v="44.204800000000006"/>
    <x v="3"/>
    <x v="5"/>
    <s v="Q2"/>
    <x v="0"/>
  </r>
  <r>
    <n v="4094"/>
    <s v="CA-2015-102491"/>
    <x v="252"/>
    <x v="269"/>
    <x v="1"/>
    <s v="KW-16435"/>
    <s v="Katrina Willman"/>
    <x v="0"/>
    <x v="0"/>
    <x v="159"/>
    <s v="Kentucky"/>
    <x v="202"/>
    <x v="0"/>
    <x v="200"/>
    <x v="2"/>
    <x v="15"/>
    <x v="201"/>
    <n v="3080"/>
    <n v="7"/>
    <n v="0"/>
    <n v="1416.8"/>
    <n v="3080"/>
    <n v="0"/>
    <x v="1"/>
    <x v="6"/>
    <s v="Q3"/>
    <x v="2"/>
  </r>
  <r>
    <n v="4095"/>
    <s v="CA-2015-102491"/>
    <x v="252"/>
    <x v="269"/>
    <x v="1"/>
    <s v="KW-16435"/>
    <s v="Katrina Willman"/>
    <x v="0"/>
    <x v="0"/>
    <x v="159"/>
    <s v="Kentucky"/>
    <x v="202"/>
    <x v="0"/>
    <x v="1235"/>
    <x v="2"/>
    <x v="11"/>
    <x v="1218"/>
    <n v="79.959999999999994"/>
    <n v="4"/>
    <n v="0"/>
    <n v="18.390799999999999"/>
    <n v="79.959999999999994"/>
    <n v="0"/>
    <x v="1"/>
    <x v="6"/>
    <s v="Q3"/>
    <x v="2"/>
  </r>
  <r>
    <n v="4096"/>
    <s v="CA-2015-102491"/>
    <x v="252"/>
    <x v="269"/>
    <x v="1"/>
    <s v="KW-16435"/>
    <s v="Katrina Willman"/>
    <x v="0"/>
    <x v="0"/>
    <x v="159"/>
    <s v="Kentucky"/>
    <x v="202"/>
    <x v="0"/>
    <x v="1602"/>
    <x v="2"/>
    <x v="7"/>
    <x v="1594"/>
    <n v="587.97"/>
    <n v="3"/>
    <n v="0"/>
    <n v="170.51130000000001"/>
    <n v="587.97"/>
    <n v="0"/>
    <x v="1"/>
    <x v="6"/>
    <s v="Q3"/>
    <x v="2"/>
  </r>
  <r>
    <n v="4097"/>
    <s v="CA-2014-116904"/>
    <x v="865"/>
    <x v="919"/>
    <x v="1"/>
    <s v="SC-20095"/>
    <s v="Sanjit Chand"/>
    <x v="0"/>
    <x v="0"/>
    <x v="31"/>
    <s v="Minnesota"/>
    <x v="39"/>
    <x v="2"/>
    <x v="974"/>
    <x v="1"/>
    <x v="10"/>
    <x v="968"/>
    <n v="32.4"/>
    <n v="5"/>
    <n v="0"/>
    <n v="15.552"/>
    <n v="32.4"/>
    <n v="0"/>
    <x v="2"/>
    <x v="8"/>
    <s v="Q3"/>
    <x v="0"/>
  </r>
  <r>
    <n v="4098"/>
    <s v="CA-2014-116904"/>
    <x v="865"/>
    <x v="919"/>
    <x v="1"/>
    <s v="SC-20095"/>
    <s v="Sanjit Chand"/>
    <x v="0"/>
    <x v="0"/>
    <x v="31"/>
    <s v="Minnesota"/>
    <x v="39"/>
    <x v="2"/>
    <x v="459"/>
    <x v="1"/>
    <x v="4"/>
    <x v="460"/>
    <n v="404.9"/>
    <n v="5"/>
    <n v="0"/>
    <n v="16.196000000000002"/>
    <n v="404.9"/>
    <n v="0"/>
    <x v="2"/>
    <x v="8"/>
    <s v="Q3"/>
    <x v="0"/>
  </r>
  <r>
    <n v="4099"/>
    <s v="CA-2014-116904"/>
    <x v="865"/>
    <x v="919"/>
    <x v="1"/>
    <s v="SC-20095"/>
    <s v="Sanjit Chand"/>
    <x v="0"/>
    <x v="0"/>
    <x v="31"/>
    <s v="Minnesota"/>
    <x v="39"/>
    <x v="2"/>
    <x v="1625"/>
    <x v="1"/>
    <x v="8"/>
    <x v="1615"/>
    <n v="9449.9500000000007"/>
    <n v="5"/>
    <n v="0"/>
    <n v="4630.4754999999996"/>
    <n v="9449.9500000000007"/>
    <n v="0"/>
    <x v="2"/>
    <x v="8"/>
    <s v="Q3"/>
    <x v="0"/>
  </r>
  <r>
    <n v="4100"/>
    <s v="CA-2014-116904"/>
    <x v="865"/>
    <x v="919"/>
    <x v="1"/>
    <s v="SC-20095"/>
    <s v="Sanjit Chand"/>
    <x v="0"/>
    <x v="0"/>
    <x v="31"/>
    <s v="Minnesota"/>
    <x v="39"/>
    <x v="2"/>
    <x v="625"/>
    <x v="1"/>
    <x v="8"/>
    <x v="625"/>
    <n v="12.94"/>
    <n v="2"/>
    <n v="0"/>
    <n v="6.47"/>
    <n v="12.94"/>
    <n v="0"/>
    <x v="2"/>
    <x v="8"/>
    <s v="Q3"/>
    <x v="0"/>
  </r>
  <r>
    <n v="4101"/>
    <s v="US-2017-102288"/>
    <x v="249"/>
    <x v="266"/>
    <x v="1"/>
    <s v="ZC-21910"/>
    <s v="Zuschuss Carroll"/>
    <x v="0"/>
    <x v="0"/>
    <x v="12"/>
    <s v="Texas"/>
    <x v="14"/>
    <x v="2"/>
    <x v="1626"/>
    <x v="1"/>
    <x v="9"/>
    <x v="1616"/>
    <n v="2.2639999999999998"/>
    <n v="1"/>
    <n v="0.8"/>
    <n v="-5.2072000000000003"/>
    <n v="0.45279999999999987"/>
    <n v="1.8111999999999999"/>
    <x v="3"/>
    <x v="1"/>
    <s v="Q2"/>
    <x v="2"/>
  </r>
  <r>
    <n v="4102"/>
    <s v="US-2017-102288"/>
    <x v="249"/>
    <x v="266"/>
    <x v="1"/>
    <s v="ZC-21910"/>
    <s v="Zuschuss Carroll"/>
    <x v="0"/>
    <x v="0"/>
    <x v="12"/>
    <s v="Texas"/>
    <x v="14"/>
    <x v="2"/>
    <x v="1108"/>
    <x v="1"/>
    <x v="9"/>
    <x v="1097"/>
    <n v="0.44400000000000001"/>
    <n v="1"/>
    <n v="0.8"/>
    <n v="-1.1100000000000001"/>
    <n v="8.8799999999999976E-2"/>
    <n v="0.35520000000000002"/>
    <x v="3"/>
    <x v="1"/>
    <s v="Q2"/>
    <x v="2"/>
  </r>
  <r>
    <n v="4103"/>
    <s v="US-2017-102288"/>
    <x v="249"/>
    <x v="266"/>
    <x v="1"/>
    <s v="ZC-21910"/>
    <s v="Zuschuss Carroll"/>
    <x v="0"/>
    <x v="0"/>
    <x v="12"/>
    <s v="Texas"/>
    <x v="14"/>
    <x v="2"/>
    <x v="1264"/>
    <x v="1"/>
    <x v="10"/>
    <x v="1248"/>
    <n v="146.17599999999999"/>
    <n v="8"/>
    <n v="0.2"/>
    <n v="47.507199999999997"/>
    <n v="116.9408"/>
    <n v="29.235199999999999"/>
    <x v="3"/>
    <x v="1"/>
    <s v="Q2"/>
    <x v="2"/>
  </r>
  <r>
    <n v="4104"/>
    <s v="CA-2017-137456"/>
    <x v="202"/>
    <x v="91"/>
    <x v="3"/>
    <s v="RB-19465"/>
    <s v="Rick Bensley"/>
    <x v="2"/>
    <x v="0"/>
    <x v="9"/>
    <s v="Nebraska"/>
    <x v="10"/>
    <x v="2"/>
    <x v="740"/>
    <x v="0"/>
    <x v="5"/>
    <x v="222"/>
    <n v="15.92"/>
    <n v="2"/>
    <n v="0"/>
    <n v="7.0048000000000004"/>
    <n v="15.92"/>
    <n v="0"/>
    <x v="3"/>
    <x v="4"/>
    <s v="Q4"/>
    <x v="6"/>
  </r>
  <r>
    <n v="4105"/>
    <s v="US-2017-155999"/>
    <x v="783"/>
    <x v="851"/>
    <x v="1"/>
    <s v="JK-15370"/>
    <s v="Jay Kimmel"/>
    <x v="0"/>
    <x v="0"/>
    <x v="70"/>
    <s v="California"/>
    <x v="188"/>
    <x v="1"/>
    <x v="884"/>
    <x v="2"/>
    <x v="7"/>
    <x v="878"/>
    <n v="159.96"/>
    <n v="5"/>
    <n v="0.2"/>
    <n v="17.9955"/>
    <n v="127.96800000000002"/>
    <n v="31.992000000000004"/>
    <x v="3"/>
    <x v="6"/>
    <s v="Q3"/>
    <x v="2"/>
  </r>
  <r>
    <n v="4106"/>
    <s v="US-2017-155999"/>
    <x v="783"/>
    <x v="851"/>
    <x v="1"/>
    <s v="JK-15370"/>
    <s v="Jay Kimmel"/>
    <x v="0"/>
    <x v="0"/>
    <x v="70"/>
    <s v="California"/>
    <x v="188"/>
    <x v="1"/>
    <x v="480"/>
    <x v="1"/>
    <x v="8"/>
    <x v="481"/>
    <n v="13.76"/>
    <n v="2"/>
    <n v="0.2"/>
    <n v="4.6440000000000001"/>
    <n v="11.008000000000001"/>
    <n v="2.7520000000000002"/>
    <x v="3"/>
    <x v="6"/>
    <s v="Q3"/>
    <x v="2"/>
  </r>
  <r>
    <n v="4107"/>
    <s v="US-2016-148334"/>
    <x v="250"/>
    <x v="1013"/>
    <x v="1"/>
    <s v="DD-13570"/>
    <s v="Dorothy Dickinson"/>
    <x v="0"/>
    <x v="0"/>
    <x v="12"/>
    <s v="Texas"/>
    <x v="16"/>
    <x v="2"/>
    <x v="828"/>
    <x v="1"/>
    <x v="8"/>
    <x v="824"/>
    <n v="4.3120000000000003"/>
    <n v="2"/>
    <n v="0.8"/>
    <n v="-6.8992000000000004"/>
    <n v="0.86239999999999983"/>
    <n v="3.4496000000000002"/>
    <x v="0"/>
    <x v="6"/>
    <s v="Q3"/>
    <x v="2"/>
  </r>
  <r>
    <n v="4108"/>
    <s v="CA-2015-105599"/>
    <x v="67"/>
    <x v="216"/>
    <x v="3"/>
    <s v="MC-17275"/>
    <s v="Marc Crier"/>
    <x v="0"/>
    <x v="0"/>
    <x v="20"/>
    <s v="New York"/>
    <x v="164"/>
    <x v="3"/>
    <x v="700"/>
    <x v="1"/>
    <x v="4"/>
    <x v="700"/>
    <n v="13.96"/>
    <n v="2"/>
    <n v="0"/>
    <n v="0.2792"/>
    <n v="13.96"/>
    <n v="0"/>
    <x v="1"/>
    <x v="8"/>
    <s v="Q3"/>
    <x v="2"/>
  </r>
  <r>
    <n v="4109"/>
    <s v="CA-2015-105599"/>
    <x v="67"/>
    <x v="216"/>
    <x v="3"/>
    <s v="MC-17275"/>
    <s v="Marc Crier"/>
    <x v="0"/>
    <x v="0"/>
    <x v="20"/>
    <s v="New York"/>
    <x v="164"/>
    <x v="3"/>
    <x v="1479"/>
    <x v="0"/>
    <x v="3"/>
    <x v="1466"/>
    <n v="27.414000000000001"/>
    <n v="3"/>
    <n v="0.4"/>
    <n v="-14.1639"/>
    <n v="16.448399999999999"/>
    <n v="10.965600000000002"/>
    <x v="1"/>
    <x v="8"/>
    <s v="Q3"/>
    <x v="2"/>
  </r>
  <r>
    <n v="4110"/>
    <s v="CA-2015-153717"/>
    <x v="707"/>
    <x v="896"/>
    <x v="1"/>
    <s v="DL-13495"/>
    <s v="Dionis Lloyd"/>
    <x v="1"/>
    <x v="0"/>
    <x v="66"/>
    <s v="Michigan"/>
    <x v="83"/>
    <x v="2"/>
    <x v="687"/>
    <x v="2"/>
    <x v="7"/>
    <x v="687"/>
    <n v="73.98"/>
    <n v="2"/>
    <n v="0"/>
    <n v="19.974599999999999"/>
    <n v="73.98"/>
    <n v="0"/>
    <x v="1"/>
    <x v="4"/>
    <s v="Q4"/>
    <x v="5"/>
  </r>
  <r>
    <n v="4111"/>
    <s v="CA-2015-153717"/>
    <x v="707"/>
    <x v="896"/>
    <x v="1"/>
    <s v="DL-13495"/>
    <s v="Dionis Lloyd"/>
    <x v="1"/>
    <x v="0"/>
    <x v="66"/>
    <s v="Michigan"/>
    <x v="83"/>
    <x v="2"/>
    <x v="1627"/>
    <x v="0"/>
    <x v="0"/>
    <x v="1617"/>
    <n v="160.97999999999999"/>
    <n v="1"/>
    <n v="0"/>
    <n v="20.927399999999999"/>
    <n v="160.97999999999999"/>
    <n v="0"/>
    <x v="1"/>
    <x v="4"/>
    <s v="Q4"/>
    <x v="5"/>
  </r>
  <r>
    <n v="4112"/>
    <s v="CA-2015-153717"/>
    <x v="707"/>
    <x v="896"/>
    <x v="1"/>
    <s v="DL-13495"/>
    <s v="Dionis Lloyd"/>
    <x v="1"/>
    <x v="0"/>
    <x v="66"/>
    <s v="Michigan"/>
    <x v="83"/>
    <x v="2"/>
    <x v="1215"/>
    <x v="1"/>
    <x v="10"/>
    <x v="1199"/>
    <n v="17.34"/>
    <n v="3"/>
    <n v="0"/>
    <n v="8.4966000000000008"/>
    <n v="17.34"/>
    <n v="0"/>
    <x v="1"/>
    <x v="4"/>
    <s v="Q4"/>
    <x v="5"/>
  </r>
  <r>
    <n v="4113"/>
    <s v="CA-2015-153717"/>
    <x v="707"/>
    <x v="896"/>
    <x v="1"/>
    <s v="DL-13495"/>
    <s v="Dionis Lloyd"/>
    <x v="1"/>
    <x v="0"/>
    <x v="66"/>
    <s v="Michigan"/>
    <x v="83"/>
    <x v="2"/>
    <x v="836"/>
    <x v="1"/>
    <x v="6"/>
    <x v="831"/>
    <n v="3.28"/>
    <n v="1"/>
    <n v="0"/>
    <n v="0.95120000000000005"/>
    <n v="3.28"/>
    <n v="0"/>
    <x v="1"/>
    <x v="4"/>
    <s v="Q4"/>
    <x v="5"/>
  </r>
  <r>
    <n v="4114"/>
    <s v="CA-2015-116687"/>
    <x v="942"/>
    <x v="531"/>
    <x v="1"/>
    <s v="NC-18625"/>
    <s v="Noah Childs"/>
    <x v="1"/>
    <x v="0"/>
    <x v="12"/>
    <s v="Texas"/>
    <x v="14"/>
    <x v="2"/>
    <x v="1139"/>
    <x v="1"/>
    <x v="2"/>
    <x v="1127"/>
    <n v="8.8559999999999999"/>
    <n v="3"/>
    <n v="0.2"/>
    <n v="2.9889000000000001"/>
    <n v="7.0848000000000004"/>
    <n v="1.7712000000000001"/>
    <x v="1"/>
    <x v="5"/>
    <s v="Q2"/>
    <x v="3"/>
  </r>
  <r>
    <n v="4115"/>
    <s v="CA-2015-116687"/>
    <x v="942"/>
    <x v="531"/>
    <x v="1"/>
    <s v="NC-18625"/>
    <s v="Noah Childs"/>
    <x v="1"/>
    <x v="0"/>
    <x v="12"/>
    <s v="Texas"/>
    <x v="14"/>
    <x v="2"/>
    <x v="984"/>
    <x v="2"/>
    <x v="7"/>
    <x v="977"/>
    <n v="158.376"/>
    <n v="3"/>
    <n v="0.2"/>
    <n v="13.857900000000001"/>
    <n v="126.70080000000002"/>
    <n v="31.675200000000004"/>
    <x v="1"/>
    <x v="5"/>
    <s v="Q2"/>
    <x v="3"/>
  </r>
  <r>
    <n v="4116"/>
    <s v="CA-2016-163573"/>
    <x v="390"/>
    <x v="902"/>
    <x v="2"/>
    <s v="AC-10450"/>
    <s v="Amy Cox"/>
    <x v="0"/>
    <x v="0"/>
    <x v="4"/>
    <s v="Washington"/>
    <x v="59"/>
    <x v="1"/>
    <x v="569"/>
    <x v="1"/>
    <x v="8"/>
    <x v="569"/>
    <n v="1219.96"/>
    <n v="5"/>
    <n v="0.2"/>
    <n v="381.23750000000001"/>
    <n v="975.96800000000007"/>
    <n v="243.99200000000002"/>
    <x v="0"/>
    <x v="0"/>
    <s v="Q4"/>
    <x v="6"/>
  </r>
  <r>
    <n v="4117"/>
    <s v="CA-2015-153416"/>
    <x v="27"/>
    <x v="699"/>
    <x v="1"/>
    <s v="TS-21340"/>
    <s v="Toby Swindell"/>
    <x v="0"/>
    <x v="0"/>
    <x v="1"/>
    <s v="California"/>
    <x v="1"/>
    <x v="1"/>
    <x v="922"/>
    <x v="1"/>
    <x v="8"/>
    <x v="914"/>
    <n v="3.1680000000000001"/>
    <n v="2"/>
    <n v="0.2"/>
    <n v="0.99"/>
    <n v="2.5344000000000002"/>
    <n v="0.63360000000000005"/>
    <x v="1"/>
    <x v="0"/>
    <s v="Q4"/>
    <x v="0"/>
  </r>
  <r>
    <n v="4118"/>
    <s v="CA-2015-153416"/>
    <x v="27"/>
    <x v="699"/>
    <x v="1"/>
    <s v="TS-21340"/>
    <s v="Toby Swindell"/>
    <x v="0"/>
    <x v="0"/>
    <x v="1"/>
    <s v="California"/>
    <x v="1"/>
    <x v="1"/>
    <x v="510"/>
    <x v="1"/>
    <x v="10"/>
    <x v="510"/>
    <n v="19.440000000000001"/>
    <n v="3"/>
    <n v="0"/>
    <n v="9.3312000000000008"/>
    <n v="19.440000000000001"/>
    <n v="0"/>
    <x v="1"/>
    <x v="0"/>
    <s v="Q4"/>
    <x v="0"/>
  </r>
  <r>
    <n v="4119"/>
    <s v="CA-2015-153416"/>
    <x v="27"/>
    <x v="699"/>
    <x v="1"/>
    <s v="TS-21340"/>
    <s v="Toby Swindell"/>
    <x v="0"/>
    <x v="0"/>
    <x v="1"/>
    <s v="California"/>
    <x v="1"/>
    <x v="1"/>
    <x v="391"/>
    <x v="1"/>
    <x v="4"/>
    <x v="392"/>
    <n v="454.86"/>
    <n v="7"/>
    <n v="0"/>
    <n v="54.583199999999998"/>
    <n v="454.86"/>
    <n v="0"/>
    <x v="1"/>
    <x v="0"/>
    <s v="Q4"/>
    <x v="0"/>
  </r>
  <r>
    <n v="4120"/>
    <s v="CA-2015-153416"/>
    <x v="27"/>
    <x v="699"/>
    <x v="1"/>
    <s v="TS-21340"/>
    <s v="Toby Swindell"/>
    <x v="0"/>
    <x v="0"/>
    <x v="1"/>
    <s v="California"/>
    <x v="1"/>
    <x v="1"/>
    <x v="276"/>
    <x v="1"/>
    <x v="8"/>
    <x v="276"/>
    <n v="91.391999999999996"/>
    <n v="8"/>
    <n v="0.2"/>
    <n v="29.702400000000001"/>
    <n v="73.113600000000005"/>
    <n v="18.278400000000001"/>
    <x v="1"/>
    <x v="0"/>
    <s v="Q4"/>
    <x v="0"/>
  </r>
  <r>
    <n v="4121"/>
    <s v="CA-2017-117394"/>
    <x v="507"/>
    <x v="643"/>
    <x v="1"/>
    <s v="MM-17920"/>
    <s v="Michael Moore"/>
    <x v="0"/>
    <x v="0"/>
    <x v="10"/>
    <s v="Pennsylvania"/>
    <x v="74"/>
    <x v="3"/>
    <x v="1628"/>
    <x v="2"/>
    <x v="11"/>
    <x v="1618"/>
    <n v="19.04"/>
    <n v="4"/>
    <n v="0.2"/>
    <n v="-1.4279999999999999"/>
    <n v="15.231999999999999"/>
    <n v="3.8079999999999998"/>
    <x v="3"/>
    <x v="8"/>
    <s v="Q3"/>
    <x v="2"/>
  </r>
  <r>
    <n v="4122"/>
    <s v="CA-2017-133823"/>
    <x v="943"/>
    <x v="582"/>
    <x v="3"/>
    <s v="LP-17080"/>
    <s v="Liz Pelletier"/>
    <x v="0"/>
    <x v="0"/>
    <x v="4"/>
    <s v="Washington"/>
    <x v="5"/>
    <x v="1"/>
    <x v="910"/>
    <x v="1"/>
    <x v="10"/>
    <x v="902"/>
    <n v="37.44"/>
    <n v="6"/>
    <n v="0"/>
    <n v="16.847999999999999"/>
    <n v="37.44"/>
    <n v="0"/>
    <x v="3"/>
    <x v="5"/>
    <s v="Q2"/>
    <x v="6"/>
  </r>
  <r>
    <n v="4123"/>
    <s v="CA-2017-133823"/>
    <x v="943"/>
    <x v="582"/>
    <x v="3"/>
    <s v="LP-17080"/>
    <s v="Liz Pelletier"/>
    <x v="0"/>
    <x v="0"/>
    <x v="4"/>
    <s v="Washington"/>
    <x v="5"/>
    <x v="1"/>
    <x v="1351"/>
    <x v="1"/>
    <x v="2"/>
    <x v="1337"/>
    <n v="37.590000000000003"/>
    <n v="3"/>
    <n v="0"/>
    <n v="17.667300000000001"/>
    <n v="37.590000000000003"/>
    <n v="0"/>
    <x v="3"/>
    <x v="5"/>
    <s v="Q2"/>
    <x v="6"/>
  </r>
  <r>
    <n v="4124"/>
    <s v="CA-2017-133823"/>
    <x v="943"/>
    <x v="582"/>
    <x v="3"/>
    <s v="LP-17080"/>
    <s v="Liz Pelletier"/>
    <x v="0"/>
    <x v="0"/>
    <x v="4"/>
    <s v="Washington"/>
    <x v="5"/>
    <x v="1"/>
    <x v="1526"/>
    <x v="1"/>
    <x v="8"/>
    <x v="1513"/>
    <n v="26.032"/>
    <n v="2"/>
    <n v="0.2"/>
    <n v="9.4366000000000003"/>
    <n v="20.825600000000001"/>
    <n v="5.2064000000000004"/>
    <x v="3"/>
    <x v="5"/>
    <s v="Q2"/>
    <x v="6"/>
  </r>
  <r>
    <n v="4125"/>
    <s v="CA-2014-127523"/>
    <x v="218"/>
    <x v="1014"/>
    <x v="1"/>
    <s v="BG-11695"/>
    <s v="Brooke Gillingham"/>
    <x v="1"/>
    <x v="0"/>
    <x v="232"/>
    <s v="New York"/>
    <x v="289"/>
    <x v="3"/>
    <x v="360"/>
    <x v="1"/>
    <x v="9"/>
    <x v="360"/>
    <n v="35.909999999999997"/>
    <n v="3"/>
    <n v="0"/>
    <n v="9.6957000000000004"/>
    <n v="35.909999999999997"/>
    <n v="0"/>
    <x v="2"/>
    <x v="5"/>
    <s v="Q2"/>
    <x v="1"/>
  </r>
  <r>
    <n v="4126"/>
    <s v="CA-2017-123239"/>
    <x v="944"/>
    <x v="849"/>
    <x v="0"/>
    <s v="MG-18145"/>
    <s v="Mike Gockenbach"/>
    <x v="0"/>
    <x v="0"/>
    <x v="108"/>
    <s v="Florida"/>
    <x v="133"/>
    <x v="0"/>
    <x v="767"/>
    <x v="0"/>
    <x v="5"/>
    <x v="766"/>
    <n v="91.031999999999996"/>
    <n v="3"/>
    <n v="0.2"/>
    <n v="-2.2757999999999998"/>
    <n v="72.825599999999994"/>
    <n v="18.206399999999999"/>
    <x v="3"/>
    <x v="7"/>
    <s v="Q3"/>
    <x v="6"/>
  </r>
  <r>
    <n v="4127"/>
    <s v="CA-2017-156769"/>
    <x v="636"/>
    <x v="510"/>
    <x v="2"/>
    <s v="GZ-14470"/>
    <s v="Gary Zandusky"/>
    <x v="0"/>
    <x v="0"/>
    <x v="81"/>
    <s v="Virginia"/>
    <x v="101"/>
    <x v="0"/>
    <x v="1583"/>
    <x v="1"/>
    <x v="6"/>
    <x v="1574"/>
    <n v="54.66"/>
    <n v="6"/>
    <n v="0"/>
    <n v="18.037800000000001"/>
    <n v="54.66"/>
    <n v="0"/>
    <x v="3"/>
    <x v="5"/>
    <s v="Q2"/>
    <x v="3"/>
  </r>
  <r>
    <n v="4128"/>
    <s v="CA-2014-127299"/>
    <x v="111"/>
    <x v="131"/>
    <x v="1"/>
    <s v="JL-15835"/>
    <s v="John Lee"/>
    <x v="0"/>
    <x v="0"/>
    <x v="35"/>
    <s v="North Carolina"/>
    <x v="43"/>
    <x v="0"/>
    <x v="768"/>
    <x v="1"/>
    <x v="4"/>
    <x v="767"/>
    <n v="67.343999999999994"/>
    <n v="6"/>
    <n v="0.2"/>
    <n v="7.5762"/>
    <n v="53.8752"/>
    <n v="13.4688"/>
    <x v="2"/>
    <x v="8"/>
    <s v="Q3"/>
    <x v="5"/>
  </r>
  <r>
    <n v="4129"/>
    <s v="CA-2014-127299"/>
    <x v="111"/>
    <x v="131"/>
    <x v="1"/>
    <s v="JL-15835"/>
    <s v="John Lee"/>
    <x v="0"/>
    <x v="0"/>
    <x v="35"/>
    <s v="North Carolina"/>
    <x v="43"/>
    <x v="0"/>
    <x v="1629"/>
    <x v="2"/>
    <x v="15"/>
    <x v="1619"/>
    <n v="2624.9850000000001"/>
    <n v="3"/>
    <n v="0.5"/>
    <n v="-944.99459999999999"/>
    <n v="1312.4925000000001"/>
    <n v="1312.4925000000001"/>
    <x v="2"/>
    <x v="8"/>
    <s v="Q3"/>
    <x v="5"/>
  </r>
  <r>
    <n v="4130"/>
    <s v="CA-2015-121272"/>
    <x v="368"/>
    <x v="442"/>
    <x v="1"/>
    <s v="DO-13435"/>
    <s v="Denny Ordway"/>
    <x v="0"/>
    <x v="0"/>
    <x v="4"/>
    <s v="Washington"/>
    <x v="5"/>
    <x v="1"/>
    <x v="1549"/>
    <x v="1"/>
    <x v="9"/>
    <x v="1537"/>
    <n v="73.28"/>
    <n v="4"/>
    <n v="0"/>
    <n v="21.251200000000001"/>
    <n v="73.28"/>
    <n v="0"/>
    <x v="1"/>
    <x v="10"/>
    <s v="Q1"/>
    <x v="1"/>
  </r>
  <r>
    <n v="4131"/>
    <s v="CA-2014-115336"/>
    <x v="728"/>
    <x v="573"/>
    <x v="1"/>
    <s v="AB-10600"/>
    <s v="Ann Blume"/>
    <x v="1"/>
    <x v="0"/>
    <x v="22"/>
    <s v="Illinois"/>
    <x v="36"/>
    <x v="2"/>
    <x v="497"/>
    <x v="1"/>
    <x v="8"/>
    <x v="497"/>
    <n v="14.48"/>
    <n v="5"/>
    <n v="0.8"/>
    <n v="-23.891999999999999"/>
    <n v="2.8959999999999995"/>
    <n v="11.584000000000001"/>
    <x v="2"/>
    <x v="0"/>
    <s v="Q4"/>
    <x v="0"/>
  </r>
  <r>
    <n v="4132"/>
    <s v="CA-2015-111703"/>
    <x v="740"/>
    <x v="242"/>
    <x v="1"/>
    <s v="KB-16315"/>
    <s v="Karl Braun"/>
    <x v="0"/>
    <x v="0"/>
    <x v="389"/>
    <s v="Florida"/>
    <x v="474"/>
    <x v="0"/>
    <x v="811"/>
    <x v="1"/>
    <x v="10"/>
    <x v="33"/>
    <n v="11.952"/>
    <n v="3"/>
    <n v="0.2"/>
    <n v="4.0338000000000003"/>
    <n v="9.5616000000000003"/>
    <n v="2.3904000000000001"/>
    <x v="1"/>
    <x v="7"/>
    <s v="Q3"/>
    <x v="6"/>
  </r>
  <r>
    <n v="4133"/>
    <s v="CA-2015-111703"/>
    <x v="740"/>
    <x v="242"/>
    <x v="1"/>
    <s v="KB-16315"/>
    <s v="Karl Braun"/>
    <x v="0"/>
    <x v="0"/>
    <x v="389"/>
    <s v="Florida"/>
    <x v="474"/>
    <x v="0"/>
    <x v="219"/>
    <x v="1"/>
    <x v="10"/>
    <x v="220"/>
    <n v="15.552"/>
    <n v="3"/>
    <n v="0.2"/>
    <n v="5.6375999999999999"/>
    <n v="12.441600000000001"/>
    <n v="3.1104000000000003"/>
    <x v="1"/>
    <x v="7"/>
    <s v="Q3"/>
    <x v="6"/>
  </r>
  <r>
    <n v="4134"/>
    <s v="CA-2014-128839"/>
    <x v="78"/>
    <x v="178"/>
    <x v="1"/>
    <s v="TT-21070"/>
    <s v="Ted Trevino"/>
    <x v="0"/>
    <x v="0"/>
    <x v="269"/>
    <s v="Virginia"/>
    <x v="336"/>
    <x v="0"/>
    <x v="659"/>
    <x v="1"/>
    <x v="13"/>
    <x v="659"/>
    <n v="45"/>
    <n v="9"/>
    <n v="0"/>
    <n v="21.6"/>
    <n v="45"/>
    <n v="0"/>
    <x v="2"/>
    <x v="8"/>
    <s v="Q3"/>
    <x v="2"/>
  </r>
  <r>
    <n v="4135"/>
    <s v="CA-2014-128839"/>
    <x v="78"/>
    <x v="178"/>
    <x v="1"/>
    <s v="TT-21070"/>
    <s v="Ted Trevino"/>
    <x v="0"/>
    <x v="0"/>
    <x v="269"/>
    <s v="Virginia"/>
    <x v="336"/>
    <x v="0"/>
    <x v="380"/>
    <x v="2"/>
    <x v="15"/>
    <x v="381"/>
    <n v="209.97"/>
    <n v="3"/>
    <n v="0"/>
    <n v="90.287099999999995"/>
    <n v="209.97"/>
    <n v="0"/>
    <x v="2"/>
    <x v="8"/>
    <s v="Q3"/>
    <x v="2"/>
  </r>
  <r>
    <n v="4136"/>
    <s v="CA-2017-105914"/>
    <x v="280"/>
    <x v="179"/>
    <x v="1"/>
    <s v="PV-18985"/>
    <s v="Paul Van Hugh"/>
    <x v="2"/>
    <x v="0"/>
    <x v="1"/>
    <s v="California"/>
    <x v="1"/>
    <x v="1"/>
    <x v="912"/>
    <x v="1"/>
    <x v="8"/>
    <x v="904"/>
    <n v="112.12"/>
    <n v="5"/>
    <n v="0.2"/>
    <n v="42.045000000000002"/>
    <n v="89.696000000000012"/>
    <n v="22.424000000000003"/>
    <x v="3"/>
    <x v="2"/>
    <s v="Q4"/>
    <x v="2"/>
  </r>
  <r>
    <n v="4137"/>
    <s v="CA-2017-105914"/>
    <x v="280"/>
    <x v="179"/>
    <x v="1"/>
    <s v="PV-18985"/>
    <s v="Paul Van Hugh"/>
    <x v="2"/>
    <x v="0"/>
    <x v="1"/>
    <s v="California"/>
    <x v="1"/>
    <x v="1"/>
    <x v="906"/>
    <x v="1"/>
    <x v="4"/>
    <x v="898"/>
    <n v="1575.14"/>
    <n v="7"/>
    <n v="0"/>
    <n v="204.76820000000001"/>
    <n v="1575.14"/>
    <n v="0"/>
    <x v="3"/>
    <x v="2"/>
    <s v="Q4"/>
    <x v="2"/>
  </r>
  <r>
    <n v="4138"/>
    <s v="CA-2017-110926"/>
    <x v="123"/>
    <x v="122"/>
    <x v="1"/>
    <s v="DD-13570"/>
    <s v="Dorothy Dickinson"/>
    <x v="0"/>
    <x v="0"/>
    <x v="166"/>
    <s v="Virginia"/>
    <x v="212"/>
    <x v="0"/>
    <x v="294"/>
    <x v="1"/>
    <x v="13"/>
    <x v="294"/>
    <n v="25.06"/>
    <n v="7"/>
    <n v="0"/>
    <n v="12.53"/>
    <n v="25.06"/>
    <n v="0"/>
    <x v="3"/>
    <x v="0"/>
    <s v="Q4"/>
    <x v="1"/>
  </r>
  <r>
    <n v="4139"/>
    <s v="CA-2016-117226"/>
    <x v="945"/>
    <x v="1015"/>
    <x v="2"/>
    <s v="KD-16495"/>
    <s v="Keith Dawkins"/>
    <x v="1"/>
    <x v="0"/>
    <x v="390"/>
    <s v="Texas"/>
    <x v="475"/>
    <x v="2"/>
    <x v="68"/>
    <x v="1"/>
    <x v="8"/>
    <x v="68"/>
    <n v="6.9240000000000004"/>
    <n v="6"/>
    <n v="0.8"/>
    <n v="-10.385999999999999"/>
    <n v="1.3847999999999998"/>
    <n v="5.539200000000001"/>
    <x v="0"/>
    <x v="4"/>
    <s v="Q4"/>
    <x v="5"/>
  </r>
  <r>
    <n v="4140"/>
    <s v="CA-2017-127313"/>
    <x v="96"/>
    <x v="379"/>
    <x v="2"/>
    <s v="RA-19285"/>
    <s v="Ralph Arnett"/>
    <x v="0"/>
    <x v="0"/>
    <x v="10"/>
    <s v="Pennsylvania"/>
    <x v="74"/>
    <x v="3"/>
    <x v="230"/>
    <x v="1"/>
    <x v="4"/>
    <x v="450"/>
    <n v="37.392000000000003"/>
    <n v="3"/>
    <n v="0.2"/>
    <n v="2.3370000000000002"/>
    <n v="29.913600000000002"/>
    <n v="7.4784000000000006"/>
    <x v="3"/>
    <x v="4"/>
    <s v="Q4"/>
    <x v="5"/>
  </r>
  <r>
    <n v="4141"/>
    <s v="CA-2017-127313"/>
    <x v="96"/>
    <x v="379"/>
    <x v="2"/>
    <s v="RA-19285"/>
    <s v="Ralph Arnett"/>
    <x v="0"/>
    <x v="0"/>
    <x v="10"/>
    <s v="Pennsylvania"/>
    <x v="74"/>
    <x v="3"/>
    <x v="1613"/>
    <x v="0"/>
    <x v="5"/>
    <x v="1604"/>
    <n v="79.12"/>
    <n v="5"/>
    <n v="0.2"/>
    <n v="13.846"/>
    <n v="63.296000000000006"/>
    <n v="15.824000000000002"/>
    <x v="3"/>
    <x v="4"/>
    <s v="Q4"/>
    <x v="5"/>
  </r>
  <r>
    <n v="4142"/>
    <s v="CA-2016-136287"/>
    <x v="900"/>
    <x v="432"/>
    <x v="1"/>
    <s v="SS-20590"/>
    <s v="Sonia Sunley"/>
    <x v="0"/>
    <x v="0"/>
    <x v="391"/>
    <s v="Kansas"/>
    <x v="476"/>
    <x v="2"/>
    <x v="165"/>
    <x v="1"/>
    <x v="2"/>
    <x v="166"/>
    <n v="18.899999999999999"/>
    <n v="3"/>
    <n v="0"/>
    <n v="8.6940000000000008"/>
    <n v="18.899999999999999"/>
    <n v="0"/>
    <x v="0"/>
    <x v="1"/>
    <s v="Q2"/>
    <x v="2"/>
  </r>
  <r>
    <n v="4143"/>
    <s v="US-2014-107699"/>
    <x v="946"/>
    <x v="1016"/>
    <x v="1"/>
    <s v="JH-15820"/>
    <s v="John Huston"/>
    <x v="0"/>
    <x v="0"/>
    <x v="297"/>
    <s v="Michigan"/>
    <x v="373"/>
    <x v="2"/>
    <x v="1206"/>
    <x v="1"/>
    <x v="8"/>
    <x v="1191"/>
    <n v="57.42"/>
    <n v="9"/>
    <n v="0"/>
    <n v="26.4132"/>
    <n v="57.42"/>
    <n v="0"/>
    <x v="2"/>
    <x v="5"/>
    <s v="Q2"/>
    <x v="2"/>
  </r>
  <r>
    <n v="4144"/>
    <s v="CA-2017-112725"/>
    <x v="289"/>
    <x v="1017"/>
    <x v="1"/>
    <s v="EH-14125"/>
    <s v="Eugene Hildebrand"/>
    <x v="2"/>
    <x v="0"/>
    <x v="8"/>
    <s v="California"/>
    <x v="94"/>
    <x v="1"/>
    <x v="853"/>
    <x v="1"/>
    <x v="6"/>
    <x v="846"/>
    <n v="12.74"/>
    <n v="7"/>
    <n v="0"/>
    <n v="5.7329999999999997"/>
    <n v="12.74"/>
    <n v="0"/>
    <x v="3"/>
    <x v="9"/>
    <s v="Q1"/>
    <x v="2"/>
  </r>
  <r>
    <n v="4145"/>
    <s v="CA-2017-112725"/>
    <x v="289"/>
    <x v="1017"/>
    <x v="1"/>
    <s v="EH-14125"/>
    <s v="Eugene Hildebrand"/>
    <x v="2"/>
    <x v="0"/>
    <x v="8"/>
    <s v="California"/>
    <x v="94"/>
    <x v="1"/>
    <x v="1630"/>
    <x v="1"/>
    <x v="6"/>
    <x v="1620"/>
    <n v="8.82"/>
    <n v="3"/>
    <n v="0"/>
    <n v="2.3814000000000002"/>
    <n v="8.82"/>
    <n v="0"/>
    <x v="3"/>
    <x v="9"/>
    <s v="Q1"/>
    <x v="2"/>
  </r>
  <r>
    <n v="4146"/>
    <s v="CA-2017-112725"/>
    <x v="289"/>
    <x v="1017"/>
    <x v="1"/>
    <s v="EH-14125"/>
    <s v="Eugene Hildebrand"/>
    <x v="2"/>
    <x v="0"/>
    <x v="8"/>
    <s v="California"/>
    <x v="94"/>
    <x v="1"/>
    <x v="83"/>
    <x v="0"/>
    <x v="1"/>
    <x v="83"/>
    <n v="120.78400000000001"/>
    <n v="1"/>
    <n v="0.2"/>
    <n v="-13.588200000000001"/>
    <n v="96.627200000000016"/>
    <n v="24.156800000000004"/>
    <x v="3"/>
    <x v="9"/>
    <s v="Q1"/>
    <x v="2"/>
  </r>
  <r>
    <n v="4147"/>
    <s v="CA-2015-136196"/>
    <x v="109"/>
    <x v="107"/>
    <x v="1"/>
    <s v="TP-21415"/>
    <s v="Tom Prescott"/>
    <x v="0"/>
    <x v="0"/>
    <x v="210"/>
    <s v="New York"/>
    <x v="264"/>
    <x v="3"/>
    <x v="216"/>
    <x v="0"/>
    <x v="5"/>
    <x v="217"/>
    <n v="322.58999999999997"/>
    <n v="3"/>
    <n v="0"/>
    <n v="64.518000000000001"/>
    <n v="322.58999999999997"/>
    <n v="0"/>
    <x v="1"/>
    <x v="0"/>
    <s v="Q4"/>
    <x v="3"/>
  </r>
  <r>
    <n v="4148"/>
    <s v="CA-2017-106068"/>
    <x v="436"/>
    <x v="980"/>
    <x v="1"/>
    <s v="RB-19330"/>
    <s v="Randy Bradley"/>
    <x v="0"/>
    <x v="0"/>
    <x v="89"/>
    <s v="Texas"/>
    <x v="110"/>
    <x v="2"/>
    <x v="1526"/>
    <x v="1"/>
    <x v="8"/>
    <x v="1513"/>
    <n v="9.7620000000000005"/>
    <n v="3"/>
    <n v="0.8"/>
    <n v="-15.1311"/>
    <n v="1.9523999999999997"/>
    <n v="7.8096000000000005"/>
    <x v="3"/>
    <x v="2"/>
    <s v="Q4"/>
    <x v="2"/>
  </r>
  <r>
    <n v="4149"/>
    <s v="CA-2017-106068"/>
    <x v="436"/>
    <x v="980"/>
    <x v="1"/>
    <s v="RB-19330"/>
    <s v="Randy Bradley"/>
    <x v="0"/>
    <x v="0"/>
    <x v="89"/>
    <s v="Texas"/>
    <x v="110"/>
    <x v="2"/>
    <x v="456"/>
    <x v="1"/>
    <x v="4"/>
    <x v="457"/>
    <n v="13.72"/>
    <n v="1"/>
    <n v="0.2"/>
    <n v="1.2004999999999999"/>
    <n v="10.976000000000001"/>
    <n v="2.7440000000000002"/>
    <x v="3"/>
    <x v="2"/>
    <s v="Q4"/>
    <x v="2"/>
  </r>
  <r>
    <n v="4150"/>
    <s v="CA-2017-106068"/>
    <x v="436"/>
    <x v="980"/>
    <x v="1"/>
    <s v="RB-19330"/>
    <s v="Randy Bradley"/>
    <x v="0"/>
    <x v="0"/>
    <x v="89"/>
    <s v="Texas"/>
    <x v="110"/>
    <x v="2"/>
    <x v="1615"/>
    <x v="2"/>
    <x v="11"/>
    <x v="1606"/>
    <n v="55.2"/>
    <n v="1"/>
    <n v="0.2"/>
    <n v="-2.0699999999999998"/>
    <n v="44.160000000000004"/>
    <n v="11.040000000000001"/>
    <x v="3"/>
    <x v="2"/>
    <s v="Q4"/>
    <x v="2"/>
  </r>
  <r>
    <n v="4151"/>
    <s v="CA-2017-106068"/>
    <x v="436"/>
    <x v="980"/>
    <x v="1"/>
    <s v="RB-19330"/>
    <s v="Randy Bradley"/>
    <x v="0"/>
    <x v="0"/>
    <x v="89"/>
    <s v="Texas"/>
    <x v="110"/>
    <x v="2"/>
    <x v="871"/>
    <x v="1"/>
    <x v="4"/>
    <x v="865"/>
    <n v="259.13600000000002"/>
    <n v="4"/>
    <n v="0.2"/>
    <n v="-58.305599999999998"/>
    <n v="207.30880000000002"/>
    <n v="51.827200000000005"/>
    <x v="3"/>
    <x v="2"/>
    <s v="Q4"/>
    <x v="2"/>
  </r>
  <r>
    <n v="4152"/>
    <s v="CA-2017-100160"/>
    <x v="210"/>
    <x v="218"/>
    <x v="1"/>
    <s v="CB-12025"/>
    <s v="Cassandra Brandow"/>
    <x v="0"/>
    <x v="0"/>
    <x v="10"/>
    <s v="Pennsylvania"/>
    <x v="63"/>
    <x v="3"/>
    <x v="148"/>
    <x v="1"/>
    <x v="2"/>
    <x v="149"/>
    <n v="29.24"/>
    <n v="5"/>
    <n v="0.2"/>
    <n v="9.8684999999999992"/>
    <n v="23.391999999999999"/>
    <n v="5.8479999999999999"/>
    <x v="3"/>
    <x v="8"/>
    <s v="Q3"/>
    <x v="6"/>
  </r>
  <r>
    <n v="4153"/>
    <s v="CA-2017-100160"/>
    <x v="210"/>
    <x v="218"/>
    <x v="1"/>
    <s v="CB-12025"/>
    <s v="Cassandra Brandow"/>
    <x v="0"/>
    <x v="0"/>
    <x v="10"/>
    <s v="Pennsylvania"/>
    <x v="63"/>
    <x v="3"/>
    <x v="934"/>
    <x v="1"/>
    <x v="10"/>
    <x v="927"/>
    <n v="15.552"/>
    <n v="3"/>
    <n v="0.2"/>
    <n v="5.4432"/>
    <n v="12.441600000000001"/>
    <n v="3.1104000000000003"/>
    <x v="3"/>
    <x v="8"/>
    <s v="Q3"/>
    <x v="6"/>
  </r>
  <r>
    <n v="4154"/>
    <s v="CA-2017-100160"/>
    <x v="210"/>
    <x v="218"/>
    <x v="1"/>
    <s v="CB-12025"/>
    <s v="Cassandra Brandow"/>
    <x v="0"/>
    <x v="0"/>
    <x v="10"/>
    <s v="Pennsylvania"/>
    <x v="63"/>
    <x v="3"/>
    <x v="29"/>
    <x v="1"/>
    <x v="12"/>
    <x v="29"/>
    <n v="4.8959999999999999"/>
    <n v="3"/>
    <n v="0.2"/>
    <n v="1.6524000000000001"/>
    <n v="3.9168000000000003"/>
    <n v="0.97920000000000007"/>
    <x v="3"/>
    <x v="8"/>
    <s v="Q3"/>
    <x v="6"/>
  </r>
  <r>
    <n v="4155"/>
    <s v="CA-2016-139689"/>
    <x v="723"/>
    <x v="1018"/>
    <x v="1"/>
    <s v="MP-17965"/>
    <s v="Michael Paige"/>
    <x v="1"/>
    <x v="0"/>
    <x v="39"/>
    <s v="Tennessee"/>
    <x v="48"/>
    <x v="0"/>
    <x v="132"/>
    <x v="1"/>
    <x v="8"/>
    <x v="133"/>
    <n v="38.088000000000001"/>
    <n v="4"/>
    <n v="0.7"/>
    <n v="-27.9312"/>
    <n v="11.426400000000003"/>
    <n v="26.6616"/>
    <x v="0"/>
    <x v="4"/>
    <s v="Q4"/>
    <x v="6"/>
  </r>
  <r>
    <n v="4156"/>
    <s v="CA-2016-139689"/>
    <x v="723"/>
    <x v="1018"/>
    <x v="1"/>
    <s v="MP-17965"/>
    <s v="Michael Paige"/>
    <x v="1"/>
    <x v="0"/>
    <x v="39"/>
    <s v="Tennessee"/>
    <x v="48"/>
    <x v="0"/>
    <x v="744"/>
    <x v="1"/>
    <x v="8"/>
    <x v="742"/>
    <n v="2.8079999999999998"/>
    <n v="3"/>
    <n v="0.7"/>
    <n v="-1.9656"/>
    <n v="0.84240000000000004"/>
    <n v="1.9655999999999998"/>
    <x v="0"/>
    <x v="4"/>
    <s v="Q4"/>
    <x v="6"/>
  </r>
  <r>
    <n v="4157"/>
    <s v="CA-2015-101091"/>
    <x v="901"/>
    <x v="234"/>
    <x v="0"/>
    <s v="SW-20245"/>
    <s v="Scot Wooten"/>
    <x v="0"/>
    <x v="0"/>
    <x v="10"/>
    <s v="Pennsylvania"/>
    <x v="11"/>
    <x v="3"/>
    <x v="1048"/>
    <x v="2"/>
    <x v="11"/>
    <x v="1037"/>
    <n v="47.984000000000002"/>
    <n v="2"/>
    <n v="0.2"/>
    <n v="0.5998"/>
    <n v="38.387200000000007"/>
    <n v="9.5968000000000018"/>
    <x v="1"/>
    <x v="4"/>
    <s v="Q4"/>
    <x v="3"/>
  </r>
  <r>
    <n v="4158"/>
    <s v="CA-2015-101091"/>
    <x v="901"/>
    <x v="234"/>
    <x v="0"/>
    <s v="SW-20245"/>
    <s v="Scot Wooten"/>
    <x v="0"/>
    <x v="0"/>
    <x v="10"/>
    <s v="Pennsylvania"/>
    <x v="11"/>
    <x v="3"/>
    <x v="497"/>
    <x v="1"/>
    <x v="8"/>
    <x v="497"/>
    <n v="26.064"/>
    <n v="6"/>
    <n v="0.7"/>
    <n v="-19.982399999999998"/>
    <n v="7.8192000000000013"/>
    <n v="18.244799999999998"/>
    <x v="1"/>
    <x v="4"/>
    <s v="Q4"/>
    <x v="3"/>
  </r>
  <r>
    <n v="4159"/>
    <s v="CA-2014-126907"/>
    <x v="301"/>
    <x v="821"/>
    <x v="1"/>
    <s v="SM-20950"/>
    <s v="Suzanne McNair"/>
    <x v="1"/>
    <x v="0"/>
    <x v="22"/>
    <s v="Illinois"/>
    <x v="26"/>
    <x v="2"/>
    <x v="1221"/>
    <x v="1"/>
    <x v="10"/>
    <x v="1205"/>
    <n v="15.696"/>
    <n v="3"/>
    <n v="0.2"/>
    <n v="5.1012000000000004"/>
    <n v="12.556800000000001"/>
    <n v="3.1392000000000002"/>
    <x v="2"/>
    <x v="0"/>
    <s v="Q4"/>
    <x v="3"/>
  </r>
  <r>
    <n v="4160"/>
    <s v="US-2016-164588"/>
    <x v="947"/>
    <x v="774"/>
    <x v="1"/>
    <s v="AP-10915"/>
    <s v="Arthur Prichep"/>
    <x v="0"/>
    <x v="0"/>
    <x v="38"/>
    <s v="Georgia"/>
    <x v="112"/>
    <x v="0"/>
    <x v="18"/>
    <x v="1"/>
    <x v="6"/>
    <x v="18"/>
    <n v="12.84"/>
    <n v="3"/>
    <n v="0"/>
    <n v="3.7235999999999998"/>
    <n v="12.84"/>
    <n v="0"/>
    <x v="0"/>
    <x v="3"/>
    <s v="Q2"/>
    <x v="3"/>
  </r>
  <r>
    <n v="4161"/>
    <s v="CA-2017-115546"/>
    <x v="304"/>
    <x v="380"/>
    <x v="1"/>
    <s v="AH-10465"/>
    <s v="Amy Hunt"/>
    <x v="0"/>
    <x v="0"/>
    <x v="20"/>
    <s v="New York"/>
    <x v="45"/>
    <x v="3"/>
    <x v="1400"/>
    <x v="2"/>
    <x v="7"/>
    <x v="1387"/>
    <n v="539.97"/>
    <n v="3"/>
    <n v="0"/>
    <n v="134.99250000000001"/>
    <n v="539.97"/>
    <n v="0"/>
    <x v="3"/>
    <x v="5"/>
    <s v="Q2"/>
    <x v="1"/>
  </r>
  <r>
    <n v="4162"/>
    <s v="CA-2017-115546"/>
    <x v="304"/>
    <x v="380"/>
    <x v="1"/>
    <s v="AH-10465"/>
    <s v="Amy Hunt"/>
    <x v="0"/>
    <x v="0"/>
    <x v="20"/>
    <s v="New York"/>
    <x v="45"/>
    <x v="3"/>
    <x v="1011"/>
    <x v="1"/>
    <x v="4"/>
    <x v="1003"/>
    <n v="22.58"/>
    <n v="2"/>
    <n v="0"/>
    <n v="5.8708"/>
    <n v="22.58"/>
    <n v="0"/>
    <x v="3"/>
    <x v="5"/>
    <s v="Q2"/>
    <x v="1"/>
  </r>
  <r>
    <n v="4163"/>
    <s v="CA-2015-163587"/>
    <x v="948"/>
    <x v="567"/>
    <x v="1"/>
    <s v="EP-13915"/>
    <s v="Emily Phan"/>
    <x v="0"/>
    <x v="0"/>
    <x v="18"/>
    <s v="New Hampshire"/>
    <x v="354"/>
    <x v="3"/>
    <x v="617"/>
    <x v="1"/>
    <x v="2"/>
    <x v="617"/>
    <n v="16.52"/>
    <n v="4"/>
    <n v="0"/>
    <n v="7.5991999999999997"/>
    <n v="16.52"/>
    <n v="0"/>
    <x v="1"/>
    <x v="10"/>
    <s v="Q1"/>
    <x v="3"/>
  </r>
  <r>
    <n v="4164"/>
    <s v="CA-2015-163587"/>
    <x v="948"/>
    <x v="567"/>
    <x v="1"/>
    <s v="EP-13915"/>
    <s v="Emily Phan"/>
    <x v="0"/>
    <x v="0"/>
    <x v="18"/>
    <s v="New Hampshire"/>
    <x v="354"/>
    <x v="3"/>
    <x v="1188"/>
    <x v="1"/>
    <x v="8"/>
    <x v="1174"/>
    <n v="671.94"/>
    <n v="3"/>
    <n v="0"/>
    <n v="315.81180000000001"/>
    <n v="671.94"/>
    <n v="0"/>
    <x v="1"/>
    <x v="10"/>
    <s v="Q1"/>
    <x v="3"/>
  </r>
  <r>
    <n v="4165"/>
    <s v="US-2017-106131"/>
    <x v="424"/>
    <x v="1019"/>
    <x v="2"/>
    <s v="TP-21565"/>
    <s v="Tracy Poddar"/>
    <x v="1"/>
    <x v="0"/>
    <x v="34"/>
    <s v="Colorado"/>
    <x v="42"/>
    <x v="1"/>
    <x v="25"/>
    <x v="2"/>
    <x v="11"/>
    <x v="25"/>
    <n v="169.06399999999999"/>
    <n v="7"/>
    <n v="0.2"/>
    <n v="-14.793100000000001"/>
    <n v="135.25120000000001"/>
    <n v="33.812800000000003"/>
    <x v="3"/>
    <x v="9"/>
    <s v="Q1"/>
    <x v="3"/>
  </r>
  <r>
    <n v="4166"/>
    <s v="US-2017-106131"/>
    <x v="424"/>
    <x v="1019"/>
    <x v="2"/>
    <s v="TP-21565"/>
    <s v="Tracy Poddar"/>
    <x v="1"/>
    <x v="0"/>
    <x v="34"/>
    <s v="Colorado"/>
    <x v="42"/>
    <x v="1"/>
    <x v="1247"/>
    <x v="1"/>
    <x v="4"/>
    <x v="1231"/>
    <n v="168.624"/>
    <n v="9"/>
    <n v="0.2"/>
    <n v="14.7546"/>
    <n v="134.89920000000001"/>
    <n v="33.724800000000002"/>
    <x v="3"/>
    <x v="9"/>
    <s v="Q1"/>
    <x v="3"/>
  </r>
  <r>
    <n v="4167"/>
    <s v="CA-2015-160213"/>
    <x v="936"/>
    <x v="1020"/>
    <x v="1"/>
    <s v="AR-10825"/>
    <s v="Anthony Rawles"/>
    <x v="1"/>
    <x v="0"/>
    <x v="85"/>
    <s v="New York"/>
    <x v="254"/>
    <x v="3"/>
    <x v="1465"/>
    <x v="1"/>
    <x v="10"/>
    <x v="1451"/>
    <n v="19.440000000000001"/>
    <n v="3"/>
    <n v="0"/>
    <n v="9.3312000000000008"/>
    <n v="19.440000000000001"/>
    <n v="0"/>
    <x v="1"/>
    <x v="10"/>
    <s v="Q1"/>
    <x v="1"/>
  </r>
  <r>
    <n v="4168"/>
    <s v="CA-2014-157924"/>
    <x v="856"/>
    <x v="293"/>
    <x v="2"/>
    <s v="HA-14920"/>
    <s v="Helen Andreada"/>
    <x v="0"/>
    <x v="0"/>
    <x v="45"/>
    <s v="California"/>
    <x v="54"/>
    <x v="1"/>
    <x v="861"/>
    <x v="1"/>
    <x v="4"/>
    <x v="855"/>
    <n v="31.92"/>
    <n v="4"/>
    <n v="0"/>
    <n v="8.2992000000000008"/>
    <n v="31.92"/>
    <n v="0"/>
    <x v="2"/>
    <x v="2"/>
    <s v="Q4"/>
    <x v="3"/>
  </r>
  <r>
    <n v="4169"/>
    <s v="CA-2014-157924"/>
    <x v="856"/>
    <x v="293"/>
    <x v="2"/>
    <s v="HA-14920"/>
    <s v="Helen Andreada"/>
    <x v="0"/>
    <x v="0"/>
    <x v="45"/>
    <s v="California"/>
    <x v="54"/>
    <x v="1"/>
    <x v="1631"/>
    <x v="0"/>
    <x v="1"/>
    <x v="1621"/>
    <n v="433.56799999999998"/>
    <n v="2"/>
    <n v="0.2"/>
    <n v="-65.035200000000003"/>
    <n v="346.8544"/>
    <n v="86.7136"/>
    <x v="2"/>
    <x v="2"/>
    <s v="Q4"/>
    <x v="3"/>
  </r>
  <r>
    <n v="4170"/>
    <s v="CA-2015-100216"/>
    <x v="657"/>
    <x v="282"/>
    <x v="2"/>
    <s v="HJ-14875"/>
    <s v="Heather Jas"/>
    <x v="2"/>
    <x v="0"/>
    <x v="123"/>
    <s v="Arizona"/>
    <x v="154"/>
    <x v="1"/>
    <x v="739"/>
    <x v="1"/>
    <x v="10"/>
    <x v="738"/>
    <n v="31.103999999999999"/>
    <n v="6"/>
    <n v="0.2"/>
    <n v="10.8864"/>
    <n v="24.883200000000002"/>
    <n v="6.2208000000000006"/>
    <x v="1"/>
    <x v="3"/>
    <s v="Q2"/>
    <x v="2"/>
  </r>
  <r>
    <n v="4171"/>
    <s v="CA-2015-100216"/>
    <x v="657"/>
    <x v="282"/>
    <x v="2"/>
    <s v="HJ-14875"/>
    <s v="Heather Jas"/>
    <x v="2"/>
    <x v="0"/>
    <x v="123"/>
    <s v="Arizona"/>
    <x v="154"/>
    <x v="1"/>
    <x v="926"/>
    <x v="1"/>
    <x v="10"/>
    <x v="918"/>
    <n v="54.816000000000003"/>
    <n v="3"/>
    <n v="0.2"/>
    <n v="17.815200000000001"/>
    <n v="43.852800000000002"/>
    <n v="10.963200000000001"/>
    <x v="1"/>
    <x v="3"/>
    <s v="Q2"/>
    <x v="2"/>
  </r>
  <r>
    <n v="4172"/>
    <s v="CA-2017-100601"/>
    <x v="673"/>
    <x v="541"/>
    <x v="1"/>
    <s v="JK-15370"/>
    <s v="Jay Kimmel"/>
    <x v="0"/>
    <x v="0"/>
    <x v="201"/>
    <s v="California"/>
    <x v="252"/>
    <x v="1"/>
    <x v="700"/>
    <x v="1"/>
    <x v="4"/>
    <x v="700"/>
    <n v="48.86"/>
    <n v="7"/>
    <n v="0"/>
    <n v="0.97719999999999996"/>
    <n v="48.86"/>
    <n v="0"/>
    <x v="3"/>
    <x v="0"/>
    <s v="Q4"/>
    <x v="6"/>
  </r>
  <r>
    <n v="4173"/>
    <s v="CA-2016-152163"/>
    <x v="949"/>
    <x v="863"/>
    <x v="3"/>
    <s v="JF-15355"/>
    <s v="Jay Fein"/>
    <x v="0"/>
    <x v="0"/>
    <x v="29"/>
    <s v="South Carolina"/>
    <x v="37"/>
    <x v="0"/>
    <x v="20"/>
    <x v="1"/>
    <x v="8"/>
    <x v="20"/>
    <n v="14.2"/>
    <n v="2"/>
    <n v="0"/>
    <n v="6.532"/>
    <n v="14.2"/>
    <n v="0"/>
    <x v="0"/>
    <x v="7"/>
    <s v="Q3"/>
    <x v="5"/>
  </r>
  <r>
    <n v="4174"/>
    <s v="CA-2016-152163"/>
    <x v="949"/>
    <x v="863"/>
    <x v="3"/>
    <s v="JF-15355"/>
    <s v="Jay Fein"/>
    <x v="0"/>
    <x v="0"/>
    <x v="29"/>
    <s v="South Carolina"/>
    <x v="37"/>
    <x v="0"/>
    <x v="739"/>
    <x v="1"/>
    <x v="10"/>
    <x v="738"/>
    <n v="12.96"/>
    <n v="2"/>
    <n v="0"/>
    <n v="6.2207999999999997"/>
    <n v="12.96"/>
    <n v="0"/>
    <x v="0"/>
    <x v="7"/>
    <s v="Q3"/>
    <x v="5"/>
  </r>
  <r>
    <n v="4175"/>
    <s v="CA-2016-152163"/>
    <x v="949"/>
    <x v="863"/>
    <x v="3"/>
    <s v="JF-15355"/>
    <s v="Jay Fein"/>
    <x v="0"/>
    <x v="0"/>
    <x v="29"/>
    <s v="South Carolina"/>
    <x v="37"/>
    <x v="0"/>
    <x v="705"/>
    <x v="1"/>
    <x v="8"/>
    <x v="705"/>
    <n v="58.34"/>
    <n v="2"/>
    <n v="0"/>
    <n v="28.0032"/>
    <n v="58.34"/>
    <n v="0"/>
    <x v="0"/>
    <x v="7"/>
    <s v="Q3"/>
    <x v="5"/>
  </r>
  <r>
    <n v="4176"/>
    <s v="CA-2015-154340"/>
    <x v="239"/>
    <x v="26"/>
    <x v="2"/>
    <s v="EK-13795"/>
    <s v="Eileen Kiefer"/>
    <x v="2"/>
    <x v="0"/>
    <x v="157"/>
    <s v="California"/>
    <x v="200"/>
    <x v="1"/>
    <x v="1473"/>
    <x v="1"/>
    <x v="6"/>
    <x v="1460"/>
    <n v="56.3"/>
    <n v="2"/>
    <n v="0"/>
    <n v="15.763999999999999"/>
    <n v="56.3"/>
    <n v="0"/>
    <x v="1"/>
    <x v="0"/>
    <s v="Q4"/>
    <x v="1"/>
  </r>
  <r>
    <n v="4177"/>
    <s v="CA-2014-128846"/>
    <x v="884"/>
    <x v="1021"/>
    <x v="1"/>
    <s v="RS-19765"/>
    <s v="Roland Schwarz"/>
    <x v="1"/>
    <x v="0"/>
    <x v="29"/>
    <s v="South Carolina"/>
    <x v="37"/>
    <x v="0"/>
    <x v="172"/>
    <x v="2"/>
    <x v="7"/>
    <x v="173"/>
    <n v="629.95000000000005"/>
    <n v="5"/>
    <n v="0"/>
    <n v="163.78700000000001"/>
    <n v="629.95000000000005"/>
    <n v="0"/>
    <x v="2"/>
    <x v="3"/>
    <s v="Q2"/>
    <x v="2"/>
  </r>
  <r>
    <n v="4178"/>
    <s v="CA-2014-128846"/>
    <x v="884"/>
    <x v="1021"/>
    <x v="1"/>
    <s v="RS-19765"/>
    <s v="Roland Schwarz"/>
    <x v="1"/>
    <x v="0"/>
    <x v="29"/>
    <s v="South Carolina"/>
    <x v="37"/>
    <x v="0"/>
    <x v="839"/>
    <x v="1"/>
    <x v="10"/>
    <x v="833"/>
    <n v="122.97"/>
    <n v="3"/>
    <n v="0"/>
    <n v="60.255299999999998"/>
    <n v="122.97"/>
    <n v="0"/>
    <x v="2"/>
    <x v="3"/>
    <s v="Q2"/>
    <x v="2"/>
  </r>
  <r>
    <n v="4179"/>
    <s v="CA-2016-148593"/>
    <x v="950"/>
    <x v="25"/>
    <x v="0"/>
    <s v="BD-11320"/>
    <s v="Bill Donatelli"/>
    <x v="0"/>
    <x v="0"/>
    <x v="1"/>
    <s v="California"/>
    <x v="62"/>
    <x v="1"/>
    <x v="1286"/>
    <x v="1"/>
    <x v="10"/>
    <x v="1272"/>
    <n v="46.35"/>
    <n v="5"/>
    <n v="0"/>
    <n v="21.784500000000001"/>
    <n v="46.35"/>
    <n v="0"/>
    <x v="0"/>
    <x v="1"/>
    <s v="Q2"/>
    <x v="6"/>
  </r>
  <r>
    <n v="4180"/>
    <s v="US-2017-119039"/>
    <x v="904"/>
    <x v="935"/>
    <x v="1"/>
    <s v="BF-11170"/>
    <s v="Ben Ferrer"/>
    <x v="2"/>
    <x v="0"/>
    <x v="8"/>
    <s v="California"/>
    <x v="9"/>
    <x v="1"/>
    <x v="73"/>
    <x v="1"/>
    <x v="8"/>
    <x v="73"/>
    <n v="14.976000000000001"/>
    <n v="9"/>
    <n v="0.2"/>
    <n v="5.4287999999999998"/>
    <n v="11.980800000000002"/>
    <n v="2.9952000000000005"/>
    <x v="3"/>
    <x v="10"/>
    <s v="Q1"/>
    <x v="2"/>
  </r>
  <r>
    <n v="4181"/>
    <s v="CA-2017-128426"/>
    <x v="566"/>
    <x v="768"/>
    <x v="1"/>
    <s v="JK-15730"/>
    <s v="Joe Kamberova"/>
    <x v="0"/>
    <x v="0"/>
    <x v="12"/>
    <s v="Texas"/>
    <x v="66"/>
    <x v="2"/>
    <x v="15"/>
    <x v="1"/>
    <x v="8"/>
    <x v="15"/>
    <n v="4.24"/>
    <n v="5"/>
    <n v="0.8"/>
    <n v="-6.36"/>
    <n v="0.84799999999999986"/>
    <n v="3.3920000000000003"/>
    <x v="3"/>
    <x v="2"/>
    <s v="Q4"/>
    <x v="3"/>
  </r>
  <r>
    <n v="4182"/>
    <s v="US-2017-136868"/>
    <x v="833"/>
    <x v="737"/>
    <x v="1"/>
    <s v="CR-12820"/>
    <s v="Cyra Reiten"/>
    <x v="2"/>
    <x v="0"/>
    <x v="20"/>
    <s v="New York"/>
    <x v="45"/>
    <x v="3"/>
    <x v="1593"/>
    <x v="2"/>
    <x v="11"/>
    <x v="1585"/>
    <n v="319.95999999999998"/>
    <n v="4"/>
    <n v="0"/>
    <n v="115.18559999999999"/>
    <n v="319.95999999999998"/>
    <n v="0"/>
    <x v="3"/>
    <x v="2"/>
    <s v="Q4"/>
    <x v="5"/>
  </r>
  <r>
    <n v="4183"/>
    <s v="US-2017-136868"/>
    <x v="833"/>
    <x v="737"/>
    <x v="1"/>
    <s v="CR-12820"/>
    <s v="Cyra Reiten"/>
    <x v="2"/>
    <x v="0"/>
    <x v="20"/>
    <s v="New York"/>
    <x v="45"/>
    <x v="3"/>
    <x v="126"/>
    <x v="1"/>
    <x v="10"/>
    <x v="562"/>
    <n v="17.04"/>
    <n v="3"/>
    <n v="0"/>
    <n v="7.6680000000000001"/>
    <n v="17.04"/>
    <n v="0"/>
    <x v="3"/>
    <x v="2"/>
    <s v="Q4"/>
    <x v="5"/>
  </r>
  <r>
    <n v="4184"/>
    <s v="US-2017-136868"/>
    <x v="833"/>
    <x v="737"/>
    <x v="1"/>
    <s v="CR-12820"/>
    <s v="Cyra Reiten"/>
    <x v="2"/>
    <x v="0"/>
    <x v="20"/>
    <s v="New York"/>
    <x v="45"/>
    <x v="3"/>
    <x v="156"/>
    <x v="1"/>
    <x v="4"/>
    <x v="157"/>
    <n v="344.91"/>
    <n v="3"/>
    <n v="0"/>
    <n v="10.347300000000001"/>
    <n v="344.91"/>
    <n v="0"/>
    <x v="3"/>
    <x v="2"/>
    <s v="Q4"/>
    <x v="5"/>
  </r>
  <r>
    <n v="4185"/>
    <s v="CA-2016-143749"/>
    <x v="5"/>
    <x v="439"/>
    <x v="2"/>
    <s v="AG-10300"/>
    <s v="Aleksandra Gannaway"/>
    <x v="1"/>
    <x v="0"/>
    <x v="47"/>
    <s v="Massachusetts"/>
    <x v="117"/>
    <x v="3"/>
    <x v="1632"/>
    <x v="0"/>
    <x v="0"/>
    <x v="1622"/>
    <n v="81.94"/>
    <n v="1"/>
    <n v="0"/>
    <n v="20.484999999999999"/>
    <n v="81.94"/>
    <n v="0"/>
    <x v="0"/>
    <x v="4"/>
    <s v="Q4"/>
    <x v="2"/>
  </r>
  <r>
    <n v="4186"/>
    <s v="CA-2016-111493"/>
    <x v="147"/>
    <x v="856"/>
    <x v="2"/>
    <s v="CM-12160"/>
    <s v="Charles McCrossin"/>
    <x v="0"/>
    <x v="0"/>
    <x v="248"/>
    <s v="Maryland"/>
    <x v="307"/>
    <x v="3"/>
    <x v="960"/>
    <x v="2"/>
    <x v="11"/>
    <x v="953"/>
    <n v="98.16"/>
    <n v="6"/>
    <n v="0"/>
    <n v="9.8160000000000007"/>
    <n v="98.16"/>
    <n v="0"/>
    <x v="0"/>
    <x v="2"/>
    <s v="Q4"/>
    <x v="5"/>
  </r>
  <r>
    <n v="4187"/>
    <s v="CA-2017-112536"/>
    <x v="796"/>
    <x v="254"/>
    <x v="1"/>
    <s v="SG-20890"/>
    <s v="Susan Gilcrest"/>
    <x v="1"/>
    <x v="0"/>
    <x v="392"/>
    <s v="Texas"/>
    <x v="477"/>
    <x v="2"/>
    <x v="696"/>
    <x v="1"/>
    <x v="8"/>
    <x v="696"/>
    <n v="6.8739999999999997"/>
    <n v="7"/>
    <n v="0.8"/>
    <n v="-10.6547"/>
    <n v="1.3747999999999996"/>
    <n v="5.4992000000000001"/>
    <x v="3"/>
    <x v="5"/>
    <s v="Q2"/>
    <x v="6"/>
  </r>
  <r>
    <n v="4188"/>
    <s v="CA-2017-112536"/>
    <x v="796"/>
    <x v="254"/>
    <x v="1"/>
    <s v="SG-20890"/>
    <s v="Susan Gilcrest"/>
    <x v="1"/>
    <x v="0"/>
    <x v="392"/>
    <s v="Texas"/>
    <x v="477"/>
    <x v="2"/>
    <x v="1230"/>
    <x v="1"/>
    <x v="8"/>
    <x v="1213"/>
    <n v="1.996"/>
    <n v="1"/>
    <n v="0.8"/>
    <n v="-3.2934000000000001"/>
    <n v="0.39919999999999989"/>
    <n v="1.5968"/>
    <x v="3"/>
    <x v="5"/>
    <s v="Q2"/>
    <x v="6"/>
  </r>
  <r>
    <n v="4189"/>
    <s v="CA-2017-112536"/>
    <x v="796"/>
    <x v="254"/>
    <x v="1"/>
    <s v="SG-20890"/>
    <s v="Susan Gilcrest"/>
    <x v="1"/>
    <x v="0"/>
    <x v="392"/>
    <s v="Texas"/>
    <x v="477"/>
    <x v="2"/>
    <x v="1427"/>
    <x v="1"/>
    <x v="4"/>
    <x v="1415"/>
    <n v="8.9280000000000008"/>
    <n v="2"/>
    <n v="0.2"/>
    <n v="0.66959999999999997"/>
    <n v="7.1424000000000012"/>
    <n v="1.7856000000000003"/>
    <x v="3"/>
    <x v="5"/>
    <s v="Q2"/>
    <x v="6"/>
  </r>
  <r>
    <n v="4190"/>
    <s v="CA-2016-157714"/>
    <x v="182"/>
    <x v="152"/>
    <x v="0"/>
    <s v="CS-12175"/>
    <s v="Charles Sheldon"/>
    <x v="1"/>
    <x v="0"/>
    <x v="393"/>
    <s v="Iowa"/>
    <x v="478"/>
    <x v="2"/>
    <x v="1633"/>
    <x v="1"/>
    <x v="10"/>
    <x v="1623"/>
    <n v="9.99"/>
    <n v="1"/>
    <n v="0"/>
    <n v="4.4954999999999998"/>
    <n v="9.99"/>
    <n v="0"/>
    <x v="0"/>
    <x v="8"/>
    <s v="Q3"/>
    <x v="2"/>
  </r>
  <r>
    <n v="4191"/>
    <s v="CA-2017-166709"/>
    <x v="701"/>
    <x v="228"/>
    <x v="1"/>
    <s v="HL-15040"/>
    <s v="Hunter Lopez"/>
    <x v="0"/>
    <x v="0"/>
    <x v="46"/>
    <s v="Delaware"/>
    <x v="284"/>
    <x v="3"/>
    <x v="1388"/>
    <x v="2"/>
    <x v="16"/>
    <x v="1374"/>
    <n v="10499.97"/>
    <n v="3"/>
    <n v="0"/>
    <n v="5039.9856"/>
    <n v="10499.97"/>
    <n v="0"/>
    <x v="3"/>
    <x v="0"/>
    <s v="Q4"/>
    <x v="5"/>
  </r>
  <r>
    <n v="4192"/>
    <s v="CA-2015-129392"/>
    <x v="951"/>
    <x v="481"/>
    <x v="3"/>
    <s v="DM-13015"/>
    <s v="Darrin Martin"/>
    <x v="0"/>
    <x v="0"/>
    <x v="12"/>
    <s v="Texas"/>
    <x v="32"/>
    <x v="2"/>
    <x v="1634"/>
    <x v="1"/>
    <x v="10"/>
    <x v="1624"/>
    <n v="21.12"/>
    <n v="5"/>
    <n v="0.2"/>
    <n v="6.6"/>
    <n v="16.896000000000001"/>
    <n v="4.2240000000000002"/>
    <x v="1"/>
    <x v="7"/>
    <s v="Q3"/>
    <x v="4"/>
  </r>
  <r>
    <n v="4193"/>
    <s v="CA-2015-150875"/>
    <x v="547"/>
    <x v="988"/>
    <x v="1"/>
    <s v="HK-14890"/>
    <s v="Heather Kirkland"/>
    <x v="1"/>
    <x v="0"/>
    <x v="394"/>
    <s v="Idaho"/>
    <x v="479"/>
    <x v="1"/>
    <x v="3"/>
    <x v="0"/>
    <x v="3"/>
    <x v="3"/>
    <n v="696.42"/>
    <n v="2"/>
    <n v="0"/>
    <n v="160.17660000000001"/>
    <n v="696.42"/>
    <n v="0"/>
    <x v="1"/>
    <x v="0"/>
    <s v="Q4"/>
    <x v="2"/>
  </r>
  <r>
    <n v="4194"/>
    <s v="CA-2015-150875"/>
    <x v="547"/>
    <x v="988"/>
    <x v="1"/>
    <s v="HK-14890"/>
    <s v="Heather Kirkland"/>
    <x v="1"/>
    <x v="0"/>
    <x v="394"/>
    <s v="Idaho"/>
    <x v="479"/>
    <x v="1"/>
    <x v="143"/>
    <x v="2"/>
    <x v="7"/>
    <x v="144"/>
    <n v="304.77600000000001"/>
    <n v="3"/>
    <n v="0.2"/>
    <n v="22.8582"/>
    <n v="243.82080000000002"/>
    <n v="60.955200000000005"/>
    <x v="1"/>
    <x v="0"/>
    <s v="Q4"/>
    <x v="2"/>
  </r>
  <r>
    <n v="4195"/>
    <s v="CA-2015-154200"/>
    <x v="652"/>
    <x v="1022"/>
    <x v="1"/>
    <s v="BG-11740"/>
    <s v="Bruce Geld"/>
    <x v="0"/>
    <x v="0"/>
    <x v="70"/>
    <s v="California"/>
    <x v="188"/>
    <x v="1"/>
    <x v="1062"/>
    <x v="1"/>
    <x v="6"/>
    <x v="1051"/>
    <n v="51.98"/>
    <n v="2"/>
    <n v="0"/>
    <n v="15.074199999999999"/>
    <n v="51.98"/>
    <n v="0"/>
    <x v="1"/>
    <x v="1"/>
    <s v="Q2"/>
    <x v="6"/>
  </r>
  <r>
    <n v="4196"/>
    <s v="CA-2016-124233"/>
    <x v="143"/>
    <x v="679"/>
    <x v="1"/>
    <s v="CK-12595"/>
    <s v="Clytie Kelty"/>
    <x v="0"/>
    <x v="0"/>
    <x v="1"/>
    <s v="California"/>
    <x v="3"/>
    <x v="1"/>
    <x v="627"/>
    <x v="0"/>
    <x v="5"/>
    <x v="627"/>
    <n v="24.7"/>
    <n v="5"/>
    <n v="0"/>
    <n v="10.374000000000001"/>
    <n v="24.7"/>
    <n v="0"/>
    <x v="0"/>
    <x v="3"/>
    <s v="Q2"/>
    <x v="5"/>
  </r>
  <r>
    <n v="4197"/>
    <s v="US-2015-134271"/>
    <x v="24"/>
    <x v="1023"/>
    <x v="0"/>
    <s v="RF-19735"/>
    <s v="Roland Fjeld"/>
    <x v="0"/>
    <x v="0"/>
    <x v="20"/>
    <s v="New York"/>
    <x v="23"/>
    <x v="3"/>
    <x v="676"/>
    <x v="1"/>
    <x v="2"/>
    <x v="676"/>
    <n v="21.93"/>
    <n v="3"/>
    <n v="0"/>
    <n v="10.3071"/>
    <n v="21.93"/>
    <n v="0"/>
    <x v="1"/>
    <x v="3"/>
    <s v="Q2"/>
    <x v="3"/>
  </r>
  <r>
    <n v="4198"/>
    <s v="US-2016-161683"/>
    <x v="275"/>
    <x v="542"/>
    <x v="1"/>
    <s v="CJ-12010"/>
    <s v="Caroline Jumper"/>
    <x v="0"/>
    <x v="0"/>
    <x v="10"/>
    <s v="Pennsylvania"/>
    <x v="63"/>
    <x v="3"/>
    <x v="532"/>
    <x v="1"/>
    <x v="9"/>
    <x v="532"/>
    <n v="394.81599999999997"/>
    <n v="4"/>
    <n v="0.2"/>
    <n v="93.768799999999999"/>
    <n v="315.8528"/>
    <n v="78.963200000000001"/>
    <x v="0"/>
    <x v="4"/>
    <s v="Q4"/>
    <x v="3"/>
  </r>
  <r>
    <n v="4199"/>
    <s v="US-2016-161683"/>
    <x v="275"/>
    <x v="542"/>
    <x v="1"/>
    <s v="CJ-12010"/>
    <s v="Caroline Jumper"/>
    <x v="0"/>
    <x v="0"/>
    <x v="10"/>
    <s v="Pennsylvania"/>
    <x v="63"/>
    <x v="3"/>
    <x v="280"/>
    <x v="1"/>
    <x v="8"/>
    <x v="280"/>
    <n v="18.192"/>
    <n v="4"/>
    <n v="0.7"/>
    <n v="-14.553599999999999"/>
    <n v="5.4576000000000011"/>
    <n v="12.734399999999999"/>
    <x v="0"/>
    <x v="4"/>
    <s v="Q4"/>
    <x v="3"/>
  </r>
  <r>
    <n v="4200"/>
    <s v="CA-2015-143105"/>
    <x v="895"/>
    <x v="763"/>
    <x v="3"/>
    <s v="MA-17560"/>
    <s v="Matt Abelman"/>
    <x v="2"/>
    <x v="0"/>
    <x v="20"/>
    <s v="New York"/>
    <x v="23"/>
    <x v="3"/>
    <x v="676"/>
    <x v="1"/>
    <x v="2"/>
    <x v="676"/>
    <n v="7.31"/>
    <n v="1"/>
    <n v="0"/>
    <n v="3.4357000000000002"/>
    <n v="7.31"/>
    <n v="0"/>
    <x v="1"/>
    <x v="4"/>
    <s v="Q4"/>
    <x v="6"/>
  </r>
  <r>
    <n v="4201"/>
    <s v="CA-2015-143105"/>
    <x v="895"/>
    <x v="763"/>
    <x v="3"/>
    <s v="MA-17560"/>
    <s v="Matt Abelman"/>
    <x v="2"/>
    <x v="0"/>
    <x v="20"/>
    <s v="New York"/>
    <x v="23"/>
    <x v="3"/>
    <x v="615"/>
    <x v="2"/>
    <x v="16"/>
    <x v="615"/>
    <n v="799.98400000000004"/>
    <n v="2"/>
    <n v="0.2"/>
    <n v="249.995"/>
    <n v="639.98720000000003"/>
    <n v="159.99680000000001"/>
    <x v="1"/>
    <x v="4"/>
    <s v="Q4"/>
    <x v="6"/>
  </r>
  <r>
    <n v="4202"/>
    <s v="CA-2015-143105"/>
    <x v="895"/>
    <x v="763"/>
    <x v="3"/>
    <s v="MA-17560"/>
    <s v="Matt Abelman"/>
    <x v="2"/>
    <x v="0"/>
    <x v="20"/>
    <s v="New York"/>
    <x v="23"/>
    <x v="3"/>
    <x v="320"/>
    <x v="1"/>
    <x v="10"/>
    <x v="320"/>
    <n v="41.28"/>
    <n v="6"/>
    <n v="0"/>
    <n v="18.988800000000001"/>
    <n v="41.28"/>
    <n v="0"/>
    <x v="1"/>
    <x v="4"/>
    <s v="Q4"/>
    <x v="6"/>
  </r>
  <r>
    <n v="4203"/>
    <s v="CA-2015-143105"/>
    <x v="895"/>
    <x v="763"/>
    <x v="3"/>
    <s v="MA-17560"/>
    <s v="Matt Abelman"/>
    <x v="2"/>
    <x v="0"/>
    <x v="20"/>
    <s v="New York"/>
    <x v="23"/>
    <x v="3"/>
    <x v="145"/>
    <x v="1"/>
    <x v="10"/>
    <x v="146"/>
    <n v="184.66"/>
    <n v="7"/>
    <n v="0"/>
    <n v="84.943600000000004"/>
    <n v="184.66"/>
    <n v="0"/>
    <x v="1"/>
    <x v="4"/>
    <s v="Q4"/>
    <x v="6"/>
  </r>
  <r>
    <n v="4204"/>
    <s v="CA-2014-145387"/>
    <x v="656"/>
    <x v="1024"/>
    <x v="0"/>
    <s v="AM-10705"/>
    <s v="Anne McFarland"/>
    <x v="0"/>
    <x v="0"/>
    <x v="395"/>
    <s v="Rhode Island"/>
    <x v="480"/>
    <x v="3"/>
    <x v="32"/>
    <x v="1"/>
    <x v="6"/>
    <x v="32"/>
    <n v="49.25"/>
    <n v="5"/>
    <n v="0"/>
    <n v="18.715"/>
    <n v="49.25"/>
    <n v="0"/>
    <x v="2"/>
    <x v="2"/>
    <s v="Q4"/>
    <x v="5"/>
  </r>
  <r>
    <n v="4205"/>
    <s v="CA-2014-145387"/>
    <x v="656"/>
    <x v="1024"/>
    <x v="0"/>
    <s v="AM-10705"/>
    <s v="Anne McFarland"/>
    <x v="0"/>
    <x v="0"/>
    <x v="395"/>
    <s v="Rhode Island"/>
    <x v="480"/>
    <x v="3"/>
    <x v="727"/>
    <x v="1"/>
    <x v="10"/>
    <x v="726"/>
    <n v="10.16"/>
    <n v="2"/>
    <n v="0"/>
    <n v="4.7751999999999999"/>
    <n v="10.16"/>
    <n v="0"/>
    <x v="2"/>
    <x v="2"/>
    <s v="Q4"/>
    <x v="5"/>
  </r>
  <r>
    <n v="4206"/>
    <s v="CA-2014-145387"/>
    <x v="656"/>
    <x v="1024"/>
    <x v="0"/>
    <s v="AM-10705"/>
    <s v="Anne McFarland"/>
    <x v="0"/>
    <x v="0"/>
    <x v="395"/>
    <s v="Rhode Island"/>
    <x v="480"/>
    <x v="3"/>
    <x v="1256"/>
    <x v="0"/>
    <x v="5"/>
    <x v="1240"/>
    <n v="14.76"/>
    <n v="2"/>
    <n v="0"/>
    <n v="4.2804000000000002"/>
    <n v="14.76"/>
    <n v="0"/>
    <x v="2"/>
    <x v="2"/>
    <s v="Q4"/>
    <x v="5"/>
  </r>
  <r>
    <n v="4207"/>
    <s v="CA-2014-145387"/>
    <x v="656"/>
    <x v="1024"/>
    <x v="0"/>
    <s v="AM-10705"/>
    <s v="Anne McFarland"/>
    <x v="0"/>
    <x v="0"/>
    <x v="395"/>
    <s v="Rhode Island"/>
    <x v="480"/>
    <x v="3"/>
    <x v="822"/>
    <x v="1"/>
    <x v="8"/>
    <x v="818"/>
    <n v="34.08"/>
    <n v="2"/>
    <n v="0"/>
    <n v="15.6768"/>
    <n v="34.08"/>
    <n v="0"/>
    <x v="2"/>
    <x v="2"/>
    <s v="Q4"/>
    <x v="5"/>
  </r>
  <r>
    <n v="4208"/>
    <s v="CA-2014-145387"/>
    <x v="656"/>
    <x v="1024"/>
    <x v="0"/>
    <s v="AM-10705"/>
    <s v="Anne McFarland"/>
    <x v="0"/>
    <x v="0"/>
    <x v="395"/>
    <s v="Rhode Island"/>
    <x v="480"/>
    <x v="3"/>
    <x v="325"/>
    <x v="0"/>
    <x v="5"/>
    <x v="325"/>
    <n v="17.670000000000002"/>
    <n v="3"/>
    <n v="0"/>
    <n v="7.7747999999999999"/>
    <n v="17.670000000000002"/>
    <n v="0"/>
    <x v="2"/>
    <x v="2"/>
    <s v="Q4"/>
    <x v="5"/>
  </r>
  <r>
    <n v="4209"/>
    <s v="CA-2014-145387"/>
    <x v="656"/>
    <x v="1024"/>
    <x v="0"/>
    <s v="AM-10705"/>
    <s v="Anne McFarland"/>
    <x v="0"/>
    <x v="0"/>
    <x v="395"/>
    <s v="Rhode Island"/>
    <x v="480"/>
    <x v="3"/>
    <x v="1476"/>
    <x v="0"/>
    <x v="1"/>
    <x v="1463"/>
    <n v="1604.9"/>
    <n v="5"/>
    <n v="0"/>
    <n v="481.47"/>
    <n v="1604.9"/>
    <n v="0"/>
    <x v="2"/>
    <x v="2"/>
    <s v="Q4"/>
    <x v="5"/>
  </r>
  <r>
    <n v="4210"/>
    <s v="CA-2014-145387"/>
    <x v="656"/>
    <x v="1024"/>
    <x v="0"/>
    <s v="AM-10705"/>
    <s v="Anne McFarland"/>
    <x v="0"/>
    <x v="0"/>
    <x v="395"/>
    <s v="Rhode Island"/>
    <x v="480"/>
    <x v="3"/>
    <x v="1258"/>
    <x v="0"/>
    <x v="3"/>
    <x v="1242"/>
    <n v="385.68599999999998"/>
    <n v="1"/>
    <n v="0.3"/>
    <n v="-60.607799999999997"/>
    <n v="269.98019999999997"/>
    <n v="115.70579999999998"/>
    <x v="2"/>
    <x v="2"/>
    <s v="Q4"/>
    <x v="5"/>
  </r>
  <r>
    <n v="4211"/>
    <s v="CA-2017-109715"/>
    <x v="34"/>
    <x v="93"/>
    <x v="1"/>
    <s v="AH-10585"/>
    <s v="Angele Hood"/>
    <x v="0"/>
    <x v="0"/>
    <x v="22"/>
    <s v="Illinois"/>
    <x v="36"/>
    <x v="2"/>
    <x v="112"/>
    <x v="1"/>
    <x v="10"/>
    <x v="112"/>
    <n v="15.984"/>
    <n v="2"/>
    <n v="0.2"/>
    <n v="4.9950000000000001"/>
    <n v="12.7872"/>
    <n v="3.1968000000000001"/>
    <x v="3"/>
    <x v="4"/>
    <s v="Q4"/>
    <x v="3"/>
  </r>
  <r>
    <n v="4212"/>
    <s v="CA-2014-166457"/>
    <x v="952"/>
    <x v="942"/>
    <x v="0"/>
    <s v="PF-19120"/>
    <s v="Peter Fuller"/>
    <x v="0"/>
    <x v="0"/>
    <x v="102"/>
    <s v="Kentucky"/>
    <x v="126"/>
    <x v="0"/>
    <x v="1407"/>
    <x v="1"/>
    <x v="10"/>
    <x v="1394"/>
    <n v="9.42"/>
    <n v="3"/>
    <n v="0"/>
    <n v="4.2389999999999999"/>
    <n v="9.42"/>
    <n v="0"/>
    <x v="2"/>
    <x v="5"/>
    <s v="Q2"/>
    <x v="2"/>
  </r>
  <r>
    <n v="4213"/>
    <s v="CA-2014-166457"/>
    <x v="952"/>
    <x v="942"/>
    <x v="0"/>
    <s v="PF-19120"/>
    <s v="Peter Fuller"/>
    <x v="0"/>
    <x v="0"/>
    <x v="102"/>
    <s v="Kentucky"/>
    <x v="126"/>
    <x v="0"/>
    <x v="279"/>
    <x v="1"/>
    <x v="6"/>
    <x v="279"/>
    <n v="6.56"/>
    <n v="2"/>
    <n v="0"/>
    <n v="1.9024000000000001"/>
    <n v="6.56"/>
    <n v="0"/>
    <x v="2"/>
    <x v="5"/>
    <s v="Q2"/>
    <x v="2"/>
  </r>
  <r>
    <n v="4214"/>
    <s v="CA-2014-166457"/>
    <x v="952"/>
    <x v="942"/>
    <x v="0"/>
    <s v="PF-19120"/>
    <s v="Peter Fuller"/>
    <x v="0"/>
    <x v="0"/>
    <x v="102"/>
    <s v="Kentucky"/>
    <x v="126"/>
    <x v="0"/>
    <x v="1635"/>
    <x v="1"/>
    <x v="10"/>
    <x v="1625"/>
    <n v="24.56"/>
    <n v="2"/>
    <n v="0"/>
    <n v="11.543200000000001"/>
    <n v="24.56"/>
    <n v="0"/>
    <x v="2"/>
    <x v="5"/>
    <s v="Q2"/>
    <x v="2"/>
  </r>
  <r>
    <n v="4215"/>
    <s v="CA-2016-164637"/>
    <x v="758"/>
    <x v="599"/>
    <x v="1"/>
    <s v="RD-19480"/>
    <s v="Rick Duston"/>
    <x v="0"/>
    <x v="0"/>
    <x v="313"/>
    <s v="Indiana"/>
    <x v="390"/>
    <x v="2"/>
    <x v="1636"/>
    <x v="1"/>
    <x v="8"/>
    <x v="1626"/>
    <n v="128.4"/>
    <n v="3"/>
    <n v="0"/>
    <n v="64.2"/>
    <n v="128.4"/>
    <n v="0"/>
    <x v="0"/>
    <x v="10"/>
    <s v="Q1"/>
    <x v="5"/>
  </r>
  <r>
    <n v="4216"/>
    <s v="CA-2014-103590"/>
    <x v="953"/>
    <x v="283"/>
    <x v="1"/>
    <s v="JL-15505"/>
    <s v="Jeremy Lonsdale"/>
    <x v="0"/>
    <x v="0"/>
    <x v="145"/>
    <s v="New York"/>
    <x v="184"/>
    <x v="3"/>
    <x v="1637"/>
    <x v="1"/>
    <x v="12"/>
    <x v="1627"/>
    <n v="62.28"/>
    <n v="4"/>
    <n v="0"/>
    <n v="29.271599999999999"/>
    <n v="62.28"/>
    <n v="0"/>
    <x v="2"/>
    <x v="0"/>
    <s v="Q4"/>
    <x v="1"/>
  </r>
  <r>
    <n v="4217"/>
    <s v="CA-2015-111234"/>
    <x v="954"/>
    <x v="1025"/>
    <x v="1"/>
    <s v="AB-10600"/>
    <s v="Ann Blume"/>
    <x v="1"/>
    <x v="0"/>
    <x v="1"/>
    <s v="California"/>
    <x v="25"/>
    <x v="1"/>
    <x v="641"/>
    <x v="1"/>
    <x v="2"/>
    <x v="641"/>
    <n v="9.24"/>
    <n v="3"/>
    <n v="0"/>
    <n v="4.4352"/>
    <n v="9.24"/>
    <n v="0"/>
    <x v="1"/>
    <x v="11"/>
    <s v="Q1"/>
    <x v="4"/>
  </r>
  <r>
    <n v="4218"/>
    <s v="CA-2017-149881"/>
    <x v="719"/>
    <x v="1026"/>
    <x v="2"/>
    <s v="NC-18535"/>
    <s v="Nick Crebassa"/>
    <x v="1"/>
    <x v="0"/>
    <x v="8"/>
    <s v="California"/>
    <x v="94"/>
    <x v="1"/>
    <x v="1638"/>
    <x v="0"/>
    <x v="0"/>
    <x v="1628"/>
    <n v="482.66399999999999"/>
    <n v="8"/>
    <n v="0.15"/>
    <n v="85.176000000000002"/>
    <n v="410.26439999999997"/>
    <n v="72.399599999999992"/>
    <x v="3"/>
    <x v="3"/>
    <s v="Q2"/>
    <x v="3"/>
  </r>
  <r>
    <n v="4219"/>
    <s v="CA-2017-149881"/>
    <x v="719"/>
    <x v="1026"/>
    <x v="2"/>
    <s v="NC-18535"/>
    <s v="Nick Crebassa"/>
    <x v="1"/>
    <x v="0"/>
    <x v="8"/>
    <s v="California"/>
    <x v="94"/>
    <x v="1"/>
    <x v="1497"/>
    <x v="2"/>
    <x v="15"/>
    <x v="1485"/>
    <n v="4799.9840000000004"/>
    <n v="2"/>
    <n v="0.2"/>
    <n v="359.99880000000002"/>
    <n v="3839.9872000000005"/>
    <n v="959.99680000000012"/>
    <x v="3"/>
    <x v="3"/>
    <s v="Q2"/>
    <x v="3"/>
  </r>
  <r>
    <n v="4220"/>
    <s v="CA-2017-134565"/>
    <x v="532"/>
    <x v="198"/>
    <x v="0"/>
    <s v="TB-21400"/>
    <s v="Tom Boeckenhauer"/>
    <x v="0"/>
    <x v="0"/>
    <x v="4"/>
    <s v="Washington"/>
    <x v="5"/>
    <x v="1"/>
    <x v="274"/>
    <x v="1"/>
    <x v="10"/>
    <x v="274"/>
    <n v="37.94"/>
    <n v="2"/>
    <n v="0"/>
    <n v="18.211200000000002"/>
    <n v="37.94"/>
    <n v="0"/>
    <x v="3"/>
    <x v="1"/>
    <s v="Q2"/>
    <x v="1"/>
  </r>
  <r>
    <n v="4221"/>
    <s v="CA-2017-134565"/>
    <x v="532"/>
    <x v="198"/>
    <x v="0"/>
    <s v="TB-21400"/>
    <s v="Tom Boeckenhauer"/>
    <x v="0"/>
    <x v="0"/>
    <x v="4"/>
    <s v="Washington"/>
    <x v="5"/>
    <x v="1"/>
    <x v="733"/>
    <x v="1"/>
    <x v="8"/>
    <x v="732"/>
    <n v="18.288"/>
    <n v="6"/>
    <n v="0.2"/>
    <n v="6.6294000000000004"/>
    <n v="14.630400000000002"/>
    <n v="3.6576000000000004"/>
    <x v="3"/>
    <x v="1"/>
    <s v="Q2"/>
    <x v="1"/>
  </r>
  <r>
    <n v="4222"/>
    <s v="CA-2017-134565"/>
    <x v="532"/>
    <x v="198"/>
    <x v="0"/>
    <s v="TB-21400"/>
    <s v="Tom Boeckenhauer"/>
    <x v="0"/>
    <x v="0"/>
    <x v="4"/>
    <s v="Washington"/>
    <x v="5"/>
    <x v="1"/>
    <x v="1639"/>
    <x v="2"/>
    <x v="15"/>
    <x v="1629"/>
    <n v="385.8"/>
    <n v="5"/>
    <n v="0.2"/>
    <n v="130.20750000000001"/>
    <n v="308.64000000000004"/>
    <n v="77.160000000000011"/>
    <x v="3"/>
    <x v="1"/>
    <s v="Q2"/>
    <x v="1"/>
  </r>
  <r>
    <n v="4223"/>
    <s v="CA-2017-134565"/>
    <x v="532"/>
    <x v="198"/>
    <x v="0"/>
    <s v="TB-21400"/>
    <s v="Tom Boeckenhauer"/>
    <x v="0"/>
    <x v="0"/>
    <x v="4"/>
    <s v="Washington"/>
    <x v="5"/>
    <x v="1"/>
    <x v="232"/>
    <x v="1"/>
    <x v="4"/>
    <x v="233"/>
    <n v="102.96"/>
    <n v="2"/>
    <n v="0"/>
    <n v="1.0296000000000001"/>
    <n v="102.96"/>
    <n v="0"/>
    <x v="3"/>
    <x v="1"/>
    <s v="Q2"/>
    <x v="1"/>
  </r>
  <r>
    <n v="4224"/>
    <s v="CA-2017-134565"/>
    <x v="532"/>
    <x v="198"/>
    <x v="0"/>
    <s v="TB-21400"/>
    <s v="Tom Boeckenhauer"/>
    <x v="0"/>
    <x v="0"/>
    <x v="4"/>
    <s v="Washington"/>
    <x v="5"/>
    <x v="1"/>
    <x v="672"/>
    <x v="0"/>
    <x v="0"/>
    <x v="672"/>
    <n v="174.42"/>
    <n v="3"/>
    <n v="0"/>
    <n v="41.860799999999998"/>
    <n v="174.42"/>
    <n v="0"/>
    <x v="3"/>
    <x v="1"/>
    <s v="Q2"/>
    <x v="1"/>
  </r>
  <r>
    <n v="4225"/>
    <s v="CA-2016-108644"/>
    <x v="955"/>
    <x v="767"/>
    <x v="2"/>
    <s v="SJ-20215"/>
    <s v="Sarah Jordon"/>
    <x v="0"/>
    <x v="0"/>
    <x v="94"/>
    <s v="Illinois"/>
    <x v="116"/>
    <x v="2"/>
    <x v="185"/>
    <x v="1"/>
    <x v="8"/>
    <x v="186"/>
    <n v="1.964"/>
    <n v="2"/>
    <n v="0.8"/>
    <n v="-3.2406000000000001"/>
    <n v="0.39279999999999993"/>
    <n v="1.5712000000000002"/>
    <x v="0"/>
    <x v="8"/>
    <s v="Q3"/>
    <x v="5"/>
  </r>
  <r>
    <n v="4226"/>
    <s v="US-2014-102631"/>
    <x v="736"/>
    <x v="709"/>
    <x v="1"/>
    <s v="EB-13840"/>
    <s v="Ellis Ballard"/>
    <x v="1"/>
    <x v="0"/>
    <x v="22"/>
    <s v="Illinois"/>
    <x v="36"/>
    <x v="2"/>
    <x v="1640"/>
    <x v="0"/>
    <x v="5"/>
    <x v="1630"/>
    <n v="94.427999999999997"/>
    <n v="3"/>
    <n v="0.6"/>
    <n v="-42.492600000000003"/>
    <n v="37.7712"/>
    <n v="56.656799999999997"/>
    <x v="2"/>
    <x v="4"/>
    <s v="Q4"/>
    <x v="3"/>
  </r>
  <r>
    <n v="4227"/>
    <s v="CA-2017-120327"/>
    <x v="343"/>
    <x v="38"/>
    <x v="1"/>
    <s v="WB-21850"/>
    <s v="William Brown"/>
    <x v="0"/>
    <x v="0"/>
    <x v="37"/>
    <s v="Iowa"/>
    <x v="46"/>
    <x v="2"/>
    <x v="271"/>
    <x v="1"/>
    <x v="13"/>
    <x v="271"/>
    <n v="45.92"/>
    <n v="4"/>
    <n v="0"/>
    <n v="21.5824"/>
    <n v="45.92"/>
    <n v="0"/>
    <x v="3"/>
    <x v="0"/>
    <s v="Q4"/>
    <x v="3"/>
  </r>
  <r>
    <n v="4228"/>
    <s v="CA-2015-154970"/>
    <x v="956"/>
    <x v="1027"/>
    <x v="1"/>
    <s v="SR-20740"/>
    <s v="Steven Roelle"/>
    <x v="2"/>
    <x v="0"/>
    <x v="4"/>
    <s v="Washington"/>
    <x v="5"/>
    <x v="1"/>
    <x v="389"/>
    <x v="0"/>
    <x v="1"/>
    <x v="390"/>
    <n v="61.584000000000003"/>
    <n v="1"/>
    <n v="0.2"/>
    <n v="-6.9282000000000004"/>
    <n v="49.267200000000003"/>
    <n v="12.316800000000001"/>
    <x v="1"/>
    <x v="9"/>
    <s v="Q1"/>
    <x v="2"/>
  </r>
  <r>
    <n v="4229"/>
    <s v="CA-2016-113803"/>
    <x v="830"/>
    <x v="1028"/>
    <x v="2"/>
    <s v="VG-21805"/>
    <s v="Vivek Grady"/>
    <x v="1"/>
    <x v="0"/>
    <x v="102"/>
    <s v="Indiana"/>
    <x v="237"/>
    <x v="2"/>
    <x v="1134"/>
    <x v="1"/>
    <x v="10"/>
    <x v="1122"/>
    <n v="22.48"/>
    <n v="1"/>
    <n v="0"/>
    <n v="10.3408"/>
    <n v="22.48"/>
    <n v="0"/>
    <x v="0"/>
    <x v="10"/>
    <s v="Q1"/>
    <x v="6"/>
  </r>
  <r>
    <n v="4230"/>
    <s v="CA-2017-100223"/>
    <x v="957"/>
    <x v="778"/>
    <x v="1"/>
    <s v="LS-16945"/>
    <s v="Linda Southworth"/>
    <x v="1"/>
    <x v="0"/>
    <x v="61"/>
    <s v="Texas"/>
    <x v="77"/>
    <x v="2"/>
    <x v="737"/>
    <x v="0"/>
    <x v="5"/>
    <x v="736"/>
    <n v="332.02800000000002"/>
    <n v="9"/>
    <n v="0.6"/>
    <n v="-348.62939999999998"/>
    <n v="132.81120000000001"/>
    <n v="199.21680000000001"/>
    <x v="3"/>
    <x v="7"/>
    <s v="Q3"/>
    <x v="4"/>
  </r>
  <r>
    <n v="4231"/>
    <s v="CA-2017-100223"/>
    <x v="957"/>
    <x v="778"/>
    <x v="1"/>
    <s v="LS-16945"/>
    <s v="Linda Southworth"/>
    <x v="1"/>
    <x v="0"/>
    <x v="61"/>
    <s v="Texas"/>
    <x v="77"/>
    <x v="2"/>
    <x v="858"/>
    <x v="1"/>
    <x v="8"/>
    <x v="852"/>
    <n v="11.394"/>
    <n v="9"/>
    <n v="0.8"/>
    <n v="-17.660699999999999"/>
    <n v="2.2787999999999995"/>
    <n v="9.1151999999999997"/>
    <x v="3"/>
    <x v="7"/>
    <s v="Q3"/>
    <x v="4"/>
  </r>
  <r>
    <n v="4232"/>
    <s v="CA-2017-100223"/>
    <x v="957"/>
    <x v="778"/>
    <x v="1"/>
    <s v="LS-16945"/>
    <s v="Linda Southworth"/>
    <x v="1"/>
    <x v="0"/>
    <x v="61"/>
    <s v="Texas"/>
    <x v="77"/>
    <x v="2"/>
    <x v="1641"/>
    <x v="1"/>
    <x v="10"/>
    <x v="1631"/>
    <n v="15.552"/>
    <n v="3"/>
    <n v="0.2"/>
    <n v="5.6375999999999999"/>
    <n v="12.441600000000001"/>
    <n v="3.1104000000000003"/>
    <x v="3"/>
    <x v="7"/>
    <s v="Q3"/>
    <x v="4"/>
  </r>
  <r>
    <n v="4233"/>
    <s v="CA-2017-100223"/>
    <x v="957"/>
    <x v="778"/>
    <x v="1"/>
    <s v="LS-16945"/>
    <s v="Linda Southworth"/>
    <x v="1"/>
    <x v="0"/>
    <x v="61"/>
    <s v="Texas"/>
    <x v="77"/>
    <x v="2"/>
    <x v="727"/>
    <x v="1"/>
    <x v="10"/>
    <x v="1552"/>
    <n v="31.103999999999999"/>
    <n v="6"/>
    <n v="0.2"/>
    <n v="11.2752"/>
    <n v="24.883200000000002"/>
    <n v="6.2208000000000006"/>
    <x v="3"/>
    <x v="7"/>
    <s v="Q3"/>
    <x v="4"/>
  </r>
  <r>
    <n v="4234"/>
    <s v="CA-2017-100223"/>
    <x v="957"/>
    <x v="778"/>
    <x v="1"/>
    <s v="LS-16945"/>
    <s v="Linda Southworth"/>
    <x v="1"/>
    <x v="0"/>
    <x v="61"/>
    <s v="Texas"/>
    <x v="77"/>
    <x v="2"/>
    <x v="351"/>
    <x v="1"/>
    <x v="8"/>
    <x v="351"/>
    <n v="6.3159999999999998"/>
    <n v="1"/>
    <n v="0.8"/>
    <n v="-10.4214"/>
    <n v="1.2631999999999997"/>
    <n v="5.0528000000000004"/>
    <x v="3"/>
    <x v="7"/>
    <s v="Q3"/>
    <x v="4"/>
  </r>
  <r>
    <n v="4235"/>
    <s v="CA-2014-168823"/>
    <x v="158"/>
    <x v="131"/>
    <x v="2"/>
    <s v="MA-17560"/>
    <s v="Matt Abelman"/>
    <x v="2"/>
    <x v="0"/>
    <x v="10"/>
    <s v="Pennsylvania"/>
    <x v="105"/>
    <x v="3"/>
    <x v="204"/>
    <x v="1"/>
    <x v="10"/>
    <x v="205"/>
    <n v="11.352"/>
    <n v="3"/>
    <n v="0.2"/>
    <n v="4.1151"/>
    <n v="9.0815999999999999"/>
    <n v="2.2704"/>
    <x v="2"/>
    <x v="8"/>
    <s v="Q3"/>
    <x v="1"/>
  </r>
  <r>
    <n v="4236"/>
    <s v="CA-2014-168823"/>
    <x v="158"/>
    <x v="131"/>
    <x v="2"/>
    <s v="MA-17560"/>
    <s v="Matt Abelman"/>
    <x v="2"/>
    <x v="0"/>
    <x v="10"/>
    <s v="Pennsylvania"/>
    <x v="105"/>
    <x v="3"/>
    <x v="865"/>
    <x v="1"/>
    <x v="2"/>
    <x v="859"/>
    <n v="20.808"/>
    <n v="9"/>
    <n v="0.2"/>
    <n v="7.0227000000000004"/>
    <n v="16.6464"/>
    <n v="4.1616"/>
    <x v="2"/>
    <x v="8"/>
    <s v="Q3"/>
    <x v="1"/>
  </r>
  <r>
    <n v="4237"/>
    <s v="CA-2016-162404"/>
    <x v="310"/>
    <x v="330"/>
    <x v="1"/>
    <s v="NF-18475"/>
    <s v="Neil Französisch"/>
    <x v="2"/>
    <x v="0"/>
    <x v="179"/>
    <s v="Illinois"/>
    <x v="228"/>
    <x v="2"/>
    <x v="1395"/>
    <x v="1"/>
    <x v="8"/>
    <x v="1382"/>
    <n v="11.416"/>
    <n v="4"/>
    <n v="0.8"/>
    <n v="-18.836400000000001"/>
    <n v="2.2831999999999995"/>
    <n v="9.1328000000000014"/>
    <x v="0"/>
    <x v="7"/>
    <s v="Q3"/>
    <x v="3"/>
  </r>
  <r>
    <n v="4238"/>
    <s v="CA-2017-104024"/>
    <x v="635"/>
    <x v="787"/>
    <x v="0"/>
    <s v="MD-17860"/>
    <s v="Michael Dominguez"/>
    <x v="1"/>
    <x v="0"/>
    <x v="10"/>
    <s v="Pennsylvania"/>
    <x v="63"/>
    <x v="3"/>
    <x v="1642"/>
    <x v="1"/>
    <x v="6"/>
    <x v="1632"/>
    <n v="9.4079999999999995"/>
    <n v="7"/>
    <n v="0.2"/>
    <n v="0.7056"/>
    <n v="7.5263999999999998"/>
    <n v="1.8815999999999999"/>
    <x v="3"/>
    <x v="6"/>
    <s v="Q3"/>
    <x v="0"/>
  </r>
  <r>
    <n v="4239"/>
    <s v="CA-2017-147144"/>
    <x v="606"/>
    <x v="702"/>
    <x v="2"/>
    <s v="MZ-17335"/>
    <s v="Maria Zettner"/>
    <x v="2"/>
    <x v="0"/>
    <x v="4"/>
    <s v="Washington"/>
    <x v="59"/>
    <x v="1"/>
    <x v="1643"/>
    <x v="1"/>
    <x v="6"/>
    <x v="1633"/>
    <n v="19.829999999999998"/>
    <n v="1"/>
    <n v="0"/>
    <n v="5.9489999999999998"/>
    <n v="19.829999999999998"/>
    <n v="0"/>
    <x v="3"/>
    <x v="10"/>
    <s v="Q1"/>
    <x v="1"/>
  </r>
  <r>
    <n v="4240"/>
    <s v="CA-2017-158673"/>
    <x v="614"/>
    <x v="236"/>
    <x v="1"/>
    <s v="KB-16600"/>
    <s v="Ken Brennan"/>
    <x v="1"/>
    <x v="0"/>
    <x v="354"/>
    <s v="Michigan"/>
    <x v="436"/>
    <x v="2"/>
    <x v="921"/>
    <x v="1"/>
    <x v="10"/>
    <x v="913"/>
    <n v="209.7"/>
    <n v="2"/>
    <n v="0"/>
    <n v="100.65600000000001"/>
    <n v="209.7"/>
    <n v="0"/>
    <x v="3"/>
    <x v="4"/>
    <s v="Q4"/>
    <x v="5"/>
  </r>
  <r>
    <n v="4241"/>
    <s v="CA-2014-133704"/>
    <x v="59"/>
    <x v="316"/>
    <x v="1"/>
    <s v="MA-17995"/>
    <s v="Michelle Arnett"/>
    <x v="2"/>
    <x v="0"/>
    <x v="1"/>
    <s v="California"/>
    <x v="25"/>
    <x v="1"/>
    <x v="1644"/>
    <x v="1"/>
    <x v="9"/>
    <x v="360"/>
    <n v="43.92"/>
    <n v="4"/>
    <n v="0"/>
    <n v="11.8584"/>
    <n v="43.92"/>
    <n v="0"/>
    <x v="2"/>
    <x v="8"/>
    <s v="Q3"/>
    <x v="3"/>
  </r>
  <r>
    <n v="4242"/>
    <s v="CA-2014-133704"/>
    <x v="59"/>
    <x v="316"/>
    <x v="1"/>
    <s v="MA-17995"/>
    <s v="Michelle Arnett"/>
    <x v="2"/>
    <x v="0"/>
    <x v="1"/>
    <s v="California"/>
    <x v="25"/>
    <x v="1"/>
    <x v="674"/>
    <x v="1"/>
    <x v="8"/>
    <x v="674"/>
    <n v="20.231999999999999"/>
    <n v="3"/>
    <n v="0.2"/>
    <n v="6.5754000000000001"/>
    <n v="16.185600000000001"/>
    <n v="4.0464000000000002"/>
    <x v="2"/>
    <x v="8"/>
    <s v="Q3"/>
    <x v="3"/>
  </r>
  <r>
    <n v="4243"/>
    <s v="CA-2016-159142"/>
    <x v="958"/>
    <x v="1012"/>
    <x v="2"/>
    <s v="ME-17320"/>
    <s v="Maria Etezadi"/>
    <x v="2"/>
    <x v="0"/>
    <x v="24"/>
    <s v="Virginia"/>
    <x v="28"/>
    <x v="0"/>
    <x v="140"/>
    <x v="2"/>
    <x v="7"/>
    <x v="141"/>
    <n v="149.97"/>
    <n v="3"/>
    <n v="0"/>
    <n v="5.9988000000000001"/>
    <n v="149.97"/>
    <n v="0"/>
    <x v="0"/>
    <x v="3"/>
    <s v="Q2"/>
    <x v="2"/>
  </r>
  <r>
    <n v="4244"/>
    <s v="CA-2016-159142"/>
    <x v="958"/>
    <x v="1012"/>
    <x v="2"/>
    <s v="ME-17320"/>
    <s v="Maria Etezadi"/>
    <x v="2"/>
    <x v="0"/>
    <x v="24"/>
    <s v="Virginia"/>
    <x v="28"/>
    <x v="0"/>
    <x v="1286"/>
    <x v="1"/>
    <x v="10"/>
    <x v="1272"/>
    <n v="27.81"/>
    <n v="3"/>
    <n v="0"/>
    <n v="13.0707"/>
    <n v="27.81"/>
    <n v="0"/>
    <x v="0"/>
    <x v="3"/>
    <s v="Q2"/>
    <x v="2"/>
  </r>
  <r>
    <n v="4245"/>
    <s v="CA-2014-138436"/>
    <x v="959"/>
    <x v="1029"/>
    <x v="1"/>
    <s v="JD-15895"/>
    <s v="Jonathan Doherty"/>
    <x v="1"/>
    <x v="0"/>
    <x v="1"/>
    <s v="California"/>
    <x v="1"/>
    <x v="1"/>
    <x v="176"/>
    <x v="2"/>
    <x v="11"/>
    <x v="177"/>
    <n v="66.3"/>
    <n v="3"/>
    <n v="0"/>
    <n v="8.6189999999999998"/>
    <n v="66.3"/>
    <n v="0"/>
    <x v="2"/>
    <x v="10"/>
    <s v="Q1"/>
    <x v="4"/>
  </r>
  <r>
    <n v="4246"/>
    <s v="CA-2017-117702"/>
    <x v="354"/>
    <x v="379"/>
    <x v="1"/>
    <s v="LS-16975"/>
    <s v="Lindsay Shagiari"/>
    <x v="2"/>
    <x v="0"/>
    <x v="248"/>
    <s v="Maryland"/>
    <x v="307"/>
    <x v="3"/>
    <x v="1199"/>
    <x v="1"/>
    <x v="6"/>
    <x v="1184"/>
    <n v="1.64"/>
    <n v="1"/>
    <n v="0"/>
    <n v="0.73799999999999999"/>
    <n v="1.64"/>
    <n v="0"/>
    <x v="3"/>
    <x v="0"/>
    <s v="Q4"/>
    <x v="0"/>
  </r>
  <r>
    <n v="4247"/>
    <s v="CA-2017-117702"/>
    <x v="354"/>
    <x v="379"/>
    <x v="1"/>
    <s v="LS-16975"/>
    <s v="Lindsay Shagiari"/>
    <x v="2"/>
    <x v="0"/>
    <x v="248"/>
    <s v="Maryland"/>
    <x v="307"/>
    <x v="3"/>
    <x v="220"/>
    <x v="0"/>
    <x v="5"/>
    <x v="221"/>
    <n v="1049.2"/>
    <n v="5"/>
    <n v="0"/>
    <n v="272.79199999999997"/>
    <n v="1049.2"/>
    <n v="0"/>
    <x v="3"/>
    <x v="0"/>
    <s v="Q4"/>
    <x v="0"/>
  </r>
  <r>
    <n v="4248"/>
    <s v="CA-2017-117702"/>
    <x v="354"/>
    <x v="379"/>
    <x v="1"/>
    <s v="LS-16975"/>
    <s v="Lindsay Shagiari"/>
    <x v="2"/>
    <x v="0"/>
    <x v="248"/>
    <s v="Maryland"/>
    <x v="307"/>
    <x v="3"/>
    <x v="1006"/>
    <x v="0"/>
    <x v="5"/>
    <x v="998"/>
    <n v="20.9"/>
    <n v="5"/>
    <n v="0"/>
    <n v="7.524"/>
    <n v="20.9"/>
    <n v="0"/>
    <x v="3"/>
    <x v="0"/>
    <s v="Q4"/>
    <x v="0"/>
  </r>
  <r>
    <n v="4249"/>
    <s v="CA-2016-157336"/>
    <x v="49"/>
    <x v="455"/>
    <x v="0"/>
    <s v="SJ-20500"/>
    <s v="Shirley Jackson"/>
    <x v="0"/>
    <x v="0"/>
    <x v="54"/>
    <s v="Connecticut"/>
    <x v="69"/>
    <x v="3"/>
    <x v="908"/>
    <x v="1"/>
    <x v="8"/>
    <x v="900"/>
    <n v="88.08"/>
    <n v="6"/>
    <n v="0"/>
    <n v="40.516800000000003"/>
    <n v="88.08"/>
    <n v="0"/>
    <x v="0"/>
    <x v="4"/>
    <s v="Q4"/>
    <x v="6"/>
  </r>
  <r>
    <n v="4250"/>
    <s v="CA-2016-157336"/>
    <x v="49"/>
    <x v="455"/>
    <x v="0"/>
    <s v="SJ-20500"/>
    <s v="Shirley Jackson"/>
    <x v="0"/>
    <x v="0"/>
    <x v="54"/>
    <s v="Connecticut"/>
    <x v="69"/>
    <x v="3"/>
    <x v="499"/>
    <x v="0"/>
    <x v="1"/>
    <x v="499"/>
    <n v="751.92"/>
    <n v="4"/>
    <n v="0"/>
    <n v="150.38399999999999"/>
    <n v="751.92"/>
    <n v="0"/>
    <x v="0"/>
    <x v="4"/>
    <s v="Q4"/>
    <x v="6"/>
  </r>
  <r>
    <n v="4251"/>
    <s v="CA-2014-168130"/>
    <x v="111"/>
    <x v="76"/>
    <x v="3"/>
    <s v="BS-11365"/>
    <s v="Bill Shonely"/>
    <x v="1"/>
    <x v="0"/>
    <x v="20"/>
    <s v="New York"/>
    <x v="164"/>
    <x v="3"/>
    <x v="1153"/>
    <x v="0"/>
    <x v="1"/>
    <x v="1141"/>
    <n v="887.10299999999995"/>
    <n v="7"/>
    <n v="0.1"/>
    <n v="177.42060000000001"/>
    <n v="798.39269999999999"/>
    <n v="88.710300000000004"/>
    <x v="2"/>
    <x v="8"/>
    <s v="Q3"/>
    <x v="5"/>
  </r>
  <r>
    <n v="4252"/>
    <s v="CA-2015-155068"/>
    <x v="924"/>
    <x v="1030"/>
    <x v="3"/>
    <s v="RA-19285"/>
    <s v="Ralph Arnett"/>
    <x v="0"/>
    <x v="0"/>
    <x v="121"/>
    <s v="Florida"/>
    <x v="152"/>
    <x v="0"/>
    <x v="1136"/>
    <x v="2"/>
    <x v="7"/>
    <x v="1124"/>
    <n v="55.944000000000003"/>
    <n v="7"/>
    <n v="0.2"/>
    <n v="-13.2867"/>
    <n v="44.755200000000002"/>
    <n v="11.188800000000001"/>
    <x v="1"/>
    <x v="2"/>
    <s v="Q4"/>
    <x v="5"/>
  </r>
  <r>
    <n v="4253"/>
    <s v="CA-2015-155068"/>
    <x v="924"/>
    <x v="1030"/>
    <x v="3"/>
    <s v="RA-19285"/>
    <s v="Ralph Arnett"/>
    <x v="0"/>
    <x v="0"/>
    <x v="121"/>
    <s v="Florida"/>
    <x v="152"/>
    <x v="0"/>
    <x v="158"/>
    <x v="1"/>
    <x v="6"/>
    <x v="159"/>
    <n v="10.688000000000001"/>
    <n v="2"/>
    <n v="0.2"/>
    <n v="2.2711999999999999"/>
    <n v="8.5504000000000016"/>
    <n v="2.1376000000000004"/>
    <x v="1"/>
    <x v="2"/>
    <s v="Q4"/>
    <x v="5"/>
  </r>
  <r>
    <n v="4254"/>
    <s v="CA-2015-155068"/>
    <x v="924"/>
    <x v="1030"/>
    <x v="3"/>
    <s v="RA-19285"/>
    <s v="Ralph Arnett"/>
    <x v="0"/>
    <x v="0"/>
    <x v="121"/>
    <s v="Florida"/>
    <x v="152"/>
    <x v="0"/>
    <x v="1179"/>
    <x v="2"/>
    <x v="7"/>
    <x v="1165"/>
    <n v="11.824"/>
    <n v="2"/>
    <n v="0.2"/>
    <n v="1.0346"/>
    <n v="9.4592000000000009"/>
    <n v="2.3648000000000002"/>
    <x v="1"/>
    <x v="2"/>
    <s v="Q4"/>
    <x v="5"/>
  </r>
  <r>
    <n v="4255"/>
    <s v="CA-2017-163160"/>
    <x v="119"/>
    <x v="412"/>
    <x v="2"/>
    <s v="TS-21610"/>
    <s v="Troy Staebel"/>
    <x v="0"/>
    <x v="0"/>
    <x v="210"/>
    <s v="Illinois"/>
    <x v="481"/>
    <x v="2"/>
    <x v="813"/>
    <x v="1"/>
    <x v="10"/>
    <x v="33"/>
    <n v="63.311999999999998"/>
    <n v="3"/>
    <n v="0.2"/>
    <n v="20.5764"/>
    <n v="50.6496"/>
    <n v="12.6624"/>
    <x v="3"/>
    <x v="2"/>
    <s v="Q4"/>
    <x v="5"/>
  </r>
  <r>
    <n v="4256"/>
    <s v="CA-2017-163160"/>
    <x v="119"/>
    <x v="412"/>
    <x v="2"/>
    <s v="TS-21610"/>
    <s v="Troy Staebel"/>
    <x v="0"/>
    <x v="0"/>
    <x v="210"/>
    <s v="Illinois"/>
    <x v="481"/>
    <x v="2"/>
    <x v="261"/>
    <x v="1"/>
    <x v="8"/>
    <x v="261"/>
    <n v="96.784000000000006"/>
    <n v="4"/>
    <n v="0.8"/>
    <n v="-145.17599999999999"/>
    <n v="19.356799999999996"/>
    <n v="77.427200000000013"/>
    <x v="3"/>
    <x v="2"/>
    <s v="Q4"/>
    <x v="5"/>
  </r>
  <r>
    <n v="4257"/>
    <s v="CA-2017-163160"/>
    <x v="119"/>
    <x v="412"/>
    <x v="2"/>
    <s v="TS-21610"/>
    <s v="Troy Staebel"/>
    <x v="0"/>
    <x v="0"/>
    <x v="210"/>
    <s v="Illinois"/>
    <x v="481"/>
    <x v="2"/>
    <x v="698"/>
    <x v="0"/>
    <x v="5"/>
    <x v="698"/>
    <n v="10.476000000000001"/>
    <n v="3"/>
    <n v="0.6"/>
    <n v="-6.8094000000000001"/>
    <n v="4.1904000000000003"/>
    <n v="6.2856000000000005"/>
    <x v="3"/>
    <x v="2"/>
    <s v="Q4"/>
    <x v="5"/>
  </r>
  <r>
    <n v="4258"/>
    <s v="CA-2015-101924"/>
    <x v="406"/>
    <x v="609"/>
    <x v="1"/>
    <s v="KB-16585"/>
    <s v="Ken Black"/>
    <x v="1"/>
    <x v="0"/>
    <x v="261"/>
    <s v="Oregon"/>
    <x v="324"/>
    <x v="1"/>
    <x v="1526"/>
    <x v="1"/>
    <x v="8"/>
    <x v="1513"/>
    <n v="9.7620000000000005"/>
    <n v="2"/>
    <n v="0.7"/>
    <n v="-6.8334000000000001"/>
    <n v="2.9286000000000008"/>
    <n v="6.8334000000000001"/>
    <x v="1"/>
    <x v="8"/>
    <s v="Q3"/>
    <x v="5"/>
  </r>
  <r>
    <n v="4259"/>
    <s v="CA-2016-124793"/>
    <x v="560"/>
    <x v="67"/>
    <x v="2"/>
    <s v="MM-18280"/>
    <s v="Muhammed MacIntyre"/>
    <x v="1"/>
    <x v="0"/>
    <x v="4"/>
    <s v="Washington"/>
    <x v="5"/>
    <x v="1"/>
    <x v="812"/>
    <x v="0"/>
    <x v="1"/>
    <x v="809"/>
    <n v="196.78399999999999"/>
    <n v="2"/>
    <n v="0.2"/>
    <n v="-22.138200000000001"/>
    <n v="157.4272"/>
    <n v="39.3568"/>
    <x v="0"/>
    <x v="10"/>
    <s v="Q1"/>
    <x v="2"/>
  </r>
  <r>
    <n v="4260"/>
    <s v="CA-2017-118367"/>
    <x v="960"/>
    <x v="40"/>
    <x v="0"/>
    <s v="LO-17170"/>
    <s v="Lori Olson"/>
    <x v="1"/>
    <x v="0"/>
    <x v="20"/>
    <s v="New York"/>
    <x v="45"/>
    <x v="3"/>
    <x v="244"/>
    <x v="1"/>
    <x v="12"/>
    <x v="245"/>
    <n v="47.98"/>
    <n v="2"/>
    <n v="0"/>
    <n v="23.99"/>
    <n v="47.98"/>
    <n v="0"/>
    <x v="3"/>
    <x v="2"/>
    <s v="Q4"/>
    <x v="3"/>
  </r>
  <r>
    <n v="4261"/>
    <s v="CA-2017-164819"/>
    <x v="453"/>
    <x v="163"/>
    <x v="0"/>
    <s v="RS-19420"/>
    <s v="Ricardo Sperren"/>
    <x v="1"/>
    <x v="0"/>
    <x v="54"/>
    <s v="Connecticut"/>
    <x v="69"/>
    <x v="3"/>
    <x v="709"/>
    <x v="1"/>
    <x v="2"/>
    <x v="708"/>
    <n v="13.05"/>
    <n v="5"/>
    <n v="0"/>
    <n v="6.0030000000000001"/>
    <n v="13.05"/>
    <n v="0"/>
    <x v="3"/>
    <x v="2"/>
    <s v="Q4"/>
    <x v="1"/>
  </r>
  <r>
    <n v="4262"/>
    <s v="CA-2017-158344"/>
    <x v="783"/>
    <x v="825"/>
    <x v="1"/>
    <s v="CC-12475"/>
    <s v="Cindy Chapman"/>
    <x v="0"/>
    <x v="0"/>
    <x v="278"/>
    <s v="Minnesota"/>
    <x v="349"/>
    <x v="2"/>
    <x v="1097"/>
    <x v="2"/>
    <x v="11"/>
    <x v="1087"/>
    <n v="63.96"/>
    <n v="4"/>
    <n v="0"/>
    <n v="19.8276"/>
    <n v="63.96"/>
    <n v="0"/>
    <x v="3"/>
    <x v="6"/>
    <s v="Q3"/>
    <x v="2"/>
  </r>
  <r>
    <n v="4263"/>
    <s v="CA-2017-123351"/>
    <x v="296"/>
    <x v="425"/>
    <x v="1"/>
    <s v="KT-16480"/>
    <s v="Kean Thornton"/>
    <x v="0"/>
    <x v="0"/>
    <x v="38"/>
    <s v="Georgia"/>
    <x v="112"/>
    <x v="0"/>
    <x v="1429"/>
    <x v="1"/>
    <x v="9"/>
    <x v="1417"/>
    <n v="80.48"/>
    <n v="1"/>
    <n v="0"/>
    <n v="24.143999999999998"/>
    <n v="80.48"/>
    <n v="0"/>
    <x v="3"/>
    <x v="8"/>
    <s v="Q3"/>
    <x v="6"/>
  </r>
  <r>
    <n v="4264"/>
    <s v="CA-2017-110429"/>
    <x v="132"/>
    <x v="834"/>
    <x v="1"/>
    <s v="DM-13015"/>
    <s v="Darrin Martin"/>
    <x v="0"/>
    <x v="0"/>
    <x v="10"/>
    <s v="Pennsylvania"/>
    <x v="105"/>
    <x v="3"/>
    <x v="1645"/>
    <x v="1"/>
    <x v="8"/>
    <x v="1634"/>
    <n v="11.673"/>
    <n v="3"/>
    <n v="0.7"/>
    <n v="-7.782"/>
    <n v="3.5019000000000005"/>
    <n v="8.1710999999999991"/>
    <x v="3"/>
    <x v="0"/>
    <s v="Q4"/>
    <x v="5"/>
  </r>
  <r>
    <n v="4265"/>
    <s v="US-2016-131611"/>
    <x v="732"/>
    <x v="333"/>
    <x v="1"/>
    <s v="EP-13915"/>
    <s v="Emily Phan"/>
    <x v="0"/>
    <x v="0"/>
    <x v="12"/>
    <s v="Texas"/>
    <x v="66"/>
    <x v="2"/>
    <x v="584"/>
    <x v="0"/>
    <x v="3"/>
    <x v="584"/>
    <n v="863.12800000000004"/>
    <n v="8"/>
    <n v="0.3"/>
    <n v="-160.29519999999999"/>
    <n v="604.18960000000004"/>
    <n v="258.9384"/>
    <x v="0"/>
    <x v="0"/>
    <s v="Q4"/>
    <x v="3"/>
  </r>
  <r>
    <n v="4266"/>
    <s v="US-2016-131611"/>
    <x v="732"/>
    <x v="333"/>
    <x v="1"/>
    <s v="EP-13915"/>
    <s v="Emily Phan"/>
    <x v="0"/>
    <x v="0"/>
    <x v="12"/>
    <s v="Texas"/>
    <x v="66"/>
    <x v="2"/>
    <x v="990"/>
    <x v="1"/>
    <x v="8"/>
    <x v="305"/>
    <n v="3.5640000000000001"/>
    <n v="3"/>
    <n v="0.8"/>
    <n v="-6.2370000000000001"/>
    <n v="0.71279999999999988"/>
    <n v="2.8512000000000004"/>
    <x v="0"/>
    <x v="0"/>
    <s v="Q4"/>
    <x v="3"/>
  </r>
  <r>
    <n v="4267"/>
    <s v="US-2016-131611"/>
    <x v="732"/>
    <x v="333"/>
    <x v="1"/>
    <s v="EP-13915"/>
    <s v="Emily Phan"/>
    <x v="0"/>
    <x v="0"/>
    <x v="12"/>
    <s v="Texas"/>
    <x v="66"/>
    <x v="2"/>
    <x v="1333"/>
    <x v="0"/>
    <x v="0"/>
    <x v="1318"/>
    <n v="956.66480000000001"/>
    <n v="7"/>
    <n v="0.32"/>
    <n v="-225.0976"/>
    <n v="650.53206399999999"/>
    <n v="306.13273600000002"/>
    <x v="0"/>
    <x v="0"/>
    <s v="Q4"/>
    <x v="3"/>
  </r>
  <r>
    <n v="4268"/>
    <s v="US-2016-131611"/>
    <x v="732"/>
    <x v="333"/>
    <x v="1"/>
    <s v="EP-13915"/>
    <s v="Emily Phan"/>
    <x v="0"/>
    <x v="0"/>
    <x v="12"/>
    <s v="Texas"/>
    <x v="66"/>
    <x v="2"/>
    <x v="542"/>
    <x v="1"/>
    <x v="8"/>
    <x v="542"/>
    <n v="12.587999999999999"/>
    <n v="3"/>
    <n v="0.8"/>
    <n v="-20.140799999999999"/>
    <n v="2.5175999999999994"/>
    <n v="10.070399999999999"/>
    <x v="0"/>
    <x v="0"/>
    <s v="Q4"/>
    <x v="3"/>
  </r>
  <r>
    <n v="4269"/>
    <s v="US-2016-131611"/>
    <x v="732"/>
    <x v="333"/>
    <x v="1"/>
    <s v="EP-13915"/>
    <s v="Emily Phan"/>
    <x v="0"/>
    <x v="0"/>
    <x v="12"/>
    <s v="Texas"/>
    <x v="66"/>
    <x v="2"/>
    <x v="1482"/>
    <x v="2"/>
    <x v="11"/>
    <x v="1469"/>
    <n v="171.96"/>
    <n v="5"/>
    <n v="0.2"/>
    <n v="45.139499999999998"/>
    <n v="137.56800000000001"/>
    <n v="34.392000000000003"/>
    <x v="0"/>
    <x v="0"/>
    <s v="Q4"/>
    <x v="3"/>
  </r>
  <r>
    <n v="4270"/>
    <s v="US-2017-124821"/>
    <x v="643"/>
    <x v="89"/>
    <x v="0"/>
    <s v="AM-10705"/>
    <s v="Anne McFarland"/>
    <x v="0"/>
    <x v="0"/>
    <x v="4"/>
    <s v="Washington"/>
    <x v="60"/>
    <x v="1"/>
    <x v="562"/>
    <x v="0"/>
    <x v="3"/>
    <x v="561"/>
    <n v="871.4"/>
    <n v="4"/>
    <n v="0"/>
    <n v="148.13800000000001"/>
    <n v="871.4"/>
    <n v="0"/>
    <x v="3"/>
    <x v="1"/>
    <s v="Q2"/>
    <x v="1"/>
  </r>
  <r>
    <n v="4271"/>
    <s v="CA-2015-166975"/>
    <x v="650"/>
    <x v="26"/>
    <x v="1"/>
    <s v="SH-20635"/>
    <s v="Stefanie Holloman"/>
    <x v="1"/>
    <x v="0"/>
    <x v="25"/>
    <s v="Tennessee"/>
    <x v="279"/>
    <x v="0"/>
    <x v="1640"/>
    <x v="0"/>
    <x v="5"/>
    <x v="1630"/>
    <n v="692.47199999999998"/>
    <n v="11"/>
    <n v="0.2"/>
    <n v="190.4298"/>
    <n v="553.97760000000005"/>
    <n v="138.49440000000001"/>
    <x v="1"/>
    <x v="0"/>
    <s v="Q4"/>
    <x v="6"/>
  </r>
  <r>
    <n v="4272"/>
    <s v="CA-2016-123806"/>
    <x v="390"/>
    <x v="902"/>
    <x v="0"/>
    <s v="LA-16780"/>
    <s v="Laura Armstrong"/>
    <x v="1"/>
    <x v="0"/>
    <x v="248"/>
    <s v="Maryland"/>
    <x v="307"/>
    <x v="3"/>
    <x v="689"/>
    <x v="0"/>
    <x v="5"/>
    <x v="689"/>
    <n v="207.76"/>
    <n v="4"/>
    <n v="0"/>
    <n v="85.181600000000003"/>
    <n v="207.76"/>
    <n v="0"/>
    <x v="0"/>
    <x v="0"/>
    <s v="Q4"/>
    <x v="6"/>
  </r>
  <r>
    <n v="4273"/>
    <s v="US-2017-158505"/>
    <x v="246"/>
    <x v="804"/>
    <x v="3"/>
    <s v="SF-20200"/>
    <s v="Sarah Foster"/>
    <x v="0"/>
    <x v="0"/>
    <x v="208"/>
    <s v="Utah"/>
    <x v="407"/>
    <x v="1"/>
    <x v="1557"/>
    <x v="2"/>
    <x v="7"/>
    <x v="1546"/>
    <n v="71.927999999999997"/>
    <n v="9"/>
    <n v="0.2"/>
    <n v="6.2937000000000003"/>
    <n v="57.542400000000001"/>
    <n v="14.3856"/>
    <x v="3"/>
    <x v="7"/>
    <s v="Q3"/>
    <x v="5"/>
  </r>
  <r>
    <n v="4274"/>
    <s v="US-2017-158505"/>
    <x v="246"/>
    <x v="804"/>
    <x v="3"/>
    <s v="SF-20200"/>
    <s v="Sarah Foster"/>
    <x v="0"/>
    <x v="0"/>
    <x v="208"/>
    <s v="Utah"/>
    <x v="407"/>
    <x v="1"/>
    <x v="1062"/>
    <x v="1"/>
    <x v="6"/>
    <x v="1051"/>
    <n v="25.99"/>
    <n v="1"/>
    <n v="0"/>
    <n v="7.5370999999999997"/>
    <n v="25.99"/>
    <n v="0"/>
    <x v="3"/>
    <x v="7"/>
    <s v="Q3"/>
    <x v="5"/>
  </r>
  <r>
    <n v="4275"/>
    <s v="CA-2015-142692"/>
    <x v="924"/>
    <x v="1031"/>
    <x v="1"/>
    <s v="AG-10495"/>
    <s v="Andrew Gjertsen"/>
    <x v="1"/>
    <x v="0"/>
    <x v="4"/>
    <s v="Washington"/>
    <x v="59"/>
    <x v="1"/>
    <x v="307"/>
    <x v="1"/>
    <x v="8"/>
    <x v="307"/>
    <n v="3.5920000000000001"/>
    <n v="1"/>
    <n v="0.2"/>
    <n v="1.1225000000000001"/>
    <n v="2.8736000000000002"/>
    <n v="0.71840000000000004"/>
    <x v="1"/>
    <x v="2"/>
    <s v="Q4"/>
    <x v="5"/>
  </r>
  <r>
    <n v="4276"/>
    <s v="CA-2015-123456"/>
    <x v="584"/>
    <x v="620"/>
    <x v="1"/>
    <s v="KN-16450"/>
    <s v="Kean Nguyen"/>
    <x v="1"/>
    <x v="0"/>
    <x v="61"/>
    <s v="Texas"/>
    <x v="77"/>
    <x v="2"/>
    <x v="166"/>
    <x v="1"/>
    <x v="9"/>
    <x v="167"/>
    <n v="48.631999999999998"/>
    <n v="2"/>
    <n v="0.8"/>
    <n v="-121.58"/>
    <n v="9.7263999999999982"/>
    <n v="38.9056"/>
    <x v="1"/>
    <x v="7"/>
    <s v="Q3"/>
    <x v="6"/>
  </r>
  <r>
    <n v="4277"/>
    <s v="CA-2017-151358"/>
    <x v="238"/>
    <x v="554"/>
    <x v="1"/>
    <s v="NF-18595"/>
    <s v="Nicole Fjeld"/>
    <x v="2"/>
    <x v="0"/>
    <x v="4"/>
    <s v="Washington"/>
    <x v="59"/>
    <x v="1"/>
    <x v="765"/>
    <x v="1"/>
    <x v="4"/>
    <x v="764"/>
    <n v="323.10000000000002"/>
    <n v="2"/>
    <n v="0"/>
    <n v="61.389000000000003"/>
    <n v="323.10000000000002"/>
    <n v="0"/>
    <x v="3"/>
    <x v="6"/>
    <s v="Q3"/>
    <x v="5"/>
  </r>
  <r>
    <n v="4278"/>
    <s v="US-2016-107440"/>
    <x v="947"/>
    <x v="1032"/>
    <x v="1"/>
    <s v="BS-11365"/>
    <s v="Bill Shonely"/>
    <x v="1"/>
    <x v="0"/>
    <x v="80"/>
    <s v="New Jersey"/>
    <x v="100"/>
    <x v="3"/>
    <x v="1646"/>
    <x v="2"/>
    <x v="15"/>
    <x v="1635"/>
    <n v="9099.93"/>
    <n v="7"/>
    <n v="0"/>
    <n v="2365.9818"/>
    <n v="9099.93"/>
    <n v="0"/>
    <x v="0"/>
    <x v="3"/>
    <s v="Q2"/>
    <x v="3"/>
  </r>
  <r>
    <n v="4279"/>
    <s v="US-2016-107440"/>
    <x v="947"/>
    <x v="1032"/>
    <x v="1"/>
    <s v="BS-11365"/>
    <s v="Bill Shonely"/>
    <x v="1"/>
    <x v="0"/>
    <x v="80"/>
    <s v="New Jersey"/>
    <x v="100"/>
    <x v="3"/>
    <x v="1467"/>
    <x v="0"/>
    <x v="5"/>
    <x v="1454"/>
    <n v="9.9600000000000009"/>
    <n v="2"/>
    <n v="0"/>
    <n v="3.2867999999999999"/>
    <n v="9.9600000000000009"/>
    <n v="0"/>
    <x v="0"/>
    <x v="3"/>
    <s v="Q2"/>
    <x v="3"/>
  </r>
  <r>
    <n v="4280"/>
    <s v="US-2016-107440"/>
    <x v="947"/>
    <x v="1032"/>
    <x v="1"/>
    <s v="BS-11365"/>
    <s v="Bill Shonely"/>
    <x v="1"/>
    <x v="0"/>
    <x v="80"/>
    <s v="New Jersey"/>
    <x v="100"/>
    <x v="3"/>
    <x v="881"/>
    <x v="1"/>
    <x v="8"/>
    <x v="875"/>
    <n v="25.3"/>
    <n v="5"/>
    <n v="0"/>
    <n v="11.891"/>
    <n v="25.3"/>
    <n v="0"/>
    <x v="0"/>
    <x v="3"/>
    <s v="Q2"/>
    <x v="3"/>
  </r>
  <r>
    <n v="4281"/>
    <s v="CA-2014-166989"/>
    <x v="687"/>
    <x v="7"/>
    <x v="1"/>
    <s v="RM-19675"/>
    <s v="Robert Marley"/>
    <x v="2"/>
    <x v="0"/>
    <x v="20"/>
    <s v="New York"/>
    <x v="164"/>
    <x v="3"/>
    <x v="252"/>
    <x v="1"/>
    <x v="10"/>
    <x v="253"/>
    <n v="11.36"/>
    <n v="2"/>
    <n v="0"/>
    <n v="5.2256"/>
    <n v="11.36"/>
    <n v="0"/>
    <x v="2"/>
    <x v="0"/>
    <s v="Q4"/>
    <x v="5"/>
  </r>
  <r>
    <n v="4282"/>
    <s v="CA-2014-166989"/>
    <x v="687"/>
    <x v="7"/>
    <x v="1"/>
    <s v="RM-19675"/>
    <s v="Robert Marley"/>
    <x v="2"/>
    <x v="0"/>
    <x v="20"/>
    <s v="New York"/>
    <x v="164"/>
    <x v="3"/>
    <x v="1464"/>
    <x v="0"/>
    <x v="1"/>
    <x v="1450"/>
    <n v="69.263999999999996"/>
    <n v="2"/>
    <n v="0.1"/>
    <n v="14.622400000000001"/>
    <n v="62.337599999999995"/>
    <n v="6.9264000000000001"/>
    <x v="2"/>
    <x v="0"/>
    <s v="Q4"/>
    <x v="5"/>
  </r>
  <r>
    <n v="4283"/>
    <s v="CA-2014-103100"/>
    <x v="414"/>
    <x v="955"/>
    <x v="2"/>
    <s v="AB-10105"/>
    <s v="Adrian Barton"/>
    <x v="0"/>
    <x v="0"/>
    <x v="245"/>
    <s v="Indiana"/>
    <x v="303"/>
    <x v="2"/>
    <x v="1647"/>
    <x v="1"/>
    <x v="2"/>
    <x v="1636"/>
    <n v="3.69"/>
    <n v="1"/>
    <n v="0"/>
    <n v="1.7343"/>
    <n v="3.69"/>
    <n v="0"/>
    <x v="2"/>
    <x v="4"/>
    <s v="Q4"/>
    <x v="3"/>
  </r>
  <r>
    <n v="4284"/>
    <s v="CA-2014-103100"/>
    <x v="414"/>
    <x v="955"/>
    <x v="2"/>
    <s v="AB-10105"/>
    <s v="Adrian Barton"/>
    <x v="0"/>
    <x v="0"/>
    <x v="245"/>
    <s v="Indiana"/>
    <x v="303"/>
    <x v="2"/>
    <x v="1498"/>
    <x v="1"/>
    <x v="8"/>
    <x v="1486"/>
    <n v="1103.97"/>
    <n v="3"/>
    <n v="0"/>
    <n v="496.78649999999999"/>
    <n v="1103.97"/>
    <n v="0"/>
    <x v="2"/>
    <x v="4"/>
    <s v="Q4"/>
    <x v="3"/>
  </r>
  <r>
    <n v="4285"/>
    <s v="CA-2015-105690"/>
    <x v="82"/>
    <x v="6"/>
    <x v="0"/>
    <s v="CA-11965"/>
    <s v="Carol Adams"/>
    <x v="1"/>
    <x v="0"/>
    <x v="396"/>
    <s v="Texas"/>
    <x v="482"/>
    <x v="2"/>
    <x v="1103"/>
    <x v="0"/>
    <x v="0"/>
    <x v="1092"/>
    <n v="246.1328"/>
    <n v="2"/>
    <n v="0.32"/>
    <n v="-76.011600000000001"/>
    <n v="167.37030399999998"/>
    <n v="78.762495999999999"/>
    <x v="1"/>
    <x v="0"/>
    <s v="Q4"/>
    <x v="3"/>
  </r>
  <r>
    <n v="4286"/>
    <s v="CA-2015-105690"/>
    <x v="82"/>
    <x v="6"/>
    <x v="0"/>
    <s v="CA-11965"/>
    <s v="Carol Adams"/>
    <x v="1"/>
    <x v="0"/>
    <x v="396"/>
    <s v="Texas"/>
    <x v="482"/>
    <x v="2"/>
    <x v="2"/>
    <x v="1"/>
    <x v="2"/>
    <x v="2"/>
    <n v="11.696"/>
    <n v="2"/>
    <n v="0.2"/>
    <n v="3.9474"/>
    <n v="9.3567999999999998"/>
    <n v="2.3391999999999999"/>
    <x v="1"/>
    <x v="0"/>
    <s v="Q4"/>
    <x v="3"/>
  </r>
  <r>
    <n v="4287"/>
    <s v="CA-2015-105690"/>
    <x v="82"/>
    <x v="6"/>
    <x v="0"/>
    <s v="CA-11965"/>
    <s v="Carol Adams"/>
    <x v="1"/>
    <x v="0"/>
    <x v="396"/>
    <s v="Texas"/>
    <x v="482"/>
    <x v="2"/>
    <x v="1572"/>
    <x v="2"/>
    <x v="16"/>
    <x v="1563"/>
    <n v="439.99200000000002"/>
    <n v="1"/>
    <n v="0.2"/>
    <n v="164.99700000000001"/>
    <n v="351.99360000000001"/>
    <n v="87.998400000000004"/>
    <x v="1"/>
    <x v="0"/>
    <s v="Q4"/>
    <x v="3"/>
  </r>
  <r>
    <n v="4288"/>
    <s v="CA-2017-127516"/>
    <x v="116"/>
    <x v="362"/>
    <x v="1"/>
    <s v="EH-14005"/>
    <s v="Erica Hernandez"/>
    <x v="2"/>
    <x v="0"/>
    <x v="316"/>
    <s v="Tennessee"/>
    <x v="394"/>
    <x v="0"/>
    <x v="459"/>
    <x v="1"/>
    <x v="4"/>
    <x v="460"/>
    <n v="64.784000000000006"/>
    <n v="1"/>
    <n v="0.2"/>
    <n v="-12.956799999999999"/>
    <n v="51.827200000000005"/>
    <n v="12.956800000000001"/>
    <x v="3"/>
    <x v="4"/>
    <s v="Q4"/>
    <x v="6"/>
  </r>
  <r>
    <n v="4289"/>
    <s v="US-2015-117184"/>
    <x v="961"/>
    <x v="1033"/>
    <x v="1"/>
    <s v="ON-18715"/>
    <s v="Odella Nelson"/>
    <x v="1"/>
    <x v="0"/>
    <x v="12"/>
    <s v="Texas"/>
    <x v="14"/>
    <x v="2"/>
    <x v="1197"/>
    <x v="1"/>
    <x v="8"/>
    <x v="1182"/>
    <n v="33.28"/>
    <n v="5"/>
    <n v="0.8"/>
    <n v="-49.92"/>
    <n v="6.6559999999999988"/>
    <n v="26.624000000000002"/>
    <x v="1"/>
    <x v="5"/>
    <s v="Q2"/>
    <x v="1"/>
  </r>
  <r>
    <n v="4290"/>
    <s v="US-2015-117184"/>
    <x v="961"/>
    <x v="1033"/>
    <x v="1"/>
    <s v="ON-18715"/>
    <s v="Odella Nelson"/>
    <x v="1"/>
    <x v="0"/>
    <x v="12"/>
    <s v="Texas"/>
    <x v="14"/>
    <x v="2"/>
    <x v="707"/>
    <x v="1"/>
    <x v="10"/>
    <x v="706"/>
    <n v="14.087999999999999"/>
    <n v="3"/>
    <n v="0.2"/>
    <n v="4.9307999999999996"/>
    <n v="11.2704"/>
    <n v="2.8176000000000001"/>
    <x v="1"/>
    <x v="5"/>
    <s v="Q2"/>
    <x v="1"/>
  </r>
  <r>
    <n v="4291"/>
    <s v="CA-2017-102407"/>
    <x v="34"/>
    <x v="114"/>
    <x v="0"/>
    <s v="AT-10435"/>
    <s v="Alyssa Tate"/>
    <x v="2"/>
    <x v="0"/>
    <x v="1"/>
    <s v="California"/>
    <x v="25"/>
    <x v="1"/>
    <x v="311"/>
    <x v="1"/>
    <x v="6"/>
    <x v="311"/>
    <n v="11.16"/>
    <n v="2"/>
    <n v="0"/>
    <n v="2.79"/>
    <n v="11.16"/>
    <n v="0"/>
    <x v="3"/>
    <x v="4"/>
    <s v="Q4"/>
    <x v="3"/>
  </r>
  <r>
    <n v="4292"/>
    <s v="CA-2017-102407"/>
    <x v="34"/>
    <x v="114"/>
    <x v="0"/>
    <s v="AT-10435"/>
    <s v="Alyssa Tate"/>
    <x v="2"/>
    <x v="0"/>
    <x v="1"/>
    <s v="California"/>
    <x v="25"/>
    <x v="1"/>
    <x v="209"/>
    <x v="0"/>
    <x v="3"/>
    <x v="210"/>
    <n v="896.32799999999997"/>
    <n v="9"/>
    <n v="0.2"/>
    <n v="22.408200000000001"/>
    <n v="717.06240000000003"/>
    <n v="179.26560000000001"/>
    <x v="3"/>
    <x v="4"/>
    <s v="Q4"/>
    <x v="3"/>
  </r>
  <r>
    <n v="4293"/>
    <s v="CA-2017-102407"/>
    <x v="34"/>
    <x v="114"/>
    <x v="0"/>
    <s v="AT-10435"/>
    <s v="Alyssa Tate"/>
    <x v="2"/>
    <x v="0"/>
    <x v="1"/>
    <s v="California"/>
    <x v="25"/>
    <x v="1"/>
    <x v="1141"/>
    <x v="1"/>
    <x v="9"/>
    <x v="1129"/>
    <n v="189"/>
    <n v="1"/>
    <n v="0"/>
    <n v="68.040000000000006"/>
    <n v="189"/>
    <n v="0"/>
    <x v="3"/>
    <x v="4"/>
    <s v="Q4"/>
    <x v="3"/>
  </r>
  <r>
    <n v="4294"/>
    <s v="CA-2017-130967"/>
    <x v="434"/>
    <x v="1034"/>
    <x v="1"/>
    <s v="EB-13870"/>
    <s v="Emily Burns"/>
    <x v="0"/>
    <x v="0"/>
    <x v="10"/>
    <s v="Pennsylvania"/>
    <x v="11"/>
    <x v="3"/>
    <x v="173"/>
    <x v="2"/>
    <x v="7"/>
    <x v="174"/>
    <n v="53.981999999999999"/>
    <n v="3"/>
    <n v="0.4"/>
    <n v="-10.7964"/>
    <n v="32.389199999999995"/>
    <n v="21.5928"/>
    <x v="3"/>
    <x v="10"/>
    <s v="Q1"/>
    <x v="5"/>
  </r>
  <r>
    <n v="4295"/>
    <s v="CA-2017-101581"/>
    <x v="760"/>
    <x v="471"/>
    <x v="1"/>
    <s v="DW-13195"/>
    <s v="David Wiener"/>
    <x v="1"/>
    <x v="0"/>
    <x v="252"/>
    <s v="Oregon"/>
    <x v="312"/>
    <x v="1"/>
    <x v="223"/>
    <x v="0"/>
    <x v="3"/>
    <x v="224"/>
    <n v="177.22499999999999"/>
    <n v="5"/>
    <n v="0.5"/>
    <n v="-120.51300000000001"/>
    <n v="88.612499999999997"/>
    <n v="88.612499999999997"/>
    <x v="3"/>
    <x v="2"/>
    <s v="Q4"/>
    <x v="1"/>
  </r>
  <r>
    <n v="4296"/>
    <s v="CA-2017-169124"/>
    <x v="445"/>
    <x v="778"/>
    <x v="1"/>
    <s v="MB-17305"/>
    <s v="Maria Bertelson"/>
    <x v="0"/>
    <x v="0"/>
    <x v="397"/>
    <s v="California"/>
    <x v="483"/>
    <x v="1"/>
    <x v="1618"/>
    <x v="0"/>
    <x v="5"/>
    <x v="1609"/>
    <n v="129.38999999999999"/>
    <n v="3"/>
    <n v="0"/>
    <n v="54.343800000000002"/>
    <n v="129.38999999999999"/>
    <n v="0"/>
    <x v="3"/>
    <x v="7"/>
    <s v="Q3"/>
    <x v="2"/>
  </r>
  <r>
    <n v="4297"/>
    <s v="CA-2017-117261"/>
    <x v="507"/>
    <x v="643"/>
    <x v="1"/>
    <s v="TH-21235"/>
    <s v="Tiffany House"/>
    <x v="1"/>
    <x v="0"/>
    <x v="1"/>
    <s v="California"/>
    <x v="3"/>
    <x v="1"/>
    <x v="1033"/>
    <x v="1"/>
    <x v="4"/>
    <x v="1024"/>
    <n v="54.32"/>
    <n v="4"/>
    <n v="0"/>
    <n v="0.54320000000000002"/>
    <n v="54.32"/>
    <n v="0"/>
    <x v="3"/>
    <x v="8"/>
    <s v="Q3"/>
    <x v="2"/>
  </r>
  <r>
    <n v="4298"/>
    <s v="CA-2017-129021"/>
    <x v="962"/>
    <x v="1035"/>
    <x v="0"/>
    <s v="PO-18850"/>
    <s v="Patrick O'Brill"/>
    <x v="0"/>
    <x v="0"/>
    <x v="315"/>
    <s v="Florida"/>
    <x v="393"/>
    <x v="0"/>
    <x v="1461"/>
    <x v="2"/>
    <x v="7"/>
    <x v="1447"/>
    <n v="4367.8959999999997"/>
    <n v="13"/>
    <n v="0.2"/>
    <n v="327.59219999999999"/>
    <n v="3494.3168000000001"/>
    <n v="873.57920000000001"/>
    <x v="3"/>
    <x v="6"/>
    <s v="Q3"/>
    <x v="4"/>
  </r>
  <r>
    <n v="4299"/>
    <s v="CA-2017-129021"/>
    <x v="962"/>
    <x v="1035"/>
    <x v="0"/>
    <s v="PO-18850"/>
    <s v="Patrick O'Brill"/>
    <x v="0"/>
    <x v="0"/>
    <x v="315"/>
    <s v="Florida"/>
    <x v="393"/>
    <x v="0"/>
    <x v="1174"/>
    <x v="1"/>
    <x v="10"/>
    <x v="1160"/>
    <n v="49.567999999999998"/>
    <n v="2"/>
    <n v="0.2"/>
    <n v="15.49"/>
    <n v="39.654400000000003"/>
    <n v="9.9136000000000006"/>
    <x v="3"/>
    <x v="6"/>
    <s v="Q3"/>
    <x v="4"/>
  </r>
  <r>
    <n v="4300"/>
    <s v="CA-2017-129021"/>
    <x v="962"/>
    <x v="1035"/>
    <x v="0"/>
    <s v="PO-18850"/>
    <s v="Patrick O'Brill"/>
    <x v="0"/>
    <x v="0"/>
    <x v="315"/>
    <s v="Florida"/>
    <x v="393"/>
    <x v="0"/>
    <x v="731"/>
    <x v="1"/>
    <x v="9"/>
    <x v="730"/>
    <n v="161.376"/>
    <n v="6"/>
    <n v="0.2"/>
    <n v="12.103199999999999"/>
    <n v="129.10080000000002"/>
    <n v="32.275200000000005"/>
    <x v="3"/>
    <x v="6"/>
    <s v="Q3"/>
    <x v="4"/>
  </r>
  <r>
    <n v="4301"/>
    <s v="CA-2017-129021"/>
    <x v="962"/>
    <x v="1035"/>
    <x v="0"/>
    <s v="PO-18850"/>
    <s v="Patrick O'Brill"/>
    <x v="0"/>
    <x v="0"/>
    <x v="315"/>
    <s v="Florida"/>
    <x v="393"/>
    <x v="0"/>
    <x v="852"/>
    <x v="0"/>
    <x v="5"/>
    <x v="845"/>
    <n v="2.7839999999999998"/>
    <n v="2"/>
    <n v="0.2"/>
    <n v="0.41760000000000003"/>
    <n v="2.2271999999999998"/>
    <n v="0.55679999999999996"/>
    <x v="3"/>
    <x v="6"/>
    <s v="Q3"/>
    <x v="4"/>
  </r>
  <r>
    <n v="4302"/>
    <s v="CA-2017-129021"/>
    <x v="962"/>
    <x v="1035"/>
    <x v="0"/>
    <s v="PO-18850"/>
    <s v="Patrick O'Brill"/>
    <x v="0"/>
    <x v="0"/>
    <x v="315"/>
    <s v="Florida"/>
    <x v="393"/>
    <x v="0"/>
    <x v="834"/>
    <x v="1"/>
    <x v="10"/>
    <x v="829"/>
    <n v="8.7200000000000006"/>
    <n v="5"/>
    <n v="0.2"/>
    <n v="2.9430000000000001"/>
    <n v="6.9760000000000009"/>
    <n v="1.7440000000000002"/>
    <x v="3"/>
    <x v="6"/>
    <s v="Q3"/>
    <x v="4"/>
  </r>
  <r>
    <n v="4303"/>
    <s v="CA-2014-123253"/>
    <x v="963"/>
    <x v="1036"/>
    <x v="0"/>
    <s v="DE-13255"/>
    <s v="Deanra Eno"/>
    <x v="2"/>
    <x v="0"/>
    <x v="80"/>
    <s v="Ohio"/>
    <x v="345"/>
    <x v="3"/>
    <x v="282"/>
    <x v="1"/>
    <x v="6"/>
    <x v="282"/>
    <n v="3.9119999999999999"/>
    <n v="1"/>
    <n v="0.2"/>
    <n v="1.0268999999999999"/>
    <n v="3.1295999999999999"/>
    <n v="0.78239999999999998"/>
    <x v="2"/>
    <x v="6"/>
    <s v="Q3"/>
    <x v="5"/>
  </r>
  <r>
    <n v="4304"/>
    <s v="CA-2016-121601"/>
    <x v="964"/>
    <x v="1037"/>
    <x v="3"/>
    <s v="MO-17500"/>
    <s v="Mary O'Rourke"/>
    <x v="0"/>
    <x v="0"/>
    <x v="398"/>
    <s v="Texas"/>
    <x v="484"/>
    <x v="2"/>
    <x v="761"/>
    <x v="1"/>
    <x v="12"/>
    <x v="760"/>
    <n v="59.752000000000002"/>
    <n v="7"/>
    <n v="0.2"/>
    <n v="19.4194"/>
    <n v="47.801600000000008"/>
    <n v="11.950400000000002"/>
    <x v="0"/>
    <x v="2"/>
    <s v="Q4"/>
    <x v="0"/>
  </r>
  <r>
    <n v="4305"/>
    <s v="CA-2014-162278"/>
    <x v="965"/>
    <x v="1038"/>
    <x v="0"/>
    <s v="AH-10585"/>
    <s v="Angele Hood"/>
    <x v="0"/>
    <x v="0"/>
    <x v="4"/>
    <s v="Washington"/>
    <x v="59"/>
    <x v="1"/>
    <x v="468"/>
    <x v="0"/>
    <x v="5"/>
    <x v="469"/>
    <n v="63.92"/>
    <n v="4"/>
    <n v="0"/>
    <n v="3.1960000000000002"/>
    <n v="63.92"/>
    <n v="0"/>
    <x v="2"/>
    <x v="2"/>
    <s v="Q4"/>
    <x v="1"/>
  </r>
  <r>
    <n v="4306"/>
    <s v="CA-2014-162278"/>
    <x v="965"/>
    <x v="1038"/>
    <x v="0"/>
    <s v="AH-10585"/>
    <s v="Angele Hood"/>
    <x v="0"/>
    <x v="0"/>
    <x v="4"/>
    <s v="Washington"/>
    <x v="59"/>
    <x v="1"/>
    <x v="1485"/>
    <x v="2"/>
    <x v="7"/>
    <x v="1472"/>
    <n v="383.96"/>
    <n v="5"/>
    <n v="0.2"/>
    <n v="38.396000000000001"/>
    <n v="307.16800000000001"/>
    <n v="76.792000000000002"/>
    <x v="2"/>
    <x v="2"/>
    <s v="Q4"/>
    <x v="1"/>
  </r>
  <r>
    <n v="4307"/>
    <s v="CA-2016-161095"/>
    <x v="931"/>
    <x v="696"/>
    <x v="3"/>
    <s v="CS-12250"/>
    <s v="Chris Selesnick"/>
    <x v="1"/>
    <x v="0"/>
    <x v="1"/>
    <s v="California"/>
    <x v="3"/>
    <x v="1"/>
    <x v="507"/>
    <x v="1"/>
    <x v="8"/>
    <x v="507"/>
    <n v="7.7519999999999998"/>
    <n v="3"/>
    <n v="0.2"/>
    <n v="2.8100999999999998"/>
    <n v="6.2016"/>
    <n v="1.5504"/>
    <x v="0"/>
    <x v="1"/>
    <s v="Q2"/>
    <x v="0"/>
  </r>
  <r>
    <n v="4308"/>
    <s v="CA-2016-161095"/>
    <x v="931"/>
    <x v="696"/>
    <x v="3"/>
    <s v="CS-12250"/>
    <s v="Chris Selesnick"/>
    <x v="1"/>
    <x v="0"/>
    <x v="1"/>
    <s v="California"/>
    <x v="3"/>
    <x v="1"/>
    <x v="301"/>
    <x v="1"/>
    <x v="8"/>
    <x v="301"/>
    <n v="33.567999999999998"/>
    <n v="2"/>
    <n v="0.2"/>
    <n v="11.748799999999999"/>
    <n v="26.854399999999998"/>
    <n v="6.7135999999999996"/>
    <x v="0"/>
    <x v="1"/>
    <s v="Q2"/>
    <x v="0"/>
  </r>
  <r>
    <n v="4309"/>
    <s v="CA-2014-125829"/>
    <x v="130"/>
    <x v="193"/>
    <x v="1"/>
    <s v="WB-21850"/>
    <s v="William Brown"/>
    <x v="0"/>
    <x v="0"/>
    <x v="1"/>
    <s v="California"/>
    <x v="62"/>
    <x v="1"/>
    <x v="1270"/>
    <x v="2"/>
    <x v="7"/>
    <x v="1255"/>
    <n v="666.34400000000005"/>
    <n v="7"/>
    <n v="0.2"/>
    <n v="66.634399999999999"/>
    <n v="533.07520000000011"/>
    <n v="133.26880000000003"/>
    <x v="2"/>
    <x v="0"/>
    <s v="Q4"/>
    <x v="0"/>
  </r>
  <r>
    <n v="4310"/>
    <s v="CA-2014-125829"/>
    <x v="130"/>
    <x v="193"/>
    <x v="1"/>
    <s v="WB-21850"/>
    <s v="William Brown"/>
    <x v="0"/>
    <x v="0"/>
    <x v="1"/>
    <s v="California"/>
    <x v="62"/>
    <x v="1"/>
    <x v="363"/>
    <x v="0"/>
    <x v="3"/>
    <x v="363"/>
    <n v="573.72799999999995"/>
    <n v="4"/>
    <n v="0.2"/>
    <n v="-64.544399999999996"/>
    <n v="458.98239999999998"/>
    <n v="114.7456"/>
    <x v="2"/>
    <x v="0"/>
    <s v="Q4"/>
    <x v="0"/>
  </r>
  <r>
    <n v="4311"/>
    <s v="CA-2014-125829"/>
    <x v="130"/>
    <x v="193"/>
    <x v="1"/>
    <s v="WB-21850"/>
    <s v="William Brown"/>
    <x v="0"/>
    <x v="0"/>
    <x v="1"/>
    <s v="California"/>
    <x v="62"/>
    <x v="1"/>
    <x v="624"/>
    <x v="1"/>
    <x v="8"/>
    <x v="624"/>
    <n v="21.936"/>
    <n v="3"/>
    <n v="0.2"/>
    <n v="8.2260000000000009"/>
    <n v="17.5488"/>
    <n v="4.3872"/>
    <x v="2"/>
    <x v="0"/>
    <s v="Q4"/>
    <x v="0"/>
  </r>
  <r>
    <n v="4312"/>
    <s v="CA-2014-125829"/>
    <x v="130"/>
    <x v="193"/>
    <x v="1"/>
    <s v="WB-21850"/>
    <s v="William Brown"/>
    <x v="0"/>
    <x v="0"/>
    <x v="1"/>
    <s v="California"/>
    <x v="62"/>
    <x v="1"/>
    <x v="1396"/>
    <x v="1"/>
    <x v="10"/>
    <x v="1383"/>
    <n v="19.440000000000001"/>
    <n v="3"/>
    <n v="0"/>
    <n v="9.3312000000000008"/>
    <n v="19.440000000000001"/>
    <n v="0"/>
    <x v="2"/>
    <x v="0"/>
    <s v="Q4"/>
    <x v="0"/>
  </r>
  <r>
    <n v="4313"/>
    <s v="CA-2014-125829"/>
    <x v="130"/>
    <x v="193"/>
    <x v="1"/>
    <s v="WB-21850"/>
    <s v="William Brown"/>
    <x v="0"/>
    <x v="0"/>
    <x v="1"/>
    <s v="California"/>
    <x v="62"/>
    <x v="1"/>
    <x v="1648"/>
    <x v="2"/>
    <x v="15"/>
    <x v="1637"/>
    <n v="447.96800000000002"/>
    <n v="4"/>
    <n v="0.2"/>
    <n v="139.99"/>
    <n v="358.37440000000004"/>
    <n v="89.593600000000009"/>
    <x v="2"/>
    <x v="0"/>
    <s v="Q4"/>
    <x v="0"/>
  </r>
  <r>
    <n v="4314"/>
    <s v="CA-2014-123127"/>
    <x v="78"/>
    <x v="74"/>
    <x v="1"/>
    <s v="SP-20620"/>
    <s v="Stefania Perrino"/>
    <x v="1"/>
    <x v="0"/>
    <x v="85"/>
    <s v="New York"/>
    <x v="254"/>
    <x v="3"/>
    <x v="1612"/>
    <x v="1"/>
    <x v="9"/>
    <x v="1603"/>
    <n v="16.78"/>
    <n v="2"/>
    <n v="0"/>
    <n v="4.1950000000000003"/>
    <n v="16.78"/>
    <n v="0"/>
    <x v="2"/>
    <x v="8"/>
    <s v="Q3"/>
    <x v="2"/>
  </r>
  <r>
    <n v="4315"/>
    <s v="CA-2015-115945"/>
    <x v="608"/>
    <x v="651"/>
    <x v="1"/>
    <s v="AB-10165"/>
    <s v="Alan Barnes"/>
    <x v="0"/>
    <x v="0"/>
    <x v="1"/>
    <s v="California"/>
    <x v="62"/>
    <x v="1"/>
    <x v="1554"/>
    <x v="1"/>
    <x v="6"/>
    <x v="772"/>
    <n v="20.96"/>
    <n v="2"/>
    <n v="0"/>
    <n v="5.24"/>
    <n v="20.96"/>
    <n v="0"/>
    <x v="1"/>
    <x v="1"/>
    <s v="Q2"/>
    <x v="6"/>
  </r>
  <r>
    <n v="4316"/>
    <s v="CA-2015-115945"/>
    <x v="608"/>
    <x v="651"/>
    <x v="1"/>
    <s v="AB-10165"/>
    <s v="Alan Barnes"/>
    <x v="0"/>
    <x v="0"/>
    <x v="1"/>
    <s v="California"/>
    <x v="62"/>
    <x v="1"/>
    <x v="805"/>
    <x v="1"/>
    <x v="8"/>
    <x v="803"/>
    <n v="88.751999999999995"/>
    <n v="3"/>
    <n v="0.2"/>
    <n v="27.734999999999999"/>
    <n v="71.001599999999996"/>
    <n v="17.750399999999999"/>
    <x v="1"/>
    <x v="1"/>
    <s v="Q2"/>
    <x v="6"/>
  </r>
  <r>
    <n v="4317"/>
    <s v="CA-2015-115945"/>
    <x v="608"/>
    <x v="651"/>
    <x v="1"/>
    <s v="AB-10165"/>
    <s v="Alan Barnes"/>
    <x v="0"/>
    <x v="0"/>
    <x v="1"/>
    <s v="California"/>
    <x v="62"/>
    <x v="1"/>
    <x v="537"/>
    <x v="1"/>
    <x v="4"/>
    <x v="537"/>
    <n v="304.23"/>
    <n v="3"/>
    <n v="0"/>
    <n v="9.1268999999999991"/>
    <n v="304.23"/>
    <n v="0"/>
    <x v="1"/>
    <x v="1"/>
    <s v="Q2"/>
    <x v="6"/>
  </r>
  <r>
    <n v="4318"/>
    <s v="CA-2015-136735"/>
    <x v="353"/>
    <x v="1039"/>
    <x v="1"/>
    <s v="HA-14920"/>
    <s v="Helen Andreada"/>
    <x v="0"/>
    <x v="0"/>
    <x v="8"/>
    <s v="California"/>
    <x v="94"/>
    <x v="1"/>
    <x v="556"/>
    <x v="1"/>
    <x v="12"/>
    <x v="555"/>
    <n v="167.86"/>
    <n v="2"/>
    <n v="0"/>
    <n v="78.894199999999998"/>
    <n v="167.86"/>
    <n v="0"/>
    <x v="1"/>
    <x v="7"/>
    <s v="Q3"/>
    <x v="1"/>
  </r>
  <r>
    <n v="4319"/>
    <s v="US-2017-136189"/>
    <x v="226"/>
    <x v="33"/>
    <x v="1"/>
    <s v="DC-13285"/>
    <s v="Debra Catini"/>
    <x v="0"/>
    <x v="0"/>
    <x v="102"/>
    <s v="Virginia"/>
    <x v="195"/>
    <x v="0"/>
    <x v="1649"/>
    <x v="0"/>
    <x v="5"/>
    <x v="1638"/>
    <n v="82.38"/>
    <n v="6"/>
    <n v="0"/>
    <n v="25.537800000000001"/>
    <n v="82.38"/>
    <n v="0"/>
    <x v="3"/>
    <x v="4"/>
    <s v="Q4"/>
    <x v="6"/>
  </r>
  <r>
    <n v="4320"/>
    <s v="CA-2014-152345"/>
    <x v="282"/>
    <x v="752"/>
    <x v="0"/>
    <s v="ST-20530"/>
    <s v="Shui Tom"/>
    <x v="0"/>
    <x v="0"/>
    <x v="305"/>
    <s v="New Mexico"/>
    <x v="382"/>
    <x v="1"/>
    <x v="1136"/>
    <x v="2"/>
    <x v="7"/>
    <x v="1124"/>
    <n v="23.975999999999999"/>
    <n v="3"/>
    <n v="0.2"/>
    <n v="-5.6943000000000001"/>
    <n v="19.180800000000001"/>
    <n v="4.7952000000000004"/>
    <x v="2"/>
    <x v="4"/>
    <s v="Q4"/>
    <x v="2"/>
  </r>
  <r>
    <n v="4321"/>
    <s v="CA-2014-152345"/>
    <x v="282"/>
    <x v="752"/>
    <x v="0"/>
    <s v="ST-20530"/>
    <s v="Shui Tom"/>
    <x v="0"/>
    <x v="0"/>
    <x v="305"/>
    <s v="New Mexico"/>
    <x v="382"/>
    <x v="1"/>
    <x v="1291"/>
    <x v="1"/>
    <x v="4"/>
    <x v="1277"/>
    <n v="33.29"/>
    <n v="1"/>
    <n v="0"/>
    <n v="7.9896000000000003"/>
    <n v="33.29"/>
    <n v="0"/>
    <x v="2"/>
    <x v="4"/>
    <s v="Q4"/>
    <x v="2"/>
  </r>
  <r>
    <n v="4322"/>
    <s v="US-2015-147662"/>
    <x v="966"/>
    <x v="621"/>
    <x v="1"/>
    <s v="KB-16315"/>
    <s v="Karl Braun"/>
    <x v="0"/>
    <x v="0"/>
    <x v="59"/>
    <s v="Ohio"/>
    <x v="75"/>
    <x v="3"/>
    <x v="444"/>
    <x v="1"/>
    <x v="8"/>
    <x v="444"/>
    <n v="14.952"/>
    <n v="2"/>
    <n v="0.7"/>
    <n v="-11.961600000000001"/>
    <n v="4.4856000000000007"/>
    <n v="10.4664"/>
    <x v="1"/>
    <x v="11"/>
    <s v="Q1"/>
    <x v="3"/>
  </r>
  <r>
    <n v="4323"/>
    <s v="US-2015-147662"/>
    <x v="966"/>
    <x v="621"/>
    <x v="1"/>
    <s v="KB-16315"/>
    <s v="Karl Braun"/>
    <x v="0"/>
    <x v="0"/>
    <x v="59"/>
    <s v="Ohio"/>
    <x v="75"/>
    <x v="3"/>
    <x v="1400"/>
    <x v="2"/>
    <x v="7"/>
    <x v="1387"/>
    <n v="323.98200000000003"/>
    <n v="3"/>
    <n v="0.4"/>
    <n v="-80.995500000000007"/>
    <n v="194.38920000000002"/>
    <n v="129.59280000000001"/>
    <x v="1"/>
    <x v="11"/>
    <s v="Q1"/>
    <x v="3"/>
  </r>
  <r>
    <n v="4324"/>
    <s v="US-2015-147662"/>
    <x v="966"/>
    <x v="621"/>
    <x v="1"/>
    <s v="KB-16315"/>
    <s v="Karl Braun"/>
    <x v="0"/>
    <x v="0"/>
    <x v="59"/>
    <s v="Ohio"/>
    <x v="75"/>
    <x v="3"/>
    <x v="315"/>
    <x v="1"/>
    <x v="8"/>
    <x v="315"/>
    <n v="2.286"/>
    <n v="2"/>
    <n v="0.7"/>
    <n v="-1.6763999999999999"/>
    <n v="0.68580000000000008"/>
    <n v="1.6001999999999998"/>
    <x v="1"/>
    <x v="11"/>
    <s v="Q1"/>
    <x v="3"/>
  </r>
  <r>
    <n v="4325"/>
    <s v="US-2015-147662"/>
    <x v="966"/>
    <x v="621"/>
    <x v="1"/>
    <s v="KB-16315"/>
    <s v="Karl Braun"/>
    <x v="0"/>
    <x v="0"/>
    <x v="59"/>
    <s v="Ohio"/>
    <x v="75"/>
    <x v="3"/>
    <x v="879"/>
    <x v="1"/>
    <x v="6"/>
    <x v="873"/>
    <n v="14.352"/>
    <n v="3"/>
    <n v="0.2"/>
    <n v="0.89700000000000002"/>
    <n v="11.4816"/>
    <n v="2.8704000000000001"/>
    <x v="1"/>
    <x v="11"/>
    <s v="Q1"/>
    <x v="3"/>
  </r>
  <r>
    <n v="4326"/>
    <s v="US-2015-147662"/>
    <x v="966"/>
    <x v="621"/>
    <x v="1"/>
    <s v="KB-16315"/>
    <s v="Karl Braun"/>
    <x v="0"/>
    <x v="0"/>
    <x v="59"/>
    <s v="Ohio"/>
    <x v="75"/>
    <x v="3"/>
    <x v="1048"/>
    <x v="2"/>
    <x v="11"/>
    <x v="1037"/>
    <n v="71.975999999999999"/>
    <n v="3"/>
    <n v="0.2"/>
    <n v="0.89970000000000006"/>
    <n v="57.580800000000004"/>
    <n v="14.395200000000001"/>
    <x v="1"/>
    <x v="11"/>
    <s v="Q1"/>
    <x v="3"/>
  </r>
  <r>
    <n v="4327"/>
    <s v="CA-2016-153346"/>
    <x v="967"/>
    <x v="1040"/>
    <x v="2"/>
    <s v="TB-21355"/>
    <s v="Todd Boyes"/>
    <x v="1"/>
    <x v="0"/>
    <x v="135"/>
    <s v="New Jersey"/>
    <x v="170"/>
    <x v="3"/>
    <x v="1320"/>
    <x v="1"/>
    <x v="6"/>
    <x v="1306"/>
    <n v="9.2100000000000009"/>
    <n v="3"/>
    <n v="0"/>
    <n v="2.3025000000000002"/>
    <n v="9.2100000000000009"/>
    <n v="0"/>
    <x v="0"/>
    <x v="9"/>
    <s v="Q1"/>
    <x v="2"/>
  </r>
  <r>
    <n v="4328"/>
    <s v="CA-2016-153346"/>
    <x v="967"/>
    <x v="1040"/>
    <x v="2"/>
    <s v="TB-21355"/>
    <s v="Todd Boyes"/>
    <x v="1"/>
    <x v="0"/>
    <x v="135"/>
    <s v="New Jersey"/>
    <x v="170"/>
    <x v="3"/>
    <x v="1552"/>
    <x v="1"/>
    <x v="10"/>
    <x v="1540"/>
    <n v="18"/>
    <n v="5"/>
    <n v="0"/>
    <n v="8.2799999999999994"/>
    <n v="18"/>
    <n v="0"/>
    <x v="0"/>
    <x v="9"/>
    <s v="Q1"/>
    <x v="2"/>
  </r>
  <r>
    <n v="4329"/>
    <s v="CA-2017-118360"/>
    <x v="719"/>
    <x v="377"/>
    <x v="1"/>
    <s v="JC-15775"/>
    <s v="John Castell"/>
    <x v="0"/>
    <x v="0"/>
    <x v="20"/>
    <s v="New York"/>
    <x v="164"/>
    <x v="3"/>
    <x v="1446"/>
    <x v="1"/>
    <x v="10"/>
    <x v="1433"/>
    <n v="42.93"/>
    <n v="9"/>
    <n v="0"/>
    <n v="19.3185"/>
    <n v="42.93"/>
    <n v="0"/>
    <x v="3"/>
    <x v="3"/>
    <s v="Q2"/>
    <x v="3"/>
  </r>
  <r>
    <n v="4330"/>
    <s v="CA-2017-149853"/>
    <x v="621"/>
    <x v="1041"/>
    <x v="1"/>
    <s v="PO-18850"/>
    <s v="Patrick O'Brill"/>
    <x v="0"/>
    <x v="0"/>
    <x v="146"/>
    <s v="Florida"/>
    <x v="186"/>
    <x v="0"/>
    <x v="1650"/>
    <x v="1"/>
    <x v="10"/>
    <x v="1639"/>
    <n v="15.552"/>
    <n v="3"/>
    <n v="0.2"/>
    <n v="5.4432"/>
    <n v="12.441600000000001"/>
    <n v="3.1104000000000003"/>
    <x v="3"/>
    <x v="2"/>
    <s v="Q4"/>
    <x v="0"/>
  </r>
  <r>
    <n v="4331"/>
    <s v="CA-2017-149853"/>
    <x v="621"/>
    <x v="1041"/>
    <x v="1"/>
    <s v="PO-18850"/>
    <s v="Patrick O'Brill"/>
    <x v="0"/>
    <x v="0"/>
    <x v="146"/>
    <s v="Florida"/>
    <x v="186"/>
    <x v="0"/>
    <x v="566"/>
    <x v="1"/>
    <x v="9"/>
    <x v="566"/>
    <n v="17.920000000000002"/>
    <n v="5"/>
    <n v="0.2"/>
    <n v="1.1200000000000001"/>
    <n v="14.336000000000002"/>
    <n v="3.5840000000000005"/>
    <x v="3"/>
    <x v="2"/>
    <s v="Q4"/>
    <x v="0"/>
  </r>
  <r>
    <n v="4332"/>
    <s v="CA-2017-107909"/>
    <x v="853"/>
    <x v="371"/>
    <x v="1"/>
    <s v="SS-20875"/>
    <s v="Sung Shariari"/>
    <x v="0"/>
    <x v="0"/>
    <x v="252"/>
    <s v="Washington"/>
    <x v="485"/>
    <x v="1"/>
    <x v="84"/>
    <x v="2"/>
    <x v="11"/>
    <x v="84"/>
    <n v="19.989999999999998"/>
    <n v="1"/>
    <n v="0"/>
    <n v="6.7965999999999998"/>
    <n v="19.989999999999998"/>
    <n v="0"/>
    <x v="3"/>
    <x v="8"/>
    <s v="Q3"/>
    <x v="5"/>
  </r>
  <r>
    <n v="4333"/>
    <s v="CA-2017-107909"/>
    <x v="853"/>
    <x v="371"/>
    <x v="1"/>
    <s v="SS-20875"/>
    <s v="Sung Shariari"/>
    <x v="0"/>
    <x v="0"/>
    <x v="252"/>
    <s v="Washington"/>
    <x v="485"/>
    <x v="1"/>
    <x v="1547"/>
    <x v="1"/>
    <x v="8"/>
    <x v="1535"/>
    <n v="22.92"/>
    <n v="5"/>
    <n v="0.2"/>
    <n v="8.0220000000000002"/>
    <n v="18.336000000000002"/>
    <n v="4.5840000000000005"/>
    <x v="3"/>
    <x v="8"/>
    <s v="Q3"/>
    <x v="5"/>
  </r>
  <r>
    <n v="4334"/>
    <s v="CA-2015-112375"/>
    <x v="379"/>
    <x v="98"/>
    <x v="1"/>
    <s v="RD-19720"/>
    <s v="Roger Demir"/>
    <x v="0"/>
    <x v="0"/>
    <x v="399"/>
    <s v="Florida"/>
    <x v="486"/>
    <x v="0"/>
    <x v="1651"/>
    <x v="2"/>
    <x v="11"/>
    <x v="1640"/>
    <n v="50.88"/>
    <n v="6"/>
    <n v="0.2"/>
    <n v="14.628"/>
    <n v="40.704000000000008"/>
    <n v="10.176000000000002"/>
    <x v="1"/>
    <x v="4"/>
    <s v="Q4"/>
    <x v="2"/>
  </r>
  <r>
    <n v="4335"/>
    <s v="CA-2015-112375"/>
    <x v="379"/>
    <x v="98"/>
    <x v="1"/>
    <s v="RD-19720"/>
    <s v="Roger Demir"/>
    <x v="0"/>
    <x v="0"/>
    <x v="399"/>
    <s v="Florida"/>
    <x v="486"/>
    <x v="0"/>
    <x v="830"/>
    <x v="1"/>
    <x v="12"/>
    <x v="825"/>
    <n v="27.312000000000001"/>
    <n v="2"/>
    <n v="0.2"/>
    <n v="9.2178000000000004"/>
    <n v="21.849600000000002"/>
    <n v="5.4624000000000006"/>
    <x v="1"/>
    <x v="4"/>
    <s v="Q4"/>
    <x v="2"/>
  </r>
  <r>
    <n v="4336"/>
    <s v="CA-2015-154795"/>
    <x v="139"/>
    <x v="140"/>
    <x v="1"/>
    <s v="GZ-14470"/>
    <s v="Gary Zandusky"/>
    <x v="0"/>
    <x v="0"/>
    <x v="400"/>
    <s v="Arizona"/>
    <x v="487"/>
    <x v="1"/>
    <x v="1652"/>
    <x v="1"/>
    <x v="12"/>
    <x v="1641"/>
    <n v="7.92"/>
    <n v="1"/>
    <n v="0.2"/>
    <n v="2.7719999999999998"/>
    <n v="6.3360000000000003"/>
    <n v="1.5840000000000001"/>
    <x v="1"/>
    <x v="4"/>
    <s v="Q4"/>
    <x v="1"/>
  </r>
  <r>
    <n v="4337"/>
    <s v="CA-2015-154795"/>
    <x v="139"/>
    <x v="140"/>
    <x v="1"/>
    <s v="GZ-14470"/>
    <s v="Gary Zandusky"/>
    <x v="0"/>
    <x v="0"/>
    <x v="400"/>
    <s v="Arizona"/>
    <x v="487"/>
    <x v="1"/>
    <x v="1104"/>
    <x v="0"/>
    <x v="5"/>
    <x v="1093"/>
    <n v="14.368"/>
    <n v="2"/>
    <n v="0.2"/>
    <n v="3.9512"/>
    <n v="11.494400000000001"/>
    <n v="2.8736000000000002"/>
    <x v="1"/>
    <x v="4"/>
    <s v="Q4"/>
    <x v="1"/>
  </r>
  <r>
    <n v="4338"/>
    <s v="CA-2015-125234"/>
    <x v="154"/>
    <x v="382"/>
    <x v="1"/>
    <s v="SN-20710"/>
    <s v="Steve Nguyen"/>
    <x v="2"/>
    <x v="0"/>
    <x v="1"/>
    <s v="California"/>
    <x v="13"/>
    <x v="1"/>
    <x v="357"/>
    <x v="2"/>
    <x v="11"/>
    <x v="357"/>
    <n v="107.97"/>
    <n v="3"/>
    <n v="0"/>
    <n v="22.6737"/>
    <n v="107.97"/>
    <n v="0"/>
    <x v="1"/>
    <x v="0"/>
    <s v="Q4"/>
    <x v="5"/>
  </r>
  <r>
    <n v="4339"/>
    <s v="CA-2015-125234"/>
    <x v="154"/>
    <x v="382"/>
    <x v="1"/>
    <s v="SN-20710"/>
    <s v="Steve Nguyen"/>
    <x v="2"/>
    <x v="0"/>
    <x v="1"/>
    <s v="California"/>
    <x v="13"/>
    <x v="1"/>
    <x v="67"/>
    <x v="1"/>
    <x v="10"/>
    <x v="67"/>
    <n v="113.82"/>
    <n v="3"/>
    <n v="0"/>
    <n v="53.495399999999997"/>
    <n v="113.82"/>
    <n v="0"/>
    <x v="1"/>
    <x v="0"/>
    <s v="Q4"/>
    <x v="5"/>
  </r>
  <r>
    <n v="4340"/>
    <s v="CA-2017-133501"/>
    <x v="151"/>
    <x v="153"/>
    <x v="1"/>
    <s v="DK-12895"/>
    <s v="Dana Kaydos"/>
    <x v="0"/>
    <x v="0"/>
    <x v="47"/>
    <s v="Tennessee"/>
    <x v="78"/>
    <x v="0"/>
    <x v="974"/>
    <x v="1"/>
    <x v="10"/>
    <x v="968"/>
    <n v="5.1840000000000002"/>
    <n v="1"/>
    <n v="0.2"/>
    <n v="1.8144"/>
    <n v="4.1472000000000007"/>
    <n v="1.0368000000000002"/>
    <x v="3"/>
    <x v="6"/>
    <s v="Q3"/>
    <x v="1"/>
  </r>
  <r>
    <n v="4341"/>
    <s v="US-2014-129609"/>
    <x v="579"/>
    <x v="1042"/>
    <x v="3"/>
    <s v="VM-21835"/>
    <s v="Vivian Mathis"/>
    <x v="0"/>
    <x v="0"/>
    <x v="401"/>
    <s v="Indiana"/>
    <x v="488"/>
    <x v="2"/>
    <x v="359"/>
    <x v="1"/>
    <x v="6"/>
    <x v="359"/>
    <n v="16.28"/>
    <n v="2"/>
    <n v="0"/>
    <n v="6.5119999999999996"/>
    <n v="16.28"/>
    <n v="0"/>
    <x v="2"/>
    <x v="10"/>
    <s v="Q1"/>
    <x v="3"/>
  </r>
  <r>
    <n v="4342"/>
    <s v="CA-2017-130309"/>
    <x v="94"/>
    <x v="91"/>
    <x v="1"/>
    <s v="GB-14575"/>
    <s v="Giulietta Baptist"/>
    <x v="0"/>
    <x v="0"/>
    <x v="81"/>
    <s v="Virginia"/>
    <x v="101"/>
    <x v="0"/>
    <x v="245"/>
    <x v="1"/>
    <x v="4"/>
    <x v="246"/>
    <n v="544.38"/>
    <n v="3"/>
    <n v="0"/>
    <n v="157.87020000000001"/>
    <n v="544.38"/>
    <n v="0"/>
    <x v="3"/>
    <x v="4"/>
    <s v="Q4"/>
    <x v="1"/>
  </r>
  <r>
    <n v="4343"/>
    <s v="CA-2017-105410"/>
    <x v="498"/>
    <x v="782"/>
    <x v="2"/>
    <s v="ND-18370"/>
    <s v="Natalie DeCherney"/>
    <x v="0"/>
    <x v="0"/>
    <x v="8"/>
    <s v="California"/>
    <x v="94"/>
    <x v="1"/>
    <x v="925"/>
    <x v="1"/>
    <x v="8"/>
    <x v="917"/>
    <n v="19.824000000000002"/>
    <n v="6"/>
    <n v="0.2"/>
    <n v="6.6905999999999999"/>
    <n v="15.859200000000001"/>
    <n v="3.9648000000000003"/>
    <x v="3"/>
    <x v="10"/>
    <s v="Q1"/>
    <x v="1"/>
  </r>
  <r>
    <n v="4344"/>
    <s v="CA-2017-105410"/>
    <x v="498"/>
    <x v="782"/>
    <x v="2"/>
    <s v="ND-18370"/>
    <s v="Natalie DeCherney"/>
    <x v="0"/>
    <x v="0"/>
    <x v="8"/>
    <s v="California"/>
    <x v="94"/>
    <x v="1"/>
    <x v="1075"/>
    <x v="2"/>
    <x v="7"/>
    <x v="1065"/>
    <n v="657.50400000000002"/>
    <n v="6"/>
    <n v="0.2"/>
    <n v="-131.5008"/>
    <n v="526.00319999999999"/>
    <n v="131.5008"/>
    <x v="3"/>
    <x v="10"/>
    <s v="Q1"/>
    <x v="1"/>
  </r>
  <r>
    <n v="4345"/>
    <s v="CA-2017-105410"/>
    <x v="498"/>
    <x v="782"/>
    <x v="2"/>
    <s v="ND-18370"/>
    <s v="Natalie DeCherney"/>
    <x v="0"/>
    <x v="0"/>
    <x v="8"/>
    <s v="California"/>
    <x v="94"/>
    <x v="1"/>
    <x v="100"/>
    <x v="2"/>
    <x v="11"/>
    <x v="100"/>
    <n v="99.54"/>
    <n v="2"/>
    <n v="0"/>
    <n v="10.949400000000001"/>
    <n v="99.54"/>
    <n v="0"/>
    <x v="3"/>
    <x v="10"/>
    <s v="Q1"/>
    <x v="1"/>
  </r>
  <r>
    <n v="4346"/>
    <s v="CA-2017-105410"/>
    <x v="498"/>
    <x v="782"/>
    <x v="2"/>
    <s v="ND-18370"/>
    <s v="Natalie DeCherney"/>
    <x v="0"/>
    <x v="0"/>
    <x v="8"/>
    <s v="California"/>
    <x v="94"/>
    <x v="1"/>
    <x v="1135"/>
    <x v="2"/>
    <x v="11"/>
    <x v="1123"/>
    <n v="199.96"/>
    <n v="4"/>
    <n v="0"/>
    <n v="85.982799999999997"/>
    <n v="199.96"/>
    <n v="0"/>
    <x v="3"/>
    <x v="10"/>
    <s v="Q1"/>
    <x v="1"/>
  </r>
  <r>
    <n v="4347"/>
    <s v="CA-2016-120355"/>
    <x v="31"/>
    <x v="1043"/>
    <x v="1"/>
    <s v="MM-17260"/>
    <s v="Magdelene Morse"/>
    <x v="0"/>
    <x v="0"/>
    <x v="106"/>
    <s v="New York"/>
    <x v="131"/>
    <x v="3"/>
    <x v="654"/>
    <x v="0"/>
    <x v="1"/>
    <x v="654"/>
    <n v="631.78200000000004"/>
    <n v="2"/>
    <n v="0.1"/>
    <n v="140.39599999999999"/>
    <n v="568.60380000000009"/>
    <n v="63.178200000000004"/>
    <x v="0"/>
    <x v="8"/>
    <s v="Q3"/>
    <x v="1"/>
  </r>
  <r>
    <n v="4348"/>
    <s v="CA-2016-120355"/>
    <x v="31"/>
    <x v="1043"/>
    <x v="1"/>
    <s v="MM-17260"/>
    <s v="Magdelene Morse"/>
    <x v="0"/>
    <x v="0"/>
    <x v="106"/>
    <s v="New York"/>
    <x v="131"/>
    <x v="3"/>
    <x v="1653"/>
    <x v="0"/>
    <x v="5"/>
    <x v="1642"/>
    <n v="60.72"/>
    <n v="3"/>
    <n v="0"/>
    <n v="26.1096"/>
    <n v="60.72"/>
    <n v="0"/>
    <x v="0"/>
    <x v="8"/>
    <s v="Q3"/>
    <x v="1"/>
  </r>
  <r>
    <n v="4349"/>
    <s v="CA-2017-169894"/>
    <x v="221"/>
    <x v="364"/>
    <x v="0"/>
    <s v="MV-17485"/>
    <s v="Mark Van Huff"/>
    <x v="0"/>
    <x v="0"/>
    <x v="123"/>
    <s v="Arizona"/>
    <x v="154"/>
    <x v="1"/>
    <x v="655"/>
    <x v="1"/>
    <x v="8"/>
    <x v="655"/>
    <n v="20.724"/>
    <n v="2"/>
    <n v="0.7"/>
    <n v="-15.1976"/>
    <n v="6.2172000000000009"/>
    <n v="14.506799999999998"/>
    <x v="3"/>
    <x v="0"/>
    <s v="Q4"/>
    <x v="5"/>
  </r>
  <r>
    <n v="4350"/>
    <s v="CA-2017-169894"/>
    <x v="221"/>
    <x v="364"/>
    <x v="0"/>
    <s v="MV-17485"/>
    <s v="Mark Van Huff"/>
    <x v="0"/>
    <x v="0"/>
    <x v="123"/>
    <s v="Arizona"/>
    <x v="154"/>
    <x v="1"/>
    <x v="391"/>
    <x v="1"/>
    <x v="4"/>
    <x v="392"/>
    <n v="415.87200000000001"/>
    <n v="8"/>
    <n v="0.2"/>
    <n v="-41.587200000000003"/>
    <n v="332.69760000000002"/>
    <n v="83.174400000000006"/>
    <x v="3"/>
    <x v="0"/>
    <s v="Q4"/>
    <x v="5"/>
  </r>
  <r>
    <n v="4351"/>
    <s v="US-2017-100482"/>
    <x v="645"/>
    <x v="339"/>
    <x v="1"/>
    <s v="JL-15130"/>
    <s v="Jack Lebron"/>
    <x v="0"/>
    <x v="0"/>
    <x v="152"/>
    <s v="Ohio"/>
    <x v="402"/>
    <x v="3"/>
    <x v="470"/>
    <x v="1"/>
    <x v="4"/>
    <x v="471"/>
    <n v="16.768000000000001"/>
    <n v="2"/>
    <n v="0.2"/>
    <n v="1.4672000000000001"/>
    <n v="13.414400000000001"/>
    <n v="3.3536000000000001"/>
    <x v="3"/>
    <x v="3"/>
    <s v="Q2"/>
    <x v="0"/>
  </r>
  <r>
    <n v="4352"/>
    <s v="US-2017-100482"/>
    <x v="645"/>
    <x v="339"/>
    <x v="1"/>
    <s v="JL-15130"/>
    <s v="Jack Lebron"/>
    <x v="0"/>
    <x v="0"/>
    <x v="152"/>
    <s v="Ohio"/>
    <x v="402"/>
    <x v="3"/>
    <x v="658"/>
    <x v="2"/>
    <x v="11"/>
    <x v="658"/>
    <n v="27.12"/>
    <n v="2"/>
    <n v="0.2"/>
    <n v="-4.7460000000000004"/>
    <n v="21.696000000000002"/>
    <n v="5.4240000000000004"/>
    <x v="3"/>
    <x v="3"/>
    <s v="Q2"/>
    <x v="0"/>
  </r>
  <r>
    <n v="4353"/>
    <s v="CA-2017-107748"/>
    <x v="389"/>
    <x v="169"/>
    <x v="0"/>
    <s v="AG-10330"/>
    <s v="Alex Grayson"/>
    <x v="0"/>
    <x v="0"/>
    <x v="280"/>
    <s v="California"/>
    <x v="351"/>
    <x v="1"/>
    <x v="1620"/>
    <x v="2"/>
    <x v="7"/>
    <x v="1611"/>
    <n v="95.84"/>
    <n v="4"/>
    <n v="0.2"/>
    <n v="34.741999999999997"/>
    <n v="76.672000000000011"/>
    <n v="19.168000000000003"/>
    <x v="3"/>
    <x v="4"/>
    <s v="Q4"/>
    <x v="1"/>
  </r>
  <r>
    <n v="4354"/>
    <s v="CA-2017-107748"/>
    <x v="389"/>
    <x v="169"/>
    <x v="0"/>
    <s v="AG-10330"/>
    <s v="Alex Grayson"/>
    <x v="0"/>
    <x v="0"/>
    <x v="280"/>
    <s v="California"/>
    <x v="351"/>
    <x v="1"/>
    <x v="510"/>
    <x v="1"/>
    <x v="10"/>
    <x v="510"/>
    <n v="12.96"/>
    <n v="2"/>
    <n v="0"/>
    <n v="6.2207999999999997"/>
    <n v="12.96"/>
    <n v="0"/>
    <x v="3"/>
    <x v="4"/>
    <s v="Q4"/>
    <x v="1"/>
  </r>
  <r>
    <n v="4355"/>
    <s v="CA-2017-153654"/>
    <x v="221"/>
    <x v="177"/>
    <x v="0"/>
    <s v="MD-17860"/>
    <s v="Michael Dominguez"/>
    <x v="1"/>
    <x v="0"/>
    <x v="153"/>
    <s v="North Carolina"/>
    <x v="196"/>
    <x v="0"/>
    <x v="741"/>
    <x v="1"/>
    <x v="8"/>
    <x v="739"/>
    <n v="19.007999999999999"/>
    <n v="8"/>
    <n v="0.7"/>
    <n v="-12.672000000000001"/>
    <n v="5.7024000000000008"/>
    <n v="13.305599999999998"/>
    <x v="3"/>
    <x v="0"/>
    <s v="Q4"/>
    <x v="5"/>
  </r>
  <r>
    <n v="4356"/>
    <s v="CA-2015-155600"/>
    <x v="784"/>
    <x v="157"/>
    <x v="0"/>
    <s v="RO-19780"/>
    <s v="Rose O'Brian"/>
    <x v="0"/>
    <x v="0"/>
    <x v="300"/>
    <s v="Tennessee"/>
    <x v="377"/>
    <x v="0"/>
    <x v="692"/>
    <x v="1"/>
    <x v="8"/>
    <x v="692"/>
    <n v="1598.058"/>
    <n v="7"/>
    <n v="0.7"/>
    <n v="-1065.3720000000001"/>
    <n v="479.41740000000004"/>
    <n v="1118.6405999999999"/>
    <x v="1"/>
    <x v="4"/>
    <s v="Q4"/>
    <x v="5"/>
  </r>
  <r>
    <n v="4357"/>
    <s v="CA-2015-155600"/>
    <x v="784"/>
    <x v="157"/>
    <x v="0"/>
    <s v="RO-19780"/>
    <s v="Rose O'Brian"/>
    <x v="0"/>
    <x v="0"/>
    <x v="300"/>
    <s v="Tennessee"/>
    <x v="377"/>
    <x v="0"/>
    <x v="684"/>
    <x v="1"/>
    <x v="6"/>
    <x v="684"/>
    <n v="36.96"/>
    <n v="4"/>
    <n v="0.2"/>
    <n v="12.012"/>
    <n v="29.568000000000001"/>
    <n v="7.3920000000000003"/>
    <x v="1"/>
    <x v="4"/>
    <s v="Q4"/>
    <x v="5"/>
  </r>
  <r>
    <n v="4358"/>
    <s v="CA-2017-162565"/>
    <x v="157"/>
    <x v="33"/>
    <x v="3"/>
    <s v="RR-19315"/>
    <s v="Ralph Ritter"/>
    <x v="0"/>
    <x v="0"/>
    <x v="34"/>
    <s v="Illinois"/>
    <x v="173"/>
    <x v="2"/>
    <x v="289"/>
    <x v="1"/>
    <x v="10"/>
    <x v="289"/>
    <n v="10.368"/>
    <n v="2"/>
    <n v="0.2"/>
    <n v="3.6288"/>
    <n v="8.2944000000000013"/>
    <n v="2.0736000000000003"/>
    <x v="3"/>
    <x v="4"/>
    <s v="Q4"/>
    <x v="2"/>
  </r>
  <r>
    <n v="4359"/>
    <s v="CA-2017-162565"/>
    <x v="157"/>
    <x v="33"/>
    <x v="3"/>
    <s v="RR-19315"/>
    <s v="Ralph Ritter"/>
    <x v="0"/>
    <x v="0"/>
    <x v="34"/>
    <s v="Illinois"/>
    <x v="173"/>
    <x v="2"/>
    <x v="622"/>
    <x v="0"/>
    <x v="5"/>
    <x v="622"/>
    <n v="77.72"/>
    <n v="1"/>
    <n v="0.6"/>
    <n v="-66.061999999999998"/>
    <n v="31.088000000000001"/>
    <n v="46.631999999999998"/>
    <x v="3"/>
    <x v="4"/>
    <s v="Q4"/>
    <x v="2"/>
  </r>
  <r>
    <n v="4360"/>
    <s v="CA-2017-162565"/>
    <x v="157"/>
    <x v="33"/>
    <x v="3"/>
    <s v="RR-19315"/>
    <s v="Ralph Ritter"/>
    <x v="0"/>
    <x v="0"/>
    <x v="34"/>
    <s v="Illinois"/>
    <x v="173"/>
    <x v="2"/>
    <x v="873"/>
    <x v="0"/>
    <x v="1"/>
    <x v="867"/>
    <n v="520.46400000000006"/>
    <n v="2"/>
    <n v="0.3"/>
    <n v="-14.8704"/>
    <n v="364.32480000000004"/>
    <n v="156.13920000000002"/>
    <x v="3"/>
    <x v="4"/>
    <s v="Q4"/>
    <x v="2"/>
  </r>
  <r>
    <n v="4361"/>
    <s v="CA-2016-127642"/>
    <x v="206"/>
    <x v="213"/>
    <x v="2"/>
    <s v="CP-12340"/>
    <s v="Christine Phan"/>
    <x v="1"/>
    <x v="0"/>
    <x v="99"/>
    <s v="Rhode Island"/>
    <x v="122"/>
    <x v="3"/>
    <x v="1654"/>
    <x v="1"/>
    <x v="10"/>
    <x v="33"/>
    <n v="111.96"/>
    <n v="2"/>
    <n v="0"/>
    <n v="54.860399999999998"/>
    <n v="111.96"/>
    <n v="0"/>
    <x v="0"/>
    <x v="5"/>
    <s v="Q2"/>
    <x v="3"/>
  </r>
  <r>
    <n v="4362"/>
    <s v="US-2017-163195"/>
    <x v="922"/>
    <x v="638"/>
    <x v="0"/>
    <s v="LL-16840"/>
    <s v="Lauren Leatherbury"/>
    <x v="0"/>
    <x v="0"/>
    <x v="240"/>
    <s v="Louisiana"/>
    <x v="298"/>
    <x v="0"/>
    <x v="119"/>
    <x v="2"/>
    <x v="7"/>
    <x v="119"/>
    <n v="29.16"/>
    <n v="3"/>
    <n v="0"/>
    <n v="8.4564000000000004"/>
    <n v="29.16"/>
    <n v="0"/>
    <x v="3"/>
    <x v="11"/>
    <s v="Q1"/>
    <x v="5"/>
  </r>
  <r>
    <n v="4363"/>
    <s v="CA-2017-111332"/>
    <x v="968"/>
    <x v="843"/>
    <x v="0"/>
    <s v="NC-18340"/>
    <s v="Nat Carroll"/>
    <x v="0"/>
    <x v="0"/>
    <x v="402"/>
    <s v="North Dakota"/>
    <x v="489"/>
    <x v="2"/>
    <x v="399"/>
    <x v="1"/>
    <x v="6"/>
    <x v="400"/>
    <n v="131.94"/>
    <n v="3"/>
    <n v="0"/>
    <n v="35.623800000000003"/>
    <n v="131.94"/>
    <n v="0"/>
    <x v="3"/>
    <x v="5"/>
    <s v="Q2"/>
    <x v="3"/>
  </r>
  <r>
    <n v="4364"/>
    <s v="CA-2017-111332"/>
    <x v="968"/>
    <x v="843"/>
    <x v="0"/>
    <s v="NC-18340"/>
    <s v="Nat Carroll"/>
    <x v="0"/>
    <x v="0"/>
    <x v="402"/>
    <s v="North Dakota"/>
    <x v="489"/>
    <x v="2"/>
    <x v="313"/>
    <x v="1"/>
    <x v="6"/>
    <x v="313"/>
    <n v="25.92"/>
    <n v="4"/>
    <n v="0"/>
    <n v="8.2943999999999996"/>
    <n v="25.92"/>
    <n v="0"/>
    <x v="3"/>
    <x v="5"/>
    <s v="Q2"/>
    <x v="3"/>
  </r>
  <r>
    <n v="4365"/>
    <s v="CA-2017-111332"/>
    <x v="968"/>
    <x v="843"/>
    <x v="0"/>
    <s v="NC-18340"/>
    <s v="Nat Carroll"/>
    <x v="0"/>
    <x v="0"/>
    <x v="402"/>
    <s v="North Dakota"/>
    <x v="489"/>
    <x v="2"/>
    <x v="718"/>
    <x v="1"/>
    <x v="4"/>
    <x v="717"/>
    <n v="704.76"/>
    <n v="4"/>
    <n v="0"/>
    <n v="162.09479999999999"/>
    <n v="704.76"/>
    <n v="0"/>
    <x v="3"/>
    <x v="5"/>
    <s v="Q2"/>
    <x v="3"/>
  </r>
  <r>
    <n v="4366"/>
    <s v="CA-2017-111332"/>
    <x v="968"/>
    <x v="843"/>
    <x v="0"/>
    <s v="NC-18340"/>
    <s v="Nat Carroll"/>
    <x v="0"/>
    <x v="0"/>
    <x v="402"/>
    <s v="North Dakota"/>
    <x v="489"/>
    <x v="2"/>
    <x v="1099"/>
    <x v="1"/>
    <x v="13"/>
    <x v="128"/>
    <n v="7.41"/>
    <n v="3"/>
    <n v="0"/>
    <n v="3.4826999999999999"/>
    <n v="7.41"/>
    <n v="0"/>
    <x v="3"/>
    <x v="5"/>
    <s v="Q2"/>
    <x v="3"/>
  </r>
  <r>
    <n v="4367"/>
    <s v="CA-2017-111332"/>
    <x v="968"/>
    <x v="843"/>
    <x v="0"/>
    <s v="NC-18340"/>
    <s v="Nat Carroll"/>
    <x v="0"/>
    <x v="0"/>
    <x v="402"/>
    <s v="North Dakota"/>
    <x v="489"/>
    <x v="2"/>
    <x v="1539"/>
    <x v="1"/>
    <x v="6"/>
    <x v="1527"/>
    <n v="21.5"/>
    <n v="10"/>
    <n v="0"/>
    <n v="7.0949999999999998"/>
    <n v="21.5"/>
    <n v="0"/>
    <x v="3"/>
    <x v="5"/>
    <s v="Q2"/>
    <x v="3"/>
  </r>
  <r>
    <n v="4368"/>
    <s v="CA-2017-117044"/>
    <x v="220"/>
    <x v="462"/>
    <x v="0"/>
    <s v="HA-14920"/>
    <s v="Helen Andreada"/>
    <x v="0"/>
    <x v="0"/>
    <x v="22"/>
    <s v="Illinois"/>
    <x v="36"/>
    <x v="2"/>
    <x v="1321"/>
    <x v="1"/>
    <x v="13"/>
    <x v="1307"/>
    <n v="10.528"/>
    <n v="4"/>
    <n v="0.2"/>
    <n v="3.29"/>
    <n v="8.4224000000000014"/>
    <n v="2.1056000000000004"/>
    <x v="3"/>
    <x v="8"/>
    <s v="Q3"/>
    <x v="2"/>
  </r>
  <r>
    <n v="4369"/>
    <s v="CA-2017-117044"/>
    <x v="220"/>
    <x v="462"/>
    <x v="0"/>
    <s v="HA-14920"/>
    <s v="Helen Andreada"/>
    <x v="0"/>
    <x v="0"/>
    <x v="22"/>
    <s v="Illinois"/>
    <x v="36"/>
    <x v="2"/>
    <x v="630"/>
    <x v="1"/>
    <x v="10"/>
    <x v="630"/>
    <n v="20.544"/>
    <n v="6"/>
    <n v="0.2"/>
    <n v="6.42"/>
    <n v="16.435200000000002"/>
    <n v="4.1088000000000005"/>
    <x v="3"/>
    <x v="8"/>
    <s v="Q3"/>
    <x v="2"/>
  </r>
  <r>
    <n v="4370"/>
    <s v="US-2016-165078"/>
    <x v="732"/>
    <x v="54"/>
    <x v="1"/>
    <s v="MA-17995"/>
    <s v="Michelle Arnett"/>
    <x v="2"/>
    <x v="0"/>
    <x v="104"/>
    <s v="Indiana"/>
    <x v="451"/>
    <x v="2"/>
    <x v="542"/>
    <x v="1"/>
    <x v="8"/>
    <x v="542"/>
    <n v="104.9"/>
    <n v="5"/>
    <n v="0"/>
    <n v="50.351999999999997"/>
    <n v="104.9"/>
    <n v="0"/>
    <x v="0"/>
    <x v="0"/>
    <s v="Q4"/>
    <x v="3"/>
  </r>
  <r>
    <n v="4371"/>
    <s v="US-2016-165078"/>
    <x v="732"/>
    <x v="54"/>
    <x v="1"/>
    <s v="MA-17995"/>
    <s v="Michelle Arnett"/>
    <x v="2"/>
    <x v="0"/>
    <x v="104"/>
    <s v="Indiana"/>
    <x v="451"/>
    <x v="2"/>
    <x v="1571"/>
    <x v="1"/>
    <x v="6"/>
    <x v="1562"/>
    <n v="39.68"/>
    <n v="2"/>
    <n v="0"/>
    <n v="16.268799999999999"/>
    <n v="39.68"/>
    <n v="0"/>
    <x v="0"/>
    <x v="0"/>
    <s v="Q4"/>
    <x v="3"/>
  </r>
  <r>
    <n v="4372"/>
    <s v="US-2016-165078"/>
    <x v="732"/>
    <x v="54"/>
    <x v="1"/>
    <s v="MA-17995"/>
    <s v="Michelle Arnett"/>
    <x v="2"/>
    <x v="0"/>
    <x v="104"/>
    <s v="Indiana"/>
    <x v="451"/>
    <x v="2"/>
    <x v="1655"/>
    <x v="1"/>
    <x v="2"/>
    <x v="1643"/>
    <n v="51.75"/>
    <n v="5"/>
    <n v="0"/>
    <n v="24.84"/>
    <n v="51.75"/>
    <n v="0"/>
    <x v="0"/>
    <x v="0"/>
    <s v="Q4"/>
    <x v="3"/>
  </r>
  <r>
    <n v="4373"/>
    <s v="US-2017-169320"/>
    <x v="283"/>
    <x v="262"/>
    <x v="0"/>
    <s v="LH-16900"/>
    <s v="Lena Hernandez"/>
    <x v="0"/>
    <x v="0"/>
    <x v="403"/>
    <s v="Indiana"/>
    <x v="490"/>
    <x v="2"/>
    <x v="241"/>
    <x v="1"/>
    <x v="6"/>
    <x v="242"/>
    <n v="11.68"/>
    <n v="2"/>
    <n v="0"/>
    <n v="5.4896000000000003"/>
    <n v="11.68"/>
    <n v="0"/>
    <x v="3"/>
    <x v="7"/>
    <s v="Q3"/>
    <x v="1"/>
  </r>
  <r>
    <n v="4374"/>
    <s v="US-2017-169320"/>
    <x v="283"/>
    <x v="262"/>
    <x v="0"/>
    <s v="LH-16900"/>
    <s v="Lena Hernandez"/>
    <x v="0"/>
    <x v="0"/>
    <x v="403"/>
    <s v="Indiana"/>
    <x v="490"/>
    <x v="2"/>
    <x v="1365"/>
    <x v="2"/>
    <x v="11"/>
    <x v="1548"/>
    <n v="159.75"/>
    <n v="5"/>
    <n v="0"/>
    <n v="11.182499999999999"/>
    <n v="159.75"/>
    <n v="0"/>
    <x v="3"/>
    <x v="7"/>
    <s v="Q3"/>
    <x v="1"/>
  </r>
  <r>
    <n v="4375"/>
    <s v="CA-2016-158575"/>
    <x v="741"/>
    <x v="71"/>
    <x v="1"/>
    <s v="SB-20290"/>
    <s v="Sean Braxton"/>
    <x v="1"/>
    <x v="0"/>
    <x v="239"/>
    <s v="Ohio"/>
    <x v="360"/>
    <x v="3"/>
    <x v="1656"/>
    <x v="1"/>
    <x v="9"/>
    <x v="1644"/>
    <n v="103.968"/>
    <n v="6"/>
    <n v="0.2"/>
    <n v="16.8948"/>
    <n v="83.174400000000006"/>
    <n v="20.793600000000001"/>
    <x v="0"/>
    <x v="0"/>
    <s v="Q4"/>
    <x v="5"/>
  </r>
  <r>
    <n v="4376"/>
    <s v="CA-2014-166954"/>
    <x v="573"/>
    <x v="1044"/>
    <x v="1"/>
    <s v="BT-11305"/>
    <s v="Beth Thompson"/>
    <x v="2"/>
    <x v="0"/>
    <x v="404"/>
    <s v="California"/>
    <x v="491"/>
    <x v="1"/>
    <x v="71"/>
    <x v="0"/>
    <x v="5"/>
    <x v="71"/>
    <n v="303.25"/>
    <n v="5"/>
    <n v="0"/>
    <n v="63.682499999999997"/>
    <n v="303.25"/>
    <n v="0"/>
    <x v="2"/>
    <x v="3"/>
    <s v="Q2"/>
    <x v="5"/>
  </r>
  <r>
    <n v="4377"/>
    <s v="CA-2014-166954"/>
    <x v="573"/>
    <x v="1044"/>
    <x v="1"/>
    <s v="BT-11305"/>
    <s v="Beth Thompson"/>
    <x v="2"/>
    <x v="0"/>
    <x v="404"/>
    <s v="California"/>
    <x v="491"/>
    <x v="1"/>
    <x v="1284"/>
    <x v="1"/>
    <x v="9"/>
    <x v="1269"/>
    <n v="270.72000000000003"/>
    <n v="3"/>
    <n v="0"/>
    <n v="78.508799999999994"/>
    <n v="270.72000000000003"/>
    <n v="0"/>
    <x v="2"/>
    <x v="3"/>
    <s v="Q2"/>
    <x v="5"/>
  </r>
  <r>
    <n v="4378"/>
    <s v="CA-2014-166954"/>
    <x v="573"/>
    <x v="1044"/>
    <x v="1"/>
    <s v="BT-11305"/>
    <s v="Beth Thompson"/>
    <x v="2"/>
    <x v="0"/>
    <x v="404"/>
    <s v="California"/>
    <x v="491"/>
    <x v="1"/>
    <x v="873"/>
    <x v="0"/>
    <x v="1"/>
    <x v="867"/>
    <n v="1487.04"/>
    <n v="5"/>
    <n v="0.2"/>
    <n v="148.70400000000001"/>
    <n v="1189.6320000000001"/>
    <n v="297.40800000000002"/>
    <x v="2"/>
    <x v="3"/>
    <s v="Q2"/>
    <x v="5"/>
  </r>
  <r>
    <n v="4379"/>
    <s v="CA-2015-140830"/>
    <x v="672"/>
    <x v="156"/>
    <x v="0"/>
    <s v="PS-18970"/>
    <s v="Paul Stevenson"/>
    <x v="2"/>
    <x v="0"/>
    <x v="0"/>
    <s v="Kentucky"/>
    <x v="0"/>
    <x v="0"/>
    <x v="755"/>
    <x v="1"/>
    <x v="12"/>
    <x v="753"/>
    <n v="17.48"/>
    <n v="2"/>
    <n v="0"/>
    <n v="8.2156000000000002"/>
    <n v="17.48"/>
    <n v="0"/>
    <x v="1"/>
    <x v="0"/>
    <s v="Q4"/>
    <x v="2"/>
  </r>
  <r>
    <n v="4380"/>
    <s v="CA-2015-140830"/>
    <x v="672"/>
    <x v="156"/>
    <x v="0"/>
    <s v="PS-18970"/>
    <s v="Paul Stevenson"/>
    <x v="2"/>
    <x v="0"/>
    <x v="0"/>
    <s v="Kentucky"/>
    <x v="0"/>
    <x v="0"/>
    <x v="842"/>
    <x v="1"/>
    <x v="12"/>
    <x v="836"/>
    <n v="71.88"/>
    <n v="2"/>
    <n v="0"/>
    <n v="32.345999999999997"/>
    <n v="71.88"/>
    <n v="0"/>
    <x v="1"/>
    <x v="0"/>
    <s v="Q4"/>
    <x v="2"/>
  </r>
  <r>
    <n v="4381"/>
    <s v="CA-2015-152891"/>
    <x v="969"/>
    <x v="697"/>
    <x v="1"/>
    <s v="TB-21625"/>
    <s v="Trudy Brown"/>
    <x v="0"/>
    <x v="0"/>
    <x v="8"/>
    <s v="California"/>
    <x v="94"/>
    <x v="1"/>
    <x v="626"/>
    <x v="1"/>
    <x v="6"/>
    <x v="626"/>
    <n v="60.45"/>
    <n v="3"/>
    <n v="0"/>
    <n v="16.3215"/>
    <n v="60.45"/>
    <n v="0"/>
    <x v="1"/>
    <x v="2"/>
    <s v="Q4"/>
    <x v="1"/>
  </r>
  <r>
    <n v="4382"/>
    <s v="CA-2015-152891"/>
    <x v="969"/>
    <x v="697"/>
    <x v="1"/>
    <s v="TB-21625"/>
    <s v="Trudy Brown"/>
    <x v="0"/>
    <x v="0"/>
    <x v="8"/>
    <s v="California"/>
    <x v="94"/>
    <x v="1"/>
    <x v="438"/>
    <x v="0"/>
    <x v="3"/>
    <x v="438"/>
    <n v="253.17599999999999"/>
    <n v="3"/>
    <n v="0.2"/>
    <n v="-31.646999999999998"/>
    <n v="202.54079999999999"/>
    <n v="50.635199999999998"/>
    <x v="1"/>
    <x v="2"/>
    <s v="Q4"/>
    <x v="1"/>
  </r>
  <r>
    <n v="4383"/>
    <s v="US-2015-122784"/>
    <x v="603"/>
    <x v="836"/>
    <x v="1"/>
    <s v="RA-19915"/>
    <s v="Russell Applegate"/>
    <x v="0"/>
    <x v="0"/>
    <x v="336"/>
    <s v="Illinois"/>
    <x v="417"/>
    <x v="2"/>
    <x v="614"/>
    <x v="1"/>
    <x v="8"/>
    <x v="614"/>
    <n v="2.88"/>
    <n v="5"/>
    <n v="0.8"/>
    <n v="-4.4640000000000004"/>
    <n v="0.57599999999999985"/>
    <n v="2.3039999999999998"/>
    <x v="1"/>
    <x v="7"/>
    <s v="Q3"/>
    <x v="2"/>
  </r>
  <r>
    <n v="4384"/>
    <s v="US-2015-122784"/>
    <x v="603"/>
    <x v="836"/>
    <x v="1"/>
    <s v="RA-19915"/>
    <s v="Russell Applegate"/>
    <x v="0"/>
    <x v="0"/>
    <x v="336"/>
    <s v="Illinois"/>
    <x v="417"/>
    <x v="2"/>
    <x v="1657"/>
    <x v="0"/>
    <x v="0"/>
    <x v="1645"/>
    <n v="384.94400000000002"/>
    <n v="4"/>
    <n v="0.3"/>
    <n v="-126.4816"/>
    <n v="269.46080000000001"/>
    <n v="115.4832"/>
    <x v="1"/>
    <x v="7"/>
    <s v="Q3"/>
    <x v="2"/>
  </r>
  <r>
    <n v="4385"/>
    <s v="US-2015-122784"/>
    <x v="603"/>
    <x v="836"/>
    <x v="1"/>
    <s v="RA-19915"/>
    <s v="Russell Applegate"/>
    <x v="0"/>
    <x v="0"/>
    <x v="336"/>
    <s v="Illinois"/>
    <x v="417"/>
    <x v="2"/>
    <x v="664"/>
    <x v="2"/>
    <x v="7"/>
    <x v="664"/>
    <n v="153.584"/>
    <n v="2"/>
    <n v="0.2"/>
    <n v="13.438599999999999"/>
    <n v="122.86720000000001"/>
    <n v="30.716800000000003"/>
    <x v="1"/>
    <x v="7"/>
    <s v="Q3"/>
    <x v="2"/>
  </r>
  <r>
    <n v="4386"/>
    <s v="US-2015-122784"/>
    <x v="603"/>
    <x v="836"/>
    <x v="1"/>
    <s v="RA-19915"/>
    <s v="Russell Applegate"/>
    <x v="0"/>
    <x v="0"/>
    <x v="336"/>
    <s v="Illinois"/>
    <x v="417"/>
    <x v="2"/>
    <x v="37"/>
    <x v="0"/>
    <x v="0"/>
    <x v="37"/>
    <n v="913.43"/>
    <n v="5"/>
    <n v="0.3"/>
    <n v="-52.195999999999998"/>
    <n v="639.40099999999995"/>
    <n v="274.029"/>
    <x v="1"/>
    <x v="7"/>
    <s v="Q3"/>
    <x v="2"/>
  </r>
  <r>
    <n v="4387"/>
    <s v="CA-2016-156811"/>
    <x v="189"/>
    <x v="195"/>
    <x v="1"/>
    <s v="BP-11095"/>
    <s v="Bart Pistole"/>
    <x v="1"/>
    <x v="0"/>
    <x v="8"/>
    <s v="California"/>
    <x v="34"/>
    <x v="1"/>
    <x v="1644"/>
    <x v="1"/>
    <x v="9"/>
    <x v="360"/>
    <n v="43.92"/>
    <n v="4"/>
    <n v="0"/>
    <n v="11.8584"/>
    <n v="43.92"/>
    <n v="0"/>
    <x v="0"/>
    <x v="2"/>
    <s v="Q4"/>
    <x v="6"/>
  </r>
  <r>
    <n v="4388"/>
    <s v="CA-2016-156811"/>
    <x v="189"/>
    <x v="195"/>
    <x v="1"/>
    <s v="BP-11095"/>
    <s v="Bart Pistole"/>
    <x v="1"/>
    <x v="0"/>
    <x v="8"/>
    <s v="California"/>
    <x v="34"/>
    <x v="1"/>
    <x v="1124"/>
    <x v="1"/>
    <x v="8"/>
    <x v="1112"/>
    <n v="25.032"/>
    <n v="3"/>
    <n v="0.2"/>
    <n v="7.8224999999999998"/>
    <n v="20.025600000000001"/>
    <n v="5.0064000000000002"/>
    <x v="0"/>
    <x v="2"/>
    <s v="Q4"/>
    <x v="6"/>
  </r>
  <r>
    <n v="4389"/>
    <s v="CA-2017-111556"/>
    <x v="225"/>
    <x v="228"/>
    <x v="2"/>
    <s v="CD-11920"/>
    <s v="Carlos Daly"/>
    <x v="0"/>
    <x v="0"/>
    <x v="20"/>
    <s v="New York"/>
    <x v="45"/>
    <x v="3"/>
    <x v="652"/>
    <x v="1"/>
    <x v="10"/>
    <x v="652"/>
    <n v="46.76"/>
    <n v="7"/>
    <n v="0"/>
    <n v="22.444800000000001"/>
    <n v="46.76"/>
    <n v="0"/>
    <x v="3"/>
    <x v="0"/>
    <s v="Q4"/>
    <x v="2"/>
  </r>
  <r>
    <n v="4390"/>
    <s v="CA-2017-111556"/>
    <x v="225"/>
    <x v="228"/>
    <x v="2"/>
    <s v="CD-11920"/>
    <s v="Carlos Daly"/>
    <x v="0"/>
    <x v="0"/>
    <x v="20"/>
    <s v="New York"/>
    <x v="45"/>
    <x v="3"/>
    <x v="1121"/>
    <x v="0"/>
    <x v="0"/>
    <x v="1109"/>
    <n v="183.96799999999999"/>
    <n v="2"/>
    <n v="0.2"/>
    <n v="-25.2956"/>
    <n v="147.17439999999999"/>
    <n v="36.793599999999998"/>
    <x v="3"/>
    <x v="0"/>
    <s v="Q4"/>
    <x v="2"/>
  </r>
  <r>
    <n v="4391"/>
    <s v="CA-2017-111556"/>
    <x v="225"/>
    <x v="228"/>
    <x v="2"/>
    <s v="CD-11920"/>
    <s v="Carlos Daly"/>
    <x v="0"/>
    <x v="0"/>
    <x v="20"/>
    <s v="New York"/>
    <x v="45"/>
    <x v="3"/>
    <x v="1461"/>
    <x v="2"/>
    <x v="7"/>
    <x v="1447"/>
    <n v="1259.97"/>
    <n v="3"/>
    <n v="0"/>
    <n v="327.59219999999999"/>
    <n v="1259.97"/>
    <n v="0"/>
    <x v="3"/>
    <x v="0"/>
    <s v="Q4"/>
    <x v="2"/>
  </r>
  <r>
    <n v="4392"/>
    <s v="CA-2017-111556"/>
    <x v="225"/>
    <x v="228"/>
    <x v="2"/>
    <s v="CD-11920"/>
    <s v="Carlos Daly"/>
    <x v="0"/>
    <x v="0"/>
    <x v="20"/>
    <s v="New York"/>
    <x v="45"/>
    <x v="3"/>
    <x v="1243"/>
    <x v="1"/>
    <x v="6"/>
    <x v="1226"/>
    <n v="68.97"/>
    <n v="3"/>
    <n v="0"/>
    <n v="19.311599999999999"/>
    <n v="68.97"/>
    <n v="0"/>
    <x v="3"/>
    <x v="0"/>
    <s v="Q4"/>
    <x v="2"/>
  </r>
  <r>
    <n v="4393"/>
    <s v="CA-2016-108868"/>
    <x v="162"/>
    <x v="720"/>
    <x v="1"/>
    <s v="KB-16585"/>
    <s v="Ken Black"/>
    <x v="1"/>
    <x v="0"/>
    <x v="61"/>
    <s v="Texas"/>
    <x v="176"/>
    <x v="2"/>
    <x v="399"/>
    <x v="1"/>
    <x v="6"/>
    <x v="400"/>
    <n v="70.367999999999995"/>
    <n v="2"/>
    <n v="0.2"/>
    <n v="6.1571999999999996"/>
    <n v="56.294399999999996"/>
    <n v="14.073599999999999"/>
    <x v="0"/>
    <x v="8"/>
    <s v="Q3"/>
    <x v="6"/>
  </r>
  <r>
    <n v="4394"/>
    <s v="CA-2016-108868"/>
    <x v="162"/>
    <x v="720"/>
    <x v="1"/>
    <s v="KB-16585"/>
    <s v="Ken Black"/>
    <x v="1"/>
    <x v="0"/>
    <x v="61"/>
    <s v="Texas"/>
    <x v="176"/>
    <x v="2"/>
    <x v="1250"/>
    <x v="2"/>
    <x v="7"/>
    <x v="1234"/>
    <n v="59.96"/>
    <n v="5"/>
    <n v="0.2"/>
    <n v="21.735499999999998"/>
    <n v="47.968000000000004"/>
    <n v="11.992000000000001"/>
    <x v="0"/>
    <x v="8"/>
    <s v="Q3"/>
    <x v="6"/>
  </r>
  <r>
    <n v="4395"/>
    <s v="CA-2014-142965"/>
    <x v="836"/>
    <x v="721"/>
    <x v="3"/>
    <s v="SW-20245"/>
    <s v="Scot Wooten"/>
    <x v="0"/>
    <x v="0"/>
    <x v="24"/>
    <s v="Ohio"/>
    <x v="157"/>
    <x v="3"/>
    <x v="571"/>
    <x v="1"/>
    <x v="4"/>
    <x v="571"/>
    <n v="25.984000000000002"/>
    <n v="1"/>
    <n v="0.2"/>
    <n v="-5.1967999999999996"/>
    <n v="20.787200000000002"/>
    <n v="5.1968000000000005"/>
    <x v="2"/>
    <x v="7"/>
    <s v="Q3"/>
    <x v="1"/>
  </r>
  <r>
    <n v="4396"/>
    <s v="CA-2014-142965"/>
    <x v="836"/>
    <x v="721"/>
    <x v="3"/>
    <s v="SW-20245"/>
    <s v="Scot Wooten"/>
    <x v="0"/>
    <x v="0"/>
    <x v="24"/>
    <s v="Ohio"/>
    <x v="157"/>
    <x v="3"/>
    <x v="999"/>
    <x v="1"/>
    <x v="8"/>
    <x v="991"/>
    <n v="27.36"/>
    <n v="3"/>
    <n v="0.7"/>
    <n v="-21.888000000000002"/>
    <n v="8.2080000000000002"/>
    <n v="19.151999999999997"/>
    <x v="2"/>
    <x v="7"/>
    <s v="Q3"/>
    <x v="1"/>
  </r>
  <r>
    <n v="4397"/>
    <s v="CA-2016-148740"/>
    <x v="625"/>
    <x v="423"/>
    <x v="1"/>
    <s v="AH-10690"/>
    <s v="Anna Häberlin"/>
    <x v="1"/>
    <x v="0"/>
    <x v="70"/>
    <s v="California"/>
    <x v="142"/>
    <x v="1"/>
    <x v="944"/>
    <x v="2"/>
    <x v="7"/>
    <x v="937"/>
    <n v="361.37599999999998"/>
    <n v="2"/>
    <n v="0.2"/>
    <n v="27.103200000000001"/>
    <n v="289.10079999999999"/>
    <n v="72.275199999999998"/>
    <x v="0"/>
    <x v="0"/>
    <s v="Q4"/>
    <x v="0"/>
  </r>
  <r>
    <n v="4398"/>
    <s v="US-2014-138758"/>
    <x v="970"/>
    <x v="972"/>
    <x v="1"/>
    <s v="JL-15835"/>
    <s v="John Lee"/>
    <x v="0"/>
    <x v="0"/>
    <x v="10"/>
    <s v="Pennsylvania"/>
    <x v="74"/>
    <x v="3"/>
    <x v="812"/>
    <x v="0"/>
    <x v="1"/>
    <x v="809"/>
    <n v="172.18600000000001"/>
    <n v="2"/>
    <n v="0.3"/>
    <n v="-46.736199999999997"/>
    <n v="120.53019999999999"/>
    <n v="51.655799999999999"/>
    <x v="2"/>
    <x v="7"/>
    <s v="Q3"/>
    <x v="2"/>
  </r>
  <r>
    <n v="4399"/>
    <s v="US-2014-138758"/>
    <x v="970"/>
    <x v="972"/>
    <x v="1"/>
    <s v="JL-15835"/>
    <s v="John Lee"/>
    <x v="0"/>
    <x v="0"/>
    <x v="10"/>
    <s v="Pennsylvania"/>
    <x v="74"/>
    <x v="3"/>
    <x v="484"/>
    <x v="0"/>
    <x v="5"/>
    <x v="484"/>
    <n v="69.007999999999996"/>
    <n v="2"/>
    <n v="0.2"/>
    <n v="12.0764"/>
    <n v="55.206400000000002"/>
    <n v="13.801600000000001"/>
    <x v="2"/>
    <x v="7"/>
    <s v="Q3"/>
    <x v="2"/>
  </r>
  <r>
    <n v="4400"/>
    <s v="CA-2016-131737"/>
    <x v="716"/>
    <x v="320"/>
    <x v="3"/>
    <s v="GZ-14470"/>
    <s v="Gary Zandusky"/>
    <x v="0"/>
    <x v="0"/>
    <x v="29"/>
    <s v="Maryland"/>
    <x v="209"/>
    <x v="3"/>
    <x v="889"/>
    <x v="1"/>
    <x v="12"/>
    <x v="882"/>
    <n v="199.9"/>
    <n v="5"/>
    <n v="0"/>
    <n v="89.954999999999998"/>
    <n v="199.9"/>
    <n v="0"/>
    <x v="0"/>
    <x v="10"/>
    <s v="Q1"/>
    <x v="6"/>
  </r>
  <r>
    <n v="4401"/>
    <s v="CA-2016-131737"/>
    <x v="716"/>
    <x v="320"/>
    <x v="3"/>
    <s v="GZ-14470"/>
    <s v="Gary Zandusky"/>
    <x v="0"/>
    <x v="0"/>
    <x v="29"/>
    <s v="Maryland"/>
    <x v="209"/>
    <x v="3"/>
    <x v="227"/>
    <x v="1"/>
    <x v="9"/>
    <x v="228"/>
    <n v="901.95"/>
    <n v="3"/>
    <n v="0"/>
    <n v="297.64350000000002"/>
    <n v="901.95"/>
    <n v="0"/>
    <x v="0"/>
    <x v="10"/>
    <s v="Q1"/>
    <x v="6"/>
  </r>
  <r>
    <n v="4402"/>
    <s v="CA-2016-131737"/>
    <x v="716"/>
    <x v="320"/>
    <x v="3"/>
    <s v="GZ-14470"/>
    <s v="Gary Zandusky"/>
    <x v="0"/>
    <x v="0"/>
    <x v="29"/>
    <s v="Maryland"/>
    <x v="209"/>
    <x v="3"/>
    <x v="622"/>
    <x v="0"/>
    <x v="5"/>
    <x v="622"/>
    <n v="971.5"/>
    <n v="5"/>
    <n v="0"/>
    <n v="252.59"/>
    <n v="971.5"/>
    <n v="0"/>
    <x v="0"/>
    <x v="10"/>
    <s v="Q1"/>
    <x v="6"/>
  </r>
  <r>
    <n v="4403"/>
    <s v="CA-2016-114538"/>
    <x v="482"/>
    <x v="1045"/>
    <x v="2"/>
    <s v="RC-19825"/>
    <s v="Roy Collins"/>
    <x v="0"/>
    <x v="0"/>
    <x v="77"/>
    <s v="Colorado"/>
    <x v="97"/>
    <x v="1"/>
    <x v="1658"/>
    <x v="1"/>
    <x v="6"/>
    <x v="1646"/>
    <n v="11.327999999999999"/>
    <n v="2"/>
    <n v="0.2"/>
    <n v="2.5488"/>
    <n v="9.0624000000000002"/>
    <n v="2.2656000000000001"/>
    <x v="0"/>
    <x v="4"/>
    <s v="Q4"/>
    <x v="2"/>
  </r>
  <r>
    <n v="4404"/>
    <s v="CA-2014-127936"/>
    <x v="814"/>
    <x v="897"/>
    <x v="2"/>
    <s v="CL-12565"/>
    <s v="Clay Ludtke"/>
    <x v="0"/>
    <x v="0"/>
    <x v="20"/>
    <s v="New York"/>
    <x v="29"/>
    <x v="3"/>
    <x v="1658"/>
    <x v="1"/>
    <x v="6"/>
    <x v="1646"/>
    <n v="21.24"/>
    <n v="3"/>
    <n v="0"/>
    <n v="8.0711999999999993"/>
    <n v="21.24"/>
    <n v="0"/>
    <x v="2"/>
    <x v="8"/>
    <s v="Q3"/>
    <x v="0"/>
  </r>
  <r>
    <n v="4405"/>
    <s v="CA-2015-164336"/>
    <x v="761"/>
    <x v="401"/>
    <x v="1"/>
    <s v="MW-18220"/>
    <s v="Mitch Webber"/>
    <x v="0"/>
    <x v="0"/>
    <x v="10"/>
    <s v="Pennsylvania"/>
    <x v="11"/>
    <x v="3"/>
    <x v="174"/>
    <x v="2"/>
    <x v="11"/>
    <x v="175"/>
    <n v="34.799999999999997"/>
    <n v="3"/>
    <n v="0.2"/>
    <n v="2.1749999999999998"/>
    <n v="27.84"/>
    <n v="6.96"/>
    <x v="1"/>
    <x v="7"/>
    <s v="Q3"/>
    <x v="1"/>
  </r>
  <r>
    <n v="4406"/>
    <s v="CA-2015-164336"/>
    <x v="761"/>
    <x v="401"/>
    <x v="1"/>
    <s v="MW-18220"/>
    <s v="Mitch Webber"/>
    <x v="0"/>
    <x v="0"/>
    <x v="10"/>
    <s v="Pennsylvania"/>
    <x v="11"/>
    <x v="3"/>
    <x v="720"/>
    <x v="1"/>
    <x v="4"/>
    <x v="719"/>
    <n v="38.975999999999999"/>
    <n v="3"/>
    <n v="0.2"/>
    <n v="-2.4359999999999999"/>
    <n v="31.180800000000001"/>
    <n v="7.7952000000000004"/>
    <x v="1"/>
    <x v="7"/>
    <s v="Q3"/>
    <x v="1"/>
  </r>
  <r>
    <n v="4407"/>
    <s v="CA-2016-100041"/>
    <x v="73"/>
    <x v="539"/>
    <x v="1"/>
    <s v="BF-10975"/>
    <s v="Barbara Fisher"/>
    <x v="1"/>
    <x v="0"/>
    <x v="38"/>
    <s v="Indiana"/>
    <x v="134"/>
    <x v="2"/>
    <x v="702"/>
    <x v="1"/>
    <x v="10"/>
    <x v="702"/>
    <n v="9.08"/>
    <n v="2"/>
    <n v="0"/>
    <n v="4.0860000000000003"/>
    <n v="9.08"/>
    <n v="0"/>
    <x v="0"/>
    <x v="0"/>
    <s v="Q4"/>
    <x v="1"/>
  </r>
  <r>
    <n v="4408"/>
    <s v="CA-2016-100041"/>
    <x v="73"/>
    <x v="539"/>
    <x v="1"/>
    <s v="BF-10975"/>
    <s v="Barbara Fisher"/>
    <x v="1"/>
    <x v="0"/>
    <x v="38"/>
    <s v="Indiana"/>
    <x v="134"/>
    <x v="2"/>
    <x v="976"/>
    <x v="1"/>
    <x v="10"/>
    <x v="970"/>
    <n v="314.55"/>
    <n v="3"/>
    <n v="0"/>
    <n v="150.98400000000001"/>
    <n v="314.55"/>
    <n v="0"/>
    <x v="0"/>
    <x v="0"/>
    <s v="Q4"/>
    <x v="1"/>
  </r>
  <r>
    <n v="4409"/>
    <s v="CA-2016-100041"/>
    <x v="73"/>
    <x v="539"/>
    <x v="1"/>
    <s v="BF-10975"/>
    <s v="Barbara Fisher"/>
    <x v="1"/>
    <x v="0"/>
    <x v="38"/>
    <s v="Indiana"/>
    <x v="134"/>
    <x v="2"/>
    <x v="185"/>
    <x v="1"/>
    <x v="8"/>
    <x v="186"/>
    <n v="4.91"/>
    <n v="1"/>
    <n v="0"/>
    <n v="2.3077000000000001"/>
    <n v="4.91"/>
    <n v="0"/>
    <x v="0"/>
    <x v="0"/>
    <s v="Q4"/>
    <x v="1"/>
  </r>
  <r>
    <n v="4410"/>
    <s v="US-2014-154879"/>
    <x v="457"/>
    <x v="1046"/>
    <x v="1"/>
    <s v="SN-20710"/>
    <s v="Steve Nguyen"/>
    <x v="2"/>
    <x v="0"/>
    <x v="1"/>
    <s v="California"/>
    <x v="25"/>
    <x v="1"/>
    <x v="865"/>
    <x v="1"/>
    <x v="2"/>
    <x v="859"/>
    <n v="5.78"/>
    <n v="2"/>
    <n v="0"/>
    <n v="2.7166000000000001"/>
    <n v="5.78"/>
    <n v="0"/>
    <x v="2"/>
    <x v="5"/>
    <s v="Q2"/>
    <x v="0"/>
  </r>
  <r>
    <n v="4411"/>
    <s v="US-2014-154879"/>
    <x v="457"/>
    <x v="1046"/>
    <x v="1"/>
    <s v="SN-20710"/>
    <s v="Steve Nguyen"/>
    <x v="2"/>
    <x v="0"/>
    <x v="1"/>
    <s v="California"/>
    <x v="25"/>
    <x v="1"/>
    <x v="646"/>
    <x v="1"/>
    <x v="6"/>
    <x v="646"/>
    <n v="107.94"/>
    <n v="6"/>
    <n v="0"/>
    <n v="30.223199999999999"/>
    <n v="107.94"/>
    <n v="0"/>
    <x v="2"/>
    <x v="5"/>
    <s v="Q2"/>
    <x v="0"/>
  </r>
  <r>
    <n v="4412"/>
    <s v="CA-2014-130624"/>
    <x v="261"/>
    <x v="637"/>
    <x v="2"/>
    <s v="TB-21280"/>
    <s v="Toby Braunhardt"/>
    <x v="0"/>
    <x v="0"/>
    <x v="20"/>
    <s v="New York"/>
    <x v="23"/>
    <x v="3"/>
    <x v="1254"/>
    <x v="1"/>
    <x v="10"/>
    <x v="1238"/>
    <n v="19.649999999999999"/>
    <n v="3"/>
    <n v="0"/>
    <n v="9.0389999999999997"/>
    <n v="19.649999999999999"/>
    <n v="0"/>
    <x v="2"/>
    <x v="1"/>
    <s v="Q2"/>
    <x v="3"/>
  </r>
  <r>
    <n v="4413"/>
    <s v="CA-2014-130624"/>
    <x v="261"/>
    <x v="637"/>
    <x v="2"/>
    <s v="TB-21280"/>
    <s v="Toby Braunhardt"/>
    <x v="0"/>
    <x v="0"/>
    <x v="20"/>
    <s v="New York"/>
    <x v="23"/>
    <x v="3"/>
    <x v="517"/>
    <x v="2"/>
    <x v="7"/>
    <x v="517"/>
    <n v="617.97"/>
    <n v="3"/>
    <n v="0"/>
    <n v="160.6722"/>
    <n v="617.97"/>
    <n v="0"/>
    <x v="2"/>
    <x v="1"/>
    <s v="Q2"/>
    <x v="3"/>
  </r>
  <r>
    <n v="4414"/>
    <s v="CA-2014-130624"/>
    <x v="261"/>
    <x v="637"/>
    <x v="2"/>
    <s v="TB-21280"/>
    <s v="Toby Braunhardt"/>
    <x v="0"/>
    <x v="0"/>
    <x v="20"/>
    <s v="New York"/>
    <x v="23"/>
    <x v="3"/>
    <x v="941"/>
    <x v="1"/>
    <x v="9"/>
    <x v="934"/>
    <n v="59.7"/>
    <n v="3"/>
    <n v="0"/>
    <n v="26.864999999999998"/>
    <n v="59.7"/>
    <n v="0"/>
    <x v="2"/>
    <x v="1"/>
    <s v="Q2"/>
    <x v="3"/>
  </r>
  <r>
    <n v="4415"/>
    <s v="CA-2017-132339"/>
    <x v="971"/>
    <x v="176"/>
    <x v="1"/>
    <s v="JB-15400"/>
    <s v="Jennifer Braxton"/>
    <x v="1"/>
    <x v="0"/>
    <x v="104"/>
    <s v="Massachusetts"/>
    <x v="128"/>
    <x v="3"/>
    <x v="760"/>
    <x v="1"/>
    <x v="8"/>
    <x v="758"/>
    <n v="387.99"/>
    <n v="1"/>
    <n v="0"/>
    <n v="182.3553"/>
    <n v="387.99"/>
    <n v="0"/>
    <x v="3"/>
    <x v="6"/>
    <s v="Q3"/>
    <x v="3"/>
  </r>
  <r>
    <n v="4416"/>
    <s v="CA-2014-153983"/>
    <x v="503"/>
    <x v="546"/>
    <x v="1"/>
    <s v="AH-10210"/>
    <s v="Alan Hwang"/>
    <x v="0"/>
    <x v="0"/>
    <x v="8"/>
    <s v="California"/>
    <x v="34"/>
    <x v="1"/>
    <x v="907"/>
    <x v="2"/>
    <x v="7"/>
    <x v="899"/>
    <n v="575.91999999999996"/>
    <n v="2"/>
    <n v="0.2"/>
    <n v="71.989999999999995"/>
    <n v="460.73599999999999"/>
    <n v="115.184"/>
    <x v="2"/>
    <x v="0"/>
    <s v="Q4"/>
    <x v="3"/>
  </r>
  <r>
    <n v="4417"/>
    <s v="CA-2014-153983"/>
    <x v="503"/>
    <x v="546"/>
    <x v="1"/>
    <s v="AH-10210"/>
    <s v="Alan Hwang"/>
    <x v="0"/>
    <x v="0"/>
    <x v="8"/>
    <s v="California"/>
    <x v="34"/>
    <x v="1"/>
    <x v="829"/>
    <x v="1"/>
    <x v="13"/>
    <x v="128"/>
    <n v="30.4"/>
    <n v="5"/>
    <n v="0"/>
    <n v="15.2"/>
    <n v="30.4"/>
    <n v="0"/>
    <x v="2"/>
    <x v="0"/>
    <s v="Q4"/>
    <x v="3"/>
  </r>
  <r>
    <n v="4418"/>
    <s v="CA-2017-112900"/>
    <x v="359"/>
    <x v="102"/>
    <x v="0"/>
    <s v="KL-16645"/>
    <s v="Ken Lonsdale"/>
    <x v="0"/>
    <x v="0"/>
    <x v="66"/>
    <s v="Michigan"/>
    <x v="185"/>
    <x v="2"/>
    <x v="979"/>
    <x v="1"/>
    <x v="8"/>
    <x v="972"/>
    <n v="478.24"/>
    <n v="8"/>
    <n v="0"/>
    <n v="219.99039999999999"/>
    <n v="478.24"/>
    <n v="0"/>
    <x v="3"/>
    <x v="3"/>
    <s v="Q2"/>
    <x v="1"/>
  </r>
  <r>
    <n v="4419"/>
    <s v="CA-2014-160157"/>
    <x v="414"/>
    <x v="999"/>
    <x v="1"/>
    <s v="MH-17455"/>
    <s v="Mark Hamilton"/>
    <x v="0"/>
    <x v="0"/>
    <x v="57"/>
    <s v="Ohio"/>
    <x v="72"/>
    <x v="3"/>
    <x v="124"/>
    <x v="0"/>
    <x v="5"/>
    <x v="125"/>
    <n v="190.84800000000001"/>
    <n v="3"/>
    <n v="0.2"/>
    <n v="-21.470400000000001"/>
    <n v="152.67840000000001"/>
    <n v="38.169600000000003"/>
    <x v="2"/>
    <x v="4"/>
    <s v="Q4"/>
    <x v="3"/>
  </r>
  <r>
    <n v="4420"/>
    <s v="CA-2014-139633"/>
    <x v="506"/>
    <x v="1047"/>
    <x v="1"/>
    <s v="EC-14050"/>
    <s v="Erin Creighton"/>
    <x v="0"/>
    <x v="0"/>
    <x v="38"/>
    <s v="Ohio"/>
    <x v="47"/>
    <x v="3"/>
    <x v="1203"/>
    <x v="1"/>
    <x v="8"/>
    <x v="1188"/>
    <n v="5.484"/>
    <n v="4"/>
    <n v="0.7"/>
    <n v="-4.0216000000000003"/>
    <n v="1.6452000000000002"/>
    <n v="3.8387999999999995"/>
    <x v="2"/>
    <x v="4"/>
    <s v="Q4"/>
    <x v="4"/>
  </r>
  <r>
    <n v="4421"/>
    <s v="CA-2015-163090"/>
    <x v="972"/>
    <x v="958"/>
    <x v="0"/>
    <s v="GH-14665"/>
    <s v="Greg Hansen"/>
    <x v="0"/>
    <x v="0"/>
    <x v="22"/>
    <s v="Illinois"/>
    <x v="26"/>
    <x v="2"/>
    <x v="682"/>
    <x v="1"/>
    <x v="14"/>
    <x v="682"/>
    <n v="40.92"/>
    <n v="5"/>
    <n v="0.2"/>
    <n v="3.069"/>
    <n v="32.736000000000004"/>
    <n v="8.1840000000000011"/>
    <x v="1"/>
    <x v="0"/>
    <s v="Q4"/>
    <x v="0"/>
  </r>
  <r>
    <n v="4422"/>
    <s v="CA-2014-117016"/>
    <x v="530"/>
    <x v="1048"/>
    <x v="1"/>
    <s v="SC-20095"/>
    <s v="Sanjit Chand"/>
    <x v="0"/>
    <x v="0"/>
    <x v="405"/>
    <s v="Florida"/>
    <x v="492"/>
    <x v="0"/>
    <x v="313"/>
    <x v="1"/>
    <x v="6"/>
    <x v="313"/>
    <n v="15.552"/>
    <n v="3"/>
    <n v="0.2"/>
    <n v="2.3328000000000002"/>
    <n v="12.441600000000001"/>
    <n v="3.1104000000000003"/>
    <x v="2"/>
    <x v="10"/>
    <s v="Q1"/>
    <x v="0"/>
  </r>
  <r>
    <n v="4423"/>
    <s v="CA-2017-159464"/>
    <x v="796"/>
    <x v="1049"/>
    <x v="2"/>
    <s v="TB-21355"/>
    <s v="Todd Boyes"/>
    <x v="1"/>
    <x v="0"/>
    <x v="406"/>
    <s v="Georgia"/>
    <x v="493"/>
    <x v="0"/>
    <x v="22"/>
    <x v="1"/>
    <x v="9"/>
    <x v="22"/>
    <n v="17.239999999999998"/>
    <n v="2"/>
    <n v="0"/>
    <n v="4.4824000000000002"/>
    <n v="17.239999999999998"/>
    <n v="0"/>
    <x v="3"/>
    <x v="5"/>
    <s v="Q2"/>
    <x v="6"/>
  </r>
  <r>
    <n v="4424"/>
    <s v="CA-2017-159464"/>
    <x v="796"/>
    <x v="1049"/>
    <x v="2"/>
    <s v="TB-21355"/>
    <s v="Todd Boyes"/>
    <x v="1"/>
    <x v="0"/>
    <x v="406"/>
    <s v="Georgia"/>
    <x v="493"/>
    <x v="0"/>
    <x v="1659"/>
    <x v="0"/>
    <x v="0"/>
    <x v="1647"/>
    <n v="302.94"/>
    <n v="3"/>
    <n v="0"/>
    <n v="75.734999999999999"/>
    <n v="302.94"/>
    <n v="0"/>
    <x v="3"/>
    <x v="5"/>
    <s v="Q2"/>
    <x v="6"/>
  </r>
  <r>
    <n v="4425"/>
    <s v="CA-2017-159464"/>
    <x v="796"/>
    <x v="1049"/>
    <x v="2"/>
    <s v="TB-21355"/>
    <s v="Todd Boyes"/>
    <x v="1"/>
    <x v="0"/>
    <x v="406"/>
    <s v="Georgia"/>
    <x v="493"/>
    <x v="0"/>
    <x v="1091"/>
    <x v="2"/>
    <x v="7"/>
    <x v="1081"/>
    <n v="34.75"/>
    <n v="5"/>
    <n v="0"/>
    <n v="15.637499999999999"/>
    <n v="34.75"/>
    <n v="0"/>
    <x v="3"/>
    <x v="5"/>
    <s v="Q2"/>
    <x v="6"/>
  </r>
  <r>
    <n v="4426"/>
    <s v="CA-2017-159464"/>
    <x v="796"/>
    <x v="1049"/>
    <x v="2"/>
    <s v="TB-21355"/>
    <s v="Todd Boyes"/>
    <x v="1"/>
    <x v="0"/>
    <x v="406"/>
    <s v="Georgia"/>
    <x v="493"/>
    <x v="0"/>
    <x v="412"/>
    <x v="1"/>
    <x v="8"/>
    <x v="412"/>
    <n v="113.94"/>
    <n v="6"/>
    <n v="0"/>
    <n v="54.691200000000002"/>
    <n v="113.94"/>
    <n v="0"/>
    <x v="3"/>
    <x v="5"/>
    <s v="Q2"/>
    <x v="6"/>
  </r>
  <r>
    <n v="4427"/>
    <s v="CA-2017-159464"/>
    <x v="796"/>
    <x v="1049"/>
    <x v="2"/>
    <s v="TB-21355"/>
    <s v="Todd Boyes"/>
    <x v="1"/>
    <x v="0"/>
    <x v="406"/>
    <s v="Georgia"/>
    <x v="493"/>
    <x v="0"/>
    <x v="1480"/>
    <x v="2"/>
    <x v="7"/>
    <x v="1467"/>
    <n v="55.98"/>
    <n v="2"/>
    <n v="0"/>
    <n v="15.6744"/>
    <n v="55.98"/>
    <n v="0"/>
    <x v="3"/>
    <x v="5"/>
    <s v="Q2"/>
    <x v="6"/>
  </r>
  <r>
    <n v="4428"/>
    <s v="US-2017-103226"/>
    <x v="585"/>
    <x v="938"/>
    <x v="1"/>
    <s v="DW-13195"/>
    <s v="David Wiener"/>
    <x v="1"/>
    <x v="0"/>
    <x v="305"/>
    <s v="New Mexico"/>
    <x v="382"/>
    <x v="1"/>
    <x v="187"/>
    <x v="1"/>
    <x v="10"/>
    <x v="188"/>
    <n v="27.18"/>
    <n v="3"/>
    <n v="0"/>
    <n v="12.231"/>
    <n v="27.18"/>
    <n v="0"/>
    <x v="3"/>
    <x v="8"/>
    <s v="Q3"/>
    <x v="5"/>
  </r>
  <r>
    <n v="4429"/>
    <s v="CA-2017-119452"/>
    <x v="708"/>
    <x v="647"/>
    <x v="1"/>
    <s v="CL-12565"/>
    <s v="Clay Ludtke"/>
    <x v="0"/>
    <x v="0"/>
    <x v="251"/>
    <s v="Oklahoma"/>
    <x v="311"/>
    <x v="2"/>
    <x v="1496"/>
    <x v="0"/>
    <x v="1"/>
    <x v="1484"/>
    <n v="1805.88"/>
    <n v="6"/>
    <n v="0"/>
    <n v="523.70519999999999"/>
    <n v="1805.88"/>
    <n v="0"/>
    <x v="3"/>
    <x v="10"/>
    <s v="Q1"/>
    <x v="0"/>
  </r>
  <r>
    <n v="4430"/>
    <s v="CA-2017-147725"/>
    <x v="32"/>
    <x v="947"/>
    <x v="3"/>
    <s v="LT-17110"/>
    <s v="Liz Thompson"/>
    <x v="0"/>
    <x v="0"/>
    <x v="334"/>
    <s v="New Jersey"/>
    <x v="415"/>
    <x v="3"/>
    <x v="1559"/>
    <x v="1"/>
    <x v="6"/>
    <x v="1549"/>
    <n v="70.95"/>
    <n v="3"/>
    <n v="0"/>
    <n v="18.446999999999999"/>
    <n v="70.95"/>
    <n v="0"/>
    <x v="3"/>
    <x v="8"/>
    <s v="Q3"/>
    <x v="6"/>
  </r>
  <r>
    <n v="4431"/>
    <s v="CA-2016-168893"/>
    <x v="54"/>
    <x v="281"/>
    <x v="0"/>
    <s v="AP-10915"/>
    <s v="Arthur Prichep"/>
    <x v="0"/>
    <x v="0"/>
    <x v="0"/>
    <s v="Kentucky"/>
    <x v="0"/>
    <x v="0"/>
    <x v="659"/>
    <x v="1"/>
    <x v="13"/>
    <x v="659"/>
    <n v="20"/>
    <n v="4"/>
    <n v="0"/>
    <n v="9.6"/>
    <n v="20"/>
    <n v="0"/>
    <x v="0"/>
    <x v="0"/>
    <s v="Q4"/>
    <x v="6"/>
  </r>
  <r>
    <n v="4432"/>
    <s v="CA-2016-168893"/>
    <x v="54"/>
    <x v="281"/>
    <x v="0"/>
    <s v="AP-10915"/>
    <s v="Arthur Prichep"/>
    <x v="0"/>
    <x v="0"/>
    <x v="0"/>
    <s v="Kentucky"/>
    <x v="0"/>
    <x v="0"/>
    <x v="1596"/>
    <x v="1"/>
    <x v="6"/>
    <x v="1588"/>
    <n v="7.98"/>
    <n v="3"/>
    <n v="0"/>
    <n v="2.0748000000000002"/>
    <n v="7.98"/>
    <n v="0"/>
    <x v="0"/>
    <x v="0"/>
    <s v="Q4"/>
    <x v="6"/>
  </r>
  <r>
    <n v="4433"/>
    <s v="CA-2016-168893"/>
    <x v="54"/>
    <x v="281"/>
    <x v="0"/>
    <s v="AP-10915"/>
    <s v="Arthur Prichep"/>
    <x v="0"/>
    <x v="0"/>
    <x v="0"/>
    <s v="Kentucky"/>
    <x v="0"/>
    <x v="0"/>
    <x v="763"/>
    <x v="0"/>
    <x v="5"/>
    <x v="762"/>
    <n v="24.1"/>
    <n v="5"/>
    <n v="0"/>
    <n v="9.1579999999999995"/>
    <n v="24.1"/>
    <n v="0"/>
    <x v="0"/>
    <x v="0"/>
    <s v="Q4"/>
    <x v="6"/>
  </r>
  <r>
    <n v="4434"/>
    <s v="CA-2016-168893"/>
    <x v="54"/>
    <x v="281"/>
    <x v="0"/>
    <s v="AP-10915"/>
    <s v="Arthur Prichep"/>
    <x v="0"/>
    <x v="0"/>
    <x v="0"/>
    <s v="Kentucky"/>
    <x v="0"/>
    <x v="0"/>
    <x v="1452"/>
    <x v="1"/>
    <x v="6"/>
    <x v="1438"/>
    <n v="8.75"/>
    <n v="1"/>
    <n v="0"/>
    <n v="2.625"/>
    <n v="8.75"/>
    <n v="0"/>
    <x v="0"/>
    <x v="0"/>
    <s v="Q4"/>
    <x v="6"/>
  </r>
  <r>
    <n v="4435"/>
    <s v="CA-2016-168893"/>
    <x v="54"/>
    <x v="281"/>
    <x v="0"/>
    <s v="AP-10915"/>
    <s v="Arthur Prichep"/>
    <x v="0"/>
    <x v="0"/>
    <x v="0"/>
    <s v="Kentucky"/>
    <x v="0"/>
    <x v="0"/>
    <x v="1660"/>
    <x v="0"/>
    <x v="3"/>
    <x v="1648"/>
    <n v="842.94"/>
    <n v="3"/>
    <n v="0"/>
    <n v="160.15860000000001"/>
    <n v="842.94"/>
    <n v="0"/>
    <x v="0"/>
    <x v="0"/>
    <s v="Q4"/>
    <x v="6"/>
  </r>
  <r>
    <n v="4436"/>
    <s v="CA-2016-163398"/>
    <x v="973"/>
    <x v="588"/>
    <x v="1"/>
    <s v="CB-12415"/>
    <s v="Christy Brittain"/>
    <x v="0"/>
    <x v="0"/>
    <x v="22"/>
    <s v="Illinois"/>
    <x v="155"/>
    <x v="2"/>
    <x v="634"/>
    <x v="1"/>
    <x v="8"/>
    <x v="634"/>
    <n v="2.1819999999999999"/>
    <n v="1"/>
    <n v="0.8"/>
    <n v="-3.6002999999999998"/>
    <n v="0.4363999999999999"/>
    <n v="1.7456"/>
    <x v="0"/>
    <x v="5"/>
    <s v="Q2"/>
    <x v="0"/>
  </r>
  <r>
    <n v="4437"/>
    <s v="CA-2016-163398"/>
    <x v="973"/>
    <x v="588"/>
    <x v="1"/>
    <s v="CB-12415"/>
    <s v="Christy Brittain"/>
    <x v="0"/>
    <x v="0"/>
    <x v="22"/>
    <s v="Illinois"/>
    <x v="155"/>
    <x v="2"/>
    <x v="1661"/>
    <x v="1"/>
    <x v="6"/>
    <x v="1649"/>
    <n v="27.384"/>
    <n v="7"/>
    <n v="0.2"/>
    <n v="2.7383999999999999"/>
    <n v="21.907200000000003"/>
    <n v="5.4768000000000008"/>
    <x v="0"/>
    <x v="5"/>
    <s v="Q2"/>
    <x v="0"/>
  </r>
  <r>
    <n v="4438"/>
    <s v="CA-2016-163398"/>
    <x v="973"/>
    <x v="588"/>
    <x v="1"/>
    <s v="CB-12415"/>
    <s v="Christy Brittain"/>
    <x v="0"/>
    <x v="0"/>
    <x v="22"/>
    <s v="Illinois"/>
    <x v="155"/>
    <x v="2"/>
    <x v="1324"/>
    <x v="1"/>
    <x v="9"/>
    <x v="1311"/>
    <n v="26.405999999999999"/>
    <n v="3"/>
    <n v="0.8"/>
    <n v="-71.296199999999999"/>
    <n v="5.2811999999999983"/>
    <n v="21.1248"/>
    <x v="0"/>
    <x v="5"/>
    <s v="Q2"/>
    <x v="0"/>
  </r>
  <r>
    <n v="4439"/>
    <s v="CA-2016-162726"/>
    <x v="797"/>
    <x v="771"/>
    <x v="1"/>
    <s v="MT-17815"/>
    <s v="Meg Tillman"/>
    <x v="0"/>
    <x v="0"/>
    <x v="396"/>
    <s v="Texas"/>
    <x v="482"/>
    <x v="2"/>
    <x v="1193"/>
    <x v="1"/>
    <x v="10"/>
    <x v="1178"/>
    <n v="10.368"/>
    <n v="2"/>
    <n v="0.2"/>
    <n v="3.6288"/>
    <n v="8.2944000000000013"/>
    <n v="2.0736000000000003"/>
    <x v="0"/>
    <x v="4"/>
    <s v="Q4"/>
    <x v="0"/>
  </r>
  <r>
    <n v="4440"/>
    <s v="CA-2016-162726"/>
    <x v="797"/>
    <x v="771"/>
    <x v="1"/>
    <s v="MT-17815"/>
    <s v="Meg Tillman"/>
    <x v="0"/>
    <x v="0"/>
    <x v="396"/>
    <s v="Texas"/>
    <x v="482"/>
    <x v="2"/>
    <x v="956"/>
    <x v="1"/>
    <x v="10"/>
    <x v="949"/>
    <n v="23.68"/>
    <n v="4"/>
    <n v="0.2"/>
    <n v="7.4"/>
    <n v="18.943999999999999"/>
    <n v="4.7359999999999998"/>
    <x v="0"/>
    <x v="4"/>
    <s v="Q4"/>
    <x v="0"/>
  </r>
  <r>
    <n v="4441"/>
    <s v="US-2016-111290"/>
    <x v="405"/>
    <x v="1050"/>
    <x v="1"/>
    <s v="DK-13375"/>
    <s v="Dennis Kane"/>
    <x v="0"/>
    <x v="0"/>
    <x v="17"/>
    <s v="Michigan"/>
    <x v="20"/>
    <x v="2"/>
    <x v="989"/>
    <x v="2"/>
    <x v="11"/>
    <x v="982"/>
    <n v="109.95"/>
    <n v="1"/>
    <n v="0"/>
    <n v="36.283499999999997"/>
    <n v="109.95"/>
    <n v="0"/>
    <x v="0"/>
    <x v="7"/>
    <s v="Q3"/>
    <x v="5"/>
  </r>
  <r>
    <n v="4442"/>
    <s v="US-2016-111290"/>
    <x v="405"/>
    <x v="1050"/>
    <x v="1"/>
    <s v="DK-13375"/>
    <s v="Dennis Kane"/>
    <x v="0"/>
    <x v="0"/>
    <x v="17"/>
    <s v="Michigan"/>
    <x v="20"/>
    <x v="2"/>
    <x v="1662"/>
    <x v="1"/>
    <x v="4"/>
    <x v="1650"/>
    <n v="965.85"/>
    <n v="5"/>
    <n v="0"/>
    <n v="135.21899999999999"/>
    <n v="965.85"/>
    <n v="0"/>
    <x v="0"/>
    <x v="7"/>
    <s v="Q3"/>
    <x v="5"/>
  </r>
  <r>
    <n v="4443"/>
    <s v="US-2016-111290"/>
    <x v="405"/>
    <x v="1050"/>
    <x v="1"/>
    <s v="DK-13375"/>
    <s v="Dennis Kane"/>
    <x v="0"/>
    <x v="0"/>
    <x v="17"/>
    <s v="Michigan"/>
    <x v="20"/>
    <x v="2"/>
    <x v="1663"/>
    <x v="1"/>
    <x v="6"/>
    <x v="1651"/>
    <n v="29.2"/>
    <n v="5"/>
    <n v="0"/>
    <n v="10.512"/>
    <n v="29.2"/>
    <n v="0"/>
    <x v="0"/>
    <x v="7"/>
    <s v="Q3"/>
    <x v="5"/>
  </r>
  <r>
    <n v="4444"/>
    <s v="US-2016-111290"/>
    <x v="405"/>
    <x v="1050"/>
    <x v="1"/>
    <s v="DK-13375"/>
    <s v="Dennis Kane"/>
    <x v="0"/>
    <x v="0"/>
    <x v="17"/>
    <s v="Michigan"/>
    <x v="20"/>
    <x v="2"/>
    <x v="1009"/>
    <x v="1"/>
    <x v="10"/>
    <x v="1001"/>
    <n v="32.4"/>
    <n v="5"/>
    <n v="0"/>
    <n v="15.552"/>
    <n v="32.4"/>
    <n v="0"/>
    <x v="0"/>
    <x v="7"/>
    <s v="Q3"/>
    <x v="5"/>
  </r>
  <r>
    <n v="4445"/>
    <s v="US-2014-147704"/>
    <x v="912"/>
    <x v="683"/>
    <x v="1"/>
    <s v="SR-20740"/>
    <s v="Steven Roelle"/>
    <x v="2"/>
    <x v="0"/>
    <x v="41"/>
    <s v="Indiana"/>
    <x v="462"/>
    <x v="2"/>
    <x v="1358"/>
    <x v="1"/>
    <x v="12"/>
    <x v="1344"/>
    <n v="78.349999999999994"/>
    <n v="5"/>
    <n v="0"/>
    <n v="36.8245"/>
    <n v="78.349999999999994"/>
    <n v="0"/>
    <x v="2"/>
    <x v="0"/>
    <s v="Q4"/>
    <x v="1"/>
  </r>
  <r>
    <n v="4446"/>
    <s v="US-2014-147704"/>
    <x v="912"/>
    <x v="683"/>
    <x v="1"/>
    <s v="SR-20740"/>
    <s v="Steven Roelle"/>
    <x v="2"/>
    <x v="0"/>
    <x v="41"/>
    <s v="Indiana"/>
    <x v="462"/>
    <x v="2"/>
    <x v="1436"/>
    <x v="1"/>
    <x v="10"/>
    <x v="1424"/>
    <n v="31.68"/>
    <n v="6"/>
    <n v="0"/>
    <n v="14.256"/>
    <n v="31.68"/>
    <n v="0"/>
    <x v="2"/>
    <x v="0"/>
    <s v="Q4"/>
    <x v="1"/>
  </r>
  <r>
    <n v="4447"/>
    <s v="US-2014-147704"/>
    <x v="912"/>
    <x v="683"/>
    <x v="1"/>
    <s v="SR-20740"/>
    <s v="Steven Roelle"/>
    <x v="2"/>
    <x v="0"/>
    <x v="41"/>
    <s v="Indiana"/>
    <x v="462"/>
    <x v="2"/>
    <x v="24"/>
    <x v="1"/>
    <x v="8"/>
    <x v="24"/>
    <n v="29.12"/>
    <n v="4"/>
    <n v="0"/>
    <n v="14.268800000000001"/>
    <n v="29.12"/>
    <n v="0"/>
    <x v="2"/>
    <x v="0"/>
    <s v="Q4"/>
    <x v="1"/>
  </r>
  <r>
    <n v="4448"/>
    <s v="US-2014-147704"/>
    <x v="912"/>
    <x v="683"/>
    <x v="1"/>
    <s v="SR-20740"/>
    <s v="Steven Roelle"/>
    <x v="2"/>
    <x v="0"/>
    <x v="41"/>
    <s v="Indiana"/>
    <x v="462"/>
    <x v="2"/>
    <x v="298"/>
    <x v="1"/>
    <x v="4"/>
    <x v="298"/>
    <n v="169.45"/>
    <n v="5"/>
    <n v="0"/>
    <n v="42.362499999999997"/>
    <n v="169.45"/>
    <n v="0"/>
    <x v="2"/>
    <x v="0"/>
    <s v="Q4"/>
    <x v="1"/>
  </r>
  <r>
    <n v="4449"/>
    <s v="CA-2015-121965"/>
    <x v="974"/>
    <x v="687"/>
    <x v="1"/>
    <s v="LH-17155"/>
    <s v="Logan Haushalter"/>
    <x v="0"/>
    <x v="0"/>
    <x v="1"/>
    <s v="California"/>
    <x v="3"/>
    <x v="1"/>
    <x v="545"/>
    <x v="0"/>
    <x v="5"/>
    <x v="545"/>
    <n v="12.56"/>
    <n v="2"/>
    <n v="0"/>
    <n v="4.0191999999999997"/>
    <n v="12.56"/>
    <n v="0"/>
    <x v="1"/>
    <x v="1"/>
    <s v="Q2"/>
    <x v="5"/>
  </r>
  <r>
    <n v="4450"/>
    <s v="CA-2015-121965"/>
    <x v="974"/>
    <x v="687"/>
    <x v="1"/>
    <s v="LH-17155"/>
    <s v="Logan Haushalter"/>
    <x v="0"/>
    <x v="0"/>
    <x v="1"/>
    <s v="California"/>
    <x v="3"/>
    <x v="1"/>
    <x v="1114"/>
    <x v="1"/>
    <x v="10"/>
    <x v="1103"/>
    <n v="6.48"/>
    <n v="1"/>
    <n v="0"/>
    <n v="3.1103999999999998"/>
    <n v="6.48"/>
    <n v="0"/>
    <x v="1"/>
    <x v="1"/>
    <s v="Q2"/>
    <x v="5"/>
  </r>
  <r>
    <n v="4451"/>
    <s v="CA-2015-121965"/>
    <x v="974"/>
    <x v="687"/>
    <x v="1"/>
    <s v="LH-17155"/>
    <s v="Logan Haushalter"/>
    <x v="0"/>
    <x v="0"/>
    <x v="1"/>
    <s v="California"/>
    <x v="3"/>
    <x v="1"/>
    <x v="633"/>
    <x v="1"/>
    <x v="12"/>
    <x v="633"/>
    <n v="186.69"/>
    <n v="3"/>
    <n v="0"/>
    <n v="87.744299999999996"/>
    <n v="186.69"/>
    <n v="0"/>
    <x v="1"/>
    <x v="1"/>
    <s v="Q2"/>
    <x v="5"/>
  </r>
  <r>
    <n v="4452"/>
    <s v="CA-2016-147137"/>
    <x v="975"/>
    <x v="946"/>
    <x v="2"/>
    <s v="AA-10645"/>
    <s v="Anna Andreadi"/>
    <x v="0"/>
    <x v="0"/>
    <x v="8"/>
    <s v="California"/>
    <x v="9"/>
    <x v="1"/>
    <x v="534"/>
    <x v="0"/>
    <x v="5"/>
    <x v="534"/>
    <n v="25.4"/>
    <n v="5"/>
    <n v="0"/>
    <n v="8.6359999999999992"/>
    <n v="25.4"/>
    <n v="0"/>
    <x v="0"/>
    <x v="7"/>
    <s v="Q3"/>
    <x v="2"/>
  </r>
  <r>
    <n v="4453"/>
    <s v="CA-2016-147137"/>
    <x v="975"/>
    <x v="946"/>
    <x v="2"/>
    <s v="AA-10645"/>
    <s v="Anna Andreadi"/>
    <x v="0"/>
    <x v="0"/>
    <x v="8"/>
    <s v="California"/>
    <x v="9"/>
    <x v="1"/>
    <x v="1664"/>
    <x v="1"/>
    <x v="12"/>
    <x v="1652"/>
    <n v="43.96"/>
    <n v="2"/>
    <n v="0"/>
    <n v="20.661200000000001"/>
    <n v="43.96"/>
    <n v="0"/>
    <x v="0"/>
    <x v="7"/>
    <s v="Q3"/>
    <x v="2"/>
  </r>
  <r>
    <n v="4454"/>
    <s v="CA-2016-147137"/>
    <x v="975"/>
    <x v="946"/>
    <x v="2"/>
    <s v="AA-10645"/>
    <s v="Anna Andreadi"/>
    <x v="0"/>
    <x v="0"/>
    <x v="8"/>
    <s v="California"/>
    <x v="9"/>
    <x v="1"/>
    <x v="789"/>
    <x v="0"/>
    <x v="0"/>
    <x v="787"/>
    <n v="1279.165"/>
    <n v="5"/>
    <n v="0.15"/>
    <n v="225.73500000000001"/>
    <n v="1087.29025"/>
    <n v="191.87474999999998"/>
    <x v="0"/>
    <x v="7"/>
    <s v="Q3"/>
    <x v="2"/>
  </r>
  <r>
    <n v="4455"/>
    <s v="CA-2016-147137"/>
    <x v="975"/>
    <x v="946"/>
    <x v="2"/>
    <s v="AA-10645"/>
    <s v="Anna Andreadi"/>
    <x v="0"/>
    <x v="0"/>
    <x v="8"/>
    <s v="California"/>
    <x v="9"/>
    <x v="1"/>
    <x v="700"/>
    <x v="1"/>
    <x v="4"/>
    <x v="700"/>
    <n v="27.92"/>
    <n v="4"/>
    <n v="0"/>
    <n v="0.55840000000000001"/>
    <n v="27.92"/>
    <n v="0"/>
    <x v="0"/>
    <x v="7"/>
    <s v="Q3"/>
    <x v="2"/>
  </r>
  <r>
    <n v="4456"/>
    <s v="US-2015-146745"/>
    <x v="37"/>
    <x v="37"/>
    <x v="1"/>
    <s v="AS-10630"/>
    <s v="Ann Steele"/>
    <x v="2"/>
    <x v="0"/>
    <x v="8"/>
    <s v="California"/>
    <x v="94"/>
    <x v="1"/>
    <x v="394"/>
    <x v="0"/>
    <x v="1"/>
    <x v="395"/>
    <n v="129.56800000000001"/>
    <n v="2"/>
    <n v="0.2"/>
    <n v="-12.956799999999999"/>
    <n v="103.65440000000001"/>
    <n v="25.913600000000002"/>
    <x v="1"/>
    <x v="8"/>
    <s v="Q3"/>
    <x v="6"/>
  </r>
  <r>
    <n v="4457"/>
    <s v="US-2015-146745"/>
    <x v="37"/>
    <x v="37"/>
    <x v="1"/>
    <s v="AS-10630"/>
    <s v="Ann Steele"/>
    <x v="2"/>
    <x v="0"/>
    <x v="8"/>
    <s v="California"/>
    <x v="94"/>
    <x v="1"/>
    <x v="122"/>
    <x v="1"/>
    <x v="8"/>
    <x v="122"/>
    <n v="6.3680000000000003"/>
    <n v="2"/>
    <n v="0.2"/>
    <n v="2.1492"/>
    <n v="5.0944000000000003"/>
    <n v="1.2736000000000001"/>
    <x v="1"/>
    <x v="8"/>
    <s v="Q3"/>
    <x v="6"/>
  </r>
  <r>
    <n v="4458"/>
    <s v="CA-2017-115175"/>
    <x v="783"/>
    <x v="948"/>
    <x v="1"/>
    <s v="MC-17575"/>
    <s v="Matt Collins"/>
    <x v="0"/>
    <x v="0"/>
    <x v="49"/>
    <s v="California"/>
    <x v="58"/>
    <x v="1"/>
    <x v="1184"/>
    <x v="1"/>
    <x v="10"/>
    <x v="1170"/>
    <n v="244.55"/>
    <n v="5"/>
    <n v="0"/>
    <n v="114.9385"/>
    <n v="244.55"/>
    <n v="0"/>
    <x v="3"/>
    <x v="6"/>
    <s v="Q3"/>
    <x v="2"/>
  </r>
  <r>
    <n v="4459"/>
    <s v="CA-2017-105851"/>
    <x v="677"/>
    <x v="1051"/>
    <x v="1"/>
    <s v="SE-20110"/>
    <s v="Sanjit Engle"/>
    <x v="0"/>
    <x v="0"/>
    <x v="60"/>
    <s v="Colorado"/>
    <x v="76"/>
    <x v="1"/>
    <x v="465"/>
    <x v="1"/>
    <x v="14"/>
    <x v="466"/>
    <n v="1332.4960000000001"/>
    <n v="2"/>
    <n v="0.2"/>
    <n v="-299.8116"/>
    <n v="1065.9968000000001"/>
    <n v="266.49920000000003"/>
    <x v="3"/>
    <x v="10"/>
    <s v="Q1"/>
    <x v="2"/>
  </r>
  <r>
    <n v="4460"/>
    <s v="US-2017-125717"/>
    <x v="394"/>
    <x v="147"/>
    <x v="2"/>
    <s v="DS-13030"/>
    <s v="Darrin Sayre"/>
    <x v="2"/>
    <x v="0"/>
    <x v="34"/>
    <s v="Colorado"/>
    <x v="42"/>
    <x v="1"/>
    <x v="514"/>
    <x v="0"/>
    <x v="5"/>
    <x v="514"/>
    <n v="32.776000000000003"/>
    <n v="1"/>
    <n v="0.2"/>
    <n v="3.2776000000000001"/>
    <n v="26.220800000000004"/>
    <n v="6.555200000000001"/>
    <x v="3"/>
    <x v="8"/>
    <s v="Q3"/>
    <x v="6"/>
  </r>
  <r>
    <n v="4461"/>
    <s v="US-2017-125717"/>
    <x v="394"/>
    <x v="147"/>
    <x v="2"/>
    <s v="DS-13030"/>
    <s v="Darrin Sayre"/>
    <x v="2"/>
    <x v="0"/>
    <x v="34"/>
    <s v="Colorado"/>
    <x v="42"/>
    <x v="1"/>
    <x v="196"/>
    <x v="1"/>
    <x v="4"/>
    <x v="197"/>
    <n v="147.184"/>
    <n v="2"/>
    <n v="0.2"/>
    <n v="-29.436800000000002"/>
    <n v="117.74720000000001"/>
    <n v="29.436800000000002"/>
    <x v="3"/>
    <x v="8"/>
    <s v="Q3"/>
    <x v="6"/>
  </r>
  <r>
    <n v="4462"/>
    <s v="US-2017-125717"/>
    <x v="394"/>
    <x v="147"/>
    <x v="2"/>
    <s v="DS-13030"/>
    <s v="Darrin Sayre"/>
    <x v="2"/>
    <x v="0"/>
    <x v="34"/>
    <s v="Colorado"/>
    <x v="42"/>
    <x v="1"/>
    <x v="151"/>
    <x v="2"/>
    <x v="11"/>
    <x v="152"/>
    <n v="54.384"/>
    <n v="2"/>
    <n v="0.2"/>
    <n v="1.3595999999999999"/>
    <n v="43.507200000000005"/>
    <n v="10.876800000000001"/>
    <x v="3"/>
    <x v="8"/>
    <s v="Q3"/>
    <x v="6"/>
  </r>
  <r>
    <n v="4463"/>
    <s v="US-2017-125717"/>
    <x v="394"/>
    <x v="147"/>
    <x v="2"/>
    <s v="DS-13030"/>
    <s v="Darrin Sayre"/>
    <x v="2"/>
    <x v="0"/>
    <x v="34"/>
    <s v="Colorado"/>
    <x v="42"/>
    <x v="1"/>
    <x v="1242"/>
    <x v="1"/>
    <x v="8"/>
    <x v="1225"/>
    <n v="76.775999999999996"/>
    <n v="4"/>
    <n v="0.7"/>
    <n v="-58.861600000000003"/>
    <n v="23.032800000000002"/>
    <n v="53.743199999999995"/>
    <x v="3"/>
    <x v="8"/>
    <s v="Q3"/>
    <x v="6"/>
  </r>
  <r>
    <n v="4464"/>
    <s v="US-2017-125717"/>
    <x v="394"/>
    <x v="147"/>
    <x v="2"/>
    <s v="DS-13030"/>
    <s v="Darrin Sayre"/>
    <x v="2"/>
    <x v="0"/>
    <x v="34"/>
    <s v="Colorado"/>
    <x v="42"/>
    <x v="1"/>
    <x v="1665"/>
    <x v="1"/>
    <x v="10"/>
    <x v="1653"/>
    <n v="14.352"/>
    <n v="3"/>
    <n v="0.2"/>
    <n v="5.2026000000000003"/>
    <n v="11.4816"/>
    <n v="2.8704000000000001"/>
    <x v="3"/>
    <x v="8"/>
    <s v="Q3"/>
    <x v="6"/>
  </r>
  <r>
    <n v="4465"/>
    <s v="US-2017-125717"/>
    <x v="394"/>
    <x v="147"/>
    <x v="2"/>
    <s v="DS-13030"/>
    <s v="Darrin Sayre"/>
    <x v="2"/>
    <x v="0"/>
    <x v="34"/>
    <s v="Colorado"/>
    <x v="42"/>
    <x v="1"/>
    <x v="164"/>
    <x v="1"/>
    <x v="9"/>
    <x v="165"/>
    <n v="209.792"/>
    <n v="2"/>
    <n v="0.2"/>
    <n v="26.224"/>
    <n v="167.83360000000002"/>
    <n v="41.958400000000005"/>
    <x v="3"/>
    <x v="8"/>
    <s v="Q3"/>
    <x v="6"/>
  </r>
  <r>
    <n v="4466"/>
    <s v="CA-2015-163895"/>
    <x v="976"/>
    <x v="1052"/>
    <x v="1"/>
    <s v="NS-18640"/>
    <s v="Noel Staavos"/>
    <x v="1"/>
    <x v="0"/>
    <x v="394"/>
    <s v="Idaho"/>
    <x v="479"/>
    <x v="1"/>
    <x v="925"/>
    <x v="1"/>
    <x v="8"/>
    <x v="917"/>
    <n v="3.3039999999999998"/>
    <n v="1"/>
    <n v="0.2"/>
    <n v="1.1151"/>
    <n v="2.6432000000000002"/>
    <n v="0.66080000000000005"/>
    <x v="1"/>
    <x v="6"/>
    <s v="Q3"/>
    <x v="5"/>
  </r>
  <r>
    <n v="4467"/>
    <s v="CA-2017-168641"/>
    <x v="221"/>
    <x v="670"/>
    <x v="1"/>
    <s v="KA-16525"/>
    <s v="Kelly Andreada"/>
    <x v="0"/>
    <x v="0"/>
    <x v="20"/>
    <s v="New York"/>
    <x v="45"/>
    <x v="3"/>
    <x v="853"/>
    <x v="1"/>
    <x v="6"/>
    <x v="846"/>
    <n v="16.38"/>
    <n v="9"/>
    <n v="0"/>
    <n v="7.3710000000000004"/>
    <n v="16.38"/>
    <n v="0"/>
    <x v="3"/>
    <x v="0"/>
    <s v="Q4"/>
    <x v="5"/>
  </r>
  <r>
    <n v="4468"/>
    <s v="CA-2017-168641"/>
    <x v="221"/>
    <x v="670"/>
    <x v="1"/>
    <s v="KA-16525"/>
    <s v="Kelly Andreada"/>
    <x v="0"/>
    <x v="0"/>
    <x v="20"/>
    <s v="New York"/>
    <x v="45"/>
    <x v="3"/>
    <x v="970"/>
    <x v="1"/>
    <x v="12"/>
    <x v="964"/>
    <n v="167.96"/>
    <n v="2"/>
    <n v="0"/>
    <n v="78.941199999999995"/>
    <n v="167.96"/>
    <n v="0"/>
    <x v="3"/>
    <x v="0"/>
    <s v="Q4"/>
    <x v="5"/>
  </r>
  <r>
    <n v="4469"/>
    <s v="CA-2017-168641"/>
    <x v="221"/>
    <x v="670"/>
    <x v="1"/>
    <s v="KA-16525"/>
    <s v="Kelly Andreada"/>
    <x v="0"/>
    <x v="0"/>
    <x v="20"/>
    <s v="New York"/>
    <x v="45"/>
    <x v="3"/>
    <x v="1333"/>
    <x v="0"/>
    <x v="0"/>
    <x v="1318"/>
    <n v="321.56799999999998"/>
    <n v="2"/>
    <n v="0.2"/>
    <n v="-16.078399999999998"/>
    <n v="257.25439999999998"/>
    <n v="64.313599999999994"/>
    <x v="3"/>
    <x v="0"/>
    <s v="Q4"/>
    <x v="5"/>
  </r>
  <r>
    <n v="4470"/>
    <s v="CA-2017-168641"/>
    <x v="221"/>
    <x v="670"/>
    <x v="1"/>
    <s v="KA-16525"/>
    <s v="Kelly Andreada"/>
    <x v="0"/>
    <x v="0"/>
    <x v="20"/>
    <s v="New York"/>
    <x v="45"/>
    <x v="3"/>
    <x v="1193"/>
    <x v="1"/>
    <x v="10"/>
    <x v="1178"/>
    <n v="12.96"/>
    <n v="2"/>
    <n v="0"/>
    <n v="6.2207999999999997"/>
    <n v="12.96"/>
    <n v="0"/>
    <x v="3"/>
    <x v="0"/>
    <s v="Q4"/>
    <x v="5"/>
  </r>
  <r>
    <n v="4471"/>
    <s v="CA-2017-156895"/>
    <x v="540"/>
    <x v="582"/>
    <x v="1"/>
    <s v="DJ-13510"/>
    <s v="Don Jones"/>
    <x v="1"/>
    <x v="0"/>
    <x v="10"/>
    <s v="Pennsylvania"/>
    <x v="11"/>
    <x v="3"/>
    <x v="1534"/>
    <x v="0"/>
    <x v="1"/>
    <x v="1522"/>
    <n v="128.05799999999999"/>
    <n v="3"/>
    <n v="0.3"/>
    <n v="-23.7822"/>
    <n v="89.640599999999992"/>
    <n v="38.417399999999994"/>
    <x v="3"/>
    <x v="5"/>
    <s v="Q2"/>
    <x v="2"/>
  </r>
  <r>
    <n v="4472"/>
    <s v="CA-2017-121300"/>
    <x v="365"/>
    <x v="289"/>
    <x v="3"/>
    <s v="MG-17680"/>
    <s v="Maureen Gastineau"/>
    <x v="2"/>
    <x v="0"/>
    <x v="407"/>
    <s v="Ohio"/>
    <x v="494"/>
    <x v="3"/>
    <x v="1209"/>
    <x v="0"/>
    <x v="1"/>
    <x v="1194"/>
    <n v="63.686"/>
    <n v="1"/>
    <n v="0.3"/>
    <n v="-15.4666"/>
    <n v="44.580199999999998"/>
    <n v="19.105799999999999"/>
    <x v="3"/>
    <x v="8"/>
    <s v="Q3"/>
    <x v="5"/>
  </r>
  <r>
    <n v="4473"/>
    <s v="CA-2017-121300"/>
    <x v="365"/>
    <x v="289"/>
    <x v="3"/>
    <s v="MG-17680"/>
    <s v="Maureen Gastineau"/>
    <x v="2"/>
    <x v="0"/>
    <x v="407"/>
    <s v="Ohio"/>
    <x v="494"/>
    <x v="3"/>
    <x v="409"/>
    <x v="2"/>
    <x v="11"/>
    <x v="409"/>
    <n v="239.976"/>
    <n v="3"/>
    <n v="0.2"/>
    <n v="65.993399999999994"/>
    <n v="191.98080000000002"/>
    <n v="47.995200000000004"/>
    <x v="3"/>
    <x v="8"/>
    <s v="Q3"/>
    <x v="5"/>
  </r>
  <r>
    <n v="4474"/>
    <s v="CA-2017-121300"/>
    <x v="365"/>
    <x v="289"/>
    <x v="3"/>
    <s v="MG-17680"/>
    <s v="Maureen Gastineau"/>
    <x v="2"/>
    <x v="0"/>
    <x v="407"/>
    <s v="Ohio"/>
    <x v="494"/>
    <x v="3"/>
    <x v="1666"/>
    <x v="0"/>
    <x v="3"/>
    <x v="1654"/>
    <n v="344.22"/>
    <n v="2"/>
    <n v="0.4"/>
    <n v="-189.321"/>
    <n v="206.53200000000001"/>
    <n v="137.68800000000002"/>
    <x v="3"/>
    <x v="8"/>
    <s v="Q3"/>
    <x v="5"/>
  </r>
  <r>
    <n v="4475"/>
    <s v="CA-2017-121300"/>
    <x v="365"/>
    <x v="289"/>
    <x v="3"/>
    <s v="MG-17680"/>
    <s v="Maureen Gastineau"/>
    <x v="2"/>
    <x v="0"/>
    <x v="407"/>
    <s v="Ohio"/>
    <x v="494"/>
    <x v="3"/>
    <x v="1290"/>
    <x v="1"/>
    <x v="10"/>
    <x v="1276"/>
    <n v="15.552"/>
    <n v="3"/>
    <n v="0.2"/>
    <n v="5.4432"/>
    <n v="12.441600000000001"/>
    <n v="3.1104000000000003"/>
    <x v="3"/>
    <x v="8"/>
    <s v="Q3"/>
    <x v="5"/>
  </r>
  <r>
    <n v="4476"/>
    <s v="CA-2017-121300"/>
    <x v="365"/>
    <x v="289"/>
    <x v="3"/>
    <s v="MG-17680"/>
    <s v="Maureen Gastineau"/>
    <x v="2"/>
    <x v="0"/>
    <x v="407"/>
    <s v="Ohio"/>
    <x v="494"/>
    <x v="3"/>
    <x v="1494"/>
    <x v="0"/>
    <x v="5"/>
    <x v="1482"/>
    <n v="21.248000000000001"/>
    <n v="4"/>
    <n v="0.2"/>
    <n v="7.4367999999999999"/>
    <n v="16.9984"/>
    <n v="4.2496"/>
    <x v="3"/>
    <x v="8"/>
    <s v="Q3"/>
    <x v="5"/>
  </r>
  <r>
    <n v="4477"/>
    <s v="CA-2017-121300"/>
    <x v="365"/>
    <x v="289"/>
    <x v="3"/>
    <s v="MG-17680"/>
    <s v="Maureen Gastineau"/>
    <x v="2"/>
    <x v="0"/>
    <x v="407"/>
    <s v="Ohio"/>
    <x v="494"/>
    <x v="3"/>
    <x v="1610"/>
    <x v="1"/>
    <x v="10"/>
    <x v="1601"/>
    <n v="8.4480000000000004"/>
    <n v="2"/>
    <n v="0.2"/>
    <n v="2.64"/>
    <n v="6.7584000000000009"/>
    <n v="1.6896000000000002"/>
    <x v="3"/>
    <x v="8"/>
    <s v="Q3"/>
    <x v="5"/>
  </r>
  <r>
    <n v="4478"/>
    <s v="CA-2017-130211"/>
    <x v="760"/>
    <x v="661"/>
    <x v="3"/>
    <s v="BD-11620"/>
    <s v="Brian DeCherney"/>
    <x v="0"/>
    <x v="0"/>
    <x v="408"/>
    <s v="Oklahoma"/>
    <x v="495"/>
    <x v="2"/>
    <x v="1667"/>
    <x v="1"/>
    <x v="4"/>
    <x v="1655"/>
    <n v="333.09"/>
    <n v="3"/>
    <n v="0"/>
    <n v="23.316299999999998"/>
    <n v="333.09"/>
    <n v="0"/>
    <x v="3"/>
    <x v="2"/>
    <s v="Q4"/>
    <x v="1"/>
  </r>
  <r>
    <n v="4479"/>
    <s v="CA-2017-130211"/>
    <x v="760"/>
    <x v="661"/>
    <x v="3"/>
    <s v="BD-11620"/>
    <s v="Brian DeCherney"/>
    <x v="0"/>
    <x v="0"/>
    <x v="408"/>
    <s v="Oklahoma"/>
    <x v="495"/>
    <x v="2"/>
    <x v="209"/>
    <x v="0"/>
    <x v="3"/>
    <x v="210"/>
    <n v="248.98"/>
    <n v="2"/>
    <n v="0"/>
    <n v="54.775599999999997"/>
    <n v="248.98"/>
    <n v="0"/>
    <x v="3"/>
    <x v="2"/>
    <s v="Q4"/>
    <x v="1"/>
  </r>
  <r>
    <n v="4480"/>
    <s v="CA-2014-147235"/>
    <x v="977"/>
    <x v="1053"/>
    <x v="1"/>
    <s v="CD-11920"/>
    <s v="Carlos Daly"/>
    <x v="0"/>
    <x v="0"/>
    <x v="20"/>
    <s v="New York"/>
    <x v="23"/>
    <x v="3"/>
    <x v="1668"/>
    <x v="1"/>
    <x v="10"/>
    <x v="1656"/>
    <n v="24.9"/>
    <n v="5"/>
    <n v="0"/>
    <n v="11.702999999999999"/>
    <n v="24.9"/>
    <n v="0"/>
    <x v="2"/>
    <x v="10"/>
    <s v="Q1"/>
    <x v="2"/>
  </r>
  <r>
    <n v="4481"/>
    <s v="CA-2016-109365"/>
    <x v="54"/>
    <x v="281"/>
    <x v="1"/>
    <s v="XP-21865"/>
    <s v="Xylona Preis"/>
    <x v="0"/>
    <x v="0"/>
    <x v="1"/>
    <s v="California"/>
    <x v="13"/>
    <x v="1"/>
    <x v="845"/>
    <x v="1"/>
    <x v="13"/>
    <x v="839"/>
    <n v="15.26"/>
    <n v="7"/>
    <n v="0"/>
    <n v="5.0358000000000001"/>
    <n v="15.26"/>
    <n v="0"/>
    <x v="0"/>
    <x v="0"/>
    <s v="Q4"/>
    <x v="6"/>
  </r>
  <r>
    <n v="4482"/>
    <s v="CA-2016-109365"/>
    <x v="54"/>
    <x v="281"/>
    <x v="1"/>
    <s v="XP-21865"/>
    <s v="Xylona Preis"/>
    <x v="0"/>
    <x v="0"/>
    <x v="1"/>
    <s v="California"/>
    <x v="13"/>
    <x v="1"/>
    <x v="1656"/>
    <x v="1"/>
    <x v="9"/>
    <x v="1644"/>
    <n v="43.32"/>
    <n v="2"/>
    <n v="0"/>
    <n v="14.2956"/>
    <n v="43.32"/>
    <n v="0"/>
    <x v="0"/>
    <x v="0"/>
    <s v="Q4"/>
    <x v="6"/>
  </r>
  <r>
    <n v="4483"/>
    <s v="CA-2016-109365"/>
    <x v="54"/>
    <x v="281"/>
    <x v="1"/>
    <s v="XP-21865"/>
    <s v="Xylona Preis"/>
    <x v="0"/>
    <x v="0"/>
    <x v="1"/>
    <s v="California"/>
    <x v="13"/>
    <x v="1"/>
    <x v="109"/>
    <x v="1"/>
    <x v="8"/>
    <x v="109"/>
    <n v="43.584000000000003"/>
    <n v="12"/>
    <n v="0.2"/>
    <n v="15.799200000000001"/>
    <n v="34.867200000000004"/>
    <n v="8.716800000000001"/>
    <x v="0"/>
    <x v="0"/>
    <s v="Q4"/>
    <x v="6"/>
  </r>
  <r>
    <n v="4484"/>
    <s v="CA-2016-109365"/>
    <x v="54"/>
    <x v="281"/>
    <x v="1"/>
    <s v="XP-21865"/>
    <s v="Xylona Preis"/>
    <x v="0"/>
    <x v="0"/>
    <x v="1"/>
    <s v="California"/>
    <x v="13"/>
    <x v="1"/>
    <x v="1669"/>
    <x v="1"/>
    <x v="10"/>
    <x v="1657"/>
    <n v="116.28"/>
    <n v="3"/>
    <n v="0"/>
    <n v="56.977200000000003"/>
    <n v="116.28"/>
    <n v="0"/>
    <x v="0"/>
    <x v="0"/>
    <s v="Q4"/>
    <x v="6"/>
  </r>
  <r>
    <n v="4485"/>
    <s v="CA-2016-109365"/>
    <x v="54"/>
    <x v="281"/>
    <x v="1"/>
    <s v="XP-21865"/>
    <s v="Xylona Preis"/>
    <x v="0"/>
    <x v="0"/>
    <x v="1"/>
    <s v="California"/>
    <x v="13"/>
    <x v="1"/>
    <x v="699"/>
    <x v="1"/>
    <x v="8"/>
    <x v="699"/>
    <n v="9.2959999999999994"/>
    <n v="2"/>
    <n v="0.2"/>
    <n v="3.0211999999999999"/>
    <n v="7.4367999999999999"/>
    <n v="1.8592"/>
    <x v="0"/>
    <x v="0"/>
    <s v="Q4"/>
    <x v="6"/>
  </r>
  <r>
    <n v="4486"/>
    <s v="CA-2016-109365"/>
    <x v="54"/>
    <x v="281"/>
    <x v="1"/>
    <s v="XP-21865"/>
    <s v="Xylona Preis"/>
    <x v="0"/>
    <x v="0"/>
    <x v="1"/>
    <s v="California"/>
    <x v="13"/>
    <x v="1"/>
    <x v="1231"/>
    <x v="1"/>
    <x v="10"/>
    <x v="1270"/>
    <n v="19.440000000000001"/>
    <n v="3"/>
    <n v="0"/>
    <n v="9.3312000000000008"/>
    <n v="19.440000000000001"/>
    <n v="0"/>
    <x v="0"/>
    <x v="0"/>
    <s v="Q4"/>
    <x v="6"/>
  </r>
  <r>
    <n v="4487"/>
    <s v="CA-2016-109365"/>
    <x v="54"/>
    <x v="281"/>
    <x v="1"/>
    <s v="XP-21865"/>
    <s v="Xylona Preis"/>
    <x v="0"/>
    <x v="0"/>
    <x v="1"/>
    <s v="California"/>
    <x v="13"/>
    <x v="1"/>
    <x v="1078"/>
    <x v="1"/>
    <x v="10"/>
    <x v="1068"/>
    <n v="314.55"/>
    <n v="3"/>
    <n v="0"/>
    <n v="150.98400000000001"/>
    <n v="314.55"/>
    <n v="0"/>
    <x v="0"/>
    <x v="0"/>
    <s v="Q4"/>
    <x v="6"/>
  </r>
  <r>
    <n v="4488"/>
    <s v="CA-2015-162621"/>
    <x v="577"/>
    <x v="835"/>
    <x v="1"/>
    <s v="CA-12055"/>
    <s v="Cathy Armstrong"/>
    <x v="2"/>
    <x v="0"/>
    <x v="12"/>
    <s v="Texas"/>
    <x v="66"/>
    <x v="2"/>
    <x v="1526"/>
    <x v="1"/>
    <x v="8"/>
    <x v="1513"/>
    <n v="16.27"/>
    <n v="5"/>
    <n v="0.8"/>
    <n v="-25.218499999999999"/>
    <n v="3.2539999999999991"/>
    <n v="13.016"/>
    <x v="1"/>
    <x v="8"/>
    <s v="Q3"/>
    <x v="3"/>
  </r>
  <r>
    <n v="4489"/>
    <s v="CA-2015-162621"/>
    <x v="577"/>
    <x v="835"/>
    <x v="1"/>
    <s v="CA-12055"/>
    <s v="Cathy Armstrong"/>
    <x v="2"/>
    <x v="0"/>
    <x v="12"/>
    <s v="Texas"/>
    <x v="66"/>
    <x v="2"/>
    <x v="1511"/>
    <x v="1"/>
    <x v="14"/>
    <x v="1498"/>
    <n v="69.12"/>
    <n v="9"/>
    <n v="0.2"/>
    <n v="-14.688000000000001"/>
    <n v="55.296000000000006"/>
    <n v="13.824000000000002"/>
    <x v="1"/>
    <x v="8"/>
    <s v="Q3"/>
    <x v="3"/>
  </r>
  <r>
    <n v="4490"/>
    <s v="CA-2015-162621"/>
    <x v="577"/>
    <x v="835"/>
    <x v="1"/>
    <s v="CA-12055"/>
    <s v="Cathy Armstrong"/>
    <x v="2"/>
    <x v="0"/>
    <x v="12"/>
    <s v="Texas"/>
    <x v="66"/>
    <x v="2"/>
    <x v="985"/>
    <x v="1"/>
    <x v="8"/>
    <x v="978"/>
    <n v="4.47"/>
    <n v="3"/>
    <n v="0.8"/>
    <n v="-7.8224999999999998"/>
    <n v="0.89399999999999979"/>
    <n v="3.5760000000000001"/>
    <x v="1"/>
    <x v="8"/>
    <s v="Q3"/>
    <x v="3"/>
  </r>
  <r>
    <n v="4491"/>
    <s v="CA-2017-105921"/>
    <x v="718"/>
    <x v="783"/>
    <x v="1"/>
    <s v="JM-15250"/>
    <s v="Janet Martin"/>
    <x v="0"/>
    <x v="0"/>
    <x v="1"/>
    <s v="California"/>
    <x v="3"/>
    <x v="1"/>
    <x v="616"/>
    <x v="0"/>
    <x v="3"/>
    <x v="616"/>
    <n v="418.29599999999999"/>
    <n v="3"/>
    <n v="0.2"/>
    <n v="5.2286999999999999"/>
    <n v="334.63679999999999"/>
    <n v="83.659199999999998"/>
    <x v="3"/>
    <x v="6"/>
    <s v="Q3"/>
    <x v="2"/>
  </r>
  <r>
    <n v="4492"/>
    <s v="CA-2014-150798"/>
    <x v="588"/>
    <x v="544"/>
    <x v="0"/>
    <s v="JK-15730"/>
    <s v="Joe Kamberova"/>
    <x v="0"/>
    <x v="0"/>
    <x v="38"/>
    <s v="Ohio"/>
    <x v="47"/>
    <x v="3"/>
    <x v="1572"/>
    <x v="2"/>
    <x v="16"/>
    <x v="1563"/>
    <n v="659.98800000000006"/>
    <n v="2"/>
    <n v="0.4"/>
    <n v="109.998"/>
    <n v="395.99280000000005"/>
    <n v="263.99520000000001"/>
    <x v="2"/>
    <x v="4"/>
    <s v="Q4"/>
    <x v="2"/>
  </r>
  <r>
    <n v="4493"/>
    <s v="CA-2014-150798"/>
    <x v="588"/>
    <x v="544"/>
    <x v="0"/>
    <s v="JK-15730"/>
    <s v="Joe Kamberova"/>
    <x v="0"/>
    <x v="0"/>
    <x v="38"/>
    <s v="Ohio"/>
    <x v="47"/>
    <x v="3"/>
    <x v="534"/>
    <x v="0"/>
    <x v="5"/>
    <x v="534"/>
    <n v="8.1280000000000001"/>
    <n v="2"/>
    <n v="0.2"/>
    <n v="1.4224000000000001"/>
    <n v="6.5024000000000006"/>
    <n v="1.6256000000000002"/>
    <x v="2"/>
    <x v="4"/>
    <s v="Q4"/>
    <x v="2"/>
  </r>
  <r>
    <n v="4494"/>
    <s v="CA-2014-150798"/>
    <x v="588"/>
    <x v="544"/>
    <x v="0"/>
    <s v="JK-15730"/>
    <s v="Joe Kamberova"/>
    <x v="0"/>
    <x v="0"/>
    <x v="38"/>
    <s v="Ohio"/>
    <x v="47"/>
    <x v="3"/>
    <x v="1193"/>
    <x v="1"/>
    <x v="10"/>
    <x v="1178"/>
    <n v="36.287999999999997"/>
    <n v="7"/>
    <n v="0.2"/>
    <n v="12.700799999999999"/>
    <n v="29.0304"/>
    <n v="7.2576000000000001"/>
    <x v="2"/>
    <x v="4"/>
    <s v="Q4"/>
    <x v="2"/>
  </r>
  <r>
    <n v="4495"/>
    <s v="CA-2014-150798"/>
    <x v="588"/>
    <x v="544"/>
    <x v="0"/>
    <s v="JK-15730"/>
    <s v="Joe Kamberova"/>
    <x v="0"/>
    <x v="0"/>
    <x v="38"/>
    <s v="Ohio"/>
    <x v="47"/>
    <x v="3"/>
    <x v="377"/>
    <x v="0"/>
    <x v="1"/>
    <x v="378"/>
    <n v="909.72"/>
    <n v="6"/>
    <n v="0.3"/>
    <n v="-51.984000000000002"/>
    <n v="636.80399999999997"/>
    <n v="272.916"/>
    <x v="2"/>
    <x v="4"/>
    <s v="Q4"/>
    <x v="2"/>
  </r>
  <r>
    <n v="4496"/>
    <s v="CA-2017-112753"/>
    <x v="978"/>
    <x v="266"/>
    <x v="1"/>
    <s v="CC-12670"/>
    <s v="Craig Carreira"/>
    <x v="0"/>
    <x v="0"/>
    <x v="1"/>
    <s v="California"/>
    <x v="3"/>
    <x v="1"/>
    <x v="574"/>
    <x v="0"/>
    <x v="0"/>
    <x v="574"/>
    <n v="917.92349999999999"/>
    <n v="9"/>
    <n v="0.15"/>
    <n v="75.593699999999998"/>
    <n v="780.23497499999996"/>
    <n v="137.688525"/>
    <x v="3"/>
    <x v="1"/>
    <s v="Q2"/>
    <x v="1"/>
  </r>
  <r>
    <n v="4497"/>
    <s v="CA-2017-112753"/>
    <x v="978"/>
    <x v="266"/>
    <x v="1"/>
    <s v="CC-12670"/>
    <s v="Craig Carreira"/>
    <x v="0"/>
    <x v="0"/>
    <x v="1"/>
    <s v="California"/>
    <x v="3"/>
    <x v="1"/>
    <x v="329"/>
    <x v="1"/>
    <x v="10"/>
    <x v="329"/>
    <n v="38.880000000000003"/>
    <n v="6"/>
    <n v="0"/>
    <n v="19.051200000000001"/>
    <n v="38.880000000000003"/>
    <n v="0"/>
    <x v="3"/>
    <x v="1"/>
    <s v="Q2"/>
    <x v="1"/>
  </r>
  <r>
    <n v="4498"/>
    <s v="CA-2017-155075"/>
    <x v="574"/>
    <x v="784"/>
    <x v="1"/>
    <s v="GW-14605"/>
    <s v="Giulietta Weimer"/>
    <x v="0"/>
    <x v="0"/>
    <x v="10"/>
    <s v="Pennsylvania"/>
    <x v="11"/>
    <x v="3"/>
    <x v="115"/>
    <x v="1"/>
    <x v="8"/>
    <x v="115"/>
    <n v="631.17600000000004"/>
    <n v="4"/>
    <n v="0.7"/>
    <n v="-462.86239999999998"/>
    <n v="189.35280000000003"/>
    <n v="441.82319999999999"/>
    <x v="3"/>
    <x v="4"/>
    <s v="Q4"/>
    <x v="3"/>
  </r>
  <r>
    <n v="4499"/>
    <s v="CA-2014-103401"/>
    <x v="871"/>
    <x v="158"/>
    <x v="1"/>
    <s v="GR-14560"/>
    <s v="Georgia Rosenberg"/>
    <x v="1"/>
    <x v="0"/>
    <x v="8"/>
    <s v="California"/>
    <x v="94"/>
    <x v="1"/>
    <x v="1165"/>
    <x v="1"/>
    <x v="10"/>
    <x v="1152"/>
    <n v="12.96"/>
    <n v="2"/>
    <n v="0"/>
    <n v="6.2207999999999997"/>
    <n v="12.96"/>
    <n v="0"/>
    <x v="2"/>
    <x v="0"/>
    <s v="Q4"/>
    <x v="5"/>
  </r>
  <r>
    <n v="4500"/>
    <s v="CA-2016-124814"/>
    <x v="342"/>
    <x v="438"/>
    <x v="1"/>
    <s v="FM-14215"/>
    <s v="Filia McAdams"/>
    <x v="1"/>
    <x v="0"/>
    <x v="329"/>
    <s v="California"/>
    <x v="409"/>
    <x v="1"/>
    <x v="1290"/>
    <x v="1"/>
    <x v="10"/>
    <x v="1276"/>
    <n v="12.96"/>
    <n v="2"/>
    <n v="0"/>
    <n v="6.2207999999999997"/>
    <n v="12.96"/>
    <n v="0"/>
    <x v="0"/>
    <x v="3"/>
    <s v="Q2"/>
    <x v="1"/>
  </r>
  <r>
    <n v="4501"/>
    <s v="CA-2016-124814"/>
    <x v="342"/>
    <x v="438"/>
    <x v="1"/>
    <s v="FM-14215"/>
    <s v="Filia McAdams"/>
    <x v="1"/>
    <x v="0"/>
    <x v="329"/>
    <s v="California"/>
    <x v="409"/>
    <x v="1"/>
    <x v="1458"/>
    <x v="1"/>
    <x v="8"/>
    <x v="1444"/>
    <n v="23.2"/>
    <n v="5"/>
    <n v="0.2"/>
    <n v="8.1199999999999992"/>
    <n v="18.559999999999999"/>
    <n v="4.6399999999999997"/>
    <x v="0"/>
    <x v="3"/>
    <s v="Q2"/>
    <x v="1"/>
  </r>
  <r>
    <n v="4502"/>
    <s v="CA-2014-116757"/>
    <x v="479"/>
    <x v="864"/>
    <x v="1"/>
    <s v="MS-17980"/>
    <s v="Michael Stewart"/>
    <x v="1"/>
    <x v="0"/>
    <x v="12"/>
    <s v="Texas"/>
    <x v="14"/>
    <x v="2"/>
    <x v="510"/>
    <x v="1"/>
    <x v="10"/>
    <x v="510"/>
    <n v="25.92"/>
    <n v="5"/>
    <n v="0.2"/>
    <n v="9.0719999999999992"/>
    <n v="20.736000000000004"/>
    <n v="5.1840000000000011"/>
    <x v="2"/>
    <x v="1"/>
    <s v="Q2"/>
    <x v="2"/>
  </r>
  <r>
    <n v="4503"/>
    <s v="CA-2014-116757"/>
    <x v="479"/>
    <x v="864"/>
    <x v="1"/>
    <s v="MS-17980"/>
    <s v="Michael Stewart"/>
    <x v="1"/>
    <x v="0"/>
    <x v="12"/>
    <s v="Texas"/>
    <x v="14"/>
    <x v="2"/>
    <x v="462"/>
    <x v="1"/>
    <x v="13"/>
    <x v="128"/>
    <n v="21.312000000000001"/>
    <n v="6"/>
    <n v="0.2"/>
    <n v="7.1928000000000001"/>
    <n v="17.049600000000002"/>
    <n v="4.2624000000000004"/>
    <x v="2"/>
    <x v="1"/>
    <s v="Q2"/>
    <x v="2"/>
  </r>
  <r>
    <n v="4504"/>
    <s v="US-2014-138247"/>
    <x v="163"/>
    <x v="473"/>
    <x v="1"/>
    <s v="BF-11170"/>
    <s v="Ben Ferrer"/>
    <x v="2"/>
    <x v="0"/>
    <x v="1"/>
    <s v="California"/>
    <x v="62"/>
    <x v="1"/>
    <x v="1670"/>
    <x v="2"/>
    <x v="7"/>
    <x v="1658"/>
    <n v="173.65600000000001"/>
    <n v="7"/>
    <n v="0.2"/>
    <n v="17.365600000000001"/>
    <n v="138.9248"/>
    <n v="34.731200000000001"/>
    <x v="2"/>
    <x v="4"/>
    <s v="Q4"/>
    <x v="4"/>
  </r>
  <r>
    <n v="4505"/>
    <s v="US-2014-138247"/>
    <x v="163"/>
    <x v="473"/>
    <x v="1"/>
    <s v="BF-11170"/>
    <s v="Ben Ferrer"/>
    <x v="2"/>
    <x v="0"/>
    <x v="1"/>
    <s v="California"/>
    <x v="62"/>
    <x v="1"/>
    <x v="1107"/>
    <x v="1"/>
    <x v="9"/>
    <x v="1096"/>
    <n v="361.96"/>
    <n v="2"/>
    <n v="0"/>
    <n v="101.3488"/>
    <n v="361.96"/>
    <n v="0"/>
    <x v="2"/>
    <x v="4"/>
    <s v="Q4"/>
    <x v="4"/>
  </r>
  <r>
    <n v="4506"/>
    <s v="US-2014-138247"/>
    <x v="163"/>
    <x v="473"/>
    <x v="1"/>
    <s v="BF-11170"/>
    <s v="Ben Ferrer"/>
    <x v="2"/>
    <x v="0"/>
    <x v="1"/>
    <s v="California"/>
    <x v="62"/>
    <x v="1"/>
    <x v="341"/>
    <x v="2"/>
    <x v="11"/>
    <x v="341"/>
    <n v="62.85"/>
    <n v="3"/>
    <n v="0"/>
    <n v="13.198499999999999"/>
    <n v="62.85"/>
    <n v="0"/>
    <x v="2"/>
    <x v="4"/>
    <s v="Q4"/>
    <x v="4"/>
  </r>
  <r>
    <n v="4507"/>
    <s v="US-2014-138247"/>
    <x v="163"/>
    <x v="473"/>
    <x v="1"/>
    <s v="BF-11170"/>
    <s v="Ben Ferrer"/>
    <x v="2"/>
    <x v="0"/>
    <x v="1"/>
    <s v="California"/>
    <x v="62"/>
    <x v="1"/>
    <x v="638"/>
    <x v="2"/>
    <x v="7"/>
    <x v="638"/>
    <n v="818.37599999999998"/>
    <n v="3"/>
    <n v="0.2"/>
    <n v="51.148499999999999"/>
    <n v="654.70080000000007"/>
    <n v="163.67520000000002"/>
    <x v="2"/>
    <x v="4"/>
    <s v="Q4"/>
    <x v="4"/>
  </r>
  <r>
    <n v="4508"/>
    <s v="US-2014-138247"/>
    <x v="163"/>
    <x v="473"/>
    <x v="1"/>
    <s v="BF-11170"/>
    <s v="Ben Ferrer"/>
    <x v="2"/>
    <x v="0"/>
    <x v="1"/>
    <s v="California"/>
    <x v="62"/>
    <x v="1"/>
    <x v="1512"/>
    <x v="1"/>
    <x v="4"/>
    <x v="1499"/>
    <n v="20.34"/>
    <n v="1"/>
    <n v="0"/>
    <n v="0.2034"/>
    <n v="20.34"/>
    <n v="0"/>
    <x v="2"/>
    <x v="4"/>
    <s v="Q4"/>
    <x v="4"/>
  </r>
  <r>
    <n v="4509"/>
    <s v="US-2014-138247"/>
    <x v="163"/>
    <x v="473"/>
    <x v="1"/>
    <s v="BF-11170"/>
    <s v="Ben Ferrer"/>
    <x v="2"/>
    <x v="0"/>
    <x v="1"/>
    <s v="California"/>
    <x v="62"/>
    <x v="1"/>
    <x v="928"/>
    <x v="0"/>
    <x v="5"/>
    <x v="921"/>
    <n v="23.99"/>
    <n v="1"/>
    <n v="0"/>
    <n v="5.5176999999999996"/>
    <n v="23.99"/>
    <n v="0"/>
    <x v="2"/>
    <x v="4"/>
    <s v="Q4"/>
    <x v="4"/>
  </r>
  <r>
    <n v="4510"/>
    <s v="CA-2017-167003"/>
    <x v="979"/>
    <x v="990"/>
    <x v="1"/>
    <s v="VS-21820"/>
    <s v="Vivek Sundaresam"/>
    <x v="0"/>
    <x v="0"/>
    <x v="1"/>
    <s v="California"/>
    <x v="1"/>
    <x v="1"/>
    <x v="719"/>
    <x v="0"/>
    <x v="3"/>
    <x v="718"/>
    <n v="171.28800000000001"/>
    <n v="3"/>
    <n v="0.2"/>
    <n v="-6.4233000000000002"/>
    <n v="137.03040000000001"/>
    <n v="34.257600000000004"/>
    <x v="3"/>
    <x v="5"/>
    <s v="Q2"/>
    <x v="0"/>
  </r>
  <r>
    <n v="4511"/>
    <s v="CA-2016-119935"/>
    <x v="338"/>
    <x v="954"/>
    <x v="1"/>
    <s v="KM-16225"/>
    <s v="Kalyca Meade"/>
    <x v="1"/>
    <x v="0"/>
    <x v="24"/>
    <s v="Missouri"/>
    <x v="333"/>
    <x v="2"/>
    <x v="1608"/>
    <x v="0"/>
    <x v="5"/>
    <x v="1599"/>
    <n v="37.299999999999997"/>
    <n v="2"/>
    <n v="0"/>
    <n v="17.158000000000001"/>
    <n v="37.299999999999997"/>
    <n v="0"/>
    <x v="0"/>
    <x v="0"/>
    <s v="Q4"/>
    <x v="6"/>
  </r>
  <r>
    <n v="4512"/>
    <s v="CA-2016-119935"/>
    <x v="338"/>
    <x v="954"/>
    <x v="1"/>
    <s v="KM-16225"/>
    <s v="Kalyca Meade"/>
    <x v="1"/>
    <x v="0"/>
    <x v="24"/>
    <s v="Missouri"/>
    <x v="333"/>
    <x v="2"/>
    <x v="800"/>
    <x v="1"/>
    <x v="8"/>
    <x v="798"/>
    <n v="81.96"/>
    <n v="2"/>
    <n v="0"/>
    <n v="39.340800000000002"/>
    <n v="81.96"/>
    <n v="0"/>
    <x v="0"/>
    <x v="0"/>
    <s v="Q4"/>
    <x v="6"/>
  </r>
  <r>
    <n v="4513"/>
    <s v="CA-2016-118969"/>
    <x v="824"/>
    <x v="767"/>
    <x v="2"/>
    <s v="LP-17095"/>
    <s v="Liz Preis"/>
    <x v="0"/>
    <x v="0"/>
    <x v="42"/>
    <s v="Arizona"/>
    <x v="51"/>
    <x v="1"/>
    <x v="471"/>
    <x v="1"/>
    <x v="8"/>
    <x v="472"/>
    <n v="54.792000000000002"/>
    <n v="6"/>
    <n v="0.7"/>
    <n v="-40.180799999999998"/>
    <n v="16.437600000000003"/>
    <n v="38.354399999999998"/>
    <x v="0"/>
    <x v="2"/>
    <s v="Q4"/>
    <x v="1"/>
  </r>
  <r>
    <n v="4514"/>
    <s v="CA-2016-145240"/>
    <x v="47"/>
    <x v="1054"/>
    <x v="2"/>
    <s v="BG-11740"/>
    <s v="Bruce Geld"/>
    <x v="0"/>
    <x v="0"/>
    <x v="12"/>
    <s v="Texas"/>
    <x v="32"/>
    <x v="2"/>
    <x v="146"/>
    <x v="1"/>
    <x v="4"/>
    <x v="147"/>
    <n v="10.784000000000001"/>
    <n v="1"/>
    <n v="0.2"/>
    <n v="0.80879999999999996"/>
    <n v="8.6272000000000002"/>
    <n v="2.1568000000000001"/>
    <x v="0"/>
    <x v="8"/>
    <s v="Q3"/>
    <x v="0"/>
  </r>
  <r>
    <n v="4515"/>
    <s v="CA-2016-120873"/>
    <x v="189"/>
    <x v="97"/>
    <x v="0"/>
    <s v="BW-11200"/>
    <s v="Ben Wallace"/>
    <x v="0"/>
    <x v="0"/>
    <x v="409"/>
    <s v="Virginia"/>
    <x v="496"/>
    <x v="0"/>
    <x v="1003"/>
    <x v="0"/>
    <x v="1"/>
    <x v="995"/>
    <n v="290.98"/>
    <n v="1"/>
    <n v="0"/>
    <n v="75.654799999999994"/>
    <n v="290.98"/>
    <n v="0"/>
    <x v="0"/>
    <x v="2"/>
    <s v="Q4"/>
    <x v="6"/>
  </r>
  <r>
    <n v="4516"/>
    <s v="US-2017-111920"/>
    <x v="760"/>
    <x v="215"/>
    <x v="1"/>
    <s v="PS-18970"/>
    <s v="Paul Stevenson"/>
    <x v="2"/>
    <x v="0"/>
    <x v="251"/>
    <s v="Oklahoma"/>
    <x v="311"/>
    <x v="2"/>
    <x v="1583"/>
    <x v="1"/>
    <x v="6"/>
    <x v="1574"/>
    <n v="36.44"/>
    <n v="4"/>
    <n v="0"/>
    <n v="12.0252"/>
    <n v="36.44"/>
    <n v="0"/>
    <x v="3"/>
    <x v="2"/>
    <s v="Q4"/>
    <x v="1"/>
  </r>
  <r>
    <n v="4517"/>
    <s v="US-2016-128678"/>
    <x v="306"/>
    <x v="369"/>
    <x v="1"/>
    <s v="RB-19570"/>
    <s v="Rob Beeghly"/>
    <x v="0"/>
    <x v="0"/>
    <x v="4"/>
    <s v="Washington"/>
    <x v="59"/>
    <x v="1"/>
    <x v="1671"/>
    <x v="1"/>
    <x v="10"/>
    <x v="1659"/>
    <n v="21.4"/>
    <n v="5"/>
    <n v="0"/>
    <n v="10.058"/>
    <n v="21.4"/>
    <n v="0"/>
    <x v="0"/>
    <x v="8"/>
    <s v="Q3"/>
    <x v="6"/>
  </r>
  <r>
    <n v="4518"/>
    <s v="US-2016-128678"/>
    <x v="306"/>
    <x v="369"/>
    <x v="1"/>
    <s v="RB-19570"/>
    <s v="Rob Beeghly"/>
    <x v="0"/>
    <x v="0"/>
    <x v="4"/>
    <s v="Washington"/>
    <x v="59"/>
    <x v="1"/>
    <x v="530"/>
    <x v="1"/>
    <x v="8"/>
    <x v="530"/>
    <n v="48.664000000000001"/>
    <n v="7"/>
    <n v="0.2"/>
    <n v="15.815799999999999"/>
    <n v="38.931200000000004"/>
    <n v="9.732800000000001"/>
    <x v="0"/>
    <x v="8"/>
    <s v="Q3"/>
    <x v="6"/>
  </r>
  <r>
    <n v="4519"/>
    <s v="CA-2016-101385"/>
    <x v="477"/>
    <x v="152"/>
    <x v="1"/>
    <s v="JW-16075"/>
    <s v="Julia West"/>
    <x v="0"/>
    <x v="0"/>
    <x v="8"/>
    <s v="California"/>
    <x v="9"/>
    <x v="1"/>
    <x v="154"/>
    <x v="1"/>
    <x v="6"/>
    <x v="155"/>
    <n v="16.559999999999999"/>
    <n v="4"/>
    <n v="0"/>
    <n v="6.9551999999999996"/>
    <n v="16.559999999999999"/>
    <n v="0"/>
    <x v="0"/>
    <x v="8"/>
    <s v="Q3"/>
    <x v="1"/>
  </r>
  <r>
    <n v="4520"/>
    <s v="CA-2017-107167"/>
    <x v="193"/>
    <x v="1055"/>
    <x v="1"/>
    <s v="ND-18460"/>
    <s v="Neil Ducich"/>
    <x v="1"/>
    <x v="0"/>
    <x v="108"/>
    <s v="Florida"/>
    <x v="133"/>
    <x v="0"/>
    <x v="1672"/>
    <x v="1"/>
    <x v="4"/>
    <x v="1660"/>
    <n v="1347.52"/>
    <n v="8"/>
    <n v="0.2"/>
    <n v="84.22"/>
    <n v="1078.0160000000001"/>
    <n v="269.50400000000002"/>
    <x v="3"/>
    <x v="1"/>
    <s v="Q2"/>
    <x v="3"/>
  </r>
  <r>
    <n v="4521"/>
    <s v="CA-2014-109491"/>
    <x v="980"/>
    <x v="1056"/>
    <x v="1"/>
    <s v="LC-16930"/>
    <s v="Linda Cazamias"/>
    <x v="1"/>
    <x v="0"/>
    <x v="102"/>
    <s v="Indiana"/>
    <x v="237"/>
    <x v="2"/>
    <x v="1196"/>
    <x v="2"/>
    <x v="11"/>
    <x v="1181"/>
    <n v="62.31"/>
    <n v="3"/>
    <n v="0"/>
    <n v="22.4316"/>
    <n v="62.31"/>
    <n v="0"/>
    <x v="2"/>
    <x v="11"/>
    <s v="Q1"/>
    <x v="6"/>
  </r>
  <r>
    <n v="4522"/>
    <s v="CA-2014-109491"/>
    <x v="980"/>
    <x v="1056"/>
    <x v="1"/>
    <s v="LC-16930"/>
    <s v="Linda Cazamias"/>
    <x v="1"/>
    <x v="0"/>
    <x v="102"/>
    <s v="Indiana"/>
    <x v="237"/>
    <x v="2"/>
    <x v="534"/>
    <x v="0"/>
    <x v="5"/>
    <x v="534"/>
    <n v="20.32"/>
    <n v="4"/>
    <n v="0"/>
    <n v="6.9088000000000003"/>
    <n v="20.32"/>
    <n v="0"/>
    <x v="2"/>
    <x v="11"/>
    <s v="Q1"/>
    <x v="6"/>
  </r>
  <r>
    <n v="4523"/>
    <s v="CA-2017-105445"/>
    <x v="297"/>
    <x v="912"/>
    <x v="0"/>
    <s v="BP-11095"/>
    <s v="Bart Pistole"/>
    <x v="1"/>
    <x v="0"/>
    <x v="103"/>
    <s v="Colorado"/>
    <x v="127"/>
    <x v="1"/>
    <x v="1328"/>
    <x v="1"/>
    <x v="13"/>
    <x v="128"/>
    <n v="9.4320000000000004"/>
    <n v="3"/>
    <n v="0.2"/>
    <n v="3.0653999999999999"/>
    <n v="7.5456000000000003"/>
    <n v="1.8864000000000001"/>
    <x v="3"/>
    <x v="11"/>
    <s v="Q1"/>
    <x v="2"/>
  </r>
  <r>
    <n v="4524"/>
    <s v="CA-2014-107454"/>
    <x v="981"/>
    <x v="1057"/>
    <x v="1"/>
    <s v="RD-19720"/>
    <s v="Roger Demir"/>
    <x v="0"/>
    <x v="0"/>
    <x v="20"/>
    <s v="New York"/>
    <x v="23"/>
    <x v="3"/>
    <x v="639"/>
    <x v="1"/>
    <x v="2"/>
    <x v="639"/>
    <n v="34.86"/>
    <n v="7"/>
    <n v="0"/>
    <n v="16.035599999999999"/>
    <n v="34.86"/>
    <n v="0"/>
    <x v="2"/>
    <x v="0"/>
    <s v="Q4"/>
    <x v="1"/>
  </r>
  <r>
    <n v="4525"/>
    <s v="CA-2014-107454"/>
    <x v="981"/>
    <x v="1057"/>
    <x v="1"/>
    <s v="RD-19720"/>
    <s v="Roger Demir"/>
    <x v="0"/>
    <x v="0"/>
    <x v="20"/>
    <s v="New York"/>
    <x v="23"/>
    <x v="3"/>
    <x v="943"/>
    <x v="0"/>
    <x v="5"/>
    <x v="936"/>
    <n v="89.34"/>
    <n v="6"/>
    <n v="0"/>
    <n v="24.1218"/>
    <n v="89.34"/>
    <n v="0"/>
    <x v="2"/>
    <x v="0"/>
    <s v="Q4"/>
    <x v="1"/>
  </r>
  <r>
    <n v="4526"/>
    <s v="US-2017-105046"/>
    <x v="729"/>
    <x v="989"/>
    <x v="1"/>
    <s v="BE-11335"/>
    <s v="Bill Eplett"/>
    <x v="2"/>
    <x v="0"/>
    <x v="410"/>
    <s v="New York"/>
    <x v="497"/>
    <x v="3"/>
    <x v="149"/>
    <x v="2"/>
    <x v="7"/>
    <x v="150"/>
    <n v="269.98"/>
    <n v="2"/>
    <n v="0"/>
    <n v="67.495000000000005"/>
    <n v="269.98"/>
    <n v="0"/>
    <x v="3"/>
    <x v="7"/>
    <s v="Q3"/>
    <x v="2"/>
  </r>
  <r>
    <n v="4527"/>
    <s v="US-2017-105046"/>
    <x v="729"/>
    <x v="989"/>
    <x v="1"/>
    <s v="BE-11335"/>
    <s v="Bill Eplett"/>
    <x v="2"/>
    <x v="0"/>
    <x v="410"/>
    <s v="New York"/>
    <x v="497"/>
    <x v="3"/>
    <x v="1673"/>
    <x v="1"/>
    <x v="10"/>
    <x v="1661"/>
    <n v="99.9"/>
    <n v="5"/>
    <n v="0"/>
    <n v="47.951999999999998"/>
    <n v="99.9"/>
    <n v="0"/>
    <x v="3"/>
    <x v="7"/>
    <s v="Q3"/>
    <x v="2"/>
  </r>
  <r>
    <n v="4528"/>
    <s v="US-2017-105046"/>
    <x v="729"/>
    <x v="989"/>
    <x v="1"/>
    <s v="BE-11335"/>
    <s v="Bill Eplett"/>
    <x v="2"/>
    <x v="0"/>
    <x v="410"/>
    <s v="New York"/>
    <x v="497"/>
    <x v="3"/>
    <x v="28"/>
    <x v="0"/>
    <x v="5"/>
    <x v="1310"/>
    <n v="39.08"/>
    <n v="4"/>
    <n v="0"/>
    <n v="14.4596"/>
    <n v="39.08"/>
    <n v="0"/>
    <x v="3"/>
    <x v="7"/>
    <s v="Q3"/>
    <x v="2"/>
  </r>
  <r>
    <n v="4529"/>
    <s v="CA-2017-152856"/>
    <x v="565"/>
    <x v="643"/>
    <x v="0"/>
    <s v="RS-19765"/>
    <s v="Roland Schwarz"/>
    <x v="1"/>
    <x v="0"/>
    <x v="292"/>
    <s v="Ohio"/>
    <x v="367"/>
    <x v="3"/>
    <x v="1312"/>
    <x v="2"/>
    <x v="11"/>
    <x v="1298"/>
    <n v="116.83199999999999"/>
    <n v="4"/>
    <n v="0.2"/>
    <n v="33.589199999999998"/>
    <n v="93.465599999999995"/>
    <n v="23.366399999999999"/>
    <x v="3"/>
    <x v="8"/>
    <s v="Q3"/>
    <x v="5"/>
  </r>
  <r>
    <n v="4530"/>
    <s v="CA-2016-134691"/>
    <x v="696"/>
    <x v="1058"/>
    <x v="1"/>
    <s v="KC-16540"/>
    <s v="Kelly Collister"/>
    <x v="0"/>
    <x v="0"/>
    <x v="12"/>
    <s v="Texas"/>
    <x v="16"/>
    <x v="2"/>
    <x v="1212"/>
    <x v="1"/>
    <x v="8"/>
    <x v="1197"/>
    <n v="2.2959999999999998"/>
    <n v="2"/>
    <n v="0.8"/>
    <n v="-3.9032"/>
    <n v="0.45919999999999989"/>
    <n v="1.8368"/>
    <x v="0"/>
    <x v="0"/>
    <s v="Q4"/>
    <x v="2"/>
  </r>
  <r>
    <n v="4531"/>
    <s v="CA-2016-118759"/>
    <x v="696"/>
    <x v="398"/>
    <x v="2"/>
    <s v="MB-17305"/>
    <s v="Maria Bertelson"/>
    <x v="0"/>
    <x v="0"/>
    <x v="20"/>
    <s v="New York"/>
    <x v="29"/>
    <x v="3"/>
    <x v="629"/>
    <x v="0"/>
    <x v="1"/>
    <x v="629"/>
    <n v="408.00599999999997"/>
    <n v="2"/>
    <n v="0.1"/>
    <n v="72.534400000000005"/>
    <n v="367.2054"/>
    <n v="40.800600000000003"/>
    <x v="0"/>
    <x v="0"/>
    <s v="Q4"/>
    <x v="2"/>
  </r>
  <r>
    <n v="4532"/>
    <s v="CA-2016-118759"/>
    <x v="696"/>
    <x v="398"/>
    <x v="2"/>
    <s v="MB-17305"/>
    <s v="Maria Bertelson"/>
    <x v="0"/>
    <x v="0"/>
    <x v="20"/>
    <s v="New York"/>
    <x v="29"/>
    <x v="3"/>
    <x v="146"/>
    <x v="1"/>
    <x v="4"/>
    <x v="147"/>
    <n v="40.44"/>
    <n v="3"/>
    <n v="0"/>
    <n v="10.5144"/>
    <n v="40.44"/>
    <n v="0"/>
    <x v="0"/>
    <x v="0"/>
    <s v="Q4"/>
    <x v="2"/>
  </r>
  <r>
    <n v="4533"/>
    <s v="CA-2014-140403"/>
    <x v="982"/>
    <x v="197"/>
    <x v="3"/>
    <s v="TN-21040"/>
    <s v="Tanja Norvell"/>
    <x v="2"/>
    <x v="0"/>
    <x v="286"/>
    <s v="California"/>
    <x v="359"/>
    <x v="1"/>
    <x v="23"/>
    <x v="0"/>
    <x v="1"/>
    <x v="23"/>
    <n v="122.352"/>
    <n v="3"/>
    <n v="0.2"/>
    <n v="13.7646"/>
    <n v="97.881600000000006"/>
    <n v="24.470400000000001"/>
    <x v="2"/>
    <x v="2"/>
    <s v="Q4"/>
    <x v="5"/>
  </r>
  <r>
    <n v="4534"/>
    <s v="CA-2014-140403"/>
    <x v="982"/>
    <x v="197"/>
    <x v="3"/>
    <s v="TN-21040"/>
    <s v="Tanja Norvell"/>
    <x v="2"/>
    <x v="0"/>
    <x v="286"/>
    <s v="California"/>
    <x v="359"/>
    <x v="1"/>
    <x v="588"/>
    <x v="1"/>
    <x v="12"/>
    <x v="588"/>
    <n v="15.28"/>
    <n v="2"/>
    <n v="0"/>
    <n v="7.4871999999999996"/>
    <n v="15.28"/>
    <n v="0"/>
    <x v="2"/>
    <x v="2"/>
    <s v="Q4"/>
    <x v="5"/>
  </r>
  <r>
    <n v="4535"/>
    <s v="CA-2015-163104"/>
    <x v="531"/>
    <x v="211"/>
    <x v="1"/>
    <s v="MC-18130"/>
    <s v="Mike Caudle"/>
    <x v="1"/>
    <x v="0"/>
    <x v="1"/>
    <s v="California"/>
    <x v="25"/>
    <x v="1"/>
    <x v="358"/>
    <x v="1"/>
    <x v="10"/>
    <x v="358"/>
    <n v="11.96"/>
    <n v="2"/>
    <n v="0"/>
    <n v="5.8604000000000003"/>
    <n v="11.96"/>
    <n v="0"/>
    <x v="1"/>
    <x v="10"/>
    <s v="Q1"/>
    <x v="6"/>
  </r>
  <r>
    <n v="4536"/>
    <s v="CA-2017-138464"/>
    <x v="141"/>
    <x v="142"/>
    <x v="1"/>
    <s v="VF-21715"/>
    <s v="Vicky Freymann"/>
    <x v="2"/>
    <x v="0"/>
    <x v="4"/>
    <s v="Washington"/>
    <x v="60"/>
    <x v="1"/>
    <x v="1226"/>
    <x v="0"/>
    <x v="5"/>
    <x v="1210"/>
    <n v="15.84"/>
    <n v="3"/>
    <n v="0"/>
    <n v="4.9104000000000001"/>
    <n v="15.84"/>
    <n v="0"/>
    <x v="3"/>
    <x v="7"/>
    <s v="Q3"/>
    <x v="3"/>
  </r>
  <r>
    <n v="4537"/>
    <s v="CA-2017-138464"/>
    <x v="141"/>
    <x v="142"/>
    <x v="1"/>
    <s v="VF-21715"/>
    <s v="Vicky Freymann"/>
    <x v="2"/>
    <x v="0"/>
    <x v="4"/>
    <s v="Washington"/>
    <x v="60"/>
    <x v="1"/>
    <x v="379"/>
    <x v="1"/>
    <x v="8"/>
    <x v="380"/>
    <n v="86.376000000000005"/>
    <n v="3"/>
    <n v="0.2"/>
    <n v="30.2316"/>
    <n v="69.100800000000007"/>
    <n v="17.275200000000002"/>
    <x v="3"/>
    <x v="7"/>
    <s v="Q3"/>
    <x v="3"/>
  </r>
  <r>
    <n v="4538"/>
    <s v="CA-2017-138464"/>
    <x v="141"/>
    <x v="142"/>
    <x v="1"/>
    <s v="VF-21715"/>
    <s v="Vicky Freymann"/>
    <x v="2"/>
    <x v="0"/>
    <x v="4"/>
    <s v="Washington"/>
    <x v="60"/>
    <x v="1"/>
    <x v="487"/>
    <x v="1"/>
    <x v="6"/>
    <x v="487"/>
    <n v="18.239999999999998"/>
    <n v="3"/>
    <n v="0"/>
    <n v="6.2016"/>
    <n v="18.239999999999998"/>
    <n v="0"/>
    <x v="3"/>
    <x v="7"/>
    <s v="Q3"/>
    <x v="3"/>
  </r>
  <r>
    <n v="4539"/>
    <s v="CA-2017-138464"/>
    <x v="141"/>
    <x v="142"/>
    <x v="1"/>
    <s v="VF-21715"/>
    <s v="Vicky Freymann"/>
    <x v="2"/>
    <x v="0"/>
    <x v="4"/>
    <s v="Washington"/>
    <x v="60"/>
    <x v="1"/>
    <x v="346"/>
    <x v="1"/>
    <x v="6"/>
    <x v="346"/>
    <n v="13.12"/>
    <n v="4"/>
    <n v="0"/>
    <n v="4.3296000000000001"/>
    <n v="13.12"/>
    <n v="0"/>
    <x v="3"/>
    <x v="7"/>
    <s v="Q3"/>
    <x v="3"/>
  </r>
  <r>
    <n v="4540"/>
    <s v="CA-2015-104129"/>
    <x v="914"/>
    <x v="932"/>
    <x v="1"/>
    <s v="ES-14080"/>
    <s v="Erin Smith"/>
    <x v="1"/>
    <x v="0"/>
    <x v="205"/>
    <s v="Rhode Island"/>
    <x v="258"/>
    <x v="3"/>
    <x v="509"/>
    <x v="2"/>
    <x v="7"/>
    <x v="509"/>
    <n v="105.98"/>
    <n v="2"/>
    <n v="0"/>
    <n v="1.0598000000000001"/>
    <n v="105.98"/>
    <n v="0"/>
    <x v="1"/>
    <x v="11"/>
    <s v="Q1"/>
    <x v="5"/>
  </r>
  <r>
    <n v="4541"/>
    <s v="CA-2015-104129"/>
    <x v="914"/>
    <x v="932"/>
    <x v="1"/>
    <s v="ES-14080"/>
    <s v="Erin Smith"/>
    <x v="1"/>
    <x v="0"/>
    <x v="205"/>
    <s v="Rhode Island"/>
    <x v="258"/>
    <x v="3"/>
    <x v="1529"/>
    <x v="0"/>
    <x v="3"/>
    <x v="1516"/>
    <n v="493.92"/>
    <n v="7"/>
    <n v="0.3"/>
    <n v="-28.224"/>
    <n v="345.74399999999997"/>
    <n v="148.17599999999999"/>
    <x v="1"/>
    <x v="11"/>
    <s v="Q1"/>
    <x v="5"/>
  </r>
  <r>
    <n v="4542"/>
    <s v="US-2017-132206"/>
    <x v="114"/>
    <x v="329"/>
    <x v="1"/>
    <s v="MK-17905"/>
    <s v="Michael Kennedy"/>
    <x v="1"/>
    <x v="0"/>
    <x v="22"/>
    <s v="Illinois"/>
    <x v="155"/>
    <x v="2"/>
    <x v="15"/>
    <x v="1"/>
    <x v="8"/>
    <x v="15"/>
    <n v="5.9359999999999999"/>
    <n v="7"/>
    <n v="0.8"/>
    <n v="-8.9039999999999999"/>
    <n v="1.1871999999999998"/>
    <n v="4.7488000000000001"/>
    <x v="3"/>
    <x v="1"/>
    <s v="Q2"/>
    <x v="5"/>
  </r>
  <r>
    <n v="4543"/>
    <s v="CA-2017-113474"/>
    <x v="983"/>
    <x v="866"/>
    <x v="2"/>
    <s v="TM-21490"/>
    <s v="Tony Molinari"/>
    <x v="0"/>
    <x v="0"/>
    <x v="268"/>
    <s v="Oklahoma"/>
    <x v="335"/>
    <x v="2"/>
    <x v="1674"/>
    <x v="1"/>
    <x v="12"/>
    <x v="1662"/>
    <n v="325.86"/>
    <n v="2"/>
    <n v="0"/>
    <n v="149.8956"/>
    <n v="325.86"/>
    <n v="0"/>
    <x v="3"/>
    <x v="10"/>
    <s v="Q1"/>
    <x v="6"/>
  </r>
  <r>
    <n v="4544"/>
    <s v="CA-2015-126557"/>
    <x v="984"/>
    <x v="1059"/>
    <x v="0"/>
    <s v="RL-19615"/>
    <s v="Rob Lucas"/>
    <x v="0"/>
    <x v="0"/>
    <x v="22"/>
    <s v="Illinois"/>
    <x v="26"/>
    <x v="2"/>
    <x v="212"/>
    <x v="0"/>
    <x v="1"/>
    <x v="213"/>
    <n v="383.60700000000003"/>
    <n v="9"/>
    <n v="0.3"/>
    <n v="-5.4801000000000002"/>
    <n v="268.5249"/>
    <n v="115.08210000000001"/>
    <x v="1"/>
    <x v="7"/>
    <s v="Q3"/>
    <x v="1"/>
  </r>
  <r>
    <n v="4545"/>
    <s v="CA-2015-126557"/>
    <x v="984"/>
    <x v="1059"/>
    <x v="0"/>
    <s v="RL-19615"/>
    <s v="Rob Lucas"/>
    <x v="0"/>
    <x v="0"/>
    <x v="22"/>
    <s v="Illinois"/>
    <x v="26"/>
    <x v="2"/>
    <x v="918"/>
    <x v="2"/>
    <x v="7"/>
    <x v="910"/>
    <n v="148.47999999999999"/>
    <n v="2"/>
    <n v="0.2"/>
    <n v="16.704000000000001"/>
    <n v="118.78399999999999"/>
    <n v="29.695999999999998"/>
    <x v="1"/>
    <x v="7"/>
    <s v="Q3"/>
    <x v="1"/>
  </r>
  <r>
    <n v="4546"/>
    <s v="CA-2015-126557"/>
    <x v="984"/>
    <x v="1059"/>
    <x v="0"/>
    <s v="RL-19615"/>
    <s v="Rob Lucas"/>
    <x v="0"/>
    <x v="0"/>
    <x v="22"/>
    <s v="Illinois"/>
    <x v="26"/>
    <x v="2"/>
    <x v="1485"/>
    <x v="2"/>
    <x v="7"/>
    <x v="1472"/>
    <n v="537.54399999999998"/>
    <n v="7"/>
    <n v="0.2"/>
    <n v="53.754399999999997"/>
    <n v="430.03520000000003"/>
    <n v="107.50880000000001"/>
    <x v="1"/>
    <x v="7"/>
    <s v="Q3"/>
    <x v="1"/>
  </r>
  <r>
    <n v="4547"/>
    <s v="CA-2015-126557"/>
    <x v="984"/>
    <x v="1059"/>
    <x v="0"/>
    <s v="RL-19615"/>
    <s v="Rob Lucas"/>
    <x v="0"/>
    <x v="0"/>
    <x v="22"/>
    <s v="Illinois"/>
    <x v="26"/>
    <x v="2"/>
    <x v="308"/>
    <x v="1"/>
    <x v="8"/>
    <x v="308"/>
    <n v="1.9279999999999999"/>
    <n v="2"/>
    <n v="0.8"/>
    <n v="-2.9883999999999999"/>
    <n v="0.38559999999999989"/>
    <n v="1.5424"/>
    <x v="1"/>
    <x v="7"/>
    <s v="Q3"/>
    <x v="1"/>
  </r>
  <r>
    <n v="4548"/>
    <s v="CA-2015-126557"/>
    <x v="984"/>
    <x v="1059"/>
    <x v="0"/>
    <s v="RL-19615"/>
    <s v="Rob Lucas"/>
    <x v="0"/>
    <x v="0"/>
    <x v="22"/>
    <s v="Illinois"/>
    <x v="26"/>
    <x v="2"/>
    <x v="649"/>
    <x v="1"/>
    <x v="6"/>
    <x v="649"/>
    <n v="6.9119999999999999"/>
    <n v="3"/>
    <n v="0.2"/>
    <n v="0.69120000000000004"/>
    <n v="5.5296000000000003"/>
    <n v="1.3824000000000001"/>
    <x v="1"/>
    <x v="7"/>
    <s v="Q3"/>
    <x v="1"/>
  </r>
  <r>
    <n v="4549"/>
    <s v="CA-2015-126557"/>
    <x v="984"/>
    <x v="1059"/>
    <x v="0"/>
    <s v="RL-19615"/>
    <s v="Rob Lucas"/>
    <x v="0"/>
    <x v="0"/>
    <x v="22"/>
    <s v="Illinois"/>
    <x v="26"/>
    <x v="2"/>
    <x v="275"/>
    <x v="0"/>
    <x v="5"/>
    <x v="275"/>
    <n v="7.76"/>
    <n v="1"/>
    <n v="0.6"/>
    <n v="-2.1339999999999999"/>
    <n v="3.1040000000000001"/>
    <n v="4.6559999999999997"/>
    <x v="1"/>
    <x v="7"/>
    <s v="Q3"/>
    <x v="1"/>
  </r>
  <r>
    <n v="4550"/>
    <s v="CA-2015-126557"/>
    <x v="984"/>
    <x v="1059"/>
    <x v="0"/>
    <s v="RL-19615"/>
    <s v="Rob Lucas"/>
    <x v="0"/>
    <x v="0"/>
    <x v="22"/>
    <s v="Illinois"/>
    <x v="26"/>
    <x v="2"/>
    <x v="517"/>
    <x v="2"/>
    <x v="7"/>
    <x v="517"/>
    <n v="659.16800000000001"/>
    <n v="4"/>
    <n v="0.2"/>
    <n v="49.437600000000003"/>
    <n v="527.33440000000007"/>
    <n v="131.83360000000002"/>
    <x v="1"/>
    <x v="7"/>
    <s v="Q3"/>
    <x v="1"/>
  </r>
  <r>
    <n v="4551"/>
    <s v="US-2017-107636"/>
    <x v="504"/>
    <x v="1060"/>
    <x v="2"/>
    <s v="NM-18520"/>
    <s v="Neoma Murray"/>
    <x v="0"/>
    <x v="0"/>
    <x v="91"/>
    <s v="Connecticut"/>
    <x v="113"/>
    <x v="3"/>
    <x v="1675"/>
    <x v="1"/>
    <x v="2"/>
    <x v="1663"/>
    <n v="5.76"/>
    <n v="2"/>
    <n v="0"/>
    <n v="2.8224"/>
    <n v="5.76"/>
    <n v="0"/>
    <x v="3"/>
    <x v="3"/>
    <s v="Q2"/>
    <x v="1"/>
  </r>
  <r>
    <n v="4552"/>
    <s v="US-2014-165862"/>
    <x v="985"/>
    <x v="137"/>
    <x v="1"/>
    <s v="GK-14620"/>
    <s v="Grace Kelly"/>
    <x v="1"/>
    <x v="0"/>
    <x v="1"/>
    <s v="California"/>
    <x v="13"/>
    <x v="1"/>
    <x v="1213"/>
    <x v="0"/>
    <x v="3"/>
    <x v="1198"/>
    <n v="351.21600000000001"/>
    <n v="3"/>
    <n v="0.2"/>
    <n v="4.3902000000000001"/>
    <n v="280.97280000000001"/>
    <n v="70.243200000000002"/>
    <x v="2"/>
    <x v="7"/>
    <s v="Q3"/>
    <x v="1"/>
  </r>
  <r>
    <n v="4553"/>
    <s v="US-2014-106334"/>
    <x v="422"/>
    <x v="302"/>
    <x v="1"/>
    <s v="JF-15490"/>
    <s v="Jeremy Farry"/>
    <x v="0"/>
    <x v="0"/>
    <x v="8"/>
    <s v="California"/>
    <x v="34"/>
    <x v="1"/>
    <x v="370"/>
    <x v="0"/>
    <x v="1"/>
    <x v="371"/>
    <n v="230.28"/>
    <n v="3"/>
    <n v="0.2"/>
    <n v="23.027999999999999"/>
    <n v="184.22400000000002"/>
    <n v="46.056000000000004"/>
    <x v="2"/>
    <x v="4"/>
    <s v="Q4"/>
    <x v="3"/>
  </r>
  <r>
    <n v="4554"/>
    <s v="US-2014-106334"/>
    <x v="422"/>
    <x v="302"/>
    <x v="1"/>
    <s v="JF-15490"/>
    <s v="Jeremy Farry"/>
    <x v="0"/>
    <x v="0"/>
    <x v="8"/>
    <s v="California"/>
    <x v="34"/>
    <x v="1"/>
    <x v="630"/>
    <x v="1"/>
    <x v="10"/>
    <x v="630"/>
    <n v="12.84"/>
    <n v="3"/>
    <n v="0"/>
    <n v="5.7779999999999996"/>
    <n v="12.84"/>
    <n v="0"/>
    <x v="2"/>
    <x v="4"/>
    <s v="Q4"/>
    <x v="3"/>
  </r>
  <r>
    <n v="4555"/>
    <s v="CA-2016-101448"/>
    <x v="535"/>
    <x v="575"/>
    <x v="0"/>
    <s v="EB-13930"/>
    <s v="Eric Barreto"/>
    <x v="0"/>
    <x v="0"/>
    <x v="411"/>
    <s v="Wisconsin"/>
    <x v="498"/>
    <x v="2"/>
    <x v="92"/>
    <x v="1"/>
    <x v="8"/>
    <x v="92"/>
    <n v="56.82"/>
    <n v="3"/>
    <n v="0"/>
    <n v="28.41"/>
    <n v="56.82"/>
    <n v="0"/>
    <x v="0"/>
    <x v="11"/>
    <s v="Q1"/>
    <x v="3"/>
  </r>
  <r>
    <n v="4556"/>
    <s v="CA-2015-130218"/>
    <x v="391"/>
    <x v="211"/>
    <x v="2"/>
    <s v="SG-20470"/>
    <s v="Sheri Gordon"/>
    <x v="0"/>
    <x v="0"/>
    <x v="159"/>
    <s v="South Carolina"/>
    <x v="328"/>
    <x v="0"/>
    <x v="550"/>
    <x v="1"/>
    <x v="13"/>
    <x v="128"/>
    <n v="31.56"/>
    <n v="4"/>
    <n v="0"/>
    <n v="14.202"/>
    <n v="31.56"/>
    <n v="0"/>
    <x v="1"/>
    <x v="10"/>
    <s v="Q1"/>
    <x v="2"/>
  </r>
  <r>
    <n v="4557"/>
    <s v="CA-2015-130218"/>
    <x v="391"/>
    <x v="211"/>
    <x v="2"/>
    <s v="SG-20470"/>
    <s v="Sheri Gordon"/>
    <x v="0"/>
    <x v="0"/>
    <x v="159"/>
    <s v="South Carolina"/>
    <x v="328"/>
    <x v="0"/>
    <x v="700"/>
    <x v="1"/>
    <x v="4"/>
    <x v="700"/>
    <n v="27.92"/>
    <n v="4"/>
    <n v="0"/>
    <n v="0.55840000000000001"/>
    <n v="27.92"/>
    <n v="0"/>
    <x v="1"/>
    <x v="10"/>
    <s v="Q1"/>
    <x v="2"/>
  </r>
  <r>
    <n v="4558"/>
    <s v="US-2017-117331"/>
    <x v="208"/>
    <x v="980"/>
    <x v="1"/>
    <s v="ND-18370"/>
    <s v="Natalie DeCherney"/>
    <x v="0"/>
    <x v="0"/>
    <x v="220"/>
    <s v="Arizona"/>
    <x v="275"/>
    <x v="1"/>
    <x v="697"/>
    <x v="1"/>
    <x v="8"/>
    <x v="697"/>
    <n v="8.5589999999999993"/>
    <n v="1"/>
    <n v="0.7"/>
    <n v="-6.5618999999999996"/>
    <n v="2.5677000000000003"/>
    <n v="5.991299999999999"/>
    <x v="3"/>
    <x v="2"/>
    <s v="Q4"/>
    <x v="3"/>
  </r>
  <r>
    <n v="4559"/>
    <s v="CA-2014-127383"/>
    <x v="520"/>
    <x v="1061"/>
    <x v="1"/>
    <s v="CM-11815"/>
    <s v="Candace McMahon"/>
    <x v="1"/>
    <x v="0"/>
    <x v="236"/>
    <s v="Texas"/>
    <x v="293"/>
    <x v="2"/>
    <x v="1503"/>
    <x v="1"/>
    <x v="12"/>
    <x v="153"/>
    <n v="49.567999999999998"/>
    <n v="2"/>
    <n v="0.2"/>
    <n v="17.968399999999999"/>
    <n v="39.654400000000003"/>
    <n v="9.9136000000000006"/>
    <x v="2"/>
    <x v="4"/>
    <s v="Q4"/>
    <x v="4"/>
  </r>
  <r>
    <n v="4560"/>
    <s v="CA-2014-110219"/>
    <x v="952"/>
    <x v="449"/>
    <x v="2"/>
    <s v="EB-13870"/>
    <s v="Emily Burns"/>
    <x v="0"/>
    <x v="0"/>
    <x v="52"/>
    <s v="Texas"/>
    <x v="65"/>
    <x v="2"/>
    <x v="64"/>
    <x v="0"/>
    <x v="1"/>
    <x v="64"/>
    <n v="127.869"/>
    <n v="3"/>
    <n v="0.3"/>
    <n v="-9.1334999999999997"/>
    <n v="89.508299999999991"/>
    <n v="38.360700000000001"/>
    <x v="2"/>
    <x v="5"/>
    <s v="Q2"/>
    <x v="2"/>
  </r>
  <r>
    <n v="4561"/>
    <s v="CA-2015-118871"/>
    <x v="784"/>
    <x v="234"/>
    <x v="0"/>
    <s v="HM-14860"/>
    <s v="Harry Marie"/>
    <x v="1"/>
    <x v="0"/>
    <x v="1"/>
    <s v="California"/>
    <x v="13"/>
    <x v="1"/>
    <x v="231"/>
    <x v="1"/>
    <x v="12"/>
    <x v="232"/>
    <n v="271.44"/>
    <n v="3"/>
    <n v="0"/>
    <n v="122.148"/>
    <n v="271.44"/>
    <n v="0"/>
    <x v="1"/>
    <x v="4"/>
    <s v="Q4"/>
    <x v="5"/>
  </r>
  <r>
    <n v="4562"/>
    <s v="CA-2015-118871"/>
    <x v="784"/>
    <x v="234"/>
    <x v="0"/>
    <s v="HM-14860"/>
    <s v="Harry Marie"/>
    <x v="1"/>
    <x v="0"/>
    <x v="1"/>
    <s v="California"/>
    <x v="13"/>
    <x v="1"/>
    <x v="1676"/>
    <x v="2"/>
    <x v="7"/>
    <x v="1664"/>
    <n v="110.352"/>
    <n v="3"/>
    <n v="0.2"/>
    <n v="8.2764000000000006"/>
    <n v="88.281600000000012"/>
    <n v="22.070400000000003"/>
    <x v="1"/>
    <x v="4"/>
    <s v="Q4"/>
    <x v="5"/>
  </r>
  <r>
    <n v="4563"/>
    <s v="CA-2015-118871"/>
    <x v="784"/>
    <x v="234"/>
    <x v="0"/>
    <s v="HM-14860"/>
    <s v="Harry Marie"/>
    <x v="1"/>
    <x v="0"/>
    <x v="1"/>
    <s v="California"/>
    <x v="13"/>
    <x v="1"/>
    <x v="1677"/>
    <x v="0"/>
    <x v="5"/>
    <x v="1665"/>
    <n v="36.4"/>
    <n v="5"/>
    <n v="0"/>
    <n v="13.832000000000001"/>
    <n v="36.4"/>
    <n v="0"/>
    <x v="1"/>
    <x v="4"/>
    <s v="Q4"/>
    <x v="5"/>
  </r>
  <r>
    <n v="4564"/>
    <s v="CA-2017-129490"/>
    <x v="986"/>
    <x v="420"/>
    <x v="1"/>
    <s v="SJ-20125"/>
    <s v="Sanjit Jacobs"/>
    <x v="2"/>
    <x v="0"/>
    <x v="388"/>
    <s v="Florida"/>
    <x v="473"/>
    <x v="0"/>
    <x v="1585"/>
    <x v="0"/>
    <x v="1"/>
    <x v="1576"/>
    <n v="419.13600000000002"/>
    <n v="4"/>
    <n v="0.2"/>
    <n v="-57.6312"/>
    <n v="335.30880000000002"/>
    <n v="83.827200000000005"/>
    <x v="3"/>
    <x v="8"/>
    <s v="Q3"/>
    <x v="0"/>
  </r>
  <r>
    <n v="4565"/>
    <s v="CA-2014-101175"/>
    <x v="337"/>
    <x v="467"/>
    <x v="1"/>
    <s v="DM-12955"/>
    <s v="Dario Medina"/>
    <x v="1"/>
    <x v="0"/>
    <x v="123"/>
    <s v="Arizona"/>
    <x v="154"/>
    <x v="1"/>
    <x v="1018"/>
    <x v="1"/>
    <x v="4"/>
    <x v="1009"/>
    <n v="100.70399999999999"/>
    <n v="6"/>
    <n v="0.2"/>
    <n v="-1.2587999999999999"/>
    <n v="80.563199999999995"/>
    <n v="20.140799999999999"/>
    <x v="2"/>
    <x v="4"/>
    <s v="Q4"/>
    <x v="0"/>
  </r>
  <r>
    <n v="4566"/>
    <s v="US-2017-149510"/>
    <x v="734"/>
    <x v="235"/>
    <x v="1"/>
    <s v="MC-17575"/>
    <s v="Matt Collins"/>
    <x v="0"/>
    <x v="0"/>
    <x v="115"/>
    <s v="North Carolina"/>
    <x v="305"/>
    <x v="0"/>
    <x v="551"/>
    <x v="1"/>
    <x v="9"/>
    <x v="550"/>
    <n v="45.216000000000001"/>
    <n v="3"/>
    <n v="0.2"/>
    <n v="4.5216000000000003"/>
    <n v="36.172800000000002"/>
    <n v="9.0432000000000006"/>
    <x v="3"/>
    <x v="4"/>
    <s v="Q4"/>
    <x v="1"/>
  </r>
  <r>
    <n v="4567"/>
    <s v="US-2017-149510"/>
    <x v="734"/>
    <x v="235"/>
    <x v="1"/>
    <s v="MC-17575"/>
    <s v="Matt Collins"/>
    <x v="0"/>
    <x v="0"/>
    <x v="115"/>
    <s v="North Carolina"/>
    <x v="305"/>
    <x v="0"/>
    <x v="1399"/>
    <x v="1"/>
    <x v="8"/>
    <x v="1386"/>
    <n v="28.782"/>
    <n v="6"/>
    <n v="0.7"/>
    <n v="-21.1068"/>
    <n v="8.6346000000000007"/>
    <n v="20.147399999999998"/>
    <x v="3"/>
    <x v="4"/>
    <s v="Q4"/>
    <x v="1"/>
  </r>
  <r>
    <n v="4568"/>
    <s v="US-2017-149510"/>
    <x v="734"/>
    <x v="235"/>
    <x v="1"/>
    <s v="MC-17575"/>
    <s v="Matt Collins"/>
    <x v="0"/>
    <x v="0"/>
    <x v="115"/>
    <s v="North Carolina"/>
    <x v="305"/>
    <x v="0"/>
    <x v="827"/>
    <x v="1"/>
    <x v="10"/>
    <x v="823"/>
    <n v="24.448"/>
    <n v="4"/>
    <n v="0.2"/>
    <n v="8.8623999999999992"/>
    <n v="19.558400000000002"/>
    <n v="4.8896000000000006"/>
    <x v="3"/>
    <x v="4"/>
    <s v="Q4"/>
    <x v="1"/>
  </r>
  <r>
    <n v="4569"/>
    <s v="CA-2015-111990"/>
    <x v="627"/>
    <x v="681"/>
    <x v="1"/>
    <s v="DB-13660"/>
    <s v="Duane Benoit"/>
    <x v="0"/>
    <x v="0"/>
    <x v="12"/>
    <s v="Texas"/>
    <x v="14"/>
    <x v="2"/>
    <x v="44"/>
    <x v="1"/>
    <x v="8"/>
    <x v="44"/>
    <n v="10.476000000000001"/>
    <n v="6"/>
    <n v="0.8"/>
    <n v="-17.285399999999999"/>
    <n v="2.0951999999999997"/>
    <n v="8.3808000000000007"/>
    <x v="1"/>
    <x v="0"/>
    <s v="Q4"/>
    <x v="1"/>
  </r>
  <r>
    <n v="4570"/>
    <s v="CA-2014-169460"/>
    <x v="987"/>
    <x v="1062"/>
    <x v="0"/>
    <s v="NF-18595"/>
    <s v="Nicole Fjeld"/>
    <x v="2"/>
    <x v="0"/>
    <x v="49"/>
    <s v="California"/>
    <x v="58"/>
    <x v="1"/>
    <x v="216"/>
    <x v="0"/>
    <x v="5"/>
    <x v="1579"/>
    <n v="76.14"/>
    <n v="3"/>
    <n v="0"/>
    <n v="26.649000000000001"/>
    <n v="76.14"/>
    <n v="0"/>
    <x v="2"/>
    <x v="3"/>
    <s v="Q2"/>
    <x v="3"/>
  </r>
  <r>
    <n v="4571"/>
    <s v="US-2015-152128"/>
    <x v="442"/>
    <x v="673"/>
    <x v="0"/>
    <s v="NM-18445"/>
    <s v="Nathan Mautz"/>
    <x v="2"/>
    <x v="0"/>
    <x v="391"/>
    <s v="Kansas"/>
    <x v="476"/>
    <x v="2"/>
    <x v="1658"/>
    <x v="1"/>
    <x v="6"/>
    <x v="1646"/>
    <n v="21.24"/>
    <n v="3"/>
    <n v="0"/>
    <n v="8.0711999999999993"/>
    <n v="21.24"/>
    <n v="0"/>
    <x v="1"/>
    <x v="5"/>
    <s v="Q2"/>
    <x v="2"/>
  </r>
  <r>
    <n v="4572"/>
    <s v="US-2015-152128"/>
    <x v="442"/>
    <x v="673"/>
    <x v="0"/>
    <s v="NM-18445"/>
    <s v="Nathan Mautz"/>
    <x v="2"/>
    <x v="0"/>
    <x v="391"/>
    <s v="Kansas"/>
    <x v="476"/>
    <x v="2"/>
    <x v="1242"/>
    <x v="1"/>
    <x v="8"/>
    <x v="1225"/>
    <n v="127.96"/>
    <n v="2"/>
    <n v="0"/>
    <n v="60.141199999999998"/>
    <n v="127.96"/>
    <n v="0"/>
    <x v="1"/>
    <x v="5"/>
    <s v="Q2"/>
    <x v="2"/>
  </r>
  <r>
    <n v="4573"/>
    <s v="CA-2017-126662"/>
    <x v="729"/>
    <x v="804"/>
    <x v="1"/>
    <s v="AB-10255"/>
    <s v="Alejandro Ballentine"/>
    <x v="2"/>
    <x v="0"/>
    <x v="1"/>
    <s v="California"/>
    <x v="1"/>
    <x v="1"/>
    <x v="851"/>
    <x v="2"/>
    <x v="16"/>
    <x v="844"/>
    <n v="479.98399999999998"/>
    <n v="2"/>
    <n v="0.2"/>
    <n v="89.997"/>
    <n v="383.98720000000003"/>
    <n v="95.996800000000007"/>
    <x v="3"/>
    <x v="7"/>
    <s v="Q3"/>
    <x v="2"/>
  </r>
  <r>
    <n v="4574"/>
    <s v="CA-2016-139395"/>
    <x v="939"/>
    <x v="1063"/>
    <x v="1"/>
    <s v="MG-17650"/>
    <s v="Matthew Grinstein"/>
    <x v="2"/>
    <x v="0"/>
    <x v="25"/>
    <s v="Michigan"/>
    <x v="30"/>
    <x v="2"/>
    <x v="539"/>
    <x v="2"/>
    <x v="7"/>
    <x v="539"/>
    <n v="657.93"/>
    <n v="7"/>
    <n v="0"/>
    <n v="184.22040000000001"/>
    <n v="657.93"/>
    <n v="0"/>
    <x v="0"/>
    <x v="4"/>
    <s v="Q4"/>
    <x v="2"/>
  </r>
  <r>
    <n v="4575"/>
    <s v="CA-2016-139395"/>
    <x v="939"/>
    <x v="1063"/>
    <x v="1"/>
    <s v="MG-17650"/>
    <s v="Matthew Grinstein"/>
    <x v="2"/>
    <x v="0"/>
    <x v="25"/>
    <s v="Michigan"/>
    <x v="30"/>
    <x v="2"/>
    <x v="904"/>
    <x v="0"/>
    <x v="5"/>
    <x v="896"/>
    <n v="33.479999999999997"/>
    <n v="4"/>
    <n v="0"/>
    <n v="8.7048000000000005"/>
    <n v="33.479999999999997"/>
    <n v="0"/>
    <x v="0"/>
    <x v="4"/>
    <s v="Q4"/>
    <x v="2"/>
  </r>
  <r>
    <n v="4576"/>
    <s v="CA-2016-139395"/>
    <x v="939"/>
    <x v="1063"/>
    <x v="1"/>
    <s v="MG-17650"/>
    <s v="Matthew Grinstein"/>
    <x v="2"/>
    <x v="0"/>
    <x v="25"/>
    <s v="Michigan"/>
    <x v="30"/>
    <x v="2"/>
    <x v="324"/>
    <x v="1"/>
    <x v="6"/>
    <x v="324"/>
    <n v="13.9"/>
    <n v="5"/>
    <n v="0"/>
    <n v="3.6139999999999999"/>
    <n v="13.9"/>
    <n v="0"/>
    <x v="0"/>
    <x v="4"/>
    <s v="Q4"/>
    <x v="2"/>
  </r>
  <r>
    <n v="4577"/>
    <s v="CA-2016-139395"/>
    <x v="939"/>
    <x v="1063"/>
    <x v="1"/>
    <s v="MG-17650"/>
    <s v="Matthew Grinstein"/>
    <x v="2"/>
    <x v="0"/>
    <x v="25"/>
    <s v="Michigan"/>
    <x v="30"/>
    <x v="2"/>
    <x v="1678"/>
    <x v="1"/>
    <x v="4"/>
    <x v="1666"/>
    <n v="26.86"/>
    <n v="2"/>
    <n v="0"/>
    <n v="6.7149999999999999"/>
    <n v="26.86"/>
    <n v="0"/>
    <x v="0"/>
    <x v="4"/>
    <s v="Q4"/>
    <x v="2"/>
  </r>
  <r>
    <n v="4578"/>
    <s v="US-2014-121734"/>
    <x v="909"/>
    <x v="1064"/>
    <x v="1"/>
    <s v="SE-20110"/>
    <s v="Sanjit Engle"/>
    <x v="0"/>
    <x v="0"/>
    <x v="412"/>
    <s v="Idaho"/>
    <x v="499"/>
    <x v="1"/>
    <x v="1224"/>
    <x v="1"/>
    <x v="8"/>
    <x v="1208"/>
    <n v="9.5839999999999996"/>
    <n v="1"/>
    <n v="0.2"/>
    <n v="3.3544"/>
    <n v="7.6672000000000002"/>
    <n v="1.9168000000000001"/>
    <x v="2"/>
    <x v="3"/>
    <s v="Q2"/>
    <x v="5"/>
  </r>
  <r>
    <n v="4579"/>
    <s v="CA-2015-110947"/>
    <x v="988"/>
    <x v="1065"/>
    <x v="1"/>
    <s v="AG-10765"/>
    <s v="Anthony Garverick"/>
    <x v="2"/>
    <x v="0"/>
    <x v="409"/>
    <s v="Virginia"/>
    <x v="496"/>
    <x v="0"/>
    <x v="443"/>
    <x v="1"/>
    <x v="8"/>
    <x v="443"/>
    <n v="113.1"/>
    <n v="3"/>
    <n v="0"/>
    <n v="56.55"/>
    <n v="113.1"/>
    <n v="0"/>
    <x v="1"/>
    <x v="1"/>
    <s v="Q2"/>
    <x v="0"/>
  </r>
  <r>
    <n v="4580"/>
    <s v="US-2014-150126"/>
    <x v="923"/>
    <x v="978"/>
    <x v="1"/>
    <s v="AS-10045"/>
    <s v="Aaron Smayling"/>
    <x v="1"/>
    <x v="0"/>
    <x v="20"/>
    <s v="New York"/>
    <x v="45"/>
    <x v="3"/>
    <x v="1679"/>
    <x v="1"/>
    <x v="10"/>
    <x v="1667"/>
    <n v="65.78"/>
    <n v="11"/>
    <n v="0"/>
    <n v="32.232199999999999"/>
    <n v="65.78"/>
    <n v="0"/>
    <x v="2"/>
    <x v="7"/>
    <s v="Q3"/>
    <x v="1"/>
  </r>
  <r>
    <n v="4581"/>
    <s v="CA-2015-164427"/>
    <x v="374"/>
    <x v="1066"/>
    <x v="1"/>
    <s v="AR-10405"/>
    <s v="Allen Rosenblatt"/>
    <x v="1"/>
    <x v="0"/>
    <x v="413"/>
    <s v="Mississippi"/>
    <x v="500"/>
    <x v="0"/>
    <x v="240"/>
    <x v="2"/>
    <x v="11"/>
    <x v="241"/>
    <n v="239.7"/>
    <n v="6"/>
    <n v="0"/>
    <n v="105.468"/>
    <n v="239.7"/>
    <n v="0"/>
    <x v="1"/>
    <x v="7"/>
    <s v="Q3"/>
    <x v="5"/>
  </r>
  <r>
    <n v="4582"/>
    <s v="CA-2016-120250"/>
    <x v="251"/>
    <x v="42"/>
    <x v="2"/>
    <s v="AP-10720"/>
    <s v="Anne Pryor"/>
    <x v="2"/>
    <x v="0"/>
    <x v="10"/>
    <s v="Pennsylvania"/>
    <x v="11"/>
    <x v="3"/>
    <x v="1680"/>
    <x v="0"/>
    <x v="5"/>
    <x v="1668"/>
    <n v="25.632000000000001"/>
    <n v="3"/>
    <n v="0.2"/>
    <n v="3.8448000000000002"/>
    <n v="20.505600000000001"/>
    <n v="5.1264000000000003"/>
    <x v="0"/>
    <x v="8"/>
    <s v="Q3"/>
    <x v="2"/>
  </r>
  <r>
    <n v="4583"/>
    <s v="CA-2016-121993"/>
    <x v="224"/>
    <x v="841"/>
    <x v="2"/>
    <s v="JB-16000"/>
    <s v="Joy Bell-"/>
    <x v="0"/>
    <x v="0"/>
    <x v="10"/>
    <s v="Pennsylvania"/>
    <x v="11"/>
    <x v="3"/>
    <x v="1647"/>
    <x v="1"/>
    <x v="2"/>
    <x v="1636"/>
    <n v="23.616"/>
    <n v="8"/>
    <n v="0.2"/>
    <n v="7.9703999999999997"/>
    <n v="18.892800000000001"/>
    <n v="4.7232000000000003"/>
    <x v="0"/>
    <x v="1"/>
    <s v="Q2"/>
    <x v="5"/>
  </r>
  <r>
    <n v="4584"/>
    <s v="US-2016-100405"/>
    <x v="370"/>
    <x v="267"/>
    <x v="0"/>
    <s v="TS-21430"/>
    <s v="Tom Stivers"/>
    <x v="1"/>
    <x v="0"/>
    <x v="1"/>
    <s v="California"/>
    <x v="62"/>
    <x v="1"/>
    <x v="105"/>
    <x v="1"/>
    <x v="6"/>
    <x v="105"/>
    <n v="8.26"/>
    <n v="2"/>
    <n v="0"/>
    <n v="3.7995999999999999"/>
    <n v="8.26"/>
    <n v="0"/>
    <x v="0"/>
    <x v="6"/>
    <s v="Q3"/>
    <x v="5"/>
  </r>
  <r>
    <n v="4585"/>
    <s v="US-2017-163790"/>
    <x v="808"/>
    <x v="276"/>
    <x v="0"/>
    <s v="NL-18310"/>
    <s v="Nancy Lomonaco"/>
    <x v="2"/>
    <x v="0"/>
    <x v="414"/>
    <s v="California"/>
    <x v="501"/>
    <x v="1"/>
    <x v="466"/>
    <x v="1"/>
    <x v="12"/>
    <x v="467"/>
    <n v="76.58"/>
    <n v="7"/>
    <n v="0"/>
    <n v="38.29"/>
    <n v="76.58"/>
    <n v="0"/>
    <x v="3"/>
    <x v="0"/>
    <s v="Q4"/>
    <x v="6"/>
  </r>
  <r>
    <n v="4586"/>
    <s v="US-2017-163790"/>
    <x v="808"/>
    <x v="276"/>
    <x v="0"/>
    <s v="NL-18310"/>
    <s v="Nancy Lomonaco"/>
    <x v="2"/>
    <x v="0"/>
    <x v="414"/>
    <s v="California"/>
    <x v="501"/>
    <x v="1"/>
    <x v="1273"/>
    <x v="1"/>
    <x v="6"/>
    <x v="1258"/>
    <n v="8.8000000000000007"/>
    <n v="5"/>
    <n v="0"/>
    <n v="4.2240000000000002"/>
    <n v="8.8000000000000007"/>
    <n v="0"/>
    <x v="3"/>
    <x v="0"/>
    <s v="Q4"/>
    <x v="6"/>
  </r>
  <r>
    <n v="4587"/>
    <s v="US-2017-163790"/>
    <x v="808"/>
    <x v="276"/>
    <x v="0"/>
    <s v="NL-18310"/>
    <s v="Nancy Lomonaco"/>
    <x v="2"/>
    <x v="0"/>
    <x v="414"/>
    <s v="California"/>
    <x v="501"/>
    <x v="1"/>
    <x v="1681"/>
    <x v="1"/>
    <x v="8"/>
    <x v="1669"/>
    <n v="590.35199999999998"/>
    <n v="6"/>
    <n v="0.2"/>
    <n v="206.6232"/>
    <n v="472.28160000000003"/>
    <n v="118.07040000000001"/>
    <x v="3"/>
    <x v="0"/>
    <s v="Q4"/>
    <x v="6"/>
  </r>
  <r>
    <n v="4588"/>
    <s v="US-2017-163790"/>
    <x v="808"/>
    <x v="276"/>
    <x v="0"/>
    <s v="NL-18310"/>
    <s v="Nancy Lomonaco"/>
    <x v="2"/>
    <x v="0"/>
    <x v="414"/>
    <s v="California"/>
    <x v="501"/>
    <x v="1"/>
    <x v="802"/>
    <x v="1"/>
    <x v="13"/>
    <x v="800"/>
    <n v="5.58"/>
    <n v="3"/>
    <n v="0"/>
    <n v="0.16739999999999999"/>
    <n v="5.58"/>
    <n v="0"/>
    <x v="3"/>
    <x v="0"/>
    <s v="Q4"/>
    <x v="6"/>
  </r>
  <r>
    <n v="4589"/>
    <s v="US-2017-163790"/>
    <x v="808"/>
    <x v="276"/>
    <x v="0"/>
    <s v="NL-18310"/>
    <s v="Nancy Lomonaco"/>
    <x v="2"/>
    <x v="0"/>
    <x v="414"/>
    <s v="California"/>
    <x v="501"/>
    <x v="1"/>
    <x v="1682"/>
    <x v="0"/>
    <x v="5"/>
    <x v="1670"/>
    <n v="25.02"/>
    <n v="3"/>
    <n v="0"/>
    <n v="10.5084"/>
    <n v="25.02"/>
    <n v="0"/>
    <x v="3"/>
    <x v="0"/>
    <s v="Q4"/>
    <x v="6"/>
  </r>
  <r>
    <n v="4590"/>
    <s v="US-2017-163790"/>
    <x v="808"/>
    <x v="276"/>
    <x v="0"/>
    <s v="NL-18310"/>
    <s v="Nancy Lomonaco"/>
    <x v="2"/>
    <x v="0"/>
    <x v="414"/>
    <s v="California"/>
    <x v="501"/>
    <x v="1"/>
    <x v="557"/>
    <x v="1"/>
    <x v="4"/>
    <x v="556"/>
    <n v="452.55"/>
    <n v="7"/>
    <n v="0"/>
    <n v="22.627500000000001"/>
    <n v="452.55"/>
    <n v="0"/>
    <x v="3"/>
    <x v="0"/>
    <s v="Q4"/>
    <x v="6"/>
  </r>
  <r>
    <n v="4591"/>
    <s v="CA-2016-129868"/>
    <x v="482"/>
    <x v="844"/>
    <x v="1"/>
    <s v="MC-18130"/>
    <s v="Mike Caudle"/>
    <x v="1"/>
    <x v="0"/>
    <x v="1"/>
    <s v="California"/>
    <x v="25"/>
    <x v="1"/>
    <x v="1280"/>
    <x v="1"/>
    <x v="14"/>
    <x v="1265"/>
    <n v="17.760000000000002"/>
    <n v="2"/>
    <n v="0"/>
    <n v="4.9728000000000003"/>
    <n v="17.760000000000002"/>
    <n v="0"/>
    <x v="0"/>
    <x v="4"/>
    <s v="Q4"/>
    <x v="2"/>
  </r>
  <r>
    <n v="4592"/>
    <s v="CA-2016-129868"/>
    <x v="482"/>
    <x v="844"/>
    <x v="1"/>
    <s v="MC-18130"/>
    <s v="Mike Caudle"/>
    <x v="1"/>
    <x v="0"/>
    <x v="1"/>
    <s v="California"/>
    <x v="25"/>
    <x v="1"/>
    <x v="7"/>
    <x v="2"/>
    <x v="7"/>
    <x v="7"/>
    <n v="302.38400000000001"/>
    <n v="2"/>
    <n v="0.2"/>
    <n v="30.238399999999999"/>
    <n v="241.90720000000002"/>
    <n v="60.476800000000004"/>
    <x v="0"/>
    <x v="4"/>
    <s v="Q4"/>
    <x v="2"/>
  </r>
  <r>
    <n v="4593"/>
    <s v="CA-2016-129868"/>
    <x v="482"/>
    <x v="844"/>
    <x v="1"/>
    <s v="MC-18130"/>
    <s v="Mike Caudle"/>
    <x v="1"/>
    <x v="0"/>
    <x v="1"/>
    <s v="California"/>
    <x v="25"/>
    <x v="1"/>
    <x v="1534"/>
    <x v="0"/>
    <x v="1"/>
    <x v="1522"/>
    <n v="146.352"/>
    <n v="3"/>
    <n v="0.2"/>
    <n v="-5.4882"/>
    <n v="117.08160000000001"/>
    <n v="29.270400000000002"/>
    <x v="0"/>
    <x v="4"/>
    <s v="Q4"/>
    <x v="2"/>
  </r>
  <r>
    <n v="4594"/>
    <s v="CA-2016-129868"/>
    <x v="482"/>
    <x v="844"/>
    <x v="1"/>
    <s v="MC-18130"/>
    <s v="Mike Caudle"/>
    <x v="1"/>
    <x v="0"/>
    <x v="1"/>
    <s v="California"/>
    <x v="25"/>
    <x v="1"/>
    <x v="1683"/>
    <x v="1"/>
    <x v="9"/>
    <x v="1671"/>
    <n v="7.9"/>
    <n v="2"/>
    <n v="0"/>
    <n v="2.0539999999999998"/>
    <n v="7.9"/>
    <n v="0"/>
    <x v="0"/>
    <x v="4"/>
    <s v="Q4"/>
    <x v="2"/>
  </r>
  <r>
    <n v="4595"/>
    <s v="CA-2016-129868"/>
    <x v="482"/>
    <x v="844"/>
    <x v="1"/>
    <s v="MC-18130"/>
    <s v="Mike Caudle"/>
    <x v="1"/>
    <x v="0"/>
    <x v="1"/>
    <s v="California"/>
    <x v="25"/>
    <x v="1"/>
    <x v="215"/>
    <x v="0"/>
    <x v="3"/>
    <x v="216"/>
    <n v="902.71199999999999"/>
    <n v="3"/>
    <n v="0.2"/>
    <n v="33.851700000000001"/>
    <n v="722.16960000000006"/>
    <n v="180.54240000000001"/>
    <x v="0"/>
    <x v="4"/>
    <s v="Q4"/>
    <x v="2"/>
  </r>
  <r>
    <n v="4596"/>
    <s v="CA-2016-129868"/>
    <x v="482"/>
    <x v="844"/>
    <x v="1"/>
    <s v="MC-18130"/>
    <s v="Mike Caudle"/>
    <x v="1"/>
    <x v="0"/>
    <x v="1"/>
    <s v="California"/>
    <x v="25"/>
    <x v="1"/>
    <x v="646"/>
    <x v="1"/>
    <x v="6"/>
    <x v="646"/>
    <n v="53.97"/>
    <n v="3"/>
    <n v="0"/>
    <n v="15.111599999999999"/>
    <n v="53.97"/>
    <n v="0"/>
    <x v="0"/>
    <x v="4"/>
    <s v="Q4"/>
    <x v="2"/>
  </r>
  <r>
    <n v="4597"/>
    <s v="CA-2016-140564"/>
    <x v="5"/>
    <x v="5"/>
    <x v="0"/>
    <s v="TC-21475"/>
    <s v="Tony Chapman"/>
    <x v="2"/>
    <x v="0"/>
    <x v="176"/>
    <s v="District of Columbia"/>
    <x v="225"/>
    <x v="3"/>
    <x v="753"/>
    <x v="1"/>
    <x v="6"/>
    <x v="751"/>
    <n v="33.92"/>
    <n v="8"/>
    <n v="0"/>
    <n v="13.2288"/>
    <n v="33.92"/>
    <n v="0"/>
    <x v="0"/>
    <x v="4"/>
    <s v="Q4"/>
    <x v="2"/>
  </r>
  <r>
    <n v="4598"/>
    <s v="US-2017-169502"/>
    <x v="735"/>
    <x v="153"/>
    <x v="1"/>
    <s v="MG-17650"/>
    <s v="Matthew Grinstein"/>
    <x v="2"/>
    <x v="0"/>
    <x v="158"/>
    <s v="Wisconsin"/>
    <x v="201"/>
    <x v="2"/>
    <x v="515"/>
    <x v="1"/>
    <x v="14"/>
    <x v="515"/>
    <n v="21.81"/>
    <n v="3"/>
    <n v="0"/>
    <n v="5.8887"/>
    <n v="21.81"/>
    <n v="0"/>
    <x v="3"/>
    <x v="6"/>
    <s v="Q3"/>
    <x v="2"/>
  </r>
  <r>
    <n v="4599"/>
    <s v="US-2017-169502"/>
    <x v="735"/>
    <x v="153"/>
    <x v="1"/>
    <s v="MG-17650"/>
    <s v="Matthew Grinstein"/>
    <x v="2"/>
    <x v="0"/>
    <x v="158"/>
    <s v="Wisconsin"/>
    <x v="201"/>
    <x v="2"/>
    <x v="1549"/>
    <x v="1"/>
    <x v="9"/>
    <x v="1537"/>
    <n v="91.6"/>
    <n v="5"/>
    <n v="0"/>
    <n v="26.564"/>
    <n v="91.6"/>
    <n v="0"/>
    <x v="3"/>
    <x v="6"/>
    <s v="Q3"/>
    <x v="2"/>
  </r>
  <r>
    <n v="4600"/>
    <s v="CA-2015-146948"/>
    <x v="747"/>
    <x v="532"/>
    <x v="1"/>
    <s v="MG-17890"/>
    <s v="Michael Granlund"/>
    <x v="2"/>
    <x v="0"/>
    <x v="248"/>
    <s v="Maryland"/>
    <x v="307"/>
    <x v="3"/>
    <x v="531"/>
    <x v="0"/>
    <x v="1"/>
    <x v="531"/>
    <n v="150.97999999999999"/>
    <n v="1"/>
    <n v="0"/>
    <n v="43.784199999999998"/>
    <n v="150.97999999999999"/>
    <n v="0"/>
    <x v="1"/>
    <x v="7"/>
    <s v="Q3"/>
    <x v="6"/>
  </r>
  <r>
    <n v="4601"/>
    <s v="CA-2015-146948"/>
    <x v="747"/>
    <x v="532"/>
    <x v="1"/>
    <s v="MG-17890"/>
    <s v="Michael Granlund"/>
    <x v="2"/>
    <x v="0"/>
    <x v="248"/>
    <s v="Maryland"/>
    <x v="307"/>
    <x v="3"/>
    <x v="373"/>
    <x v="1"/>
    <x v="12"/>
    <x v="374"/>
    <n v="137.25"/>
    <n v="9"/>
    <n v="0"/>
    <n v="63.134999999999998"/>
    <n v="137.25"/>
    <n v="0"/>
    <x v="1"/>
    <x v="7"/>
    <s v="Q3"/>
    <x v="6"/>
  </r>
  <r>
    <n v="4602"/>
    <s v="CA-2015-146948"/>
    <x v="747"/>
    <x v="532"/>
    <x v="1"/>
    <s v="MG-17890"/>
    <s v="Michael Granlund"/>
    <x v="2"/>
    <x v="0"/>
    <x v="248"/>
    <s v="Maryland"/>
    <x v="307"/>
    <x v="3"/>
    <x v="1579"/>
    <x v="1"/>
    <x v="13"/>
    <x v="1570"/>
    <n v="11.52"/>
    <n v="4"/>
    <n v="0"/>
    <n v="5.4143999999999997"/>
    <n v="11.52"/>
    <n v="0"/>
    <x v="1"/>
    <x v="7"/>
    <s v="Q3"/>
    <x v="6"/>
  </r>
  <r>
    <n v="4603"/>
    <s v="US-2015-113327"/>
    <x v="989"/>
    <x v="484"/>
    <x v="0"/>
    <s v="BF-11170"/>
    <s v="Ben Ferrer"/>
    <x v="2"/>
    <x v="0"/>
    <x v="108"/>
    <s v="North Carolina"/>
    <x v="222"/>
    <x v="0"/>
    <x v="1274"/>
    <x v="1"/>
    <x v="10"/>
    <x v="1259"/>
    <n v="18.271999999999998"/>
    <n v="1"/>
    <n v="0.2"/>
    <n v="5.9383999999999997"/>
    <n v="14.617599999999999"/>
    <n v="3.6543999999999999"/>
    <x v="1"/>
    <x v="5"/>
    <s v="Q2"/>
    <x v="0"/>
  </r>
  <r>
    <n v="4604"/>
    <s v="US-2015-113327"/>
    <x v="989"/>
    <x v="484"/>
    <x v="0"/>
    <s v="BF-11170"/>
    <s v="Ben Ferrer"/>
    <x v="2"/>
    <x v="0"/>
    <x v="108"/>
    <s v="North Carolina"/>
    <x v="222"/>
    <x v="0"/>
    <x v="1684"/>
    <x v="1"/>
    <x v="10"/>
    <x v="1672"/>
    <n v="153.72800000000001"/>
    <n v="4"/>
    <n v="0.2"/>
    <n v="53.8048"/>
    <n v="122.98240000000001"/>
    <n v="30.745600000000003"/>
    <x v="1"/>
    <x v="5"/>
    <s v="Q2"/>
    <x v="0"/>
  </r>
  <r>
    <n v="4605"/>
    <s v="US-2015-113327"/>
    <x v="989"/>
    <x v="484"/>
    <x v="0"/>
    <s v="BF-11170"/>
    <s v="Ben Ferrer"/>
    <x v="2"/>
    <x v="0"/>
    <x v="108"/>
    <s v="North Carolina"/>
    <x v="222"/>
    <x v="0"/>
    <x v="661"/>
    <x v="1"/>
    <x v="12"/>
    <x v="661"/>
    <n v="12.224"/>
    <n v="2"/>
    <n v="0.2"/>
    <n v="4.4311999999999996"/>
    <n v="9.7792000000000012"/>
    <n v="2.4448000000000003"/>
    <x v="1"/>
    <x v="5"/>
    <s v="Q2"/>
    <x v="0"/>
  </r>
  <r>
    <n v="4606"/>
    <s v="US-2015-113327"/>
    <x v="989"/>
    <x v="484"/>
    <x v="0"/>
    <s v="BF-11170"/>
    <s v="Ben Ferrer"/>
    <x v="2"/>
    <x v="0"/>
    <x v="108"/>
    <s v="North Carolina"/>
    <x v="222"/>
    <x v="0"/>
    <x v="246"/>
    <x v="2"/>
    <x v="11"/>
    <x v="247"/>
    <n v="167.94399999999999"/>
    <n v="7"/>
    <n v="0.2"/>
    <n v="50.383200000000002"/>
    <n v="134.3552"/>
    <n v="33.588799999999999"/>
    <x v="1"/>
    <x v="5"/>
    <s v="Q2"/>
    <x v="0"/>
  </r>
  <r>
    <n v="4607"/>
    <s v="CA-2015-135020"/>
    <x v="71"/>
    <x v="68"/>
    <x v="1"/>
    <s v="MS-17770"/>
    <s v="Maxwell Schwartz"/>
    <x v="0"/>
    <x v="0"/>
    <x v="30"/>
    <s v="New York"/>
    <x v="144"/>
    <x v="3"/>
    <x v="40"/>
    <x v="2"/>
    <x v="7"/>
    <x v="40"/>
    <n v="45.99"/>
    <n v="1"/>
    <n v="0"/>
    <n v="13.3371"/>
    <n v="45.99"/>
    <n v="0"/>
    <x v="1"/>
    <x v="5"/>
    <s v="Q2"/>
    <x v="6"/>
  </r>
  <r>
    <n v="4608"/>
    <s v="CA-2015-135020"/>
    <x v="71"/>
    <x v="68"/>
    <x v="1"/>
    <s v="MS-17770"/>
    <s v="Maxwell Schwartz"/>
    <x v="0"/>
    <x v="0"/>
    <x v="30"/>
    <s v="New York"/>
    <x v="144"/>
    <x v="3"/>
    <x v="518"/>
    <x v="1"/>
    <x v="4"/>
    <x v="518"/>
    <n v="535.41"/>
    <n v="3"/>
    <n v="0"/>
    <n v="160.62299999999999"/>
    <n v="535.41"/>
    <n v="0"/>
    <x v="1"/>
    <x v="5"/>
    <s v="Q2"/>
    <x v="6"/>
  </r>
  <r>
    <n v="4609"/>
    <s v="CA-2015-135020"/>
    <x v="71"/>
    <x v="68"/>
    <x v="1"/>
    <s v="MS-17770"/>
    <s v="Maxwell Schwartz"/>
    <x v="0"/>
    <x v="0"/>
    <x v="30"/>
    <s v="New York"/>
    <x v="144"/>
    <x v="3"/>
    <x v="536"/>
    <x v="1"/>
    <x v="8"/>
    <x v="536"/>
    <n v="6.0960000000000001"/>
    <n v="2"/>
    <n v="0.2"/>
    <n v="2.0573999999999999"/>
    <n v="4.8768000000000002"/>
    <n v="1.2192000000000001"/>
    <x v="1"/>
    <x v="5"/>
    <s v="Q2"/>
    <x v="6"/>
  </r>
  <r>
    <n v="4610"/>
    <s v="CA-2015-135020"/>
    <x v="71"/>
    <x v="68"/>
    <x v="1"/>
    <s v="MS-17770"/>
    <s v="Maxwell Schwartz"/>
    <x v="0"/>
    <x v="0"/>
    <x v="30"/>
    <s v="New York"/>
    <x v="144"/>
    <x v="3"/>
    <x v="1330"/>
    <x v="1"/>
    <x v="10"/>
    <x v="1315"/>
    <n v="45.36"/>
    <n v="7"/>
    <n v="0"/>
    <n v="21.7728"/>
    <n v="45.36"/>
    <n v="0"/>
    <x v="1"/>
    <x v="5"/>
    <s v="Q2"/>
    <x v="6"/>
  </r>
  <r>
    <n v="4611"/>
    <s v="US-2017-141852"/>
    <x v="45"/>
    <x v="773"/>
    <x v="1"/>
    <s v="JE-15745"/>
    <s v="Joel Eaton"/>
    <x v="0"/>
    <x v="0"/>
    <x v="147"/>
    <s v="California"/>
    <x v="218"/>
    <x v="1"/>
    <x v="325"/>
    <x v="0"/>
    <x v="5"/>
    <x v="325"/>
    <n v="47.12"/>
    <n v="8"/>
    <n v="0"/>
    <n v="20.732800000000001"/>
    <n v="47.12"/>
    <n v="0"/>
    <x v="3"/>
    <x v="0"/>
    <s v="Q4"/>
    <x v="6"/>
  </r>
  <r>
    <n v="4612"/>
    <s v="CA-2016-109407"/>
    <x v="990"/>
    <x v="1067"/>
    <x v="0"/>
    <s v="HG-14965"/>
    <s v="Henry Goldwyn"/>
    <x v="1"/>
    <x v="0"/>
    <x v="200"/>
    <s v="Mississippi"/>
    <x v="251"/>
    <x v="0"/>
    <x v="460"/>
    <x v="1"/>
    <x v="8"/>
    <x v="461"/>
    <n v="31.36"/>
    <n v="4"/>
    <n v="0"/>
    <n v="15.68"/>
    <n v="31.36"/>
    <n v="0"/>
    <x v="0"/>
    <x v="9"/>
    <s v="Q1"/>
    <x v="1"/>
  </r>
  <r>
    <n v="4613"/>
    <s v="US-2017-165953"/>
    <x v="413"/>
    <x v="335"/>
    <x v="1"/>
    <s v="EP-13915"/>
    <s v="Emily Phan"/>
    <x v="0"/>
    <x v="0"/>
    <x v="108"/>
    <s v="Florida"/>
    <x v="133"/>
    <x v="0"/>
    <x v="397"/>
    <x v="1"/>
    <x v="6"/>
    <x v="398"/>
    <n v="47.616"/>
    <n v="3"/>
    <n v="0.2"/>
    <n v="3.5712000000000002"/>
    <n v="38.092800000000004"/>
    <n v="9.523200000000001"/>
    <x v="0"/>
    <x v="4"/>
    <s v="Q4"/>
    <x v="3"/>
  </r>
  <r>
    <n v="4614"/>
    <s v="US-2017-165953"/>
    <x v="413"/>
    <x v="335"/>
    <x v="1"/>
    <s v="EP-13915"/>
    <s v="Emily Phan"/>
    <x v="0"/>
    <x v="0"/>
    <x v="108"/>
    <s v="Florida"/>
    <x v="133"/>
    <x v="0"/>
    <x v="707"/>
    <x v="1"/>
    <x v="10"/>
    <x v="706"/>
    <n v="23.48"/>
    <n v="5"/>
    <n v="0.2"/>
    <n v="8.218"/>
    <n v="18.784000000000002"/>
    <n v="4.6960000000000006"/>
    <x v="0"/>
    <x v="4"/>
    <s v="Q4"/>
    <x v="3"/>
  </r>
  <r>
    <n v="4615"/>
    <s v="CA-2016-144540"/>
    <x v="64"/>
    <x v="165"/>
    <x v="1"/>
    <s v="GH-14410"/>
    <s v="Gary Hansen"/>
    <x v="2"/>
    <x v="0"/>
    <x v="12"/>
    <s v="Texas"/>
    <x v="32"/>
    <x v="2"/>
    <x v="549"/>
    <x v="1"/>
    <x v="9"/>
    <x v="549"/>
    <n v="62.79"/>
    <n v="3"/>
    <n v="0.8"/>
    <n v="-166.39349999999999"/>
    <n v="12.557999999999996"/>
    <n v="50.231999999999999"/>
    <x v="0"/>
    <x v="8"/>
    <s v="Q3"/>
    <x v="2"/>
  </r>
  <r>
    <n v="4616"/>
    <s v="CA-2016-144540"/>
    <x v="64"/>
    <x v="165"/>
    <x v="1"/>
    <s v="GH-14410"/>
    <s v="Gary Hansen"/>
    <x v="2"/>
    <x v="0"/>
    <x v="12"/>
    <s v="Texas"/>
    <x v="32"/>
    <x v="2"/>
    <x v="1432"/>
    <x v="1"/>
    <x v="13"/>
    <x v="1420"/>
    <n v="28.44"/>
    <n v="9"/>
    <n v="0.2"/>
    <n v="4.266"/>
    <n v="22.752000000000002"/>
    <n v="5.6880000000000006"/>
    <x v="0"/>
    <x v="8"/>
    <s v="Q3"/>
    <x v="2"/>
  </r>
  <r>
    <n v="4617"/>
    <s v="CA-2015-159863"/>
    <x v="406"/>
    <x v="216"/>
    <x v="0"/>
    <s v="DS-13180"/>
    <s v="David Smith"/>
    <x v="1"/>
    <x v="0"/>
    <x v="12"/>
    <s v="Texas"/>
    <x v="14"/>
    <x v="2"/>
    <x v="201"/>
    <x v="2"/>
    <x v="11"/>
    <x v="202"/>
    <n v="134.376"/>
    <n v="3"/>
    <n v="0.2"/>
    <n v="6.7187999999999999"/>
    <n v="107.50080000000001"/>
    <n v="26.875200000000003"/>
    <x v="1"/>
    <x v="8"/>
    <s v="Q3"/>
    <x v="5"/>
  </r>
  <r>
    <n v="4618"/>
    <s v="CA-2015-117800"/>
    <x v="481"/>
    <x v="1068"/>
    <x v="1"/>
    <s v="TH-21550"/>
    <s v="Tracy Hopkins"/>
    <x v="2"/>
    <x v="0"/>
    <x v="231"/>
    <s v="Massachusetts"/>
    <x v="288"/>
    <x v="3"/>
    <x v="1538"/>
    <x v="2"/>
    <x v="7"/>
    <x v="1526"/>
    <n v="589.9"/>
    <n v="2"/>
    <n v="0"/>
    <n v="147.47499999999999"/>
    <n v="589.9"/>
    <n v="0"/>
    <x v="1"/>
    <x v="8"/>
    <s v="Q3"/>
    <x v="2"/>
  </r>
  <r>
    <n v="4619"/>
    <s v="CA-2015-117800"/>
    <x v="481"/>
    <x v="1068"/>
    <x v="1"/>
    <s v="TH-21550"/>
    <s v="Tracy Hopkins"/>
    <x v="2"/>
    <x v="0"/>
    <x v="231"/>
    <s v="Massachusetts"/>
    <x v="288"/>
    <x v="3"/>
    <x v="323"/>
    <x v="0"/>
    <x v="1"/>
    <x v="323"/>
    <n v="542.94000000000005"/>
    <n v="3"/>
    <n v="0"/>
    <n v="141.1644"/>
    <n v="542.94000000000005"/>
    <n v="0"/>
    <x v="1"/>
    <x v="8"/>
    <s v="Q3"/>
    <x v="2"/>
  </r>
  <r>
    <n v="4620"/>
    <s v="CA-2017-145219"/>
    <x v="165"/>
    <x v="209"/>
    <x v="2"/>
    <s v="RM-19675"/>
    <s v="Robert Marley"/>
    <x v="2"/>
    <x v="0"/>
    <x v="1"/>
    <s v="California"/>
    <x v="13"/>
    <x v="1"/>
    <x v="306"/>
    <x v="2"/>
    <x v="16"/>
    <x v="306"/>
    <n v="2879.9520000000002"/>
    <n v="6"/>
    <n v="0.2"/>
    <n v="1007.9832"/>
    <n v="2303.9616000000001"/>
    <n v="575.99040000000002"/>
    <x v="3"/>
    <x v="4"/>
    <s v="Q4"/>
    <x v="1"/>
  </r>
  <r>
    <n v="4621"/>
    <s v="CA-2017-145219"/>
    <x v="165"/>
    <x v="209"/>
    <x v="2"/>
    <s v="RM-19675"/>
    <s v="Robert Marley"/>
    <x v="2"/>
    <x v="0"/>
    <x v="1"/>
    <s v="California"/>
    <x v="13"/>
    <x v="1"/>
    <x v="443"/>
    <x v="1"/>
    <x v="8"/>
    <x v="443"/>
    <n v="90.48"/>
    <n v="3"/>
    <n v="0.2"/>
    <n v="33.93"/>
    <n v="72.384"/>
    <n v="18.096"/>
    <x v="3"/>
    <x v="4"/>
    <s v="Q4"/>
    <x v="1"/>
  </r>
  <r>
    <n v="4622"/>
    <s v="CA-2015-161214"/>
    <x v="348"/>
    <x v="688"/>
    <x v="0"/>
    <s v="SF-20965"/>
    <s v="Sylvia Foulston"/>
    <x v="1"/>
    <x v="0"/>
    <x v="40"/>
    <s v="Delaware"/>
    <x v="49"/>
    <x v="3"/>
    <x v="177"/>
    <x v="1"/>
    <x v="4"/>
    <x v="178"/>
    <n v="77.55"/>
    <n v="5"/>
    <n v="0"/>
    <n v="21.713999999999999"/>
    <n v="77.55"/>
    <n v="0"/>
    <x v="1"/>
    <x v="2"/>
    <s v="Q4"/>
    <x v="2"/>
  </r>
  <r>
    <n v="4623"/>
    <s v="CA-2017-147228"/>
    <x v="428"/>
    <x v="947"/>
    <x v="1"/>
    <s v="SO-20335"/>
    <s v="Sean O'Donnell"/>
    <x v="0"/>
    <x v="0"/>
    <x v="29"/>
    <s v="Tennessee"/>
    <x v="84"/>
    <x v="0"/>
    <x v="327"/>
    <x v="1"/>
    <x v="14"/>
    <x v="327"/>
    <n v="8.8320000000000007"/>
    <n v="3"/>
    <n v="0.2"/>
    <n v="-1.9872000000000001"/>
    <n v="7.0656000000000008"/>
    <n v="1.7664000000000002"/>
    <x v="3"/>
    <x v="8"/>
    <s v="Q3"/>
    <x v="3"/>
  </r>
  <r>
    <n v="4624"/>
    <s v="CA-2017-147228"/>
    <x v="428"/>
    <x v="947"/>
    <x v="1"/>
    <s v="SO-20335"/>
    <s v="Sean O'Donnell"/>
    <x v="0"/>
    <x v="0"/>
    <x v="29"/>
    <s v="Tennessee"/>
    <x v="84"/>
    <x v="0"/>
    <x v="447"/>
    <x v="1"/>
    <x v="10"/>
    <x v="1228"/>
    <n v="177.536"/>
    <n v="4"/>
    <n v="0.2"/>
    <n v="62.137599999999999"/>
    <n v="142.02880000000002"/>
    <n v="35.507200000000005"/>
    <x v="3"/>
    <x v="8"/>
    <s v="Q3"/>
    <x v="3"/>
  </r>
  <r>
    <n v="4625"/>
    <s v="CA-2017-147228"/>
    <x v="428"/>
    <x v="947"/>
    <x v="1"/>
    <s v="SO-20335"/>
    <s v="Sean O'Donnell"/>
    <x v="0"/>
    <x v="0"/>
    <x v="29"/>
    <s v="Tennessee"/>
    <x v="84"/>
    <x v="0"/>
    <x v="765"/>
    <x v="1"/>
    <x v="4"/>
    <x v="764"/>
    <n v="258.48"/>
    <n v="2"/>
    <n v="0.2"/>
    <n v="-3.2309999999999999"/>
    <n v="206.78400000000002"/>
    <n v="51.696000000000005"/>
    <x v="3"/>
    <x v="8"/>
    <s v="Q3"/>
    <x v="3"/>
  </r>
  <r>
    <n v="4626"/>
    <s v="CA-2017-147228"/>
    <x v="428"/>
    <x v="947"/>
    <x v="1"/>
    <s v="SO-20335"/>
    <s v="Sean O'Donnell"/>
    <x v="0"/>
    <x v="0"/>
    <x v="29"/>
    <s v="Tennessee"/>
    <x v="84"/>
    <x v="0"/>
    <x v="325"/>
    <x v="0"/>
    <x v="5"/>
    <x v="325"/>
    <n v="14.135999999999999"/>
    <n v="3"/>
    <n v="0.2"/>
    <n v="4.2408000000000001"/>
    <n v="11.3088"/>
    <n v="2.8271999999999999"/>
    <x v="3"/>
    <x v="8"/>
    <s v="Q3"/>
    <x v="3"/>
  </r>
  <r>
    <n v="4627"/>
    <s v="CA-2016-101336"/>
    <x v="373"/>
    <x v="1058"/>
    <x v="1"/>
    <s v="CK-12760"/>
    <s v="Cyma Kinney"/>
    <x v="1"/>
    <x v="0"/>
    <x v="20"/>
    <s v="New York"/>
    <x v="164"/>
    <x v="3"/>
    <x v="170"/>
    <x v="1"/>
    <x v="4"/>
    <x v="171"/>
    <n v="77.55"/>
    <n v="5"/>
    <n v="0"/>
    <n v="20.163"/>
    <n v="77.55"/>
    <n v="0"/>
    <x v="0"/>
    <x v="0"/>
    <s v="Q4"/>
    <x v="1"/>
  </r>
  <r>
    <n v="4628"/>
    <s v="CA-2016-101336"/>
    <x v="373"/>
    <x v="1058"/>
    <x v="1"/>
    <s v="CK-12760"/>
    <s v="Cyma Kinney"/>
    <x v="1"/>
    <x v="0"/>
    <x v="20"/>
    <s v="New York"/>
    <x v="164"/>
    <x v="3"/>
    <x v="253"/>
    <x v="1"/>
    <x v="4"/>
    <x v="254"/>
    <n v="24.88"/>
    <n v="2"/>
    <n v="0"/>
    <n v="6.9664000000000001"/>
    <n v="24.88"/>
    <n v="0"/>
    <x v="0"/>
    <x v="0"/>
    <s v="Q4"/>
    <x v="1"/>
  </r>
  <r>
    <n v="4629"/>
    <s v="CA-2016-101336"/>
    <x v="373"/>
    <x v="1058"/>
    <x v="1"/>
    <s v="CK-12760"/>
    <s v="Cyma Kinney"/>
    <x v="1"/>
    <x v="0"/>
    <x v="20"/>
    <s v="New York"/>
    <x v="164"/>
    <x v="3"/>
    <x v="1473"/>
    <x v="1"/>
    <x v="6"/>
    <x v="1460"/>
    <n v="140.75"/>
    <n v="5"/>
    <n v="0"/>
    <n v="39.409999999999997"/>
    <n v="140.75"/>
    <n v="0"/>
    <x v="0"/>
    <x v="0"/>
    <s v="Q4"/>
    <x v="1"/>
  </r>
  <r>
    <n v="4630"/>
    <s v="CA-2016-101336"/>
    <x v="373"/>
    <x v="1058"/>
    <x v="1"/>
    <s v="CK-12760"/>
    <s v="Cyma Kinney"/>
    <x v="1"/>
    <x v="0"/>
    <x v="20"/>
    <s v="New York"/>
    <x v="164"/>
    <x v="3"/>
    <x v="762"/>
    <x v="1"/>
    <x v="4"/>
    <x v="761"/>
    <n v="36.630000000000003"/>
    <n v="3"/>
    <n v="0"/>
    <n v="9.8901000000000003"/>
    <n v="36.630000000000003"/>
    <n v="0"/>
    <x v="0"/>
    <x v="0"/>
    <s v="Q4"/>
    <x v="1"/>
  </r>
  <r>
    <n v="4631"/>
    <s v="US-2015-126235"/>
    <x v="52"/>
    <x v="526"/>
    <x v="3"/>
    <s v="GA-14725"/>
    <s v="Guy Armstrong"/>
    <x v="0"/>
    <x v="0"/>
    <x v="340"/>
    <s v="Michigan"/>
    <x v="502"/>
    <x v="2"/>
    <x v="1685"/>
    <x v="0"/>
    <x v="5"/>
    <x v="1673"/>
    <n v="17.14"/>
    <n v="2"/>
    <n v="0"/>
    <n v="6.1703999999999999"/>
    <n v="17.14"/>
    <n v="0"/>
    <x v="1"/>
    <x v="2"/>
    <s v="Q4"/>
    <x v="6"/>
  </r>
  <r>
    <n v="4632"/>
    <s v="CA-2017-168396"/>
    <x v="646"/>
    <x v="527"/>
    <x v="0"/>
    <s v="BD-11725"/>
    <s v="Bruce Degenhardt"/>
    <x v="0"/>
    <x v="0"/>
    <x v="8"/>
    <s v="California"/>
    <x v="34"/>
    <x v="1"/>
    <x v="488"/>
    <x v="1"/>
    <x v="2"/>
    <x v="488"/>
    <n v="51.75"/>
    <n v="5"/>
    <n v="0"/>
    <n v="24.84"/>
    <n v="51.75"/>
    <n v="0"/>
    <x v="3"/>
    <x v="6"/>
    <s v="Q3"/>
    <x v="6"/>
  </r>
  <r>
    <n v="4633"/>
    <s v="CA-2017-168396"/>
    <x v="646"/>
    <x v="527"/>
    <x v="0"/>
    <s v="BD-11725"/>
    <s v="Bruce Degenhardt"/>
    <x v="0"/>
    <x v="0"/>
    <x v="8"/>
    <s v="California"/>
    <x v="34"/>
    <x v="1"/>
    <x v="479"/>
    <x v="0"/>
    <x v="5"/>
    <x v="480"/>
    <n v="123.96"/>
    <n v="3"/>
    <n v="0"/>
    <n v="11.1564"/>
    <n v="123.96"/>
    <n v="0"/>
    <x v="3"/>
    <x v="6"/>
    <s v="Q3"/>
    <x v="6"/>
  </r>
  <r>
    <n v="4634"/>
    <s v="CA-2015-130456"/>
    <x v="291"/>
    <x v="722"/>
    <x v="1"/>
    <s v="DS-13180"/>
    <s v="David Smith"/>
    <x v="1"/>
    <x v="0"/>
    <x v="8"/>
    <s v="California"/>
    <x v="34"/>
    <x v="1"/>
    <x v="1686"/>
    <x v="0"/>
    <x v="0"/>
    <x v="1674"/>
    <n v="586.39800000000002"/>
    <n v="6"/>
    <n v="0.15"/>
    <n v="34.494"/>
    <n v="498.43830000000003"/>
    <n v="87.959699999999998"/>
    <x v="1"/>
    <x v="6"/>
    <s v="Q3"/>
    <x v="5"/>
  </r>
  <r>
    <n v="4635"/>
    <s v="CA-2015-130456"/>
    <x v="291"/>
    <x v="722"/>
    <x v="1"/>
    <s v="DS-13180"/>
    <s v="David Smith"/>
    <x v="1"/>
    <x v="0"/>
    <x v="8"/>
    <s v="California"/>
    <x v="34"/>
    <x v="1"/>
    <x v="459"/>
    <x v="1"/>
    <x v="4"/>
    <x v="460"/>
    <n v="80.98"/>
    <n v="1"/>
    <n v="0"/>
    <n v="3.2391999999999999"/>
    <n v="80.98"/>
    <n v="0"/>
    <x v="1"/>
    <x v="6"/>
    <s v="Q3"/>
    <x v="5"/>
  </r>
  <r>
    <n v="4636"/>
    <s v="CA-2017-116288"/>
    <x v="846"/>
    <x v="875"/>
    <x v="1"/>
    <s v="BS-11380"/>
    <s v="Bill Stewart"/>
    <x v="1"/>
    <x v="0"/>
    <x v="8"/>
    <s v="California"/>
    <x v="34"/>
    <x v="1"/>
    <x v="459"/>
    <x v="1"/>
    <x v="4"/>
    <x v="460"/>
    <n v="242.94"/>
    <n v="3"/>
    <n v="0"/>
    <n v="9.7175999999999991"/>
    <n v="242.94"/>
    <n v="0"/>
    <x v="3"/>
    <x v="10"/>
    <s v="Q1"/>
    <x v="1"/>
  </r>
  <r>
    <n v="4637"/>
    <s v="CA-2017-168228"/>
    <x v="842"/>
    <x v="809"/>
    <x v="2"/>
    <s v="AP-10915"/>
    <s v="Arthur Prichep"/>
    <x v="0"/>
    <x v="0"/>
    <x v="1"/>
    <s v="California"/>
    <x v="62"/>
    <x v="1"/>
    <x v="290"/>
    <x v="1"/>
    <x v="6"/>
    <x v="290"/>
    <n v="123.92"/>
    <n v="4"/>
    <n v="0"/>
    <n v="33.458399999999997"/>
    <n v="123.92"/>
    <n v="0"/>
    <x v="3"/>
    <x v="3"/>
    <s v="Q2"/>
    <x v="6"/>
  </r>
  <r>
    <n v="4638"/>
    <s v="CA-2017-168228"/>
    <x v="842"/>
    <x v="809"/>
    <x v="2"/>
    <s v="AP-10915"/>
    <s v="Arthur Prichep"/>
    <x v="0"/>
    <x v="0"/>
    <x v="1"/>
    <s v="California"/>
    <x v="62"/>
    <x v="1"/>
    <x v="105"/>
    <x v="1"/>
    <x v="6"/>
    <x v="105"/>
    <n v="12.39"/>
    <n v="3"/>
    <n v="0"/>
    <n v="5.6993999999999998"/>
    <n v="12.39"/>
    <n v="0"/>
    <x v="3"/>
    <x v="3"/>
    <s v="Q2"/>
    <x v="6"/>
  </r>
  <r>
    <n v="4639"/>
    <s v="CA-2017-168228"/>
    <x v="842"/>
    <x v="809"/>
    <x v="2"/>
    <s v="AP-10915"/>
    <s v="Arthur Prichep"/>
    <x v="0"/>
    <x v="0"/>
    <x v="1"/>
    <s v="California"/>
    <x v="62"/>
    <x v="1"/>
    <x v="1559"/>
    <x v="1"/>
    <x v="6"/>
    <x v="1549"/>
    <n v="47.3"/>
    <n v="2"/>
    <n v="0"/>
    <n v="12.298"/>
    <n v="47.3"/>
    <n v="0"/>
    <x v="3"/>
    <x v="3"/>
    <s v="Q2"/>
    <x v="6"/>
  </r>
  <r>
    <n v="4640"/>
    <s v="CA-2016-102162"/>
    <x v="108"/>
    <x v="1069"/>
    <x v="1"/>
    <s v="JF-15565"/>
    <s v="Jill Fjeld"/>
    <x v="0"/>
    <x v="0"/>
    <x v="311"/>
    <s v="Virginia"/>
    <x v="388"/>
    <x v="0"/>
    <x v="1687"/>
    <x v="2"/>
    <x v="16"/>
    <x v="1675"/>
    <n v="1599.92"/>
    <n v="8"/>
    <n v="0"/>
    <n v="751.9624"/>
    <n v="1599.92"/>
    <n v="0"/>
    <x v="0"/>
    <x v="8"/>
    <s v="Q3"/>
    <x v="1"/>
  </r>
  <r>
    <n v="4641"/>
    <s v="CA-2016-102162"/>
    <x v="108"/>
    <x v="1069"/>
    <x v="1"/>
    <s v="JF-15565"/>
    <s v="Jill Fjeld"/>
    <x v="0"/>
    <x v="0"/>
    <x v="311"/>
    <s v="Virginia"/>
    <x v="388"/>
    <x v="0"/>
    <x v="1475"/>
    <x v="1"/>
    <x v="12"/>
    <x v="1462"/>
    <n v="11.09"/>
    <n v="1"/>
    <n v="0"/>
    <n v="5.4340999999999999"/>
    <n v="11.09"/>
    <n v="0"/>
    <x v="0"/>
    <x v="8"/>
    <s v="Q3"/>
    <x v="1"/>
  </r>
  <r>
    <n v="4642"/>
    <s v="CA-2017-130141"/>
    <x v="760"/>
    <x v="188"/>
    <x v="0"/>
    <s v="HA-14905"/>
    <s v="Helen Abelman"/>
    <x v="0"/>
    <x v="0"/>
    <x v="299"/>
    <s v="Colorado"/>
    <x v="375"/>
    <x v="1"/>
    <x v="446"/>
    <x v="1"/>
    <x v="8"/>
    <x v="446"/>
    <n v="3.1680000000000001"/>
    <n v="4"/>
    <n v="0.7"/>
    <n v="-2.5344000000000002"/>
    <n v="0.95040000000000013"/>
    <n v="2.2176"/>
    <x v="3"/>
    <x v="2"/>
    <s v="Q4"/>
    <x v="1"/>
  </r>
  <r>
    <n v="4643"/>
    <s v="CA-2017-130141"/>
    <x v="760"/>
    <x v="188"/>
    <x v="0"/>
    <s v="HA-14905"/>
    <s v="Helen Abelman"/>
    <x v="0"/>
    <x v="0"/>
    <x v="299"/>
    <s v="Colorado"/>
    <x v="375"/>
    <x v="1"/>
    <x v="1688"/>
    <x v="0"/>
    <x v="1"/>
    <x v="1676"/>
    <n v="579.13599999999997"/>
    <n v="4"/>
    <n v="0.2"/>
    <n v="-28.956800000000001"/>
    <n v="463.30880000000002"/>
    <n v="115.8272"/>
    <x v="3"/>
    <x v="2"/>
    <s v="Q4"/>
    <x v="1"/>
  </r>
  <r>
    <n v="4644"/>
    <s v="CA-2015-147501"/>
    <x v="991"/>
    <x v="1066"/>
    <x v="1"/>
    <s v="Co-12640"/>
    <s v="Corey-Lock"/>
    <x v="0"/>
    <x v="0"/>
    <x v="4"/>
    <s v="Washington"/>
    <x v="59"/>
    <x v="1"/>
    <x v="1406"/>
    <x v="1"/>
    <x v="8"/>
    <x v="1393"/>
    <n v="6.3680000000000003"/>
    <n v="2"/>
    <n v="0.2"/>
    <n v="2.1492"/>
    <n v="5.0944000000000003"/>
    <n v="1.2736000000000001"/>
    <x v="1"/>
    <x v="6"/>
    <s v="Q3"/>
    <x v="1"/>
  </r>
  <r>
    <n v="4645"/>
    <s v="CA-2015-147501"/>
    <x v="991"/>
    <x v="1066"/>
    <x v="1"/>
    <s v="Co-12640"/>
    <s v="Corey-Lock"/>
    <x v="0"/>
    <x v="0"/>
    <x v="4"/>
    <s v="Washington"/>
    <x v="59"/>
    <x v="1"/>
    <x v="1491"/>
    <x v="2"/>
    <x v="15"/>
    <x v="1478"/>
    <n v="558.4"/>
    <n v="2"/>
    <n v="0.2"/>
    <n v="41.88"/>
    <n v="446.72"/>
    <n v="111.68"/>
    <x v="1"/>
    <x v="6"/>
    <s v="Q3"/>
    <x v="1"/>
  </r>
  <r>
    <n v="4646"/>
    <s v="CA-2016-143910"/>
    <x v="399"/>
    <x v="1070"/>
    <x v="1"/>
    <s v="BC-11125"/>
    <s v="Becky Castell"/>
    <x v="2"/>
    <x v="0"/>
    <x v="20"/>
    <s v="New York"/>
    <x v="164"/>
    <x v="3"/>
    <x v="405"/>
    <x v="0"/>
    <x v="1"/>
    <x v="406"/>
    <n v="145.76400000000001"/>
    <n v="2"/>
    <n v="0.1"/>
    <n v="-8.0980000000000008"/>
    <n v="131.1876"/>
    <n v="14.576400000000001"/>
    <x v="0"/>
    <x v="6"/>
    <s v="Q3"/>
    <x v="5"/>
  </r>
  <r>
    <n v="4647"/>
    <s v="CA-2014-146885"/>
    <x v="992"/>
    <x v="1071"/>
    <x v="1"/>
    <s v="EB-13840"/>
    <s v="Ellis Ballard"/>
    <x v="1"/>
    <x v="0"/>
    <x v="102"/>
    <s v="Virginia"/>
    <x v="195"/>
    <x v="0"/>
    <x v="702"/>
    <x v="1"/>
    <x v="10"/>
    <x v="702"/>
    <n v="13.62"/>
    <n v="3"/>
    <n v="0"/>
    <n v="6.1289999999999996"/>
    <n v="13.62"/>
    <n v="0"/>
    <x v="2"/>
    <x v="5"/>
    <s v="Q2"/>
    <x v="5"/>
  </r>
  <r>
    <n v="4648"/>
    <s v="CA-2016-139556"/>
    <x v="993"/>
    <x v="249"/>
    <x v="1"/>
    <s v="DB-13360"/>
    <s v="Dennis Bolton"/>
    <x v="2"/>
    <x v="0"/>
    <x v="20"/>
    <s v="New York"/>
    <x v="29"/>
    <x v="3"/>
    <x v="1578"/>
    <x v="0"/>
    <x v="1"/>
    <x v="1569"/>
    <n v="434.64600000000002"/>
    <n v="3"/>
    <n v="0.1"/>
    <n v="62.782200000000003"/>
    <n v="391.1814"/>
    <n v="43.464600000000004"/>
    <x v="0"/>
    <x v="3"/>
    <s v="Q2"/>
    <x v="0"/>
  </r>
  <r>
    <n v="4649"/>
    <s v="CA-2017-129357"/>
    <x v="304"/>
    <x v="1049"/>
    <x v="1"/>
    <s v="KB-16585"/>
    <s v="Ken Black"/>
    <x v="1"/>
    <x v="0"/>
    <x v="4"/>
    <s v="Washington"/>
    <x v="5"/>
    <x v="1"/>
    <x v="1689"/>
    <x v="1"/>
    <x v="10"/>
    <x v="1677"/>
    <n v="440.19"/>
    <n v="9"/>
    <n v="0"/>
    <n v="206.88929999999999"/>
    <n v="440.19"/>
    <n v="0"/>
    <x v="3"/>
    <x v="5"/>
    <s v="Q2"/>
    <x v="1"/>
  </r>
  <r>
    <n v="4650"/>
    <s v="CA-2017-129357"/>
    <x v="304"/>
    <x v="1049"/>
    <x v="1"/>
    <s v="KB-16585"/>
    <s v="Ken Black"/>
    <x v="1"/>
    <x v="0"/>
    <x v="4"/>
    <s v="Washington"/>
    <x v="5"/>
    <x v="1"/>
    <x v="505"/>
    <x v="1"/>
    <x v="14"/>
    <x v="505"/>
    <n v="64.400000000000006"/>
    <n v="5"/>
    <n v="0"/>
    <n v="1.9319999999999999"/>
    <n v="64.400000000000006"/>
    <n v="0"/>
    <x v="3"/>
    <x v="5"/>
    <s v="Q2"/>
    <x v="1"/>
  </r>
  <r>
    <n v="4651"/>
    <s v="CA-2017-150987"/>
    <x v="798"/>
    <x v="102"/>
    <x v="1"/>
    <s v="AH-10120"/>
    <s v="Adrian Hane"/>
    <x v="2"/>
    <x v="0"/>
    <x v="8"/>
    <s v="California"/>
    <x v="94"/>
    <x v="1"/>
    <x v="1184"/>
    <x v="1"/>
    <x v="10"/>
    <x v="1170"/>
    <n v="244.55"/>
    <n v="5"/>
    <n v="0"/>
    <n v="114.9385"/>
    <n v="244.55"/>
    <n v="0"/>
    <x v="3"/>
    <x v="3"/>
    <s v="Q2"/>
    <x v="3"/>
  </r>
  <r>
    <n v="4652"/>
    <s v="CA-2017-150987"/>
    <x v="798"/>
    <x v="102"/>
    <x v="1"/>
    <s v="AH-10120"/>
    <s v="Adrian Hane"/>
    <x v="2"/>
    <x v="0"/>
    <x v="8"/>
    <s v="California"/>
    <x v="94"/>
    <x v="1"/>
    <x v="1438"/>
    <x v="1"/>
    <x v="10"/>
    <x v="1426"/>
    <n v="195.76"/>
    <n v="4"/>
    <n v="0"/>
    <n v="97.88"/>
    <n v="195.76"/>
    <n v="0"/>
    <x v="3"/>
    <x v="3"/>
    <s v="Q2"/>
    <x v="3"/>
  </r>
  <r>
    <n v="4653"/>
    <s v="CA-2017-132647"/>
    <x v="922"/>
    <x v="318"/>
    <x v="1"/>
    <s v="GH-14410"/>
    <s v="Gary Hansen"/>
    <x v="2"/>
    <x v="0"/>
    <x v="275"/>
    <s v="New Jersey"/>
    <x v="346"/>
    <x v="3"/>
    <x v="1017"/>
    <x v="1"/>
    <x v="10"/>
    <x v="1008"/>
    <n v="11.76"/>
    <n v="2"/>
    <n v="0"/>
    <n v="5.7624000000000004"/>
    <n v="11.76"/>
    <n v="0"/>
    <x v="3"/>
    <x v="11"/>
    <s v="Q1"/>
    <x v="5"/>
  </r>
  <r>
    <n v="4654"/>
    <s v="CA-2017-132647"/>
    <x v="922"/>
    <x v="318"/>
    <x v="1"/>
    <s v="GH-14410"/>
    <s v="Gary Hansen"/>
    <x v="2"/>
    <x v="0"/>
    <x v="275"/>
    <s v="New Jersey"/>
    <x v="346"/>
    <x v="3"/>
    <x v="1291"/>
    <x v="1"/>
    <x v="4"/>
    <x v="1277"/>
    <n v="166.45"/>
    <n v="5"/>
    <n v="0"/>
    <n v="39.948"/>
    <n v="166.45"/>
    <n v="0"/>
    <x v="3"/>
    <x v="11"/>
    <s v="Q1"/>
    <x v="5"/>
  </r>
  <r>
    <n v="4655"/>
    <s v="CA-2017-159107"/>
    <x v="92"/>
    <x v="356"/>
    <x v="0"/>
    <s v="KT-16480"/>
    <s v="Kean Thornton"/>
    <x v="0"/>
    <x v="0"/>
    <x v="8"/>
    <s v="California"/>
    <x v="94"/>
    <x v="1"/>
    <x v="1579"/>
    <x v="1"/>
    <x v="13"/>
    <x v="1570"/>
    <n v="2.88"/>
    <n v="1"/>
    <n v="0"/>
    <n v="1.3535999999999999"/>
    <n v="2.88"/>
    <n v="0"/>
    <x v="3"/>
    <x v="1"/>
    <s v="Q2"/>
    <x v="3"/>
  </r>
  <r>
    <n v="4656"/>
    <s v="CA-2014-160738"/>
    <x v="952"/>
    <x v="503"/>
    <x v="1"/>
    <s v="KH-16330"/>
    <s v="Katharine Harms"/>
    <x v="1"/>
    <x v="0"/>
    <x v="210"/>
    <s v="Illinois"/>
    <x v="481"/>
    <x v="2"/>
    <x v="86"/>
    <x v="1"/>
    <x v="4"/>
    <x v="86"/>
    <n v="45.247999999999998"/>
    <n v="2"/>
    <n v="0.2"/>
    <n v="3.9592000000000001"/>
    <n v="36.198399999999999"/>
    <n v="9.0495999999999999"/>
    <x v="2"/>
    <x v="5"/>
    <s v="Q2"/>
    <x v="2"/>
  </r>
  <r>
    <n v="4657"/>
    <s v="CA-2015-112130"/>
    <x v="910"/>
    <x v="531"/>
    <x v="1"/>
    <s v="SV-20785"/>
    <s v="Stewart Visinsky"/>
    <x v="0"/>
    <x v="0"/>
    <x v="10"/>
    <s v="Pennsylvania"/>
    <x v="11"/>
    <x v="3"/>
    <x v="726"/>
    <x v="1"/>
    <x v="6"/>
    <x v="725"/>
    <n v="59.904000000000003"/>
    <n v="2"/>
    <n v="0.2"/>
    <n v="14.2272"/>
    <n v="47.923200000000008"/>
    <n v="11.980800000000002"/>
    <x v="1"/>
    <x v="5"/>
    <s v="Q2"/>
    <x v="1"/>
  </r>
  <r>
    <n v="4658"/>
    <s v="CA-2015-112130"/>
    <x v="910"/>
    <x v="531"/>
    <x v="1"/>
    <s v="SV-20785"/>
    <s v="Stewart Visinsky"/>
    <x v="0"/>
    <x v="0"/>
    <x v="10"/>
    <s v="Pennsylvania"/>
    <x v="11"/>
    <x v="3"/>
    <x v="667"/>
    <x v="1"/>
    <x v="9"/>
    <x v="667"/>
    <n v="23.696000000000002"/>
    <n v="2"/>
    <n v="0.2"/>
    <n v="6.5164"/>
    <n v="18.956800000000001"/>
    <n v="4.7392000000000003"/>
    <x v="1"/>
    <x v="5"/>
    <s v="Q2"/>
    <x v="1"/>
  </r>
  <r>
    <n v="4659"/>
    <s v="CA-2015-112130"/>
    <x v="910"/>
    <x v="531"/>
    <x v="1"/>
    <s v="SV-20785"/>
    <s v="Stewart Visinsky"/>
    <x v="0"/>
    <x v="0"/>
    <x v="10"/>
    <s v="Pennsylvania"/>
    <x v="11"/>
    <x v="3"/>
    <x v="388"/>
    <x v="1"/>
    <x v="10"/>
    <x v="389"/>
    <n v="7.968"/>
    <n v="2"/>
    <n v="0.2"/>
    <n v="2.8883999999999999"/>
    <n v="6.3744000000000005"/>
    <n v="1.5936000000000001"/>
    <x v="1"/>
    <x v="5"/>
    <s v="Q2"/>
    <x v="1"/>
  </r>
  <r>
    <n v="4660"/>
    <s v="CA-2015-112130"/>
    <x v="910"/>
    <x v="531"/>
    <x v="1"/>
    <s v="SV-20785"/>
    <s v="Stewart Visinsky"/>
    <x v="0"/>
    <x v="0"/>
    <x v="10"/>
    <s v="Pennsylvania"/>
    <x v="11"/>
    <x v="3"/>
    <x v="189"/>
    <x v="1"/>
    <x v="9"/>
    <x v="190"/>
    <n v="18.2"/>
    <n v="7"/>
    <n v="0.2"/>
    <n v="2.0474999999999999"/>
    <n v="14.56"/>
    <n v="3.64"/>
    <x v="1"/>
    <x v="5"/>
    <s v="Q2"/>
    <x v="1"/>
  </r>
  <r>
    <n v="4661"/>
    <s v="CA-2015-112130"/>
    <x v="910"/>
    <x v="531"/>
    <x v="1"/>
    <s v="SV-20785"/>
    <s v="Stewart Visinsky"/>
    <x v="0"/>
    <x v="0"/>
    <x v="10"/>
    <s v="Pennsylvania"/>
    <x v="11"/>
    <x v="3"/>
    <x v="1690"/>
    <x v="2"/>
    <x v="11"/>
    <x v="1678"/>
    <n v="27.552"/>
    <n v="3"/>
    <n v="0.2"/>
    <n v="-0.34439999999999998"/>
    <n v="22.041600000000003"/>
    <n v="5.5104000000000006"/>
    <x v="1"/>
    <x v="5"/>
    <s v="Q2"/>
    <x v="1"/>
  </r>
  <r>
    <n v="4662"/>
    <s v="CA-2015-112130"/>
    <x v="910"/>
    <x v="531"/>
    <x v="1"/>
    <s v="SV-20785"/>
    <s v="Stewart Visinsky"/>
    <x v="0"/>
    <x v="0"/>
    <x v="10"/>
    <s v="Pennsylvania"/>
    <x v="11"/>
    <x v="3"/>
    <x v="228"/>
    <x v="0"/>
    <x v="1"/>
    <x v="229"/>
    <n v="844.11599999999999"/>
    <n v="6"/>
    <n v="0.3"/>
    <n v="-36.176400000000001"/>
    <n v="590.88119999999992"/>
    <n v="253.23479999999998"/>
    <x v="1"/>
    <x v="5"/>
    <s v="Q2"/>
    <x v="1"/>
  </r>
  <r>
    <n v="4663"/>
    <s v="CA-2015-112130"/>
    <x v="910"/>
    <x v="531"/>
    <x v="1"/>
    <s v="SV-20785"/>
    <s v="Stewart Visinsky"/>
    <x v="0"/>
    <x v="0"/>
    <x v="10"/>
    <s v="Pennsylvania"/>
    <x v="11"/>
    <x v="3"/>
    <x v="911"/>
    <x v="1"/>
    <x v="4"/>
    <x v="903"/>
    <n v="76.751999999999995"/>
    <n v="3"/>
    <n v="0.2"/>
    <n v="-9.5939999999999994"/>
    <n v="61.401600000000002"/>
    <n v="15.3504"/>
    <x v="1"/>
    <x v="5"/>
    <s v="Q2"/>
    <x v="1"/>
  </r>
  <r>
    <n v="4664"/>
    <s v="CA-2016-111409"/>
    <x v="31"/>
    <x v="42"/>
    <x v="1"/>
    <s v="PO-18850"/>
    <s v="Patrick O'Brill"/>
    <x v="0"/>
    <x v="0"/>
    <x v="108"/>
    <s v="Florida"/>
    <x v="133"/>
    <x v="0"/>
    <x v="547"/>
    <x v="1"/>
    <x v="2"/>
    <x v="547"/>
    <n v="3"/>
    <n v="1"/>
    <n v="0.2"/>
    <n v="1.05"/>
    <n v="2.4000000000000004"/>
    <n v="0.60000000000000009"/>
    <x v="0"/>
    <x v="8"/>
    <s v="Q3"/>
    <x v="1"/>
  </r>
  <r>
    <n v="4665"/>
    <s v="CA-2016-116232"/>
    <x v="897"/>
    <x v="750"/>
    <x v="1"/>
    <s v="AC-10450"/>
    <s v="Amy Cox"/>
    <x v="0"/>
    <x v="0"/>
    <x v="95"/>
    <s v="Florida"/>
    <x v="118"/>
    <x v="0"/>
    <x v="757"/>
    <x v="1"/>
    <x v="8"/>
    <x v="755"/>
    <n v="7.5060000000000002"/>
    <n v="9"/>
    <n v="0.7"/>
    <n v="-6.0048000000000004"/>
    <n v="2.2518000000000002"/>
    <n v="5.2542"/>
    <x v="0"/>
    <x v="8"/>
    <s v="Q3"/>
    <x v="6"/>
  </r>
  <r>
    <n v="4666"/>
    <s v="CA-2016-116232"/>
    <x v="897"/>
    <x v="750"/>
    <x v="1"/>
    <s v="AC-10450"/>
    <s v="Amy Cox"/>
    <x v="0"/>
    <x v="0"/>
    <x v="95"/>
    <s v="Florida"/>
    <x v="118"/>
    <x v="0"/>
    <x v="322"/>
    <x v="1"/>
    <x v="2"/>
    <x v="322"/>
    <n v="16.559999999999999"/>
    <n v="2"/>
    <n v="0.2"/>
    <n v="5.7960000000000003"/>
    <n v="13.247999999999999"/>
    <n v="3.3119999999999998"/>
    <x v="0"/>
    <x v="8"/>
    <s v="Q3"/>
    <x v="6"/>
  </r>
  <r>
    <n v="4667"/>
    <s v="CA-2016-116547"/>
    <x v="994"/>
    <x v="1072"/>
    <x v="1"/>
    <s v="KB-16585"/>
    <s v="Ken Black"/>
    <x v="1"/>
    <x v="0"/>
    <x v="4"/>
    <s v="Washington"/>
    <x v="60"/>
    <x v="1"/>
    <x v="891"/>
    <x v="0"/>
    <x v="5"/>
    <x v="884"/>
    <n v="79.92"/>
    <n v="4"/>
    <n v="0"/>
    <n v="34.365600000000001"/>
    <n v="79.92"/>
    <n v="0"/>
    <x v="0"/>
    <x v="9"/>
    <s v="Q1"/>
    <x v="1"/>
  </r>
  <r>
    <n v="4668"/>
    <s v="CA-2016-116547"/>
    <x v="994"/>
    <x v="1072"/>
    <x v="1"/>
    <s v="KB-16585"/>
    <s v="Ken Black"/>
    <x v="1"/>
    <x v="0"/>
    <x v="4"/>
    <s v="Washington"/>
    <x v="60"/>
    <x v="1"/>
    <x v="343"/>
    <x v="2"/>
    <x v="11"/>
    <x v="343"/>
    <n v="69.98"/>
    <n v="2"/>
    <n v="0"/>
    <n v="13.296200000000001"/>
    <n v="69.98"/>
    <n v="0"/>
    <x v="0"/>
    <x v="9"/>
    <s v="Q1"/>
    <x v="1"/>
  </r>
  <r>
    <n v="4669"/>
    <s v="US-2017-133200"/>
    <x v="636"/>
    <x v="676"/>
    <x v="1"/>
    <s v="DB-13555"/>
    <s v="Dorothy Badders"/>
    <x v="1"/>
    <x v="0"/>
    <x v="5"/>
    <s v="Texas"/>
    <x v="6"/>
    <x v="2"/>
    <x v="555"/>
    <x v="1"/>
    <x v="8"/>
    <x v="554"/>
    <n v="11.06"/>
    <n v="10"/>
    <n v="0.8"/>
    <n v="-18.802"/>
    <n v="2.2119999999999997"/>
    <n v="8.8480000000000008"/>
    <x v="3"/>
    <x v="5"/>
    <s v="Q2"/>
    <x v="3"/>
  </r>
  <r>
    <n v="4670"/>
    <s v="US-2017-133200"/>
    <x v="636"/>
    <x v="676"/>
    <x v="1"/>
    <s v="DB-13555"/>
    <s v="Dorothy Badders"/>
    <x v="1"/>
    <x v="0"/>
    <x v="5"/>
    <s v="Texas"/>
    <x v="6"/>
    <x v="2"/>
    <x v="419"/>
    <x v="0"/>
    <x v="0"/>
    <x v="419"/>
    <n v="623.46479999999997"/>
    <n v="7"/>
    <n v="0.32"/>
    <n v="-119.1918"/>
    <n v="423.95606399999991"/>
    <n v="199.508736"/>
    <x v="3"/>
    <x v="5"/>
    <s v="Q2"/>
    <x v="3"/>
  </r>
  <r>
    <n v="4671"/>
    <s v="US-2017-133200"/>
    <x v="636"/>
    <x v="676"/>
    <x v="1"/>
    <s v="DB-13555"/>
    <s v="Dorothy Badders"/>
    <x v="1"/>
    <x v="0"/>
    <x v="5"/>
    <s v="Texas"/>
    <x v="6"/>
    <x v="2"/>
    <x v="1662"/>
    <x v="1"/>
    <x v="4"/>
    <x v="1650"/>
    <n v="772.68"/>
    <n v="5"/>
    <n v="0.2"/>
    <n v="-57.951000000000001"/>
    <n v="618.14400000000001"/>
    <n v="154.536"/>
    <x v="3"/>
    <x v="5"/>
    <s v="Q2"/>
    <x v="3"/>
  </r>
  <r>
    <n v="4672"/>
    <s v="CA-2016-133550"/>
    <x v="995"/>
    <x v="1011"/>
    <x v="1"/>
    <s v="KL-16645"/>
    <s v="Ken Lonsdale"/>
    <x v="0"/>
    <x v="0"/>
    <x v="66"/>
    <s v="Michigan"/>
    <x v="185"/>
    <x v="2"/>
    <x v="1152"/>
    <x v="1"/>
    <x v="9"/>
    <x v="1140"/>
    <n v="283.14"/>
    <n v="4"/>
    <n v="0.1"/>
    <n v="72.358000000000004"/>
    <n v="254.82599999999999"/>
    <n v="28.314"/>
    <x v="0"/>
    <x v="7"/>
    <s v="Q3"/>
    <x v="1"/>
  </r>
  <r>
    <n v="4673"/>
    <s v="CA-2016-133550"/>
    <x v="995"/>
    <x v="1011"/>
    <x v="1"/>
    <s v="KL-16645"/>
    <s v="Ken Lonsdale"/>
    <x v="0"/>
    <x v="0"/>
    <x v="66"/>
    <s v="Michigan"/>
    <x v="185"/>
    <x v="2"/>
    <x v="559"/>
    <x v="2"/>
    <x v="7"/>
    <x v="558"/>
    <n v="635.96"/>
    <n v="4"/>
    <n v="0"/>
    <n v="165.34960000000001"/>
    <n v="635.96"/>
    <n v="0"/>
    <x v="0"/>
    <x v="7"/>
    <s v="Q3"/>
    <x v="1"/>
  </r>
  <r>
    <n v="4674"/>
    <s v="CA-2016-133550"/>
    <x v="995"/>
    <x v="1011"/>
    <x v="1"/>
    <s v="KL-16645"/>
    <s v="Ken Lonsdale"/>
    <x v="0"/>
    <x v="0"/>
    <x v="66"/>
    <s v="Michigan"/>
    <x v="185"/>
    <x v="2"/>
    <x v="1270"/>
    <x v="2"/>
    <x v="7"/>
    <x v="1255"/>
    <n v="118.99"/>
    <n v="1"/>
    <n v="0"/>
    <n v="33.3172"/>
    <n v="118.99"/>
    <n v="0"/>
    <x v="0"/>
    <x v="7"/>
    <s v="Q3"/>
    <x v="1"/>
  </r>
  <r>
    <n v="4675"/>
    <s v="CA-2016-133550"/>
    <x v="995"/>
    <x v="1011"/>
    <x v="1"/>
    <s v="KL-16645"/>
    <s v="Ken Lonsdale"/>
    <x v="0"/>
    <x v="0"/>
    <x v="66"/>
    <s v="Michigan"/>
    <x v="185"/>
    <x v="2"/>
    <x v="269"/>
    <x v="0"/>
    <x v="5"/>
    <x v="269"/>
    <n v="272.94"/>
    <n v="3"/>
    <n v="0"/>
    <n v="30.023399999999999"/>
    <n v="272.94"/>
    <n v="0"/>
    <x v="0"/>
    <x v="7"/>
    <s v="Q3"/>
    <x v="1"/>
  </r>
  <r>
    <n v="4676"/>
    <s v="CA-2017-139416"/>
    <x v="996"/>
    <x v="655"/>
    <x v="0"/>
    <s v="AG-10270"/>
    <s v="Alejandro Grove"/>
    <x v="0"/>
    <x v="0"/>
    <x v="10"/>
    <s v="Pennsylvania"/>
    <x v="74"/>
    <x v="3"/>
    <x v="1441"/>
    <x v="0"/>
    <x v="5"/>
    <x v="1429"/>
    <n v="15.007999999999999"/>
    <n v="2"/>
    <n v="0.2"/>
    <n v="1.5007999999999999"/>
    <n v="12.006399999999999"/>
    <n v="3.0015999999999998"/>
    <x v="3"/>
    <x v="10"/>
    <s v="Q1"/>
    <x v="2"/>
  </r>
  <r>
    <n v="4677"/>
    <s v="CA-2014-114510"/>
    <x v="619"/>
    <x v="247"/>
    <x v="1"/>
    <s v="JF-15295"/>
    <s v="Jason Fortune-"/>
    <x v="0"/>
    <x v="0"/>
    <x v="415"/>
    <s v="Utah"/>
    <x v="503"/>
    <x v="1"/>
    <x v="1339"/>
    <x v="1"/>
    <x v="8"/>
    <x v="1324"/>
    <n v="33.088000000000001"/>
    <n v="4"/>
    <n v="0.2"/>
    <n v="11.167199999999999"/>
    <n v="26.470400000000001"/>
    <n v="6.6176000000000004"/>
    <x v="2"/>
    <x v="10"/>
    <s v="Q1"/>
    <x v="5"/>
  </r>
  <r>
    <n v="4678"/>
    <s v="CA-2014-114510"/>
    <x v="619"/>
    <x v="247"/>
    <x v="1"/>
    <s v="JF-15295"/>
    <s v="Jason Fortune-"/>
    <x v="0"/>
    <x v="0"/>
    <x v="415"/>
    <s v="Utah"/>
    <x v="503"/>
    <x v="1"/>
    <x v="459"/>
    <x v="1"/>
    <x v="4"/>
    <x v="460"/>
    <n v="80.98"/>
    <n v="1"/>
    <n v="0"/>
    <n v="3.2391999999999999"/>
    <n v="80.98"/>
    <n v="0"/>
    <x v="2"/>
    <x v="10"/>
    <s v="Q1"/>
    <x v="5"/>
  </r>
  <r>
    <n v="4679"/>
    <s v="CA-2014-114510"/>
    <x v="619"/>
    <x v="247"/>
    <x v="1"/>
    <s v="JF-15295"/>
    <s v="Jason Fortune-"/>
    <x v="0"/>
    <x v="0"/>
    <x v="415"/>
    <s v="Utah"/>
    <x v="503"/>
    <x v="1"/>
    <x v="1691"/>
    <x v="2"/>
    <x v="11"/>
    <x v="1679"/>
    <n v="82.8"/>
    <n v="12"/>
    <n v="0"/>
    <n v="6.6239999999999997"/>
    <n v="82.8"/>
    <n v="0"/>
    <x v="2"/>
    <x v="10"/>
    <s v="Q1"/>
    <x v="5"/>
  </r>
  <r>
    <n v="4680"/>
    <s v="CA-2014-114510"/>
    <x v="619"/>
    <x v="247"/>
    <x v="1"/>
    <s v="JF-15295"/>
    <s v="Jason Fortune-"/>
    <x v="0"/>
    <x v="0"/>
    <x v="415"/>
    <s v="Utah"/>
    <x v="503"/>
    <x v="1"/>
    <x v="683"/>
    <x v="1"/>
    <x v="4"/>
    <x v="683"/>
    <n v="21.36"/>
    <n v="2"/>
    <n v="0"/>
    <n v="5.7671999999999999"/>
    <n v="21.36"/>
    <n v="0"/>
    <x v="2"/>
    <x v="10"/>
    <s v="Q1"/>
    <x v="5"/>
  </r>
  <r>
    <n v="4681"/>
    <s v="CA-2014-114510"/>
    <x v="619"/>
    <x v="247"/>
    <x v="1"/>
    <s v="JF-15295"/>
    <s v="Jason Fortune-"/>
    <x v="0"/>
    <x v="0"/>
    <x v="415"/>
    <s v="Utah"/>
    <x v="503"/>
    <x v="1"/>
    <x v="1561"/>
    <x v="1"/>
    <x v="8"/>
    <x v="1551"/>
    <n v="62.048000000000002"/>
    <n v="2"/>
    <n v="0.2"/>
    <n v="20.165600000000001"/>
    <n v="49.638400000000004"/>
    <n v="12.409600000000001"/>
    <x v="2"/>
    <x v="10"/>
    <s v="Q1"/>
    <x v="5"/>
  </r>
  <r>
    <n v="4682"/>
    <s v="CA-2016-169215"/>
    <x v="216"/>
    <x v="461"/>
    <x v="0"/>
    <s v="RE-19450"/>
    <s v="Richard Eichhorn"/>
    <x v="0"/>
    <x v="0"/>
    <x v="109"/>
    <s v="New York"/>
    <x v="135"/>
    <x v="3"/>
    <x v="1321"/>
    <x v="1"/>
    <x v="13"/>
    <x v="1307"/>
    <n v="29.61"/>
    <n v="9"/>
    <n v="0"/>
    <n v="13.3245"/>
    <n v="29.61"/>
    <n v="0"/>
    <x v="0"/>
    <x v="7"/>
    <s v="Q3"/>
    <x v="6"/>
  </r>
  <r>
    <n v="4683"/>
    <s v="CA-2016-127698"/>
    <x v="49"/>
    <x v="417"/>
    <x v="3"/>
    <s v="MV-18190"/>
    <s v="Mike Vittorini"/>
    <x v="0"/>
    <x v="0"/>
    <x v="253"/>
    <s v="North Carolina"/>
    <x v="313"/>
    <x v="0"/>
    <x v="1211"/>
    <x v="2"/>
    <x v="7"/>
    <x v="1196"/>
    <n v="863.928"/>
    <n v="9"/>
    <n v="0.2"/>
    <n v="86.392799999999994"/>
    <n v="691.14240000000007"/>
    <n v="172.78560000000002"/>
    <x v="0"/>
    <x v="4"/>
    <s v="Q4"/>
    <x v="6"/>
  </r>
  <r>
    <n v="4684"/>
    <s v="CA-2016-159912"/>
    <x v="48"/>
    <x v="143"/>
    <x v="1"/>
    <s v="GB-14530"/>
    <s v="George Bell"/>
    <x v="1"/>
    <x v="0"/>
    <x v="10"/>
    <s v="Pennsylvania"/>
    <x v="74"/>
    <x v="3"/>
    <x v="1529"/>
    <x v="0"/>
    <x v="3"/>
    <x v="1516"/>
    <n v="241.92"/>
    <n v="4"/>
    <n v="0.4"/>
    <n v="-56.448"/>
    <n v="145.15199999999999"/>
    <n v="96.768000000000001"/>
    <x v="0"/>
    <x v="6"/>
    <s v="Q3"/>
    <x v="2"/>
  </r>
  <r>
    <n v="4685"/>
    <s v="CA-2016-159912"/>
    <x v="48"/>
    <x v="143"/>
    <x v="1"/>
    <s v="GB-14530"/>
    <s v="George Bell"/>
    <x v="1"/>
    <x v="0"/>
    <x v="10"/>
    <s v="Pennsylvania"/>
    <x v="74"/>
    <x v="3"/>
    <x v="1632"/>
    <x v="0"/>
    <x v="0"/>
    <x v="1622"/>
    <n v="163.88"/>
    <n v="4"/>
    <n v="0.5"/>
    <n v="-81.94"/>
    <n v="81.94"/>
    <n v="81.94"/>
    <x v="0"/>
    <x v="6"/>
    <s v="Q3"/>
    <x v="2"/>
  </r>
  <r>
    <n v="4686"/>
    <s v="CA-2016-159912"/>
    <x v="48"/>
    <x v="143"/>
    <x v="1"/>
    <s v="GB-14530"/>
    <s v="George Bell"/>
    <x v="1"/>
    <x v="0"/>
    <x v="10"/>
    <s v="Pennsylvania"/>
    <x v="74"/>
    <x v="3"/>
    <x v="699"/>
    <x v="1"/>
    <x v="8"/>
    <x v="699"/>
    <n v="3.4860000000000002"/>
    <n v="2"/>
    <n v="0.7"/>
    <n v="-2.7888000000000002"/>
    <n v="1.0458000000000003"/>
    <n v="2.4401999999999999"/>
    <x v="0"/>
    <x v="6"/>
    <s v="Q3"/>
    <x v="2"/>
  </r>
  <r>
    <n v="4687"/>
    <s v="CA-2016-159912"/>
    <x v="48"/>
    <x v="143"/>
    <x v="1"/>
    <s v="GB-14530"/>
    <s v="George Bell"/>
    <x v="1"/>
    <x v="0"/>
    <x v="10"/>
    <s v="Pennsylvania"/>
    <x v="74"/>
    <x v="3"/>
    <x v="969"/>
    <x v="1"/>
    <x v="13"/>
    <x v="962"/>
    <n v="10.584"/>
    <n v="7"/>
    <n v="0.2"/>
    <n v="-2.3814000000000002"/>
    <n v="8.4672000000000001"/>
    <n v="2.1168"/>
    <x v="0"/>
    <x v="6"/>
    <s v="Q3"/>
    <x v="2"/>
  </r>
  <r>
    <n v="4688"/>
    <s v="CA-2016-101987"/>
    <x v="890"/>
    <x v="991"/>
    <x v="1"/>
    <s v="HL-15040"/>
    <s v="Hunter Lopez"/>
    <x v="0"/>
    <x v="0"/>
    <x v="102"/>
    <s v="Indiana"/>
    <x v="237"/>
    <x v="2"/>
    <x v="1692"/>
    <x v="2"/>
    <x v="7"/>
    <x v="1680"/>
    <n v="440.91"/>
    <n v="9"/>
    <n v="0"/>
    <n v="123.45480000000001"/>
    <n v="440.91"/>
    <n v="0"/>
    <x v="0"/>
    <x v="1"/>
    <s v="Q2"/>
    <x v="5"/>
  </r>
  <r>
    <n v="4689"/>
    <s v="US-2017-154851"/>
    <x v="983"/>
    <x v="1026"/>
    <x v="1"/>
    <s v="BP-11155"/>
    <s v="Becky Pak"/>
    <x v="0"/>
    <x v="0"/>
    <x v="152"/>
    <s v="Pennsylvania"/>
    <x v="207"/>
    <x v="3"/>
    <x v="31"/>
    <x v="1"/>
    <x v="8"/>
    <x v="31"/>
    <n v="5.7149999999999999"/>
    <n v="5"/>
    <n v="0.7"/>
    <n v="-4.7625000000000002"/>
    <n v="1.7145000000000001"/>
    <n v="4.0004999999999997"/>
    <x v="3"/>
    <x v="10"/>
    <s v="Q1"/>
    <x v="6"/>
  </r>
  <r>
    <n v="4690"/>
    <s v="CA-2014-138681"/>
    <x v="414"/>
    <x v="1073"/>
    <x v="2"/>
    <s v="CT-11995"/>
    <s v="Carol Triggs"/>
    <x v="0"/>
    <x v="0"/>
    <x v="93"/>
    <s v="Arizona"/>
    <x v="115"/>
    <x v="1"/>
    <x v="1416"/>
    <x v="0"/>
    <x v="5"/>
    <x v="1403"/>
    <n v="51.968000000000004"/>
    <n v="2"/>
    <n v="0.2"/>
    <n v="10.393599999999999"/>
    <n v="41.574400000000004"/>
    <n v="10.393600000000001"/>
    <x v="2"/>
    <x v="4"/>
    <s v="Q4"/>
    <x v="3"/>
  </r>
  <r>
    <n v="4691"/>
    <s v="CA-2014-138681"/>
    <x v="414"/>
    <x v="1073"/>
    <x v="2"/>
    <s v="CT-11995"/>
    <s v="Carol Triggs"/>
    <x v="0"/>
    <x v="0"/>
    <x v="93"/>
    <s v="Arizona"/>
    <x v="115"/>
    <x v="1"/>
    <x v="246"/>
    <x v="2"/>
    <x v="11"/>
    <x v="247"/>
    <n v="71.975999999999999"/>
    <n v="3"/>
    <n v="0.2"/>
    <n v="21.5928"/>
    <n v="57.580800000000004"/>
    <n v="14.395200000000001"/>
    <x v="2"/>
    <x v="4"/>
    <s v="Q4"/>
    <x v="3"/>
  </r>
  <r>
    <n v="4692"/>
    <s v="CA-2014-138681"/>
    <x v="414"/>
    <x v="1073"/>
    <x v="2"/>
    <s v="CT-11995"/>
    <s v="Carol Triggs"/>
    <x v="0"/>
    <x v="0"/>
    <x v="93"/>
    <s v="Arizona"/>
    <x v="115"/>
    <x v="1"/>
    <x v="211"/>
    <x v="0"/>
    <x v="1"/>
    <x v="212"/>
    <n v="242.352"/>
    <n v="3"/>
    <n v="0.2"/>
    <n v="-42.4116"/>
    <n v="193.88160000000002"/>
    <n v="48.470400000000005"/>
    <x v="2"/>
    <x v="4"/>
    <s v="Q4"/>
    <x v="3"/>
  </r>
  <r>
    <n v="4693"/>
    <s v="CA-2014-138681"/>
    <x v="414"/>
    <x v="1073"/>
    <x v="2"/>
    <s v="CT-11995"/>
    <s v="Carol Triggs"/>
    <x v="0"/>
    <x v="0"/>
    <x v="93"/>
    <s v="Arizona"/>
    <x v="115"/>
    <x v="1"/>
    <x v="447"/>
    <x v="1"/>
    <x v="10"/>
    <x v="1228"/>
    <n v="221.92"/>
    <n v="5"/>
    <n v="0.2"/>
    <n v="77.671999999999997"/>
    <n v="177.536"/>
    <n v="44.384"/>
    <x v="2"/>
    <x v="4"/>
    <s v="Q4"/>
    <x v="3"/>
  </r>
  <r>
    <n v="4694"/>
    <s v="CA-2014-138681"/>
    <x v="414"/>
    <x v="1073"/>
    <x v="2"/>
    <s v="CT-11995"/>
    <s v="Carol Triggs"/>
    <x v="0"/>
    <x v="0"/>
    <x v="93"/>
    <s v="Arizona"/>
    <x v="115"/>
    <x v="1"/>
    <x v="1436"/>
    <x v="1"/>
    <x v="10"/>
    <x v="1424"/>
    <n v="8.4480000000000004"/>
    <n v="2"/>
    <n v="0.2"/>
    <n v="2.64"/>
    <n v="6.7584000000000009"/>
    <n v="1.6896000000000002"/>
    <x v="2"/>
    <x v="4"/>
    <s v="Q4"/>
    <x v="3"/>
  </r>
  <r>
    <n v="4695"/>
    <s v="US-2015-138121"/>
    <x v="997"/>
    <x v="374"/>
    <x v="3"/>
    <s v="JL-15835"/>
    <s v="John Lee"/>
    <x v="0"/>
    <x v="0"/>
    <x v="66"/>
    <s v="Michigan"/>
    <x v="185"/>
    <x v="2"/>
    <x v="777"/>
    <x v="1"/>
    <x v="8"/>
    <x v="776"/>
    <n v="29.52"/>
    <n v="4"/>
    <n v="0"/>
    <n v="14.4648"/>
    <n v="29.52"/>
    <n v="0"/>
    <x v="1"/>
    <x v="4"/>
    <s v="Q4"/>
    <x v="6"/>
  </r>
  <r>
    <n v="4696"/>
    <s v="US-2015-138121"/>
    <x v="997"/>
    <x v="374"/>
    <x v="3"/>
    <s v="JL-15835"/>
    <s v="John Lee"/>
    <x v="0"/>
    <x v="0"/>
    <x v="66"/>
    <s v="Michigan"/>
    <x v="185"/>
    <x v="2"/>
    <x v="931"/>
    <x v="0"/>
    <x v="1"/>
    <x v="924"/>
    <n v="302.94"/>
    <n v="3"/>
    <n v="0"/>
    <n v="48.470399999999998"/>
    <n v="302.94"/>
    <n v="0"/>
    <x v="1"/>
    <x v="4"/>
    <s v="Q4"/>
    <x v="6"/>
  </r>
  <r>
    <n v="4697"/>
    <s v="US-2015-138121"/>
    <x v="997"/>
    <x v="374"/>
    <x v="3"/>
    <s v="JL-15835"/>
    <s v="John Lee"/>
    <x v="0"/>
    <x v="0"/>
    <x v="66"/>
    <s v="Michigan"/>
    <x v="185"/>
    <x v="2"/>
    <x v="1459"/>
    <x v="0"/>
    <x v="1"/>
    <x v="1445"/>
    <n v="142.36000000000001"/>
    <n v="2"/>
    <n v="0"/>
    <n v="38.437199999999997"/>
    <n v="142.36000000000001"/>
    <n v="0"/>
    <x v="1"/>
    <x v="4"/>
    <s v="Q4"/>
    <x v="6"/>
  </r>
  <r>
    <n v="4698"/>
    <s v="US-2015-138121"/>
    <x v="997"/>
    <x v="374"/>
    <x v="3"/>
    <s v="JL-15835"/>
    <s v="John Lee"/>
    <x v="0"/>
    <x v="0"/>
    <x v="66"/>
    <s v="Michigan"/>
    <x v="185"/>
    <x v="2"/>
    <x v="163"/>
    <x v="0"/>
    <x v="1"/>
    <x v="164"/>
    <n v="546.66"/>
    <n v="9"/>
    <n v="0"/>
    <n v="136.66499999999999"/>
    <n v="546.66"/>
    <n v="0"/>
    <x v="1"/>
    <x v="4"/>
    <s v="Q4"/>
    <x v="6"/>
  </r>
  <r>
    <n v="4699"/>
    <s v="US-2015-138121"/>
    <x v="997"/>
    <x v="374"/>
    <x v="3"/>
    <s v="JL-15835"/>
    <s v="John Lee"/>
    <x v="0"/>
    <x v="0"/>
    <x v="66"/>
    <s v="Michigan"/>
    <x v="185"/>
    <x v="2"/>
    <x v="1454"/>
    <x v="0"/>
    <x v="5"/>
    <x v="1440"/>
    <n v="212.13"/>
    <n v="3"/>
    <n v="0"/>
    <n v="14.8491"/>
    <n v="212.13"/>
    <n v="0"/>
    <x v="1"/>
    <x v="4"/>
    <s v="Q4"/>
    <x v="6"/>
  </r>
  <r>
    <n v="4700"/>
    <s v="CA-2017-140298"/>
    <x v="943"/>
    <x v="808"/>
    <x v="1"/>
    <s v="JK-16120"/>
    <s v="Julie Kriz"/>
    <x v="2"/>
    <x v="0"/>
    <x v="89"/>
    <s v="Texas"/>
    <x v="110"/>
    <x v="2"/>
    <x v="1609"/>
    <x v="1"/>
    <x v="6"/>
    <x v="1600"/>
    <n v="5.2480000000000002"/>
    <n v="2"/>
    <n v="0.2"/>
    <n v="0.59040000000000004"/>
    <n v="4.1984000000000004"/>
    <n v="1.0496000000000001"/>
    <x v="3"/>
    <x v="5"/>
    <s v="Q2"/>
    <x v="6"/>
  </r>
  <r>
    <n v="4701"/>
    <s v="CA-2017-140298"/>
    <x v="943"/>
    <x v="808"/>
    <x v="1"/>
    <s v="JK-16120"/>
    <s v="Julie Kriz"/>
    <x v="2"/>
    <x v="0"/>
    <x v="89"/>
    <s v="Texas"/>
    <x v="110"/>
    <x v="2"/>
    <x v="243"/>
    <x v="1"/>
    <x v="4"/>
    <x v="244"/>
    <n v="74.415999999999997"/>
    <n v="2"/>
    <n v="0.2"/>
    <n v="-14.8832"/>
    <n v="59.532800000000002"/>
    <n v="14.8832"/>
    <x v="3"/>
    <x v="5"/>
    <s v="Q2"/>
    <x v="6"/>
  </r>
  <r>
    <n v="4702"/>
    <s v="CA-2017-140298"/>
    <x v="943"/>
    <x v="808"/>
    <x v="1"/>
    <s v="JK-16120"/>
    <s v="Julie Kriz"/>
    <x v="2"/>
    <x v="0"/>
    <x v="89"/>
    <s v="Texas"/>
    <x v="110"/>
    <x v="2"/>
    <x v="630"/>
    <x v="1"/>
    <x v="10"/>
    <x v="630"/>
    <n v="6.8479999999999999"/>
    <n v="2"/>
    <n v="0.2"/>
    <n v="2.14"/>
    <n v="5.4784000000000006"/>
    <n v="1.3696000000000002"/>
    <x v="3"/>
    <x v="5"/>
    <s v="Q2"/>
    <x v="6"/>
  </r>
  <r>
    <n v="4703"/>
    <s v="CA-2017-140298"/>
    <x v="943"/>
    <x v="808"/>
    <x v="1"/>
    <s v="JK-16120"/>
    <s v="Julie Kriz"/>
    <x v="2"/>
    <x v="0"/>
    <x v="89"/>
    <s v="Texas"/>
    <x v="110"/>
    <x v="2"/>
    <x v="296"/>
    <x v="0"/>
    <x v="5"/>
    <x v="296"/>
    <n v="7.9960000000000004"/>
    <n v="1"/>
    <n v="0.6"/>
    <n v="-6.9965000000000002"/>
    <n v="3.1984000000000004"/>
    <n v="4.7976000000000001"/>
    <x v="3"/>
    <x v="5"/>
    <s v="Q2"/>
    <x v="6"/>
  </r>
  <r>
    <n v="4704"/>
    <s v="CA-2016-166240"/>
    <x v="890"/>
    <x v="696"/>
    <x v="1"/>
    <s v="DH-13075"/>
    <s v="Dave Hallsten"/>
    <x v="1"/>
    <x v="0"/>
    <x v="12"/>
    <s v="Texas"/>
    <x v="14"/>
    <x v="2"/>
    <x v="1112"/>
    <x v="1"/>
    <x v="9"/>
    <x v="1101"/>
    <n v="8.7119999999999997"/>
    <n v="2"/>
    <n v="0.8"/>
    <n v="-19.602"/>
    <n v="1.7423999999999995"/>
    <n v="6.9695999999999998"/>
    <x v="0"/>
    <x v="1"/>
    <s v="Q2"/>
    <x v="5"/>
  </r>
  <r>
    <n v="4705"/>
    <s v="CA-2016-158435"/>
    <x v="624"/>
    <x v="1074"/>
    <x v="2"/>
    <s v="AG-10900"/>
    <s v="Arthur Gainer"/>
    <x v="0"/>
    <x v="0"/>
    <x v="416"/>
    <s v="Connecticut"/>
    <x v="504"/>
    <x v="3"/>
    <x v="660"/>
    <x v="1"/>
    <x v="14"/>
    <x v="660"/>
    <n v="65.17"/>
    <n v="7"/>
    <n v="0"/>
    <n v="18.8993"/>
    <n v="65.17"/>
    <n v="0"/>
    <x v="0"/>
    <x v="5"/>
    <s v="Q2"/>
    <x v="0"/>
  </r>
  <r>
    <n v="4706"/>
    <s v="CA-2016-158435"/>
    <x v="624"/>
    <x v="1074"/>
    <x v="2"/>
    <s v="AG-10900"/>
    <s v="Arthur Gainer"/>
    <x v="0"/>
    <x v="0"/>
    <x v="416"/>
    <s v="Connecticut"/>
    <x v="504"/>
    <x v="3"/>
    <x v="148"/>
    <x v="1"/>
    <x v="2"/>
    <x v="149"/>
    <n v="14.62"/>
    <n v="2"/>
    <n v="0"/>
    <n v="6.8714000000000004"/>
    <n v="14.62"/>
    <n v="0"/>
    <x v="0"/>
    <x v="5"/>
    <s v="Q2"/>
    <x v="0"/>
  </r>
  <r>
    <n v="4707"/>
    <s v="CA-2016-158435"/>
    <x v="624"/>
    <x v="1074"/>
    <x v="2"/>
    <s v="AG-10900"/>
    <s v="Arthur Gainer"/>
    <x v="0"/>
    <x v="0"/>
    <x v="416"/>
    <s v="Connecticut"/>
    <x v="504"/>
    <x v="3"/>
    <x v="784"/>
    <x v="0"/>
    <x v="5"/>
    <x v="783"/>
    <n v="173.24"/>
    <n v="4"/>
    <n v="0"/>
    <n v="17.324000000000002"/>
    <n v="173.24"/>
    <n v="0"/>
    <x v="0"/>
    <x v="5"/>
    <s v="Q2"/>
    <x v="0"/>
  </r>
  <r>
    <n v="4708"/>
    <s v="CA-2017-138149"/>
    <x v="222"/>
    <x v="569"/>
    <x v="2"/>
    <s v="WB-21850"/>
    <s v="William Brown"/>
    <x v="0"/>
    <x v="0"/>
    <x v="1"/>
    <s v="California"/>
    <x v="13"/>
    <x v="1"/>
    <x v="1188"/>
    <x v="1"/>
    <x v="8"/>
    <x v="1174"/>
    <n v="895.92"/>
    <n v="5"/>
    <n v="0.2"/>
    <n v="302.37299999999999"/>
    <n v="716.73599999999999"/>
    <n v="179.184"/>
    <x v="3"/>
    <x v="1"/>
    <s v="Q2"/>
    <x v="6"/>
  </r>
  <r>
    <n v="4709"/>
    <s v="CA-2017-138149"/>
    <x v="222"/>
    <x v="569"/>
    <x v="2"/>
    <s v="WB-21850"/>
    <s v="William Brown"/>
    <x v="0"/>
    <x v="0"/>
    <x v="1"/>
    <s v="California"/>
    <x v="13"/>
    <x v="1"/>
    <x v="123"/>
    <x v="1"/>
    <x v="4"/>
    <x v="123"/>
    <n v="130.71"/>
    <n v="3"/>
    <n v="0"/>
    <n v="39.213000000000001"/>
    <n v="130.71"/>
    <n v="0"/>
    <x v="3"/>
    <x v="1"/>
    <s v="Q2"/>
    <x v="6"/>
  </r>
  <r>
    <n v="4710"/>
    <s v="CA-2017-138149"/>
    <x v="222"/>
    <x v="569"/>
    <x v="2"/>
    <s v="WB-21850"/>
    <s v="William Brown"/>
    <x v="0"/>
    <x v="0"/>
    <x v="1"/>
    <s v="California"/>
    <x v="13"/>
    <x v="1"/>
    <x v="809"/>
    <x v="1"/>
    <x v="6"/>
    <x v="807"/>
    <n v="11.68"/>
    <n v="2"/>
    <n v="0"/>
    <n v="3.0367999999999999"/>
    <n v="11.68"/>
    <n v="0"/>
    <x v="3"/>
    <x v="1"/>
    <s v="Q2"/>
    <x v="6"/>
  </r>
  <r>
    <n v="4711"/>
    <s v="CA-2017-138149"/>
    <x v="222"/>
    <x v="569"/>
    <x v="2"/>
    <s v="WB-21850"/>
    <s v="William Brown"/>
    <x v="0"/>
    <x v="0"/>
    <x v="1"/>
    <s v="California"/>
    <x v="13"/>
    <x v="1"/>
    <x v="1196"/>
    <x v="2"/>
    <x v="11"/>
    <x v="1181"/>
    <n v="62.31"/>
    <n v="3"/>
    <n v="0"/>
    <n v="22.4316"/>
    <n v="62.31"/>
    <n v="0"/>
    <x v="3"/>
    <x v="1"/>
    <s v="Q2"/>
    <x v="6"/>
  </r>
  <r>
    <n v="4712"/>
    <s v="CA-2014-112403"/>
    <x v="691"/>
    <x v="1075"/>
    <x v="3"/>
    <s v="JO-15280"/>
    <s v="Jas O'Carroll"/>
    <x v="0"/>
    <x v="0"/>
    <x v="10"/>
    <s v="Pennsylvania"/>
    <x v="74"/>
    <x v="3"/>
    <x v="798"/>
    <x v="1"/>
    <x v="8"/>
    <x v="796"/>
    <n v="0.85199999999999998"/>
    <n v="1"/>
    <n v="0.7"/>
    <n v="-0.59640000000000004"/>
    <n v="0.25560000000000005"/>
    <n v="0.59639999999999993"/>
    <x v="2"/>
    <x v="10"/>
    <s v="Q1"/>
    <x v="2"/>
  </r>
  <r>
    <n v="4713"/>
    <s v="CA-2014-108273"/>
    <x v="757"/>
    <x v="444"/>
    <x v="1"/>
    <s v="EJ-13720"/>
    <s v="Ed Jacobs"/>
    <x v="0"/>
    <x v="0"/>
    <x v="114"/>
    <s v="Texas"/>
    <x v="143"/>
    <x v="2"/>
    <x v="815"/>
    <x v="1"/>
    <x v="10"/>
    <x v="811"/>
    <n v="36.287999999999997"/>
    <n v="7"/>
    <n v="0.2"/>
    <n v="12.700799999999999"/>
    <n v="29.0304"/>
    <n v="7.2576000000000001"/>
    <x v="2"/>
    <x v="4"/>
    <s v="Q4"/>
    <x v="0"/>
  </r>
  <r>
    <n v="4714"/>
    <s v="CA-2014-108273"/>
    <x v="757"/>
    <x v="444"/>
    <x v="1"/>
    <s v="EJ-13720"/>
    <s v="Ed Jacobs"/>
    <x v="0"/>
    <x v="0"/>
    <x v="114"/>
    <s v="Texas"/>
    <x v="143"/>
    <x v="2"/>
    <x v="1454"/>
    <x v="0"/>
    <x v="5"/>
    <x v="1440"/>
    <n v="56.567999999999998"/>
    <n v="2"/>
    <n v="0.6"/>
    <n v="-74.952600000000004"/>
    <n v="22.627200000000002"/>
    <n v="33.940799999999996"/>
    <x v="2"/>
    <x v="4"/>
    <s v="Q4"/>
    <x v="0"/>
  </r>
  <r>
    <n v="4715"/>
    <s v="CA-2017-121643"/>
    <x v="796"/>
    <x v="775"/>
    <x v="2"/>
    <s v="AB-10105"/>
    <s v="Adrian Barton"/>
    <x v="0"/>
    <x v="0"/>
    <x v="32"/>
    <s v="Oregon"/>
    <x v="40"/>
    <x v="1"/>
    <x v="883"/>
    <x v="2"/>
    <x v="7"/>
    <x v="1480"/>
    <n v="344.70400000000001"/>
    <n v="2"/>
    <n v="0.2"/>
    <n v="38.779200000000003"/>
    <n v="275.76320000000004"/>
    <n v="68.94080000000001"/>
    <x v="3"/>
    <x v="5"/>
    <s v="Q2"/>
    <x v="6"/>
  </r>
  <r>
    <n v="4716"/>
    <s v="US-2015-122910"/>
    <x v="793"/>
    <x v="537"/>
    <x v="1"/>
    <s v="LT-16765"/>
    <s v="Larry Tron"/>
    <x v="0"/>
    <x v="0"/>
    <x v="103"/>
    <s v="Colorado"/>
    <x v="127"/>
    <x v="1"/>
    <x v="1066"/>
    <x v="2"/>
    <x v="7"/>
    <x v="1055"/>
    <n v="201.584"/>
    <n v="2"/>
    <n v="0.2"/>
    <n v="20.1584"/>
    <n v="161.2672"/>
    <n v="40.316800000000001"/>
    <x v="1"/>
    <x v="5"/>
    <s v="Q2"/>
    <x v="0"/>
  </r>
  <r>
    <n v="4717"/>
    <s v="CA-2017-143126"/>
    <x v="734"/>
    <x v="94"/>
    <x v="0"/>
    <s v="CM-12655"/>
    <s v="Corinna Mitchell"/>
    <x v="2"/>
    <x v="0"/>
    <x v="4"/>
    <s v="Washington"/>
    <x v="60"/>
    <x v="1"/>
    <x v="971"/>
    <x v="0"/>
    <x v="3"/>
    <x v="965"/>
    <n v="521.96"/>
    <n v="2"/>
    <n v="0"/>
    <n v="88.733199999999997"/>
    <n v="521.96"/>
    <n v="0"/>
    <x v="3"/>
    <x v="4"/>
    <s v="Q4"/>
    <x v="1"/>
  </r>
  <r>
    <n v="4718"/>
    <s v="CA-2015-129042"/>
    <x v="295"/>
    <x v="374"/>
    <x v="1"/>
    <s v="EM-13960"/>
    <s v="Eric Murdock"/>
    <x v="0"/>
    <x v="0"/>
    <x v="248"/>
    <s v="Maryland"/>
    <x v="307"/>
    <x v="3"/>
    <x v="448"/>
    <x v="1"/>
    <x v="6"/>
    <x v="448"/>
    <n v="8.2200000000000006"/>
    <n v="3"/>
    <n v="0"/>
    <n v="2.2193999999999998"/>
    <n v="8.2200000000000006"/>
    <n v="0"/>
    <x v="1"/>
    <x v="4"/>
    <s v="Q4"/>
    <x v="3"/>
  </r>
  <r>
    <n v="4719"/>
    <s v="CA-2015-109736"/>
    <x v="998"/>
    <x v="1076"/>
    <x v="2"/>
    <s v="DJ-13420"/>
    <s v="Denny Joy"/>
    <x v="1"/>
    <x v="0"/>
    <x v="8"/>
    <s v="California"/>
    <x v="9"/>
    <x v="1"/>
    <x v="511"/>
    <x v="1"/>
    <x v="10"/>
    <x v="511"/>
    <n v="45.36"/>
    <n v="7"/>
    <n v="0"/>
    <n v="21.7728"/>
    <n v="45.36"/>
    <n v="0"/>
    <x v="1"/>
    <x v="2"/>
    <s v="Q4"/>
    <x v="3"/>
  </r>
  <r>
    <n v="4720"/>
    <s v="CA-2015-142601"/>
    <x v="24"/>
    <x v="1077"/>
    <x v="0"/>
    <s v="DE-13255"/>
    <s v="Deanra Eno"/>
    <x v="2"/>
    <x v="0"/>
    <x v="1"/>
    <s v="California"/>
    <x v="25"/>
    <x v="1"/>
    <x v="273"/>
    <x v="1"/>
    <x v="4"/>
    <x v="273"/>
    <n v="947.17"/>
    <n v="7"/>
    <n v="0"/>
    <n v="9.4717000000000002"/>
    <n v="947.17"/>
    <n v="0"/>
    <x v="1"/>
    <x v="3"/>
    <s v="Q2"/>
    <x v="3"/>
  </r>
  <r>
    <n v="4721"/>
    <s v="CA-2015-142601"/>
    <x v="24"/>
    <x v="1077"/>
    <x v="0"/>
    <s v="DE-13255"/>
    <s v="Deanra Eno"/>
    <x v="2"/>
    <x v="0"/>
    <x v="1"/>
    <s v="California"/>
    <x v="25"/>
    <x v="1"/>
    <x v="1693"/>
    <x v="1"/>
    <x v="10"/>
    <x v="1681"/>
    <n v="61.96"/>
    <n v="2"/>
    <n v="0"/>
    <n v="27.882000000000001"/>
    <n v="61.96"/>
    <n v="0"/>
    <x v="1"/>
    <x v="3"/>
    <s v="Q2"/>
    <x v="3"/>
  </r>
  <r>
    <n v="4722"/>
    <s v="CA-2014-106229"/>
    <x v="159"/>
    <x v="628"/>
    <x v="0"/>
    <s v="NR-18550"/>
    <s v="Nick Radford"/>
    <x v="0"/>
    <x v="0"/>
    <x v="34"/>
    <s v="Illinois"/>
    <x v="173"/>
    <x v="2"/>
    <x v="363"/>
    <x v="0"/>
    <x v="3"/>
    <x v="363"/>
    <n v="268.935"/>
    <n v="3"/>
    <n v="0.5"/>
    <n v="-209.76929999999999"/>
    <n v="134.4675"/>
    <n v="134.4675"/>
    <x v="2"/>
    <x v="1"/>
    <s v="Q2"/>
    <x v="3"/>
  </r>
  <r>
    <n v="4723"/>
    <s v="US-2017-135230"/>
    <x v="853"/>
    <x v="285"/>
    <x v="1"/>
    <s v="CK-12325"/>
    <s v="Christine Kargatis"/>
    <x v="2"/>
    <x v="0"/>
    <x v="4"/>
    <s v="Washington"/>
    <x v="5"/>
    <x v="1"/>
    <x v="773"/>
    <x v="1"/>
    <x v="6"/>
    <x v="772"/>
    <n v="7.58"/>
    <n v="1"/>
    <n v="0"/>
    <n v="2.9561999999999999"/>
    <n v="7.58"/>
    <n v="0"/>
    <x v="3"/>
    <x v="8"/>
    <s v="Q3"/>
    <x v="5"/>
  </r>
  <r>
    <n v="4724"/>
    <s v="CA-2016-159653"/>
    <x v="730"/>
    <x v="1078"/>
    <x v="3"/>
    <s v="JF-15490"/>
    <s v="Jeremy Farry"/>
    <x v="0"/>
    <x v="0"/>
    <x v="417"/>
    <s v="Georgia"/>
    <x v="505"/>
    <x v="0"/>
    <x v="522"/>
    <x v="1"/>
    <x v="2"/>
    <x v="522"/>
    <n v="14.73"/>
    <n v="3"/>
    <n v="0"/>
    <n v="7.2176999999999998"/>
    <n v="14.73"/>
    <n v="0"/>
    <x v="0"/>
    <x v="5"/>
    <s v="Q2"/>
    <x v="1"/>
  </r>
  <r>
    <n v="4725"/>
    <s v="CA-2016-131968"/>
    <x v="583"/>
    <x v="441"/>
    <x v="1"/>
    <s v="LB-16795"/>
    <s v="Laurel Beltran"/>
    <x v="2"/>
    <x v="0"/>
    <x v="264"/>
    <s v="Florida"/>
    <x v="330"/>
    <x v="0"/>
    <x v="91"/>
    <x v="1"/>
    <x v="8"/>
    <x v="91"/>
    <n v="9.8879999999999999"/>
    <n v="2"/>
    <n v="0.7"/>
    <n v="-6.9215999999999998"/>
    <n v="2.9664000000000006"/>
    <n v="6.9215999999999998"/>
    <x v="0"/>
    <x v="0"/>
    <s v="Q4"/>
    <x v="5"/>
  </r>
  <r>
    <n v="4726"/>
    <s v="CA-2016-131968"/>
    <x v="583"/>
    <x v="441"/>
    <x v="1"/>
    <s v="LB-16795"/>
    <s v="Laurel Beltran"/>
    <x v="2"/>
    <x v="0"/>
    <x v="264"/>
    <s v="Florida"/>
    <x v="330"/>
    <x v="0"/>
    <x v="137"/>
    <x v="1"/>
    <x v="9"/>
    <x v="138"/>
    <n v="671.54399999999998"/>
    <n v="3"/>
    <n v="0.2"/>
    <n v="50.3658"/>
    <n v="537.23519999999996"/>
    <n v="134.30879999999999"/>
    <x v="0"/>
    <x v="0"/>
    <s v="Q4"/>
    <x v="5"/>
  </r>
  <r>
    <n v="4727"/>
    <s v="CA-2014-119151"/>
    <x v="641"/>
    <x v="695"/>
    <x v="0"/>
    <s v="MP-18175"/>
    <s v="Mike Pelletier"/>
    <x v="2"/>
    <x v="0"/>
    <x v="20"/>
    <s v="New York"/>
    <x v="29"/>
    <x v="3"/>
    <x v="1362"/>
    <x v="1"/>
    <x v="4"/>
    <x v="1348"/>
    <n v="1117.92"/>
    <n v="4"/>
    <n v="0"/>
    <n v="55.896000000000001"/>
    <n v="1117.92"/>
    <n v="0"/>
    <x v="2"/>
    <x v="0"/>
    <s v="Q4"/>
    <x v="0"/>
  </r>
  <r>
    <n v="4728"/>
    <s v="CA-2014-119151"/>
    <x v="641"/>
    <x v="695"/>
    <x v="0"/>
    <s v="MP-18175"/>
    <s v="Mike Pelletier"/>
    <x v="2"/>
    <x v="0"/>
    <x v="20"/>
    <s v="New York"/>
    <x v="29"/>
    <x v="3"/>
    <x v="1121"/>
    <x v="0"/>
    <x v="0"/>
    <x v="1109"/>
    <n v="275.952"/>
    <n v="3"/>
    <n v="0.2"/>
    <n v="-37.943399999999997"/>
    <n v="220.76160000000002"/>
    <n v="55.190400000000004"/>
    <x v="2"/>
    <x v="0"/>
    <s v="Q4"/>
    <x v="0"/>
  </r>
  <r>
    <n v="4729"/>
    <s v="CA-2014-123323"/>
    <x v="845"/>
    <x v="648"/>
    <x v="1"/>
    <s v="LH-16900"/>
    <s v="Lena Hernandez"/>
    <x v="0"/>
    <x v="0"/>
    <x v="8"/>
    <s v="California"/>
    <x v="94"/>
    <x v="1"/>
    <x v="715"/>
    <x v="1"/>
    <x v="8"/>
    <x v="714"/>
    <n v="123.14400000000001"/>
    <n v="7"/>
    <n v="0.2"/>
    <n v="46.179000000000002"/>
    <n v="98.515200000000007"/>
    <n v="24.628800000000002"/>
    <x v="2"/>
    <x v="0"/>
    <s v="Q4"/>
    <x v="5"/>
  </r>
  <r>
    <n v="4730"/>
    <s v="CA-2016-124681"/>
    <x v="427"/>
    <x v="639"/>
    <x v="0"/>
    <s v="SV-20935"/>
    <s v="Susan Vittorini"/>
    <x v="0"/>
    <x v="0"/>
    <x v="61"/>
    <s v="Texas"/>
    <x v="162"/>
    <x v="2"/>
    <x v="1694"/>
    <x v="2"/>
    <x v="11"/>
    <x v="1682"/>
    <n v="15.576000000000001"/>
    <n v="3"/>
    <n v="0.2"/>
    <n v="3.3098999999999998"/>
    <n v="12.460800000000001"/>
    <n v="3.1152000000000002"/>
    <x v="0"/>
    <x v="7"/>
    <s v="Q3"/>
    <x v="2"/>
  </r>
  <r>
    <n v="4731"/>
    <s v="US-2015-103996"/>
    <x v="368"/>
    <x v="394"/>
    <x v="0"/>
    <s v="RB-19435"/>
    <s v="Richard Bierner"/>
    <x v="0"/>
    <x v="0"/>
    <x v="70"/>
    <s v="California"/>
    <x v="188"/>
    <x v="1"/>
    <x v="129"/>
    <x v="1"/>
    <x v="10"/>
    <x v="130"/>
    <n v="212.64"/>
    <n v="6"/>
    <n v="0"/>
    <n v="99.940799999999996"/>
    <n v="212.64"/>
    <n v="0"/>
    <x v="1"/>
    <x v="10"/>
    <s v="Q1"/>
    <x v="1"/>
  </r>
  <r>
    <n v="4732"/>
    <s v="US-2015-103996"/>
    <x v="368"/>
    <x v="394"/>
    <x v="0"/>
    <s v="RB-19435"/>
    <s v="Richard Bierner"/>
    <x v="0"/>
    <x v="0"/>
    <x v="70"/>
    <s v="California"/>
    <x v="188"/>
    <x v="1"/>
    <x v="1128"/>
    <x v="1"/>
    <x v="10"/>
    <x v="1116"/>
    <n v="9.8699999999999992"/>
    <n v="3"/>
    <n v="0"/>
    <n v="4.5401999999999996"/>
    <n v="9.8699999999999992"/>
    <n v="0"/>
    <x v="1"/>
    <x v="10"/>
    <s v="Q1"/>
    <x v="1"/>
  </r>
  <r>
    <n v="4733"/>
    <s v="US-2015-103996"/>
    <x v="368"/>
    <x v="394"/>
    <x v="0"/>
    <s v="RB-19435"/>
    <s v="Richard Bierner"/>
    <x v="0"/>
    <x v="0"/>
    <x v="70"/>
    <s v="California"/>
    <x v="188"/>
    <x v="1"/>
    <x v="936"/>
    <x v="2"/>
    <x v="11"/>
    <x v="929"/>
    <n v="53.25"/>
    <n v="3"/>
    <n v="0"/>
    <n v="20.767499999999998"/>
    <n v="53.25"/>
    <n v="0"/>
    <x v="1"/>
    <x v="10"/>
    <s v="Q1"/>
    <x v="1"/>
  </r>
  <r>
    <n v="4734"/>
    <s v="US-2015-103996"/>
    <x v="368"/>
    <x v="394"/>
    <x v="0"/>
    <s v="RB-19435"/>
    <s v="Richard Bierner"/>
    <x v="0"/>
    <x v="0"/>
    <x v="70"/>
    <s v="California"/>
    <x v="188"/>
    <x v="1"/>
    <x v="1494"/>
    <x v="0"/>
    <x v="5"/>
    <x v="1482"/>
    <n v="19.920000000000002"/>
    <n v="3"/>
    <n v="0"/>
    <n v="9.5616000000000003"/>
    <n v="19.920000000000002"/>
    <n v="0"/>
    <x v="1"/>
    <x v="10"/>
    <s v="Q1"/>
    <x v="1"/>
  </r>
  <r>
    <n v="4735"/>
    <s v="CA-2016-120530"/>
    <x v="281"/>
    <x v="361"/>
    <x v="1"/>
    <s v="Dl-13600"/>
    <s v="Dorris liebe"/>
    <x v="1"/>
    <x v="0"/>
    <x v="20"/>
    <s v="New York"/>
    <x v="45"/>
    <x v="3"/>
    <x v="1"/>
    <x v="0"/>
    <x v="1"/>
    <x v="1"/>
    <n v="658.74599999999998"/>
    <n v="3"/>
    <n v="0.1"/>
    <n v="146.38800000000001"/>
    <n v="592.87139999999999"/>
    <n v="65.874600000000001"/>
    <x v="0"/>
    <x v="3"/>
    <s v="Q2"/>
    <x v="6"/>
  </r>
  <r>
    <n v="4736"/>
    <s v="CA-2015-155054"/>
    <x v="385"/>
    <x v="959"/>
    <x v="1"/>
    <s v="PS-19045"/>
    <s v="Penelope Sewall"/>
    <x v="2"/>
    <x v="0"/>
    <x v="412"/>
    <s v="Maine"/>
    <x v="506"/>
    <x v="3"/>
    <x v="925"/>
    <x v="1"/>
    <x v="8"/>
    <x v="917"/>
    <n v="8.26"/>
    <n v="2"/>
    <n v="0"/>
    <n v="3.8822000000000001"/>
    <n v="8.26"/>
    <n v="0"/>
    <x v="1"/>
    <x v="1"/>
    <s v="Q2"/>
    <x v="3"/>
  </r>
  <r>
    <n v="4737"/>
    <s v="CA-2015-155054"/>
    <x v="385"/>
    <x v="959"/>
    <x v="1"/>
    <s v="PS-19045"/>
    <s v="Penelope Sewall"/>
    <x v="2"/>
    <x v="0"/>
    <x v="412"/>
    <s v="Maine"/>
    <x v="506"/>
    <x v="3"/>
    <x v="528"/>
    <x v="1"/>
    <x v="8"/>
    <x v="528"/>
    <n v="29.84"/>
    <n v="2"/>
    <n v="0"/>
    <n v="13.428000000000001"/>
    <n v="29.84"/>
    <n v="0"/>
    <x v="1"/>
    <x v="1"/>
    <s v="Q2"/>
    <x v="3"/>
  </r>
  <r>
    <n v="4738"/>
    <s v="CA-2015-155054"/>
    <x v="385"/>
    <x v="959"/>
    <x v="1"/>
    <s v="PS-19045"/>
    <s v="Penelope Sewall"/>
    <x v="2"/>
    <x v="0"/>
    <x v="412"/>
    <s v="Maine"/>
    <x v="506"/>
    <x v="3"/>
    <x v="151"/>
    <x v="2"/>
    <x v="11"/>
    <x v="152"/>
    <n v="67.98"/>
    <n v="2"/>
    <n v="0"/>
    <n v="14.9556"/>
    <n v="67.98"/>
    <n v="0"/>
    <x v="1"/>
    <x v="1"/>
    <s v="Q2"/>
    <x v="3"/>
  </r>
  <r>
    <n v="4739"/>
    <s v="CA-2015-105725"/>
    <x v="954"/>
    <x v="998"/>
    <x v="1"/>
    <s v="GT-14755"/>
    <s v="Guy Thornton"/>
    <x v="0"/>
    <x v="0"/>
    <x v="85"/>
    <s v="California"/>
    <x v="106"/>
    <x v="1"/>
    <x v="580"/>
    <x v="1"/>
    <x v="2"/>
    <x v="580"/>
    <n v="61.06"/>
    <n v="2"/>
    <n v="0"/>
    <n v="28.087599999999998"/>
    <n v="61.06"/>
    <n v="0"/>
    <x v="1"/>
    <x v="11"/>
    <s v="Q1"/>
    <x v="4"/>
  </r>
  <r>
    <n v="4740"/>
    <s v="CA-2015-105725"/>
    <x v="954"/>
    <x v="998"/>
    <x v="1"/>
    <s v="GT-14755"/>
    <s v="Guy Thornton"/>
    <x v="0"/>
    <x v="0"/>
    <x v="85"/>
    <s v="California"/>
    <x v="106"/>
    <x v="1"/>
    <x v="972"/>
    <x v="0"/>
    <x v="3"/>
    <x v="966"/>
    <n v="35.543999999999997"/>
    <n v="1"/>
    <n v="0.2"/>
    <n v="-0.88859999999999995"/>
    <n v="28.435199999999998"/>
    <n v="7.1087999999999996"/>
    <x v="1"/>
    <x v="11"/>
    <s v="Q1"/>
    <x v="4"/>
  </r>
  <r>
    <n v="4741"/>
    <s v="CA-2017-164364"/>
    <x v="105"/>
    <x v="38"/>
    <x v="1"/>
    <s v="CS-12355"/>
    <s v="Christine Sundaresam"/>
    <x v="0"/>
    <x v="0"/>
    <x v="4"/>
    <s v="Washington"/>
    <x v="60"/>
    <x v="1"/>
    <x v="690"/>
    <x v="1"/>
    <x v="2"/>
    <x v="690"/>
    <n v="9.9600000000000009"/>
    <n v="2"/>
    <n v="0"/>
    <n v="4.5815999999999999"/>
    <n v="9.9600000000000009"/>
    <n v="0"/>
    <x v="3"/>
    <x v="0"/>
    <s v="Q4"/>
    <x v="1"/>
  </r>
  <r>
    <n v="4742"/>
    <s v="CA-2017-164364"/>
    <x v="105"/>
    <x v="38"/>
    <x v="1"/>
    <s v="CS-12355"/>
    <s v="Christine Sundaresam"/>
    <x v="0"/>
    <x v="0"/>
    <x v="4"/>
    <s v="Washington"/>
    <x v="60"/>
    <x v="1"/>
    <x v="1320"/>
    <x v="1"/>
    <x v="6"/>
    <x v="1306"/>
    <n v="9.2100000000000009"/>
    <n v="3"/>
    <n v="0"/>
    <n v="2.3025000000000002"/>
    <n v="9.2100000000000009"/>
    <n v="0"/>
    <x v="3"/>
    <x v="0"/>
    <s v="Q4"/>
    <x v="1"/>
  </r>
  <r>
    <n v="4743"/>
    <s v="CA-2017-164364"/>
    <x v="105"/>
    <x v="38"/>
    <x v="1"/>
    <s v="CS-12355"/>
    <s v="Christine Sundaresam"/>
    <x v="0"/>
    <x v="0"/>
    <x v="4"/>
    <s v="Washington"/>
    <x v="60"/>
    <x v="1"/>
    <x v="660"/>
    <x v="1"/>
    <x v="14"/>
    <x v="660"/>
    <n v="27.93"/>
    <n v="3"/>
    <n v="0"/>
    <n v="8.0997000000000003"/>
    <n v="27.93"/>
    <n v="0"/>
    <x v="3"/>
    <x v="0"/>
    <s v="Q4"/>
    <x v="1"/>
  </r>
  <r>
    <n v="4744"/>
    <s v="CA-2017-168123"/>
    <x v="916"/>
    <x v="974"/>
    <x v="3"/>
    <s v="JD-16060"/>
    <s v="Julia Dunbar"/>
    <x v="0"/>
    <x v="0"/>
    <x v="30"/>
    <s v="Minnesota"/>
    <x v="38"/>
    <x v="2"/>
    <x v="1432"/>
    <x v="1"/>
    <x v="13"/>
    <x v="1420"/>
    <n v="7.9"/>
    <n v="2"/>
    <n v="0"/>
    <n v="2.528"/>
    <n v="7.9"/>
    <n v="0"/>
    <x v="3"/>
    <x v="10"/>
    <s v="Q1"/>
    <x v="1"/>
  </r>
  <r>
    <n v="4745"/>
    <s v="CA-2017-168123"/>
    <x v="916"/>
    <x v="974"/>
    <x v="3"/>
    <s v="JD-16060"/>
    <s v="Julia Dunbar"/>
    <x v="0"/>
    <x v="0"/>
    <x v="30"/>
    <s v="Minnesota"/>
    <x v="38"/>
    <x v="2"/>
    <x v="1125"/>
    <x v="1"/>
    <x v="4"/>
    <x v="1113"/>
    <n v="221.16"/>
    <n v="4"/>
    <n v="0"/>
    <n v="57.501600000000003"/>
    <n v="221.16"/>
    <n v="0"/>
    <x v="3"/>
    <x v="10"/>
    <s v="Q1"/>
    <x v="1"/>
  </r>
  <r>
    <n v="4746"/>
    <s v="CA-2017-168123"/>
    <x v="916"/>
    <x v="974"/>
    <x v="3"/>
    <s v="JD-16060"/>
    <s v="Julia Dunbar"/>
    <x v="0"/>
    <x v="0"/>
    <x v="30"/>
    <s v="Minnesota"/>
    <x v="38"/>
    <x v="2"/>
    <x v="669"/>
    <x v="1"/>
    <x v="8"/>
    <x v="669"/>
    <n v="127.96"/>
    <n v="2"/>
    <n v="0"/>
    <n v="62.700400000000002"/>
    <n v="127.96"/>
    <n v="0"/>
    <x v="3"/>
    <x v="10"/>
    <s v="Q1"/>
    <x v="1"/>
  </r>
  <r>
    <n v="4747"/>
    <s v="CA-2017-168123"/>
    <x v="916"/>
    <x v="974"/>
    <x v="3"/>
    <s v="JD-16060"/>
    <s v="Julia Dunbar"/>
    <x v="0"/>
    <x v="0"/>
    <x v="30"/>
    <s v="Minnesota"/>
    <x v="38"/>
    <x v="2"/>
    <x v="799"/>
    <x v="1"/>
    <x v="8"/>
    <x v="797"/>
    <n v="18.690000000000001"/>
    <n v="3"/>
    <n v="0"/>
    <n v="9.1580999999999992"/>
    <n v="18.690000000000001"/>
    <n v="0"/>
    <x v="3"/>
    <x v="10"/>
    <s v="Q1"/>
    <x v="1"/>
  </r>
  <r>
    <n v="4748"/>
    <s v="CA-2016-120005"/>
    <x v="840"/>
    <x v="1079"/>
    <x v="3"/>
    <s v="TS-21160"/>
    <s v="Theresa Swint"/>
    <x v="1"/>
    <x v="0"/>
    <x v="8"/>
    <s v="California"/>
    <x v="94"/>
    <x v="1"/>
    <x v="1566"/>
    <x v="1"/>
    <x v="14"/>
    <x v="1557"/>
    <n v="25.35"/>
    <n v="3"/>
    <n v="0"/>
    <n v="7.6050000000000004"/>
    <n v="25.35"/>
    <n v="0"/>
    <x v="0"/>
    <x v="10"/>
    <s v="Q1"/>
    <x v="6"/>
  </r>
  <r>
    <n v="4749"/>
    <s v="CA-2016-120005"/>
    <x v="840"/>
    <x v="1079"/>
    <x v="3"/>
    <s v="TS-21160"/>
    <s v="Theresa Swint"/>
    <x v="1"/>
    <x v="0"/>
    <x v="8"/>
    <s v="California"/>
    <x v="94"/>
    <x v="1"/>
    <x v="1530"/>
    <x v="0"/>
    <x v="5"/>
    <x v="1517"/>
    <n v="35.28"/>
    <n v="3"/>
    <n v="0"/>
    <n v="11.995200000000001"/>
    <n v="35.28"/>
    <n v="0"/>
    <x v="0"/>
    <x v="10"/>
    <s v="Q1"/>
    <x v="6"/>
  </r>
  <r>
    <n v="4750"/>
    <s v="CA-2016-123526"/>
    <x v="435"/>
    <x v="487"/>
    <x v="2"/>
    <s v="BV-11245"/>
    <s v="Benjamin Venier"/>
    <x v="1"/>
    <x v="0"/>
    <x v="4"/>
    <s v="Washington"/>
    <x v="5"/>
    <x v="1"/>
    <x v="481"/>
    <x v="1"/>
    <x v="10"/>
    <x v="482"/>
    <n v="33.4"/>
    <n v="5"/>
    <n v="0"/>
    <n v="16.032"/>
    <n v="33.4"/>
    <n v="0"/>
    <x v="0"/>
    <x v="4"/>
    <s v="Q4"/>
    <x v="3"/>
  </r>
  <r>
    <n v="4751"/>
    <s v="CA-2016-127649"/>
    <x v="877"/>
    <x v="1080"/>
    <x v="2"/>
    <s v="DL-13495"/>
    <s v="Dionis Lloyd"/>
    <x v="1"/>
    <x v="0"/>
    <x v="258"/>
    <s v="Washington"/>
    <x v="320"/>
    <x v="1"/>
    <x v="1491"/>
    <x v="2"/>
    <x v="15"/>
    <x v="1478"/>
    <n v="837.6"/>
    <n v="3"/>
    <n v="0.2"/>
    <n v="62.82"/>
    <n v="670.08"/>
    <n v="167.52"/>
    <x v="0"/>
    <x v="2"/>
    <s v="Q4"/>
    <x v="5"/>
  </r>
  <r>
    <n v="4752"/>
    <s v="CA-2016-159989"/>
    <x v="10"/>
    <x v="10"/>
    <x v="1"/>
    <s v="EB-13870"/>
    <s v="Emily Burns"/>
    <x v="0"/>
    <x v="0"/>
    <x v="47"/>
    <s v="Tennessee"/>
    <x v="78"/>
    <x v="0"/>
    <x v="1049"/>
    <x v="2"/>
    <x v="7"/>
    <x v="1038"/>
    <n v="40.68"/>
    <n v="3"/>
    <n v="0.2"/>
    <n v="-9.1530000000000005"/>
    <n v="32.544000000000004"/>
    <n v="8.136000000000001"/>
    <x v="0"/>
    <x v="4"/>
    <s v="Q4"/>
    <x v="5"/>
  </r>
  <r>
    <n v="4753"/>
    <s v="CA-2017-103499"/>
    <x v="225"/>
    <x v="865"/>
    <x v="1"/>
    <s v="ES-14020"/>
    <s v="Erica Smith"/>
    <x v="0"/>
    <x v="0"/>
    <x v="25"/>
    <s v="Tennessee"/>
    <x v="279"/>
    <x v="0"/>
    <x v="541"/>
    <x v="0"/>
    <x v="1"/>
    <x v="541"/>
    <n v="209.56800000000001"/>
    <n v="2"/>
    <n v="0.2"/>
    <n v="-23.5764"/>
    <n v="167.65440000000001"/>
    <n v="41.913600000000002"/>
    <x v="3"/>
    <x v="0"/>
    <s v="Q4"/>
    <x v="2"/>
  </r>
  <r>
    <n v="4754"/>
    <s v="US-2015-167220"/>
    <x v="295"/>
    <x v="313"/>
    <x v="1"/>
    <s v="JB-15925"/>
    <s v="Joni Blumstein"/>
    <x v="0"/>
    <x v="0"/>
    <x v="89"/>
    <s v="Texas"/>
    <x v="110"/>
    <x v="2"/>
    <x v="1695"/>
    <x v="2"/>
    <x v="11"/>
    <x v="1683"/>
    <n v="22.367999999999999"/>
    <n v="4"/>
    <n v="0.2"/>
    <n v="6.4307999999999996"/>
    <n v="17.894400000000001"/>
    <n v="4.4736000000000002"/>
    <x v="1"/>
    <x v="4"/>
    <s v="Q4"/>
    <x v="3"/>
  </r>
  <r>
    <n v="4755"/>
    <s v="CA-2017-126354"/>
    <x v="447"/>
    <x v="493"/>
    <x v="1"/>
    <s v="SC-20380"/>
    <s v="Shahid Collister"/>
    <x v="0"/>
    <x v="0"/>
    <x v="95"/>
    <s v="Florida"/>
    <x v="118"/>
    <x v="0"/>
    <x v="625"/>
    <x v="1"/>
    <x v="8"/>
    <x v="625"/>
    <n v="3.8820000000000001"/>
    <n v="2"/>
    <n v="0.7"/>
    <n v="-2.5880000000000001"/>
    <n v="1.1646000000000003"/>
    <n v="2.7174"/>
    <x v="3"/>
    <x v="11"/>
    <s v="Q1"/>
    <x v="5"/>
  </r>
  <r>
    <n v="4756"/>
    <s v="CA-2017-126354"/>
    <x v="447"/>
    <x v="493"/>
    <x v="1"/>
    <s v="SC-20380"/>
    <s v="Shahid Collister"/>
    <x v="0"/>
    <x v="0"/>
    <x v="95"/>
    <s v="Florida"/>
    <x v="118"/>
    <x v="0"/>
    <x v="1696"/>
    <x v="1"/>
    <x v="10"/>
    <x v="1684"/>
    <n v="115.29600000000001"/>
    <n v="3"/>
    <n v="0.2"/>
    <n v="40.3536"/>
    <n v="92.236800000000017"/>
    <n v="23.059200000000004"/>
    <x v="3"/>
    <x v="11"/>
    <s v="Q1"/>
    <x v="5"/>
  </r>
  <r>
    <n v="4757"/>
    <s v="CA-2017-169817"/>
    <x v="296"/>
    <x v="425"/>
    <x v="1"/>
    <s v="EB-13870"/>
    <s v="Emily Burns"/>
    <x v="0"/>
    <x v="0"/>
    <x v="10"/>
    <s v="Pennsylvania"/>
    <x v="105"/>
    <x v="3"/>
    <x v="1310"/>
    <x v="1"/>
    <x v="8"/>
    <x v="1296"/>
    <n v="1.9079999999999999"/>
    <n v="2"/>
    <n v="0.7"/>
    <n v="-1.5264"/>
    <n v="0.57240000000000002"/>
    <n v="1.3355999999999999"/>
    <x v="3"/>
    <x v="8"/>
    <s v="Q3"/>
    <x v="6"/>
  </r>
  <r>
    <n v="4758"/>
    <s v="US-2017-144582"/>
    <x v="504"/>
    <x v="547"/>
    <x v="1"/>
    <s v="TC-21475"/>
    <s v="Tony Chapman"/>
    <x v="2"/>
    <x v="0"/>
    <x v="414"/>
    <s v="Illinois"/>
    <x v="507"/>
    <x v="2"/>
    <x v="582"/>
    <x v="1"/>
    <x v="8"/>
    <x v="582"/>
    <n v="43.372"/>
    <n v="7"/>
    <n v="0.8"/>
    <n v="-69.395200000000003"/>
    <n v="8.6743999999999986"/>
    <n v="34.697600000000001"/>
    <x v="3"/>
    <x v="3"/>
    <s v="Q2"/>
    <x v="1"/>
  </r>
  <r>
    <n v="4759"/>
    <s v="CA-2014-121573"/>
    <x v="935"/>
    <x v="322"/>
    <x v="1"/>
    <s v="SG-20605"/>
    <s v="Speros Goranitis"/>
    <x v="0"/>
    <x v="0"/>
    <x v="20"/>
    <s v="New York"/>
    <x v="29"/>
    <x v="3"/>
    <x v="469"/>
    <x v="2"/>
    <x v="7"/>
    <x v="470"/>
    <n v="783.96"/>
    <n v="4"/>
    <n v="0"/>
    <n v="219.50880000000001"/>
    <n v="783.96"/>
    <n v="0"/>
    <x v="2"/>
    <x v="0"/>
    <s v="Q4"/>
    <x v="2"/>
  </r>
  <r>
    <n v="4760"/>
    <s v="CA-2014-121573"/>
    <x v="935"/>
    <x v="322"/>
    <x v="1"/>
    <s v="SG-20605"/>
    <s v="Speros Goranitis"/>
    <x v="0"/>
    <x v="0"/>
    <x v="20"/>
    <s v="New York"/>
    <x v="29"/>
    <x v="3"/>
    <x v="997"/>
    <x v="1"/>
    <x v="8"/>
    <x v="989"/>
    <n v="48.896000000000001"/>
    <n v="2"/>
    <n v="0.2"/>
    <n v="18.335999999999999"/>
    <n v="39.116800000000005"/>
    <n v="9.7792000000000012"/>
    <x v="2"/>
    <x v="0"/>
    <s v="Q4"/>
    <x v="2"/>
  </r>
  <r>
    <n v="4761"/>
    <s v="CA-2014-121573"/>
    <x v="935"/>
    <x v="322"/>
    <x v="1"/>
    <s v="SG-20605"/>
    <s v="Speros Goranitis"/>
    <x v="0"/>
    <x v="0"/>
    <x v="20"/>
    <s v="New York"/>
    <x v="29"/>
    <x v="3"/>
    <x v="696"/>
    <x v="1"/>
    <x v="8"/>
    <x v="696"/>
    <n v="7.8559999999999999"/>
    <n v="2"/>
    <n v="0.2"/>
    <n v="2.8477999999999999"/>
    <n v="6.2848000000000006"/>
    <n v="1.5712000000000002"/>
    <x v="2"/>
    <x v="0"/>
    <s v="Q4"/>
    <x v="2"/>
  </r>
  <r>
    <n v="4762"/>
    <s v="CA-2016-117660"/>
    <x v="945"/>
    <x v="505"/>
    <x v="1"/>
    <s v="BM-11785"/>
    <s v="Bryan Mills"/>
    <x v="0"/>
    <x v="0"/>
    <x v="38"/>
    <s v="Ohio"/>
    <x v="47"/>
    <x v="3"/>
    <x v="1647"/>
    <x v="1"/>
    <x v="2"/>
    <x v="1636"/>
    <n v="5.9039999999999999"/>
    <n v="2"/>
    <n v="0.2"/>
    <n v="1.9925999999999999"/>
    <n v="4.7232000000000003"/>
    <n v="1.1808000000000001"/>
    <x v="0"/>
    <x v="4"/>
    <s v="Q4"/>
    <x v="5"/>
  </r>
  <r>
    <n v="4763"/>
    <s v="CA-2016-117660"/>
    <x v="945"/>
    <x v="505"/>
    <x v="1"/>
    <s v="BM-11785"/>
    <s v="Bryan Mills"/>
    <x v="0"/>
    <x v="0"/>
    <x v="38"/>
    <s v="Ohio"/>
    <x v="47"/>
    <x v="3"/>
    <x v="1257"/>
    <x v="1"/>
    <x v="14"/>
    <x v="1241"/>
    <n v="13.712"/>
    <n v="2"/>
    <n v="0.2"/>
    <n v="1.0284"/>
    <n v="10.9696"/>
    <n v="2.7423999999999999"/>
    <x v="0"/>
    <x v="4"/>
    <s v="Q4"/>
    <x v="5"/>
  </r>
  <r>
    <n v="4764"/>
    <s v="CA-2014-112851"/>
    <x v="328"/>
    <x v="110"/>
    <x v="1"/>
    <s v="NR-18550"/>
    <s v="Nick Radford"/>
    <x v="0"/>
    <x v="0"/>
    <x v="374"/>
    <s v="California"/>
    <x v="457"/>
    <x v="1"/>
    <x v="1697"/>
    <x v="1"/>
    <x v="12"/>
    <x v="1685"/>
    <n v="182.94"/>
    <n v="3"/>
    <n v="0"/>
    <n v="85.981800000000007"/>
    <n v="182.94"/>
    <n v="0"/>
    <x v="2"/>
    <x v="8"/>
    <s v="Q3"/>
    <x v="4"/>
  </r>
  <r>
    <n v="4765"/>
    <s v="CA-2017-123701"/>
    <x v="221"/>
    <x v="207"/>
    <x v="2"/>
    <s v="PG-18820"/>
    <s v="Patrick Gardner"/>
    <x v="0"/>
    <x v="0"/>
    <x v="8"/>
    <s v="California"/>
    <x v="94"/>
    <x v="1"/>
    <x v="924"/>
    <x v="1"/>
    <x v="6"/>
    <x v="916"/>
    <n v="27.76"/>
    <n v="4"/>
    <n v="0"/>
    <n v="9.9936000000000007"/>
    <n v="27.76"/>
    <n v="0"/>
    <x v="3"/>
    <x v="0"/>
    <s v="Q4"/>
    <x v="5"/>
  </r>
  <r>
    <n v="4766"/>
    <s v="CA-2015-118227"/>
    <x v="999"/>
    <x v="353"/>
    <x v="1"/>
    <s v="DB-13270"/>
    <s v="Deborah Brumfield"/>
    <x v="2"/>
    <x v="0"/>
    <x v="20"/>
    <s v="New York"/>
    <x v="29"/>
    <x v="3"/>
    <x v="1062"/>
    <x v="1"/>
    <x v="6"/>
    <x v="1051"/>
    <n v="25.99"/>
    <n v="1"/>
    <n v="0"/>
    <n v="7.5370999999999997"/>
    <n v="25.99"/>
    <n v="0"/>
    <x v="1"/>
    <x v="3"/>
    <s v="Q2"/>
    <x v="5"/>
  </r>
  <r>
    <n v="4767"/>
    <s v="CA-2015-123155"/>
    <x v="1000"/>
    <x v="1003"/>
    <x v="2"/>
    <s v="NS-18640"/>
    <s v="Noel Staavos"/>
    <x v="1"/>
    <x v="0"/>
    <x v="52"/>
    <s v="Texas"/>
    <x v="65"/>
    <x v="2"/>
    <x v="721"/>
    <x v="2"/>
    <x v="11"/>
    <x v="720"/>
    <n v="113.52"/>
    <n v="5"/>
    <n v="0.2"/>
    <n v="29.798999999999999"/>
    <n v="90.816000000000003"/>
    <n v="22.704000000000001"/>
    <x v="1"/>
    <x v="10"/>
    <s v="Q1"/>
    <x v="2"/>
  </r>
  <r>
    <n v="4768"/>
    <s v="CA-2015-123155"/>
    <x v="1000"/>
    <x v="1003"/>
    <x v="2"/>
    <s v="NS-18640"/>
    <s v="Noel Staavos"/>
    <x v="1"/>
    <x v="0"/>
    <x v="52"/>
    <s v="Texas"/>
    <x v="65"/>
    <x v="2"/>
    <x v="1187"/>
    <x v="2"/>
    <x v="7"/>
    <x v="1173"/>
    <n v="359.88"/>
    <n v="3"/>
    <n v="0.2"/>
    <n v="22.4925"/>
    <n v="287.904"/>
    <n v="71.975999999999999"/>
    <x v="1"/>
    <x v="10"/>
    <s v="Q1"/>
    <x v="2"/>
  </r>
  <r>
    <n v="4769"/>
    <s v="CA-2017-158883"/>
    <x v="455"/>
    <x v="1081"/>
    <x v="3"/>
    <s v="CS-11860"/>
    <s v="Cari Schnelling"/>
    <x v="0"/>
    <x v="0"/>
    <x v="108"/>
    <s v="North Carolina"/>
    <x v="222"/>
    <x v="0"/>
    <x v="1588"/>
    <x v="1"/>
    <x v="10"/>
    <x v="1580"/>
    <n v="25.344000000000001"/>
    <n v="4"/>
    <n v="0.2"/>
    <n v="9.1872000000000007"/>
    <n v="20.275200000000002"/>
    <n v="5.0688000000000004"/>
    <x v="3"/>
    <x v="1"/>
    <s v="Q2"/>
    <x v="5"/>
  </r>
  <r>
    <n v="4770"/>
    <s v="US-2016-114888"/>
    <x v="251"/>
    <x v="926"/>
    <x v="0"/>
    <s v="CC-12430"/>
    <s v="Chuck Clark"/>
    <x v="2"/>
    <x v="0"/>
    <x v="8"/>
    <s v="California"/>
    <x v="9"/>
    <x v="1"/>
    <x v="591"/>
    <x v="1"/>
    <x v="8"/>
    <x v="591"/>
    <n v="11.952"/>
    <n v="3"/>
    <n v="0.2"/>
    <n v="4.1832000000000003"/>
    <n v="9.5616000000000003"/>
    <n v="2.3904000000000001"/>
    <x v="0"/>
    <x v="8"/>
    <s v="Q3"/>
    <x v="2"/>
  </r>
  <r>
    <n v="4771"/>
    <s v="US-2016-114888"/>
    <x v="251"/>
    <x v="926"/>
    <x v="0"/>
    <s v="CC-12430"/>
    <s v="Chuck Clark"/>
    <x v="2"/>
    <x v="0"/>
    <x v="8"/>
    <s v="California"/>
    <x v="9"/>
    <x v="1"/>
    <x v="1698"/>
    <x v="1"/>
    <x v="14"/>
    <x v="1686"/>
    <n v="6.24"/>
    <n v="3"/>
    <n v="0"/>
    <n v="1.8720000000000001"/>
    <n v="6.24"/>
    <n v="0"/>
    <x v="0"/>
    <x v="8"/>
    <s v="Q3"/>
    <x v="2"/>
  </r>
  <r>
    <n v="4772"/>
    <s v="US-2014-167262"/>
    <x v="656"/>
    <x v="1082"/>
    <x v="0"/>
    <s v="AC-10450"/>
    <s v="Amy Cox"/>
    <x v="0"/>
    <x v="0"/>
    <x v="418"/>
    <s v="Arizona"/>
    <x v="508"/>
    <x v="1"/>
    <x v="39"/>
    <x v="2"/>
    <x v="7"/>
    <x v="39"/>
    <n v="742.33600000000001"/>
    <n v="8"/>
    <n v="0.2"/>
    <n v="83.512799999999999"/>
    <n v="593.86880000000008"/>
    <n v="148.46720000000002"/>
    <x v="2"/>
    <x v="2"/>
    <s v="Q4"/>
    <x v="5"/>
  </r>
  <r>
    <n v="4773"/>
    <s v="CA-2017-119746"/>
    <x v="51"/>
    <x v="207"/>
    <x v="1"/>
    <s v="CM-12385"/>
    <s v="Christopher Martinez"/>
    <x v="0"/>
    <x v="0"/>
    <x v="22"/>
    <s v="Illinois"/>
    <x v="26"/>
    <x v="2"/>
    <x v="1372"/>
    <x v="0"/>
    <x v="5"/>
    <x v="1357"/>
    <n v="6.4640000000000004"/>
    <n v="1"/>
    <n v="0.6"/>
    <n v="-4.04"/>
    <n v="2.5856000000000003"/>
    <n v="3.8784000000000001"/>
    <x v="3"/>
    <x v="0"/>
    <s v="Q4"/>
    <x v="6"/>
  </r>
  <r>
    <n v="4774"/>
    <s v="CA-2017-119746"/>
    <x v="51"/>
    <x v="207"/>
    <x v="1"/>
    <s v="CM-12385"/>
    <s v="Christopher Martinez"/>
    <x v="0"/>
    <x v="0"/>
    <x v="22"/>
    <s v="Illinois"/>
    <x v="26"/>
    <x v="2"/>
    <x v="745"/>
    <x v="1"/>
    <x v="2"/>
    <x v="743"/>
    <n v="11.52"/>
    <n v="5"/>
    <n v="0.2"/>
    <n v="4.1760000000000002"/>
    <n v="9.2159999999999993"/>
    <n v="2.3039999999999998"/>
    <x v="3"/>
    <x v="0"/>
    <s v="Q4"/>
    <x v="6"/>
  </r>
  <r>
    <n v="4775"/>
    <s v="CA-2017-119746"/>
    <x v="51"/>
    <x v="207"/>
    <x v="1"/>
    <s v="CM-12385"/>
    <s v="Christopher Martinez"/>
    <x v="0"/>
    <x v="0"/>
    <x v="22"/>
    <s v="Illinois"/>
    <x v="26"/>
    <x v="2"/>
    <x v="872"/>
    <x v="2"/>
    <x v="7"/>
    <x v="866"/>
    <n v="222.38399999999999"/>
    <n v="2"/>
    <n v="0.2"/>
    <n v="16.678799999999999"/>
    <n v="177.90719999999999"/>
    <n v="44.476799999999997"/>
    <x v="3"/>
    <x v="0"/>
    <s v="Q4"/>
    <x v="6"/>
  </r>
  <r>
    <n v="4776"/>
    <s v="CA-2017-108091"/>
    <x v="673"/>
    <x v="410"/>
    <x v="1"/>
    <s v="EK-13795"/>
    <s v="Eileen Kiefer"/>
    <x v="2"/>
    <x v="0"/>
    <x v="194"/>
    <s v="California"/>
    <x v="245"/>
    <x v="1"/>
    <x v="809"/>
    <x v="1"/>
    <x v="6"/>
    <x v="807"/>
    <n v="23.36"/>
    <n v="4"/>
    <n v="0"/>
    <n v="6.0735999999999999"/>
    <n v="23.36"/>
    <n v="0"/>
    <x v="3"/>
    <x v="0"/>
    <s v="Q4"/>
    <x v="6"/>
  </r>
  <r>
    <n v="4777"/>
    <s v="CA-2016-101630"/>
    <x v="317"/>
    <x v="1083"/>
    <x v="0"/>
    <s v="CK-12760"/>
    <s v="Cyma Kinney"/>
    <x v="1"/>
    <x v="0"/>
    <x v="85"/>
    <s v="New York"/>
    <x v="254"/>
    <x v="3"/>
    <x v="865"/>
    <x v="1"/>
    <x v="2"/>
    <x v="859"/>
    <n v="8.67"/>
    <n v="3"/>
    <n v="0"/>
    <n v="4.0749000000000004"/>
    <n v="8.67"/>
    <n v="0"/>
    <x v="0"/>
    <x v="11"/>
    <s v="Q1"/>
    <x v="5"/>
  </r>
  <r>
    <n v="4778"/>
    <s v="CA-2016-101630"/>
    <x v="317"/>
    <x v="1083"/>
    <x v="0"/>
    <s v="CK-12760"/>
    <s v="Cyma Kinney"/>
    <x v="1"/>
    <x v="0"/>
    <x v="85"/>
    <s v="New York"/>
    <x v="254"/>
    <x v="3"/>
    <x v="1257"/>
    <x v="1"/>
    <x v="14"/>
    <x v="1241"/>
    <n v="25.71"/>
    <n v="3"/>
    <n v="0"/>
    <n v="6.6845999999999997"/>
    <n v="25.71"/>
    <n v="0"/>
    <x v="0"/>
    <x v="11"/>
    <s v="Q1"/>
    <x v="5"/>
  </r>
  <r>
    <n v="4779"/>
    <s v="CA-2017-132346"/>
    <x v="659"/>
    <x v="45"/>
    <x v="1"/>
    <s v="PK-19075"/>
    <s v="Pete Kriz"/>
    <x v="0"/>
    <x v="0"/>
    <x v="46"/>
    <s v="Delaware"/>
    <x v="284"/>
    <x v="3"/>
    <x v="336"/>
    <x v="1"/>
    <x v="9"/>
    <x v="336"/>
    <n v="100.94"/>
    <n v="7"/>
    <n v="0"/>
    <n v="33.310200000000002"/>
    <n v="100.94"/>
    <n v="0"/>
    <x v="3"/>
    <x v="0"/>
    <s v="Q4"/>
    <x v="0"/>
  </r>
  <r>
    <n v="4780"/>
    <s v="CA-2014-150301"/>
    <x v="1001"/>
    <x v="1084"/>
    <x v="2"/>
    <s v="MH-18025"/>
    <s v="Michelle Huthwaite"/>
    <x v="0"/>
    <x v="0"/>
    <x v="198"/>
    <s v="New York"/>
    <x v="249"/>
    <x v="3"/>
    <x v="474"/>
    <x v="0"/>
    <x v="1"/>
    <x v="475"/>
    <n v="63.881999999999998"/>
    <n v="1"/>
    <n v="0.1"/>
    <n v="10.647"/>
    <n v="57.4938"/>
    <n v="6.3882000000000003"/>
    <x v="2"/>
    <x v="7"/>
    <s v="Q3"/>
    <x v="0"/>
  </r>
  <r>
    <n v="4781"/>
    <s v="CA-2014-159310"/>
    <x v="845"/>
    <x v="648"/>
    <x v="1"/>
    <s v="SC-20725"/>
    <s v="Steven Cartwright"/>
    <x v="0"/>
    <x v="0"/>
    <x v="12"/>
    <s v="Texas"/>
    <x v="32"/>
    <x v="2"/>
    <x v="1423"/>
    <x v="0"/>
    <x v="1"/>
    <x v="1411"/>
    <n v="683.14400000000001"/>
    <n v="4"/>
    <n v="0.3"/>
    <n v="0"/>
    <n v="478.20079999999996"/>
    <n v="204.94319999999999"/>
    <x v="2"/>
    <x v="0"/>
    <s v="Q4"/>
    <x v="5"/>
  </r>
  <r>
    <n v="4782"/>
    <s v="CA-2014-159310"/>
    <x v="845"/>
    <x v="648"/>
    <x v="1"/>
    <s v="SC-20725"/>
    <s v="Steven Cartwright"/>
    <x v="0"/>
    <x v="0"/>
    <x v="12"/>
    <s v="Texas"/>
    <x v="32"/>
    <x v="2"/>
    <x v="1699"/>
    <x v="1"/>
    <x v="8"/>
    <x v="1687"/>
    <n v="1.476"/>
    <n v="3"/>
    <n v="0.8"/>
    <n v="-2.214"/>
    <n v="0.29519999999999991"/>
    <n v="1.1808000000000001"/>
    <x v="2"/>
    <x v="0"/>
    <s v="Q4"/>
    <x v="5"/>
  </r>
  <r>
    <n v="4783"/>
    <s v="CA-2014-159310"/>
    <x v="845"/>
    <x v="648"/>
    <x v="1"/>
    <s v="SC-20725"/>
    <s v="Steven Cartwright"/>
    <x v="0"/>
    <x v="0"/>
    <x v="12"/>
    <s v="Texas"/>
    <x v="32"/>
    <x v="2"/>
    <x v="515"/>
    <x v="1"/>
    <x v="14"/>
    <x v="515"/>
    <n v="40.712000000000003"/>
    <n v="7"/>
    <n v="0.2"/>
    <n v="3.5623"/>
    <n v="32.569600000000001"/>
    <n v="8.1424000000000003"/>
    <x v="2"/>
    <x v="0"/>
    <s v="Q4"/>
    <x v="5"/>
  </r>
  <r>
    <n v="4784"/>
    <s v="US-2017-147984"/>
    <x v="480"/>
    <x v="1085"/>
    <x v="1"/>
    <s v="GB-14575"/>
    <s v="Giulietta Baptist"/>
    <x v="0"/>
    <x v="0"/>
    <x v="391"/>
    <s v="Kansas"/>
    <x v="476"/>
    <x v="2"/>
    <x v="964"/>
    <x v="1"/>
    <x v="10"/>
    <x v="957"/>
    <n v="279.89999999999998"/>
    <n v="5"/>
    <n v="0"/>
    <n v="137.15100000000001"/>
    <n v="279.89999999999998"/>
    <n v="0"/>
    <x v="3"/>
    <x v="9"/>
    <s v="Q1"/>
    <x v="3"/>
  </r>
  <r>
    <n v="4785"/>
    <s v="CA-2015-104346"/>
    <x v="555"/>
    <x v="313"/>
    <x v="1"/>
    <s v="IM-15070"/>
    <s v="Irene Maddox"/>
    <x v="0"/>
    <x v="0"/>
    <x v="77"/>
    <s v="Colorado"/>
    <x v="97"/>
    <x v="1"/>
    <x v="1355"/>
    <x v="1"/>
    <x v="6"/>
    <x v="1341"/>
    <n v="13.12"/>
    <n v="5"/>
    <n v="0.2"/>
    <n v="1.1479999999999999"/>
    <n v="10.496"/>
    <n v="2.6240000000000001"/>
    <x v="1"/>
    <x v="4"/>
    <s v="Q4"/>
    <x v="5"/>
  </r>
  <r>
    <n v="4786"/>
    <s v="CA-2015-104346"/>
    <x v="555"/>
    <x v="313"/>
    <x v="1"/>
    <s v="IM-15070"/>
    <s v="Irene Maddox"/>
    <x v="0"/>
    <x v="0"/>
    <x v="77"/>
    <s v="Colorado"/>
    <x v="97"/>
    <x v="1"/>
    <x v="1368"/>
    <x v="0"/>
    <x v="0"/>
    <x v="1353"/>
    <n v="69.575999999999993"/>
    <n v="4"/>
    <n v="0.7"/>
    <n v="-143.79040000000001"/>
    <n v="20.872800000000002"/>
    <n v="48.703199999999995"/>
    <x v="1"/>
    <x v="4"/>
    <s v="Q4"/>
    <x v="5"/>
  </r>
  <r>
    <n v="4787"/>
    <s v="CA-2015-104346"/>
    <x v="555"/>
    <x v="313"/>
    <x v="1"/>
    <s v="IM-15070"/>
    <s v="Irene Maddox"/>
    <x v="0"/>
    <x v="0"/>
    <x v="77"/>
    <s v="Colorado"/>
    <x v="97"/>
    <x v="1"/>
    <x v="824"/>
    <x v="1"/>
    <x v="6"/>
    <x v="820"/>
    <n v="4.2240000000000002"/>
    <n v="3"/>
    <n v="0.2"/>
    <n v="0.47520000000000001"/>
    <n v="3.3792000000000004"/>
    <n v="0.84480000000000011"/>
    <x v="1"/>
    <x v="4"/>
    <s v="Q4"/>
    <x v="5"/>
  </r>
  <r>
    <n v="4788"/>
    <s v="CA-2015-104346"/>
    <x v="555"/>
    <x v="313"/>
    <x v="1"/>
    <s v="IM-15070"/>
    <s v="Irene Maddox"/>
    <x v="0"/>
    <x v="0"/>
    <x v="77"/>
    <s v="Colorado"/>
    <x v="97"/>
    <x v="1"/>
    <x v="1700"/>
    <x v="2"/>
    <x v="11"/>
    <x v="1688"/>
    <n v="58.08"/>
    <n v="4"/>
    <n v="0.2"/>
    <n v="-6.5339999999999998"/>
    <n v="46.463999999999999"/>
    <n v="11.616"/>
    <x v="1"/>
    <x v="4"/>
    <s v="Q4"/>
    <x v="5"/>
  </r>
  <r>
    <n v="4789"/>
    <s v="CA-2015-104346"/>
    <x v="555"/>
    <x v="313"/>
    <x v="1"/>
    <s v="IM-15070"/>
    <s v="Irene Maddox"/>
    <x v="0"/>
    <x v="0"/>
    <x v="77"/>
    <s v="Colorado"/>
    <x v="97"/>
    <x v="1"/>
    <x v="1027"/>
    <x v="0"/>
    <x v="5"/>
    <x v="1018"/>
    <n v="52.415999999999997"/>
    <n v="9"/>
    <n v="0.2"/>
    <n v="15.069599999999999"/>
    <n v="41.9328"/>
    <n v="10.4832"/>
    <x v="1"/>
    <x v="4"/>
    <s v="Q4"/>
    <x v="5"/>
  </r>
  <r>
    <n v="4790"/>
    <s v="CA-2015-104346"/>
    <x v="555"/>
    <x v="313"/>
    <x v="1"/>
    <s v="IM-15070"/>
    <s v="Irene Maddox"/>
    <x v="0"/>
    <x v="0"/>
    <x v="77"/>
    <s v="Colorado"/>
    <x v="97"/>
    <x v="1"/>
    <x v="1001"/>
    <x v="0"/>
    <x v="5"/>
    <x v="993"/>
    <n v="54.92"/>
    <n v="5"/>
    <n v="0.2"/>
    <n v="10.984"/>
    <n v="43.936000000000007"/>
    <n v="10.984000000000002"/>
    <x v="1"/>
    <x v="4"/>
    <s v="Q4"/>
    <x v="5"/>
  </r>
  <r>
    <n v="4791"/>
    <s v="CA-2015-104346"/>
    <x v="555"/>
    <x v="313"/>
    <x v="1"/>
    <s v="IM-15070"/>
    <s v="Irene Maddox"/>
    <x v="0"/>
    <x v="0"/>
    <x v="77"/>
    <s v="Colorado"/>
    <x v="97"/>
    <x v="1"/>
    <x v="1342"/>
    <x v="0"/>
    <x v="3"/>
    <x v="1327"/>
    <n v="364.95"/>
    <n v="5"/>
    <n v="0.5"/>
    <n v="-248.166"/>
    <n v="182.47499999999999"/>
    <n v="182.47499999999999"/>
    <x v="1"/>
    <x v="4"/>
    <s v="Q4"/>
    <x v="5"/>
  </r>
  <r>
    <n v="4792"/>
    <s v="CA-2015-104346"/>
    <x v="555"/>
    <x v="313"/>
    <x v="1"/>
    <s v="IM-15070"/>
    <s v="Irene Maddox"/>
    <x v="0"/>
    <x v="0"/>
    <x v="77"/>
    <s v="Colorado"/>
    <x v="97"/>
    <x v="1"/>
    <x v="778"/>
    <x v="1"/>
    <x v="10"/>
    <x v="1689"/>
    <n v="85.055999999999997"/>
    <n v="3"/>
    <n v="0.2"/>
    <n v="28.706399999999999"/>
    <n v="68.044799999999995"/>
    <n v="17.011199999999999"/>
    <x v="1"/>
    <x v="4"/>
    <s v="Q4"/>
    <x v="5"/>
  </r>
  <r>
    <n v="4793"/>
    <s v="CA-2015-104346"/>
    <x v="555"/>
    <x v="313"/>
    <x v="1"/>
    <s v="IM-15070"/>
    <s v="Irene Maddox"/>
    <x v="0"/>
    <x v="0"/>
    <x v="77"/>
    <s v="Colorado"/>
    <x v="97"/>
    <x v="1"/>
    <x v="96"/>
    <x v="1"/>
    <x v="10"/>
    <x v="96"/>
    <n v="27.696000000000002"/>
    <n v="3"/>
    <n v="0.2"/>
    <n v="9.6936"/>
    <n v="22.156800000000004"/>
    <n v="5.539200000000001"/>
    <x v="1"/>
    <x v="4"/>
    <s v="Q4"/>
    <x v="5"/>
  </r>
  <r>
    <n v="4794"/>
    <s v="US-2015-141684"/>
    <x v="685"/>
    <x v="1086"/>
    <x v="1"/>
    <s v="MM-18055"/>
    <s v="Michelle Moray"/>
    <x v="0"/>
    <x v="0"/>
    <x v="20"/>
    <s v="New York"/>
    <x v="164"/>
    <x v="3"/>
    <x v="910"/>
    <x v="1"/>
    <x v="10"/>
    <x v="902"/>
    <n v="24.96"/>
    <n v="4"/>
    <n v="0"/>
    <n v="11.231999999999999"/>
    <n v="24.96"/>
    <n v="0"/>
    <x v="1"/>
    <x v="1"/>
    <s v="Q2"/>
    <x v="2"/>
  </r>
  <r>
    <n v="4795"/>
    <s v="CA-2015-144722"/>
    <x v="199"/>
    <x v="325"/>
    <x v="1"/>
    <s v="MF-18250"/>
    <s v="Monica Federle"/>
    <x v="1"/>
    <x v="0"/>
    <x v="1"/>
    <s v="California"/>
    <x v="1"/>
    <x v="1"/>
    <x v="1618"/>
    <x v="0"/>
    <x v="5"/>
    <x v="1609"/>
    <n v="43.13"/>
    <n v="1"/>
    <n v="0"/>
    <n v="18.114599999999999"/>
    <n v="43.13"/>
    <n v="0"/>
    <x v="1"/>
    <x v="10"/>
    <s v="Q1"/>
    <x v="2"/>
  </r>
  <r>
    <n v="4796"/>
    <s v="CA-2015-120516"/>
    <x v="863"/>
    <x v="1087"/>
    <x v="1"/>
    <s v="CK-12595"/>
    <s v="Clytie Kelty"/>
    <x v="0"/>
    <x v="0"/>
    <x v="419"/>
    <s v="Georgia"/>
    <x v="509"/>
    <x v="0"/>
    <x v="620"/>
    <x v="1"/>
    <x v="8"/>
    <x v="620"/>
    <n v="5.64"/>
    <n v="3"/>
    <n v="0"/>
    <n v="2.7071999999999998"/>
    <n v="5.64"/>
    <n v="0"/>
    <x v="1"/>
    <x v="6"/>
    <s v="Q3"/>
    <x v="6"/>
  </r>
  <r>
    <n v="4797"/>
    <s v="US-2016-148901"/>
    <x v="675"/>
    <x v="1088"/>
    <x v="1"/>
    <s v="MK-17905"/>
    <s v="Michael Kennedy"/>
    <x v="1"/>
    <x v="0"/>
    <x v="108"/>
    <s v="Florida"/>
    <x v="133"/>
    <x v="0"/>
    <x v="1242"/>
    <x v="1"/>
    <x v="8"/>
    <x v="1225"/>
    <n v="57.582000000000001"/>
    <n v="3"/>
    <n v="0.7"/>
    <n v="-44.1462"/>
    <n v="17.274600000000003"/>
    <n v="40.307400000000001"/>
    <x v="0"/>
    <x v="5"/>
    <s v="Q2"/>
    <x v="3"/>
  </r>
  <r>
    <n v="4798"/>
    <s v="US-2016-148901"/>
    <x v="675"/>
    <x v="1088"/>
    <x v="1"/>
    <s v="MK-17905"/>
    <s v="Michael Kennedy"/>
    <x v="1"/>
    <x v="0"/>
    <x v="108"/>
    <s v="Florida"/>
    <x v="133"/>
    <x v="0"/>
    <x v="1347"/>
    <x v="1"/>
    <x v="10"/>
    <x v="1332"/>
    <n v="31.103999999999999"/>
    <n v="6"/>
    <n v="0.2"/>
    <n v="10.8864"/>
    <n v="24.883200000000002"/>
    <n v="6.2208000000000006"/>
    <x v="0"/>
    <x v="5"/>
    <s v="Q2"/>
    <x v="3"/>
  </r>
  <r>
    <n v="4799"/>
    <s v="US-2016-148901"/>
    <x v="675"/>
    <x v="1088"/>
    <x v="1"/>
    <s v="MK-17905"/>
    <s v="Michael Kennedy"/>
    <x v="1"/>
    <x v="0"/>
    <x v="108"/>
    <s v="Florida"/>
    <x v="133"/>
    <x v="0"/>
    <x v="1598"/>
    <x v="0"/>
    <x v="5"/>
    <x v="1590"/>
    <n v="30.192"/>
    <n v="3"/>
    <n v="0.2"/>
    <n v="8.3027999999999995"/>
    <n v="24.153600000000001"/>
    <n v="6.0384000000000002"/>
    <x v="0"/>
    <x v="5"/>
    <s v="Q2"/>
    <x v="3"/>
  </r>
  <r>
    <n v="4800"/>
    <s v="US-2016-148901"/>
    <x v="675"/>
    <x v="1088"/>
    <x v="1"/>
    <s v="MK-17905"/>
    <s v="Michael Kennedy"/>
    <x v="1"/>
    <x v="0"/>
    <x v="108"/>
    <s v="Florida"/>
    <x v="133"/>
    <x v="0"/>
    <x v="47"/>
    <x v="2"/>
    <x v="7"/>
    <x v="47"/>
    <n v="43.6"/>
    <n v="5"/>
    <n v="0.2"/>
    <n v="4.3600000000000003"/>
    <n v="34.880000000000003"/>
    <n v="8.7200000000000006"/>
    <x v="0"/>
    <x v="5"/>
    <s v="Q2"/>
    <x v="3"/>
  </r>
  <r>
    <n v="4801"/>
    <s v="US-2016-148901"/>
    <x v="675"/>
    <x v="1088"/>
    <x v="1"/>
    <s v="MK-17905"/>
    <s v="Michael Kennedy"/>
    <x v="1"/>
    <x v="0"/>
    <x v="108"/>
    <s v="Florida"/>
    <x v="133"/>
    <x v="0"/>
    <x v="1701"/>
    <x v="1"/>
    <x v="6"/>
    <x v="1690"/>
    <n v="4.7679999999999998"/>
    <n v="2"/>
    <n v="0.2"/>
    <n v="0.41720000000000002"/>
    <n v="3.8144"/>
    <n v="0.9536"/>
    <x v="0"/>
    <x v="5"/>
    <s v="Q2"/>
    <x v="3"/>
  </r>
  <r>
    <n v="4802"/>
    <s v="US-2016-148901"/>
    <x v="675"/>
    <x v="1088"/>
    <x v="1"/>
    <s v="MK-17905"/>
    <s v="Michael Kennedy"/>
    <x v="1"/>
    <x v="0"/>
    <x v="108"/>
    <s v="Florida"/>
    <x v="133"/>
    <x v="0"/>
    <x v="153"/>
    <x v="1"/>
    <x v="8"/>
    <x v="154"/>
    <n v="10.38"/>
    <n v="2"/>
    <n v="0.7"/>
    <n v="-7.6120000000000001"/>
    <n v="3.1140000000000008"/>
    <n v="7.266"/>
    <x v="0"/>
    <x v="5"/>
    <s v="Q2"/>
    <x v="3"/>
  </r>
  <r>
    <n v="4803"/>
    <s v="US-2016-148901"/>
    <x v="675"/>
    <x v="1088"/>
    <x v="1"/>
    <s v="MK-17905"/>
    <s v="Michael Kennedy"/>
    <x v="1"/>
    <x v="0"/>
    <x v="108"/>
    <s v="Florida"/>
    <x v="133"/>
    <x v="0"/>
    <x v="78"/>
    <x v="1"/>
    <x v="8"/>
    <x v="78"/>
    <n v="13.391999999999999"/>
    <n v="8"/>
    <n v="0.7"/>
    <n v="-9.8208000000000002"/>
    <n v="4.0176000000000007"/>
    <n v="9.3743999999999996"/>
    <x v="0"/>
    <x v="5"/>
    <s v="Q2"/>
    <x v="3"/>
  </r>
  <r>
    <n v="4804"/>
    <s v="CA-2017-136364"/>
    <x v="1002"/>
    <x v="1089"/>
    <x v="0"/>
    <s v="MH-17455"/>
    <s v="Mark Hamilton"/>
    <x v="0"/>
    <x v="0"/>
    <x v="10"/>
    <s v="Pennsylvania"/>
    <x v="11"/>
    <x v="3"/>
    <x v="781"/>
    <x v="2"/>
    <x v="7"/>
    <x v="780"/>
    <n v="39.594000000000001"/>
    <n v="1"/>
    <n v="0.4"/>
    <n v="-7.2588999999999997"/>
    <n v="23.756399999999999"/>
    <n v="15.837600000000002"/>
    <x v="3"/>
    <x v="7"/>
    <s v="Q3"/>
    <x v="6"/>
  </r>
  <r>
    <n v="4805"/>
    <s v="CA-2017-136364"/>
    <x v="1002"/>
    <x v="1089"/>
    <x v="0"/>
    <s v="MH-17455"/>
    <s v="Mark Hamilton"/>
    <x v="0"/>
    <x v="0"/>
    <x v="10"/>
    <s v="Pennsylvania"/>
    <x v="11"/>
    <x v="3"/>
    <x v="1308"/>
    <x v="0"/>
    <x v="5"/>
    <x v="1293"/>
    <n v="91.007999999999996"/>
    <n v="9"/>
    <n v="0.2"/>
    <n v="19.339200000000002"/>
    <n v="72.806399999999996"/>
    <n v="18.201599999999999"/>
    <x v="3"/>
    <x v="7"/>
    <s v="Q3"/>
    <x v="6"/>
  </r>
  <r>
    <n v="4806"/>
    <s v="CA-2015-137708"/>
    <x v="6"/>
    <x v="332"/>
    <x v="0"/>
    <s v="NG-18430"/>
    <s v="Nathan Gelder"/>
    <x v="0"/>
    <x v="0"/>
    <x v="1"/>
    <s v="California"/>
    <x v="141"/>
    <x v="1"/>
    <x v="640"/>
    <x v="1"/>
    <x v="10"/>
    <x v="640"/>
    <n v="37.94"/>
    <n v="2"/>
    <n v="0"/>
    <n v="18.211200000000002"/>
    <n v="37.94"/>
    <n v="0"/>
    <x v="1"/>
    <x v="0"/>
    <s v="Q4"/>
    <x v="1"/>
  </r>
  <r>
    <n v="4807"/>
    <s v="CA-2015-137708"/>
    <x v="6"/>
    <x v="332"/>
    <x v="0"/>
    <s v="NG-18430"/>
    <s v="Nathan Gelder"/>
    <x v="0"/>
    <x v="0"/>
    <x v="1"/>
    <s v="California"/>
    <x v="141"/>
    <x v="1"/>
    <x v="1450"/>
    <x v="1"/>
    <x v="10"/>
    <x v="1437"/>
    <n v="42.8"/>
    <n v="10"/>
    <n v="0"/>
    <n v="19.260000000000002"/>
    <n v="42.8"/>
    <n v="0"/>
    <x v="1"/>
    <x v="0"/>
    <s v="Q4"/>
    <x v="1"/>
  </r>
  <r>
    <n v="4808"/>
    <s v="CA-2015-137708"/>
    <x v="6"/>
    <x v="332"/>
    <x v="0"/>
    <s v="NG-18430"/>
    <s v="Nathan Gelder"/>
    <x v="0"/>
    <x v="0"/>
    <x v="1"/>
    <s v="California"/>
    <x v="141"/>
    <x v="1"/>
    <x v="602"/>
    <x v="1"/>
    <x v="4"/>
    <x v="602"/>
    <n v="33.630000000000003"/>
    <n v="3"/>
    <n v="0"/>
    <n v="10.089"/>
    <n v="33.630000000000003"/>
    <n v="0"/>
    <x v="1"/>
    <x v="0"/>
    <s v="Q4"/>
    <x v="1"/>
  </r>
  <r>
    <n v="4809"/>
    <s v="CA-2014-149055"/>
    <x v="533"/>
    <x v="986"/>
    <x v="1"/>
    <s v="PB-19210"/>
    <s v="Phillip Breyer"/>
    <x v="1"/>
    <x v="0"/>
    <x v="10"/>
    <s v="Pennsylvania"/>
    <x v="63"/>
    <x v="3"/>
    <x v="1249"/>
    <x v="1"/>
    <x v="12"/>
    <x v="1233"/>
    <n v="62.808"/>
    <n v="3"/>
    <n v="0.2"/>
    <n v="21.197700000000001"/>
    <n v="50.246400000000001"/>
    <n v="12.5616"/>
    <x v="2"/>
    <x v="0"/>
    <s v="Q4"/>
    <x v="1"/>
  </r>
  <r>
    <n v="4810"/>
    <s v="CA-2015-151589"/>
    <x v="17"/>
    <x v="1090"/>
    <x v="2"/>
    <s v="RE-19450"/>
    <s v="Richard Eichhorn"/>
    <x v="0"/>
    <x v="0"/>
    <x v="342"/>
    <s v="Wisconsin"/>
    <x v="423"/>
    <x v="2"/>
    <x v="1689"/>
    <x v="1"/>
    <x v="10"/>
    <x v="1677"/>
    <n v="195.64"/>
    <n v="4"/>
    <n v="0"/>
    <n v="91.950800000000001"/>
    <n v="195.64"/>
    <n v="0"/>
    <x v="1"/>
    <x v="4"/>
    <s v="Q4"/>
    <x v="1"/>
  </r>
  <r>
    <n v="4811"/>
    <s v="CA-2015-151589"/>
    <x v="17"/>
    <x v="1090"/>
    <x v="2"/>
    <s v="RE-19450"/>
    <s v="Richard Eichhorn"/>
    <x v="0"/>
    <x v="0"/>
    <x v="342"/>
    <s v="Wisconsin"/>
    <x v="423"/>
    <x v="2"/>
    <x v="1191"/>
    <x v="2"/>
    <x v="7"/>
    <x v="1176"/>
    <n v="239.9"/>
    <n v="2"/>
    <n v="0"/>
    <n v="71.97"/>
    <n v="239.9"/>
    <n v="0"/>
    <x v="1"/>
    <x v="4"/>
    <s v="Q4"/>
    <x v="1"/>
  </r>
  <r>
    <n v="4812"/>
    <s v="CA-2016-121370"/>
    <x v="696"/>
    <x v="423"/>
    <x v="0"/>
    <s v="EB-14110"/>
    <s v="Eugene Barchas"/>
    <x v="0"/>
    <x v="0"/>
    <x v="10"/>
    <s v="Pennsylvania"/>
    <x v="63"/>
    <x v="3"/>
    <x v="323"/>
    <x v="0"/>
    <x v="1"/>
    <x v="323"/>
    <n v="380.05799999999999"/>
    <n v="3"/>
    <n v="0.3"/>
    <n v="-21.717600000000001"/>
    <n v="266.04059999999998"/>
    <n v="114.01739999999999"/>
    <x v="0"/>
    <x v="0"/>
    <s v="Q4"/>
    <x v="2"/>
  </r>
  <r>
    <n v="4813"/>
    <s v="CA-2016-121370"/>
    <x v="696"/>
    <x v="423"/>
    <x v="0"/>
    <s v="EB-14110"/>
    <s v="Eugene Barchas"/>
    <x v="0"/>
    <x v="0"/>
    <x v="10"/>
    <s v="Pennsylvania"/>
    <x v="63"/>
    <x v="3"/>
    <x v="361"/>
    <x v="2"/>
    <x v="16"/>
    <x v="361"/>
    <n v="1199.9760000000001"/>
    <n v="4"/>
    <n v="0.4"/>
    <n v="179.99639999999999"/>
    <n v="719.98560000000009"/>
    <n v="479.99040000000008"/>
    <x v="0"/>
    <x v="0"/>
    <s v="Q4"/>
    <x v="2"/>
  </r>
  <r>
    <n v="4814"/>
    <s v="CA-2016-121370"/>
    <x v="696"/>
    <x v="423"/>
    <x v="0"/>
    <s v="EB-14110"/>
    <s v="Eugene Barchas"/>
    <x v="0"/>
    <x v="0"/>
    <x v="10"/>
    <s v="Pennsylvania"/>
    <x v="63"/>
    <x v="3"/>
    <x v="1702"/>
    <x v="0"/>
    <x v="5"/>
    <x v="1691"/>
    <n v="48.576000000000001"/>
    <n v="3"/>
    <n v="0.2"/>
    <n v="9.7151999999999994"/>
    <n v="38.860800000000005"/>
    <n v="9.7152000000000012"/>
    <x v="0"/>
    <x v="0"/>
    <s v="Q4"/>
    <x v="2"/>
  </r>
  <r>
    <n v="4815"/>
    <s v="CA-2016-111696"/>
    <x v="541"/>
    <x v="761"/>
    <x v="2"/>
    <s v="TB-21625"/>
    <s v="Trudy Brown"/>
    <x v="0"/>
    <x v="0"/>
    <x v="1"/>
    <s v="California"/>
    <x v="25"/>
    <x v="1"/>
    <x v="150"/>
    <x v="1"/>
    <x v="10"/>
    <x v="151"/>
    <n v="17.940000000000001"/>
    <n v="3"/>
    <n v="0"/>
    <n v="8.0730000000000004"/>
    <n v="17.940000000000001"/>
    <n v="0"/>
    <x v="0"/>
    <x v="5"/>
    <s v="Q2"/>
    <x v="1"/>
  </r>
  <r>
    <n v="4816"/>
    <s v="CA-2014-139598"/>
    <x v="58"/>
    <x v="252"/>
    <x v="1"/>
    <s v="MG-17695"/>
    <s v="Maureen Gnade"/>
    <x v="0"/>
    <x v="0"/>
    <x v="10"/>
    <s v="Pennsylvania"/>
    <x v="63"/>
    <x v="3"/>
    <x v="229"/>
    <x v="1"/>
    <x v="10"/>
    <x v="230"/>
    <n v="18.263999999999999"/>
    <n v="3"/>
    <n v="0.2"/>
    <n v="6.1641000000000004"/>
    <n v="14.6112"/>
    <n v="3.6528"/>
    <x v="2"/>
    <x v="4"/>
    <s v="Q4"/>
    <x v="5"/>
  </r>
  <r>
    <n v="4817"/>
    <s v="CA-2014-139598"/>
    <x v="58"/>
    <x v="252"/>
    <x v="1"/>
    <s v="MG-17695"/>
    <s v="Maureen Gnade"/>
    <x v="0"/>
    <x v="0"/>
    <x v="10"/>
    <s v="Pennsylvania"/>
    <x v="63"/>
    <x v="3"/>
    <x v="1656"/>
    <x v="1"/>
    <x v="9"/>
    <x v="1644"/>
    <n v="34.655999999999999"/>
    <n v="2"/>
    <n v="0.2"/>
    <n v="5.6315999999999997"/>
    <n v="27.724800000000002"/>
    <n v="6.9312000000000005"/>
    <x v="2"/>
    <x v="4"/>
    <s v="Q4"/>
    <x v="5"/>
  </r>
  <r>
    <n v="4818"/>
    <s v="CA-2014-139598"/>
    <x v="58"/>
    <x v="252"/>
    <x v="1"/>
    <s v="MG-17695"/>
    <s v="Maureen Gnade"/>
    <x v="0"/>
    <x v="0"/>
    <x v="10"/>
    <s v="Pennsylvania"/>
    <x v="63"/>
    <x v="3"/>
    <x v="543"/>
    <x v="1"/>
    <x v="9"/>
    <x v="543"/>
    <n v="81.552000000000007"/>
    <n v="2"/>
    <n v="0.2"/>
    <n v="8.1552000000000007"/>
    <n v="65.241600000000005"/>
    <n v="16.310400000000001"/>
    <x v="2"/>
    <x v="4"/>
    <s v="Q4"/>
    <x v="5"/>
  </r>
  <r>
    <n v="4819"/>
    <s v="CA-2014-139598"/>
    <x v="58"/>
    <x v="252"/>
    <x v="1"/>
    <s v="MG-17695"/>
    <s v="Maureen Gnade"/>
    <x v="0"/>
    <x v="0"/>
    <x v="10"/>
    <s v="Pennsylvania"/>
    <x v="63"/>
    <x v="3"/>
    <x v="1043"/>
    <x v="1"/>
    <x v="4"/>
    <x v="1032"/>
    <n v="227.136"/>
    <n v="4"/>
    <n v="0.2"/>
    <n v="-42.588000000000001"/>
    <n v="181.7088"/>
    <n v="45.427199999999999"/>
    <x v="2"/>
    <x v="4"/>
    <s v="Q4"/>
    <x v="5"/>
  </r>
  <r>
    <n v="4820"/>
    <s v="CA-2017-117436"/>
    <x v="110"/>
    <x v="1055"/>
    <x v="1"/>
    <s v="LW-17125"/>
    <s v="Liz Willingham"/>
    <x v="0"/>
    <x v="0"/>
    <x v="165"/>
    <s v="Connecticut"/>
    <x v="211"/>
    <x v="3"/>
    <x v="1499"/>
    <x v="1"/>
    <x v="8"/>
    <x v="1487"/>
    <n v="10.36"/>
    <n v="2"/>
    <n v="0"/>
    <n v="5.0763999999999996"/>
    <n v="10.36"/>
    <n v="0"/>
    <x v="3"/>
    <x v="1"/>
    <s v="Q2"/>
    <x v="6"/>
  </r>
  <r>
    <n v="4821"/>
    <s v="CA-2015-140025"/>
    <x v="1003"/>
    <x v="1091"/>
    <x v="1"/>
    <s v="PF-19120"/>
    <s v="Peter Fuller"/>
    <x v="0"/>
    <x v="0"/>
    <x v="52"/>
    <s v="Texas"/>
    <x v="65"/>
    <x v="2"/>
    <x v="1364"/>
    <x v="1"/>
    <x v="9"/>
    <x v="1350"/>
    <n v="463.24799999999999"/>
    <n v="8"/>
    <n v="0.8"/>
    <n v="-1181.2824000000001"/>
    <n v="92.649599999999978"/>
    <n v="370.59840000000003"/>
    <x v="1"/>
    <x v="3"/>
    <s v="Q2"/>
    <x v="0"/>
  </r>
  <r>
    <n v="4822"/>
    <s v="CA-2015-140025"/>
    <x v="1003"/>
    <x v="1091"/>
    <x v="1"/>
    <s v="PF-19120"/>
    <s v="Peter Fuller"/>
    <x v="0"/>
    <x v="0"/>
    <x v="52"/>
    <s v="Texas"/>
    <x v="65"/>
    <x v="2"/>
    <x v="657"/>
    <x v="2"/>
    <x v="11"/>
    <x v="657"/>
    <n v="383.952"/>
    <n v="6"/>
    <n v="0.2"/>
    <n v="47.994"/>
    <n v="307.16160000000002"/>
    <n v="76.790400000000005"/>
    <x v="1"/>
    <x v="3"/>
    <s v="Q2"/>
    <x v="0"/>
  </r>
  <r>
    <n v="4823"/>
    <s v="CA-2016-134222"/>
    <x v="212"/>
    <x v="625"/>
    <x v="3"/>
    <s v="NZ-18565"/>
    <s v="Nick Zandusky"/>
    <x v="2"/>
    <x v="0"/>
    <x v="420"/>
    <s v="Arizona"/>
    <x v="510"/>
    <x v="1"/>
    <x v="444"/>
    <x v="1"/>
    <x v="8"/>
    <x v="444"/>
    <n v="44.856000000000002"/>
    <n v="6"/>
    <n v="0.7"/>
    <n v="-35.884799999999998"/>
    <n v="13.456800000000003"/>
    <n v="31.3992"/>
    <x v="0"/>
    <x v="7"/>
    <s v="Q3"/>
    <x v="1"/>
  </r>
  <r>
    <n v="4824"/>
    <s v="CA-2016-140018"/>
    <x v="831"/>
    <x v="482"/>
    <x v="1"/>
    <s v="CK-12205"/>
    <s v="Chloris Kastensmidt"/>
    <x v="0"/>
    <x v="0"/>
    <x v="38"/>
    <s v="Ohio"/>
    <x v="47"/>
    <x v="3"/>
    <x v="1703"/>
    <x v="2"/>
    <x v="15"/>
    <x v="1692"/>
    <n v="30.344999999999999"/>
    <n v="7"/>
    <n v="0.7"/>
    <n v="-24.276"/>
    <n v="9.1035000000000004"/>
    <n v="21.241499999999998"/>
    <x v="0"/>
    <x v="0"/>
    <s v="Q4"/>
    <x v="2"/>
  </r>
  <r>
    <n v="4825"/>
    <s v="CA-2016-140018"/>
    <x v="831"/>
    <x v="482"/>
    <x v="1"/>
    <s v="CK-12205"/>
    <s v="Chloris Kastensmidt"/>
    <x v="0"/>
    <x v="0"/>
    <x v="38"/>
    <s v="Ohio"/>
    <x v="47"/>
    <x v="3"/>
    <x v="163"/>
    <x v="0"/>
    <x v="1"/>
    <x v="164"/>
    <n v="127.554"/>
    <n v="3"/>
    <n v="0.3"/>
    <n v="-9.1110000000000007"/>
    <n v="89.28779999999999"/>
    <n v="38.266199999999998"/>
    <x v="0"/>
    <x v="0"/>
    <s v="Q4"/>
    <x v="2"/>
  </r>
  <r>
    <n v="4826"/>
    <s v="CA-2016-140018"/>
    <x v="831"/>
    <x v="482"/>
    <x v="1"/>
    <s v="CK-12205"/>
    <s v="Chloris Kastensmidt"/>
    <x v="0"/>
    <x v="0"/>
    <x v="38"/>
    <s v="Ohio"/>
    <x v="47"/>
    <x v="3"/>
    <x v="1416"/>
    <x v="0"/>
    <x v="5"/>
    <x v="1403"/>
    <n v="77.951999999999998"/>
    <n v="3"/>
    <n v="0.2"/>
    <n v="15.590400000000001"/>
    <n v="62.361600000000003"/>
    <n v="15.590400000000001"/>
    <x v="0"/>
    <x v="0"/>
    <s v="Q4"/>
    <x v="2"/>
  </r>
  <r>
    <n v="4827"/>
    <s v="US-2017-136707"/>
    <x v="105"/>
    <x v="205"/>
    <x v="2"/>
    <s v="JE-15610"/>
    <s v="Jim Epp"/>
    <x v="1"/>
    <x v="0"/>
    <x v="1"/>
    <s v="California"/>
    <x v="1"/>
    <x v="1"/>
    <x v="236"/>
    <x v="1"/>
    <x v="8"/>
    <x v="237"/>
    <n v="14.016"/>
    <n v="4"/>
    <n v="0.2"/>
    <n v="4.9055999999999997"/>
    <n v="11.212800000000001"/>
    <n v="2.8032000000000004"/>
    <x v="3"/>
    <x v="0"/>
    <s v="Q4"/>
    <x v="1"/>
  </r>
  <r>
    <n v="4828"/>
    <s v="CA-2014-152562"/>
    <x v="301"/>
    <x v="821"/>
    <x v="1"/>
    <s v="JO-15145"/>
    <s v="Jack O'Briant"/>
    <x v="1"/>
    <x v="0"/>
    <x v="102"/>
    <s v="Kentucky"/>
    <x v="126"/>
    <x v="0"/>
    <x v="1156"/>
    <x v="1"/>
    <x v="4"/>
    <x v="1144"/>
    <n v="69.52"/>
    <n v="2"/>
    <n v="0"/>
    <n v="19.465599999999998"/>
    <n v="69.52"/>
    <n v="0"/>
    <x v="2"/>
    <x v="0"/>
    <s v="Q4"/>
    <x v="3"/>
  </r>
  <r>
    <n v="4829"/>
    <s v="CA-2014-152562"/>
    <x v="301"/>
    <x v="821"/>
    <x v="1"/>
    <s v="JO-15145"/>
    <s v="Jack O'Briant"/>
    <x v="1"/>
    <x v="0"/>
    <x v="102"/>
    <s v="Kentucky"/>
    <x v="126"/>
    <x v="0"/>
    <x v="868"/>
    <x v="1"/>
    <x v="6"/>
    <x v="862"/>
    <n v="5.64"/>
    <n v="3"/>
    <n v="0"/>
    <n v="1.6355999999999999"/>
    <n v="5.64"/>
    <n v="0"/>
    <x v="2"/>
    <x v="0"/>
    <s v="Q4"/>
    <x v="3"/>
  </r>
  <r>
    <n v="4830"/>
    <s v="CA-2016-152408"/>
    <x v="666"/>
    <x v="662"/>
    <x v="1"/>
    <s v="TT-21220"/>
    <s v="Thomas Thornton"/>
    <x v="0"/>
    <x v="0"/>
    <x v="20"/>
    <s v="New York"/>
    <x v="45"/>
    <x v="3"/>
    <x v="1212"/>
    <x v="1"/>
    <x v="8"/>
    <x v="1197"/>
    <n v="13.776"/>
    <n v="3"/>
    <n v="0.2"/>
    <n v="4.4771999999999998"/>
    <n v="11.020800000000001"/>
    <n v="2.7552000000000003"/>
    <x v="0"/>
    <x v="5"/>
    <s v="Q2"/>
    <x v="1"/>
  </r>
  <r>
    <n v="4831"/>
    <s v="CA-2014-120278"/>
    <x v="845"/>
    <x v="648"/>
    <x v="1"/>
    <s v="MS-17365"/>
    <s v="Maribeth Schnelling"/>
    <x v="0"/>
    <x v="0"/>
    <x v="421"/>
    <s v="Wisconsin"/>
    <x v="511"/>
    <x v="2"/>
    <x v="1360"/>
    <x v="1"/>
    <x v="9"/>
    <x v="1346"/>
    <n v="245.88"/>
    <n v="6"/>
    <n v="0"/>
    <n v="68.846400000000003"/>
    <n v="245.88"/>
    <n v="0"/>
    <x v="2"/>
    <x v="0"/>
    <s v="Q4"/>
    <x v="5"/>
  </r>
  <r>
    <n v="4832"/>
    <s v="CA-2014-120278"/>
    <x v="845"/>
    <x v="648"/>
    <x v="1"/>
    <s v="MS-17365"/>
    <s v="Maribeth Schnelling"/>
    <x v="0"/>
    <x v="0"/>
    <x v="421"/>
    <s v="Wisconsin"/>
    <x v="511"/>
    <x v="2"/>
    <x v="762"/>
    <x v="1"/>
    <x v="4"/>
    <x v="761"/>
    <n v="36.630000000000003"/>
    <n v="3"/>
    <n v="0"/>
    <n v="9.8901000000000003"/>
    <n v="36.630000000000003"/>
    <n v="0"/>
    <x v="2"/>
    <x v="0"/>
    <s v="Q4"/>
    <x v="5"/>
  </r>
  <r>
    <n v="4833"/>
    <s v="CA-2014-120278"/>
    <x v="845"/>
    <x v="648"/>
    <x v="1"/>
    <s v="MS-17365"/>
    <s v="Maribeth Schnelling"/>
    <x v="0"/>
    <x v="0"/>
    <x v="421"/>
    <s v="Wisconsin"/>
    <x v="511"/>
    <x v="2"/>
    <x v="1011"/>
    <x v="1"/>
    <x v="4"/>
    <x v="1003"/>
    <n v="22.58"/>
    <n v="2"/>
    <n v="0"/>
    <n v="5.8708"/>
    <n v="22.58"/>
    <n v="0"/>
    <x v="2"/>
    <x v="0"/>
    <s v="Q4"/>
    <x v="5"/>
  </r>
  <r>
    <n v="4834"/>
    <s v="CA-2014-120278"/>
    <x v="845"/>
    <x v="648"/>
    <x v="1"/>
    <s v="MS-17365"/>
    <s v="Maribeth Schnelling"/>
    <x v="0"/>
    <x v="0"/>
    <x v="421"/>
    <s v="Wisconsin"/>
    <x v="511"/>
    <x v="2"/>
    <x v="925"/>
    <x v="1"/>
    <x v="8"/>
    <x v="917"/>
    <n v="12.39"/>
    <n v="3"/>
    <n v="0"/>
    <n v="5.8232999999999997"/>
    <n v="12.39"/>
    <n v="0"/>
    <x v="2"/>
    <x v="0"/>
    <s v="Q4"/>
    <x v="5"/>
  </r>
  <r>
    <n v="4835"/>
    <s v="CA-2017-167661"/>
    <x v="361"/>
    <x v="495"/>
    <x v="1"/>
    <s v="MP-18175"/>
    <s v="Mike Pelletier"/>
    <x v="2"/>
    <x v="0"/>
    <x v="8"/>
    <s v="California"/>
    <x v="94"/>
    <x v="1"/>
    <x v="1230"/>
    <x v="1"/>
    <x v="8"/>
    <x v="1213"/>
    <n v="39.92"/>
    <n v="5"/>
    <n v="0.2"/>
    <n v="13.473000000000001"/>
    <n v="31.936000000000003"/>
    <n v="7.9840000000000009"/>
    <x v="3"/>
    <x v="2"/>
    <s v="Q4"/>
    <x v="6"/>
  </r>
  <r>
    <n v="4836"/>
    <s v="CA-2017-167661"/>
    <x v="361"/>
    <x v="495"/>
    <x v="1"/>
    <s v="MP-18175"/>
    <s v="Mike Pelletier"/>
    <x v="2"/>
    <x v="0"/>
    <x v="8"/>
    <s v="California"/>
    <x v="94"/>
    <x v="1"/>
    <x v="1323"/>
    <x v="1"/>
    <x v="10"/>
    <x v="1309"/>
    <n v="61.96"/>
    <n v="2"/>
    <n v="0"/>
    <n v="27.882000000000001"/>
    <n v="61.96"/>
    <n v="0"/>
    <x v="3"/>
    <x v="2"/>
    <s v="Q4"/>
    <x v="6"/>
  </r>
  <r>
    <n v="4837"/>
    <s v="CA-2017-167661"/>
    <x v="361"/>
    <x v="495"/>
    <x v="1"/>
    <s v="MP-18175"/>
    <s v="Mike Pelletier"/>
    <x v="2"/>
    <x v="0"/>
    <x v="8"/>
    <s v="California"/>
    <x v="94"/>
    <x v="1"/>
    <x v="799"/>
    <x v="1"/>
    <x v="8"/>
    <x v="797"/>
    <n v="19.936"/>
    <n v="4"/>
    <n v="0.2"/>
    <n v="7.2267999999999999"/>
    <n v="15.9488"/>
    <n v="3.9872000000000001"/>
    <x v="3"/>
    <x v="2"/>
    <s v="Q4"/>
    <x v="6"/>
  </r>
  <r>
    <n v="4838"/>
    <s v="CA-2017-106831"/>
    <x v="702"/>
    <x v="1081"/>
    <x v="2"/>
    <s v="FH-14350"/>
    <s v="Fred Harton"/>
    <x v="0"/>
    <x v="0"/>
    <x v="65"/>
    <s v="Ohio"/>
    <x v="82"/>
    <x v="3"/>
    <x v="858"/>
    <x v="1"/>
    <x v="8"/>
    <x v="852"/>
    <n v="3.798"/>
    <n v="2"/>
    <n v="0.7"/>
    <n v="-2.6585999999999999"/>
    <n v="1.1394000000000002"/>
    <n v="2.6585999999999999"/>
    <x v="3"/>
    <x v="1"/>
    <s v="Q2"/>
    <x v="6"/>
  </r>
  <r>
    <n v="4839"/>
    <s v="CA-2017-106831"/>
    <x v="702"/>
    <x v="1081"/>
    <x v="2"/>
    <s v="FH-14350"/>
    <s v="Fred Harton"/>
    <x v="0"/>
    <x v="0"/>
    <x v="65"/>
    <s v="Ohio"/>
    <x v="82"/>
    <x v="3"/>
    <x v="874"/>
    <x v="1"/>
    <x v="10"/>
    <x v="868"/>
    <n v="27.744"/>
    <n v="6"/>
    <n v="0.2"/>
    <n v="10.0572"/>
    <n v="22.1952"/>
    <n v="5.5488"/>
    <x v="3"/>
    <x v="1"/>
    <s v="Q2"/>
    <x v="6"/>
  </r>
  <r>
    <n v="4840"/>
    <s v="CA-2017-106831"/>
    <x v="702"/>
    <x v="1081"/>
    <x v="2"/>
    <s v="FH-14350"/>
    <s v="Fred Harton"/>
    <x v="0"/>
    <x v="0"/>
    <x v="65"/>
    <s v="Ohio"/>
    <x v="82"/>
    <x v="3"/>
    <x v="194"/>
    <x v="2"/>
    <x v="7"/>
    <x v="195"/>
    <n v="158.376"/>
    <n v="4"/>
    <n v="0.4"/>
    <n v="-34.314799999999998"/>
    <n v="95.025599999999997"/>
    <n v="63.350400000000008"/>
    <x v="3"/>
    <x v="1"/>
    <s v="Q2"/>
    <x v="6"/>
  </r>
  <r>
    <n v="4841"/>
    <s v="CA-2017-154123"/>
    <x v="225"/>
    <x v="654"/>
    <x v="1"/>
    <s v="SC-20050"/>
    <s v="Sample Company A"/>
    <x v="2"/>
    <x v="0"/>
    <x v="0"/>
    <s v="Kentucky"/>
    <x v="0"/>
    <x v="0"/>
    <x v="93"/>
    <x v="0"/>
    <x v="5"/>
    <x v="93"/>
    <n v="27.58"/>
    <n v="2"/>
    <n v="0"/>
    <n v="11.583600000000001"/>
    <n v="27.58"/>
    <n v="0"/>
    <x v="3"/>
    <x v="0"/>
    <s v="Q4"/>
    <x v="2"/>
  </r>
  <r>
    <n v="4842"/>
    <s v="CA-2016-136049"/>
    <x v="443"/>
    <x v="470"/>
    <x v="1"/>
    <s v="NM-18520"/>
    <s v="Neoma Murray"/>
    <x v="0"/>
    <x v="0"/>
    <x v="256"/>
    <s v="Ohio"/>
    <x v="391"/>
    <x v="3"/>
    <x v="1488"/>
    <x v="1"/>
    <x v="8"/>
    <x v="1475"/>
    <n v="5.5529999999999999"/>
    <n v="3"/>
    <n v="0.7"/>
    <n v="-4.0721999999999996"/>
    <n v="1.6659000000000002"/>
    <n v="3.8870999999999998"/>
    <x v="0"/>
    <x v="4"/>
    <s v="Q4"/>
    <x v="5"/>
  </r>
  <r>
    <n v="4843"/>
    <s v="CA-2017-118402"/>
    <x v="365"/>
    <x v="1092"/>
    <x v="1"/>
    <s v="JO-15280"/>
    <s v="Jas O'Carroll"/>
    <x v="0"/>
    <x v="0"/>
    <x v="26"/>
    <s v="Tennessee"/>
    <x v="31"/>
    <x v="0"/>
    <x v="886"/>
    <x v="1"/>
    <x v="4"/>
    <x v="879"/>
    <n v="243.92"/>
    <n v="5"/>
    <n v="0.2"/>
    <n v="-54.881999999999998"/>
    <n v="195.136"/>
    <n v="48.783999999999999"/>
    <x v="3"/>
    <x v="8"/>
    <s v="Q3"/>
    <x v="5"/>
  </r>
  <r>
    <n v="4844"/>
    <s v="US-2016-139388"/>
    <x v="77"/>
    <x v="333"/>
    <x v="2"/>
    <s v="CC-12475"/>
    <s v="Cindy Chapman"/>
    <x v="0"/>
    <x v="0"/>
    <x v="80"/>
    <s v="New Jersey"/>
    <x v="100"/>
    <x v="3"/>
    <x v="1028"/>
    <x v="1"/>
    <x v="13"/>
    <x v="1019"/>
    <n v="14.96"/>
    <n v="4"/>
    <n v="0"/>
    <n v="0.29920000000000002"/>
    <n v="14.96"/>
    <n v="0"/>
    <x v="0"/>
    <x v="0"/>
    <s v="Q4"/>
    <x v="2"/>
  </r>
  <r>
    <n v="4845"/>
    <s v="US-2014-128685"/>
    <x v="527"/>
    <x v="729"/>
    <x v="2"/>
    <s v="MZ-17515"/>
    <s v="Mary Zewe"/>
    <x v="1"/>
    <x v="0"/>
    <x v="1"/>
    <s v="California"/>
    <x v="141"/>
    <x v="1"/>
    <x v="307"/>
    <x v="1"/>
    <x v="8"/>
    <x v="307"/>
    <n v="7.1840000000000002"/>
    <n v="2"/>
    <n v="0.2"/>
    <n v="2.2450000000000001"/>
    <n v="5.7472000000000003"/>
    <n v="1.4368000000000001"/>
    <x v="2"/>
    <x v="3"/>
    <s v="Q2"/>
    <x v="5"/>
  </r>
  <r>
    <n v="4846"/>
    <s v="CA-2015-124044"/>
    <x v="862"/>
    <x v="1093"/>
    <x v="0"/>
    <s v="MS-17830"/>
    <s v="Melanie Seite"/>
    <x v="0"/>
    <x v="0"/>
    <x v="30"/>
    <s v="New York"/>
    <x v="144"/>
    <x v="3"/>
    <x v="236"/>
    <x v="1"/>
    <x v="8"/>
    <x v="237"/>
    <n v="10.512"/>
    <n v="3"/>
    <n v="0.2"/>
    <n v="3.6791999999999998"/>
    <n v="8.4096000000000011"/>
    <n v="2.1024000000000003"/>
    <x v="1"/>
    <x v="7"/>
    <s v="Q3"/>
    <x v="6"/>
  </r>
  <r>
    <n v="4847"/>
    <s v="CA-2014-164469"/>
    <x v="402"/>
    <x v="1004"/>
    <x v="0"/>
    <s v="GK-14620"/>
    <s v="Grace Kelly"/>
    <x v="1"/>
    <x v="0"/>
    <x v="127"/>
    <s v="Oregon"/>
    <x v="160"/>
    <x v="1"/>
    <x v="803"/>
    <x v="2"/>
    <x v="7"/>
    <x v="801"/>
    <n v="263.95999999999998"/>
    <n v="5"/>
    <n v="0.2"/>
    <n v="19.797000000000001"/>
    <n v="211.16800000000001"/>
    <n v="52.792000000000002"/>
    <x v="2"/>
    <x v="1"/>
    <s v="Q2"/>
    <x v="4"/>
  </r>
  <r>
    <n v="4848"/>
    <s v="CA-2014-164469"/>
    <x v="402"/>
    <x v="1004"/>
    <x v="0"/>
    <s v="GK-14620"/>
    <s v="Grace Kelly"/>
    <x v="1"/>
    <x v="0"/>
    <x v="127"/>
    <s v="Oregon"/>
    <x v="160"/>
    <x v="1"/>
    <x v="359"/>
    <x v="1"/>
    <x v="6"/>
    <x v="359"/>
    <n v="71.632000000000005"/>
    <n v="11"/>
    <n v="0.2"/>
    <n v="17.908000000000001"/>
    <n v="57.305600000000005"/>
    <n v="14.326400000000001"/>
    <x v="2"/>
    <x v="1"/>
    <s v="Q2"/>
    <x v="4"/>
  </r>
  <r>
    <n v="4849"/>
    <s v="CA-2014-164469"/>
    <x v="402"/>
    <x v="1004"/>
    <x v="0"/>
    <s v="GK-14620"/>
    <s v="Grace Kelly"/>
    <x v="1"/>
    <x v="0"/>
    <x v="127"/>
    <s v="Oregon"/>
    <x v="160"/>
    <x v="1"/>
    <x v="1132"/>
    <x v="1"/>
    <x v="6"/>
    <x v="1120"/>
    <n v="9.3279999999999994"/>
    <n v="1"/>
    <n v="0.2"/>
    <n v="0.81620000000000004"/>
    <n v="7.4623999999999997"/>
    <n v="1.8655999999999999"/>
    <x v="2"/>
    <x v="1"/>
    <s v="Q2"/>
    <x v="4"/>
  </r>
  <r>
    <n v="4850"/>
    <s v="CA-2014-107818"/>
    <x v="78"/>
    <x v="931"/>
    <x v="1"/>
    <s v="MC-17275"/>
    <s v="Marc Crier"/>
    <x v="0"/>
    <x v="0"/>
    <x v="422"/>
    <s v="Washington"/>
    <x v="512"/>
    <x v="1"/>
    <x v="425"/>
    <x v="1"/>
    <x v="6"/>
    <x v="425"/>
    <n v="5.88"/>
    <n v="2"/>
    <n v="0"/>
    <n v="2.6459999999999999"/>
    <n v="5.88"/>
    <n v="0"/>
    <x v="2"/>
    <x v="8"/>
    <s v="Q3"/>
    <x v="2"/>
  </r>
  <r>
    <n v="4851"/>
    <s v="CA-2014-107818"/>
    <x v="78"/>
    <x v="931"/>
    <x v="1"/>
    <s v="MC-17275"/>
    <s v="Marc Crier"/>
    <x v="0"/>
    <x v="0"/>
    <x v="422"/>
    <s v="Washington"/>
    <x v="512"/>
    <x v="1"/>
    <x v="1"/>
    <x v="0"/>
    <x v="1"/>
    <x v="1"/>
    <n v="975.92"/>
    <n v="5"/>
    <n v="0.2"/>
    <n v="121.99"/>
    <n v="780.73599999999999"/>
    <n v="195.184"/>
    <x v="2"/>
    <x v="8"/>
    <s v="Q3"/>
    <x v="2"/>
  </r>
  <r>
    <n v="4852"/>
    <s v="CA-2014-107818"/>
    <x v="78"/>
    <x v="931"/>
    <x v="1"/>
    <s v="MC-17275"/>
    <s v="Marc Crier"/>
    <x v="0"/>
    <x v="0"/>
    <x v="422"/>
    <s v="Washington"/>
    <x v="512"/>
    <x v="1"/>
    <x v="108"/>
    <x v="1"/>
    <x v="6"/>
    <x v="108"/>
    <n v="303.83999999999997"/>
    <n v="8"/>
    <n v="0"/>
    <n v="91.152000000000001"/>
    <n v="303.83999999999997"/>
    <n v="0"/>
    <x v="2"/>
    <x v="8"/>
    <s v="Q3"/>
    <x v="2"/>
  </r>
  <r>
    <n v="4853"/>
    <s v="CA-2014-107818"/>
    <x v="78"/>
    <x v="931"/>
    <x v="1"/>
    <s v="MC-17275"/>
    <s v="Marc Crier"/>
    <x v="0"/>
    <x v="0"/>
    <x v="422"/>
    <s v="Washington"/>
    <x v="512"/>
    <x v="1"/>
    <x v="459"/>
    <x v="1"/>
    <x v="4"/>
    <x v="460"/>
    <n v="485.88"/>
    <n v="6"/>
    <n v="0"/>
    <n v="19.435199999999998"/>
    <n v="485.88"/>
    <n v="0"/>
    <x v="2"/>
    <x v="8"/>
    <s v="Q3"/>
    <x v="2"/>
  </r>
  <r>
    <n v="4854"/>
    <s v="CA-2014-113320"/>
    <x v="432"/>
    <x v="345"/>
    <x v="0"/>
    <s v="LH-17155"/>
    <s v="Logan Haushalter"/>
    <x v="0"/>
    <x v="0"/>
    <x v="182"/>
    <s v="California"/>
    <x v="232"/>
    <x v="1"/>
    <x v="1006"/>
    <x v="0"/>
    <x v="5"/>
    <x v="998"/>
    <n v="12.54"/>
    <n v="3"/>
    <n v="0"/>
    <n v="4.5144000000000002"/>
    <n v="12.54"/>
    <n v="0"/>
    <x v="2"/>
    <x v="4"/>
    <s v="Q4"/>
    <x v="5"/>
  </r>
  <r>
    <n v="4855"/>
    <s v="CA-2014-113320"/>
    <x v="432"/>
    <x v="345"/>
    <x v="0"/>
    <s v="LH-17155"/>
    <s v="Logan Haushalter"/>
    <x v="0"/>
    <x v="0"/>
    <x v="182"/>
    <s v="California"/>
    <x v="232"/>
    <x v="1"/>
    <x v="383"/>
    <x v="1"/>
    <x v="4"/>
    <x v="384"/>
    <n v="8.94"/>
    <n v="3"/>
    <n v="0"/>
    <n v="0.62580000000000002"/>
    <n v="8.94"/>
    <n v="0"/>
    <x v="2"/>
    <x v="4"/>
    <s v="Q4"/>
    <x v="5"/>
  </r>
  <r>
    <n v="4856"/>
    <s v="CA-2014-113320"/>
    <x v="432"/>
    <x v="345"/>
    <x v="0"/>
    <s v="LH-17155"/>
    <s v="Logan Haushalter"/>
    <x v="0"/>
    <x v="0"/>
    <x v="182"/>
    <s v="California"/>
    <x v="232"/>
    <x v="1"/>
    <x v="50"/>
    <x v="0"/>
    <x v="5"/>
    <x v="50"/>
    <n v="9.24"/>
    <n v="3"/>
    <n v="0"/>
    <n v="4.4352"/>
    <n v="9.24"/>
    <n v="0"/>
    <x v="2"/>
    <x v="4"/>
    <s v="Q4"/>
    <x v="5"/>
  </r>
  <r>
    <n v="4857"/>
    <s v="CA-2015-137526"/>
    <x v="1004"/>
    <x v="1094"/>
    <x v="1"/>
    <s v="PB-19150"/>
    <s v="Philip Brown"/>
    <x v="0"/>
    <x v="0"/>
    <x v="1"/>
    <s v="California"/>
    <x v="25"/>
    <x v="1"/>
    <x v="705"/>
    <x v="1"/>
    <x v="8"/>
    <x v="705"/>
    <n v="70.007999999999996"/>
    <n v="3"/>
    <n v="0.2"/>
    <n v="24.502800000000001"/>
    <n v="56.006399999999999"/>
    <n v="14.0016"/>
    <x v="1"/>
    <x v="9"/>
    <s v="Q1"/>
    <x v="0"/>
  </r>
  <r>
    <n v="4858"/>
    <s v="CA-2015-137526"/>
    <x v="1004"/>
    <x v="1094"/>
    <x v="1"/>
    <s v="PB-19150"/>
    <s v="Philip Brown"/>
    <x v="0"/>
    <x v="0"/>
    <x v="1"/>
    <s v="California"/>
    <x v="25"/>
    <x v="1"/>
    <x v="275"/>
    <x v="0"/>
    <x v="5"/>
    <x v="275"/>
    <n v="77.599999999999994"/>
    <n v="4"/>
    <n v="0"/>
    <n v="38.024000000000001"/>
    <n v="77.599999999999994"/>
    <n v="0"/>
    <x v="1"/>
    <x v="9"/>
    <s v="Q1"/>
    <x v="0"/>
  </r>
  <r>
    <n v="4859"/>
    <s v="CA-2015-137526"/>
    <x v="1004"/>
    <x v="1094"/>
    <x v="1"/>
    <s v="PB-19150"/>
    <s v="Philip Brown"/>
    <x v="0"/>
    <x v="0"/>
    <x v="1"/>
    <s v="California"/>
    <x v="25"/>
    <x v="1"/>
    <x v="1704"/>
    <x v="0"/>
    <x v="5"/>
    <x v="1693"/>
    <n v="464.85"/>
    <n v="9"/>
    <n v="0"/>
    <n v="92.97"/>
    <n v="464.85"/>
    <n v="0"/>
    <x v="1"/>
    <x v="9"/>
    <s v="Q1"/>
    <x v="0"/>
  </r>
  <r>
    <n v="4860"/>
    <s v="CA-2017-136063"/>
    <x v="934"/>
    <x v="857"/>
    <x v="1"/>
    <s v="SS-20140"/>
    <s v="Saphhira Shifley"/>
    <x v="1"/>
    <x v="0"/>
    <x v="423"/>
    <s v="Illinois"/>
    <x v="513"/>
    <x v="2"/>
    <x v="1063"/>
    <x v="1"/>
    <x v="6"/>
    <x v="1052"/>
    <n v="10.192"/>
    <n v="7"/>
    <n v="0.2"/>
    <n v="1.0192000000000001"/>
    <n v="8.1536000000000008"/>
    <n v="2.0384000000000002"/>
    <x v="3"/>
    <x v="4"/>
    <s v="Q4"/>
    <x v="5"/>
  </r>
  <r>
    <n v="4861"/>
    <s v="CA-2016-101546"/>
    <x v="122"/>
    <x v="746"/>
    <x v="1"/>
    <s v="GK-14620"/>
    <s v="Grace Kelly"/>
    <x v="1"/>
    <x v="0"/>
    <x v="73"/>
    <s v="New Jersey"/>
    <x v="92"/>
    <x v="3"/>
    <x v="1176"/>
    <x v="1"/>
    <x v="8"/>
    <x v="1162"/>
    <n v="1793.98"/>
    <n v="2"/>
    <n v="0"/>
    <n v="843.17060000000004"/>
    <n v="1793.98"/>
    <n v="0"/>
    <x v="0"/>
    <x v="4"/>
    <s v="Q4"/>
    <x v="1"/>
  </r>
  <r>
    <n v="4862"/>
    <s v="CA-2014-138940"/>
    <x v="909"/>
    <x v="1064"/>
    <x v="0"/>
    <s v="GM-14455"/>
    <s v="Gary Mitchum"/>
    <x v="2"/>
    <x v="0"/>
    <x v="89"/>
    <s v="Texas"/>
    <x v="110"/>
    <x v="2"/>
    <x v="1356"/>
    <x v="2"/>
    <x v="7"/>
    <x v="1342"/>
    <n v="758.35199999999998"/>
    <n v="6"/>
    <n v="0.2"/>
    <n v="265.42320000000001"/>
    <n v="606.6816"/>
    <n v="151.6704"/>
    <x v="2"/>
    <x v="3"/>
    <s v="Q2"/>
    <x v="5"/>
  </r>
  <r>
    <n v="4863"/>
    <s v="CA-2016-125164"/>
    <x v="338"/>
    <x v="954"/>
    <x v="1"/>
    <s v="SH-19975"/>
    <s v="Sally Hughsby"/>
    <x v="1"/>
    <x v="0"/>
    <x v="20"/>
    <s v="New York"/>
    <x v="164"/>
    <x v="3"/>
    <x v="986"/>
    <x v="1"/>
    <x v="8"/>
    <x v="979"/>
    <n v="20.367999999999999"/>
    <n v="1"/>
    <n v="0.2"/>
    <n v="7.3834"/>
    <n v="16.2944"/>
    <n v="4.0735999999999999"/>
    <x v="0"/>
    <x v="0"/>
    <s v="Q4"/>
    <x v="6"/>
  </r>
  <r>
    <n v="4864"/>
    <s v="CA-2016-125164"/>
    <x v="338"/>
    <x v="954"/>
    <x v="1"/>
    <s v="SH-19975"/>
    <s v="Sally Hughsby"/>
    <x v="1"/>
    <x v="0"/>
    <x v="20"/>
    <s v="New York"/>
    <x v="164"/>
    <x v="3"/>
    <x v="350"/>
    <x v="1"/>
    <x v="8"/>
    <x v="350"/>
    <n v="49.847999999999999"/>
    <n v="3"/>
    <n v="0.2"/>
    <n v="16.823699999999999"/>
    <n v="39.878399999999999"/>
    <n v="9.9695999999999998"/>
    <x v="0"/>
    <x v="0"/>
    <s v="Q4"/>
    <x v="6"/>
  </r>
  <r>
    <n v="4865"/>
    <s v="CA-2017-163531"/>
    <x v="335"/>
    <x v="569"/>
    <x v="1"/>
    <s v="SC-20725"/>
    <s v="Steven Cartwright"/>
    <x v="0"/>
    <x v="0"/>
    <x v="20"/>
    <s v="New York"/>
    <x v="23"/>
    <x v="3"/>
    <x v="516"/>
    <x v="2"/>
    <x v="7"/>
    <x v="516"/>
    <n v="239.97"/>
    <n v="3"/>
    <n v="0"/>
    <n v="67.191599999999994"/>
    <n v="239.97"/>
    <n v="0"/>
    <x v="3"/>
    <x v="1"/>
    <s v="Q2"/>
    <x v="2"/>
  </r>
  <r>
    <n v="4866"/>
    <s v="CA-2017-122490"/>
    <x v="38"/>
    <x v="551"/>
    <x v="1"/>
    <s v="TT-21070"/>
    <s v="Ted Trevino"/>
    <x v="0"/>
    <x v="0"/>
    <x v="4"/>
    <s v="Washington"/>
    <x v="5"/>
    <x v="1"/>
    <x v="445"/>
    <x v="0"/>
    <x v="1"/>
    <x v="445"/>
    <n v="2404.7040000000002"/>
    <n v="6"/>
    <n v="0.2"/>
    <n v="150.29400000000001"/>
    <n v="1923.7632000000003"/>
    <n v="480.94080000000008"/>
    <x v="3"/>
    <x v="0"/>
    <s v="Q4"/>
    <x v="2"/>
  </r>
  <r>
    <n v="4867"/>
    <s v="CA-2017-122490"/>
    <x v="38"/>
    <x v="551"/>
    <x v="1"/>
    <s v="TT-21070"/>
    <s v="Ted Trevino"/>
    <x v="0"/>
    <x v="0"/>
    <x v="4"/>
    <s v="Washington"/>
    <x v="5"/>
    <x v="1"/>
    <x v="1242"/>
    <x v="1"/>
    <x v="8"/>
    <x v="1225"/>
    <n v="563.024"/>
    <n v="11"/>
    <n v="0.2"/>
    <n v="190.0206"/>
    <n v="450.41920000000005"/>
    <n v="112.60480000000001"/>
    <x v="3"/>
    <x v="0"/>
    <s v="Q4"/>
    <x v="2"/>
  </r>
  <r>
    <n v="4868"/>
    <s v="CA-2017-122490"/>
    <x v="38"/>
    <x v="551"/>
    <x v="1"/>
    <s v="TT-21070"/>
    <s v="Ted Trevino"/>
    <x v="0"/>
    <x v="0"/>
    <x v="4"/>
    <s v="Washington"/>
    <x v="5"/>
    <x v="1"/>
    <x v="156"/>
    <x v="1"/>
    <x v="4"/>
    <x v="157"/>
    <n v="344.91"/>
    <n v="3"/>
    <n v="0"/>
    <n v="10.347300000000001"/>
    <n v="344.91"/>
    <n v="0"/>
    <x v="3"/>
    <x v="0"/>
    <s v="Q4"/>
    <x v="2"/>
  </r>
  <r>
    <n v="4869"/>
    <s v="CA-2017-122490"/>
    <x v="38"/>
    <x v="551"/>
    <x v="1"/>
    <s v="TT-21070"/>
    <s v="Ted Trevino"/>
    <x v="0"/>
    <x v="0"/>
    <x v="4"/>
    <s v="Washington"/>
    <x v="5"/>
    <x v="1"/>
    <x v="745"/>
    <x v="1"/>
    <x v="2"/>
    <x v="743"/>
    <n v="8.64"/>
    <n v="3"/>
    <n v="0"/>
    <n v="4.2336"/>
    <n v="8.64"/>
    <n v="0"/>
    <x v="3"/>
    <x v="0"/>
    <s v="Q4"/>
    <x v="2"/>
  </r>
  <r>
    <n v="4870"/>
    <s v="CA-2017-131366"/>
    <x v="221"/>
    <x v="364"/>
    <x v="1"/>
    <s v="SC-20440"/>
    <s v="Shaun Chance"/>
    <x v="1"/>
    <x v="0"/>
    <x v="152"/>
    <s v="Pennsylvania"/>
    <x v="207"/>
    <x v="3"/>
    <x v="929"/>
    <x v="2"/>
    <x v="7"/>
    <x v="922"/>
    <n v="89.988"/>
    <n v="2"/>
    <n v="0.4"/>
    <n v="-14.997999999999999"/>
    <n v="53.992799999999995"/>
    <n v="35.995200000000004"/>
    <x v="3"/>
    <x v="0"/>
    <s v="Q4"/>
    <x v="5"/>
  </r>
  <r>
    <n v="4871"/>
    <s v="CA-2017-131366"/>
    <x v="221"/>
    <x v="364"/>
    <x v="1"/>
    <s v="SC-20440"/>
    <s v="Shaun Chance"/>
    <x v="1"/>
    <x v="0"/>
    <x v="152"/>
    <s v="Pennsylvania"/>
    <x v="207"/>
    <x v="3"/>
    <x v="1127"/>
    <x v="1"/>
    <x v="10"/>
    <x v="1115"/>
    <n v="229.54400000000001"/>
    <n v="7"/>
    <n v="0.2"/>
    <n v="83.209699999999998"/>
    <n v="183.63520000000003"/>
    <n v="45.908800000000006"/>
    <x v="3"/>
    <x v="0"/>
    <s v="Q4"/>
    <x v="5"/>
  </r>
  <r>
    <n v="4872"/>
    <s v="CA-2017-164042"/>
    <x v="979"/>
    <x v="1095"/>
    <x v="1"/>
    <s v="KL-16645"/>
    <s v="Ken Lonsdale"/>
    <x v="0"/>
    <x v="0"/>
    <x v="12"/>
    <s v="Texas"/>
    <x v="14"/>
    <x v="2"/>
    <x v="1705"/>
    <x v="1"/>
    <x v="13"/>
    <x v="1694"/>
    <n v="1.8240000000000001"/>
    <n v="2"/>
    <n v="0.2"/>
    <n v="0.61560000000000004"/>
    <n v="1.4592000000000001"/>
    <n v="0.36480000000000001"/>
    <x v="3"/>
    <x v="5"/>
    <s v="Q2"/>
    <x v="0"/>
  </r>
  <r>
    <n v="4873"/>
    <s v="CA-2017-164042"/>
    <x v="979"/>
    <x v="1095"/>
    <x v="1"/>
    <s v="KL-16645"/>
    <s v="Ken Lonsdale"/>
    <x v="0"/>
    <x v="0"/>
    <x v="12"/>
    <s v="Texas"/>
    <x v="14"/>
    <x v="2"/>
    <x v="1549"/>
    <x v="1"/>
    <x v="9"/>
    <x v="1537"/>
    <n v="18.32"/>
    <n v="5"/>
    <n v="0.8"/>
    <n v="-46.716000000000001"/>
    <n v="3.6639999999999993"/>
    <n v="14.656000000000001"/>
    <x v="3"/>
    <x v="5"/>
    <s v="Q2"/>
    <x v="0"/>
  </r>
  <r>
    <n v="4874"/>
    <s v="CA-2017-164042"/>
    <x v="979"/>
    <x v="1095"/>
    <x v="1"/>
    <s v="KL-16645"/>
    <s v="Ken Lonsdale"/>
    <x v="0"/>
    <x v="0"/>
    <x v="12"/>
    <s v="Texas"/>
    <x v="14"/>
    <x v="2"/>
    <x v="1512"/>
    <x v="1"/>
    <x v="4"/>
    <x v="1499"/>
    <n v="48.816000000000003"/>
    <n v="3"/>
    <n v="0.2"/>
    <n v="-11.5938"/>
    <n v="39.052800000000005"/>
    <n v="9.7632000000000012"/>
    <x v="3"/>
    <x v="5"/>
    <s v="Q2"/>
    <x v="0"/>
  </r>
  <r>
    <n v="4875"/>
    <s v="CA-2017-164042"/>
    <x v="979"/>
    <x v="1095"/>
    <x v="1"/>
    <s v="KL-16645"/>
    <s v="Ken Lonsdale"/>
    <x v="0"/>
    <x v="0"/>
    <x v="12"/>
    <s v="Texas"/>
    <x v="14"/>
    <x v="2"/>
    <x v="305"/>
    <x v="1"/>
    <x v="8"/>
    <x v="305"/>
    <n v="1.1879999999999999"/>
    <n v="1"/>
    <n v="0.8"/>
    <n v="-1.9601999999999999"/>
    <n v="0.23759999999999992"/>
    <n v="0.95040000000000002"/>
    <x v="3"/>
    <x v="5"/>
    <s v="Q2"/>
    <x v="0"/>
  </r>
  <r>
    <n v="4876"/>
    <s v="CA-2014-132864"/>
    <x v="266"/>
    <x v="899"/>
    <x v="1"/>
    <s v="KN-16390"/>
    <s v="Katherine Nockton"/>
    <x v="1"/>
    <x v="0"/>
    <x v="38"/>
    <s v="Ohio"/>
    <x v="47"/>
    <x v="3"/>
    <x v="538"/>
    <x v="2"/>
    <x v="11"/>
    <x v="538"/>
    <n v="119.8"/>
    <n v="5"/>
    <n v="0.2"/>
    <n v="29.95"/>
    <n v="95.84"/>
    <n v="23.96"/>
    <x v="2"/>
    <x v="4"/>
    <s v="Q4"/>
    <x v="0"/>
  </r>
  <r>
    <n v="4877"/>
    <s v="US-2014-155817"/>
    <x v="462"/>
    <x v="1096"/>
    <x v="1"/>
    <s v="SL-20155"/>
    <s v="Sara Luxemburg"/>
    <x v="2"/>
    <x v="0"/>
    <x v="28"/>
    <s v="North Carolina"/>
    <x v="35"/>
    <x v="0"/>
    <x v="1424"/>
    <x v="1"/>
    <x v="4"/>
    <x v="1412"/>
    <n v="61.567999999999998"/>
    <n v="2"/>
    <n v="0.2"/>
    <n v="4.6176000000000004"/>
    <n v="49.254400000000004"/>
    <n v="12.313600000000001"/>
    <x v="2"/>
    <x v="2"/>
    <s v="Q4"/>
    <x v="5"/>
  </r>
  <r>
    <n v="4878"/>
    <s v="US-2014-155817"/>
    <x v="462"/>
    <x v="1096"/>
    <x v="1"/>
    <s v="SL-20155"/>
    <s v="Sara Luxemburg"/>
    <x v="2"/>
    <x v="0"/>
    <x v="28"/>
    <s v="North Carolina"/>
    <x v="35"/>
    <x v="0"/>
    <x v="679"/>
    <x v="1"/>
    <x v="6"/>
    <x v="679"/>
    <n v="6.1920000000000002"/>
    <n v="3"/>
    <n v="0.2"/>
    <n v="0.46439999999999998"/>
    <n v="4.9536000000000007"/>
    <n v="1.2384000000000002"/>
    <x v="2"/>
    <x v="2"/>
    <s v="Q4"/>
    <x v="5"/>
  </r>
  <r>
    <n v="4879"/>
    <s v="US-2016-131891"/>
    <x v="875"/>
    <x v="203"/>
    <x v="2"/>
    <s v="PW-19240"/>
    <s v="Pierre Wener"/>
    <x v="0"/>
    <x v="0"/>
    <x v="424"/>
    <s v="Florida"/>
    <x v="514"/>
    <x v="0"/>
    <x v="1699"/>
    <x v="1"/>
    <x v="8"/>
    <x v="1687"/>
    <n v="2.214"/>
    <n v="3"/>
    <n v="0.7"/>
    <n v="-1.476"/>
    <n v="0.66420000000000012"/>
    <n v="1.5497999999999998"/>
    <x v="0"/>
    <x v="7"/>
    <s v="Q3"/>
    <x v="5"/>
  </r>
  <r>
    <n v="4880"/>
    <s v="CA-2017-143567"/>
    <x v="808"/>
    <x v="133"/>
    <x v="0"/>
    <s v="TB-21175"/>
    <s v="Thomas Boland"/>
    <x v="1"/>
    <x v="0"/>
    <x v="0"/>
    <s v="Kentucky"/>
    <x v="0"/>
    <x v="0"/>
    <x v="1510"/>
    <x v="1"/>
    <x v="12"/>
    <x v="1497"/>
    <n v="5.32"/>
    <n v="2"/>
    <n v="0"/>
    <n v="2.6067999999999998"/>
    <n v="5.32"/>
    <n v="0"/>
    <x v="3"/>
    <x v="0"/>
    <s v="Q4"/>
    <x v="6"/>
  </r>
  <r>
    <n v="4881"/>
    <s v="CA-2017-143567"/>
    <x v="808"/>
    <x v="133"/>
    <x v="0"/>
    <s v="TB-21175"/>
    <s v="Thomas Boland"/>
    <x v="1"/>
    <x v="0"/>
    <x v="0"/>
    <s v="Kentucky"/>
    <x v="0"/>
    <x v="0"/>
    <x v="1"/>
    <x v="0"/>
    <x v="1"/>
    <x v="1"/>
    <n v="975.92"/>
    <n v="4"/>
    <n v="0"/>
    <n v="292.77600000000001"/>
    <n v="975.92"/>
    <n v="0"/>
    <x v="3"/>
    <x v="0"/>
    <s v="Q4"/>
    <x v="6"/>
  </r>
  <r>
    <n v="4882"/>
    <s v="CA-2017-143567"/>
    <x v="808"/>
    <x v="133"/>
    <x v="0"/>
    <s v="TB-21175"/>
    <s v="Thomas Boland"/>
    <x v="1"/>
    <x v="0"/>
    <x v="0"/>
    <s v="Kentucky"/>
    <x v="0"/>
    <x v="0"/>
    <x v="1287"/>
    <x v="2"/>
    <x v="11"/>
    <x v="1273"/>
    <n v="2249.91"/>
    <n v="9"/>
    <n v="0"/>
    <n v="517.47929999999997"/>
    <n v="2249.91"/>
    <n v="0"/>
    <x v="3"/>
    <x v="0"/>
    <s v="Q4"/>
    <x v="6"/>
  </r>
  <r>
    <n v="4883"/>
    <s v="CA-2017-143567"/>
    <x v="808"/>
    <x v="133"/>
    <x v="0"/>
    <s v="TB-21175"/>
    <s v="Thomas Boland"/>
    <x v="1"/>
    <x v="0"/>
    <x v="0"/>
    <s v="Kentucky"/>
    <x v="0"/>
    <x v="0"/>
    <x v="355"/>
    <x v="1"/>
    <x v="4"/>
    <x v="355"/>
    <n v="59.92"/>
    <n v="4"/>
    <n v="0"/>
    <n v="16.7776"/>
    <n v="59.92"/>
    <n v="0"/>
    <x v="3"/>
    <x v="0"/>
    <s v="Q4"/>
    <x v="6"/>
  </r>
  <r>
    <n v="4884"/>
    <s v="CA-2017-104080"/>
    <x v="144"/>
    <x v="1097"/>
    <x v="1"/>
    <s v="AH-10210"/>
    <s v="Alan Hwang"/>
    <x v="0"/>
    <x v="0"/>
    <x v="125"/>
    <s v="California"/>
    <x v="158"/>
    <x v="1"/>
    <x v="1636"/>
    <x v="1"/>
    <x v="8"/>
    <x v="1626"/>
    <n v="171.2"/>
    <n v="5"/>
    <n v="0.2"/>
    <n v="64.2"/>
    <n v="136.96"/>
    <n v="34.24"/>
    <x v="3"/>
    <x v="10"/>
    <s v="Q1"/>
    <x v="4"/>
  </r>
  <r>
    <n v="4885"/>
    <s v="CA-2017-104080"/>
    <x v="144"/>
    <x v="1097"/>
    <x v="1"/>
    <s v="AH-10210"/>
    <s v="Alan Hwang"/>
    <x v="0"/>
    <x v="0"/>
    <x v="125"/>
    <s v="California"/>
    <x v="158"/>
    <x v="1"/>
    <x v="1642"/>
    <x v="1"/>
    <x v="6"/>
    <x v="1632"/>
    <n v="3.36"/>
    <n v="2"/>
    <n v="0"/>
    <n v="0.87360000000000004"/>
    <n v="3.36"/>
    <n v="0"/>
    <x v="3"/>
    <x v="10"/>
    <s v="Q1"/>
    <x v="4"/>
  </r>
  <r>
    <n v="4886"/>
    <s v="CA-2014-151379"/>
    <x v="757"/>
    <x v="966"/>
    <x v="1"/>
    <s v="SC-20695"/>
    <s v="Steve Chapman"/>
    <x v="1"/>
    <x v="0"/>
    <x v="66"/>
    <s v="Michigan"/>
    <x v="83"/>
    <x v="2"/>
    <x v="1138"/>
    <x v="1"/>
    <x v="10"/>
    <x v="1126"/>
    <n v="114.2"/>
    <n v="5"/>
    <n v="0"/>
    <n v="52.531999999999996"/>
    <n v="114.2"/>
    <n v="0"/>
    <x v="2"/>
    <x v="4"/>
    <s v="Q4"/>
    <x v="0"/>
  </r>
  <r>
    <n v="4887"/>
    <s v="CA-2016-163167"/>
    <x v="85"/>
    <x v="417"/>
    <x v="0"/>
    <s v="RF-19345"/>
    <s v="Randy Ferguson"/>
    <x v="1"/>
    <x v="0"/>
    <x v="419"/>
    <s v="Georgia"/>
    <x v="509"/>
    <x v="0"/>
    <x v="212"/>
    <x v="0"/>
    <x v="1"/>
    <x v="213"/>
    <n v="182.67"/>
    <n v="3"/>
    <n v="0"/>
    <n v="52.974299999999999"/>
    <n v="182.67"/>
    <n v="0"/>
    <x v="0"/>
    <x v="0"/>
    <s v="Q4"/>
    <x v="2"/>
  </r>
  <r>
    <n v="4888"/>
    <s v="CA-2016-163167"/>
    <x v="85"/>
    <x v="417"/>
    <x v="0"/>
    <s v="RF-19345"/>
    <s v="Randy Ferguson"/>
    <x v="1"/>
    <x v="0"/>
    <x v="419"/>
    <s v="Georgia"/>
    <x v="509"/>
    <x v="0"/>
    <x v="658"/>
    <x v="2"/>
    <x v="11"/>
    <x v="658"/>
    <n v="101.7"/>
    <n v="6"/>
    <n v="0"/>
    <n v="6.1020000000000003"/>
    <n v="101.7"/>
    <n v="0"/>
    <x v="0"/>
    <x v="0"/>
    <s v="Q4"/>
    <x v="2"/>
  </r>
  <r>
    <n v="4889"/>
    <s v="CA-2016-163167"/>
    <x v="85"/>
    <x v="417"/>
    <x v="0"/>
    <s v="RF-19345"/>
    <s v="Randy Ferguson"/>
    <x v="1"/>
    <x v="0"/>
    <x v="419"/>
    <s v="Georgia"/>
    <x v="509"/>
    <x v="0"/>
    <x v="458"/>
    <x v="1"/>
    <x v="4"/>
    <x v="459"/>
    <n v="1126.02"/>
    <n v="3"/>
    <n v="0"/>
    <n v="56.301000000000002"/>
    <n v="1126.02"/>
    <n v="0"/>
    <x v="0"/>
    <x v="0"/>
    <s v="Q4"/>
    <x v="2"/>
  </r>
  <r>
    <n v="4890"/>
    <s v="CA-2016-163167"/>
    <x v="85"/>
    <x v="417"/>
    <x v="0"/>
    <s v="RF-19345"/>
    <s v="Randy Ferguson"/>
    <x v="1"/>
    <x v="0"/>
    <x v="419"/>
    <s v="Georgia"/>
    <x v="509"/>
    <x v="0"/>
    <x v="1672"/>
    <x v="1"/>
    <x v="4"/>
    <x v="1660"/>
    <n v="1263.3"/>
    <n v="6"/>
    <n v="0"/>
    <n v="315.82499999999999"/>
    <n v="1263.3"/>
    <n v="0"/>
    <x v="0"/>
    <x v="0"/>
    <s v="Q4"/>
    <x v="2"/>
  </r>
  <r>
    <n v="4891"/>
    <s v="CA-2016-135776"/>
    <x v="443"/>
    <x v="525"/>
    <x v="1"/>
    <s v="EH-13765"/>
    <s v="Edward Hooks"/>
    <x v="1"/>
    <x v="0"/>
    <x v="4"/>
    <s v="Washington"/>
    <x v="5"/>
    <x v="1"/>
    <x v="454"/>
    <x v="1"/>
    <x v="6"/>
    <x v="455"/>
    <n v="8.82"/>
    <n v="3"/>
    <n v="0"/>
    <n v="2.5577999999999999"/>
    <n v="8.82"/>
    <n v="0"/>
    <x v="0"/>
    <x v="4"/>
    <s v="Q4"/>
    <x v="5"/>
  </r>
  <r>
    <n v="4892"/>
    <s v="CA-2016-135776"/>
    <x v="443"/>
    <x v="525"/>
    <x v="1"/>
    <s v="EH-13765"/>
    <s v="Edward Hooks"/>
    <x v="1"/>
    <x v="0"/>
    <x v="4"/>
    <s v="Washington"/>
    <x v="5"/>
    <x v="1"/>
    <x v="1237"/>
    <x v="1"/>
    <x v="10"/>
    <x v="1220"/>
    <n v="37.94"/>
    <n v="2"/>
    <n v="0"/>
    <n v="18.211200000000002"/>
    <n v="37.94"/>
    <n v="0"/>
    <x v="0"/>
    <x v="4"/>
    <s v="Q4"/>
    <x v="5"/>
  </r>
  <r>
    <n v="4893"/>
    <s v="CA-2016-135776"/>
    <x v="443"/>
    <x v="525"/>
    <x v="1"/>
    <s v="EH-13765"/>
    <s v="Edward Hooks"/>
    <x v="1"/>
    <x v="0"/>
    <x v="4"/>
    <s v="Washington"/>
    <x v="5"/>
    <x v="1"/>
    <x v="1706"/>
    <x v="1"/>
    <x v="6"/>
    <x v="1695"/>
    <n v="4.2"/>
    <n v="2"/>
    <n v="0"/>
    <n v="1.1759999999999999"/>
    <n v="4.2"/>
    <n v="0"/>
    <x v="0"/>
    <x v="4"/>
    <s v="Q4"/>
    <x v="5"/>
  </r>
  <r>
    <n v="4894"/>
    <s v="CA-2016-135776"/>
    <x v="443"/>
    <x v="525"/>
    <x v="1"/>
    <s v="EH-13765"/>
    <s v="Edward Hooks"/>
    <x v="1"/>
    <x v="0"/>
    <x v="4"/>
    <s v="Washington"/>
    <x v="5"/>
    <x v="1"/>
    <x v="418"/>
    <x v="1"/>
    <x v="4"/>
    <x v="418"/>
    <n v="227.28"/>
    <n v="2"/>
    <n v="0"/>
    <n v="2.2728000000000002"/>
    <n v="227.28"/>
    <n v="0"/>
    <x v="0"/>
    <x v="4"/>
    <s v="Q4"/>
    <x v="5"/>
  </r>
  <r>
    <n v="4895"/>
    <s v="CA-2016-135776"/>
    <x v="443"/>
    <x v="525"/>
    <x v="1"/>
    <s v="EH-13765"/>
    <s v="Edward Hooks"/>
    <x v="1"/>
    <x v="0"/>
    <x v="4"/>
    <s v="Washington"/>
    <x v="5"/>
    <x v="1"/>
    <x v="136"/>
    <x v="1"/>
    <x v="10"/>
    <x v="137"/>
    <n v="47.9"/>
    <n v="1"/>
    <n v="0"/>
    <n v="22.992000000000001"/>
    <n v="47.9"/>
    <n v="0"/>
    <x v="0"/>
    <x v="4"/>
    <s v="Q4"/>
    <x v="5"/>
  </r>
  <r>
    <n v="4896"/>
    <s v="CA-2016-135776"/>
    <x v="443"/>
    <x v="525"/>
    <x v="1"/>
    <s v="EH-13765"/>
    <s v="Edward Hooks"/>
    <x v="1"/>
    <x v="0"/>
    <x v="4"/>
    <s v="Washington"/>
    <x v="5"/>
    <x v="1"/>
    <x v="1503"/>
    <x v="1"/>
    <x v="12"/>
    <x v="153"/>
    <n v="61.96"/>
    <n v="2"/>
    <n v="0"/>
    <n v="30.360399999999998"/>
    <n v="61.96"/>
    <n v="0"/>
    <x v="0"/>
    <x v="4"/>
    <s v="Q4"/>
    <x v="5"/>
  </r>
  <r>
    <n v="4897"/>
    <s v="CA-2016-135776"/>
    <x v="443"/>
    <x v="525"/>
    <x v="1"/>
    <s v="EH-13765"/>
    <s v="Edward Hooks"/>
    <x v="1"/>
    <x v="0"/>
    <x v="4"/>
    <s v="Washington"/>
    <x v="5"/>
    <x v="1"/>
    <x v="1362"/>
    <x v="1"/>
    <x v="4"/>
    <x v="1348"/>
    <n v="1117.92"/>
    <n v="4"/>
    <n v="0"/>
    <n v="55.896000000000001"/>
    <n v="1117.92"/>
    <n v="0"/>
    <x v="0"/>
    <x v="4"/>
    <s v="Q4"/>
    <x v="5"/>
  </r>
  <r>
    <n v="4898"/>
    <s v="US-2014-122021"/>
    <x v="771"/>
    <x v="1098"/>
    <x v="2"/>
    <s v="AC-10660"/>
    <s v="Anna Chung"/>
    <x v="0"/>
    <x v="0"/>
    <x v="215"/>
    <s v="Ohio"/>
    <x v="270"/>
    <x v="3"/>
    <x v="1401"/>
    <x v="0"/>
    <x v="1"/>
    <x v="1388"/>
    <n v="183.37200000000001"/>
    <n v="2"/>
    <n v="0.3"/>
    <n v="-7.8587999999999996"/>
    <n v="128.3604"/>
    <n v="55.011600000000001"/>
    <x v="2"/>
    <x v="2"/>
    <s v="Q4"/>
    <x v="4"/>
  </r>
  <r>
    <n v="4899"/>
    <s v="US-2014-122021"/>
    <x v="771"/>
    <x v="1098"/>
    <x v="2"/>
    <s v="AC-10660"/>
    <s v="Anna Chung"/>
    <x v="0"/>
    <x v="0"/>
    <x v="215"/>
    <s v="Ohio"/>
    <x v="270"/>
    <x v="3"/>
    <x v="388"/>
    <x v="1"/>
    <x v="10"/>
    <x v="389"/>
    <n v="7.968"/>
    <n v="2"/>
    <n v="0.2"/>
    <n v="2.8883999999999999"/>
    <n v="6.3744000000000005"/>
    <n v="1.5936000000000001"/>
    <x v="2"/>
    <x v="2"/>
    <s v="Q4"/>
    <x v="4"/>
  </r>
  <r>
    <n v="4900"/>
    <s v="CA-2016-130484"/>
    <x v="250"/>
    <x v="395"/>
    <x v="1"/>
    <s v="SG-20470"/>
    <s v="Sheri Gordon"/>
    <x v="0"/>
    <x v="0"/>
    <x v="345"/>
    <s v="Oregon"/>
    <x v="426"/>
    <x v="1"/>
    <x v="1045"/>
    <x v="1"/>
    <x v="8"/>
    <x v="1034"/>
    <n v="26.352"/>
    <n v="8"/>
    <n v="0.7"/>
    <n v="-18.446400000000001"/>
    <n v="7.9056000000000015"/>
    <n v="18.446400000000001"/>
    <x v="0"/>
    <x v="6"/>
    <s v="Q3"/>
    <x v="2"/>
  </r>
  <r>
    <n v="4901"/>
    <s v="CA-2017-120936"/>
    <x v="94"/>
    <x v="91"/>
    <x v="1"/>
    <s v="CA-12310"/>
    <s v="Christine Abelman"/>
    <x v="1"/>
    <x v="0"/>
    <x v="125"/>
    <s v="California"/>
    <x v="158"/>
    <x v="1"/>
    <x v="772"/>
    <x v="1"/>
    <x v="4"/>
    <x v="771"/>
    <n v="481.32"/>
    <n v="4"/>
    <n v="0"/>
    <n v="125.14319999999999"/>
    <n v="481.32"/>
    <n v="0"/>
    <x v="3"/>
    <x v="4"/>
    <s v="Q4"/>
    <x v="1"/>
  </r>
  <r>
    <n v="4902"/>
    <s v="CA-2017-120936"/>
    <x v="94"/>
    <x v="91"/>
    <x v="1"/>
    <s v="CA-12310"/>
    <s v="Christine Abelman"/>
    <x v="1"/>
    <x v="0"/>
    <x v="125"/>
    <s v="California"/>
    <x v="158"/>
    <x v="1"/>
    <x v="1352"/>
    <x v="1"/>
    <x v="14"/>
    <x v="1338"/>
    <n v="13.98"/>
    <n v="1"/>
    <n v="0"/>
    <n v="3.6347999999999998"/>
    <n v="13.98"/>
    <n v="0"/>
    <x v="3"/>
    <x v="4"/>
    <s v="Q4"/>
    <x v="1"/>
  </r>
  <r>
    <n v="4903"/>
    <s v="CA-2017-110884"/>
    <x v="469"/>
    <x v="515"/>
    <x v="1"/>
    <s v="SH-20395"/>
    <s v="Shahid Hopkins"/>
    <x v="0"/>
    <x v="0"/>
    <x v="20"/>
    <s v="New York"/>
    <x v="45"/>
    <x v="3"/>
    <x v="806"/>
    <x v="1"/>
    <x v="8"/>
    <x v="804"/>
    <n v="25.92"/>
    <n v="6"/>
    <n v="0.2"/>
    <n v="9.0719999999999992"/>
    <n v="20.736000000000004"/>
    <n v="5.1840000000000011"/>
    <x v="3"/>
    <x v="10"/>
    <s v="Q1"/>
    <x v="0"/>
  </r>
  <r>
    <n v="4904"/>
    <s v="CA-2017-110884"/>
    <x v="469"/>
    <x v="515"/>
    <x v="1"/>
    <s v="SH-20395"/>
    <s v="Shahid Hopkins"/>
    <x v="0"/>
    <x v="0"/>
    <x v="20"/>
    <s v="New York"/>
    <x v="45"/>
    <x v="3"/>
    <x v="580"/>
    <x v="1"/>
    <x v="2"/>
    <x v="580"/>
    <n v="91.59"/>
    <n v="3"/>
    <n v="0"/>
    <n v="42.131399999999999"/>
    <n v="91.59"/>
    <n v="0"/>
    <x v="3"/>
    <x v="10"/>
    <s v="Q1"/>
    <x v="0"/>
  </r>
  <r>
    <n v="4905"/>
    <s v="US-2014-161613"/>
    <x v="588"/>
    <x v="544"/>
    <x v="0"/>
    <s v="MC-17605"/>
    <s v="Matt Connell"/>
    <x v="1"/>
    <x v="0"/>
    <x v="12"/>
    <s v="Texas"/>
    <x v="32"/>
    <x v="2"/>
    <x v="623"/>
    <x v="0"/>
    <x v="1"/>
    <x v="623"/>
    <n v="674.05799999999999"/>
    <n v="3"/>
    <n v="0.3"/>
    <n v="-19.258800000000001"/>
    <n v="471.84059999999994"/>
    <n v="202.2174"/>
    <x v="2"/>
    <x v="4"/>
    <s v="Q4"/>
    <x v="2"/>
  </r>
  <r>
    <n v="4906"/>
    <s v="US-2014-146353"/>
    <x v="1005"/>
    <x v="36"/>
    <x v="0"/>
    <s v="JE-15610"/>
    <s v="Jim Epp"/>
    <x v="1"/>
    <x v="0"/>
    <x v="3"/>
    <s v="New Hampshire"/>
    <x v="208"/>
    <x v="3"/>
    <x v="1547"/>
    <x v="1"/>
    <x v="8"/>
    <x v="1535"/>
    <n v="22.92"/>
    <n v="4"/>
    <n v="0"/>
    <n v="11.0016"/>
    <n v="22.92"/>
    <n v="0"/>
    <x v="2"/>
    <x v="2"/>
    <s v="Q4"/>
    <x v="0"/>
  </r>
  <r>
    <n v="4907"/>
    <s v="US-2014-146353"/>
    <x v="1005"/>
    <x v="36"/>
    <x v="0"/>
    <s v="JE-15610"/>
    <s v="Jim Epp"/>
    <x v="1"/>
    <x v="0"/>
    <x v="3"/>
    <s v="New Hampshire"/>
    <x v="208"/>
    <x v="3"/>
    <x v="398"/>
    <x v="1"/>
    <x v="4"/>
    <x v="399"/>
    <n v="269.89999999999998"/>
    <n v="5"/>
    <n v="0"/>
    <n v="16.193999999999999"/>
    <n v="269.89999999999998"/>
    <n v="0"/>
    <x v="2"/>
    <x v="2"/>
    <s v="Q4"/>
    <x v="0"/>
  </r>
  <r>
    <n v="4908"/>
    <s v="CA-2014-133809"/>
    <x v="728"/>
    <x v="788"/>
    <x v="0"/>
    <s v="MS-17530"/>
    <s v="MaryBeth Skach"/>
    <x v="0"/>
    <x v="0"/>
    <x v="54"/>
    <s v="Ohio"/>
    <x v="322"/>
    <x v="3"/>
    <x v="1181"/>
    <x v="1"/>
    <x v="8"/>
    <x v="1167"/>
    <n v="11.808"/>
    <n v="8"/>
    <n v="0.7"/>
    <n v="-8.6592000000000002"/>
    <n v="3.5424000000000007"/>
    <n v="8.2655999999999992"/>
    <x v="2"/>
    <x v="0"/>
    <s v="Q4"/>
    <x v="0"/>
  </r>
  <r>
    <n v="4909"/>
    <s v="CA-2014-133809"/>
    <x v="728"/>
    <x v="788"/>
    <x v="0"/>
    <s v="MS-17530"/>
    <s v="MaryBeth Skach"/>
    <x v="0"/>
    <x v="0"/>
    <x v="54"/>
    <s v="Ohio"/>
    <x v="322"/>
    <x v="3"/>
    <x v="1707"/>
    <x v="2"/>
    <x v="7"/>
    <x v="1696"/>
    <n v="9.5879999999999992"/>
    <n v="2"/>
    <n v="0.4"/>
    <n v="-2.0773999999999999"/>
    <n v="5.7527999999999997"/>
    <n v="3.8351999999999999"/>
    <x v="2"/>
    <x v="0"/>
    <s v="Q4"/>
    <x v="0"/>
  </r>
  <r>
    <n v="4910"/>
    <s v="CA-2017-127306"/>
    <x v="424"/>
    <x v="827"/>
    <x v="1"/>
    <s v="BH-11710"/>
    <s v="Brosina Hoffman"/>
    <x v="0"/>
    <x v="0"/>
    <x v="271"/>
    <s v="Tennessee"/>
    <x v="339"/>
    <x v="0"/>
    <x v="588"/>
    <x v="1"/>
    <x v="12"/>
    <x v="588"/>
    <n v="18.335999999999999"/>
    <n v="3"/>
    <n v="0.2"/>
    <n v="6.6467999999999998"/>
    <n v="14.668799999999999"/>
    <n v="3.6671999999999998"/>
    <x v="3"/>
    <x v="9"/>
    <s v="Q1"/>
    <x v="3"/>
  </r>
  <r>
    <n v="4911"/>
    <s v="CA-2017-127306"/>
    <x v="424"/>
    <x v="827"/>
    <x v="1"/>
    <s v="BH-11710"/>
    <s v="Brosina Hoffman"/>
    <x v="0"/>
    <x v="0"/>
    <x v="271"/>
    <s v="Tennessee"/>
    <x v="339"/>
    <x v="0"/>
    <x v="712"/>
    <x v="1"/>
    <x v="10"/>
    <x v="711"/>
    <n v="36.287999999999997"/>
    <n v="7"/>
    <n v="0.2"/>
    <n v="12.700799999999999"/>
    <n v="29.0304"/>
    <n v="7.2576000000000001"/>
    <x v="3"/>
    <x v="9"/>
    <s v="Q1"/>
    <x v="3"/>
  </r>
  <r>
    <n v="4912"/>
    <s v="CA-2017-127306"/>
    <x v="424"/>
    <x v="827"/>
    <x v="1"/>
    <s v="BH-11710"/>
    <s v="Brosina Hoffman"/>
    <x v="0"/>
    <x v="0"/>
    <x v="271"/>
    <s v="Tennessee"/>
    <x v="339"/>
    <x v="0"/>
    <x v="431"/>
    <x v="2"/>
    <x v="7"/>
    <x v="431"/>
    <n v="111.98399999999999"/>
    <n v="2"/>
    <n v="0.2"/>
    <n v="6.9989999999999997"/>
    <n v="89.587199999999996"/>
    <n v="22.396799999999999"/>
    <x v="3"/>
    <x v="9"/>
    <s v="Q1"/>
    <x v="3"/>
  </r>
  <r>
    <n v="4913"/>
    <s v="CA-2017-127306"/>
    <x v="424"/>
    <x v="827"/>
    <x v="1"/>
    <s v="BH-11710"/>
    <s v="Brosina Hoffman"/>
    <x v="0"/>
    <x v="0"/>
    <x v="271"/>
    <s v="Tennessee"/>
    <x v="339"/>
    <x v="0"/>
    <x v="1406"/>
    <x v="1"/>
    <x v="8"/>
    <x v="1393"/>
    <n v="5.97"/>
    <n v="5"/>
    <n v="0.7"/>
    <n v="-4.577"/>
    <n v="1.7910000000000001"/>
    <n v="4.1789999999999994"/>
    <x v="3"/>
    <x v="9"/>
    <s v="Q1"/>
    <x v="3"/>
  </r>
  <r>
    <n v="4914"/>
    <s v="CA-2017-127306"/>
    <x v="424"/>
    <x v="827"/>
    <x v="1"/>
    <s v="BH-11710"/>
    <s v="Brosina Hoffman"/>
    <x v="0"/>
    <x v="0"/>
    <x v="271"/>
    <s v="Tennessee"/>
    <x v="339"/>
    <x v="0"/>
    <x v="807"/>
    <x v="1"/>
    <x v="8"/>
    <x v="805"/>
    <n v="2.508"/>
    <n v="2"/>
    <n v="0.7"/>
    <n v="-1.8391999999999999"/>
    <n v="0.75240000000000007"/>
    <n v="1.7555999999999998"/>
    <x v="3"/>
    <x v="9"/>
    <s v="Q1"/>
    <x v="3"/>
  </r>
  <r>
    <n v="4915"/>
    <s v="CA-2015-161830"/>
    <x v="496"/>
    <x v="1068"/>
    <x v="0"/>
    <s v="ME-17725"/>
    <s v="Max Engle"/>
    <x v="0"/>
    <x v="0"/>
    <x v="4"/>
    <s v="Washington"/>
    <x v="59"/>
    <x v="1"/>
    <x v="30"/>
    <x v="1"/>
    <x v="6"/>
    <x v="30"/>
    <n v="35.96"/>
    <n v="2"/>
    <n v="0"/>
    <n v="10.4284"/>
    <n v="35.96"/>
    <n v="0"/>
    <x v="1"/>
    <x v="8"/>
    <s v="Q3"/>
    <x v="6"/>
  </r>
  <r>
    <n v="4916"/>
    <s v="CA-2015-161830"/>
    <x v="496"/>
    <x v="1068"/>
    <x v="0"/>
    <s v="ME-17725"/>
    <s v="Max Engle"/>
    <x v="0"/>
    <x v="0"/>
    <x v="4"/>
    <s v="Washington"/>
    <x v="59"/>
    <x v="1"/>
    <x v="799"/>
    <x v="1"/>
    <x v="8"/>
    <x v="797"/>
    <n v="14.952"/>
    <n v="3"/>
    <n v="0.2"/>
    <n v="5.4200999999999997"/>
    <n v="11.961600000000001"/>
    <n v="2.9904000000000002"/>
    <x v="1"/>
    <x v="8"/>
    <s v="Q3"/>
    <x v="6"/>
  </r>
  <r>
    <n v="4917"/>
    <s v="CA-2017-163125"/>
    <x v="449"/>
    <x v="768"/>
    <x v="0"/>
    <s v="MB-17305"/>
    <s v="Maria Bertelson"/>
    <x v="0"/>
    <x v="0"/>
    <x v="425"/>
    <s v="Texas"/>
    <x v="515"/>
    <x v="2"/>
    <x v="369"/>
    <x v="1"/>
    <x v="6"/>
    <x v="370"/>
    <n v="67.144000000000005"/>
    <n v="7"/>
    <n v="0.2"/>
    <n v="5.8750999999999998"/>
    <n v="53.71520000000001"/>
    <n v="13.428800000000003"/>
    <x v="3"/>
    <x v="2"/>
    <s v="Q4"/>
    <x v="2"/>
  </r>
  <r>
    <n v="4918"/>
    <s v="CA-2017-163125"/>
    <x v="449"/>
    <x v="768"/>
    <x v="0"/>
    <s v="MB-17305"/>
    <s v="Maria Bertelson"/>
    <x v="0"/>
    <x v="0"/>
    <x v="425"/>
    <s v="Texas"/>
    <x v="515"/>
    <x v="2"/>
    <x v="1708"/>
    <x v="0"/>
    <x v="1"/>
    <x v="1697"/>
    <n v="254.05799999999999"/>
    <n v="3"/>
    <n v="0.3"/>
    <n v="-32.6646"/>
    <n v="177.84059999999999"/>
    <n v="76.217399999999998"/>
    <x v="3"/>
    <x v="2"/>
    <s v="Q4"/>
    <x v="2"/>
  </r>
  <r>
    <n v="4919"/>
    <s v="CA-2016-160304"/>
    <x v="1006"/>
    <x v="341"/>
    <x v="1"/>
    <s v="BM-11575"/>
    <s v="Brendan Murry"/>
    <x v="1"/>
    <x v="0"/>
    <x v="426"/>
    <s v="Maryland"/>
    <x v="516"/>
    <x v="3"/>
    <x v="266"/>
    <x v="0"/>
    <x v="0"/>
    <x v="266"/>
    <n v="173.94"/>
    <n v="3"/>
    <n v="0"/>
    <n v="38.266800000000003"/>
    <n v="173.94"/>
    <n v="0"/>
    <x v="0"/>
    <x v="9"/>
    <s v="Q1"/>
    <x v="3"/>
  </r>
  <r>
    <n v="4920"/>
    <s v="CA-2016-160304"/>
    <x v="1006"/>
    <x v="341"/>
    <x v="1"/>
    <s v="BM-11575"/>
    <s v="Brendan Murry"/>
    <x v="1"/>
    <x v="0"/>
    <x v="426"/>
    <s v="Maryland"/>
    <x v="516"/>
    <x v="3"/>
    <x v="1133"/>
    <x v="2"/>
    <x v="7"/>
    <x v="1121"/>
    <n v="231.98"/>
    <n v="2"/>
    <n v="0"/>
    <n v="67.274199999999993"/>
    <n v="231.98"/>
    <n v="0"/>
    <x v="0"/>
    <x v="9"/>
    <s v="Q1"/>
    <x v="3"/>
  </r>
  <r>
    <n v="4921"/>
    <s v="CA-2017-101728"/>
    <x v="971"/>
    <x v="176"/>
    <x v="1"/>
    <s v="SC-20575"/>
    <s v="Sonia Cooley"/>
    <x v="0"/>
    <x v="0"/>
    <x v="22"/>
    <s v="Illinois"/>
    <x v="155"/>
    <x v="2"/>
    <x v="1212"/>
    <x v="1"/>
    <x v="8"/>
    <x v="1197"/>
    <n v="2.2959999999999998"/>
    <n v="2"/>
    <n v="0.8"/>
    <n v="-3.9032"/>
    <n v="0.45919999999999989"/>
    <n v="1.8368"/>
    <x v="3"/>
    <x v="6"/>
    <s v="Q3"/>
    <x v="3"/>
  </r>
  <r>
    <n v="4922"/>
    <s v="CA-2017-114055"/>
    <x v="53"/>
    <x v="168"/>
    <x v="0"/>
    <s v="MH-18115"/>
    <s v="Mick Hernandez"/>
    <x v="2"/>
    <x v="0"/>
    <x v="114"/>
    <s v="Alabama"/>
    <x v="363"/>
    <x v="0"/>
    <x v="1696"/>
    <x v="1"/>
    <x v="10"/>
    <x v="1684"/>
    <n v="96.08"/>
    <n v="2"/>
    <n v="0"/>
    <n v="46.118400000000001"/>
    <n v="96.08"/>
    <n v="0"/>
    <x v="3"/>
    <x v="4"/>
    <s v="Q4"/>
    <x v="2"/>
  </r>
  <r>
    <n v="4923"/>
    <s v="CA-2017-114055"/>
    <x v="53"/>
    <x v="168"/>
    <x v="0"/>
    <s v="MH-18115"/>
    <s v="Mick Hernandez"/>
    <x v="2"/>
    <x v="0"/>
    <x v="114"/>
    <s v="Alabama"/>
    <x v="363"/>
    <x v="0"/>
    <x v="804"/>
    <x v="1"/>
    <x v="13"/>
    <x v="802"/>
    <n v="3.62"/>
    <n v="2"/>
    <n v="0"/>
    <n v="1.1946000000000001"/>
    <n v="3.62"/>
    <n v="0"/>
    <x v="3"/>
    <x v="4"/>
    <s v="Q4"/>
    <x v="2"/>
  </r>
  <r>
    <n v="4924"/>
    <s v="CA-2017-114055"/>
    <x v="53"/>
    <x v="168"/>
    <x v="0"/>
    <s v="MH-18115"/>
    <s v="Mick Hernandez"/>
    <x v="2"/>
    <x v="0"/>
    <x v="114"/>
    <s v="Alabama"/>
    <x v="363"/>
    <x v="0"/>
    <x v="921"/>
    <x v="1"/>
    <x v="10"/>
    <x v="913"/>
    <n v="629.1"/>
    <n v="6"/>
    <n v="0"/>
    <n v="301.96800000000002"/>
    <n v="629.1"/>
    <n v="0"/>
    <x v="3"/>
    <x v="4"/>
    <s v="Q4"/>
    <x v="2"/>
  </r>
  <r>
    <n v="4925"/>
    <s v="CA-2017-114055"/>
    <x v="53"/>
    <x v="168"/>
    <x v="0"/>
    <s v="MH-18115"/>
    <s v="Mick Hernandez"/>
    <x v="2"/>
    <x v="0"/>
    <x v="114"/>
    <s v="Alabama"/>
    <x v="363"/>
    <x v="0"/>
    <x v="1409"/>
    <x v="2"/>
    <x v="7"/>
    <x v="1396"/>
    <n v="90.48"/>
    <n v="2"/>
    <n v="0"/>
    <n v="23.524799999999999"/>
    <n v="90.48"/>
    <n v="0"/>
    <x v="3"/>
    <x v="4"/>
    <s v="Q4"/>
    <x v="2"/>
  </r>
  <r>
    <n v="4926"/>
    <s v="CA-2017-126438"/>
    <x v="18"/>
    <x v="462"/>
    <x v="2"/>
    <s v="AR-10345"/>
    <s v="Alex Russell"/>
    <x v="1"/>
    <x v="0"/>
    <x v="104"/>
    <s v="Massachusetts"/>
    <x v="128"/>
    <x v="3"/>
    <x v="1453"/>
    <x v="1"/>
    <x v="6"/>
    <x v="1439"/>
    <n v="14.88"/>
    <n v="2"/>
    <n v="0"/>
    <n v="3.72"/>
    <n v="14.88"/>
    <n v="0"/>
    <x v="3"/>
    <x v="8"/>
    <s v="Q3"/>
    <x v="1"/>
  </r>
  <r>
    <n v="4927"/>
    <s v="CA-2017-117653"/>
    <x v="15"/>
    <x v="15"/>
    <x v="1"/>
    <s v="MO-17500"/>
    <s v="Mary O'Rourke"/>
    <x v="0"/>
    <x v="0"/>
    <x v="22"/>
    <s v="Illinois"/>
    <x v="36"/>
    <x v="2"/>
    <x v="962"/>
    <x v="0"/>
    <x v="3"/>
    <x v="955"/>
    <n v="91.275000000000006"/>
    <n v="1"/>
    <n v="0.5"/>
    <n v="-67.543499999999995"/>
    <n v="45.637500000000003"/>
    <n v="45.637500000000003"/>
    <x v="3"/>
    <x v="2"/>
    <s v="Q4"/>
    <x v="6"/>
  </r>
  <r>
    <n v="4928"/>
    <s v="CA-2017-143245"/>
    <x v="96"/>
    <x v="792"/>
    <x v="1"/>
    <s v="AD-10180"/>
    <s v="Alan Dominguez"/>
    <x v="2"/>
    <x v="0"/>
    <x v="54"/>
    <s v="Connecticut"/>
    <x v="69"/>
    <x v="3"/>
    <x v="1193"/>
    <x v="1"/>
    <x v="10"/>
    <x v="1178"/>
    <n v="19.440000000000001"/>
    <n v="3"/>
    <n v="0"/>
    <n v="9.3312000000000008"/>
    <n v="19.440000000000001"/>
    <n v="0"/>
    <x v="3"/>
    <x v="4"/>
    <s v="Q4"/>
    <x v="5"/>
  </r>
  <r>
    <n v="4929"/>
    <s v="CA-2017-143245"/>
    <x v="96"/>
    <x v="792"/>
    <x v="1"/>
    <s v="AD-10180"/>
    <s v="Alan Dominguez"/>
    <x v="2"/>
    <x v="0"/>
    <x v="54"/>
    <s v="Connecticut"/>
    <x v="69"/>
    <x v="3"/>
    <x v="1180"/>
    <x v="0"/>
    <x v="1"/>
    <x v="1166"/>
    <n v="897.15"/>
    <n v="3"/>
    <n v="0"/>
    <n v="251.202"/>
    <n v="897.15"/>
    <n v="0"/>
    <x v="3"/>
    <x v="4"/>
    <s v="Q4"/>
    <x v="5"/>
  </r>
  <r>
    <n v="4930"/>
    <s v="US-2014-138828"/>
    <x v="814"/>
    <x v="1099"/>
    <x v="2"/>
    <s v="KD-16345"/>
    <s v="Katherine Ducich"/>
    <x v="0"/>
    <x v="0"/>
    <x v="20"/>
    <s v="New York"/>
    <x v="29"/>
    <x v="3"/>
    <x v="332"/>
    <x v="1"/>
    <x v="6"/>
    <x v="332"/>
    <n v="57.75"/>
    <n v="5"/>
    <n v="0"/>
    <n v="16.170000000000002"/>
    <n v="57.75"/>
    <n v="0"/>
    <x v="2"/>
    <x v="8"/>
    <s v="Q3"/>
    <x v="0"/>
  </r>
  <r>
    <n v="4931"/>
    <s v="US-2014-138828"/>
    <x v="814"/>
    <x v="1099"/>
    <x v="2"/>
    <s v="KD-16345"/>
    <s v="Katherine Ducich"/>
    <x v="0"/>
    <x v="0"/>
    <x v="20"/>
    <s v="New York"/>
    <x v="29"/>
    <x v="3"/>
    <x v="811"/>
    <x v="1"/>
    <x v="10"/>
    <x v="33"/>
    <n v="14.94"/>
    <n v="3"/>
    <n v="0"/>
    <n v="7.0217999999999998"/>
    <n v="14.94"/>
    <n v="0"/>
    <x v="2"/>
    <x v="8"/>
    <s v="Q3"/>
    <x v="0"/>
  </r>
  <r>
    <n v="4932"/>
    <s v="CA-2017-143651"/>
    <x v="613"/>
    <x v="922"/>
    <x v="1"/>
    <s v="FM-14215"/>
    <s v="Filia McAdams"/>
    <x v="1"/>
    <x v="0"/>
    <x v="4"/>
    <s v="Washington"/>
    <x v="5"/>
    <x v="1"/>
    <x v="1175"/>
    <x v="1"/>
    <x v="6"/>
    <x v="1161"/>
    <n v="23.1"/>
    <n v="2"/>
    <n v="0"/>
    <n v="6.93"/>
    <n v="23.1"/>
    <n v="0"/>
    <x v="3"/>
    <x v="10"/>
    <s v="Q1"/>
    <x v="3"/>
  </r>
  <r>
    <n v="4933"/>
    <s v="CA-2015-106978"/>
    <x v="694"/>
    <x v="1100"/>
    <x v="1"/>
    <s v="ZC-21910"/>
    <s v="Zuschuss Carroll"/>
    <x v="0"/>
    <x v="0"/>
    <x v="34"/>
    <s v="Colorado"/>
    <x v="42"/>
    <x v="1"/>
    <x v="1358"/>
    <x v="1"/>
    <x v="12"/>
    <x v="1344"/>
    <n v="12.536"/>
    <n v="1"/>
    <n v="0.2"/>
    <n v="4.2309000000000001"/>
    <n v="10.0288"/>
    <n v="2.5072000000000001"/>
    <x v="1"/>
    <x v="8"/>
    <s v="Q3"/>
    <x v="2"/>
  </r>
  <r>
    <n v="4934"/>
    <s v="CA-2015-106978"/>
    <x v="694"/>
    <x v="1100"/>
    <x v="1"/>
    <s v="ZC-21910"/>
    <s v="Zuschuss Carroll"/>
    <x v="0"/>
    <x v="0"/>
    <x v="34"/>
    <s v="Colorado"/>
    <x v="42"/>
    <x v="1"/>
    <x v="751"/>
    <x v="1"/>
    <x v="8"/>
    <x v="749"/>
    <n v="1.08"/>
    <n v="2"/>
    <n v="0.7"/>
    <n v="-0.79200000000000004"/>
    <n v="0.32400000000000007"/>
    <n v="0.75600000000000001"/>
    <x v="1"/>
    <x v="8"/>
    <s v="Q3"/>
    <x v="2"/>
  </r>
  <r>
    <n v="4935"/>
    <s v="CA-2015-106978"/>
    <x v="694"/>
    <x v="1100"/>
    <x v="1"/>
    <s v="ZC-21910"/>
    <s v="Zuschuss Carroll"/>
    <x v="0"/>
    <x v="0"/>
    <x v="34"/>
    <s v="Colorado"/>
    <x v="42"/>
    <x v="1"/>
    <x v="1014"/>
    <x v="1"/>
    <x v="13"/>
    <x v="128"/>
    <n v="4.5119999999999996"/>
    <n v="3"/>
    <n v="0.2"/>
    <n v="0.84599999999999997"/>
    <n v="3.6095999999999999"/>
    <n v="0.90239999999999998"/>
    <x v="1"/>
    <x v="8"/>
    <s v="Q3"/>
    <x v="2"/>
  </r>
  <r>
    <n v="4936"/>
    <s v="CA-2015-155124"/>
    <x v="1007"/>
    <x v="1101"/>
    <x v="1"/>
    <s v="KS-16300"/>
    <s v="Karen Seio"/>
    <x v="1"/>
    <x v="0"/>
    <x v="427"/>
    <s v="Utah"/>
    <x v="517"/>
    <x v="1"/>
    <x v="1709"/>
    <x v="2"/>
    <x v="7"/>
    <x v="1698"/>
    <n v="16.776"/>
    <n v="3"/>
    <n v="0.2"/>
    <n v="1.6776"/>
    <n v="13.4208"/>
    <n v="3.3552"/>
    <x v="1"/>
    <x v="10"/>
    <s v="Q1"/>
    <x v="1"/>
  </r>
  <r>
    <n v="4937"/>
    <s v="CA-2017-150931"/>
    <x v="1008"/>
    <x v="705"/>
    <x v="1"/>
    <s v="DP-13390"/>
    <s v="Dennis Pardue"/>
    <x v="2"/>
    <x v="0"/>
    <x v="428"/>
    <s v="Alabama"/>
    <x v="518"/>
    <x v="0"/>
    <x v="544"/>
    <x v="1"/>
    <x v="8"/>
    <x v="544"/>
    <n v="33.74"/>
    <n v="7"/>
    <n v="0"/>
    <n v="15.5204"/>
    <n v="33.74"/>
    <n v="0"/>
    <x v="3"/>
    <x v="9"/>
    <s v="Q1"/>
    <x v="5"/>
  </r>
  <r>
    <n v="4938"/>
    <s v="CA-2014-157147"/>
    <x v="286"/>
    <x v="385"/>
    <x v="1"/>
    <s v="BD-11605"/>
    <s v="Brian Dahlen"/>
    <x v="0"/>
    <x v="0"/>
    <x v="8"/>
    <s v="California"/>
    <x v="9"/>
    <x v="1"/>
    <x v="1244"/>
    <x v="1"/>
    <x v="4"/>
    <x v="1227"/>
    <n v="1325.85"/>
    <n v="5"/>
    <n v="0"/>
    <n v="238.65299999999999"/>
    <n v="1325.85"/>
    <n v="0"/>
    <x v="2"/>
    <x v="9"/>
    <s v="Q1"/>
    <x v="2"/>
  </r>
  <r>
    <n v="4939"/>
    <s v="CA-2014-157147"/>
    <x v="286"/>
    <x v="385"/>
    <x v="1"/>
    <s v="BD-11605"/>
    <s v="Brian Dahlen"/>
    <x v="0"/>
    <x v="0"/>
    <x v="8"/>
    <s v="California"/>
    <x v="9"/>
    <x v="1"/>
    <x v="1219"/>
    <x v="0"/>
    <x v="0"/>
    <x v="1203"/>
    <n v="333.99900000000002"/>
    <n v="3"/>
    <n v="0.15"/>
    <n v="3.9293999999999998"/>
    <n v="283.89915000000002"/>
    <n v="50.099850000000004"/>
    <x v="2"/>
    <x v="9"/>
    <s v="Q1"/>
    <x v="2"/>
  </r>
  <r>
    <n v="4940"/>
    <s v="CA-2014-157147"/>
    <x v="286"/>
    <x v="385"/>
    <x v="1"/>
    <s v="BD-11605"/>
    <s v="Brian Dahlen"/>
    <x v="0"/>
    <x v="0"/>
    <x v="8"/>
    <s v="California"/>
    <x v="9"/>
    <x v="1"/>
    <x v="181"/>
    <x v="1"/>
    <x v="6"/>
    <x v="182"/>
    <n v="19.899999999999999"/>
    <n v="5"/>
    <n v="0"/>
    <n v="6.5670000000000002"/>
    <n v="19.899999999999999"/>
    <n v="0"/>
    <x v="2"/>
    <x v="9"/>
    <s v="Q1"/>
    <x v="2"/>
  </r>
  <r>
    <n v="4941"/>
    <s v="CA-2015-156482"/>
    <x v="525"/>
    <x v="95"/>
    <x v="1"/>
    <s v="IL-15100"/>
    <s v="Ivan Liston"/>
    <x v="0"/>
    <x v="0"/>
    <x v="40"/>
    <s v="Delaware"/>
    <x v="49"/>
    <x v="3"/>
    <x v="901"/>
    <x v="0"/>
    <x v="1"/>
    <x v="893"/>
    <n v="1268.82"/>
    <n v="9"/>
    <n v="0"/>
    <n v="266.4522"/>
    <n v="1268.82"/>
    <n v="0"/>
    <x v="1"/>
    <x v="11"/>
    <s v="Q1"/>
    <x v="5"/>
  </r>
  <r>
    <n v="4942"/>
    <s v="CA-2015-156482"/>
    <x v="525"/>
    <x v="95"/>
    <x v="1"/>
    <s v="IL-15100"/>
    <s v="Ivan Liston"/>
    <x v="0"/>
    <x v="0"/>
    <x v="40"/>
    <s v="Delaware"/>
    <x v="49"/>
    <x v="3"/>
    <x v="1531"/>
    <x v="0"/>
    <x v="0"/>
    <x v="1518"/>
    <n v="283.92"/>
    <n v="4"/>
    <n v="0"/>
    <n v="82.336799999999997"/>
    <n v="283.92"/>
    <n v="0"/>
    <x v="1"/>
    <x v="11"/>
    <s v="Q1"/>
    <x v="5"/>
  </r>
  <r>
    <n v="4943"/>
    <s v="CA-2015-156482"/>
    <x v="525"/>
    <x v="95"/>
    <x v="1"/>
    <s v="IL-15100"/>
    <s v="Ivan Liston"/>
    <x v="0"/>
    <x v="0"/>
    <x v="40"/>
    <s v="Delaware"/>
    <x v="49"/>
    <x v="3"/>
    <x v="888"/>
    <x v="1"/>
    <x v="6"/>
    <x v="881"/>
    <n v="5.68"/>
    <n v="2"/>
    <n v="0"/>
    <n v="1.7607999999999999"/>
    <n v="5.68"/>
    <n v="0"/>
    <x v="1"/>
    <x v="11"/>
    <s v="Q1"/>
    <x v="5"/>
  </r>
  <r>
    <n v="4944"/>
    <s v="CA-2017-106782"/>
    <x v="202"/>
    <x v="63"/>
    <x v="1"/>
    <s v="LP-17095"/>
    <s v="Liz Preis"/>
    <x v="0"/>
    <x v="0"/>
    <x v="240"/>
    <s v="Indiana"/>
    <x v="376"/>
    <x v="2"/>
    <x v="458"/>
    <x v="1"/>
    <x v="4"/>
    <x v="459"/>
    <n v="375.34"/>
    <n v="1"/>
    <n v="0"/>
    <n v="18.766999999999999"/>
    <n v="375.34"/>
    <n v="0"/>
    <x v="3"/>
    <x v="4"/>
    <s v="Q4"/>
    <x v="6"/>
  </r>
  <r>
    <n v="4945"/>
    <s v="CA-2016-151372"/>
    <x v="64"/>
    <x v="479"/>
    <x v="2"/>
    <s v="JH-15985"/>
    <s v="Joseph Holt"/>
    <x v="0"/>
    <x v="0"/>
    <x v="332"/>
    <s v="California"/>
    <x v="413"/>
    <x v="1"/>
    <x v="1696"/>
    <x v="1"/>
    <x v="10"/>
    <x v="1684"/>
    <n v="96.08"/>
    <n v="2"/>
    <n v="0"/>
    <n v="46.118400000000001"/>
    <n v="96.08"/>
    <n v="0"/>
    <x v="0"/>
    <x v="8"/>
    <s v="Q3"/>
    <x v="2"/>
  </r>
  <r>
    <n v="4946"/>
    <s v="CA-2016-151372"/>
    <x v="64"/>
    <x v="479"/>
    <x v="2"/>
    <s v="JH-15985"/>
    <s v="Joseph Holt"/>
    <x v="0"/>
    <x v="0"/>
    <x v="332"/>
    <s v="California"/>
    <x v="413"/>
    <x v="1"/>
    <x v="347"/>
    <x v="1"/>
    <x v="8"/>
    <x v="347"/>
    <n v="11.68"/>
    <n v="2"/>
    <n v="0.2"/>
    <n v="3.9420000000000002"/>
    <n v="9.3439999999999994"/>
    <n v="2.3359999999999999"/>
    <x v="0"/>
    <x v="8"/>
    <s v="Q3"/>
    <x v="2"/>
  </r>
  <r>
    <n v="4947"/>
    <s v="CA-2016-151372"/>
    <x v="64"/>
    <x v="479"/>
    <x v="2"/>
    <s v="JH-15985"/>
    <s v="Joseph Holt"/>
    <x v="0"/>
    <x v="0"/>
    <x v="332"/>
    <s v="California"/>
    <x v="413"/>
    <x v="1"/>
    <x v="52"/>
    <x v="1"/>
    <x v="13"/>
    <x v="52"/>
    <n v="4.3600000000000003"/>
    <n v="2"/>
    <n v="0"/>
    <n v="1.7876000000000001"/>
    <n v="4.3600000000000003"/>
    <n v="0"/>
    <x v="0"/>
    <x v="8"/>
    <s v="Q3"/>
    <x v="2"/>
  </r>
  <r>
    <n v="4948"/>
    <s v="CA-2014-102085"/>
    <x v="777"/>
    <x v="1096"/>
    <x v="1"/>
    <s v="JD-16015"/>
    <s v="Joy Daniels"/>
    <x v="0"/>
    <x v="0"/>
    <x v="4"/>
    <s v="Washington"/>
    <x v="60"/>
    <x v="1"/>
    <x v="148"/>
    <x v="1"/>
    <x v="2"/>
    <x v="149"/>
    <n v="29.24"/>
    <n v="4"/>
    <n v="0"/>
    <n v="13.742800000000001"/>
    <n v="29.24"/>
    <n v="0"/>
    <x v="2"/>
    <x v="2"/>
    <s v="Q4"/>
    <x v="3"/>
  </r>
  <r>
    <n v="4949"/>
    <s v="CA-2017-107125"/>
    <x v="344"/>
    <x v="348"/>
    <x v="1"/>
    <s v="BD-11320"/>
    <s v="Bill Donatelli"/>
    <x v="0"/>
    <x v="0"/>
    <x v="1"/>
    <s v="California"/>
    <x v="62"/>
    <x v="1"/>
    <x v="542"/>
    <x v="1"/>
    <x v="8"/>
    <x v="542"/>
    <n v="117.488"/>
    <n v="7"/>
    <n v="0.2"/>
    <n v="41.120800000000003"/>
    <n v="93.990400000000008"/>
    <n v="23.497600000000002"/>
    <x v="3"/>
    <x v="0"/>
    <s v="Q4"/>
    <x v="2"/>
  </r>
  <r>
    <n v="4950"/>
    <s v="CA-2017-107125"/>
    <x v="344"/>
    <x v="348"/>
    <x v="1"/>
    <s v="BD-11320"/>
    <s v="Bill Donatelli"/>
    <x v="0"/>
    <x v="0"/>
    <x v="1"/>
    <s v="California"/>
    <x v="62"/>
    <x v="1"/>
    <x v="545"/>
    <x v="0"/>
    <x v="5"/>
    <x v="545"/>
    <n v="18.84"/>
    <n v="3"/>
    <n v="0"/>
    <n v="6.0288000000000004"/>
    <n v="18.84"/>
    <n v="0"/>
    <x v="3"/>
    <x v="0"/>
    <s v="Q4"/>
    <x v="2"/>
  </r>
  <r>
    <n v="4951"/>
    <s v="CA-2016-125815"/>
    <x v="99"/>
    <x v="97"/>
    <x v="0"/>
    <s v="DL-13330"/>
    <s v="Denise Leinenbach"/>
    <x v="0"/>
    <x v="0"/>
    <x v="20"/>
    <s v="New York"/>
    <x v="29"/>
    <x v="3"/>
    <x v="154"/>
    <x v="1"/>
    <x v="6"/>
    <x v="155"/>
    <n v="12.42"/>
    <n v="3"/>
    <n v="0"/>
    <n v="5.2164000000000001"/>
    <n v="12.42"/>
    <n v="0"/>
    <x v="0"/>
    <x v="2"/>
    <s v="Q4"/>
    <x v="5"/>
  </r>
  <r>
    <n v="4952"/>
    <s v="CA-2015-144190"/>
    <x v="988"/>
    <x v="1102"/>
    <x v="1"/>
    <s v="NC-18415"/>
    <s v="Nathan Cano"/>
    <x v="0"/>
    <x v="0"/>
    <x v="195"/>
    <s v="Michigan"/>
    <x v="246"/>
    <x v="2"/>
    <x v="88"/>
    <x v="1"/>
    <x v="10"/>
    <x v="88"/>
    <n v="12.96"/>
    <n v="2"/>
    <n v="0"/>
    <n v="6.2207999999999997"/>
    <n v="12.96"/>
    <n v="0"/>
    <x v="1"/>
    <x v="1"/>
    <s v="Q2"/>
    <x v="0"/>
  </r>
  <r>
    <n v="4953"/>
    <s v="CA-2017-117926"/>
    <x v="166"/>
    <x v="169"/>
    <x v="0"/>
    <s v="AS-10225"/>
    <s v="Alan Schoenberger"/>
    <x v="1"/>
    <x v="0"/>
    <x v="8"/>
    <s v="California"/>
    <x v="9"/>
    <x v="1"/>
    <x v="1710"/>
    <x v="1"/>
    <x v="9"/>
    <x v="1699"/>
    <n v="69.48"/>
    <n v="1"/>
    <n v="0"/>
    <n v="20.844000000000001"/>
    <n v="69.48"/>
    <n v="0"/>
    <x v="3"/>
    <x v="4"/>
    <s v="Q4"/>
    <x v="5"/>
  </r>
  <r>
    <n v="4954"/>
    <s v="CA-2015-153906"/>
    <x v="199"/>
    <x v="590"/>
    <x v="1"/>
    <s v="MS-17980"/>
    <s v="Michael Stewart"/>
    <x v="1"/>
    <x v="0"/>
    <x v="20"/>
    <s v="New York"/>
    <x v="29"/>
    <x v="3"/>
    <x v="1300"/>
    <x v="2"/>
    <x v="7"/>
    <x v="1285"/>
    <n v="85.9"/>
    <n v="2"/>
    <n v="0"/>
    <n v="2.577"/>
    <n v="85.9"/>
    <n v="0"/>
    <x v="1"/>
    <x v="10"/>
    <s v="Q1"/>
    <x v="2"/>
  </r>
  <r>
    <n v="4955"/>
    <s v="CA-2014-160262"/>
    <x v="3"/>
    <x v="200"/>
    <x v="0"/>
    <s v="TS-21205"/>
    <s v="Thomas Seio"/>
    <x v="1"/>
    <x v="0"/>
    <x v="226"/>
    <s v="Nevada"/>
    <x v="282"/>
    <x v="1"/>
    <x v="679"/>
    <x v="1"/>
    <x v="6"/>
    <x v="679"/>
    <n v="18.059999999999999"/>
    <n v="7"/>
    <n v="0"/>
    <n v="4.6955999999999998"/>
    <n v="18.059999999999999"/>
    <n v="0"/>
    <x v="2"/>
    <x v="1"/>
    <s v="Q2"/>
    <x v="2"/>
  </r>
  <r>
    <n v="4956"/>
    <s v="CA-2014-160262"/>
    <x v="3"/>
    <x v="200"/>
    <x v="0"/>
    <s v="TS-21205"/>
    <s v="Thomas Seio"/>
    <x v="1"/>
    <x v="0"/>
    <x v="226"/>
    <s v="Nevada"/>
    <x v="282"/>
    <x v="1"/>
    <x v="954"/>
    <x v="1"/>
    <x v="10"/>
    <x v="947"/>
    <n v="79.14"/>
    <n v="3"/>
    <n v="0"/>
    <n v="36.404400000000003"/>
    <n v="79.14"/>
    <n v="0"/>
    <x v="2"/>
    <x v="1"/>
    <s v="Q2"/>
    <x v="2"/>
  </r>
  <r>
    <n v="4957"/>
    <s v="CA-2014-160262"/>
    <x v="3"/>
    <x v="200"/>
    <x v="0"/>
    <s v="TS-21205"/>
    <s v="Thomas Seio"/>
    <x v="1"/>
    <x v="0"/>
    <x v="226"/>
    <s v="Nevada"/>
    <x v="282"/>
    <x v="1"/>
    <x v="1456"/>
    <x v="0"/>
    <x v="5"/>
    <x v="1442"/>
    <n v="37.4"/>
    <n v="2"/>
    <n v="0"/>
    <n v="14.212"/>
    <n v="37.4"/>
    <n v="0"/>
    <x v="2"/>
    <x v="1"/>
    <s v="Q2"/>
    <x v="2"/>
  </r>
  <r>
    <n v="4958"/>
    <s v="CA-2015-127607"/>
    <x v="305"/>
    <x v="211"/>
    <x v="1"/>
    <s v="JK-15730"/>
    <s v="Joe Kamberova"/>
    <x v="0"/>
    <x v="0"/>
    <x v="238"/>
    <s v="Texas"/>
    <x v="295"/>
    <x v="2"/>
    <x v="1375"/>
    <x v="1"/>
    <x v="8"/>
    <x v="1360"/>
    <n v="2.512"/>
    <n v="2"/>
    <n v="0.8"/>
    <n v="-4.3959999999999999"/>
    <n v="0.50239999999999985"/>
    <n v="2.0096000000000003"/>
    <x v="1"/>
    <x v="10"/>
    <s v="Q1"/>
    <x v="5"/>
  </r>
  <r>
    <n v="4959"/>
    <s v="CA-2015-127607"/>
    <x v="305"/>
    <x v="211"/>
    <x v="1"/>
    <s v="JK-15730"/>
    <s v="Joe Kamberova"/>
    <x v="0"/>
    <x v="0"/>
    <x v="238"/>
    <s v="Texas"/>
    <x v="295"/>
    <x v="2"/>
    <x v="1711"/>
    <x v="1"/>
    <x v="13"/>
    <x v="128"/>
    <n v="18.864000000000001"/>
    <n v="9"/>
    <n v="0.2"/>
    <n v="6.1307999999999998"/>
    <n v="15.091200000000001"/>
    <n v="3.7728000000000002"/>
    <x v="1"/>
    <x v="10"/>
    <s v="Q1"/>
    <x v="5"/>
  </r>
  <r>
    <n v="4960"/>
    <s v="CA-2016-166226"/>
    <x v="741"/>
    <x v="407"/>
    <x v="1"/>
    <s v="TC-21535"/>
    <s v="Tracy Collins"/>
    <x v="2"/>
    <x v="0"/>
    <x v="1"/>
    <s v="California"/>
    <x v="141"/>
    <x v="1"/>
    <x v="1081"/>
    <x v="2"/>
    <x v="7"/>
    <x v="1071"/>
    <n v="61.192"/>
    <n v="1"/>
    <n v="0.2"/>
    <n v="6.1192000000000002"/>
    <n v="48.953600000000002"/>
    <n v="12.2384"/>
    <x v="0"/>
    <x v="0"/>
    <s v="Q4"/>
    <x v="5"/>
  </r>
  <r>
    <n v="4961"/>
    <s v="CA-2016-166226"/>
    <x v="741"/>
    <x v="407"/>
    <x v="1"/>
    <s v="TC-21535"/>
    <s v="Tracy Collins"/>
    <x v="2"/>
    <x v="0"/>
    <x v="1"/>
    <s v="California"/>
    <x v="141"/>
    <x v="1"/>
    <x v="1527"/>
    <x v="1"/>
    <x v="9"/>
    <x v="1514"/>
    <n v="67.84"/>
    <n v="1"/>
    <n v="0"/>
    <n v="18.316800000000001"/>
    <n v="67.84"/>
    <n v="0"/>
    <x v="0"/>
    <x v="0"/>
    <s v="Q4"/>
    <x v="5"/>
  </r>
  <r>
    <n v="4962"/>
    <s v="CA-2014-156587"/>
    <x v="1009"/>
    <x v="448"/>
    <x v="2"/>
    <s v="AB-10015"/>
    <s v="Aaron Bergman"/>
    <x v="0"/>
    <x v="0"/>
    <x v="4"/>
    <s v="Washington"/>
    <x v="5"/>
    <x v="1"/>
    <x v="212"/>
    <x v="0"/>
    <x v="1"/>
    <x v="213"/>
    <n v="48.712000000000003"/>
    <n v="1"/>
    <n v="0.2"/>
    <n v="5.4801000000000002"/>
    <n v="38.969600000000007"/>
    <n v="9.7424000000000017"/>
    <x v="2"/>
    <x v="10"/>
    <s v="Q1"/>
    <x v="5"/>
  </r>
  <r>
    <n v="4963"/>
    <s v="CA-2014-156587"/>
    <x v="1009"/>
    <x v="448"/>
    <x v="2"/>
    <s v="AB-10015"/>
    <s v="Aaron Bergman"/>
    <x v="0"/>
    <x v="0"/>
    <x v="4"/>
    <s v="Washington"/>
    <x v="5"/>
    <x v="1"/>
    <x v="250"/>
    <x v="1"/>
    <x v="6"/>
    <x v="251"/>
    <n v="17.940000000000001"/>
    <n v="3"/>
    <n v="0"/>
    <n v="4.6643999999999997"/>
    <n v="17.940000000000001"/>
    <n v="0"/>
    <x v="2"/>
    <x v="10"/>
    <s v="Q1"/>
    <x v="5"/>
  </r>
  <r>
    <n v="4964"/>
    <s v="CA-2014-156587"/>
    <x v="1009"/>
    <x v="448"/>
    <x v="2"/>
    <s v="AB-10015"/>
    <s v="Aaron Bergman"/>
    <x v="0"/>
    <x v="0"/>
    <x v="4"/>
    <s v="Washington"/>
    <x v="5"/>
    <x v="1"/>
    <x v="871"/>
    <x v="1"/>
    <x v="4"/>
    <x v="865"/>
    <n v="242.94"/>
    <n v="3"/>
    <n v="0"/>
    <n v="4.8587999999999996"/>
    <n v="242.94"/>
    <n v="0"/>
    <x v="2"/>
    <x v="10"/>
    <s v="Q1"/>
    <x v="5"/>
  </r>
  <r>
    <n v="4965"/>
    <s v="CA-2016-141180"/>
    <x v="666"/>
    <x v="1088"/>
    <x v="0"/>
    <s v="DP-13000"/>
    <s v="Darren Powers"/>
    <x v="0"/>
    <x v="0"/>
    <x v="2"/>
    <s v="Florida"/>
    <x v="2"/>
    <x v="0"/>
    <x v="625"/>
    <x v="1"/>
    <x v="8"/>
    <x v="625"/>
    <n v="7.7640000000000002"/>
    <n v="4"/>
    <n v="0.7"/>
    <n v="-5.1760000000000002"/>
    <n v="2.3292000000000006"/>
    <n v="5.4348000000000001"/>
    <x v="0"/>
    <x v="5"/>
    <s v="Q2"/>
    <x v="1"/>
  </r>
  <r>
    <n v="4966"/>
    <s v="CA-2015-109708"/>
    <x v="442"/>
    <x v="311"/>
    <x v="0"/>
    <s v="CY-12745"/>
    <s v="Craig Yedwab"/>
    <x v="1"/>
    <x v="0"/>
    <x v="29"/>
    <s v="Tennessee"/>
    <x v="84"/>
    <x v="0"/>
    <x v="1285"/>
    <x v="2"/>
    <x v="7"/>
    <x v="1271"/>
    <n v="467.04"/>
    <n v="4"/>
    <n v="0.2"/>
    <n v="58.38"/>
    <n v="373.63200000000006"/>
    <n v="93.408000000000015"/>
    <x v="1"/>
    <x v="5"/>
    <s v="Q2"/>
    <x v="2"/>
  </r>
  <r>
    <n v="4967"/>
    <s v="CA-2015-122406"/>
    <x v="991"/>
    <x v="1103"/>
    <x v="0"/>
    <s v="BE-11455"/>
    <s v="Brad Eason"/>
    <x v="2"/>
    <x v="0"/>
    <x v="205"/>
    <s v="Rhode Island"/>
    <x v="258"/>
    <x v="3"/>
    <x v="1300"/>
    <x v="2"/>
    <x v="7"/>
    <x v="1285"/>
    <n v="128.85"/>
    <n v="3"/>
    <n v="0"/>
    <n v="3.8654999999999999"/>
    <n v="128.85"/>
    <n v="0"/>
    <x v="1"/>
    <x v="6"/>
    <s v="Q3"/>
    <x v="1"/>
  </r>
  <r>
    <n v="4968"/>
    <s v="CA-2015-122406"/>
    <x v="991"/>
    <x v="1103"/>
    <x v="0"/>
    <s v="BE-11455"/>
    <s v="Brad Eason"/>
    <x v="2"/>
    <x v="0"/>
    <x v="205"/>
    <s v="Rhode Island"/>
    <x v="258"/>
    <x v="3"/>
    <x v="794"/>
    <x v="1"/>
    <x v="10"/>
    <x v="792"/>
    <n v="8.4"/>
    <n v="2"/>
    <n v="0"/>
    <n v="4.1159999999999997"/>
    <n v="8.4"/>
    <n v="0"/>
    <x v="1"/>
    <x v="6"/>
    <s v="Q3"/>
    <x v="1"/>
  </r>
  <r>
    <n v="4969"/>
    <s v="CA-2015-122406"/>
    <x v="991"/>
    <x v="1103"/>
    <x v="0"/>
    <s v="BE-11455"/>
    <s v="Brad Eason"/>
    <x v="2"/>
    <x v="0"/>
    <x v="205"/>
    <s v="Rhode Island"/>
    <x v="258"/>
    <x v="3"/>
    <x v="409"/>
    <x v="2"/>
    <x v="11"/>
    <x v="409"/>
    <n v="199.98"/>
    <n v="2"/>
    <n v="0"/>
    <n v="83.991600000000005"/>
    <n v="199.98"/>
    <n v="0"/>
    <x v="1"/>
    <x v="6"/>
    <s v="Q3"/>
    <x v="1"/>
  </r>
  <r>
    <n v="4970"/>
    <s v="CA-2015-122406"/>
    <x v="991"/>
    <x v="1103"/>
    <x v="0"/>
    <s v="BE-11455"/>
    <s v="Brad Eason"/>
    <x v="2"/>
    <x v="0"/>
    <x v="205"/>
    <s v="Rhode Island"/>
    <x v="258"/>
    <x v="3"/>
    <x v="913"/>
    <x v="0"/>
    <x v="1"/>
    <x v="905"/>
    <n v="110.98"/>
    <n v="1"/>
    <n v="0"/>
    <n v="15.5372"/>
    <n v="110.98"/>
    <n v="0"/>
    <x v="1"/>
    <x v="6"/>
    <s v="Q3"/>
    <x v="1"/>
  </r>
  <r>
    <n v="4971"/>
    <s v="US-2016-153815"/>
    <x v="61"/>
    <x v="333"/>
    <x v="2"/>
    <s v="KL-16555"/>
    <s v="Kelly Lampkin"/>
    <x v="1"/>
    <x v="0"/>
    <x v="108"/>
    <s v="Florida"/>
    <x v="133"/>
    <x v="0"/>
    <x v="70"/>
    <x v="0"/>
    <x v="1"/>
    <x v="70"/>
    <n v="207.98400000000001"/>
    <n v="2"/>
    <n v="0.2"/>
    <n v="-28.597799999999999"/>
    <n v="166.38720000000001"/>
    <n v="41.596800000000002"/>
    <x v="0"/>
    <x v="0"/>
    <s v="Q4"/>
    <x v="1"/>
  </r>
  <r>
    <n v="4972"/>
    <s v="US-2016-153815"/>
    <x v="61"/>
    <x v="333"/>
    <x v="2"/>
    <s v="KL-16555"/>
    <s v="Kelly Lampkin"/>
    <x v="1"/>
    <x v="0"/>
    <x v="108"/>
    <s v="Florida"/>
    <x v="133"/>
    <x v="0"/>
    <x v="1437"/>
    <x v="1"/>
    <x v="10"/>
    <x v="1425"/>
    <n v="36.112000000000002"/>
    <n v="2"/>
    <n v="0.2"/>
    <n v="12.639200000000001"/>
    <n v="28.889600000000002"/>
    <n v="7.2224000000000004"/>
    <x v="0"/>
    <x v="0"/>
    <s v="Q4"/>
    <x v="1"/>
  </r>
  <r>
    <n v="4973"/>
    <s v="US-2016-153815"/>
    <x v="61"/>
    <x v="333"/>
    <x v="2"/>
    <s v="KL-16555"/>
    <s v="Kelly Lampkin"/>
    <x v="1"/>
    <x v="0"/>
    <x v="108"/>
    <s v="Florida"/>
    <x v="133"/>
    <x v="0"/>
    <x v="642"/>
    <x v="0"/>
    <x v="5"/>
    <x v="642"/>
    <n v="35.567999999999998"/>
    <n v="2"/>
    <n v="0.2"/>
    <n v="5.7797999999999998"/>
    <n v="28.4544"/>
    <n v="7.1135999999999999"/>
    <x v="0"/>
    <x v="0"/>
    <s v="Q4"/>
    <x v="1"/>
  </r>
  <r>
    <n v="4974"/>
    <s v="US-2016-153815"/>
    <x v="61"/>
    <x v="333"/>
    <x v="2"/>
    <s v="KL-16555"/>
    <s v="Kelly Lampkin"/>
    <x v="1"/>
    <x v="0"/>
    <x v="108"/>
    <s v="Florida"/>
    <x v="133"/>
    <x v="0"/>
    <x v="417"/>
    <x v="1"/>
    <x v="10"/>
    <x v="417"/>
    <n v="88.768000000000001"/>
    <n v="2"/>
    <n v="0.2"/>
    <n v="31.0688"/>
    <n v="71.014400000000009"/>
    <n v="17.753600000000002"/>
    <x v="0"/>
    <x v="0"/>
    <s v="Q4"/>
    <x v="1"/>
  </r>
  <r>
    <n v="4975"/>
    <s v="CA-2016-164896"/>
    <x v="77"/>
    <x v="357"/>
    <x v="1"/>
    <s v="PS-19045"/>
    <s v="Penelope Sewall"/>
    <x v="2"/>
    <x v="0"/>
    <x v="147"/>
    <s v="California"/>
    <x v="218"/>
    <x v="1"/>
    <x v="1408"/>
    <x v="1"/>
    <x v="10"/>
    <x v="1395"/>
    <n v="12.9"/>
    <n v="2"/>
    <n v="0"/>
    <n v="6.3209999999999997"/>
    <n v="12.9"/>
    <n v="0"/>
    <x v="0"/>
    <x v="0"/>
    <s v="Q4"/>
    <x v="2"/>
  </r>
  <r>
    <n v="4976"/>
    <s v="CA-2015-142202"/>
    <x v="227"/>
    <x v="832"/>
    <x v="0"/>
    <s v="JR-16210"/>
    <s v="Justin Ritter"/>
    <x v="1"/>
    <x v="0"/>
    <x v="108"/>
    <s v="Florida"/>
    <x v="133"/>
    <x v="0"/>
    <x v="769"/>
    <x v="2"/>
    <x v="11"/>
    <x v="768"/>
    <n v="717.12"/>
    <n v="9"/>
    <n v="0.2"/>
    <n v="152.38800000000001"/>
    <n v="573.69600000000003"/>
    <n v="143.42400000000001"/>
    <x v="1"/>
    <x v="8"/>
    <s v="Q3"/>
    <x v="5"/>
  </r>
  <r>
    <n v="4977"/>
    <s v="CA-2015-165050"/>
    <x v="214"/>
    <x v="234"/>
    <x v="2"/>
    <s v="AH-10210"/>
    <s v="Alan Hwang"/>
    <x v="0"/>
    <x v="0"/>
    <x v="20"/>
    <s v="New York"/>
    <x v="23"/>
    <x v="3"/>
    <x v="880"/>
    <x v="1"/>
    <x v="8"/>
    <x v="874"/>
    <n v="21.36"/>
    <n v="5"/>
    <n v="0.2"/>
    <n v="7.2089999999999996"/>
    <n v="17.088000000000001"/>
    <n v="4.2720000000000002"/>
    <x v="1"/>
    <x v="4"/>
    <s v="Q4"/>
    <x v="2"/>
  </r>
  <r>
    <n v="4978"/>
    <s v="CA-2015-165050"/>
    <x v="214"/>
    <x v="234"/>
    <x v="2"/>
    <s v="AH-10210"/>
    <s v="Alan Hwang"/>
    <x v="0"/>
    <x v="0"/>
    <x v="20"/>
    <s v="New York"/>
    <x v="23"/>
    <x v="3"/>
    <x v="807"/>
    <x v="1"/>
    <x v="8"/>
    <x v="805"/>
    <n v="6.6879999999999997"/>
    <n v="2"/>
    <n v="0.2"/>
    <n v="2.3408000000000002"/>
    <n v="5.3504000000000005"/>
    <n v="1.3376000000000001"/>
    <x v="1"/>
    <x v="4"/>
    <s v="Q4"/>
    <x v="2"/>
  </r>
  <r>
    <n v="4979"/>
    <s v="CA-2015-165050"/>
    <x v="214"/>
    <x v="234"/>
    <x v="2"/>
    <s v="AH-10210"/>
    <s v="Alan Hwang"/>
    <x v="0"/>
    <x v="0"/>
    <x v="20"/>
    <s v="New York"/>
    <x v="23"/>
    <x v="3"/>
    <x v="957"/>
    <x v="2"/>
    <x v="7"/>
    <x v="950"/>
    <n v="773.94"/>
    <n v="6"/>
    <n v="0"/>
    <n v="224.4426"/>
    <n v="773.94"/>
    <n v="0"/>
    <x v="1"/>
    <x v="4"/>
    <s v="Q4"/>
    <x v="2"/>
  </r>
  <r>
    <n v="4980"/>
    <s v="US-2016-131114"/>
    <x v="10"/>
    <x v="10"/>
    <x v="0"/>
    <s v="RW-19630"/>
    <s v="Rob Williams"/>
    <x v="1"/>
    <x v="0"/>
    <x v="22"/>
    <s v="Illinois"/>
    <x v="26"/>
    <x v="2"/>
    <x v="1257"/>
    <x v="1"/>
    <x v="14"/>
    <x v="1241"/>
    <n v="20.568000000000001"/>
    <n v="3"/>
    <n v="0.2"/>
    <n v="1.5426"/>
    <n v="16.454400000000003"/>
    <n v="4.1136000000000008"/>
    <x v="0"/>
    <x v="4"/>
    <s v="Q4"/>
    <x v="5"/>
  </r>
  <r>
    <n v="4981"/>
    <s v="US-2016-131114"/>
    <x v="10"/>
    <x v="10"/>
    <x v="0"/>
    <s v="RW-19630"/>
    <s v="Rob Williams"/>
    <x v="1"/>
    <x v="0"/>
    <x v="22"/>
    <s v="Illinois"/>
    <x v="26"/>
    <x v="2"/>
    <x v="930"/>
    <x v="1"/>
    <x v="9"/>
    <x v="923"/>
    <n v="4.3559999999999999"/>
    <n v="2"/>
    <n v="0.8"/>
    <n v="-11.761200000000001"/>
    <n v="0.87119999999999975"/>
    <n v="3.4847999999999999"/>
    <x v="0"/>
    <x v="4"/>
    <s v="Q4"/>
    <x v="5"/>
  </r>
  <r>
    <n v="4982"/>
    <s v="US-2016-131114"/>
    <x v="10"/>
    <x v="10"/>
    <x v="0"/>
    <s v="RW-19630"/>
    <s v="Rob Williams"/>
    <x v="1"/>
    <x v="0"/>
    <x v="22"/>
    <s v="Illinois"/>
    <x v="26"/>
    <x v="2"/>
    <x v="1628"/>
    <x v="2"/>
    <x v="11"/>
    <x v="1618"/>
    <n v="19.04"/>
    <n v="4"/>
    <n v="0.2"/>
    <n v="-1.4279999999999999"/>
    <n v="15.231999999999999"/>
    <n v="3.8079999999999998"/>
    <x v="0"/>
    <x v="4"/>
    <s v="Q4"/>
    <x v="5"/>
  </r>
  <r>
    <n v="4983"/>
    <s v="CA-2014-160066"/>
    <x v="912"/>
    <x v="794"/>
    <x v="1"/>
    <s v="AH-10075"/>
    <s v="Adam Hart"/>
    <x v="1"/>
    <x v="0"/>
    <x v="101"/>
    <s v="California"/>
    <x v="125"/>
    <x v="1"/>
    <x v="709"/>
    <x v="1"/>
    <x v="2"/>
    <x v="708"/>
    <n v="5.22"/>
    <n v="2"/>
    <n v="0"/>
    <n v="2.4011999999999998"/>
    <n v="5.22"/>
    <n v="0"/>
    <x v="2"/>
    <x v="0"/>
    <s v="Q4"/>
    <x v="1"/>
  </r>
  <r>
    <n v="4984"/>
    <s v="CA-2016-109925"/>
    <x v="61"/>
    <x v="54"/>
    <x v="0"/>
    <s v="IM-15070"/>
    <s v="Irene Maddox"/>
    <x v="0"/>
    <x v="0"/>
    <x v="70"/>
    <s v="California"/>
    <x v="188"/>
    <x v="1"/>
    <x v="86"/>
    <x v="1"/>
    <x v="4"/>
    <x v="86"/>
    <n v="84.84"/>
    <n v="3"/>
    <n v="0"/>
    <n v="22.9068"/>
    <n v="84.84"/>
    <n v="0"/>
    <x v="0"/>
    <x v="0"/>
    <s v="Q4"/>
    <x v="1"/>
  </r>
  <r>
    <n v="4985"/>
    <s v="CA-2015-160696"/>
    <x v="684"/>
    <x v="1104"/>
    <x v="1"/>
    <s v="CK-12760"/>
    <s v="Cyma Kinney"/>
    <x v="1"/>
    <x v="0"/>
    <x v="316"/>
    <s v="Tennessee"/>
    <x v="394"/>
    <x v="0"/>
    <x v="804"/>
    <x v="1"/>
    <x v="13"/>
    <x v="802"/>
    <n v="7.24"/>
    <n v="5"/>
    <n v="0.2"/>
    <n v="1.1765000000000001"/>
    <n v="5.7920000000000007"/>
    <n v="1.4480000000000002"/>
    <x v="1"/>
    <x v="8"/>
    <s v="Q3"/>
    <x v="1"/>
  </r>
  <r>
    <n v="4986"/>
    <s v="CA-2014-125171"/>
    <x v="1010"/>
    <x v="1099"/>
    <x v="3"/>
    <s v="AG-10390"/>
    <s v="Allen Goldenen"/>
    <x v="0"/>
    <x v="0"/>
    <x v="20"/>
    <s v="New York"/>
    <x v="29"/>
    <x v="3"/>
    <x v="782"/>
    <x v="1"/>
    <x v="2"/>
    <x v="781"/>
    <n v="14.4"/>
    <n v="5"/>
    <n v="0"/>
    <n v="7.056"/>
    <n v="14.4"/>
    <n v="0"/>
    <x v="2"/>
    <x v="8"/>
    <s v="Q3"/>
    <x v="4"/>
  </r>
  <r>
    <n v="4987"/>
    <s v="CA-2016-149279"/>
    <x v="423"/>
    <x v="145"/>
    <x v="1"/>
    <s v="CL-12700"/>
    <s v="Craig Leslie"/>
    <x v="2"/>
    <x v="0"/>
    <x v="77"/>
    <s v="Colorado"/>
    <x v="97"/>
    <x v="1"/>
    <x v="490"/>
    <x v="1"/>
    <x v="10"/>
    <x v="490"/>
    <n v="15.552"/>
    <n v="3"/>
    <n v="0.2"/>
    <n v="5.4432"/>
    <n v="12.441600000000001"/>
    <n v="3.1104000000000003"/>
    <x v="0"/>
    <x v="3"/>
    <s v="Q2"/>
    <x v="1"/>
  </r>
  <r>
    <n v="4988"/>
    <s v="CA-2016-149279"/>
    <x v="423"/>
    <x v="145"/>
    <x v="1"/>
    <s v="CL-12700"/>
    <s v="Craig Leslie"/>
    <x v="2"/>
    <x v="0"/>
    <x v="77"/>
    <s v="Colorado"/>
    <x v="97"/>
    <x v="1"/>
    <x v="157"/>
    <x v="0"/>
    <x v="1"/>
    <x v="158"/>
    <n v="1325.76"/>
    <n v="6"/>
    <n v="0.2"/>
    <n v="149.148"/>
    <n v="1060.6079999999999"/>
    <n v="265.15199999999999"/>
    <x v="0"/>
    <x v="3"/>
    <s v="Q2"/>
    <x v="1"/>
  </r>
  <r>
    <n v="4989"/>
    <s v="CA-2016-149279"/>
    <x v="423"/>
    <x v="145"/>
    <x v="1"/>
    <s v="CL-12700"/>
    <s v="Craig Leslie"/>
    <x v="2"/>
    <x v="0"/>
    <x v="77"/>
    <s v="Colorado"/>
    <x v="97"/>
    <x v="1"/>
    <x v="1499"/>
    <x v="1"/>
    <x v="8"/>
    <x v="1487"/>
    <n v="3.1080000000000001"/>
    <n v="2"/>
    <n v="0.7"/>
    <n v="-2.1756000000000002"/>
    <n v="0.93240000000000012"/>
    <n v="2.1755999999999998"/>
    <x v="0"/>
    <x v="3"/>
    <s v="Q2"/>
    <x v="1"/>
  </r>
  <r>
    <n v="4990"/>
    <s v="CA-2017-107321"/>
    <x v="515"/>
    <x v="842"/>
    <x v="1"/>
    <s v="AW-10930"/>
    <s v="Arthur Wiediger"/>
    <x v="2"/>
    <x v="0"/>
    <x v="8"/>
    <s v="California"/>
    <x v="94"/>
    <x v="1"/>
    <x v="757"/>
    <x v="1"/>
    <x v="8"/>
    <x v="755"/>
    <n v="6.6719999999999997"/>
    <n v="3"/>
    <n v="0.2"/>
    <n v="2.1684000000000001"/>
    <n v="5.3376000000000001"/>
    <n v="1.3344"/>
    <x v="3"/>
    <x v="6"/>
    <s v="Q3"/>
    <x v="6"/>
  </r>
  <r>
    <n v="4991"/>
    <s v="CA-2017-107321"/>
    <x v="515"/>
    <x v="842"/>
    <x v="1"/>
    <s v="AW-10930"/>
    <s v="Arthur Wiediger"/>
    <x v="2"/>
    <x v="0"/>
    <x v="8"/>
    <s v="California"/>
    <x v="94"/>
    <x v="1"/>
    <x v="883"/>
    <x v="2"/>
    <x v="7"/>
    <x v="1480"/>
    <n v="689.40800000000002"/>
    <n v="4"/>
    <n v="0.2"/>
    <n v="77.558400000000006"/>
    <n v="551.52640000000008"/>
    <n v="137.88160000000002"/>
    <x v="3"/>
    <x v="6"/>
    <s v="Q3"/>
    <x v="6"/>
  </r>
  <r>
    <n v="4992"/>
    <s v="US-2017-122714"/>
    <x v="226"/>
    <x v="114"/>
    <x v="1"/>
    <s v="HG-14965"/>
    <s v="Henry Goldwyn"/>
    <x v="1"/>
    <x v="0"/>
    <x v="22"/>
    <s v="Illinois"/>
    <x v="155"/>
    <x v="2"/>
    <x v="1625"/>
    <x v="1"/>
    <x v="8"/>
    <x v="1615"/>
    <n v="1889.99"/>
    <n v="5"/>
    <n v="0.8"/>
    <n v="-2929.4845"/>
    <n v="377.99799999999993"/>
    <n v="1511.9920000000002"/>
    <x v="3"/>
    <x v="4"/>
    <s v="Q4"/>
    <x v="6"/>
  </r>
  <r>
    <n v="4993"/>
    <s v="CA-2015-153038"/>
    <x v="217"/>
    <x v="603"/>
    <x v="1"/>
    <s v="RB-19645"/>
    <s v="Robert Barroso"/>
    <x v="1"/>
    <x v="0"/>
    <x v="26"/>
    <s v="Tennessee"/>
    <x v="31"/>
    <x v="0"/>
    <x v="755"/>
    <x v="1"/>
    <x v="12"/>
    <x v="753"/>
    <n v="55.936"/>
    <n v="8"/>
    <n v="0.2"/>
    <n v="18.878399999999999"/>
    <n v="44.748800000000003"/>
    <n v="11.187200000000001"/>
    <x v="1"/>
    <x v="4"/>
    <s v="Q4"/>
    <x v="5"/>
  </r>
  <r>
    <n v="4994"/>
    <s v="CA-2015-153038"/>
    <x v="217"/>
    <x v="603"/>
    <x v="1"/>
    <s v="RB-19645"/>
    <s v="Robert Barroso"/>
    <x v="1"/>
    <x v="0"/>
    <x v="26"/>
    <s v="Tennessee"/>
    <x v="31"/>
    <x v="0"/>
    <x v="1240"/>
    <x v="1"/>
    <x v="2"/>
    <x v="1223"/>
    <n v="18.431999999999999"/>
    <n v="8"/>
    <n v="0.2"/>
    <n v="5.9904000000000002"/>
    <n v="14.7456"/>
    <n v="3.6863999999999999"/>
    <x v="1"/>
    <x v="4"/>
    <s v="Q4"/>
    <x v="5"/>
  </r>
  <r>
    <n v="4995"/>
    <s v="CA-2015-153038"/>
    <x v="217"/>
    <x v="603"/>
    <x v="1"/>
    <s v="RB-19645"/>
    <s v="Robert Barroso"/>
    <x v="1"/>
    <x v="0"/>
    <x v="26"/>
    <s v="Tennessee"/>
    <x v="31"/>
    <x v="0"/>
    <x v="534"/>
    <x v="0"/>
    <x v="5"/>
    <x v="534"/>
    <n v="20.32"/>
    <n v="5"/>
    <n v="0.2"/>
    <n v="3.556"/>
    <n v="16.256"/>
    <n v="4.0640000000000001"/>
    <x v="1"/>
    <x v="4"/>
    <s v="Q4"/>
    <x v="5"/>
  </r>
  <r>
    <n v="4996"/>
    <s v="CA-2014-132227"/>
    <x v="130"/>
    <x v="1105"/>
    <x v="1"/>
    <s v="SZ-20035"/>
    <s v="Sam Zeldin"/>
    <x v="2"/>
    <x v="0"/>
    <x v="20"/>
    <s v="New York"/>
    <x v="164"/>
    <x v="3"/>
    <x v="1526"/>
    <x v="1"/>
    <x v="8"/>
    <x v="1513"/>
    <n v="52.064"/>
    <n v="4"/>
    <n v="0.2"/>
    <n v="18.873200000000001"/>
    <n v="41.651200000000003"/>
    <n v="10.412800000000001"/>
    <x v="2"/>
    <x v="0"/>
    <s v="Q4"/>
    <x v="0"/>
  </r>
  <r>
    <n v="4997"/>
    <s v="CA-2017-155824"/>
    <x v="434"/>
    <x v="1097"/>
    <x v="1"/>
    <s v="KS-16300"/>
    <s v="Karen Seio"/>
    <x v="1"/>
    <x v="0"/>
    <x v="253"/>
    <s v="North Carolina"/>
    <x v="313"/>
    <x v="0"/>
    <x v="1712"/>
    <x v="1"/>
    <x v="9"/>
    <x v="1700"/>
    <n v="48.783999999999999"/>
    <n v="1"/>
    <n v="0.2"/>
    <n v="3.6587999999999998"/>
    <n v="39.027200000000001"/>
    <n v="9.7568000000000001"/>
    <x v="3"/>
    <x v="10"/>
    <s v="Q1"/>
    <x v="5"/>
  </r>
  <r>
    <n v="4998"/>
    <s v="CA-2017-155824"/>
    <x v="434"/>
    <x v="1097"/>
    <x v="1"/>
    <s v="KS-16300"/>
    <s v="Karen Seio"/>
    <x v="1"/>
    <x v="0"/>
    <x v="253"/>
    <s v="North Carolina"/>
    <x v="313"/>
    <x v="0"/>
    <x v="634"/>
    <x v="1"/>
    <x v="8"/>
    <x v="634"/>
    <n v="13.092000000000001"/>
    <n v="4"/>
    <n v="0.7"/>
    <n v="-10.0372"/>
    <n v="3.9276000000000009"/>
    <n v="9.1644000000000005"/>
    <x v="3"/>
    <x v="10"/>
    <s v="Q1"/>
    <x v="5"/>
  </r>
  <r>
    <n v="4999"/>
    <s v="CA-2016-129238"/>
    <x v="1011"/>
    <x v="1106"/>
    <x v="1"/>
    <s v="SC-20050"/>
    <s v="Sample Company A"/>
    <x v="2"/>
    <x v="0"/>
    <x v="1"/>
    <s v="California"/>
    <x v="62"/>
    <x v="1"/>
    <x v="1546"/>
    <x v="2"/>
    <x v="7"/>
    <x v="1534"/>
    <n v="109.592"/>
    <n v="1"/>
    <n v="0.2"/>
    <n v="8.2194000000000003"/>
    <n v="87.673600000000008"/>
    <n v="21.918400000000002"/>
    <x v="0"/>
    <x v="9"/>
    <s v="Q1"/>
    <x v="1"/>
  </r>
  <r>
    <n v="5000"/>
    <s v="CA-2016-129238"/>
    <x v="1011"/>
    <x v="1106"/>
    <x v="1"/>
    <s v="SC-20050"/>
    <s v="Sample Company A"/>
    <x v="2"/>
    <x v="0"/>
    <x v="1"/>
    <s v="California"/>
    <x v="62"/>
    <x v="1"/>
    <x v="1713"/>
    <x v="1"/>
    <x v="10"/>
    <x v="33"/>
    <n v="56.7"/>
    <n v="5"/>
    <n v="0"/>
    <n v="27.783000000000001"/>
    <n v="56.7"/>
    <n v="0"/>
    <x v="0"/>
    <x v="9"/>
    <s v="Q1"/>
    <x v="1"/>
  </r>
  <r>
    <n v="5001"/>
    <s v="CA-2017-159688"/>
    <x v="917"/>
    <x v="582"/>
    <x v="1"/>
    <s v="AB-10060"/>
    <s v="Adam Bellavance"/>
    <x v="2"/>
    <x v="0"/>
    <x v="1"/>
    <s v="California"/>
    <x v="25"/>
    <x v="1"/>
    <x v="1105"/>
    <x v="2"/>
    <x v="11"/>
    <x v="1094"/>
    <n v="79.989999999999995"/>
    <n v="1"/>
    <n v="0"/>
    <n v="28.796399999999998"/>
    <n v="79.989999999999995"/>
    <n v="0"/>
    <x v="3"/>
    <x v="5"/>
    <s v="Q2"/>
    <x v="1"/>
  </r>
  <r>
    <n v="5002"/>
    <s v="CA-2016-136126"/>
    <x v="1012"/>
    <x v="308"/>
    <x v="3"/>
    <s v="EH-14125"/>
    <s v="Eugene Hildebrand"/>
    <x v="2"/>
    <x v="0"/>
    <x v="311"/>
    <s v="Virginia"/>
    <x v="388"/>
    <x v="0"/>
    <x v="1205"/>
    <x v="1"/>
    <x v="14"/>
    <x v="1190"/>
    <n v="69.5"/>
    <n v="5"/>
    <n v="0"/>
    <n v="20.155000000000001"/>
    <n v="69.5"/>
    <n v="0"/>
    <x v="0"/>
    <x v="5"/>
    <s v="Q2"/>
    <x v="0"/>
  </r>
  <r>
    <n v="5003"/>
    <s v="CA-2016-136126"/>
    <x v="1012"/>
    <x v="308"/>
    <x v="3"/>
    <s v="EH-14125"/>
    <s v="Eugene Hildebrand"/>
    <x v="2"/>
    <x v="0"/>
    <x v="311"/>
    <s v="Virginia"/>
    <x v="388"/>
    <x v="0"/>
    <x v="136"/>
    <x v="1"/>
    <x v="10"/>
    <x v="137"/>
    <n v="191.6"/>
    <n v="4"/>
    <n v="0"/>
    <n v="91.968000000000004"/>
    <n v="191.6"/>
    <n v="0"/>
    <x v="0"/>
    <x v="5"/>
    <s v="Q2"/>
    <x v="0"/>
  </r>
  <r>
    <n v="5004"/>
    <s v="CA-2016-155033"/>
    <x v="877"/>
    <x v="1107"/>
    <x v="1"/>
    <s v="CC-12475"/>
    <s v="Cindy Chapman"/>
    <x v="0"/>
    <x v="0"/>
    <x v="1"/>
    <s v="California"/>
    <x v="3"/>
    <x v="1"/>
    <x v="1714"/>
    <x v="1"/>
    <x v="10"/>
    <x v="1701"/>
    <n v="10.56"/>
    <n v="2"/>
    <n v="0"/>
    <n v="5.0688000000000004"/>
    <n v="10.56"/>
    <n v="0"/>
    <x v="0"/>
    <x v="2"/>
    <s v="Q4"/>
    <x v="5"/>
  </r>
  <r>
    <n v="5005"/>
    <s v="CA-2014-156006"/>
    <x v="1013"/>
    <x v="1108"/>
    <x v="0"/>
    <s v="TM-21010"/>
    <s v="Tamara Manning"/>
    <x v="0"/>
    <x v="0"/>
    <x v="25"/>
    <s v="Mississippi"/>
    <x v="129"/>
    <x v="0"/>
    <x v="1365"/>
    <x v="2"/>
    <x v="11"/>
    <x v="1351"/>
    <n v="47.79"/>
    <n v="3"/>
    <n v="0"/>
    <n v="16.2486"/>
    <n v="47.79"/>
    <n v="0"/>
    <x v="2"/>
    <x v="3"/>
    <s v="Q2"/>
    <x v="4"/>
  </r>
  <r>
    <n v="5006"/>
    <s v="CA-2015-158659"/>
    <x v="113"/>
    <x v="665"/>
    <x v="0"/>
    <s v="SC-20695"/>
    <s v="Steve Chapman"/>
    <x v="1"/>
    <x v="0"/>
    <x v="102"/>
    <s v="Indiana"/>
    <x v="237"/>
    <x v="2"/>
    <x v="384"/>
    <x v="1"/>
    <x v="4"/>
    <x v="385"/>
    <n v="714.3"/>
    <n v="5"/>
    <n v="0"/>
    <n v="207.14699999999999"/>
    <n v="714.3"/>
    <n v="0"/>
    <x v="1"/>
    <x v="0"/>
    <s v="Q4"/>
    <x v="0"/>
  </r>
  <r>
    <n v="5007"/>
    <s v="CA-2015-169796"/>
    <x v="529"/>
    <x v="665"/>
    <x v="1"/>
    <s v="Dp-13240"/>
    <s v="Dean percer"/>
    <x v="2"/>
    <x v="0"/>
    <x v="20"/>
    <s v="New York"/>
    <x v="45"/>
    <x v="3"/>
    <x v="1715"/>
    <x v="2"/>
    <x v="15"/>
    <x v="1702"/>
    <n v="2321.9"/>
    <n v="2"/>
    <n v="0"/>
    <n v="1114.5119999999999"/>
    <n v="2321.9"/>
    <n v="0"/>
    <x v="1"/>
    <x v="0"/>
    <s v="Q4"/>
    <x v="2"/>
  </r>
  <r>
    <n v="5008"/>
    <s v="CA-2015-169796"/>
    <x v="529"/>
    <x v="665"/>
    <x v="1"/>
    <s v="Dp-13240"/>
    <s v="Dean percer"/>
    <x v="2"/>
    <x v="0"/>
    <x v="20"/>
    <s v="New York"/>
    <x v="45"/>
    <x v="3"/>
    <x v="1198"/>
    <x v="1"/>
    <x v="4"/>
    <x v="1183"/>
    <n v="17.940000000000001"/>
    <n v="3"/>
    <n v="0"/>
    <n v="3.0497999999999998"/>
    <n v="17.940000000000001"/>
    <n v="0"/>
    <x v="1"/>
    <x v="0"/>
    <s v="Q4"/>
    <x v="2"/>
  </r>
  <r>
    <n v="5009"/>
    <s v="CA-2015-102876"/>
    <x v="67"/>
    <x v="240"/>
    <x v="1"/>
    <s v="LR-17035"/>
    <s v="Lisa Ryan"/>
    <x v="1"/>
    <x v="0"/>
    <x v="10"/>
    <s v="Pennsylvania"/>
    <x v="63"/>
    <x v="3"/>
    <x v="132"/>
    <x v="1"/>
    <x v="8"/>
    <x v="133"/>
    <n v="9.5220000000000002"/>
    <n v="1"/>
    <n v="0.7"/>
    <n v="-6.9828000000000001"/>
    <n v="2.8566000000000007"/>
    <n v="6.6654"/>
    <x v="1"/>
    <x v="8"/>
    <s v="Q3"/>
    <x v="2"/>
  </r>
  <r>
    <n v="5010"/>
    <s v="CA-2015-102876"/>
    <x v="67"/>
    <x v="240"/>
    <x v="1"/>
    <s v="LR-17035"/>
    <s v="Lisa Ryan"/>
    <x v="1"/>
    <x v="0"/>
    <x v="10"/>
    <s v="Pennsylvania"/>
    <x v="63"/>
    <x v="3"/>
    <x v="420"/>
    <x v="2"/>
    <x v="7"/>
    <x v="420"/>
    <n v="791.96400000000006"/>
    <n v="6"/>
    <n v="0.4"/>
    <n v="-131.994"/>
    <n v="475.17840000000001"/>
    <n v="316.78560000000004"/>
    <x v="1"/>
    <x v="8"/>
    <s v="Q3"/>
    <x v="2"/>
  </r>
  <r>
    <n v="5011"/>
    <s v="CA-2015-102876"/>
    <x v="67"/>
    <x v="240"/>
    <x v="1"/>
    <s v="LR-17035"/>
    <s v="Lisa Ryan"/>
    <x v="1"/>
    <x v="0"/>
    <x v="10"/>
    <s v="Pennsylvania"/>
    <x v="63"/>
    <x v="3"/>
    <x v="520"/>
    <x v="1"/>
    <x v="8"/>
    <x v="520"/>
    <n v="4.923"/>
    <n v="3"/>
    <n v="0.7"/>
    <n v="-3.9384000000000001"/>
    <n v="1.4769000000000003"/>
    <n v="3.4460999999999999"/>
    <x v="1"/>
    <x v="8"/>
    <s v="Q3"/>
    <x v="2"/>
  </r>
  <r>
    <n v="5012"/>
    <s v="US-2017-139647"/>
    <x v="943"/>
    <x v="1109"/>
    <x v="2"/>
    <s v="TS-21370"/>
    <s v="Todd Sumrall"/>
    <x v="1"/>
    <x v="0"/>
    <x v="42"/>
    <s v="Arizona"/>
    <x v="51"/>
    <x v="1"/>
    <x v="899"/>
    <x v="0"/>
    <x v="0"/>
    <x v="892"/>
    <n v="209.97900000000001"/>
    <n v="7"/>
    <n v="0.7"/>
    <n v="-356.96429999999998"/>
    <n v="62.993700000000011"/>
    <n v="146.9853"/>
    <x v="3"/>
    <x v="5"/>
    <s v="Q2"/>
    <x v="6"/>
  </r>
  <r>
    <n v="5013"/>
    <s v="US-2017-160465"/>
    <x v="246"/>
    <x v="239"/>
    <x v="1"/>
    <s v="SW-20350"/>
    <s v="Sean Wendt"/>
    <x v="2"/>
    <x v="0"/>
    <x v="138"/>
    <s v="Ohio"/>
    <x v="177"/>
    <x v="3"/>
    <x v="443"/>
    <x v="1"/>
    <x v="8"/>
    <x v="443"/>
    <n v="33.93"/>
    <n v="3"/>
    <n v="0.7"/>
    <n v="-22.62"/>
    <n v="10.179000000000002"/>
    <n v="23.750999999999998"/>
    <x v="3"/>
    <x v="7"/>
    <s v="Q3"/>
    <x v="5"/>
  </r>
  <r>
    <n v="5014"/>
    <s v="US-2017-160465"/>
    <x v="246"/>
    <x v="239"/>
    <x v="1"/>
    <s v="SW-20350"/>
    <s v="Sean Wendt"/>
    <x v="2"/>
    <x v="0"/>
    <x v="138"/>
    <s v="Ohio"/>
    <x v="177"/>
    <x v="3"/>
    <x v="1716"/>
    <x v="1"/>
    <x v="4"/>
    <x v="1703"/>
    <n v="222.32"/>
    <n v="7"/>
    <n v="0.2"/>
    <n v="25.010999999999999"/>
    <n v="177.85599999999999"/>
    <n v="44.463999999999999"/>
    <x v="3"/>
    <x v="7"/>
    <s v="Q3"/>
    <x v="5"/>
  </r>
  <r>
    <n v="5015"/>
    <s v="US-2017-160465"/>
    <x v="246"/>
    <x v="239"/>
    <x v="1"/>
    <s v="SW-20350"/>
    <s v="Sean Wendt"/>
    <x v="2"/>
    <x v="0"/>
    <x v="138"/>
    <s v="Ohio"/>
    <x v="177"/>
    <x v="3"/>
    <x v="1717"/>
    <x v="2"/>
    <x v="7"/>
    <x v="1704"/>
    <n v="210.56399999999999"/>
    <n v="6"/>
    <n v="0.4"/>
    <n v="-52.640999999999998"/>
    <n v="126.33839999999999"/>
    <n v="84.2256"/>
    <x v="3"/>
    <x v="7"/>
    <s v="Q3"/>
    <x v="5"/>
  </r>
  <r>
    <n v="5016"/>
    <s v="CA-2014-153850"/>
    <x v="156"/>
    <x v="695"/>
    <x v="1"/>
    <s v="TH-21100"/>
    <s v="Thea Hendricks"/>
    <x v="0"/>
    <x v="0"/>
    <x v="167"/>
    <s v="Ohio"/>
    <x v="213"/>
    <x v="3"/>
    <x v="191"/>
    <x v="0"/>
    <x v="5"/>
    <x v="192"/>
    <n v="35.167999999999999"/>
    <n v="7"/>
    <n v="0.2"/>
    <n v="9.6712000000000007"/>
    <n v="28.134399999999999"/>
    <n v="7.0335999999999999"/>
    <x v="2"/>
    <x v="0"/>
    <s v="Q4"/>
    <x v="2"/>
  </r>
  <r>
    <n v="5017"/>
    <s v="CA-2014-153850"/>
    <x v="156"/>
    <x v="695"/>
    <x v="1"/>
    <s v="TH-21100"/>
    <s v="Thea Hendricks"/>
    <x v="0"/>
    <x v="0"/>
    <x v="167"/>
    <s v="Ohio"/>
    <x v="213"/>
    <x v="3"/>
    <x v="1718"/>
    <x v="2"/>
    <x v="7"/>
    <x v="1705"/>
    <n v="1502.376"/>
    <n v="4"/>
    <n v="0.4"/>
    <n v="-250.39599999999999"/>
    <n v="901.42559999999992"/>
    <n v="600.95040000000006"/>
    <x v="2"/>
    <x v="0"/>
    <s v="Q4"/>
    <x v="2"/>
  </r>
  <r>
    <n v="5018"/>
    <s v="CA-2014-127558"/>
    <x v="647"/>
    <x v="7"/>
    <x v="2"/>
    <s v="SS-20410"/>
    <s v="Shahid Shariari"/>
    <x v="0"/>
    <x v="0"/>
    <x v="1"/>
    <s v="California"/>
    <x v="141"/>
    <x v="1"/>
    <x v="224"/>
    <x v="0"/>
    <x v="5"/>
    <x v="225"/>
    <n v="10.11"/>
    <n v="3"/>
    <n v="0"/>
    <n v="3.2351999999999999"/>
    <n v="10.11"/>
    <n v="0"/>
    <x v="2"/>
    <x v="0"/>
    <s v="Q4"/>
    <x v="3"/>
  </r>
  <r>
    <n v="5019"/>
    <s v="CA-2014-127558"/>
    <x v="647"/>
    <x v="7"/>
    <x v="2"/>
    <s v="SS-20410"/>
    <s v="Shahid Shariari"/>
    <x v="0"/>
    <x v="0"/>
    <x v="1"/>
    <s v="California"/>
    <x v="141"/>
    <x v="1"/>
    <x v="217"/>
    <x v="2"/>
    <x v="11"/>
    <x v="218"/>
    <n v="772.47"/>
    <n v="3"/>
    <n v="0"/>
    <n v="146.76929999999999"/>
    <n v="772.47"/>
    <n v="0"/>
    <x v="2"/>
    <x v="0"/>
    <s v="Q4"/>
    <x v="3"/>
  </r>
  <r>
    <n v="5020"/>
    <s v="CA-2014-127558"/>
    <x v="647"/>
    <x v="7"/>
    <x v="2"/>
    <s v="SS-20410"/>
    <s v="Shahid Shariari"/>
    <x v="0"/>
    <x v="0"/>
    <x v="1"/>
    <s v="California"/>
    <x v="141"/>
    <x v="1"/>
    <x v="682"/>
    <x v="1"/>
    <x v="14"/>
    <x v="682"/>
    <n v="20.46"/>
    <n v="2"/>
    <n v="0"/>
    <n v="5.3196000000000003"/>
    <n v="20.46"/>
    <n v="0"/>
    <x v="2"/>
    <x v="0"/>
    <s v="Q4"/>
    <x v="3"/>
  </r>
  <r>
    <n v="5021"/>
    <s v="CA-2017-136511"/>
    <x v="721"/>
    <x v="186"/>
    <x v="0"/>
    <s v="MZ-17515"/>
    <s v="Mary Zewe"/>
    <x v="1"/>
    <x v="0"/>
    <x v="20"/>
    <s v="New York"/>
    <x v="164"/>
    <x v="3"/>
    <x v="413"/>
    <x v="1"/>
    <x v="14"/>
    <x v="413"/>
    <n v="347.58"/>
    <n v="3"/>
    <n v="0"/>
    <n v="17.379000000000001"/>
    <n v="347.58"/>
    <n v="0"/>
    <x v="3"/>
    <x v="10"/>
    <s v="Q1"/>
    <x v="6"/>
  </r>
  <r>
    <n v="5022"/>
    <s v="CA-2016-133795"/>
    <x v="122"/>
    <x v="746"/>
    <x v="1"/>
    <s v="JE-15475"/>
    <s v="Jeremy Ellison"/>
    <x v="0"/>
    <x v="0"/>
    <x v="70"/>
    <s v="California"/>
    <x v="88"/>
    <x v="1"/>
    <x v="477"/>
    <x v="2"/>
    <x v="11"/>
    <x v="478"/>
    <n v="72.64"/>
    <n v="2"/>
    <n v="0"/>
    <n v="21.792000000000002"/>
    <n v="72.64"/>
    <n v="0"/>
    <x v="0"/>
    <x v="4"/>
    <s v="Q4"/>
    <x v="1"/>
  </r>
  <r>
    <n v="5023"/>
    <s v="CA-2016-133795"/>
    <x v="122"/>
    <x v="746"/>
    <x v="1"/>
    <s v="JE-15475"/>
    <s v="Jeremy Ellison"/>
    <x v="0"/>
    <x v="0"/>
    <x v="70"/>
    <s v="California"/>
    <x v="88"/>
    <x v="1"/>
    <x v="217"/>
    <x v="2"/>
    <x v="11"/>
    <x v="218"/>
    <n v="772.47"/>
    <n v="3"/>
    <n v="0"/>
    <n v="146.76929999999999"/>
    <n v="772.47"/>
    <n v="0"/>
    <x v="0"/>
    <x v="4"/>
    <s v="Q4"/>
    <x v="1"/>
  </r>
  <r>
    <n v="5024"/>
    <s v="CA-2016-133795"/>
    <x v="122"/>
    <x v="746"/>
    <x v="1"/>
    <s v="JE-15475"/>
    <s v="Jeremy Ellison"/>
    <x v="0"/>
    <x v="0"/>
    <x v="70"/>
    <s v="California"/>
    <x v="88"/>
    <x v="1"/>
    <x v="1611"/>
    <x v="0"/>
    <x v="5"/>
    <x v="1602"/>
    <n v="39.92"/>
    <n v="4"/>
    <n v="0"/>
    <n v="11.1776"/>
    <n v="39.92"/>
    <n v="0"/>
    <x v="0"/>
    <x v="4"/>
    <s v="Q4"/>
    <x v="1"/>
  </r>
  <r>
    <n v="5025"/>
    <s v="US-2017-130953"/>
    <x v="570"/>
    <x v="260"/>
    <x v="1"/>
    <s v="RF-19735"/>
    <s v="Roland Fjeld"/>
    <x v="0"/>
    <x v="0"/>
    <x v="268"/>
    <s v="Oklahoma"/>
    <x v="335"/>
    <x v="2"/>
    <x v="1595"/>
    <x v="1"/>
    <x v="8"/>
    <x v="1587"/>
    <n v="33.479999999999997"/>
    <n v="2"/>
    <n v="0"/>
    <n v="16.405200000000001"/>
    <n v="33.479999999999997"/>
    <n v="0"/>
    <x v="3"/>
    <x v="7"/>
    <s v="Q3"/>
    <x v="3"/>
  </r>
  <r>
    <n v="5026"/>
    <s v="US-2017-130953"/>
    <x v="570"/>
    <x v="260"/>
    <x v="1"/>
    <s v="RF-19735"/>
    <s v="Roland Fjeld"/>
    <x v="0"/>
    <x v="0"/>
    <x v="268"/>
    <s v="Oklahoma"/>
    <x v="335"/>
    <x v="2"/>
    <x v="348"/>
    <x v="2"/>
    <x v="7"/>
    <x v="348"/>
    <n v="461.97"/>
    <n v="3"/>
    <n v="0"/>
    <n v="133.97130000000001"/>
    <n v="461.97"/>
    <n v="0"/>
    <x v="3"/>
    <x v="7"/>
    <s v="Q3"/>
    <x v="3"/>
  </r>
  <r>
    <n v="5027"/>
    <s v="US-2017-130953"/>
    <x v="570"/>
    <x v="260"/>
    <x v="1"/>
    <s v="RF-19735"/>
    <s v="Roland Fjeld"/>
    <x v="0"/>
    <x v="0"/>
    <x v="268"/>
    <s v="Oklahoma"/>
    <x v="335"/>
    <x v="2"/>
    <x v="14"/>
    <x v="1"/>
    <x v="9"/>
    <x v="14"/>
    <n v="137.62"/>
    <n v="2"/>
    <n v="0"/>
    <n v="60.552799999999998"/>
    <n v="137.62"/>
    <n v="0"/>
    <x v="3"/>
    <x v="7"/>
    <s v="Q3"/>
    <x v="3"/>
  </r>
  <r>
    <n v="5028"/>
    <s v="US-2017-130953"/>
    <x v="570"/>
    <x v="260"/>
    <x v="1"/>
    <s v="RF-19735"/>
    <s v="Roland Fjeld"/>
    <x v="0"/>
    <x v="0"/>
    <x v="268"/>
    <s v="Oklahoma"/>
    <x v="335"/>
    <x v="2"/>
    <x v="1719"/>
    <x v="0"/>
    <x v="1"/>
    <x v="1706"/>
    <n v="302.67"/>
    <n v="3"/>
    <n v="0"/>
    <n v="72.640799999999999"/>
    <n v="302.67"/>
    <n v="0"/>
    <x v="3"/>
    <x v="7"/>
    <s v="Q3"/>
    <x v="3"/>
  </r>
  <r>
    <n v="5029"/>
    <s v="CA-2014-151792"/>
    <x v="814"/>
    <x v="1110"/>
    <x v="0"/>
    <s v="CV-12295"/>
    <s v="Christina VanderZanden"/>
    <x v="0"/>
    <x v="0"/>
    <x v="22"/>
    <s v="Illinois"/>
    <x v="155"/>
    <x v="2"/>
    <x v="590"/>
    <x v="2"/>
    <x v="11"/>
    <x v="590"/>
    <n v="239.976"/>
    <n v="3"/>
    <n v="0.2"/>
    <n v="53.994599999999998"/>
    <n v="191.98080000000002"/>
    <n v="47.995200000000004"/>
    <x v="2"/>
    <x v="8"/>
    <s v="Q3"/>
    <x v="0"/>
  </r>
  <r>
    <n v="5030"/>
    <s v="CA-2017-139304"/>
    <x v="926"/>
    <x v="985"/>
    <x v="1"/>
    <s v="VG-21790"/>
    <s v="Vivek Gonzalez"/>
    <x v="0"/>
    <x v="0"/>
    <x v="8"/>
    <s v="California"/>
    <x v="9"/>
    <x v="1"/>
    <x v="1477"/>
    <x v="1"/>
    <x v="6"/>
    <x v="1464"/>
    <n v="8.34"/>
    <n v="3"/>
    <n v="0"/>
    <n v="2.1684000000000001"/>
    <n v="8.34"/>
    <n v="0"/>
    <x v="3"/>
    <x v="9"/>
    <s v="Q1"/>
    <x v="1"/>
  </r>
  <r>
    <n v="5031"/>
    <s v="CA-2017-139304"/>
    <x v="926"/>
    <x v="985"/>
    <x v="1"/>
    <s v="VG-21790"/>
    <s v="Vivek Gonzalez"/>
    <x v="0"/>
    <x v="0"/>
    <x v="8"/>
    <s v="California"/>
    <x v="9"/>
    <x v="1"/>
    <x v="1257"/>
    <x v="1"/>
    <x v="14"/>
    <x v="1241"/>
    <n v="8.57"/>
    <n v="1"/>
    <n v="0"/>
    <n v="2.2282000000000002"/>
    <n v="8.57"/>
    <n v="0"/>
    <x v="3"/>
    <x v="9"/>
    <s v="Q1"/>
    <x v="1"/>
  </r>
  <r>
    <n v="5032"/>
    <s v="CA-2017-139304"/>
    <x v="926"/>
    <x v="985"/>
    <x v="1"/>
    <s v="VG-21790"/>
    <s v="Vivek Gonzalez"/>
    <x v="0"/>
    <x v="0"/>
    <x v="8"/>
    <s v="California"/>
    <x v="9"/>
    <x v="1"/>
    <x v="440"/>
    <x v="1"/>
    <x v="8"/>
    <x v="440"/>
    <n v="119.616"/>
    <n v="8"/>
    <n v="0.2"/>
    <n v="40.370399999999997"/>
    <n v="95.692800000000005"/>
    <n v="23.923200000000001"/>
    <x v="3"/>
    <x v="9"/>
    <s v="Q1"/>
    <x v="1"/>
  </r>
  <r>
    <n v="5033"/>
    <s v="CA-2016-155166"/>
    <x v="482"/>
    <x v="771"/>
    <x v="1"/>
    <s v="BB-11545"/>
    <s v="Brenda Bowman"/>
    <x v="1"/>
    <x v="0"/>
    <x v="219"/>
    <s v="New Jersey"/>
    <x v="274"/>
    <x v="3"/>
    <x v="56"/>
    <x v="0"/>
    <x v="1"/>
    <x v="56"/>
    <n v="212.94"/>
    <n v="3"/>
    <n v="0"/>
    <n v="25.552800000000001"/>
    <n v="212.94"/>
    <n v="0"/>
    <x v="0"/>
    <x v="4"/>
    <s v="Q4"/>
    <x v="2"/>
  </r>
  <r>
    <n v="5034"/>
    <s v="CA-2016-155166"/>
    <x v="482"/>
    <x v="771"/>
    <x v="1"/>
    <s v="BB-11545"/>
    <s v="Brenda Bowman"/>
    <x v="1"/>
    <x v="0"/>
    <x v="219"/>
    <s v="New Jersey"/>
    <x v="274"/>
    <x v="3"/>
    <x v="1276"/>
    <x v="1"/>
    <x v="9"/>
    <x v="1261"/>
    <n v="26.49"/>
    <n v="1"/>
    <n v="0"/>
    <n v="7.4172000000000002"/>
    <n v="26.49"/>
    <n v="0"/>
    <x v="0"/>
    <x v="4"/>
    <s v="Q4"/>
    <x v="2"/>
  </r>
  <r>
    <n v="5035"/>
    <s v="CA-2015-103954"/>
    <x v="101"/>
    <x v="1111"/>
    <x v="0"/>
    <s v="HR-14770"/>
    <s v="Hallie Redmond"/>
    <x v="2"/>
    <x v="0"/>
    <x v="158"/>
    <s v="Wisconsin"/>
    <x v="201"/>
    <x v="2"/>
    <x v="1657"/>
    <x v="0"/>
    <x v="0"/>
    <x v="1645"/>
    <n v="687.4"/>
    <n v="5"/>
    <n v="0"/>
    <n v="48.118000000000002"/>
    <n v="687.4"/>
    <n v="0"/>
    <x v="1"/>
    <x v="6"/>
    <s v="Q3"/>
    <x v="1"/>
  </r>
  <r>
    <n v="5036"/>
    <s v="CA-2014-169803"/>
    <x v="322"/>
    <x v="1021"/>
    <x v="1"/>
    <s v="SC-20260"/>
    <s v="Scott Cohen"/>
    <x v="1"/>
    <x v="0"/>
    <x v="4"/>
    <s v="Washington"/>
    <x v="60"/>
    <x v="1"/>
    <x v="562"/>
    <x v="0"/>
    <x v="3"/>
    <x v="561"/>
    <n v="653.54999999999995"/>
    <n v="3"/>
    <n v="0"/>
    <n v="111.1035"/>
    <n v="653.54999999999995"/>
    <n v="0"/>
    <x v="2"/>
    <x v="3"/>
    <s v="Q2"/>
    <x v="1"/>
  </r>
  <r>
    <n v="5037"/>
    <s v="CA-2014-169803"/>
    <x v="322"/>
    <x v="1021"/>
    <x v="1"/>
    <s v="SC-20260"/>
    <s v="Scott Cohen"/>
    <x v="1"/>
    <x v="0"/>
    <x v="4"/>
    <s v="Washington"/>
    <x v="60"/>
    <x v="1"/>
    <x v="658"/>
    <x v="2"/>
    <x v="11"/>
    <x v="658"/>
    <n v="33.9"/>
    <n v="2"/>
    <n v="0"/>
    <n v="2.0339999999999998"/>
    <n v="33.9"/>
    <n v="0"/>
    <x v="2"/>
    <x v="3"/>
    <s v="Q2"/>
    <x v="1"/>
  </r>
  <r>
    <n v="5038"/>
    <s v="CA-2017-141719"/>
    <x v="701"/>
    <x v="410"/>
    <x v="0"/>
    <s v="EG-13900"/>
    <s v="Emily Grady"/>
    <x v="0"/>
    <x v="0"/>
    <x v="14"/>
    <s v="Illinois"/>
    <x v="17"/>
    <x v="2"/>
    <x v="603"/>
    <x v="2"/>
    <x v="11"/>
    <x v="603"/>
    <n v="239.96"/>
    <n v="5"/>
    <n v="0.2"/>
    <n v="83.986000000000004"/>
    <n v="191.96800000000002"/>
    <n v="47.992000000000004"/>
    <x v="3"/>
    <x v="0"/>
    <s v="Q4"/>
    <x v="5"/>
  </r>
  <r>
    <n v="5039"/>
    <s v="CA-2015-136469"/>
    <x v="655"/>
    <x v="1112"/>
    <x v="2"/>
    <s v="TS-21370"/>
    <s v="Todd Sumrall"/>
    <x v="1"/>
    <x v="0"/>
    <x v="40"/>
    <s v="Delaware"/>
    <x v="49"/>
    <x v="3"/>
    <x v="719"/>
    <x v="0"/>
    <x v="3"/>
    <x v="718"/>
    <n v="199.83600000000001"/>
    <n v="4"/>
    <n v="0.3"/>
    <n v="-37.112400000000001"/>
    <n v="139.8852"/>
    <n v="59.950800000000001"/>
    <x v="1"/>
    <x v="7"/>
    <s v="Q3"/>
    <x v="3"/>
  </r>
  <r>
    <n v="5040"/>
    <s v="CA-2015-136469"/>
    <x v="655"/>
    <x v="1112"/>
    <x v="2"/>
    <s v="TS-21370"/>
    <s v="Todd Sumrall"/>
    <x v="1"/>
    <x v="0"/>
    <x v="40"/>
    <s v="Delaware"/>
    <x v="49"/>
    <x v="3"/>
    <x v="1118"/>
    <x v="2"/>
    <x v="7"/>
    <x v="1106"/>
    <n v="716"/>
    <n v="2"/>
    <n v="0"/>
    <n v="193.32"/>
    <n v="716"/>
    <n v="0"/>
    <x v="1"/>
    <x v="7"/>
    <s v="Q3"/>
    <x v="3"/>
  </r>
  <r>
    <n v="5041"/>
    <s v="CA-2015-136469"/>
    <x v="655"/>
    <x v="1112"/>
    <x v="2"/>
    <s v="TS-21370"/>
    <s v="Todd Sumrall"/>
    <x v="1"/>
    <x v="0"/>
    <x v="40"/>
    <s v="Delaware"/>
    <x v="49"/>
    <x v="3"/>
    <x v="351"/>
    <x v="1"/>
    <x v="8"/>
    <x v="351"/>
    <n v="221.06"/>
    <n v="7"/>
    <n v="0"/>
    <n v="103.8982"/>
    <n v="221.06"/>
    <n v="0"/>
    <x v="1"/>
    <x v="7"/>
    <s v="Q3"/>
    <x v="3"/>
  </r>
  <r>
    <n v="5042"/>
    <s v="CA-2016-158694"/>
    <x v="338"/>
    <x v="1113"/>
    <x v="0"/>
    <s v="AI-10855"/>
    <s v="Arianne Irving"/>
    <x v="0"/>
    <x v="0"/>
    <x v="1"/>
    <s v="California"/>
    <x v="1"/>
    <x v="1"/>
    <x v="1437"/>
    <x v="1"/>
    <x v="10"/>
    <x v="1425"/>
    <n v="67.709999999999994"/>
    <n v="3"/>
    <n v="0"/>
    <n v="32.500799999999998"/>
    <n v="67.709999999999994"/>
    <n v="0"/>
    <x v="0"/>
    <x v="0"/>
    <s v="Q4"/>
    <x v="6"/>
  </r>
  <r>
    <n v="5043"/>
    <s v="CA-2016-158694"/>
    <x v="338"/>
    <x v="1113"/>
    <x v="0"/>
    <s v="AI-10855"/>
    <s v="Arianne Irving"/>
    <x v="0"/>
    <x v="0"/>
    <x v="1"/>
    <s v="California"/>
    <x v="1"/>
    <x v="1"/>
    <x v="791"/>
    <x v="1"/>
    <x v="9"/>
    <x v="789"/>
    <n v="129.91999999999999"/>
    <n v="4"/>
    <n v="0"/>
    <n v="38.975999999999999"/>
    <n v="129.91999999999999"/>
    <n v="0"/>
    <x v="0"/>
    <x v="0"/>
    <s v="Q4"/>
    <x v="6"/>
  </r>
  <r>
    <n v="5044"/>
    <s v="CA-2016-158694"/>
    <x v="338"/>
    <x v="1113"/>
    <x v="0"/>
    <s v="AI-10855"/>
    <s v="Arianne Irving"/>
    <x v="0"/>
    <x v="0"/>
    <x v="1"/>
    <s v="California"/>
    <x v="1"/>
    <x v="1"/>
    <x v="689"/>
    <x v="0"/>
    <x v="5"/>
    <x v="689"/>
    <n v="467.46"/>
    <n v="9"/>
    <n v="0"/>
    <n v="191.65860000000001"/>
    <n v="467.46"/>
    <n v="0"/>
    <x v="0"/>
    <x v="0"/>
    <s v="Q4"/>
    <x v="6"/>
  </r>
  <r>
    <n v="5045"/>
    <s v="CA-2016-158694"/>
    <x v="338"/>
    <x v="1113"/>
    <x v="0"/>
    <s v="AI-10855"/>
    <s v="Arianne Irving"/>
    <x v="0"/>
    <x v="0"/>
    <x v="1"/>
    <s v="California"/>
    <x v="1"/>
    <x v="1"/>
    <x v="1635"/>
    <x v="1"/>
    <x v="10"/>
    <x v="1625"/>
    <n v="61.4"/>
    <n v="5"/>
    <n v="0"/>
    <n v="28.858000000000001"/>
    <n v="61.4"/>
    <n v="0"/>
    <x v="0"/>
    <x v="0"/>
    <s v="Q4"/>
    <x v="6"/>
  </r>
  <r>
    <n v="5046"/>
    <s v="CA-2016-158694"/>
    <x v="338"/>
    <x v="1113"/>
    <x v="0"/>
    <s v="AI-10855"/>
    <s v="Arianne Irving"/>
    <x v="0"/>
    <x v="0"/>
    <x v="1"/>
    <s v="California"/>
    <x v="1"/>
    <x v="1"/>
    <x v="734"/>
    <x v="1"/>
    <x v="4"/>
    <x v="733"/>
    <n v="720.76"/>
    <n v="4"/>
    <n v="0"/>
    <n v="187.39760000000001"/>
    <n v="720.76"/>
    <n v="0"/>
    <x v="0"/>
    <x v="0"/>
    <s v="Q4"/>
    <x v="6"/>
  </r>
  <r>
    <n v="5047"/>
    <s v="CA-2016-158694"/>
    <x v="338"/>
    <x v="1113"/>
    <x v="0"/>
    <s v="AI-10855"/>
    <s v="Arianne Irving"/>
    <x v="0"/>
    <x v="0"/>
    <x v="1"/>
    <s v="California"/>
    <x v="1"/>
    <x v="1"/>
    <x v="870"/>
    <x v="1"/>
    <x v="8"/>
    <x v="864"/>
    <n v="5.1840000000000002"/>
    <n v="3"/>
    <n v="0.2"/>
    <n v="1.8144"/>
    <n v="4.1472000000000007"/>
    <n v="1.0368000000000002"/>
    <x v="0"/>
    <x v="0"/>
    <s v="Q4"/>
    <x v="6"/>
  </r>
  <r>
    <n v="5048"/>
    <s v="CA-2016-158694"/>
    <x v="338"/>
    <x v="1113"/>
    <x v="0"/>
    <s v="AI-10855"/>
    <s v="Arianne Irving"/>
    <x v="0"/>
    <x v="0"/>
    <x v="1"/>
    <s v="California"/>
    <x v="1"/>
    <x v="1"/>
    <x v="1630"/>
    <x v="1"/>
    <x v="6"/>
    <x v="1620"/>
    <n v="14.7"/>
    <n v="5"/>
    <n v="0"/>
    <n v="3.9689999999999999"/>
    <n v="14.7"/>
    <n v="0"/>
    <x v="0"/>
    <x v="0"/>
    <s v="Q4"/>
    <x v="6"/>
  </r>
  <r>
    <n v="5049"/>
    <s v="US-2014-104759"/>
    <x v="691"/>
    <x v="1114"/>
    <x v="1"/>
    <s v="DD-13570"/>
    <s v="Dorothy Dickinson"/>
    <x v="0"/>
    <x v="0"/>
    <x v="22"/>
    <s v="Illinois"/>
    <x v="26"/>
    <x v="2"/>
    <x v="699"/>
    <x v="1"/>
    <x v="8"/>
    <x v="699"/>
    <n v="8.1340000000000003"/>
    <n v="7"/>
    <n v="0.8"/>
    <n v="-13.8278"/>
    <n v="1.6267999999999998"/>
    <n v="6.507200000000001"/>
    <x v="2"/>
    <x v="10"/>
    <s v="Q1"/>
    <x v="2"/>
  </r>
  <r>
    <n v="5050"/>
    <s v="US-2014-104759"/>
    <x v="691"/>
    <x v="1114"/>
    <x v="1"/>
    <s v="DD-13570"/>
    <s v="Dorothy Dickinson"/>
    <x v="0"/>
    <x v="0"/>
    <x v="22"/>
    <s v="Illinois"/>
    <x v="26"/>
    <x v="2"/>
    <x v="648"/>
    <x v="2"/>
    <x v="11"/>
    <x v="648"/>
    <n v="79.983999999999995"/>
    <n v="2"/>
    <n v="0.2"/>
    <n v="13.997199999999999"/>
    <n v="63.987200000000001"/>
    <n v="15.9968"/>
    <x v="2"/>
    <x v="10"/>
    <s v="Q1"/>
    <x v="2"/>
  </r>
  <r>
    <n v="5051"/>
    <s v="CA-2015-150511"/>
    <x v="227"/>
    <x v="488"/>
    <x v="1"/>
    <s v="AB-10060"/>
    <s v="Adam Bellavance"/>
    <x v="2"/>
    <x v="0"/>
    <x v="96"/>
    <s v="Washington"/>
    <x v="119"/>
    <x v="1"/>
    <x v="1286"/>
    <x v="1"/>
    <x v="10"/>
    <x v="1272"/>
    <n v="18.54"/>
    <n v="2"/>
    <n v="0"/>
    <n v="8.7138000000000009"/>
    <n v="18.54"/>
    <n v="0"/>
    <x v="1"/>
    <x v="8"/>
    <s v="Q3"/>
    <x v="5"/>
  </r>
  <r>
    <n v="5052"/>
    <s v="CA-2015-134922"/>
    <x v="209"/>
    <x v="917"/>
    <x v="1"/>
    <s v="KB-16240"/>
    <s v="Karen Bern"/>
    <x v="1"/>
    <x v="0"/>
    <x v="10"/>
    <s v="Pennsylvania"/>
    <x v="11"/>
    <x v="3"/>
    <x v="373"/>
    <x v="1"/>
    <x v="12"/>
    <x v="374"/>
    <n v="24.4"/>
    <n v="2"/>
    <n v="0.2"/>
    <n v="7.93"/>
    <n v="19.52"/>
    <n v="4.88"/>
    <x v="1"/>
    <x v="0"/>
    <s v="Q4"/>
    <x v="3"/>
  </r>
  <r>
    <n v="5053"/>
    <s v="US-2017-120607"/>
    <x v="240"/>
    <x v="1049"/>
    <x v="3"/>
    <s v="JC-15775"/>
    <s v="John Castell"/>
    <x v="0"/>
    <x v="0"/>
    <x v="118"/>
    <s v="Georgia"/>
    <x v="148"/>
    <x v="0"/>
    <x v="1158"/>
    <x v="1"/>
    <x v="10"/>
    <x v="1146"/>
    <n v="195.64"/>
    <n v="4"/>
    <n v="0"/>
    <n v="91.950800000000001"/>
    <n v="195.64"/>
    <n v="0"/>
    <x v="3"/>
    <x v="5"/>
    <s v="Q2"/>
    <x v="5"/>
  </r>
  <r>
    <n v="5054"/>
    <s v="CA-2015-141243"/>
    <x v="928"/>
    <x v="987"/>
    <x v="0"/>
    <s v="AH-10465"/>
    <s v="Amy Hunt"/>
    <x v="0"/>
    <x v="0"/>
    <x v="61"/>
    <s v="Texas"/>
    <x v="162"/>
    <x v="2"/>
    <x v="769"/>
    <x v="2"/>
    <x v="11"/>
    <x v="768"/>
    <n v="398.4"/>
    <n v="5"/>
    <n v="0.2"/>
    <n v="84.66"/>
    <n v="318.72000000000003"/>
    <n v="79.680000000000007"/>
    <x v="1"/>
    <x v="9"/>
    <s v="Q1"/>
    <x v="3"/>
  </r>
  <r>
    <n v="5055"/>
    <s v="CA-2015-141243"/>
    <x v="928"/>
    <x v="987"/>
    <x v="0"/>
    <s v="AH-10465"/>
    <s v="Amy Hunt"/>
    <x v="0"/>
    <x v="0"/>
    <x v="61"/>
    <s v="Texas"/>
    <x v="162"/>
    <x v="2"/>
    <x v="454"/>
    <x v="1"/>
    <x v="6"/>
    <x v="455"/>
    <n v="7.056"/>
    <n v="3"/>
    <n v="0.2"/>
    <n v="0.79379999999999995"/>
    <n v="5.6448"/>
    <n v="1.4112"/>
    <x v="1"/>
    <x v="9"/>
    <s v="Q1"/>
    <x v="3"/>
  </r>
  <r>
    <n v="5056"/>
    <s v="CA-2015-141243"/>
    <x v="928"/>
    <x v="987"/>
    <x v="0"/>
    <s v="AH-10465"/>
    <s v="Amy Hunt"/>
    <x v="0"/>
    <x v="0"/>
    <x v="61"/>
    <s v="Texas"/>
    <x v="162"/>
    <x v="2"/>
    <x v="587"/>
    <x v="0"/>
    <x v="0"/>
    <x v="587"/>
    <n v="1352.3976"/>
    <n v="9"/>
    <n v="0.32"/>
    <n v="-437.54039999999998"/>
    <n v="919.63036799999998"/>
    <n v="432.76723200000004"/>
    <x v="1"/>
    <x v="9"/>
    <s v="Q1"/>
    <x v="3"/>
  </r>
  <r>
    <n v="5057"/>
    <s v="CA-2015-162166"/>
    <x v="1014"/>
    <x v="835"/>
    <x v="2"/>
    <s v="NM-18520"/>
    <s v="Neoma Murray"/>
    <x v="0"/>
    <x v="0"/>
    <x v="429"/>
    <s v="California"/>
    <x v="519"/>
    <x v="1"/>
    <x v="1610"/>
    <x v="1"/>
    <x v="10"/>
    <x v="1601"/>
    <n v="26.4"/>
    <n v="5"/>
    <n v="0"/>
    <n v="11.88"/>
    <n v="26.4"/>
    <n v="0"/>
    <x v="1"/>
    <x v="8"/>
    <s v="Q3"/>
    <x v="0"/>
  </r>
  <r>
    <n v="5058"/>
    <s v="CA-2015-162166"/>
    <x v="1014"/>
    <x v="835"/>
    <x v="2"/>
    <s v="NM-18520"/>
    <s v="Neoma Murray"/>
    <x v="0"/>
    <x v="0"/>
    <x v="429"/>
    <s v="California"/>
    <x v="519"/>
    <x v="1"/>
    <x v="700"/>
    <x v="1"/>
    <x v="4"/>
    <x v="700"/>
    <n v="41.88"/>
    <n v="6"/>
    <n v="0"/>
    <n v="0.83760000000000001"/>
    <n v="41.88"/>
    <n v="0"/>
    <x v="1"/>
    <x v="8"/>
    <s v="Q3"/>
    <x v="0"/>
  </r>
  <r>
    <n v="5059"/>
    <s v="CA-2016-120796"/>
    <x v="1015"/>
    <x v="1115"/>
    <x v="1"/>
    <s v="CS-11950"/>
    <s v="Carlos Soltero"/>
    <x v="0"/>
    <x v="0"/>
    <x v="10"/>
    <s v="Pennsylvania"/>
    <x v="11"/>
    <x v="3"/>
    <x v="805"/>
    <x v="1"/>
    <x v="8"/>
    <x v="803"/>
    <n v="99.846000000000004"/>
    <n v="9"/>
    <n v="0.7"/>
    <n v="-83.204999999999998"/>
    <n v="29.953800000000005"/>
    <n v="69.892200000000003"/>
    <x v="0"/>
    <x v="3"/>
    <s v="Q2"/>
    <x v="1"/>
  </r>
  <r>
    <n v="5060"/>
    <s v="CA-2016-109722"/>
    <x v="5"/>
    <x v="439"/>
    <x v="0"/>
    <s v="TP-21130"/>
    <s v="Theone Pippenger"/>
    <x v="0"/>
    <x v="0"/>
    <x v="430"/>
    <s v="Kentucky"/>
    <x v="520"/>
    <x v="0"/>
    <x v="754"/>
    <x v="2"/>
    <x v="7"/>
    <x v="752"/>
    <n v="699.98"/>
    <n v="2"/>
    <n v="0"/>
    <n v="195.99440000000001"/>
    <n v="699.98"/>
    <n v="0"/>
    <x v="0"/>
    <x v="4"/>
    <s v="Q4"/>
    <x v="2"/>
  </r>
  <r>
    <n v="5061"/>
    <s v="CA-2016-109722"/>
    <x v="5"/>
    <x v="439"/>
    <x v="0"/>
    <s v="TP-21130"/>
    <s v="Theone Pippenger"/>
    <x v="0"/>
    <x v="0"/>
    <x v="430"/>
    <s v="Kentucky"/>
    <x v="520"/>
    <x v="0"/>
    <x v="391"/>
    <x v="1"/>
    <x v="4"/>
    <x v="392"/>
    <n v="584.82000000000005"/>
    <n v="9"/>
    <n v="0"/>
    <n v="70.178399999999996"/>
    <n v="584.82000000000005"/>
    <n v="0"/>
    <x v="0"/>
    <x v="4"/>
    <s v="Q4"/>
    <x v="2"/>
  </r>
  <r>
    <n v="5062"/>
    <s v="CA-2015-136798"/>
    <x v="412"/>
    <x v="678"/>
    <x v="1"/>
    <s v="DL-12925"/>
    <s v="Daniel Lacy"/>
    <x v="0"/>
    <x v="0"/>
    <x v="31"/>
    <s v="Minnesota"/>
    <x v="39"/>
    <x v="2"/>
    <x v="715"/>
    <x v="1"/>
    <x v="8"/>
    <x v="714"/>
    <n v="43.98"/>
    <n v="2"/>
    <n v="0"/>
    <n v="21.99"/>
    <n v="43.98"/>
    <n v="0"/>
    <x v="1"/>
    <x v="5"/>
    <s v="Q2"/>
    <x v="5"/>
  </r>
  <r>
    <n v="5063"/>
    <s v="CA-2015-136798"/>
    <x v="412"/>
    <x v="678"/>
    <x v="1"/>
    <s v="DL-12925"/>
    <s v="Daniel Lacy"/>
    <x v="0"/>
    <x v="0"/>
    <x v="31"/>
    <s v="Minnesota"/>
    <x v="39"/>
    <x v="2"/>
    <x v="1066"/>
    <x v="2"/>
    <x v="7"/>
    <x v="1055"/>
    <n v="377.97"/>
    <n v="3"/>
    <n v="0"/>
    <n v="105.83159999999999"/>
    <n v="377.97"/>
    <n v="0"/>
    <x v="1"/>
    <x v="5"/>
    <s v="Q2"/>
    <x v="5"/>
  </r>
  <r>
    <n v="5064"/>
    <s v="CA-2015-136798"/>
    <x v="412"/>
    <x v="678"/>
    <x v="1"/>
    <s v="DL-12925"/>
    <s v="Daniel Lacy"/>
    <x v="0"/>
    <x v="0"/>
    <x v="31"/>
    <s v="Minnesota"/>
    <x v="39"/>
    <x v="2"/>
    <x v="479"/>
    <x v="0"/>
    <x v="5"/>
    <x v="480"/>
    <n v="123.96"/>
    <n v="3"/>
    <n v="0"/>
    <n v="11.1564"/>
    <n v="123.96"/>
    <n v="0"/>
    <x v="1"/>
    <x v="5"/>
    <s v="Q2"/>
    <x v="5"/>
  </r>
  <r>
    <n v="5065"/>
    <s v="CA-2017-122196"/>
    <x v="585"/>
    <x v="706"/>
    <x v="2"/>
    <s v="CA-12265"/>
    <s v="Christina Anderson"/>
    <x v="0"/>
    <x v="0"/>
    <x v="40"/>
    <s v="Delaware"/>
    <x v="49"/>
    <x v="3"/>
    <x v="34"/>
    <x v="2"/>
    <x v="7"/>
    <x v="34"/>
    <n v="391.98"/>
    <n v="2"/>
    <n v="0"/>
    <n v="113.6742"/>
    <n v="391.98"/>
    <n v="0"/>
    <x v="3"/>
    <x v="8"/>
    <s v="Q3"/>
    <x v="5"/>
  </r>
  <r>
    <n v="5066"/>
    <s v="CA-2017-142090"/>
    <x v="329"/>
    <x v="94"/>
    <x v="1"/>
    <s v="SC-20380"/>
    <s v="Shahid Collister"/>
    <x v="0"/>
    <x v="0"/>
    <x v="140"/>
    <s v="North Carolina"/>
    <x v="179"/>
    <x v="0"/>
    <x v="265"/>
    <x v="2"/>
    <x v="11"/>
    <x v="265"/>
    <n v="383.976"/>
    <n v="3"/>
    <n v="0.2"/>
    <n v="81.594899999999996"/>
    <n v="307.18080000000003"/>
    <n v="76.795200000000008"/>
    <x v="3"/>
    <x v="0"/>
    <s v="Q4"/>
    <x v="6"/>
  </r>
  <r>
    <n v="5067"/>
    <s v="CA-2017-142090"/>
    <x v="329"/>
    <x v="94"/>
    <x v="1"/>
    <s v="SC-20380"/>
    <s v="Shahid Collister"/>
    <x v="0"/>
    <x v="0"/>
    <x v="140"/>
    <s v="North Carolina"/>
    <x v="179"/>
    <x v="0"/>
    <x v="411"/>
    <x v="0"/>
    <x v="3"/>
    <x v="411"/>
    <n v="1781.682"/>
    <n v="7"/>
    <n v="0.4"/>
    <n v="-653.28340000000003"/>
    <n v="1069.0092"/>
    <n v="712.67280000000005"/>
    <x v="3"/>
    <x v="0"/>
    <s v="Q4"/>
    <x v="6"/>
  </r>
  <r>
    <n v="5068"/>
    <s v="CA-2017-160934"/>
    <x v="787"/>
    <x v="992"/>
    <x v="1"/>
    <s v="TT-21460"/>
    <s v="Tonja Turnell"/>
    <x v="2"/>
    <x v="0"/>
    <x v="1"/>
    <s v="California"/>
    <x v="141"/>
    <x v="1"/>
    <x v="1046"/>
    <x v="1"/>
    <x v="6"/>
    <x v="1035"/>
    <n v="21.4"/>
    <n v="5"/>
    <n v="0"/>
    <n v="6.2060000000000004"/>
    <n v="21.4"/>
    <n v="0"/>
    <x v="3"/>
    <x v="9"/>
    <s v="Q1"/>
    <x v="1"/>
  </r>
  <r>
    <n v="5069"/>
    <s v="CA-2014-124478"/>
    <x v="233"/>
    <x v="1116"/>
    <x v="1"/>
    <s v="MA-17560"/>
    <s v="Matt Abelman"/>
    <x v="2"/>
    <x v="0"/>
    <x v="149"/>
    <s v="Michigan"/>
    <x v="190"/>
    <x v="2"/>
    <x v="1572"/>
    <x v="2"/>
    <x v="16"/>
    <x v="1563"/>
    <n v="549.99"/>
    <n v="1"/>
    <n v="0"/>
    <n v="274.995"/>
    <n v="549.99"/>
    <n v="0"/>
    <x v="2"/>
    <x v="6"/>
    <s v="Q3"/>
    <x v="5"/>
  </r>
  <r>
    <n v="5070"/>
    <s v="CA-2014-124478"/>
    <x v="233"/>
    <x v="1116"/>
    <x v="1"/>
    <s v="MA-17560"/>
    <s v="Matt Abelman"/>
    <x v="2"/>
    <x v="0"/>
    <x v="149"/>
    <s v="Michigan"/>
    <x v="190"/>
    <x v="2"/>
    <x v="1094"/>
    <x v="1"/>
    <x v="9"/>
    <x v="1084"/>
    <n v="167.535"/>
    <n v="3"/>
    <n v="0.1"/>
    <n v="37.229999999999997"/>
    <n v="150.78149999999999"/>
    <n v="16.753499999999999"/>
    <x v="2"/>
    <x v="6"/>
    <s v="Q3"/>
    <x v="5"/>
  </r>
  <r>
    <n v="5071"/>
    <s v="CA-2014-124478"/>
    <x v="233"/>
    <x v="1116"/>
    <x v="1"/>
    <s v="MA-17560"/>
    <s v="Matt Abelman"/>
    <x v="2"/>
    <x v="0"/>
    <x v="149"/>
    <s v="Michigan"/>
    <x v="190"/>
    <x v="2"/>
    <x v="118"/>
    <x v="1"/>
    <x v="12"/>
    <x v="118"/>
    <n v="38.340000000000003"/>
    <n v="3"/>
    <n v="0"/>
    <n v="17.253"/>
    <n v="38.340000000000003"/>
    <n v="0"/>
    <x v="2"/>
    <x v="6"/>
    <s v="Q3"/>
    <x v="5"/>
  </r>
  <r>
    <n v="5072"/>
    <s v="CA-2014-124478"/>
    <x v="233"/>
    <x v="1116"/>
    <x v="1"/>
    <s v="MA-17560"/>
    <s v="Matt Abelman"/>
    <x v="2"/>
    <x v="0"/>
    <x v="149"/>
    <s v="Michigan"/>
    <x v="190"/>
    <x v="2"/>
    <x v="1104"/>
    <x v="0"/>
    <x v="5"/>
    <x v="1093"/>
    <n v="53.88"/>
    <n v="6"/>
    <n v="0"/>
    <n v="22.6296"/>
    <n v="53.88"/>
    <n v="0"/>
    <x v="2"/>
    <x v="6"/>
    <s v="Q3"/>
    <x v="5"/>
  </r>
  <r>
    <n v="5073"/>
    <s v="CA-2014-124478"/>
    <x v="233"/>
    <x v="1116"/>
    <x v="1"/>
    <s v="MA-17560"/>
    <s v="Matt Abelman"/>
    <x v="2"/>
    <x v="0"/>
    <x v="149"/>
    <s v="Michigan"/>
    <x v="190"/>
    <x v="2"/>
    <x v="1521"/>
    <x v="2"/>
    <x v="7"/>
    <x v="1508"/>
    <n v="299.98"/>
    <n v="2"/>
    <n v="0"/>
    <n v="83.994399999999999"/>
    <n v="299.98"/>
    <n v="0"/>
    <x v="2"/>
    <x v="6"/>
    <s v="Q3"/>
    <x v="5"/>
  </r>
  <r>
    <n v="5074"/>
    <s v="CA-2015-145485"/>
    <x v="599"/>
    <x v="745"/>
    <x v="3"/>
    <s v="JM-16195"/>
    <s v="Justin MacKendrick"/>
    <x v="0"/>
    <x v="0"/>
    <x v="8"/>
    <s v="California"/>
    <x v="9"/>
    <x v="1"/>
    <x v="953"/>
    <x v="1"/>
    <x v="4"/>
    <x v="946"/>
    <n v="62.8"/>
    <n v="4"/>
    <n v="0"/>
    <n v="15.7"/>
    <n v="62.8"/>
    <n v="0"/>
    <x v="1"/>
    <x v="0"/>
    <s v="Q4"/>
    <x v="6"/>
  </r>
  <r>
    <n v="5075"/>
    <s v="CA-2017-151071"/>
    <x v="1016"/>
    <x v="809"/>
    <x v="0"/>
    <s v="MB-18085"/>
    <s v="Mick Brown"/>
    <x v="0"/>
    <x v="0"/>
    <x v="1"/>
    <s v="California"/>
    <x v="13"/>
    <x v="1"/>
    <x v="530"/>
    <x v="1"/>
    <x v="8"/>
    <x v="530"/>
    <n v="13.904"/>
    <n v="2"/>
    <n v="0.2"/>
    <n v="4.5187999999999997"/>
    <n v="11.123200000000001"/>
    <n v="2.7808000000000002"/>
    <x v="3"/>
    <x v="3"/>
    <s v="Q2"/>
    <x v="0"/>
  </r>
  <r>
    <n v="5076"/>
    <s v="CA-2014-134572"/>
    <x v="1017"/>
    <x v="1117"/>
    <x v="0"/>
    <s v="SV-20365"/>
    <s v="Seth Vernon"/>
    <x v="0"/>
    <x v="0"/>
    <x v="12"/>
    <s v="Texas"/>
    <x v="32"/>
    <x v="2"/>
    <x v="214"/>
    <x v="0"/>
    <x v="3"/>
    <x v="215"/>
    <n v="744.1"/>
    <n v="5"/>
    <n v="0.3"/>
    <n v="-95.67"/>
    <n v="520.87"/>
    <n v="223.23"/>
    <x v="2"/>
    <x v="3"/>
    <s v="Q2"/>
    <x v="1"/>
  </r>
  <r>
    <n v="5077"/>
    <s v="CA-2014-134572"/>
    <x v="1017"/>
    <x v="1117"/>
    <x v="0"/>
    <s v="SV-20365"/>
    <s v="Seth Vernon"/>
    <x v="0"/>
    <x v="0"/>
    <x v="12"/>
    <s v="Texas"/>
    <x v="32"/>
    <x v="2"/>
    <x v="602"/>
    <x v="1"/>
    <x v="4"/>
    <x v="602"/>
    <n v="44.84"/>
    <n v="5"/>
    <n v="0.2"/>
    <n v="5.6050000000000004"/>
    <n v="35.872000000000007"/>
    <n v="8.9680000000000017"/>
    <x v="2"/>
    <x v="3"/>
    <s v="Q2"/>
    <x v="1"/>
  </r>
  <r>
    <n v="5078"/>
    <s v="CA-2014-134572"/>
    <x v="1017"/>
    <x v="1117"/>
    <x v="0"/>
    <s v="SV-20365"/>
    <s v="Seth Vernon"/>
    <x v="0"/>
    <x v="0"/>
    <x v="12"/>
    <s v="Texas"/>
    <x v="32"/>
    <x v="2"/>
    <x v="1666"/>
    <x v="0"/>
    <x v="3"/>
    <x v="1654"/>
    <n v="401.59"/>
    <n v="2"/>
    <n v="0.3"/>
    <n v="-131.95099999999999"/>
    <n v="281.11299999999994"/>
    <n v="120.47699999999999"/>
    <x v="2"/>
    <x v="3"/>
    <s v="Q2"/>
    <x v="1"/>
  </r>
  <r>
    <n v="5079"/>
    <s v="CA-2017-143217"/>
    <x v="343"/>
    <x v="251"/>
    <x v="1"/>
    <s v="CG-12040"/>
    <s v="Catherine Glotzbach"/>
    <x v="2"/>
    <x v="0"/>
    <x v="158"/>
    <s v="Wisconsin"/>
    <x v="201"/>
    <x v="2"/>
    <x v="525"/>
    <x v="1"/>
    <x v="8"/>
    <x v="525"/>
    <n v="18.239999999999998"/>
    <n v="3"/>
    <n v="0"/>
    <n v="8.5728000000000009"/>
    <n v="18.239999999999998"/>
    <n v="0"/>
    <x v="3"/>
    <x v="0"/>
    <s v="Q4"/>
    <x v="3"/>
  </r>
  <r>
    <n v="5080"/>
    <s v="US-2017-133312"/>
    <x v="920"/>
    <x v="364"/>
    <x v="1"/>
    <s v="BD-11500"/>
    <s v="Bradley Drucker"/>
    <x v="0"/>
    <x v="0"/>
    <x v="8"/>
    <s v="California"/>
    <x v="34"/>
    <x v="1"/>
    <x v="1248"/>
    <x v="0"/>
    <x v="0"/>
    <x v="1334"/>
    <n v="359.49900000000002"/>
    <n v="3"/>
    <n v="0.15"/>
    <n v="-29.605799999999999"/>
    <n v="305.57415000000003"/>
    <n v="53.924849999999999"/>
    <x v="3"/>
    <x v="0"/>
    <s v="Q4"/>
    <x v="3"/>
  </r>
  <r>
    <n v="5081"/>
    <s v="US-2017-133312"/>
    <x v="920"/>
    <x v="364"/>
    <x v="1"/>
    <s v="BD-11500"/>
    <s v="Bradley Drucker"/>
    <x v="0"/>
    <x v="0"/>
    <x v="8"/>
    <s v="California"/>
    <x v="34"/>
    <x v="1"/>
    <x v="470"/>
    <x v="1"/>
    <x v="4"/>
    <x v="471"/>
    <n v="10.48"/>
    <n v="1"/>
    <n v="0"/>
    <n v="2.8296000000000001"/>
    <n v="10.48"/>
    <n v="0"/>
    <x v="3"/>
    <x v="0"/>
    <s v="Q4"/>
    <x v="3"/>
  </r>
  <r>
    <n v="5082"/>
    <s v="US-2015-137533"/>
    <x v="217"/>
    <x v="735"/>
    <x v="3"/>
    <s v="JK-15640"/>
    <s v="Jim Kriz"/>
    <x v="2"/>
    <x v="0"/>
    <x v="138"/>
    <s v="Ohio"/>
    <x v="177"/>
    <x v="3"/>
    <x v="490"/>
    <x v="1"/>
    <x v="10"/>
    <x v="490"/>
    <n v="20.736000000000001"/>
    <n v="4"/>
    <n v="0.2"/>
    <n v="7.2576000000000001"/>
    <n v="16.588800000000003"/>
    <n v="4.1472000000000007"/>
    <x v="1"/>
    <x v="4"/>
    <s v="Q4"/>
    <x v="5"/>
  </r>
  <r>
    <n v="5083"/>
    <s v="CA-2016-155138"/>
    <x v="162"/>
    <x v="720"/>
    <x v="1"/>
    <s v="JM-15580"/>
    <s v="Jill Matthias"/>
    <x v="0"/>
    <x v="0"/>
    <x v="53"/>
    <s v="North Carolina"/>
    <x v="233"/>
    <x v="0"/>
    <x v="916"/>
    <x v="2"/>
    <x v="11"/>
    <x v="908"/>
    <n v="35.167999999999999"/>
    <n v="4"/>
    <n v="0.2"/>
    <n v="8.3523999999999994"/>
    <n v="28.134399999999999"/>
    <n v="7.0335999999999999"/>
    <x v="0"/>
    <x v="8"/>
    <s v="Q3"/>
    <x v="6"/>
  </r>
  <r>
    <n v="5084"/>
    <s v="CA-2016-155138"/>
    <x v="162"/>
    <x v="720"/>
    <x v="1"/>
    <s v="JM-15580"/>
    <s v="Jill Matthias"/>
    <x v="0"/>
    <x v="0"/>
    <x v="53"/>
    <s v="North Carolina"/>
    <x v="233"/>
    <x v="0"/>
    <x v="982"/>
    <x v="1"/>
    <x v="10"/>
    <x v="975"/>
    <n v="64.703999999999994"/>
    <n v="3"/>
    <n v="0.2"/>
    <n v="23.455200000000001"/>
    <n v="51.763199999999998"/>
    <n v="12.940799999999999"/>
    <x v="0"/>
    <x v="8"/>
    <s v="Q3"/>
    <x v="6"/>
  </r>
  <r>
    <n v="5085"/>
    <s v="CA-2016-108350"/>
    <x v="112"/>
    <x v="103"/>
    <x v="0"/>
    <s v="SC-20230"/>
    <s v="Scot Coram"/>
    <x v="1"/>
    <x v="0"/>
    <x v="90"/>
    <s v="Massachusetts"/>
    <x v="111"/>
    <x v="3"/>
    <x v="779"/>
    <x v="1"/>
    <x v="10"/>
    <x v="778"/>
    <n v="105.52"/>
    <n v="4"/>
    <n v="0"/>
    <n v="48.539200000000001"/>
    <n v="105.52"/>
    <n v="0"/>
    <x v="0"/>
    <x v="1"/>
    <s v="Q2"/>
    <x v="2"/>
  </r>
  <r>
    <n v="5086"/>
    <s v="CA-2015-144302"/>
    <x v="974"/>
    <x v="687"/>
    <x v="1"/>
    <s v="ME-17320"/>
    <s v="Maria Etezadi"/>
    <x v="2"/>
    <x v="0"/>
    <x v="61"/>
    <s v="Texas"/>
    <x v="176"/>
    <x v="2"/>
    <x v="497"/>
    <x v="1"/>
    <x v="8"/>
    <x v="497"/>
    <n v="5.7919999999999998"/>
    <n v="2"/>
    <n v="0.8"/>
    <n v="-9.5568000000000008"/>
    <n v="1.1583999999999997"/>
    <n v="4.6336000000000004"/>
    <x v="1"/>
    <x v="1"/>
    <s v="Q2"/>
    <x v="5"/>
  </r>
  <r>
    <n v="5087"/>
    <s v="CA-2015-109001"/>
    <x v="616"/>
    <x v="741"/>
    <x v="1"/>
    <s v="KN-16390"/>
    <s v="Katherine Nockton"/>
    <x v="1"/>
    <x v="0"/>
    <x v="10"/>
    <s v="Pennsylvania"/>
    <x v="74"/>
    <x v="3"/>
    <x v="1720"/>
    <x v="2"/>
    <x v="7"/>
    <x v="1707"/>
    <n v="466.15800000000002"/>
    <n v="7"/>
    <n v="0.4"/>
    <n v="-93.2316"/>
    <n v="279.69479999999999"/>
    <n v="186.46320000000003"/>
    <x v="1"/>
    <x v="10"/>
    <s v="Q1"/>
    <x v="6"/>
  </r>
  <r>
    <n v="5088"/>
    <s v="CA-2015-109001"/>
    <x v="616"/>
    <x v="741"/>
    <x v="1"/>
    <s v="KN-16390"/>
    <s v="Katherine Nockton"/>
    <x v="1"/>
    <x v="0"/>
    <x v="10"/>
    <s v="Pennsylvania"/>
    <x v="74"/>
    <x v="3"/>
    <x v="553"/>
    <x v="2"/>
    <x v="11"/>
    <x v="552"/>
    <n v="10.311999999999999"/>
    <n v="1"/>
    <n v="0.2"/>
    <n v="-1.2889999999999999"/>
    <n v="8.2495999999999992"/>
    <n v="2.0623999999999998"/>
    <x v="1"/>
    <x v="10"/>
    <s v="Q1"/>
    <x v="6"/>
  </r>
  <r>
    <n v="5089"/>
    <s v="CA-2015-109001"/>
    <x v="616"/>
    <x v="741"/>
    <x v="1"/>
    <s v="KN-16390"/>
    <s v="Katherine Nockton"/>
    <x v="1"/>
    <x v="0"/>
    <x v="10"/>
    <s v="Pennsylvania"/>
    <x v="74"/>
    <x v="3"/>
    <x v="798"/>
    <x v="1"/>
    <x v="8"/>
    <x v="796"/>
    <n v="2.556"/>
    <n v="3"/>
    <n v="0.7"/>
    <n v="-1.7891999999999999"/>
    <n v="0.76680000000000015"/>
    <n v="1.7891999999999999"/>
    <x v="1"/>
    <x v="10"/>
    <s v="Q1"/>
    <x v="6"/>
  </r>
  <r>
    <n v="5090"/>
    <s v="CA-2017-132738"/>
    <x v="1018"/>
    <x v="636"/>
    <x v="2"/>
    <s v="HM-14860"/>
    <s v="Harry Marie"/>
    <x v="1"/>
    <x v="0"/>
    <x v="431"/>
    <s v="Colorado"/>
    <x v="521"/>
    <x v="1"/>
    <x v="1383"/>
    <x v="1"/>
    <x v="10"/>
    <x v="1369"/>
    <n v="7.968"/>
    <n v="2"/>
    <n v="0.2"/>
    <n v="2.8883999999999999"/>
    <n v="6.3744000000000005"/>
    <n v="1.5936000000000001"/>
    <x v="3"/>
    <x v="6"/>
    <s v="Q3"/>
    <x v="5"/>
  </r>
  <r>
    <n v="5091"/>
    <s v="CA-2017-132738"/>
    <x v="1018"/>
    <x v="636"/>
    <x v="2"/>
    <s v="HM-14860"/>
    <s v="Harry Marie"/>
    <x v="1"/>
    <x v="0"/>
    <x v="431"/>
    <s v="Colorado"/>
    <x v="521"/>
    <x v="1"/>
    <x v="598"/>
    <x v="1"/>
    <x v="12"/>
    <x v="598"/>
    <n v="8.7840000000000007"/>
    <n v="1"/>
    <n v="0.2"/>
    <n v="3.1842000000000001"/>
    <n v="7.0272000000000006"/>
    <n v="1.7568000000000001"/>
    <x v="3"/>
    <x v="6"/>
    <s v="Q3"/>
    <x v="5"/>
  </r>
  <r>
    <n v="5092"/>
    <s v="CA-2017-156720"/>
    <x v="247"/>
    <x v="362"/>
    <x v="1"/>
    <s v="JM-15580"/>
    <s v="Jill Matthias"/>
    <x v="0"/>
    <x v="0"/>
    <x v="431"/>
    <s v="Colorado"/>
    <x v="521"/>
    <x v="1"/>
    <x v="242"/>
    <x v="1"/>
    <x v="13"/>
    <x v="243"/>
    <n v="3.024"/>
    <n v="3"/>
    <n v="0.2"/>
    <n v="-0.6048"/>
    <n v="2.4192"/>
    <n v="0.6048"/>
    <x v="3"/>
    <x v="4"/>
    <s v="Q4"/>
    <x v="3"/>
  </r>
  <r>
    <n v="5093"/>
    <s v="CA-2015-119102"/>
    <x v="293"/>
    <x v="673"/>
    <x v="1"/>
    <s v="KH-16690"/>
    <s v="Kristen Hastings"/>
    <x v="1"/>
    <x v="0"/>
    <x v="383"/>
    <s v="Rhode Island"/>
    <x v="468"/>
    <x v="3"/>
    <x v="456"/>
    <x v="1"/>
    <x v="4"/>
    <x v="457"/>
    <n v="51.45"/>
    <n v="3"/>
    <n v="0"/>
    <n v="13.891500000000001"/>
    <n v="51.45"/>
    <n v="0"/>
    <x v="1"/>
    <x v="5"/>
    <s v="Q2"/>
    <x v="3"/>
  </r>
  <r>
    <n v="5094"/>
    <s v="US-2014-140452"/>
    <x v="776"/>
    <x v="28"/>
    <x v="1"/>
    <s v="BK-11260"/>
    <s v="Berenike Kampe"/>
    <x v="0"/>
    <x v="0"/>
    <x v="22"/>
    <s v="Illinois"/>
    <x v="26"/>
    <x v="2"/>
    <x v="1297"/>
    <x v="1"/>
    <x v="9"/>
    <x v="1282"/>
    <n v="14.016"/>
    <n v="4"/>
    <n v="0.8"/>
    <n v="-31.536000000000001"/>
    <n v="2.8031999999999995"/>
    <n v="11.212800000000001"/>
    <x v="2"/>
    <x v="4"/>
    <s v="Q4"/>
    <x v="3"/>
  </r>
  <r>
    <n v="5095"/>
    <s v="US-2014-140452"/>
    <x v="776"/>
    <x v="28"/>
    <x v="1"/>
    <s v="BK-11260"/>
    <s v="Berenike Kampe"/>
    <x v="0"/>
    <x v="0"/>
    <x v="22"/>
    <s v="Illinois"/>
    <x v="26"/>
    <x v="2"/>
    <x v="838"/>
    <x v="0"/>
    <x v="3"/>
    <x v="832"/>
    <n v="214.95"/>
    <n v="5"/>
    <n v="0.5"/>
    <n v="-120.372"/>
    <n v="107.47499999999999"/>
    <n v="107.47499999999999"/>
    <x v="2"/>
    <x v="4"/>
    <s v="Q4"/>
    <x v="3"/>
  </r>
  <r>
    <n v="5096"/>
    <s v="US-2014-140452"/>
    <x v="776"/>
    <x v="28"/>
    <x v="1"/>
    <s v="BK-11260"/>
    <s v="Berenike Kampe"/>
    <x v="0"/>
    <x v="0"/>
    <x v="22"/>
    <s v="Illinois"/>
    <x v="26"/>
    <x v="2"/>
    <x v="850"/>
    <x v="2"/>
    <x v="7"/>
    <x v="843"/>
    <n v="35.04"/>
    <n v="4"/>
    <n v="0.2"/>
    <n v="-7.008"/>
    <n v="28.032"/>
    <n v="7.008"/>
    <x v="2"/>
    <x v="4"/>
    <s v="Q4"/>
    <x v="3"/>
  </r>
  <r>
    <n v="5097"/>
    <s v="US-2014-140452"/>
    <x v="776"/>
    <x v="28"/>
    <x v="1"/>
    <s v="BK-11260"/>
    <s v="Berenike Kampe"/>
    <x v="0"/>
    <x v="0"/>
    <x v="22"/>
    <s v="Illinois"/>
    <x v="26"/>
    <x v="2"/>
    <x v="1104"/>
    <x v="0"/>
    <x v="5"/>
    <x v="1093"/>
    <n v="10.776"/>
    <n v="3"/>
    <n v="0.6"/>
    <n v="-4.8491999999999997"/>
    <n v="4.3104000000000005"/>
    <n v="6.4655999999999993"/>
    <x v="2"/>
    <x v="4"/>
    <s v="Q4"/>
    <x v="3"/>
  </r>
  <r>
    <n v="5098"/>
    <s v="US-2014-140452"/>
    <x v="776"/>
    <x v="28"/>
    <x v="1"/>
    <s v="BK-11260"/>
    <s v="Berenike Kampe"/>
    <x v="0"/>
    <x v="0"/>
    <x v="22"/>
    <s v="Illinois"/>
    <x v="26"/>
    <x v="2"/>
    <x v="1023"/>
    <x v="1"/>
    <x v="8"/>
    <x v="1014"/>
    <n v="4.5999999999999996"/>
    <n v="2"/>
    <n v="0.8"/>
    <n v="-8.0500000000000007"/>
    <n v="0.91999999999999971"/>
    <n v="3.6799999999999997"/>
    <x v="2"/>
    <x v="4"/>
    <s v="Q4"/>
    <x v="3"/>
  </r>
  <r>
    <n v="5099"/>
    <s v="US-2014-140452"/>
    <x v="776"/>
    <x v="28"/>
    <x v="1"/>
    <s v="BK-11260"/>
    <s v="Berenike Kampe"/>
    <x v="0"/>
    <x v="0"/>
    <x v="22"/>
    <s v="Illinois"/>
    <x v="26"/>
    <x v="2"/>
    <x v="210"/>
    <x v="1"/>
    <x v="4"/>
    <x v="211"/>
    <n v="35.167999999999999"/>
    <n v="2"/>
    <n v="0.2"/>
    <n v="-8.3523999999999994"/>
    <n v="28.134399999999999"/>
    <n v="7.0335999999999999"/>
    <x v="2"/>
    <x v="4"/>
    <s v="Q4"/>
    <x v="3"/>
  </r>
  <r>
    <n v="5100"/>
    <s v="CA-2015-141936"/>
    <x v="976"/>
    <x v="576"/>
    <x v="1"/>
    <s v="PN-18775"/>
    <s v="Parhena Norris"/>
    <x v="2"/>
    <x v="0"/>
    <x v="329"/>
    <s v="California"/>
    <x v="409"/>
    <x v="1"/>
    <x v="416"/>
    <x v="1"/>
    <x v="8"/>
    <x v="416"/>
    <n v="19.152000000000001"/>
    <n v="3"/>
    <n v="0.2"/>
    <n v="6.4638"/>
    <n v="15.321600000000002"/>
    <n v="3.8304000000000005"/>
    <x v="1"/>
    <x v="6"/>
    <s v="Q3"/>
    <x v="5"/>
  </r>
  <r>
    <n v="5101"/>
    <s v="CA-2014-158442"/>
    <x v="461"/>
    <x v="700"/>
    <x v="3"/>
    <s v="AZ-10750"/>
    <s v="Annie Zypern"/>
    <x v="0"/>
    <x v="0"/>
    <x v="61"/>
    <s v="Texas"/>
    <x v="162"/>
    <x v="2"/>
    <x v="324"/>
    <x v="1"/>
    <x v="6"/>
    <x v="324"/>
    <n v="4.4480000000000004"/>
    <n v="2"/>
    <n v="0.2"/>
    <n v="0.33360000000000001"/>
    <n v="3.5584000000000007"/>
    <n v="0.88960000000000017"/>
    <x v="2"/>
    <x v="10"/>
    <s v="Q1"/>
    <x v="2"/>
  </r>
  <r>
    <n v="5102"/>
    <s v="CA-2014-158442"/>
    <x v="461"/>
    <x v="700"/>
    <x v="3"/>
    <s v="AZ-10750"/>
    <s v="Annie Zypern"/>
    <x v="0"/>
    <x v="0"/>
    <x v="61"/>
    <s v="Texas"/>
    <x v="162"/>
    <x v="2"/>
    <x v="727"/>
    <x v="1"/>
    <x v="10"/>
    <x v="1552"/>
    <n v="5.1840000000000002"/>
    <n v="1"/>
    <n v="0.2"/>
    <n v="1.8792"/>
    <n v="4.1472000000000007"/>
    <n v="1.0368000000000002"/>
    <x v="2"/>
    <x v="10"/>
    <s v="Q1"/>
    <x v="2"/>
  </r>
  <r>
    <n v="5103"/>
    <s v="CA-2014-158442"/>
    <x v="461"/>
    <x v="700"/>
    <x v="3"/>
    <s v="AZ-10750"/>
    <s v="Annie Zypern"/>
    <x v="0"/>
    <x v="0"/>
    <x v="61"/>
    <s v="Texas"/>
    <x v="162"/>
    <x v="2"/>
    <x v="12"/>
    <x v="1"/>
    <x v="10"/>
    <x v="12"/>
    <n v="15.552"/>
    <n v="3"/>
    <n v="0.2"/>
    <n v="5.4432"/>
    <n v="12.441600000000001"/>
    <n v="3.1104000000000003"/>
    <x v="2"/>
    <x v="10"/>
    <s v="Q1"/>
    <x v="2"/>
  </r>
  <r>
    <n v="5104"/>
    <s v="CA-2015-167374"/>
    <x v="514"/>
    <x v="803"/>
    <x v="0"/>
    <s v="GM-14500"/>
    <s v="Gene McClure"/>
    <x v="0"/>
    <x v="0"/>
    <x v="10"/>
    <s v="Pennsylvania"/>
    <x v="11"/>
    <x v="3"/>
    <x v="144"/>
    <x v="1"/>
    <x v="10"/>
    <x v="145"/>
    <n v="40.031999999999996"/>
    <n v="6"/>
    <n v="0.2"/>
    <n v="12.51"/>
    <n v="32.025599999999997"/>
    <n v="8.0063999999999993"/>
    <x v="1"/>
    <x v="10"/>
    <s v="Q1"/>
    <x v="6"/>
  </r>
  <r>
    <n v="5105"/>
    <s v="CA-2015-167374"/>
    <x v="514"/>
    <x v="803"/>
    <x v="0"/>
    <s v="GM-14500"/>
    <s v="Gene McClure"/>
    <x v="0"/>
    <x v="0"/>
    <x v="10"/>
    <s v="Pennsylvania"/>
    <x v="11"/>
    <x v="3"/>
    <x v="60"/>
    <x v="2"/>
    <x v="11"/>
    <x v="60"/>
    <n v="16.776"/>
    <n v="3"/>
    <n v="0.2"/>
    <n v="5.0327999999999999"/>
    <n v="13.4208"/>
    <n v="3.3552"/>
    <x v="1"/>
    <x v="10"/>
    <s v="Q1"/>
    <x v="6"/>
  </r>
  <r>
    <n v="5106"/>
    <s v="CA-2014-116568"/>
    <x v="637"/>
    <x v="966"/>
    <x v="1"/>
    <s v="BM-11785"/>
    <s v="Bryan Mills"/>
    <x v="0"/>
    <x v="0"/>
    <x v="207"/>
    <s v="Florida"/>
    <x v="261"/>
    <x v="0"/>
    <x v="1340"/>
    <x v="0"/>
    <x v="1"/>
    <x v="1325"/>
    <n v="186.304"/>
    <n v="4"/>
    <n v="0.2"/>
    <n v="13.972799999999999"/>
    <n v="149.04320000000001"/>
    <n v="37.260800000000003"/>
    <x v="2"/>
    <x v="4"/>
    <s v="Q4"/>
    <x v="1"/>
  </r>
  <r>
    <n v="5107"/>
    <s v="CA-2015-147102"/>
    <x v="444"/>
    <x v="1068"/>
    <x v="1"/>
    <s v="NH-18610"/>
    <s v="Nicole Hansen"/>
    <x v="1"/>
    <x v="0"/>
    <x v="38"/>
    <s v="Georgia"/>
    <x v="112"/>
    <x v="0"/>
    <x v="1350"/>
    <x v="2"/>
    <x v="11"/>
    <x v="1336"/>
    <n v="66.36"/>
    <n v="4"/>
    <n v="0"/>
    <n v="23.225999999999999"/>
    <n v="66.36"/>
    <n v="0"/>
    <x v="1"/>
    <x v="8"/>
    <s v="Q3"/>
    <x v="3"/>
  </r>
  <r>
    <n v="5108"/>
    <s v="CA-2017-132213"/>
    <x v="1016"/>
    <x v="732"/>
    <x v="2"/>
    <s v="PN-18775"/>
    <s v="Parhena Norris"/>
    <x v="2"/>
    <x v="0"/>
    <x v="316"/>
    <s v="Tennessee"/>
    <x v="394"/>
    <x v="0"/>
    <x v="512"/>
    <x v="1"/>
    <x v="6"/>
    <x v="512"/>
    <n v="42.048000000000002"/>
    <n v="9"/>
    <n v="0.2"/>
    <n v="5.2560000000000002"/>
    <n v="33.638400000000004"/>
    <n v="8.4096000000000011"/>
    <x v="3"/>
    <x v="3"/>
    <s v="Q2"/>
    <x v="0"/>
  </r>
  <r>
    <n v="5109"/>
    <s v="CA-2017-132213"/>
    <x v="1016"/>
    <x v="732"/>
    <x v="2"/>
    <s v="PN-18775"/>
    <s v="Parhena Norris"/>
    <x v="2"/>
    <x v="0"/>
    <x v="316"/>
    <s v="Tennessee"/>
    <x v="394"/>
    <x v="0"/>
    <x v="207"/>
    <x v="1"/>
    <x v="6"/>
    <x v="208"/>
    <n v="67.92"/>
    <n v="5"/>
    <n v="0.2"/>
    <n v="6.7919999999999998"/>
    <n v="54.336000000000006"/>
    <n v="13.584000000000001"/>
    <x v="3"/>
    <x v="3"/>
    <s v="Q2"/>
    <x v="0"/>
  </r>
  <r>
    <n v="5110"/>
    <s v="CA-2014-138450"/>
    <x v="638"/>
    <x v="657"/>
    <x v="1"/>
    <s v="EH-13765"/>
    <s v="Edward Hooks"/>
    <x v="1"/>
    <x v="0"/>
    <x v="10"/>
    <s v="Pennsylvania"/>
    <x v="63"/>
    <x v="3"/>
    <x v="466"/>
    <x v="1"/>
    <x v="12"/>
    <x v="467"/>
    <n v="52.512"/>
    <n v="6"/>
    <n v="0.2"/>
    <n v="19.692"/>
    <n v="42.009600000000006"/>
    <n v="10.502400000000002"/>
    <x v="2"/>
    <x v="2"/>
    <s v="Q4"/>
    <x v="3"/>
  </r>
  <r>
    <n v="5111"/>
    <s v="CA-2014-138450"/>
    <x v="638"/>
    <x v="657"/>
    <x v="1"/>
    <s v="EH-13765"/>
    <s v="Edward Hooks"/>
    <x v="1"/>
    <x v="0"/>
    <x v="10"/>
    <s v="Pennsylvania"/>
    <x v="63"/>
    <x v="3"/>
    <x v="41"/>
    <x v="1"/>
    <x v="4"/>
    <x v="41"/>
    <n v="186.91200000000001"/>
    <n v="6"/>
    <n v="0.2"/>
    <n v="-35.045999999999999"/>
    <n v="149.52960000000002"/>
    <n v="37.382400000000004"/>
    <x v="2"/>
    <x v="2"/>
    <s v="Q4"/>
    <x v="3"/>
  </r>
  <r>
    <n v="5112"/>
    <s v="CA-2014-138450"/>
    <x v="638"/>
    <x v="657"/>
    <x v="1"/>
    <s v="EH-13765"/>
    <s v="Edward Hooks"/>
    <x v="1"/>
    <x v="0"/>
    <x v="10"/>
    <s v="Pennsylvania"/>
    <x v="63"/>
    <x v="3"/>
    <x v="1407"/>
    <x v="1"/>
    <x v="10"/>
    <x v="1394"/>
    <n v="10.048"/>
    <n v="4"/>
    <n v="0.2"/>
    <n v="3.14"/>
    <n v="8.0384000000000011"/>
    <n v="2.0096000000000003"/>
    <x v="2"/>
    <x v="2"/>
    <s v="Q4"/>
    <x v="3"/>
  </r>
  <r>
    <n v="5113"/>
    <s v="CA-2015-153073"/>
    <x v="50"/>
    <x v="681"/>
    <x v="3"/>
    <s v="HA-14905"/>
    <s v="Helen Abelman"/>
    <x v="0"/>
    <x v="0"/>
    <x v="22"/>
    <s v="Illinois"/>
    <x v="26"/>
    <x v="2"/>
    <x v="1721"/>
    <x v="0"/>
    <x v="5"/>
    <x v="1708"/>
    <n v="17.495999999999999"/>
    <n v="9"/>
    <n v="0.6"/>
    <n v="-7.4358000000000004"/>
    <n v="6.9984000000000002"/>
    <n v="10.497599999999998"/>
    <x v="1"/>
    <x v="0"/>
    <s v="Q4"/>
    <x v="5"/>
  </r>
  <r>
    <n v="5114"/>
    <s v="CA-2016-147970"/>
    <x v="1011"/>
    <x v="1118"/>
    <x v="0"/>
    <s v="AB-10150"/>
    <s v="Aimee Bixby"/>
    <x v="0"/>
    <x v="0"/>
    <x v="61"/>
    <s v="Texas"/>
    <x v="77"/>
    <x v="2"/>
    <x v="1307"/>
    <x v="1"/>
    <x v="10"/>
    <x v="1292"/>
    <n v="15.552"/>
    <n v="3"/>
    <n v="0.2"/>
    <n v="5.4432"/>
    <n v="12.441600000000001"/>
    <n v="3.1104000000000003"/>
    <x v="0"/>
    <x v="9"/>
    <s v="Q1"/>
    <x v="1"/>
  </r>
  <r>
    <n v="5115"/>
    <s v="CA-2016-150658"/>
    <x v="1019"/>
    <x v="407"/>
    <x v="1"/>
    <s v="MS-17365"/>
    <s v="Maribeth Schnelling"/>
    <x v="0"/>
    <x v="0"/>
    <x v="51"/>
    <s v="New Mexico"/>
    <x v="64"/>
    <x v="1"/>
    <x v="307"/>
    <x v="1"/>
    <x v="8"/>
    <x v="307"/>
    <n v="10.776"/>
    <n v="3"/>
    <n v="0.2"/>
    <n v="3.3675000000000002"/>
    <n v="8.6208000000000009"/>
    <n v="2.1552000000000002"/>
    <x v="0"/>
    <x v="0"/>
    <s v="Q4"/>
    <x v="6"/>
  </r>
  <r>
    <n v="5116"/>
    <s v="CA-2017-125640"/>
    <x v="800"/>
    <x v="1119"/>
    <x v="1"/>
    <s v="DD-13570"/>
    <s v="Dorothy Dickinson"/>
    <x v="0"/>
    <x v="0"/>
    <x v="10"/>
    <s v="Pennsylvania"/>
    <x v="63"/>
    <x v="3"/>
    <x v="1722"/>
    <x v="1"/>
    <x v="2"/>
    <x v="1709"/>
    <n v="3.3039999999999998"/>
    <n v="1"/>
    <n v="0.2"/>
    <n v="1.0738000000000001"/>
    <n v="2.6432000000000002"/>
    <n v="0.66080000000000005"/>
    <x v="3"/>
    <x v="7"/>
    <s v="Q3"/>
    <x v="0"/>
  </r>
  <r>
    <n v="5117"/>
    <s v="CA-2017-154137"/>
    <x v="343"/>
    <x v="251"/>
    <x v="1"/>
    <s v="MT-17815"/>
    <s v="Meg Tillman"/>
    <x v="0"/>
    <x v="0"/>
    <x v="20"/>
    <s v="New York"/>
    <x v="29"/>
    <x v="3"/>
    <x v="1032"/>
    <x v="1"/>
    <x v="4"/>
    <x v="1023"/>
    <n v="35.479999999999997"/>
    <n v="1"/>
    <n v="0"/>
    <n v="0"/>
    <n v="35.479999999999997"/>
    <n v="0"/>
    <x v="3"/>
    <x v="0"/>
    <s v="Q4"/>
    <x v="3"/>
  </r>
  <r>
    <n v="5118"/>
    <s v="CA-2015-127173"/>
    <x v="120"/>
    <x v="1120"/>
    <x v="1"/>
    <s v="GM-14500"/>
    <s v="Gene McClure"/>
    <x v="0"/>
    <x v="0"/>
    <x v="147"/>
    <s v="New York"/>
    <x v="187"/>
    <x v="3"/>
    <x v="271"/>
    <x v="1"/>
    <x v="13"/>
    <x v="271"/>
    <n v="34.44"/>
    <n v="3"/>
    <n v="0"/>
    <n v="16.186800000000002"/>
    <n v="34.44"/>
    <n v="0"/>
    <x v="1"/>
    <x v="8"/>
    <s v="Q3"/>
    <x v="3"/>
  </r>
  <r>
    <n v="5119"/>
    <s v="CA-2015-127173"/>
    <x v="120"/>
    <x v="1120"/>
    <x v="1"/>
    <s v="GM-14500"/>
    <s v="Gene McClure"/>
    <x v="0"/>
    <x v="0"/>
    <x v="147"/>
    <s v="New York"/>
    <x v="187"/>
    <x v="3"/>
    <x v="1548"/>
    <x v="2"/>
    <x v="15"/>
    <x v="1536"/>
    <n v="629.92999999999995"/>
    <n v="7"/>
    <n v="0"/>
    <n v="296.06709999999998"/>
    <n v="629.92999999999995"/>
    <n v="0"/>
    <x v="1"/>
    <x v="8"/>
    <s v="Q3"/>
    <x v="3"/>
  </r>
  <r>
    <n v="5120"/>
    <s v="CA-2015-127173"/>
    <x v="120"/>
    <x v="1120"/>
    <x v="1"/>
    <s v="GM-14500"/>
    <s v="Gene McClure"/>
    <x v="0"/>
    <x v="0"/>
    <x v="147"/>
    <s v="New York"/>
    <x v="187"/>
    <x v="3"/>
    <x v="1045"/>
    <x v="1"/>
    <x v="8"/>
    <x v="1034"/>
    <n v="79.055999999999997"/>
    <n v="9"/>
    <n v="0.2"/>
    <n v="28.657800000000002"/>
    <n v="63.244799999999998"/>
    <n v="15.811199999999999"/>
    <x v="1"/>
    <x v="8"/>
    <s v="Q3"/>
    <x v="3"/>
  </r>
  <r>
    <n v="5121"/>
    <s v="CA-2014-149538"/>
    <x v="527"/>
    <x v="521"/>
    <x v="1"/>
    <s v="KB-16585"/>
    <s v="Ken Black"/>
    <x v="1"/>
    <x v="0"/>
    <x v="240"/>
    <s v="Louisiana"/>
    <x v="298"/>
    <x v="0"/>
    <x v="243"/>
    <x v="1"/>
    <x v="4"/>
    <x v="244"/>
    <n v="232.55"/>
    <n v="5"/>
    <n v="0"/>
    <n v="9.3019999999999996"/>
    <n v="232.55"/>
    <n v="0"/>
    <x v="2"/>
    <x v="3"/>
    <s v="Q2"/>
    <x v="5"/>
  </r>
  <r>
    <n v="5122"/>
    <s v="CA-2014-149538"/>
    <x v="527"/>
    <x v="521"/>
    <x v="1"/>
    <s v="KB-16585"/>
    <s v="Ken Black"/>
    <x v="1"/>
    <x v="0"/>
    <x v="240"/>
    <s v="Louisiana"/>
    <x v="298"/>
    <x v="0"/>
    <x v="1135"/>
    <x v="2"/>
    <x v="11"/>
    <x v="1123"/>
    <n v="99.98"/>
    <n v="2"/>
    <n v="0"/>
    <n v="42.991399999999999"/>
    <n v="99.98"/>
    <n v="0"/>
    <x v="2"/>
    <x v="3"/>
    <s v="Q2"/>
    <x v="5"/>
  </r>
  <r>
    <n v="5123"/>
    <s v="CA-2014-149538"/>
    <x v="527"/>
    <x v="521"/>
    <x v="1"/>
    <s v="KB-16585"/>
    <s v="Ken Black"/>
    <x v="1"/>
    <x v="0"/>
    <x v="240"/>
    <s v="Louisiana"/>
    <x v="298"/>
    <x v="0"/>
    <x v="1723"/>
    <x v="1"/>
    <x v="10"/>
    <x v="1710"/>
    <n v="19.440000000000001"/>
    <n v="3"/>
    <n v="0"/>
    <n v="9.3312000000000008"/>
    <n v="19.440000000000001"/>
    <n v="0"/>
    <x v="2"/>
    <x v="3"/>
    <s v="Q2"/>
    <x v="5"/>
  </r>
  <r>
    <n v="5124"/>
    <s v="CA-2014-149538"/>
    <x v="527"/>
    <x v="521"/>
    <x v="1"/>
    <s v="KB-16585"/>
    <s v="Ken Black"/>
    <x v="1"/>
    <x v="0"/>
    <x v="240"/>
    <s v="Louisiana"/>
    <x v="298"/>
    <x v="0"/>
    <x v="727"/>
    <x v="1"/>
    <x v="10"/>
    <x v="1552"/>
    <n v="12.96"/>
    <n v="2"/>
    <n v="0"/>
    <n v="6.3503999999999996"/>
    <n v="12.96"/>
    <n v="0"/>
    <x v="2"/>
    <x v="3"/>
    <s v="Q2"/>
    <x v="5"/>
  </r>
  <r>
    <n v="5125"/>
    <s v="CA-2014-160766"/>
    <x v="80"/>
    <x v="931"/>
    <x v="3"/>
    <s v="DM-13015"/>
    <s v="Darrin Martin"/>
    <x v="0"/>
    <x v="0"/>
    <x v="20"/>
    <s v="New York"/>
    <x v="29"/>
    <x v="3"/>
    <x v="977"/>
    <x v="0"/>
    <x v="3"/>
    <x v="832"/>
    <n v="464.29199999999997"/>
    <n v="9"/>
    <n v="0.4"/>
    <n v="-108.3348"/>
    <n v="278.5752"/>
    <n v="185.71680000000001"/>
    <x v="2"/>
    <x v="8"/>
    <s v="Q3"/>
    <x v="1"/>
  </r>
  <r>
    <n v="5126"/>
    <s v="CA-2014-160766"/>
    <x v="80"/>
    <x v="931"/>
    <x v="3"/>
    <s v="DM-13015"/>
    <s v="Darrin Martin"/>
    <x v="0"/>
    <x v="0"/>
    <x v="20"/>
    <s v="New York"/>
    <x v="29"/>
    <x v="3"/>
    <x v="706"/>
    <x v="1"/>
    <x v="12"/>
    <x v="153"/>
    <n v="68.459999999999994"/>
    <n v="7"/>
    <n v="0"/>
    <n v="31.491599999999998"/>
    <n v="68.459999999999994"/>
    <n v="0"/>
    <x v="2"/>
    <x v="8"/>
    <s v="Q3"/>
    <x v="1"/>
  </r>
  <r>
    <n v="5127"/>
    <s v="CA-2014-160766"/>
    <x v="80"/>
    <x v="931"/>
    <x v="3"/>
    <s v="DM-13015"/>
    <s v="Darrin Martin"/>
    <x v="0"/>
    <x v="0"/>
    <x v="20"/>
    <s v="New York"/>
    <x v="29"/>
    <x v="3"/>
    <x v="814"/>
    <x v="2"/>
    <x v="15"/>
    <x v="810"/>
    <n v="2799.96"/>
    <n v="4"/>
    <n v="0"/>
    <n v="1371.9803999999999"/>
    <n v="2799.96"/>
    <n v="0"/>
    <x v="2"/>
    <x v="8"/>
    <s v="Q3"/>
    <x v="1"/>
  </r>
  <r>
    <n v="5128"/>
    <s v="CA-2014-160766"/>
    <x v="80"/>
    <x v="931"/>
    <x v="3"/>
    <s v="DM-13015"/>
    <s v="Darrin Martin"/>
    <x v="0"/>
    <x v="0"/>
    <x v="20"/>
    <s v="New York"/>
    <x v="29"/>
    <x v="3"/>
    <x v="227"/>
    <x v="1"/>
    <x v="9"/>
    <x v="228"/>
    <n v="601.29999999999995"/>
    <n v="2"/>
    <n v="0"/>
    <n v="198.429"/>
    <n v="601.29999999999995"/>
    <n v="0"/>
    <x v="2"/>
    <x v="8"/>
    <s v="Q3"/>
    <x v="1"/>
  </r>
  <r>
    <n v="5129"/>
    <s v="CA-2014-160766"/>
    <x v="80"/>
    <x v="931"/>
    <x v="3"/>
    <s v="DM-13015"/>
    <s v="Darrin Martin"/>
    <x v="0"/>
    <x v="0"/>
    <x v="20"/>
    <s v="New York"/>
    <x v="29"/>
    <x v="3"/>
    <x v="1259"/>
    <x v="2"/>
    <x v="7"/>
    <x v="1243"/>
    <n v="16.989999999999998"/>
    <n v="1"/>
    <n v="0"/>
    <n v="4.4173999999999998"/>
    <n v="16.989999999999998"/>
    <n v="0"/>
    <x v="2"/>
    <x v="8"/>
    <s v="Q3"/>
    <x v="1"/>
  </r>
  <r>
    <n v="5130"/>
    <s v="CA-2014-160766"/>
    <x v="80"/>
    <x v="931"/>
    <x v="3"/>
    <s v="DM-13015"/>
    <s v="Darrin Martin"/>
    <x v="0"/>
    <x v="0"/>
    <x v="20"/>
    <s v="New York"/>
    <x v="29"/>
    <x v="3"/>
    <x v="1485"/>
    <x v="2"/>
    <x v="7"/>
    <x v="1472"/>
    <n v="287.97000000000003"/>
    <n v="3"/>
    <n v="0"/>
    <n v="80.631600000000006"/>
    <n v="287.97000000000003"/>
    <n v="0"/>
    <x v="2"/>
    <x v="8"/>
    <s v="Q3"/>
    <x v="1"/>
  </r>
  <r>
    <n v="5131"/>
    <s v="CA-2014-160766"/>
    <x v="80"/>
    <x v="931"/>
    <x v="3"/>
    <s v="DM-13015"/>
    <s v="Darrin Martin"/>
    <x v="0"/>
    <x v="0"/>
    <x v="20"/>
    <s v="New York"/>
    <x v="29"/>
    <x v="3"/>
    <x v="1463"/>
    <x v="1"/>
    <x v="10"/>
    <x v="1449"/>
    <n v="44.82"/>
    <n v="9"/>
    <n v="0"/>
    <n v="21.0654"/>
    <n v="44.82"/>
    <n v="0"/>
    <x v="2"/>
    <x v="8"/>
    <s v="Q3"/>
    <x v="1"/>
  </r>
  <r>
    <n v="5132"/>
    <s v="CA-2017-146626"/>
    <x v="614"/>
    <x v="263"/>
    <x v="1"/>
    <s v="BP-11185"/>
    <s v="Ben Peterman"/>
    <x v="1"/>
    <x v="0"/>
    <x v="125"/>
    <s v="California"/>
    <x v="158"/>
    <x v="1"/>
    <x v="1308"/>
    <x v="0"/>
    <x v="5"/>
    <x v="1293"/>
    <n v="101.12"/>
    <n v="8"/>
    <n v="0"/>
    <n v="37.414400000000001"/>
    <n v="101.12"/>
    <n v="0"/>
    <x v="3"/>
    <x v="4"/>
    <s v="Q4"/>
    <x v="5"/>
  </r>
  <r>
    <n v="5133"/>
    <s v="CA-2015-123330"/>
    <x v="1020"/>
    <x v="1121"/>
    <x v="1"/>
    <s v="EP-13915"/>
    <s v="Emily Phan"/>
    <x v="0"/>
    <x v="0"/>
    <x v="207"/>
    <s v="Florida"/>
    <x v="261"/>
    <x v="0"/>
    <x v="817"/>
    <x v="2"/>
    <x v="7"/>
    <x v="813"/>
    <n v="107.976"/>
    <n v="3"/>
    <n v="0.2"/>
    <n v="37.791600000000003"/>
    <n v="86.380800000000008"/>
    <n v="21.595200000000002"/>
    <x v="1"/>
    <x v="1"/>
    <s v="Q2"/>
    <x v="1"/>
  </r>
  <r>
    <n v="5134"/>
    <s v="CA-2017-155607"/>
    <x v="200"/>
    <x v="524"/>
    <x v="1"/>
    <s v="FG-14260"/>
    <s v="Frank Gastineau"/>
    <x v="2"/>
    <x v="0"/>
    <x v="20"/>
    <s v="New York"/>
    <x v="29"/>
    <x v="3"/>
    <x v="1612"/>
    <x v="1"/>
    <x v="9"/>
    <x v="1603"/>
    <n v="58.73"/>
    <n v="7"/>
    <n v="0"/>
    <n v="14.682499999999999"/>
    <n v="58.73"/>
    <n v="0"/>
    <x v="3"/>
    <x v="0"/>
    <s v="Q4"/>
    <x v="1"/>
  </r>
  <r>
    <n v="5135"/>
    <s v="CA-2017-155607"/>
    <x v="200"/>
    <x v="524"/>
    <x v="1"/>
    <s v="FG-14260"/>
    <s v="Frank Gastineau"/>
    <x v="2"/>
    <x v="0"/>
    <x v="20"/>
    <s v="New York"/>
    <x v="29"/>
    <x v="3"/>
    <x v="705"/>
    <x v="1"/>
    <x v="8"/>
    <x v="705"/>
    <n v="93.343999999999994"/>
    <n v="4"/>
    <n v="0.2"/>
    <n v="32.670400000000001"/>
    <n v="74.675200000000004"/>
    <n v="18.668800000000001"/>
    <x v="3"/>
    <x v="0"/>
    <s v="Q4"/>
    <x v="1"/>
  </r>
  <r>
    <n v="5136"/>
    <s v="CA-2016-151323"/>
    <x v="248"/>
    <x v="464"/>
    <x v="1"/>
    <s v="AB-10255"/>
    <s v="Alejandro Ballentine"/>
    <x v="2"/>
    <x v="0"/>
    <x v="4"/>
    <s v="Washington"/>
    <x v="5"/>
    <x v="1"/>
    <x v="263"/>
    <x v="1"/>
    <x v="13"/>
    <x v="263"/>
    <n v="17.05"/>
    <n v="5"/>
    <n v="0"/>
    <n v="8.1839999999999993"/>
    <n v="17.05"/>
    <n v="0"/>
    <x v="0"/>
    <x v="2"/>
    <s v="Q4"/>
    <x v="1"/>
  </r>
  <r>
    <n v="5137"/>
    <s v="CA-2015-146696"/>
    <x v="639"/>
    <x v="79"/>
    <x v="1"/>
    <s v="RD-19480"/>
    <s v="Rick Duston"/>
    <x v="0"/>
    <x v="0"/>
    <x v="70"/>
    <s v="California"/>
    <x v="188"/>
    <x v="1"/>
    <x v="881"/>
    <x v="1"/>
    <x v="8"/>
    <x v="875"/>
    <n v="8.0960000000000001"/>
    <n v="2"/>
    <n v="0.2"/>
    <n v="2.7324000000000002"/>
    <n v="6.4768000000000008"/>
    <n v="1.6192000000000002"/>
    <x v="1"/>
    <x v="4"/>
    <s v="Q4"/>
    <x v="2"/>
  </r>
  <r>
    <n v="5138"/>
    <s v="CA-2016-128972"/>
    <x v="373"/>
    <x v="398"/>
    <x v="1"/>
    <s v="TS-21430"/>
    <s v="Tom Stivers"/>
    <x v="1"/>
    <x v="0"/>
    <x v="268"/>
    <s v="Oklahoma"/>
    <x v="335"/>
    <x v="2"/>
    <x v="560"/>
    <x v="0"/>
    <x v="5"/>
    <x v="559"/>
    <n v="30.36"/>
    <n v="4"/>
    <n v="0"/>
    <n v="13.0548"/>
    <n v="30.36"/>
    <n v="0"/>
    <x v="0"/>
    <x v="0"/>
    <s v="Q4"/>
    <x v="1"/>
  </r>
  <r>
    <n v="5139"/>
    <s v="CA-2017-128335"/>
    <x v="365"/>
    <x v="391"/>
    <x v="1"/>
    <s v="JA-15970"/>
    <s v="Joseph Airdo"/>
    <x v="0"/>
    <x v="0"/>
    <x v="145"/>
    <s v="New York"/>
    <x v="184"/>
    <x v="3"/>
    <x v="837"/>
    <x v="1"/>
    <x v="12"/>
    <x v="153"/>
    <n v="23.34"/>
    <n v="3"/>
    <n v="0"/>
    <n v="10.969799999999999"/>
    <n v="23.34"/>
    <n v="0"/>
    <x v="3"/>
    <x v="8"/>
    <s v="Q3"/>
    <x v="5"/>
  </r>
  <r>
    <n v="5140"/>
    <s v="CA-2017-128335"/>
    <x v="365"/>
    <x v="391"/>
    <x v="1"/>
    <s v="JA-15970"/>
    <s v="Joseph Airdo"/>
    <x v="0"/>
    <x v="0"/>
    <x v="145"/>
    <s v="New York"/>
    <x v="184"/>
    <x v="3"/>
    <x v="1540"/>
    <x v="1"/>
    <x v="10"/>
    <x v="1528"/>
    <n v="51.55"/>
    <n v="5"/>
    <n v="0"/>
    <n v="24.2285"/>
    <n v="51.55"/>
    <n v="0"/>
    <x v="3"/>
    <x v="8"/>
    <s v="Q3"/>
    <x v="5"/>
  </r>
  <r>
    <n v="5141"/>
    <s v="CA-2015-154886"/>
    <x v="627"/>
    <x v="1122"/>
    <x v="1"/>
    <s v="SW-20455"/>
    <s v="Shaun Weien"/>
    <x v="0"/>
    <x v="0"/>
    <x v="8"/>
    <s v="California"/>
    <x v="9"/>
    <x v="1"/>
    <x v="259"/>
    <x v="2"/>
    <x v="11"/>
    <x v="259"/>
    <n v="119.9"/>
    <n v="2"/>
    <n v="0"/>
    <n v="43.164000000000001"/>
    <n v="119.9"/>
    <n v="0"/>
    <x v="1"/>
    <x v="0"/>
    <s v="Q4"/>
    <x v="1"/>
  </r>
  <r>
    <n v="5142"/>
    <s v="CA-2016-111213"/>
    <x v="178"/>
    <x v="1012"/>
    <x v="1"/>
    <s v="FP-14320"/>
    <s v="Frank Preis"/>
    <x v="0"/>
    <x v="0"/>
    <x v="20"/>
    <s v="New York"/>
    <x v="29"/>
    <x v="3"/>
    <x v="1"/>
    <x v="0"/>
    <x v="1"/>
    <x v="1"/>
    <n v="1317.492"/>
    <n v="6"/>
    <n v="0.1"/>
    <n v="292.77600000000001"/>
    <n v="1185.7428"/>
    <n v="131.7492"/>
    <x v="0"/>
    <x v="3"/>
    <s v="Q2"/>
    <x v="5"/>
  </r>
  <r>
    <n v="5143"/>
    <s v="CA-2016-111213"/>
    <x v="178"/>
    <x v="1012"/>
    <x v="1"/>
    <s v="FP-14320"/>
    <s v="Frank Preis"/>
    <x v="0"/>
    <x v="0"/>
    <x v="20"/>
    <s v="New York"/>
    <x v="29"/>
    <x v="3"/>
    <x v="1444"/>
    <x v="1"/>
    <x v="14"/>
    <x v="327"/>
    <n v="63.84"/>
    <n v="8"/>
    <n v="0"/>
    <n v="18.5136"/>
    <n v="63.84"/>
    <n v="0"/>
    <x v="0"/>
    <x v="3"/>
    <s v="Q2"/>
    <x v="5"/>
  </r>
  <r>
    <n v="5144"/>
    <s v="CA-2016-111213"/>
    <x v="178"/>
    <x v="1012"/>
    <x v="1"/>
    <s v="FP-14320"/>
    <s v="Frank Preis"/>
    <x v="0"/>
    <x v="0"/>
    <x v="20"/>
    <s v="New York"/>
    <x v="29"/>
    <x v="3"/>
    <x v="307"/>
    <x v="1"/>
    <x v="8"/>
    <x v="307"/>
    <n v="3.5920000000000001"/>
    <n v="1"/>
    <n v="0.2"/>
    <n v="1.1225000000000001"/>
    <n v="2.8736000000000002"/>
    <n v="0.71840000000000004"/>
    <x v="0"/>
    <x v="3"/>
    <s v="Q2"/>
    <x v="5"/>
  </r>
  <r>
    <n v="5145"/>
    <s v="CA-2017-161333"/>
    <x v="62"/>
    <x v="1123"/>
    <x v="1"/>
    <s v="JL-15835"/>
    <s v="John Lee"/>
    <x v="0"/>
    <x v="0"/>
    <x v="1"/>
    <s v="California"/>
    <x v="62"/>
    <x v="1"/>
    <x v="484"/>
    <x v="0"/>
    <x v="5"/>
    <x v="484"/>
    <n v="86.26"/>
    <n v="2"/>
    <n v="0"/>
    <n v="29.328399999999998"/>
    <n v="86.26"/>
    <n v="0"/>
    <x v="3"/>
    <x v="11"/>
    <s v="Q1"/>
    <x v="6"/>
  </r>
  <r>
    <n v="5146"/>
    <s v="CA-2017-161333"/>
    <x v="62"/>
    <x v="1123"/>
    <x v="1"/>
    <s v="JL-15835"/>
    <s v="John Lee"/>
    <x v="0"/>
    <x v="0"/>
    <x v="1"/>
    <s v="California"/>
    <x v="62"/>
    <x v="1"/>
    <x v="1156"/>
    <x v="1"/>
    <x v="4"/>
    <x v="1144"/>
    <n v="139.04"/>
    <n v="4"/>
    <n v="0"/>
    <n v="38.931199999999997"/>
    <n v="139.04"/>
    <n v="0"/>
    <x v="3"/>
    <x v="11"/>
    <s v="Q1"/>
    <x v="6"/>
  </r>
  <r>
    <n v="5147"/>
    <s v="CA-2017-161333"/>
    <x v="62"/>
    <x v="1123"/>
    <x v="1"/>
    <s v="JL-15835"/>
    <s v="John Lee"/>
    <x v="0"/>
    <x v="0"/>
    <x v="1"/>
    <s v="California"/>
    <x v="62"/>
    <x v="1"/>
    <x v="1267"/>
    <x v="1"/>
    <x v="9"/>
    <x v="1251"/>
    <n v="46.8"/>
    <n v="4"/>
    <n v="0"/>
    <n v="16.38"/>
    <n v="46.8"/>
    <n v="0"/>
    <x v="3"/>
    <x v="11"/>
    <s v="Q1"/>
    <x v="6"/>
  </r>
  <r>
    <n v="5148"/>
    <s v="CA-2017-128734"/>
    <x v="165"/>
    <x v="786"/>
    <x v="1"/>
    <s v="JL-15175"/>
    <s v="James Lanier"/>
    <x v="2"/>
    <x v="0"/>
    <x v="432"/>
    <s v="Arizona"/>
    <x v="522"/>
    <x v="1"/>
    <x v="1565"/>
    <x v="0"/>
    <x v="5"/>
    <x v="1556"/>
    <n v="8.5440000000000005"/>
    <n v="4"/>
    <n v="0.2"/>
    <n v="1.9224000000000001"/>
    <n v="6.8352000000000004"/>
    <n v="1.7088000000000001"/>
    <x v="3"/>
    <x v="4"/>
    <s v="Q4"/>
    <x v="1"/>
  </r>
  <r>
    <n v="5149"/>
    <s v="CA-2017-128734"/>
    <x v="165"/>
    <x v="786"/>
    <x v="1"/>
    <s v="JL-15175"/>
    <s v="James Lanier"/>
    <x v="2"/>
    <x v="0"/>
    <x v="432"/>
    <s v="Arizona"/>
    <x v="522"/>
    <x v="1"/>
    <x v="654"/>
    <x v="0"/>
    <x v="1"/>
    <x v="654"/>
    <n v="842.37599999999998"/>
    <n v="3"/>
    <n v="0.2"/>
    <n v="105.297"/>
    <n v="673.9008"/>
    <n v="168.4752"/>
    <x v="3"/>
    <x v="4"/>
    <s v="Q4"/>
    <x v="1"/>
  </r>
  <r>
    <n v="5150"/>
    <s v="CA-2014-141796"/>
    <x v="261"/>
    <x v="365"/>
    <x v="3"/>
    <s v="JG-15160"/>
    <s v="James Galang"/>
    <x v="0"/>
    <x v="0"/>
    <x v="85"/>
    <s v="New York"/>
    <x v="254"/>
    <x v="3"/>
    <x v="1246"/>
    <x v="2"/>
    <x v="7"/>
    <x v="1230"/>
    <n v="1214.8499999999999"/>
    <n v="3"/>
    <n v="0"/>
    <n v="352.30650000000003"/>
    <n v="1214.8499999999999"/>
    <n v="0"/>
    <x v="2"/>
    <x v="1"/>
    <s v="Q2"/>
    <x v="3"/>
  </r>
  <r>
    <n v="5151"/>
    <s v="CA-2017-125101"/>
    <x v="904"/>
    <x v="935"/>
    <x v="0"/>
    <s v="SH-19975"/>
    <s v="Sally Hughsby"/>
    <x v="1"/>
    <x v="0"/>
    <x v="8"/>
    <s v="California"/>
    <x v="9"/>
    <x v="1"/>
    <x v="298"/>
    <x v="1"/>
    <x v="4"/>
    <x v="298"/>
    <n v="67.78"/>
    <n v="2"/>
    <n v="0"/>
    <n v="16.945"/>
    <n v="67.78"/>
    <n v="0"/>
    <x v="3"/>
    <x v="10"/>
    <s v="Q1"/>
    <x v="2"/>
  </r>
  <r>
    <n v="5152"/>
    <s v="CA-2017-169929"/>
    <x v="145"/>
    <x v="938"/>
    <x v="2"/>
    <s v="LS-17200"/>
    <s v="Luke Schmidt"/>
    <x v="1"/>
    <x v="0"/>
    <x v="433"/>
    <s v="Montana"/>
    <x v="523"/>
    <x v="1"/>
    <x v="861"/>
    <x v="1"/>
    <x v="4"/>
    <x v="855"/>
    <n v="39.9"/>
    <n v="5"/>
    <n v="0"/>
    <n v="10.374000000000001"/>
    <n v="39.9"/>
    <n v="0"/>
    <x v="3"/>
    <x v="8"/>
    <s v="Q3"/>
    <x v="2"/>
  </r>
  <r>
    <n v="5153"/>
    <s v="US-2014-121566"/>
    <x v="479"/>
    <x v="287"/>
    <x v="1"/>
    <s v="CS-11860"/>
    <s v="Cari Schnelling"/>
    <x v="0"/>
    <x v="0"/>
    <x v="20"/>
    <s v="New York"/>
    <x v="164"/>
    <x v="3"/>
    <x v="472"/>
    <x v="1"/>
    <x v="8"/>
    <x v="473"/>
    <n v="2.6880000000000002"/>
    <n v="1"/>
    <n v="0.2"/>
    <n v="0.84"/>
    <n v="2.1504000000000003"/>
    <n v="0.53760000000000008"/>
    <x v="2"/>
    <x v="1"/>
    <s v="Q2"/>
    <x v="2"/>
  </r>
  <r>
    <n v="5154"/>
    <s v="US-2014-121566"/>
    <x v="479"/>
    <x v="287"/>
    <x v="1"/>
    <s v="CS-11860"/>
    <s v="Cari Schnelling"/>
    <x v="0"/>
    <x v="0"/>
    <x v="20"/>
    <s v="New York"/>
    <x v="164"/>
    <x v="3"/>
    <x v="208"/>
    <x v="1"/>
    <x v="6"/>
    <x v="209"/>
    <n v="6.6"/>
    <n v="3"/>
    <n v="0"/>
    <n v="2.9039999999999999"/>
    <n v="6.6"/>
    <n v="0"/>
    <x v="2"/>
    <x v="1"/>
    <s v="Q2"/>
    <x v="2"/>
  </r>
  <r>
    <n v="5155"/>
    <s v="US-2015-124219"/>
    <x v="976"/>
    <x v="747"/>
    <x v="2"/>
    <s v="KW-16570"/>
    <s v="Kelly Williams"/>
    <x v="0"/>
    <x v="0"/>
    <x v="434"/>
    <s v="Missouri"/>
    <x v="524"/>
    <x v="2"/>
    <x v="20"/>
    <x v="1"/>
    <x v="8"/>
    <x v="20"/>
    <n v="28.4"/>
    <n v="4"/>
    <n v="0"/>
    <n v="13.064"/>
    <n v="28.4"/>
    <n v="0"/>
    <x v="1"/>
    <x v="6"/>
    <s v="Q3"/>
    <x v="5"/>
  </r>
  <r>
    <n v="5156"/>
    <s v="US-2015-124219"/>
    <x v="976"/>
    <x v="747"/>
    <x v="2"/>
    <s v="KW-16570"/>
    <s v="Kelly Williams"/>
    <x v="0"/>
    <x v="0"/>
    <x v="434"/>
    <s v="Missouri"/>
    <x v="524"/>
    <x v="2"/>
    <x v="1460"/>
    <x v="0"/>
    <x v="5"/>
    <x v="1446"/>
    <n v="212.94"/>
    <n v="3"/>
    <n v="0"/>
    <n v="34.070399999999999"/>
    <n v="212.94"/>
    <n v="0"/>
    <x v="1"/>
    <x v="6"/>
    <s v="Q3"/>
    <x v="5"/>
  </r>
  <r>
    <n v="5157"/>
    <s v="CA-2017-163006"/>
    <x v="160"/>
    <x v="446"/>
    <x v="0"/>
    <s v="GH-14410"/>
    <s v="Gary Hansen"/>
    <x v="2"/>
    <x v="0"/>
    <x v="22"/>
    <s v="Illinois"/>
    <x v="155"/>
    <x v="2"/>
    <x v="1718"/>
    <x v="2"/>
    <x v="7"/>
    <x v="1705"/>
    <n v="1001.5839999999999"/>
    <n v="2"/>
    <n v="0.2"/>
    <n v="125.19799999999999"/>
    <n v="801.2672"/>
    <n v="200.3168"/>
    <x v="3"/>
    <x v="1"/>
    <s v="Q2"/>
    <x v="5"/>
  </r>
  <r>
    <n v="5158"/>
    <s v="CA-2017-163006"/>
    <x v="160"/>
    <x v="446"/>
    <x v="0"/>
    <s v="GH-14410"/>
    <s v="Gary Hansen"/>
    <x v="2"/>
    <x v="0"/>
    <x v="22"/>
    <s v="Illinois"/>
    <x v="155"/>
    <x v="2"/>
    <x v="1631"/>
    <x v="0"/>
    <x v="1"/>
    <x v="1621"/>
    <n v="569.05799999999999"/>
    <n v="3"/>
    <n v="0.3"/>
    <n v="-178.8468"/>
    <n v="398.34059999999999"/>
    <n v="170.7174"/>
    <x v="3"/>
    <x v="1"/>
    <s v="Q2"/>
    <x v="5"/>
  </r>
  <r>
    <n v="5159"/>
    <s v="CA-2017-163006"/>
    <x v="160"/>
    <x v="446"/>
    <x v="0"/>
    <s v="GH-14410"/>
    <s v="Gary Hansen"/>
    <x v="2"/>
    <x v="0"/>
    <x v="22"/>
    <s v="Illinois"/>
    <x v="155"/>
    <x v="2"/>
    <x v="90"/>
    <x v="0"/>
    <x v="5"/>
    <x v="90"/>
    <n v="14.224"/>
    <n v="2"/>
    <n v="0.6"/>
    <n v="-10.3124"/>
    <n v="5.6896000000000004"/>
    <n v="8.5343999999999998"/>
    <x v="3"/>
    <x v="1"/>
    <s v="Q2"/>
    <x v="5"/>
  </r>
  <r>
    <n v="5160"/>
    <s v="CA-2015-156146"/>
    <x v="662"/>
    <x v="697"/>
    <x v="0"/>
    <s v="AG-10495"/>
    <s v="Andrew Gjertsen"/>
    <x v="1"/>
    <x v="0"/>
    <x v="97"/>
    <s v="Arizona"/>
    <x v="344"/>
    <x v="1"/>
    <x v="194"/>
    <x v="2"/>
    <x v="7"/>
    <x v="195"/>
    <n v="105.584"/>
    <n v="2"/>
    <n v="0.2"/>
    <n v="9.2385999999999999"/>
    <n v="84.467200000000005"/>
    <n v="21.116800000000001"/>
    <x v="1"/>
    <x v="2"/>
    <s v="Q4"/>
    <x v="2"/>
  </r>
  <r>
    <n v="5161"/>
    <s v="CA-2015-156146"/>
    <x v="662"/>
    <x v="697"/>
    <x v="0"/>
    <s v="AG-10495"/>
    <s v="Andrew Gjertsen"/>
    <x v="1"/>
    <x v="0"/>
    <x v="97"/>
    <s v="Arizona"/>
    <x v="344"/>
    <x v="1"/>
    <x v="1300"/>
    <x v="2"/>
    <x v="7"/>
    <x v="1285"/>
    <n v="68.72"/>
    <n v="2"/>
    <n v="0.2"/>
    <n v="-14.603"/>
    <n v="54.975999999999999"/>
    <n v="13.744"/>
    <x v="1"/>
    <x v="2"/>
    <s v="Q4"/>
    <x v="2"/>
  </r>
  <r>
    <n v="5162"/>
    <s v="CA-2014-111192"/>
    <x v="1021"/>
    <x v="90"/>
    <x v="1"/>
    <s v="TS-21430"/>
    <s v="Tom Stivers"/>
    <x v="1"/>
    <x v="0"/>
    <x v="4"/>
    <s v="Washington"/>
    <x v="5"/>
    <x v="1"/>
    <x v="1528"/>
    <x v="0"/>
    <x v="0"/>
    <x v="1515"/>
    <n v="1367.84"/>
    <n v="8"/>
    <n v="0"/>
    <n v="259.88959999999997"/>
    <n v="1367.84"/>
    <n v="0"/>
    <x v="2"/>
    <x v="7"/>
    <s v="Q3"/>
    <x v="4"/>
  </r>
  <r>
    <n v="5163"/>
    <s v="CA-2016-115378"/>
    <x v="741"/>
    <x v="791"/>
    <x v="0"/>
    <s v="AJ-10945"/>
    <s v="Ashley Jarboe"/>
    <x v="0"/>
    <x v="0"/>
    <x v="79"/>
    <s v="Michigan"/>
    <x v="99"/>
    <x v="2"/>
    <x v="83"/>
    <x v="0"/>
    <x v="1"/>
    <x v="83"/>
    <n v="301.95999999999998"/>
    <n v="2"/>
    <n v="0"/>
    <n v="33.215600000000002"/>
    <n v="301.95999999999998"/>
    <n v="0"/>
    <x v="0"/>
    <x v="0"/>
    <s v="Q4"/>
    <x v="5"/>
  </r>
  <r>
    <n v="5164"/>
    <s v="CA-2015-161627"/>
    <x v="380"/>
    <x v="772"/>
    <x v="1"/>
    <s v="SJ-20215"/>
    <s v="Sarah Jordon"/>
    <x v="0"/>
    <x v="0"/>
    <x v="45"/>
    <s v="California"/>
    <x v="54"/>
    <x v="1"/>
    <x v="56"/>
    <x v="0"/>
    <x v="1"/>
    <x v="56"/>
    <n v="170.352"/>
    <n v="3"/>
    <n v="0.2"/>
    <n v="-17.0352"/>
    <n v="136.2816"/>
    <n v="34.070399999999999"/>
    <x v="1"/>
    <x v="7"/>
    <s v="Q3"/>
    <x v="2"/>
  </r>
  <r>
    <n v="5165"/>
    <s v="CA-2014-121006"/>
    <x v="849"/>
    <x v="723"/>
    <x v="1"/>
    <s v="SC-20020"/>
    <s v="Sam Craven"/>
    <x v="0"/>
    <x v="0"/>
    <x v="297"/>
    <s v="Michigan"/>
    <x v="373"/>
    <x v="2"/>
    <x v="130"/>
    <x v="1"/>
    <x v="6"/>
    <x v="1544"/>
    <n v="3.9"/>
    <n v="2"/>
    <n v="0"/>
    <n v="1.5209999999999999"/>
    <n v="3.9"/>
    <n v="0"/>
    <x v="2"/>
    <x v="0"/>
    <s v="Q4"/>
    <x v="2"/>
  </r>
  <r>
    <n v="5166"/>
    <s v="CA-2014-121006"/>
    <x v="849"/>
    <x v="723"/>
    <x v="1"/>
    <s v="SC-20020"/>
    <s v="Sam Craven"/>
    <x v="0"/>
    <x v="0"/>
    <x v="297"/>
    <s v="Michigan"/>
    <x v="373"/>
    <x v="2"/>
    <x v="1012"/>
    <x v="1"/>
    <x v="10"/>
    <x v="1004"/>
    <n v="12.84"/>
    <n v="3"/>
    <n v="0"/>
    <n v="5.7779999999999996"/>
    <n v="12.84"/>
    <n v="0"/>
    <x v="2"/>
    <x v="0"/>
    <s v="Q4"/>
    <x v="2"/>
  </r>
  <r>
    <n v="5167"/>
    <s v="CA-2014-121006"/>
    <x v="849"/>
    <x v="723"/>
    <x v="1"/>
    <s v="SC-20020"/>
    <s v="Sam Craven"/>
    <x v="0"/>
    <x v="0"/>
    <x v="297"/>
    <s v="Michigan"/>
    <x v="373"/>
    <x v="2"/>
    <x v="218"/>
    <x v="1"/>
    <x v="10"/>
    <x v="219"/>
    <n v="15.84"/>
    <n v="3"/>
    <n v="0"/>
    <n v="7.1280000000000001"/>
    <n v="15.84"/>
    <n v="0"/>
    <x v="2"/>
    <x v="0"/>
    <s v="Q4"/>
    <x v="2"/>
  </r>
  <r>
    <n v="5168"/>
    <s v="CA-2014-121006"/>
    <x v="849"/>
    <x v="723"/>
    <x v="1"/>
    <s v="SC-20020"/>
    <s v="Sam Craven"/>
    <x v="0"/>
    <x v="0"/>
    <x v="297"/>
    <s v="Michigan"/>
    <x v="373"/>
    <x v="2"/>
    <x v="499"/>
    <x v="0"/>
    <x v="1"/>
    <x v="499"/>
    <n v="563.94000000000005"/>
    <n v="3"/>
    <n v="0"/>
    <n v="112.788"/>
    <n v="563.94000000000005"/>
    <n v="0"/>
    <x v="2"/>
    <x v="0"/>
    <s v="Q4"/>
    <x v="2"/>
  </r>
  <r>
    <n v="5169"/>
    <s v="CA-2014-121006"/>
    <x v="849"/>
    <x v="723"/>
    <x v="1"/>
    <s v="SC-20020"/>
    <s v="Sam Craven"/>
    <x v="0"/>
    <x v="0"/>
    <x v="297"/>
    <s v="Michigan"/>
    <x v="373"/>
    <x v="2"/>
    <x v="1018"/>
    <x v="1"/>
    <x v="4"/>
    <x v="1009"/>
    <n v="62.94"/>
    <n v="3"/>
    <n v="0"/>
    <n v="11.958600000000001"/>
    <n v="62.94"/>
    <n v="0"/>
    <x v="2"/>
    <x v="0"/>
    <s v="Q4"/>
    <x v="2"/>
  </r>
  <r>
    <n v="5170"/>
    <s v="CA-2014-121006"/>
    <x v="849"/>
    <x v="723"/>
    <x v="1"/>
    <s v="SC-20020"/>
    <s v="Sam Craven"/>
    <x v="0"/>
    <x v="0"/>
    <x v="297"/>
    <s v="Michigan"/>
    <x v="373"/>
    <x v="2"/>
    <x v="518"/>
    <x v="1"/>
    <x v="4"/>
    <x v="518"/>
    <n v="535.41"/>
    <n v="3"/>
    <n v="0"/>
    <n v="160.62299999999999"/>
    <n v="535.41"/>
    <n v="0"/>
    <x v="2"/>
    <x v="0"/>
    <s v="Q4"/>
    <x v="2"/>
  </r>
  <r>
    <n v="5171"/>
    <s v="CA-2016-122903"/>
    <x v="1022"/>
    <x v="1124"/>
    <x v="0"/>
    <s v="LA-16780"/>
    <s v="Laura Armstrong"/>
    <x v="1"/>
    <x v="0"/>
    <x v="66"/>
    <s v="Michigan"/>
    <x v="185"/>
    <x v="2"/>
    <x v="483"/>
    <x v="0"/>
    <x v="1"/>
    <x v="483"/>
    <n v="3504.9"/>
    <n v="5"/>
    <n v="0"/>
    <n v="700.98"/>
    <n v="3504.9"/>
    <n v="0"/>
    <x v="0"/>
    <x v="5"/>
    <s v="Q2"/>
    <x v="5"/>
  </r>
  <r>
    <n v="5172"/>
    <s v="CA-2016-122903"/>
    <x v="1022"/>
    <x v="1124"/>
    <x v="0"/>
    <s v="LA-16780"/>
    <s v="Laura Armstrong"/>
    <x v="1"/>
    <x v="0"/>
    <x v="66"/>
    <s v="Michigan"/>
    <x v="185"/>
    <x v="2"/>
    <x v="694"/>
    <x v="1"/>
    <x v="10"/>
    <x v="694"/>
    <n v="144.12"/>
    <n v="3"/>
    <n v="0"/>
    <n v="69.177599999999998"/>
    <n v="144.12"/>
    <n v="0"/>
    <x v="0"/>
    <x v="5"/>
    <s v="Q2"/>
    <x v="5"/>
  </r>
  <r>
    <n v="5173"/>
    <s v="CA-2016-122903"/>
    <x v="1022"/>
    <x v="1124"/>
    <x v="0"/>
    <s v="LA-16780"/>
    <s v="Laura Armstrong"/>
    <x v="1"/>
    <x v="0"/>
    <x v="66"/>
    <s v="Michigan"/>
    <x v="185"/>
    <x v="2"/>
    <x v="921"/>
    <x v="1"/>
    <x v="10"/>
    <x v="913"/>
    <n v="314.55"/>
    <n v="3"/>
    <n v="0"/>
    <n v="150.98400000000001"/>
    <n v="314.55"/>
    <n v="0"/>
    <x v="0"/>
    <x v="5"/>
    <s v="Q2"/>
    <x v="5"/>
  </r>
  <r>
    <n v="5174"/>
    <s v="CA-2015-107741"/>
    <x v="936"/>
    <x v="392"/>
    <x v="2"/>
    <s v="FC-14335"/>
    <s v="Fred Chung"/>
    <x v="1"/>
    <x v="0"/>
    <x v="206"/>
    <s v="Colorado"/>
    <x v="259"/>
    <x v="1"/>
    <x v="319"/>
    <x v="1"/>
    <x v="6"/>
    <x v="319"/>
    <n v="3.4079999999999999"/>
    <n v="1"/>
    <n v="0.2"/>
    <n v="0.89459999999999995"/>
    <n v="2.7263999999999999"/>
    <n v="0.68159999999999998"/>
    <x v="1"/>
    <x v="10"/>
    <s v="Q1"/>
    <x v="1"/>
  </r>
  <r>
    <n v="5175"/>
    <s v="CA-2017-106432"/>
    <x v="15"/>
    <x v="188"/>
    <x v="1"/>
    <s v="CA-12265"/>
    <s v="Christina Anderson"/>
    <x v="0"/>
    <x v="0"/>
    <x v="435"/>
    <s v="Texas"/>
    <x v="525"/>
    <x v="2"/>
    <x v="1472"/>
    <x v="1"/>
    <x v="8"/>
    <x v="1459"/>
    <n v="2.0720000000000001"/>
    <n v="2"/>
    <n v="0.8"/>
    <n v="-3.5224000000000002"/>
    <n v="0.41439999999999994"/>
    <n v="1.6576000000000002"/>
    <x v="3"/>
    <x v="2"/>
    <s v="Q4"/>
    <x v="6"/>
  </r>
  <r>
    <n v="5176"/>
    <s v="CA-2017-106432"/>
    <x v="15"/>
    <x v="188"/>
    <x v="1"/>
    <s v="CA-12265"/>
    <s v="Christina Anderson"/>
    <x v="0"/>
    <x v="0"/>
    <x v="435"/>
    <s v="Texas"/>
    <x v="525"/>
    <x v="2"/>
    <x v="1627"/>
    <x v="0"/>
    <x v="0"/>
    <x v="1617"/>
    <n v="328.39920000000001"/>
    <n v="3"/>
    <n v="0.32"/>
    <n v="-91.758600000000001"/>
    <n v="223.31145599999999"/>
    <n v="105.087744"/>
    <x v="3"/>
    <x v="2"/>
    <s v="Q4"/>
    <x v="6"/>
  </r>
  <r>
    <n v="5177"/>
    <s v="CA-2016-148908"/>
    <x v="732"/>
    <x v="281"/>
    <x v="2"/>
    <s v="JH-15985"/>
    <s v="Joseph Holt"/>
    <x v="0"/>
    <x v="0"/>
    <x v="8"/>
    <s v="California"/>
    <x v="9"/>
    <x v="1"/>
    <x v="1197"/>
    <x v="1"/>
    <x v="8"/>
    <x v="1182"/>
    <n v="53.247999999999998"/>
    <n v="2"/>
    <n v="0.2"/>
    <n v="19.968"/>
    <n v="42.598399999999998"/>
    <n v="10.6496"/>
    <x v="0"/>
    <x v="0"/>
    <s v="Q4"/>
    <x v="3"/>
  </r>
  <r>
    <n v="5178"/>
    <s v="CA-2016-123015"/>
    <x v="482"/>
    <x v="525"/>
    <x v="1"/>
    <s v="AJ-10795"/>
    <s v="Anthony Johnson"/>
    <x v="1"/>
    <x v="0"/>
    <x v="20"/>
    <s v="New York"/>
    <x v="23"/>
    <x v="3"/>
    <x v="255"/>
    <x v="1"/>
    <x v="8"/>
    <x v="256"/>
    <n v="4.992"/>
    <n v="3"/>
    <n v="0.2"/>
    <n v="1.6848000000000001"/>
    <n v="3.9936000000000003"/>
    <n v="0.99840000000000007"/>
    <x v="0"/>
    <x v="4"/>
    <s v="Q4"/>
    <x v="2"/>
  </r>
  <r>
    <n v="5179"/>
    <s v="US-2015-120502"/>
    <x v="657"/>
    <x v="691"/>
    <x v="1"/>
    <s v="BT-11395"/>
    <s v="Bill Tyler"/>
    <x v="1"/>
    <x v="0"/>
    <x v="1"/>
    <s v="California"/>
    <x v="1"/>
    <x v="1"/>
    <x v="1155"/>
    <x v="0"/>
    <x v="5"/>
    <x v="1143"/>
    <n v="37.68"/>
    <n v="2"/>
    <n v="0"/>
    <n v="15.8256"/>
    <n v="37.68"/>
    <n v="0"/>
    <x v="1"/>
    <x v="3"/>
    <s v="Q2"/>
    <x v="2"/>
  </r>
  <r>
    <n v="5180"/>
    <s v="US-2015-120502"/>
    <x v="657"/>
    <x v="691"/>
    <x v="1"/>
    <s v="BT-11395"/>
    <s v="Bill Tyler"/>
    <x v="1"/>
    <x v="0"/>
    <x v="1"/>
    <s v="California"/>
    <x v="1"/>
    <x v="1"/>
    <x v="297"/>
    <x v="2"/>
    <x v="7"/>
    <x v="297"/>
    <n v="258.57600000000002"/>
    <n v="2"/>
    <n v="0.2"/>
    <n v="19.3932"/>
    <n v="206.86080000000004"/>
    <n v="51.71520000000001"/>
    <x v="1"/>
    <x v="3"/>
    <s v="Q2"/>
    <x v="2"/>
  </r>
  <r>
    <n v="5181"/>
    <s v="US-2015-120502"/>
    <x v="657"/>
    <x v="691"/>
    <x v="1"/>
    <s v="BT-11395"/>
    <s v="Bill Tyler"/>
    <x v="1"/>
    <x v="0"/>
    <x v="1"/>
    <s v="California"/>
    <x v="1"/>
    <x v="1"/>
    <x v="983"/>
    <x v="1"/>
    <x v="9"/>
    <x v="976"/>
    <n v="75.84"/>
    <n v="2"/>
    <n v="0"/>
    <n v="29.5776"/>
    <n v="75.84"/>
    <n v="0"/>
    <x v="1"/>
    <x v="3"/>
    <s v="Q2"/>
    <x v="2"/>
  </r>
  <r>
    <n v="5182"/>
    <s v="CA-2017-108749"/>
    <x v="510"/>
    <x v="17"/>
    <x v="2"/>
    <s v="DJ-13510"/>
    <s v="Don Jones"/>
    <x v="1"/>
    <x v="0"/>
    <x v="383"/>
    <s v="Rhode Island"/>
    <x v="468"/>
    <x v="3"/>
    <x v="1723"/>
    <x v="1"/>
    <x v="10"/>
    <x v="1710"/>
    <n v="45.36"/>
    <n v="7"/>
    <n v="0"/>
    <n v="21.7728"/>
    <n v="45.36"/>
    <n v="0"/>
    <x v="3"/>
    <x v="8"/>
    <s v="Q3"/>
    <x v="0"/>
  </r>
  <r>
    <n v="5183"/>
    <s v="CA-2017-108749"/>
    <x v="510"/>
    <x v="17"/>
    <x v="2"/>
    <s v="DJ-13510"/>
    <s v="Don Jones"/>
    <x v="1"/>
    <x v="0"/>
    <x v="383"/>
    <s v="Rhode Island"/>
    <x v="468"/>
    <x v="3"/>
    <x v="785"/>
    <x v="1"/>
    <x v="8"/>
    <x v="784"/>
    <n v="45.78"/>
    <n v="3"/>
    <n v="0"/>
    <n v="22.89"/>
    <n v="45.78"/>
    <n v="0"/>
    <x v="3"/>
    <x v="8"/>
    <s v="Q3"/>
    <x v="0"/>
  </r>
  <r>
    <n v="5184"/>
    <s v="CA-2017-163335"/>
    <x v="241"/>
    <x v="474"/>
    <x v="2"/>
    <s v="AG-10675"/>
    <s v="Anna Gayman"/>
    <x v="0"/>
    <x v="0"/>
    <x v="38"/>
    <s v="Georgia"/>
    <x v="112"/>
    <x v="0"/>
    <x v="1678"/>
    <x v="1"/>
    <x v="4"/>
    <x v="1666"/>
    <n v="40.29"/>
    <n v="3"/>
    <n v="0"/>
    <n v="10.0725"/>
    <n v="40.29"/>
    <n v="0"/>
    <x v="3"/>
    <x v="8"/>
    <s v="Q3"/>
    <x v="1"/>
  </r>
  <r>
    <n v="5185"/>
    <s v="CA-2017-163335"/>
    <x v="241"/>
    <x v="474"/>
    <x v="2"/>
    <s v="AG-10675"/>
    <s v="Anna Gayman"/>
    <x v="0"/>
    <x v="0"/>
    <x v="38"/>
    <s v="Georgia"/>
    <x v="112"/>
    <x v="0"/>
    <x v="555"/>
    <x v="1"/>
    <x v="8"/>
    <x v="554"/>
    <n v="38.71"/>
    <n v="7"/>
    <n v="0"/>
    <n v="17.8066"/>
    <n v="38.71"/>
    <n v="0"/>
    <x v="3"/>
    <x v="8"/>
    <s v="Q3"/>
    <x v="1"/>
  </r>
  <r>
    <n v="5186"/>
    <s v="CA-2015-134719"/>
    <x v="998"/>
    <x v="526"/>
    <x v="1"/>
    <s v="JD-15790"/>
    <s v="John Dryer"/>
    <x v="0"/>
    <x v="0"/>
    <x v="108"/>
    <s v="Florida"/>
    <x v="133"/>
    <x v="0"/>
    <x v="458"/>
    <x v="1"/>
    <x v="4"/>
    <x v="459"/>
    <n v="1801.6320000000001"/>
    <n v="6"/>
    <n v="0.2"/>
    <n v="-337.80599999999998"/>
    <n v="1441.3056000000001"/>
    <n v="360.32640000000004"/>
    <x v="1"/>
    <x v="2"/>
    <s v="Q4"/>
    <x v="3"/>
  </r>
  <r>
    <n v="5187"/>
    <s v="US-2015-154389"/>
    <x v="154"/>
    <x v="253"/>
    <x v="1"/>
    <s v="EH-14125"/>
    <s v="Eugene Hildebrand"/>
    <x v="2"/>
    <x v="0"/>
    <x v="10"/>
    <s v="Pennsylvania"/>
    <x v="11"/>
    <x v="3"/>
    <x v="1594"/>
    <x v="2"/>
    <x v="7"/>
    <x v="1586"/>
    <n v="748.75199999999995"/>
    <n v="8"/>
    <n v="0.4"/>
    <n v="-162.2296"/>
    <n v="449.25119999999998"/>
    <n v="299.50079999999997"/>
    <x v="1"/>
    <x v="0"/>
    <s v="Q4"/>
    <x v="5"/>
  </r>
  <r>
    <n v="5188"/>
    <s v="CA-2015-115567"/>
    <x v="1023"/>
    <x v="629"/>
    <x v="1"/>
    <s v="ZC-21910"/>
    <s v="Zuschuss Carroll"/>
    <x v="0"/>
    <x v="0"/>
    <x v="38"/>
    <s v="Indiana"/>
    <x v="134"/>
    <x v="2"/>
    <x v="959"/>
    <x v="2"/>
    <x v="11"/>
    <x v="952"/>
    <n v="199.96"/>
    <n v="4"/>
    <n v="0"/>
    <n v="15.9968"/>
    <n v="199.96"/>
    <n v="0"/>
    <x v="1"/>
    <x v="8"/>
    <s v="Q3"/>
    <x v="1"/>
  </r>
  <r>
    <n v="5189"/>
    <s v="CA-2015-115567"/>
    <x v="1023"/>
    <x v="629"/>
    <x v="1"/>
    <s v="ZC-21910"/>
    <s v="Zuschuss Carroll"/>
    <x v="0"/>
    <x v="0"/>
    <x v="38"/>
    <s v="Indiana"/>
    <x v="134"/>
    <x v="2"/>
    <x v="377"/>
    <x v="0"/>
    <x v="1"/>
    <x v="378"/>
    <n v="1516.2"/>
    <n v="7"/>
    <n v="0"/>
    <n v="394.21199999999999"/>
    <n v="1516.2"/>
    <n v="0"/>
    <x v="1"/>
    <x v="8"/>
    <s v="Q3"/>
    <x v="1"/>
  </r>
  <r>
    <n v="5190"/>
    <s v="US-2017-136679"/>
    <x v="237"/>
    <x v="551"/>
    <x v="1"/>
    <s v="XP-21865"/>
    <s v="Xylona Preis"/>
    <x v="0"/>
    <x v="0"/>
    <x v="45"/>
    <s v="Texas"/>
    <x v="89"/>
    <x v="2"/>
    <x v="1067"/>
    <x v="2"/>
    <x v="11"/>
    <x v="1056"/>
    <n v="167.952"/>
    <n v="6"/>
    <n v="0.2"/>
    <n v="-27.292200000000001"/>
    <n v="134.36160000000001"/>
    <n v="33.590400000000002"/>
    <x v="3"/>
    <x v="0"/>
    <s v="Q4"/>
    <x v="0"/>
  </r>
  <r>
    <n v="5191"/>
    <s v="US-2017-136679"/>
    <x v="237"/>
    <x v="551"/>
    <x v="1"/>
    <s v="XP-21865"/>
    <s v="Xylona Preis"/>
    <x v="0"/>
    <x v="0"/>
    <x v="45"/>
    <s v="Texas"/>
    <x v="89"/>
    <x v="2"/>
    <x v="1473"/>
    <x v="1"/>
    <x v="6"/>
    <x v="1460"/>
    <n v="45.04"/>
    <n v="2"/>
    <n v="0.2"/>
    <n v="4.5039999999999996"/>
    <n v="36.032000000000004"/>
    <n v="9.0080000000000009"/>
    <x v="3"/>
    <x v="0"/>
    <s v="Q4"/>
    <x v="0"/>
  </r>
  <r>
    <n v="5192"/>
    <s v="US-2017-141943"/>
    <x v="1024"/>
    <x v="510"/>
    <x v="1"/>
    <s v="DK-12985"/>
    <s v="Darren Koutras"/>
    <x v="0"/>
    <x v="0"/>
    <x v="8"/>
    <s v="California"/>
    <x v="34"/>
    <x v="1"/>
    <x v="1724"/>
    <x v="1"/>
    <x v="12"/>
    <x v="1711"/>
    <n v="23.16"/>
    <n v="2"/>
    <n v="0"/>
    <n v="11.58"/>
    <n v="23.16"/>
    <n v="0"/>
    <x v="3"/>
    <x v="5"/>
    <s v="Q2"/>
    <x v="5"/>
  </r>
  <r>
    <n v="5193"/>
    <s v="CA-2014-101560"/>
    <x v="683"/>
    <x v="34"/>
    <x v="0"/>
    <s v="CS-12250"/>
    <s v="Chris Selesnick"/>
    <x v="1"/>
    <x v="0"/>
    <x v="29"/>
    <s v="South Carolina"/>
    <x v="37"/>
    <x v="0"/>
    <x v="124"/>
    <x v="0"/>
    <x v="5"/>
    <x v="125"/>
    <n v="397.6"/>
    <n v="5"/>
    <n v="0"/>
    <n v="43.735999999999997"/>
    <n v="397.6"/>
    <n v="0"/>
    <x v="2"/>
    <x v="0"/>
    <s v="Q4"/>
    <x v="5"/>
  </r>
  <r>
    <n v="5194"/>
    <s v="CA-2014-101560"/>
    <x v="683"/>
    <x v="34"/>
    <x v="0"/>
    <s v="CS-12250"/>
    <s v="Chris Selesnick"/>
    <x v="1"/>
    <x v="0"/>
    <x v="29"/>
    <s v="South Carolina"/>
    <x v="37"/>
    <x v="0"/>
    <x v="1635"/>
    <x v="1"/>
    <x v="10"/>
    <x v="1625"/>
    <n v="85.96"/>
    <n v="7"/>
    <n v="0"/>
    <n v="40.401200000000003"/>
    <n v="85.96"/>
    <n v="0"/>
    <x v="2"/>
    <x v="0"/>
    <s v="Q4"/>
    <x v="5"/>
  </r>
  <r>
    <n v="5195"/>
    <s v="CA-2014-101560"/>
    <x v="683"/>
    <x v="34"/>
    <x v="0"/>
    <s v="CS-12250"/>
    <s v="Chris Selesnick"/>
    <x v="1"/>
    <x v="0"/>
    <x v="29"/>
    <s v="South Carolina"/>
    <x v="37"/>
    <x v="0"/>
    <x v="346"/>
    <x v="1"/>
    <x v="6"/>
    <x v="346"/>
    <n v="13.12"/>
    <n v="4"/>
    <n v="0"/>
    <n v="4.3296000000000001"/>
    <n v="13.12"/>
    <n v="0"/>
    <x v="2"/>
    <x v="0"/>
    <s v="Q4"/>
    <x v="5"/>
  </r>
  <r>
    <n v="5196"/>
    <s v="CA-2014-101560"/>
    <x v="683"/>
    <x v="34"/>
    <x v="0"/>
    <s v="CS-12250"/>
    <s v="Chris Selesnick"/>
    <x v="1"/>
    <x v="0"/>
    <x v="29"/>
    <s v="South Carolina"/>
    <x v="37"/>
    <x v="0"/>
    <x v="338"/>
    <x v="1"/>
    <x v="8"/>
    <x v="338"/>
    <n v="45.66"/>
    <n v="3"/>
    <n v="0"/>
    <n v="22.3734"/>
    <n v="45.66"/>
    <n v="0"/>
    <x v="2"/>
    <x v="0"/>
    <s v="Q4"/>
    <x v="5"/>
  </r>
  <r>
    <n v="5197"/>
    <s v="CA-2014-159709"/>
    <x v="1025"/>
    <x v="8"/>
    <x v="1"/>
    <s v="AI-10855"/>
    <s v="Arianne Irving"/>
    <x v="0"/>
    <x v="0"/>
    <x v="239"/>
    <s v="Washington"/>
    <x v="297"/>
    <x v="1"/>
    <x v="439"/>
    <x v="1"/>
    <x v="12"/>
    <x v="439"/>
    <n v="158.13"/>
    <n v="3"/>
    <n v="0"/>
    <n v="77.483699999999999"/>
    <n v="158.13"/>
    <n v="0"/>
    <x v="2"/>
    <x v="5"/>
    <s v="Q2"/>
    <x v="3"/>
  </r>
  <r>
    <n v="5198"/>
    <s v="CA-2014-159709"/>
    <x v="1025"/>
    <x v="8"/>
    <x v="1"/>
    <s v="AI-10855"/>
    <s v="Arianne Irving"/>
    <x v="0"/>
    <x v="0"/>
    <x v="239"/>
    <s v="Washington"/>
    <x v="297"/>
    <x v="1"/>
    <x v="47"/>
    <x v="2"/>
    <x v="7"/>
    <x v="47"/>
    <n v="43.6"/>
    <n v="5"/>
    <n v="0.2"/>
    <n v="4.3600000000000003"/>
    <n v="34.880000000000003"/>
    <n v="8.7200000000000006"/>
    <x v="2"/>
    <x v="5"/>
    <s v="Q2"/>
    <x v="3"/>
  </r>
  <r>
    <n v="5199"/>
    <s v="CA-2016-103982"/>
    <x v="840"/>
    <x v="599"/>
    <x v="1"/>
    <s v="AA-10315"/>
    <s v="Alex Avila"/>
    <x v="0"/>
    <x v="0"/>
    <x v="171"/>
    <s v="Texas"/>
    <x v="217"/>
    <x v="2"/>
    <x v="1359"/>
    <x v="1"/>
    <x v="14"/>
    <x v="1345"/>
    <n v="3930.0720000000001"/>
    <n v="3"/>
    <n v="0.2"/>
    <n v="-786.01440000000002"/>
    <n v="3144.0576000000001"/>
    <n v="786.01440000000002"/>
    <x v="0"/>
    <x v="10"/>
    <s v="Q1"/>
    <x v="6"/>
  </r>
  <r>
    <n v="5200"/>
    <s v="CA-2016-103982"/>
    <x v="840"/>
    <x v="599"/>
    <x v="1"/>
    <s v="AA-10315"/>
    <s v="Alex Avila"/>
    <x v="0"/>
    <x v="0"/>
    <x v="171"/>
    <s v="Texas"/>
    <x v="217"/>
    <x v="2"/>
    <x v="1579"/>
    <x v="1"/>
    <x v="13"/>
    <x v="1570"/>
    <n v="2.3039999999999998"/>
    <n v="1"/>
    <n v="0.2"/>
    <n v="0.77759999999999996"/>
    <n v="1.8431999999999999"/>
    <n v="0.46079999999999999"/>
    <x v="0"/>
    <x v="10"/>
    <s v="Q1"/>
    <x v="6"/>
  </r>
  <r>
    <n v="5201"/>
    <s v="CA-2016-103982"/>
    <x v="840"/>
    <x v="599"/>
    <x v="1"/>
    <s v="AA-10315"/>
    <s v="Alex Avila"/>
    <x v="0"/>
    <x v="0"/>
    <x v="171"/>
    <s v="Texas"/>
    <x v="217"/>
    <x v="2"/>
    <x v="1149"/>
    <x v="2"/>
    <x v="7"/>
    <x v="1137"/>
    <n v="431.976"/>
    <n v="3"/>
    <n v="0.2"/>
    <n v="32.398200000000003"/>
    <n v="345.58080000000001"/>
    <n v="86.395200000000003"/>
    <x v="0"/>
    <x v="10"/>
    <s v="Q1"/>
    <x v="6"/>
  </r>
  <r>
    <n v="5202"/>
    <s v="CA-2016-103982"/>
    <x v="840"/>
    <x v="599"/>
    <x v="1"/>
    <s v="AA-10315"/>
    <s v="Alex Avila"/>
    <x v="0"/>
    <x v="0"/>
    <x v="171"/>
    <s v="Texas"/>
    <x v="217"/>
    <x v="2"/>
    <x v="540"/>
    <x v="2"/>
    <x v="11"/>
    <x v="540"/>
    <n v="41.72"/>
    <n v="7"/>
    <n v="0.2"/>
    <n v="5.7365000000000004"/>
    <n v="33.375999999999998"/>
    <n v="8.3439999999999994"/>
    <x v="0"/>
    <x v="10"/>
    <s v="Q1"/>
    <x v="6"/>
  </r>
  <r>
    <n v="5203"/>
    <s v="CA-2015-142454"/>
    <x v="762"/>
    <x v="811"/>
    <x v="1"/>
    <s v="RE-19450"/>
    <s v="Richard Eichhorn"/>
    <x v="0"/>
    <x v="0"/>
    <x v="182"/>
    <s v="California"/>
    <x v="232"/>
    <x v="1"/>
    <x v="943"/>
    <x v="0"/>
    <x v="5"/>
    <x v="936"/>
    <n v="104.23"/>
    <n v="7"/>
    <n v="0"/>
    <n v="28.142099999999999"/>
    <n v="104.23"/>
    <n v="0"/>
    <x v="1"/>
    <x v="6"/>
    <s v="Q3"/>
    <x v="3"/>
  </r>
  <r>
    <n v="5204"/>
    <s v="CA-2015-142454"/>
    <x v="762"/>
    <x v="811"/>
    <x v="1"/>
    <s v="RE-19450"/>
    <s v="Richard Eichhorn"/>
    <x v="0"/>
    <x v="0"/>
    <x v="182"/>
    <s v="California"/>
    <x v="232"/>
    <x v="1"/>
    <x v="1247"/>
    <x v="1"/>
    <x v="4"/>
    <x v="1231"/>
    <n v="70.260000000000005"/>
    <n v="3"/>
    <n v="0"/>
    <n v="18.970199999999998"/>
    <n v="70.260000000000005"/>
    <n v="0"/>
    <x v="1"/>
    <x v="6"/>
    <s v="Q3"/>
    <x v="3"/>
  </r>
  <r>
    <n v="5205"/>
    <s v="CA-2015-102015"/>
    <x v="811"/>
    <x v="629"/>
    <x v="1"/>
    <s v="TM-21010"/>
    <s v="Tamara Manning"/>
    <x v="0"/>
    <x v="0"/>
    <x v="109"/>
    <s v="New York"/>
    <x v="135"/>
    <x v="3"/>
    <x v="182"/>
    <x v="1"/>
    <x v="6"/>
    <x v="183"/>
    <n v="9.26"/>
    <n v="2"/>
    <n v="0"/>
    <n v="3.0558000000000001"/>
    <n v="9.26"/>
    <n v="0"/>
    <x v="1"/>
    <x v="8"/>
    <s v="Q3"/>
    <x v="3"/>
  </r>
  <r>
    <n v="5206"/>
    <s v="CA-2015-102015"/>
    <x v="811"/>
    <x v="629"/>
    <x v="1"/>
    <s v="TM-21010"/>
    <s v="Tamara Manning"/>
    <x v="0"/>
    <x v="0"/>
    <x v="109"/>
    <s v="New York"/>
    <x v="135"/>
    <x v="3"/>
    <x v="45"/>
    <x v="1"/>
    <x v="4"/>
    <x v="45"/>
    <n v="105.98"/>
    <n v="2"/>
    <n v="0"/>
    <n v="4.2392000000000003"/>
    <n v="105.98"/>
    <n v="0"/>
    <x v="1"/>
    <x v="8"/>
    <s v="Q3"/>
    <x v="3"/>
  </r>
  <r>
    <n v="5207"/>
    <s v="CA-2015-102015"/>
    <x v="811"/>
    <x v="629"/>
    <x v="1"/>
    <s v="TM-21010"/>
    <s v="Tamara Manning"/>
    <x v="0"/>
    <x v="0"/>
    <x v="109"/>
    <s v="New York"/>
    <x v="135"/>
    <x v="3"/>
    <x v="310"/>
    <x v="1"/>
    <x v="13"/>
    <x v="310"/>
    <n v="1.24"/>
    <n v="1"/>
    <n v="0"/>
    <n v="0.58279999999999998"/>
    <n v="1.24"/>
    <n v="0"/>
    <x v="1"/>
    <x v="8"/>
    <s v="Q3"/>
    <x v="3"/>
  </r>
  <r>
    <n v="5208"/>
    <s v="CA-2015-102015"/>
    <x v="811"/>
    <x v="629"/>
    <x v="1"/>
    <s v="TM-21010"/>
    <s v="Tamara Manning"/>
    <x v="0"/>
    <x v="0"/>
    <x v="109"/>
    <s v="New York"/>
    <x v="135"/>
    <x v="3"/>
    <x v="254"/>
    <x v="1"/>
    <x v="2"/>
    <x v="255"/>
    <n v="20.7"/>
    <n v="2"/>
    <n v="0"/>
    <n v="9.9359999999999999"/>
    <n v="20.7"/>
    <n v="0"/>
    <x v="1"/>
    <x v="8"/>
    <s v="Q3"/>
    <x v="3"/>
  </r>
  <r>
    <n v="5209"/>
    <s v="CA-2015-102015"/>
    <x v="811"/>
    <x v="629"/>
    <x v="1"/>
    <s v="TM-21010"/>
    <s v="Tamara Manning"/>
    <x v="0"/>
    <x v="0"/>
    <x v="109"/>
    <s v="New York"/>
    <x v="135"/>
    <x v="3"/>
    <x v="1010"/>
    <x v="1"/>
    <x v="10"/>
    <x v="1002"/>
    <n v="28.9"/>
    <n v="5"/>
    <n v="0"/>
    <n v="14.161"/>
    <n v="28.9"/>
    <n v="0"/>
    <x v="1"/>
    <x v="8"/>
    <s v="Q3"/>
    <x v="3"/>
  </r>
  <r>
    <n v="5210"/>
    <s v="CA-2015-102015"/>
    <x v="811"/>
    <x v="629"/>
    <x v="1"/>
    <s v="TM-21010"/>
    <s v="Tamara Manning"/>
    <x v="0"/>
    <x v="0"/>
    <x v="109"/>
    <s v="New York"/>
    <x v="135"/>
    <x v="3"/>
    <x v="113"/>
    <x v="1"/>
    <x v="12"/>
    <x v="113"/>
    <n v="27.18"/>
    <n v="1"/>
    <n v="0"/>
    <n v="12.7746"/>
    <n v="27.18"/>
    <n v="0"/>
    <x v="1"/>
    <x v="8"/>
    <s v="Q3"/>
    <x v="3"/>
  </r>
  <r>
    <n v="5211"/>
    <s v="CA-2015-156755"/>
    <x v="1026"/>
    <x v="1125"/>
    <x v="1"/>
    <s v="YS-21880"/>
    <s v="Yana Sorensen"/>
    <x v="1"/>
    <x v="0"/>
    <x v="46"/>
    <s v="Delaware"/>
    <x v="284"/>
    <x v="3"/>
    <x v="1449"/>
    <x v="1"/>
    <x v="4"/>
    <x v="1436"/>
    <n v="465.18"/>
    <n v="3"/>
    <n v="0"/>
    <n v="120.9468"/>
    <n v="465.18"/>
    <n v="0"/>
    <x v="1"/>
    <x v="9"/>
    <s v="Q1"/>
    <x v="2"/>
  </r>
  <r>
    <n v="5212"/>
    <s v="CA-2015-130876"/>
    <x v="793"/>
    <x v="537"/>
    <x v="0"/>
    <s v="AZ-10750"/>
    <s v="Annie Zypern"/>
    <x v="0"/>
    <x v="0"/>
    <x v="20"/>
    <s v="New York"/>
    <x v="23"/>
    <x v="3"/>
    <x v="762"/>
    <x v="1"/>
    <x v="4"/>
    <x v="761"/>
    <n v="36.630000000000003"/>
    <n v="3"/>
    <n v="0"/>
    <n v="9.8901000000000003"/>
    <n v="36.630000000000003"/>
    <n v="0"/>
    <x v="1"/>
    <x v="5"/>
    <s v="Q2"/>
    <x v="0"/>
  </r>
  <r>
    <n v="5213"/>
    <s v="CA-2016-145898"/>
    <x v="182"/>
    <x v="750"/>
    <x v="3"/>
    <s v="CM-12445"/>
    <s v="Chuck Magee"/>
    <x v="0"/>
    <x v="0"/>
    <x v="56"/>
    <s v="California"/>
    <x v="71"/>
    <x v="1"/>
    <x v="456"/>
    <x v="1"/>
    <x v="4"/>
    <x v="457"/>
    <n v="51.45"/>
    <n v="3"/>
    <n v="0"/>
    <n v="13.891500000000001"/>
    <n v="51.45"/>
    <n v="0"/>
    <x v="0"/>
    <x v="8"/>
    <s v="Q3"/>
    <x v="2"/>
  </r>
  <r>
    <n v="5214"/>
    <s v="CA-2016-145898"/>
    <x v="182"/>
    <x v="750"/>
    <x v="3"/>
    <s v="CM-12445"/>
    <s v="Chuck Magee"/>
    <x v="0"/>
    <x v="0"/>
    <x v="56"/>
    <s v="California"/>
    <x v="71"/>
    <x v="1"/>
    <x v="948"/>
    <x v="1"/>
    <x v="2"/>
    <x v="941"/>
    <n v="7.83"/>
    <n v="3"/>
    <n v="0"/>
    <n v="3.6017999999999999"/>
    <n v="7.83"/>
    <n v="0"/>
    <x v="0"/>
    <x v="8"/>
    <s v="Q3"/>
    <x v="2"/>
  </r>
  <r>
    <n v="5215"/>
    <s v="CA-2016-145898"/>
    <x v="182"/>
    <x v="750"/>
    <x v="3"/>
    <s v="CM-12445"/>
    <s v="Chuck Magee"/>
    <x v="0"/>
    <x v="0"/>
    <x v="56"/>
    <s v="California"/>
    <x v="71"/>
    <x v="1"/>
    <x v="1658"/>
    <x v="1"/>
    <x v="6"/>
    <x v="1646"/>
    <n v="35.4"/>
    <n v="5"/>
    <n v="0"/>
    <n v="13.452"/>
    <n v="35.4"/>
    <n v="0"/>
    <x v="0"/>
    <x v="8"/>
    <s v="Q3"/>
    <x v="2"/>
  </r>
  <r>
    <n v="5216"/>
    <s v="CA-2016-145898"/>
    <x v="182"/>
    <x v="750"/>
    <x v="3"/>
    <s v="CM-12445"/>
    <s v="Chuck Magee"/>
    <x v="0"/>
    <x v="0"/>
    <x v="56"/>
    <s v="California"/>
    <x v="71"/>
    <x v="1"/>
    <x v="457"/>
    <x v="1"/>
    <x v="10"/>
    <x v="458"/>
    <n v="29.9"/>
    <n v="5"/>
    <n v="0"/>
    <n v="13.455"/>
    <n v="29.9"/>
    <n v="0"/>
    <x v="0"/>
    <x v="8"/>
    <s v="Q3"/>
    <x v="2"/>
  </r>
  <r>
    <n v="5217"/>
    <s v="US-2017-159562"/>
    <x v="428"/>
    <x v="17"/>
    <x v="1"/>
    <s v="JB-16000"/>
    <s v="Joy Bell-"/>
    <x v="0"/>
    <x v="0"/>
    <x v="43"/>
    <s v="Michigan"/>
    <x v="526"/>
    <x v="2"/>
    <x v="755"/>
    <x v="1"/>
    <x v="12"/>
    <x v="753"/>
    <n v="17.48"/>
    <n v="2"/>
    <n v="0"/>
    <n v="8.2156000000000002"/>
    <n v="17.48"/>
    <n v="0"/>
    <x v="3"/>
    <x v="8"/>
    <s v="Q3"/>
    <x v="3"/>
  </r>
  <r>
    <n v="5218"/>
    <s v="CA-2017-134635"/>
    <x v="4"/>
    <x v="125"/>
    <x v="0"/>
    <s v="NS-18640"/>
    <s v="Noel Staavos"/>
    <x v="1"/>
    <x v="0"/>
    <x v="1"/>
    <s v="California"/>
    <x v="13"/>
    <x v="1"/>
    <x v="145"/>
    <x v="1"/>
    <x v="10"/>
    <x v="146"/>
    <n v="79.14"/>
    <n v="3"/>
    <n v="0"/>
    <n v="36.404400000000003"/>
    <n v="79.14"/>
    <n v="0"/>
    <x v="3"/>
    <x v="3"/>
    <s v="Q2"/>
    <x v="3"/>
  </r>
  <r>
    <n v="5219"/>
    <s v="CA-2017-167080"/>
    <x v="193"/>
    <x v="1055"/>
    <x v="1"/>
    <s v="LC-16930"/>
    <s v="Linda Cazamias"/>
    <x v="1"/>
    <x v="0"/>
    <x v="20"/>
    <s v="New York"/>
    <x v="164"/>
    <x v="3"/>
    <x v="59"/>
    <x v="1"/>
    <x v="6"/>
    <x v="59"/>
    <n v="8.4"/>
    <n v="5"/>
    <n v="0"/>
    <n v="4.2"/>
    <n v="8.4"/>
    <n v="0"/>
    <x v="3"/>
    <x v="1"/>
    <s v="Q2"/>
    <x v="3"/>
  </r>
  <r>
    <n v="5220"/>
    <s v="CA-2017-145653"/>
    <x v="853"/>
    <x v="153"/>
    <x v="3"/>
    <s v="CA-12775"/>
    <s v="Cynthia Arntzen"/>
    <x v="0"/>
    <x v="0"/>
    <x v="66"/>
    <s v="Michigan"/>
    <x v="185"/>
    <x v="2"/>
    <x v="1459"/>
    <x v="0"/>
    <x v="1"/>
    <x v="1445"/>
    <n v="498.26"/>
    <n v="7"/>
    <n v="0"/>
    <n v="134.53020000000001"/>
    <n v="498.26"/>
    <n v="0"/>
    <x v="3"/>
    <x v="8"/>
    <s v="Q3"/>
    <x v="5"/>
  </r>
  <r>
    <n v="5221"/>
    <s v="CA-2014-140487"/>
    <x v="1027"/>
    <x v="1126"/>
    <x v="1"/>
    <s v="SR-20425"/>
    <s v="Sharelle Roach"/>
    <x v="2"/>
    <x v="0"/>
    <x v="66"/>
    <s v="Michigan"/>
    <x v="151"/>
    <x v="2"/>
    <x v="1624"/>
    <x v="0"/>
    <x v="0"/>
    <x v="1614"/>
    <n v="212.94"/>
    <n v="3"/>
    <n v="0"/>
    <n v="57.4938"/>
    <n v="212.94"/>
    <n v="0"/>
    <x v="2"/>
    <x v="1"/>
    <s v="Q2"/>
    <x v="3"/>
  </r>
  <r>
    <n v="5222"/>
    <s v="CA-2017-117401"/>
    <x v="796"/>
    <x v="843"/>
    <x v="0"/>
    <s v="PP-18955"/>
    <s v="Paul Prost"/>
    <x v="2"/>
    <x v="0"/>
    <x v="24"/>
    <s v="Missouri"/>
    <x v="333"/>
    <x v="2"/>
    <x v="1725"/>
    <x v="1"/>
    <x v="9"/>
    <x v="1712"/>
    <n v="706.86"/>
    <n v="7"/>
    <n v="0"/>
    <n v="197.92080000000001"/>
    <n v="706.86"/>
    <n v="0"/>
    <x v="3"/>
    <x v="5"/>
    <s v="Q2"/>
    <x v="6"/>
  </r>
  <r>
    <n v="5223"/>
    <s v="CA-2017-117401"/>
    <x v="796"/>
    <x v="843"/>
    <x v="0"/>
    <s v="PP-18955"/>
    <s v="Paul Prost"/>
    <x v="2"/>
    <x v="0"/>
    <x v="24"/>
    <s v="Missouri"/>
    <x v="333"/>
    <x v="2"/>
    <x v="461"/>
    <x v="2"/>
    <x v="7"/>
    <x v="462"/>
    <n v="114.95"/>
    <n v="5"/>
    <n v="0"/>
    <n v="2.2989999999999999"/>
    <n v="114.95"/>
    <n v="0"/>
    <x v="3"/>
    <x v="5"/>
    <s v="Q2"/>
    <x v="6"/>
  </r>
  <r>
    <n v="5224"/>
    <s v="CA-2017-117401"/>
    <x v="796"/>
    <x v="843"/>
    <x v="0"/>
    <s v="PP-18955"/>
    <s v="Paul Prost"/>
    <x v="2"/>
    <x v="0"/>
    <x v="24"/>
    <s v="Missouri"/>
    <x v="333"/>
    <x v="2"/>
    <x v="1488"/>
    <x v="1"/>
    <x v="8"/>
    <x v="1475"/>
    <n v="43.19"/>
    <n v="7"/>
    <n v="0"/>
    <n v="20.731200000000001"/>
    <n v="43.19"/>
    <n v="0"/>
    <x v="3"/>
    <x v="5"/>
    <s v="Q2"/>
    <x v="6"/>
  </r>
  <r>
    <n v="5225"/>
    <s v="US-2017-109582"/>
    <x v="510"/>
    <x v="31"/>
    <x v="0"/>
    <s v="JM-15865"/>
    <s v="John Murray"/>
    <x v="0"/>
    <x v="0"/>
    <x v="1"/>
    <s v="California"/>
    <x v="1"/>
    <x v="1"/>
    <x v="417"/>
    <x v="1"/>
    <x v="10"/>
    <x v="417"/>
    <n v="166.44"/>
    <n v="3"/>
    <n v="0"/>
    <n v="79.891199999999998"/>
    <n v="166.44"/>
    <n v="0"/>
    <x v="3"/>
    <x v="8"/>
    <s v="Q3"/>
    <x v="0"/>
  </r>
  <r>
    <n v="5226"/>
    <s v="CA-2016-119865"/>
    <x v="1028"/>
    <x v="674"/>
    <x v="1"/>
    <s v="AS-10090"/>
    <s v="Adam Shillingsburg"/>
    <x v="0"/>
    <x v="0"/>
    <x v="20"/>
    <s v="New York"/>
    <x v="164"/>
    <x v="3"/>
    <x v="1316"/>
    <x v="1"/>
    <x v="8"/>
    <x v="1302"/>
    <n v="36.56"/>
    <n v="5"/>
    <n v="0.2"/>
    <n v="12.795999999999999"/>
    <n v="29.248000000000005"/>
    <n v="7.3120000000000012"/>
    <x v="0"/>
    <x v="1"/>
    <s v="Q2"/>
    <x v="0"/>
  </r>
  <r>
    <n v="5227"/>
    <s v="CA-2016-119865"/>
    <x v="1028"/>
    <x v="674"/>
    <x v="1"/>
    <s v="AS-10090"/>
    <s v="Adam Shillingsburg"/>
    <x v="0"/>
    <x v="0"/>
    <x v="20"/>
    <s v="New York"/>
    <x v="164"/>
    <x v="3"/>
    <x v="1561"/>
    <x v="1"/>
    <x v="8"/>
    <x v="1551"/>
    <n v="186.14400000000001"/>
    <n v="6"/>
    <n v="0.2"/>
    <n v="60.4968"/>
    <n v="148.9152"/>
    <n v="37.2288"/>
    <x v="0"/>
    <x v="1"/>
    <s v="Q2"/>
    <x v="0"/>
  </r>
  <r>
    <n v="5228"/>
    <s v="CA-2016-119865"/>
    <x v="1028"/>
    <x v="674"/>
    <x v="1"/>
    <s v="AS-10090"/>
    <s v="Adam Shillingsburg"/>
    <x v="0"/>
    <x v="0"/>
    <x v="20"/>
    <s v="New York"/>
    <x v="164"/>
    <x v="3"/>
    <x v="587"/>
    <x v="0"/>
    <x v="0"/>
    <x v="587"/>
    <n v="353.56799999999998"/>
    <n v="2"/>
    <n v="0.2"/>
    <n v="-44.195999999999998"/>
    <n v="282.8544"/>
    <n v="70.7136"/>
    <x v="0"/>
    <x v="1"/>
    <s v="Q2"/>
    <x v="0"/>
  </r>
  <r>
    <n v="5229"/>
    <s v="US-2014-147648"/>
    <x v="35"/>
    <x v="34"/>
    <x v="1"/>
    <s v="LS-16975"/>
    <s v="Lindsay Shagiari"/>
    <x v="2"/>
    <x v="0"/>
    <x v="8"/>
    <s v="California"/>
    <x v="9"/>
    <x v="1"/>
    <x v="1522"/>
    <x v="1"/>
    <x v="10"/>
    <x v="1509"/>
    <n v="81.98"/>
    <n v="2"/>
    <n v="0"/>
    <n v="40.170200000000001"/>
    <n v="81.98"/>
    <n v="0"/>
    <x v="2"/>
    <x v="0"/>
    <s v="Q4"/>
    <x v="4"/>
  </r>
  <r>
    <n v="5230"/>
    <s v="CA-2017-124436"/>
    <x v="498"/>
    <x v="782"/>
    <x v="0"/>
    <s v="SA-20830"/>
    <s v="Sue Ann Reed"/>
    <x v="0"/>
    <x v="0"/>
    <x v="201"/>
    <s v="California"/>
    <x v="252"/>
    <x v="1"/>
    <x v="1316"/>
    <x v="1"/>
    <x v="8"/>
    <x v="1302"/>
    <n v="14.624000000000001"/>
    <n v="2"/>
    <n v="0.2"/>
    <n v="5.1184000000000003"/>
    <n v="11.699200000000001"/>
    <n v="2.9248000000000003"/>
    <x v="3"/>
    <x v="10"/>
    <s v="Q1"/>
    <x v="1"/>
  </r>
  <r>
    <n v="5231"/>
    <s v="CA-2017-124436"/>
    <x v="498"/>
    <x v="782"/>
    <x v="0"/>
    <s v="SA-20830"/>
    <s v="Sue Ann Reed"/>
    <x v="0"/>
    <x v="0"/>
    <x v="201"/>
    <s v="California"/>
    <x v="252"/>
    <x v="1"/>
    <x v="616"/>
    <x v="0"/>
    <x v="3"/>
    <x v="616"/>
    <n v="697.16"/>
    <n v="5"/>
    <n v="0.2"/>
    <n v="8.7144999999999992"/>
    <n v="557.72799999999995"/>
    <n v="139.43199999999999"/>
    <x v="3"/>
    <x v="10"/>
    <s v="Q1"/>
    <x v="1"/>
  </r>
  <r>
    <n v="5232"/>
    <s v="CA-2017-124436"/>
    <x v="498"/>
    <x v="782"/>
    <x v="0"/>
    <s v="SA-20830"/>
    <s v="Sue Ann Reed"/>
    <x v="0"/>
    <x v="0"/>
    <x v="201"/>
    <s v="California"/>
    <x v="252"/>
    <x v="1"/>
    <x v="1435"/>
    <x v="0"/>
    <x v="5"/>
    <x v="1423"/>
    <n v="30.93"/>
    <n v="1"/>
    <n v="0"/>
    <n v="12.6813"/>
    <n v="30.93"/>
    <n v="0"/>
    <x v="3"/>
    <x v="10"/>
    <s v="Q1"/>
    <x v="1"/>
  </r>
  <r>
    <n v="5233"/>
    <s v="CA-2017-124436"/>
    <x v="498"/>
    <x v="782"/>
    <x v="0"/>
    <s v="SA-20830"/>
    <s v="Sue Ann Reed"/>
    <x v="0"/>
    <x v="0"/>
    <x v="201"/>
    <s v="California"/>
    <x v="252"/>
    <x v="1"/>
    <x v="185"/>
    <x v="1"/>
    <x v="8"/>
    <x v="186"/>
    <n v="27.495999999999999"/>
    <n v="7"/>
    <n v="0.2"/>
    <n v="9.2798999999999996"/>
    <n v="21.9968"/>
    <n v="5.4992000000000001"/>
    <x v="3"/>
    <x v="10"/>
    <s v="Q1"/>
    <x v="1"/>
  </r>
  <r>
    <n v="5234"/>
    <s v="CA-2014-115084"/>
    <x v="638"/>
    <x v="657"/>
    <x v="1"/>
    <s v="LS-17200"/>
    <s v="Luke Schmidt"/>
    <x v="1"/>
    <x v="0"/>
    <x v="379"/>
    <s v="Arkansas"/>
    <x v="463"/>
    <x v="0"/>
    <x v="1719"/>
    <x v="0"/>
    <x v="1"/>
    <x v="1706"/>
    <n v="605.34"/>
    <n v="6"/>
    <n v="0"/>
    <n v="145.2816"/>
    <n v="605.34"/>
    <n v="0"/>
    <x v="2"/>
    <x v="2"/>
    <s v="Q4"/>
    <x v="3"/>
  </r>
  <r>
    <n v="5235"/>
    <s v="CA-2017-131037"/>
    <x v="1029"/>
    <x v="176"/>
    <x v="2"/>
    <s v="TM-21490"/>
    <s v="Tony Molinari"/>
    <x v="0"/>
    <x v="0"/>
    <x v="8"/>
    <s v="California"/>
    <x v="94"/>
    <x v="1"/>
    <x v="114"/>
    <x v="0"/>
    <x v="3"/>
    <x v="114"/>
    <n v="210.00800000000001"/>
    <n v="1"/>
    <n v="0.2"/>
    <n v="2.6251000000000002"/>
    <n v="168.00640000000001"/>
    <n v="42.001600000000003"/>
    <x v="3"/>
    <x v="6"/>
    <s v="Q3"/>
    <x v="0"/>
  </r>
  <r>
    <n v="5236"/>
    <s v="CA-2016-111143"/>
    <x v="258"/>
    <x v="407"/>
    <x v="2"/>
    <s v="TT-21265"/>
    <s v="Tim Taslimi"/>
    <x v="1"/>
    <x v="0"/>
    <x v="245"/>
    <s v="Indiana"/>
    <x v="303"/>
    <x v="2"/>
    <x v="1549"/>
    <x v="1"/>
    <x v="9"/>
    <x v="1537"/>
    <n v="54.96"/>
    <n v="3"/>
    <n v="0"/>
    <n v="15.9384"/>
    <n v="54.96"/>
    <n v="0"/>
    <x v="0"/>
    <x v="0"/>
    <s v="Q4"/>
    <x v="3"/>
  </r>
  <r>
    <n v="5237"/>
    <s v="CA-2014-166744"/>
    <x v="59"/>
    <x v="131"/>
    <x v="1"/>
    <s v="DN-13690"/>
    <s v="Duane Noonan"/>
    <x v="0"/>
    <x v="0"/>
    <x v="29"/>
    <s v="Maryland"/>
    <x v="209"/>
    <x v="3"/>
    <x v="859"/>
    <x v="0"/>
    <x v="5"/>
    <x v="853"/>
    <n v="164.22"/>
    <n v="3"/>
    <n v="0"/>
    <n v="50.908200000000001"/>
    <n v="164.22"/>
    <n v="0"/>
    <x v="2"/>
    <x v="8"/>
    <s v="Q3"/>
    <x v="3"/>
  </r>
  <r>
    <n v="5238"/>
    <s v="CA-2014-166744"/>
    <x v="59"/>
    <x v="131"/>
    <x v="1"/>
    <s v="DN-13690"/>
    <s v="Duane Noonan"/>
    <x v="0"/>
    <x v="0"/>
    <x v="29"/>
    <s v="Maryland"/>
    <x v="209"/>
    <x v="3"/>
    <x v="430"/>
    <x v="0"/>
    <x v="0"/>
    <x v="430"/>
    <n v="362.94"/>
    <n v="3"/>
    <n v="0"/>
    <n v="36.293999999999997"/>
    <n v="362.94"/>
    <n v="0"/>
    <x v="2"/>
    <x v="8"/>
    <s v="Q3"/>
    <x v="3"/>
  </r>
  <r>
    <n v="5239"/>
    <s v="CA-2014-166744"/>
    <x v="59"/>
    <x v="131"/>
    <x v="1"/>
    <s v="DN-13690"/>
    <s v="Duane Noonan"/>
    <x v="0"/>
    <x v="0"/>
    <x v="29"/>
    <s v="Maryland"/>
    <x v="209"/>
    <x v="3"/>
    <x v="246"/>
    <x v="2"/>
    <x v="11"/>
    <x v="247"/>
    <n v="59.98"/>
    <n v="2"/>
    <n v="0"/>
    <n v="26.391200000000001"/>
    <n v="59.98"/>
    <n v="0"/>
    <x v="2"/>
    <x v="8"/>
    <s v="Q3"/>
    <x v="3"/>
  </r>
  <r>
    <n v="5240"/>
    <s v="CA-2016-116561"/>
    <x v="108"/>
    <x v="106"/>
    <x v="1"/>
    <s v="EB-14110"/>
    <s v="Eugene Barchas"/>
    <x v="0"/>
    <x v="0"/>
    <x v="49"/>
    <s v="California"/>
    <x v="58"/>
    <x v="1"/>
    <x v="16"/>
    <x v="1"/>
    <x v="4"/>
    <x v="16"/>
    <n v="332.94"/>
    <n v="3"/>
    <n v="0"/>
    <n v="6.6588000000000003"/>
    <n v="332.94"/>
    <n v="0"/>
    <x v="0"/>
    <x v="8"/>
    <s v="Q3"/>
    <x v="1"/>
  </r>
  <r>
    <n v="5241"/>
    <s v="CA-2016-116561"/>
    <x v="108"/>
    <x v="106"/>
    <x v="1"/>
    <s v="EB-14110"/>
    <s v="Eugene Barchas"/>
    <x v="0"/>
    <x v="0"/>
    <x v="49"/>
    <s v="California"/>
    <x v="58"/>
    <x v="1"/>
    <x v="444"/>
    <x v="1"/>
    <x v="8"/>
    <x v="444"/>
    <n v="39.872"/>
    <n v="2"/>
    <n v="0.2"/>
    <n v="12.958399999999999"/>
    <n v="31.897600000000001"/>
    <n v="7.9744000000000002"/>
    <x v="0"/>
    <x v="8"/>
    <s v="Q3"/>
    <x v="1"/>
  </r>
  <r>
    <n v="5242"/>
    <s v="CA-2016-110730"/>
    <x v="713"/>
    <x v="750"/>
    <x v="0"/>
    <s v="CM-11815"/>
    <s v="Candace McMahon"/>
    <x v="1"/>
    <x v="0"/>
    <x v="4"/>
    <s v="Washington"/>
    <x v="60"/>
    <x v="1"/>
    <x v="1726"/>
    <x v="1"/>
    <x v="14"/>
    <x v="1713"/>
    <n v="13.68"/>
    <n v="2"/>
    <n v="0"/>
    <n v="3.6936"/>
    <n v="13.68"/>
    <n v="0"/>
    <x v="0"/>
    <x v="8"/>
    <s v="Q3"/>
    <x v="5"/>
  </r>
  <r>
    <n v="5243"/>
    <s v="CA-2017-146367"/>
    <x v="1018"/>
    <x v="527"/>
    <x v="1"/>
    <s v="HM-14860"/>
    <s v="Harry Marie"/>
    <x v="1"/>
    <x v="0"/>
    <x v="238"/>
    <s v="Texas"/>
    <x v="295"/>
    <x v="2"/>
    <x v="555"/>
    <x v="1"/>
    <x v="8"/>
    <x v="554"/>
    <n v="3.3180000000000001"/>
    <n v="3"/>
    <n v="0.8"/>
    <n v="-5.6406000000000001"/>
    <n v="0.66359999999999986"/>
    <n v="2.6544000000000003"/>
    <x v="3"/>
    <x v="6"/>
    <s v="Q3"/>
    <x v="5"/>
  </r>
  <r>
    <n v="5244"/>
    <s v="CA-2016-149454"/>
    <x v="197"/>
    <x v="1050"/>
    <x v="2"/>
    <s v="KM-16375"/>
    <s v="Katherine Murray"/>
    <x v="2"/>
    <x v="0"/>
    <x v="81"/>
    <s v="Virginia"/>
    <x v="101"/>
    <x v="0"/>
    <x v="864"/>
    <x v="1"/>
    <x v="8"/>
    <x v="858"/>
    <n v="10.44"/>
    <n v="1"/>
    <n v="0"/>
    <n v="4.8023999999999996"/>
    <n v="10.44"/>
    <n v="0"/>
    <x v="0"/>
    <x v="7"/>
    <s v="Q3"/>
    <x v="2"/>
  </r>
  <r>
    <n v="5245"/>
    <s v="CA-2016-156265"/>
    <x v="1030"/>
    <x v="716"/>
    <x v="0"/>
    <s v="BF-11020"/>
    <s v="Barry Französisch"/>
    <x v="1"/>
    <x v="0"/>
    <x v="1"/>
    <s v="California"/>
    <x v="3"/>
    <x v="1"/>
    <x v="1727"/>
    <x v="0"/>
    <x v="3"/>
    <x v="1714"/>
    <n v="136.464"/>
    <n v="2"/>
    <n v="0.2"/>
    <n v="15.3522"/>
    <n v="109.1712"/>
    <n v="27.2928"/>
    <x v="0"/>
    <x v="6"/>
    <s v="Q3"/>
    <x v="0"/>
  </r>
  <r>
    <n v="5246"/>
    <s v="CA-2016-156265"/>
    <x v="1030"/>
    <x v="716"/>
    <x v="0"/>
    <s v="BF-11020"/>
    <s v="Barry Französisch"/>
    <x v="1"/>
    <x v="0"/>
    <x v="1"/>
    <s v="California"/>
    <x v="3"/>
    <x v="1"/>
    <x v="192"/>
    <x v="2"/>
    <x v="7"/>
    <x v="193"/>
    <n v="333.57600000000002"/>
    <n v="3"/>
    <n v="0.2"/>
    <n v="33.357599999999998"/>
    <n v="266.86080000000004"/>
    <n v="66.71520000000001"/>
    <x v="0"/>
    <x v="6"/>
    <s v="Q3"/>
    <x v="0"/>
  </r>
  <r>
    <n v="5247"/>
    <s v="CA-2016-156265"/>
    <x v="1030"/>
    <x v="716"/>
    <x v="0"/>
    <s v="BF-11020"/>
    <s v="Barry Französisch"/>
    <x v="1"/>
    <x v="0"/>
    <x v="1"/>
    <s v="California"/>
    <x v="3"/>
    <x v="1"/>
    <x v="460"/>
    <x v="1"/>
    <x v="8"/>
    <x v="461"/>
    <n v="12.544"/>
    <n v="2"/>
    <n v="0.2"/>
    <n v="4.7039999999999997"/>
    <n v="10.035200000000001"/>
    <n v="2.5088000000000004"/>
    <x v="0"/>
    <x v="6"/>
    <s v="Q3"/>
    <x v="0"/>
  </r>
  <r>
    <n v="5248"/>
    <s v="US-2015-168914"/>
    <x v="1031"/>
    <x v="673"/>
    <x v="1"/>
    <s v="JE-15745"/>
    <s v="Joel Eaton"/>
    <x v="0"/>
    <x v="0"/>
    <x v="436"/>
    <s v="Illinois"/>
    <x v="527"/>
    <x v="2"/>
    <x v="95"/>
    <x v="1"/>
    <x v="9"/>
    <x v="95"/>
    <n v="20.768000000000001"/>
    <n v="8"/>
    <n v="0.8"/>
    <n v="-52.958399999999997"/>
    <n v="4.1535999999999991"/>
    <n v="16.6144"/>
    <x v="1"/>
    <x v="5"/>
    <s v="Q2"/>
    <x v="6"/>
  </r>
  <r>
    <n v="5249"/>
    <s v="US-2017-110989"/>
    <x v="132"/>
    <x v="133"/>
    <x v="0"/>
    <s v="EJ-14155"/>
    <s v="Eva Jacobs"/>
    <x v="0"/>
    <x v="0"/>
    <x v="4"/>
    <s v="Washington"/>
    <x v="59"/>
    <x v="1"/>
    <x v="174"/>
    <x v="2"/>
    <x v="11"/>
    <x v="175"/>
    <n v="43.5"/>
    <n v="3"/>
    <n v="0"/>
    <n v="10.875"/>
    <n v="43.5"/>
    <n v="0"/>
    <x v="3"/>
    <x v="0"/>
    <s v="Q4"/>
    <x v="5"/>
  </r>
  <r>
    <n v="5250"/>
    <s v="CA-2015-106215"/>
    <x v="392"/>
    <x v="419"/>
    <x v="1"/>
    <s v="BN-11470"/>
    <s v="Brad Norvell"/>
    <x v="1"/>
    <x v="0"/>
    <x v="10"/>
    <s v="Pennsylvania"/>
    <x v="105"/>
    <x v="3"/>
    <x v="1328"/>
    <x v="1"/>
    <x v="13"/>
    <x v="128"/>
    <n v="12.576000000000001"/>
    <n v="4"/>
    <n v="0.2"/>
    <n v="4.0872000000000002"/>
    <n v="10.0608"/>
    <n v="2.5152000000000001"/>
    <x v="1"/>
    <x v="3"/>
    <s v="Q2"/>
    <x v="6"/>
  </r>
  <r>
    <n v="5251"/>
    <s v="US-2016-169369"/>
    <x v="939"/>
    <x v="1063"/>
    <x v="1"/>
    <s v="EC-14050"/>
    <s v="Erin Creighton"/>
    <x v="0"/>
    <x v="0"/>
    <x v="38"/>
    <s v="Georgia"/>
    <x v="112"/>
    <x v="0"/>
    <x v="959"/>
    <x v="2"/>
    <x v="11"/>
    <x v="952"/>
    <n v="249.95"/>
    <n v="5"/>
    <n v="0"/>
    <n v="19.995999999999999"/>
    <n v="249.95"/>
    <n v="0"/>
    <x v="0"/>
    <x v="4"/>
    <s v="Q4"/>
    <x v="2"/>
  </r>
  <r>
    <n v="5252"/>
    <s v="US-2016-169369"/>
    <x v="939"/>
    <x v="1063"/>
    <x v="1"/>
    <s v="EC-14050"/>
    <s v="Erin Creighton"/>
    <x v="0"/>
    <x v="0"/>
    <x v="38"/>
    <s v="Georgia"/>
    <x v="112"/>
    <x v="0"/>
    <x v="1493"/>
    <x v="1"/>
    <x v="10"/>
    <x v="1481"/>
    <n v="49.12"/>
    <n v="4"/>
    <n v="0"/>
    <n v="23.086400000000001"/>
    <n v="49.12"/>
    <n v="0"/>
    <x v="0"/>
    <x v="4"/>
    <s v="Q4"/>
    <x v="2"/>
  </r>
  <r>
    <n v="5253"/>
    <s v="CA-2015-132318"/>
    <x v="628"/>
    <x v="450"/>
    <x v="2"/>
    <s v="TT-21220"/>
    <s v="Thomas Thornton"/>
    <x v="0"/>
    <x v="0"/>
    <x v="173"/>
    <s v="Virginia"/>
    <x v="220"/>
    <x v="0"/>
    <x v="1306"/>
    <x v="1"/>
    <x v="9"/>
    <x v="1291"/>
    <n v="182.91"/>
    <n v="3"/>
    <n v="0"/>
    <n v="53.043900000000001"/>
    <n v="182.91"/>
    <n v="0"/>
    <x v="1"/>
    <x v="2"/>
    <s v="Q4"/>
    <x v="5"/>
  </r>
  <r>
    <n v="5254"/>
    <s v="US-2014-131982"/>
    <x v="1009"/>
    <x v="1127"/>
    <x v="0"/>
    <s v="NP-18685"/>
    <s v="Nora Pelletier"/>
    <x v="2"/>
    <x v="0"/>
    <x v="96"/>
    <s v="Washington"/>
    <x v="119"/>
    <x v="1"/>
    <x v="1080"/>
    <x v="1"/>
    <x v="8"/>
    <x v="1070"/>
    <n v="107.648"/>
    <n v="2"/>
    <n v="0.2"/>
    <n v="33.64"/>
    <n v="86.118400000000008"/>
    <n v="21.529600000000002"/>
    <x v="2"/>
    <x v="10"/>
    <s v="Q1"/>
    <x v="5"/>
  </r>
  <r>
    <n v="5255"/>
    <s v="CA-2015-125185"/>
    <x v="616"/>
    <x v="437"/>
    <x v="0"/>
    <s v="AH-10195"/>
    <s v="Alan Haines"/>
    <x v="1"/>
    <x v="0"/>
    <x v="437"/>
    <s v="Pennsylvania"/>
    <x v="528"/>
    <x v="3"/>
    <x v="474"/>
    <x v="0"/>
    <x v="1"/>
    <x v="475"/>
    <n v="99.372"/>
    <n v="2"/>
    <n v="0.3"/>
    <n v="-7.0979999999999999"/>
    <n v="69.560400000000001"/>
    <n v="29.811599999999999"/>
    <x v="1"/>
    <x v="10"/>
    <s v="Q1"/>
    <x v="6"/>
  </r>
  <r>
    <n v="5256"/>
    <s v="CA-2015-125185"/>
    <x v="616"/>
    <x v="437"/>
    <x v="0"/>
    <s v="AH-10195"/>
    <s v="Alan Haines"/>
    <x v="1"/>
    <x v="0"/>
    <x v="437"/>
    <s v="Pennsylvania"/>
    <x v="528"/>
    <x v="3"/>
    <x v="1478"/>
    <x v="0"/>
    <x v="5"/>
    <x v="1465"/>
    <n v="33.567999999999998"/>
    <n v="2"/>
    <n v="0.2"/>
    <n v="-5.4547999999999996"/>
    <n v="26.854399999999998"/>
    <n v="6.7135999999999996"/>
    <x v="1"/>
    <x v="10"/>
    <s v="Q1"/>
    <x v="6"/>
  </r>
  <r>
    <n v="5257"/>
    <s v="CA-2016-130078"/>
    <x v="590"/>
    <x v="1128"/>
    <x v="1"/>
    <s v="CC-12145"/>
    <s v="Charles Crestani"/>
    <x v="0"/>
    <x v="0"/>
    <x v="268"/>
    <s v="Oklahoma"/>
    <x v="335"/>
    <x v="2"/>
    <x v="1436"/>
    <x v="1"/>
    <x v="10"/>
    <x v="1424"/>
    <n v="10.56"/>
    <n v="2"/>
    <n v="0"/>
    <n v="4.7519999999999998"/>
    <n v="10.56"/>
    <n v="0"/>
    <x v="0"/>
    <x v="6"/>
    <s v="Q3"/>
    <x v="2"/>
  </r>
  <r>
    <n v="5258"/>
    <s v="US-2017-114034"/>
    <x v="1032"/>
    <x v="1129"/>
    <x v="1"/>
    <s v="DL-13315"/>
    <s v="Delfina Latchford"/>
    <x v="0"/>
    <x v="0"/>
    <x v="277"/>
    <s v="California"/>
    <x v="348"/>
    <x v="1"/>
    <x v="832"/>
    <x v="1"/>
    <x v="10"/>
    <x v="827"/>
    <n v="38.880000000000003"/>
    <n v="6"/>
    <n v="0"/>
    <n v="18.662400000000002"/>
    <n v="38.880000000000003"/>
    <n v="0"/>
    <x v="3"/>
    <x v="9"/>
    <s v="Q1"/>
    <x v="0"/>
  </r>
  <r>
    <n v="5259"/>
    <s v="US-2017-115595"/>
    <x v="449"/>
    <x v="768"/>
    <x v="2"/>
    <s v="XP-21865"/>
    <s v="Xylona Preis"/>
    <x v="0"/>
    <x v="0"/>
    <x v="1"/>
    <s v="California"/>
    <x v="3"/>
    <x v="1"/>
    <x v="728"/>
    <x v="1"/>
    <x v="10"/>
    <x v="727"/>
    <n v="35.200000000000003"/>
    <n v="5"/>
    <n v="0"/>
    <n v="16.544"/>
    <n v="35.200000000000003"/>
    <n v="0"/>
    <x v="3"/>
    <x v="2"/>
    <s v="Q4"/>
    <x v="2"/>
  </r>
  <r>
    <n v="5260"/>
    <s v="CA-2017-158722"/>
    <x v="179"/>
    <x v="215"/>
    <x v="1"/>
    <s v="MA-17560"/>
    <s v="Matt Abelman"/>
    <x v="2"/>
    <x v="0"/>
    <x v="10"/>
    <s v="Pennsylvania"/>
    <x v="74"/>
    <x v="3"/>
    <x v="640"/>
    <x v="1"/>
    <x v="10"/>
    <x v="640"/>
    <n v="45.527999999999999"/>
    <n v="3"/>
    <n v="0.2"/>
    <n v="15.934799999999999"/>
    <n v="36.422400000000003"/>
    <n v="9.1056000000000008"/>
    <x v="3"/>
    <x v="2"/>
    <s v="Q4"/>
    <x v="5"/>
  </r>
  <r>
    <n v="5261"/>
    <s v="CA-2014-105165"/>
    <x v="557"/>
    <x v="793"/>
    <x v="2"/>
    <s v="SZ-20035"/>
    <s v="Sam Zeldin"/>
    <x v="2"/>
    <x v="0"/>
    <x v="12"/>
    <s v="Texas"/>
    <x v="66"/>
    <x v="2"/>
    <x v="1361"/>
    <x v="2"/>
    <x v="7"/>
    <x v="1347"/>
    <n v="196.77600000000001"/>
    <n v="3"/>
    <n v="0.2"/>
    <n v="14.7582"/>
    <n v="157.42080000000001"/>
    <n v="39.355200000000004"/>
    <x v="2"/>
    <x v="8"/>
    <s v="Q3"/>
    <x v="1"/>
  </r>
  <r>
    <n v="5262"/>
    <s v="CA-2014-105165"/>
    <x v="557"/>
    <x v="793"/>
    <x v="2"/>
    <s v="SZ-20035"/>
    <s v="Sam Zeldin"/>
    <x v="2"/>
    <x v="0"/>
    <x v="12"/>
    <s v="Texas"/>
    <x v="66"/>
    <x v="2"/>
    <x v="347"/>
    <x v="1"/>
    <x v="8"/>
    <x v="347"/>
    <n v="2.92"/>
    <n v="2"/>
    <n v="0.8"/>
    <n v="-4.8179999999999996"/>
    <n v="0.58399999999999985"/>
    <n v="2.3359999999999999"/>
    <x v="2"/>
    <x v="8"/>
    <s v="Q3"/>
    <x v="1"/>
  </r>
  <r>
    <n v="5263"/>
    <s v="CA-2014-105165"/>
    <x v="557"/>
    <x v="793"/>
    <x v="2"/>
    <s v="SZ-20035"/>
    <s v="Sam Zeldin"/>
    <x v="2"/>
    <x v="0"/>
    <x v="12"/>
    <s v="Texas"/>
    <x v="66"/>
    <x v="2"/>
    <x v="738"/>
    <x v="0"/>
    <x v="3"/>
    <x v="737"/>
    <n v="200.79499999999999"/>
    <n v="1"/>
    <n v="0.3"/>
    <n v="-22.948"/>
    <n v="140.55649999999997"/>
    <n v="60.238499999999995"/>
    <x v="2"/>
    <x v="8"/>
    <s v="Q3"/>
    <x v="1"/>
  </r>
  <r>
    <n v="5264"/>
    <s v="CA-2014-105165"/>
    <x v="557"/>
    <x v="793"/>
    <x v="2"/>
    <s v="SZ-20035"/>
    <s v="Sam Zeldin"/>
    <x v="2"/>
    <x v="0"/>
    <x v="12"/>
    <s v="Texas"/>
    <x v="66"/>
    <x v="2"/>
    <x v="1207"/>
    <x v="2"/>
    <x v="11"/>
    <x v="1192"/>
    <n v="46.688000000000002"/>
    <n v="4"/>
    <n v="0.2"/>
    <n v="-2.9180000000000001"/>
    <n v="37.3504"/>
    <n v="9.3376000000000001"/>
    <x v="2"/>
    <x v="8"/>
    <s v="Q3"/>
    <x v="1"/>
  </r>
  <r>
    <n v="5265"/>
    <s v="CA-2014-105165"/>
    <x v="557"/>
    <x v="793"/>
    <x v="2"/>
    <s v="SZ-20035"/>
    <s v="Sam Zeldin"/>
    <x v="2"/>
    <x v="0"/>
    <x v="12"/>
    <s v="Texas"/>
    <x v="66"/>
    <x v="2"/>
    <x v="1583"/>
    <x v="1"/>
    <x v="6"/>
    <x v="1574"/>
    <n v="21.864000000000001"/>
    <n v="3"/>
    <n v="0.2"/>
    <n v="3.5529000000000002"/>
    <n v="17.491200000000003"/>
    <n v="4.3728000000000007"/>
    <x v="2"/>
    <x v="8"/>
    <s v="Q3"/>
    <x v="1"/>
  </r>
  <r>
    <n v="5266"/>
    <s v="CA-2017-147452"/>
    <x v="1033"/>
    <x v="914"/>
    <x v="2"/>
    <s v="CS-11845"/>
    <s v="Cari Sayre"/>
    <x v="1"/>
    <x v="0"/>
    <x v="4"/>
    <s v="Washington"/>
    <x v="5"/>
    <x v="1"/>
    <x v="1017"/>
    <x v="1"/>
    <x v="10"/>
    <x v="1008"/>
    <n v="11.76"/>
    <n v="2"/>
    <n v="0"/>
    <n v="5.7624000000000004"/>
    <n v="11.76"/>
    <n v="0"/>
    <x v="3"/>
    <x v="8"/>
    <s v="Q3"/>
    <x v="3"/>
  </r>
  <r>
    <n v="5267"/>
    <s v="CA-2017-147452"/>
    <x v="1033"/>
    <x v="914"/>
    <x v="2"/>
    <s v="CS-11845"/>
    <s v="Cari Sayre"/>
    <x v="1"/>
    <x v="0"/>
    <x v="4"/>
    <s v="Washington"/>
    <x v="5"/>
    <x v="1"/>
    <x v="1558"/>
    <x v="1"/>
    <x v="10"/>
    <x v="1547"/>
    <n v="167.94"/>
    <n v="3"/>
    <n v="0"/>
    <n v="82.290599999999998"/>
    <n v="167.94"/>
    <n v="0"/>
    <x v="3"/>
    <x v="8"/>
    <s v="Q3"/>
    <x v="3"/>
  </r>
  <r>
    <n v="5268"/>
    <s v="CA-2017-147452"/>
    <x v="1033"/>
    <x v="914"/>
    <x v="2"/>
    <s v="CS-11845"/>
    <s v="Cari Sayre"/>
    <x v="1"/>
    <x v="0"/>
    <x v="4"/>
    <s v="Washington"/>
    <x v="5"/>
    <x v="1"/>
    <x v="1034"/>
    <x v="1"/>
    <x v="9"/>
    <x v="1025"/>
    <n v="3.89"/>
    <n v="1"/>
    <n v="0"/>
    <n v="1.0114000000000001"/>
    <n v="3.89"/>
    <n v="0"/>
    <x v="3"/>
    <x v="8"/>
    <s v="Q3"/>
    <x v="3"/>
  </r>
  <r>
    <n v="5269"/>
    <s v="US-2017-114657"/>
    <x v="673"/>
    <x v="410"/>
    <x v="1"/>
    <s v="MH-18115"/>
    <s v="Mick Hernandez"/>
    <x v="2"/>
    <x v="0"/>
    <x v="181"/>
    <s v="New York"/>
    <x v="231"/>
    <x v="3"/>
    <x v="1728"/>
    <x v="2"/>
    <x v="15"/>
    <x v="1715"/>
    <n v="52.44"/>
    <n v="4"/>
    <n v="0"/>
    <n v="24.122399999999999"/>
    <n v="52.44"/>
    <n v="0"/>
    <x v="3"/>
    <x v="0"/>
    <s v="Q4"/>
    <x v="6"/>
  </r>
  <r>
    <n v="5270"/>
    <s v="CA-2017-144484"/>
    <x v="220"/>
    <x v="218"/>
    <x v="3"/>
    <s v="CB-12025"/>
    <s v="Cassandra Brandow"/>
    <x v="0"/>
    <x v="0"/>
    <x v="8"/>
    <s v="California"/>
    <x v="94"/>
    <x v="1"/>
    <x v="74"/>
    <x v="0"/>
    <x v="5"/>
    <x v="74"/>
    <n v="32.36"/>
    <n v="4"/>
    <n v="0"/>
    <n v="11.6496"/>
    <n v="32.36"/>
    <n v="0"/>
    <x v="3"/>
    <x v="8"/>
    <s v="Q3"/>
    <x v="2"/>
  </r>
  <r>
    <n v="5271"/>
    <s v="CA-2017-144484"/>
    <x v="220"/>
    <x v="218"/>
    <x v="3"/>
    <s v="CB-12025"/>
    <s v="Cassandra Brandow"/>
    <x v="0"/>
    <x v="0"/>
    <x v="8"/>
    <s v="California"/>
    <x v="94"/>
    <x v="1"/>
    <x v="723"/>
    <x v="1"/>
    <x v="9"/>
    <x v="722"/>
    <n v="406.6"/>
    <n v="5"/>
    <n v="0"/>
    <n v="113.848"/>
    <n v="406.6"/>
    <n v="0"/>
    <x v="3"/>
    <x v="8"/>
    <s v="Q3"/>
    <x v="2"/>
  </r>
  <r>
    <n v="5272"/>
    <s v="CA-2017-125913"/>
    <x v="1034"/>
    <x v="1019"/>
    <x v="3"/>
    <s v="JO-15145"/>
    <s v="Jack O'Briant"/>
    <x v="1"/>
    <x v="0"/>
    <x v="1"/>
    <s v="California"/>
    <x v="141"/>
    <x v="1"/>
    <x v="5"/>
    <x v="0"/>
    <x v="5"/>
    <x v="5"/>
    <n v="27.92"/>
    <n v="4"/>
    <n v="0"/>
    <n v="8.0968"/>
    <n v="27.92"/>
    <n v="0"/>
    <x v="3"/>
    <x v="9"/>
    <s v="Q1"/>
    <x v="2"/>
  </r>
  <r>
    <n v="5273"/>
    <s v="CA-2017-125913"/>
    <x v="1034"/>
    <x v="1019"/>
    <x v="3"/>
    <s v="JO-15145"/>
    <s v="Jack O'Briant"/>
    <x v="1"/>
    <x v="0"/>
    <x v="1"/>
    <s v="California"/>
    <x v="141"/>
    <x v="1"/>
    <x v="719"/>
    <x v="0"/>
    <x v="3"/>
    <x v="718"/>
    <n v="399.67200000000003"/>
    <n v="7"/>
    <n v="0.2"/>
    <n v="-14.9877"/>
    <n v="319.73760000000004"/>
    <n v="79.934400000000011"/>
    <x v="3"/>
    <x v="9"/>
    <s v="Q1"/>
    <x v="2"/>
  </r>
  <r>
    <n v="5274"/>
    <s v="US-2016-158309"/>
    <x v="491"/>
    <x v="533"/>
    <x v="2"/>
    <s v="PA-19060"/>
    <s v="Pete Armstrong"/>
    <x v="2"/>
    <x v="0"/>
    <x v="100"/>
    <s v="Florida"/>
    <x v="229"/>
    <x v="0"/>
    <x v="744"/>
    <x v="1"/>
    <x v="8"/>
    <x v="742"/>
    <n v="3.7440000000000002"/>
    <n v="4"/>
    <n v="0.7"/>
    <n v="-2.6208"/>
    <n v="1.1232000000000002"/>
    <n v="2.6208"/>
    <x v="0"/>
    <x v="0"/>
    <s v="Q4"/>
    <x v="3"/>
  </r>
  <r>
    <n v="5275"/>
    <s v="CA-2015-162887"/>
    <x v="209"/>
    <x v="217"/>
    <x v="0"/>
    <s v="SV-20785"/>
    <s v="Stewart Visinsky"/>
    <x v="0"/>
    <x v="0"/>
    <x v="140"/>
    <s v="Vermont"/>
    <x v="369"/>
    <x v="3"/>
    <x v="467"/>
    <x v="0"/>
    <x v="1"/>
    <x v="468"/>
    <n v="715.2"/>
    <n v="3"/>
    <n v="0"/>
    <n v="178.8"/>
    <n v="715.2"/>
    <n v="0"/>
    <x v="1"/>
    <x v="0"/>
    <s v="Q4"/>
    <x v="3"/>
  </r>
  <r>
    <n v="5276"/>
    <s v="CA-2017-147333"/>
    <x v="817"/>
    <x v="404"/>
    <x v="1"/>
    <s v="KL-16555"/>
    <s v="Kelly Lampkin"/>
    <x v="1"/>
    <x v="0"/>
    <x v="115"/>
    <s v="Arkansas"/>
    <x v="145"/>
    <x v="0"/>
    <x v="240"/>
    <x v="2"/>
    <x v="11"/>
    <x v="241"/>
    <n v="159.80000000000001"/>
    <n v="4"/>
    <n v="0"/>
    <n v="70.311999999999998"/>
    <n v="159.80000000000001"/>
    <n v="0"/>
    <x v="3"/>
    <x v="4"/>
    <s v="Q4"/>
    <x v="6"/>
  </r>
  <r>
    <n v="5277"/>
    <s v="CA-2017-147333"/>
    <x v="817"/>
    <x v="404"/>
    <x v="1"/>
    <s v="KL-16555"/>
    <s v="Kelly Lampkin"/>
    <x v="1"/>
    <x v="0"/>
    <x v="115"/>
    <s v="Arkansas"/>
    <x v="145"/>
    <x v="0"/>
    <x v="1044"/>
    <x v="2"/>
    <x v="11"/>
    <x v="1033"/>
    <n v="44.75"/>
    <n v="5"/>
    <n v="0"/>
    <n v="8.5024999999999995"/>
    <n v="44.75"/>
    <n v="0"/>
    <x v="3"/>
    <x v="4"/>
    <s v="Q4"/>
    <x v="6"/>
  </r>
  <r>
    <n v="5278"/>
    <s v="CA-2014-113859"/>
    <x v="103"/>
    <x v="101"/>
    <x v="1"/>
    <s v="BC-11125"/>
    <s v="Becky Castell"/>
    <x v="2"/>
    <x v="0"/>
    <x v="372"/>
    <s v="Texas"/>
    <x v="455"/>
    <x v="2"/>
    <x v="167"/>
    <x v="0"/>
    <x v="1"/>
    <x v="168"/>
    <n v="340.11599999999999"/>
    <n v="6"/>
    <n v="0.3"/>
    <n v="-9.7175999999999991"/>
    <n v="238.08119999999997"/>
    <n v="102.03479999999999"/>
    <x v="2"/>
    <x v="8"/>
    <s v="Q3"/>
    <x v="3"/>
  </r>
  <r>
    <n v="5279"/>
    <s v="CA-2014-159681"/>
    <x v="1035"/>
    <x v="623"/>
    <x v="1"/>
    <s v="PO-18850"/>
    <s v="Patrick O'Brill"/>
    <x v="0"/>
    <x v="0"/>
    <x v="173"/>
    <s v="Virginia"/>
    <x v="220"/>
    <x v="0"/>
    <x v="954"/>
    <x v="1"/>
    <x v="10"/>
    <x v="947"/>
    <n v="105.52"/>
    <n v="4"/>
    <n v="0"/>
    <n v="48.539200000000001"/>
    <n v="105.52"/>
    <n v="0"/>
    <x v="2"/>
    <x v="4"/>
    <s v="Q4"/>
    <x v="1"/>
  </r>
  <r>
    <n v="5280"/>
    <s v="US-2017-104094"/>
    <x v="210"/>
    <x v="218"/>
    <x v="1"/>
    <s v="AG-10675"/>
    <s v="Anna Gayman"/>
    <x v="0"/>
    <x v="0"/>
    <x v="158"/>
    <s v="Wisconsin"/>
    <x v="201"/>
    <x v="2"/>
    <x v="1556"/>
    <x v="2"/>
    <x v="11"/>
    <x v="1545"/>
    <n v="13.48"/>
    <n v="1"/>
    <n v="0"/>
    <n v="1.8872"/>
    <n v="13.48"/>
    <n v="0"/>
    <x v="3"/>
    <x v="8"/>
    <s v="Q3"/>
    <x v="6"/>
  </r>
  <r>
    <n v="5281"/>
    <s v="CA-2017-152709"/>
    <x v="566"/>
    <x v="737"/>
    <x v="1"/>
    <s v="DB-13210"/>
    <s v="Dean Braden"/>
    <x v="0"/>
    <x v="0"/>
    <x v="66"/>
    <s v="Michigan"/>
    <x v="151"/>
    <x v="2"/>
    <x v="1354"/>
    <x v="1"/>
    <x v="4"/>
    <x v="1340"/>
    <n v="85.52"/>
    <n v="2"/>
    <n v="0"/>
    <n v="22.235199999999999"/>
    <n v="85.52"/>
    <n v="0"/>
    <x v="3"/>
    <x v="2"/>
    <s v="Q4"/>
    <x v="3"/>
  </r>
  <r>
    <n v="5282"/>
    <s v="CA-2015-105158"/>
    <x v="577"/>
    <x v="1104"/>
    <x v="1"/>
    <s v="SP-20860"/>
    <s v="Sung Pak"/>
    <x v="1"/>
    <x v="0"/>
    <x v="30"/>
    <s v="Minnesota"/>
    <x v="38"/>
    <x v="2"/>
    <x v="50"/>
    <x v="0"/>
    <x v="5"/>
    <x v="50"/>
    <n v="6.16"/>
    <n v="2"/>
    <n v="0"/>
    <n v="2.9567999999999999"/>
    <n v="6.16"/>
    <n v="0"/>
    <x v="1"/>
    <x v="8"/>
    <s v="Q3"/>
    <x v="3"/>
  </r>
  <r>
    <n v="5283"/>
    <s v="CA-2015-105158"/>
    <x v="577"/>
    <x v="1104"/>
    <x v="1"/>
    <s v="SP-20860"/>
    <s v="Sung Pak"/>
    <x v="1"/>
    <x v="0"/>
    <x v="30"/>
    <s v="Minnesota"/>
    <x v="38"/>
    <x v="2"/>
    <x v="314"/>
    <x v="1"/>
    <x v="10"/>
    <x v="314"/>
    <n v="36.840000000000003"/>
    <n v="3"/>
    <n v="0"/>
    <n v="17.314800000000002"/>
    <n v="36.840000000000003"/>
    <n v="0"/>
    <x v="1"/>
    <x v="8"/>
    <s v="Q3"/>
    <x v="3"/>
  </r>
  <r>
    <n v="5284"/>
    <s v="CA-2014-133424"/>
    <x v="809"/>
    <x v="1114"/>
    <x v="1"/>
    <s v="Dl-13600"/>
    <s v="Dorris liebe"/>
    <x v="1"/>
    <x v="0"/>
    <x v="4"/>
    <s v="Washington"/>
    <x v="59"/>
    <x v="1"/>
    <x v="1505"/>
    <x v="1"/>
    <x v="4"/>
    <x v="1492"/>
    <n v="15.84"/>
    <n v="3"/>
    <n v="0"/>
    <n v="0"/>
    <n v="15.84"/>
    <n v="0"/>
    <x v="2"/>
    <x v="10"/>
    <s v="Q1"/>
    <x v="1"/>
  </r>
  <r>
    <n v="5285"/>
    <s v="CA-2014-133424"/>
    <x v="809"/>
    <x v="1114"/>
    <x v="1"/>
    <s v="Dl-13600"/>
    <s v="Dorris liebe"/>
    <x v="1"/>
    <x v="0"/>
    <x v="4"/>
    <s v="Washington"/>
    <x v="59"/>
    <x v="1"/>
    <x v="579"/>
    <x v="1"/>
    <x v="2"/>
    <x v="579"/>
    <n v="44.4"/>
    <n v="3"/>
    <n v="0"/>
    <n v="22.2"/>
    <n v="44.4"/>
    <n v="0"/>
    <x v="2"/>
    <x v="10"/>
    <s v="Q1"/>
    <x v="1"/>
  </r>
  <r>
    <n v="5286"/>
    <s v="CA-2017-105991"/>
    <x v="1024"/>
    <x v="593"/>
    <x v="2"/>
    <s v="LH-17020"/>
    <s v="Lisa Hazard"/>
    <x v="0"/>
    <x v="0"/>
    <x v="103"/>
    <s v="Colorado"/>
    <x v="127"/>
    <x v="1"/>
    <x v="111"/>
    <x v="1"/>
    <x v="12"/>
    <x v="111"/>
    <n v="21.24"/>
    <n v="9"/>
    <n v="0.2"/>
    <n v="7.4340000000000002"/>
    <n v="16.992000000000001"/>
    <n v="4.2480000000000002"/>
    <x v="3"/>
    <x v="5"/>
    <s v="Q2"/>
    <x v="5"/>
  </r>
  <r>
    <n v="5287"/>
    <s v="CA-2017-105991"/>
    <x v="1024"/>
    <x v="593"/>
    <x v="2"/>
    <s v="LH-17020"/>
    <s v="Lisa Hazard"/>
    <x v="0"/>
    <x v="0"/>
    <x v="103"/>
    <s v="Colorado"/>
    <x v="127"/>
    <x v="1"/>
    <x v="122"/>
    <x v="1"/>
    <x v="8"/>
    <x v="122"/>
    <n v="9.5519999999999996"/>
    <n v="8"/>
    <n v="0.7"/>
    <n v="-7.3231999999999999"/>
    <n v="2.8656000000000001"/>
    <n v="6.686399999999999"/>
    <x v="3"/>
    <x v="5"/>
    <s v="Q2"/>
    <x v="5"/>
  </r>
  <r>
    <n v="5288"/>
    <s v="CA-2017-105991"/>
    <x v="1024"/>
    <x v="593"/>
    <x v="2"/>
    <s v="LH-17020"/>
    <s v="Lisa Hazard"/>
    <x v="0"/>
    <x v="0"/>
    <x v="103"/>
    <s v="Colorado"/>
    <x v="127"/>
    <x v="1"/>
    <x v="899"/>
    <x v="0"/>
    <x v="0"/>
    <x v="892"/>
    <n v="89.991"/>
    <n v="3"/>
    <n v="0.7"/>
    <n v="-152.9847"/>
    <n v="26.997300000000003"/>
    <n v="62.993699999999997"/>
    <x v="3"/>
    <x v="5"/>
    <s v="Q2"/>
    <x v="5"/>
  </r>
  <r>
    <n v="5289"/>
    <s v="US-2017-136784"/>
    <x v="504"/>
    <x v="547"/>
    <x v="1"/>
    <s v="AD-10180"/>
    <s v="Alan Dominguez"/>
    <x v="2"/>
    <x v="0"/>
    <x v="8"/>
    <s v="California"/>
    <x v="34"/>
    <x v="1"/>
    <x v="1127"/>
    <x v="1"/>
    <x v="10"/>
    <x v="1115"/>
    <n v="163.96"/>
    <n v="4"/>
    <n v="0"/>
    <n v="80.340400000000002"/>
    <n v="163.96"/>
    <n v="0"/>
    <x v="3"/>
    <x v="3"/>
    <s v="Q2"/>
    <x v="1"/>
  </r>
  <r>
    <n v="5290"/>
    <s v="CA-2014-146283"/>
    <x v="78"/>
    <x v="359"/>
    <x v="1"/>
    <s v="KT-16465"/>
    <s v="Kean Takahito"/>
    <x v="0"/>
    <x v="0"/>
    <x v="12"/>
    <s v="Texas"/>
    <x v="66"/>
    <x v="2"/>
    <x v="862"/>
    <x v="1"/>
    <x v="10"/>
    <x v="856"/>
    <n v="17.904"/>
    <n v="2"/>
    <n v="0.2"/>
    <n v="6.2664"/>
    <n v="14.3232"/>
    <n v="3.5808"/>
    <x v="2"/>
    <x v="8"/>
    <s v="Q3"/>
    <x v="2"/>
  </r>
  <r>
    <n v="5291"/>
    <s v="CA-2014-146283"/>
    <x v="78"/>
    <x v="359"/>
    <x v="1"/>
    <s v="KT-16465"/>
    <s v="Kean Takahito"/>
    <x v="0"/>
    <x v="0"/>
    <x v="12"/>
    <s v="Texas"/>
    <x v="66"/>
    <x v="2"/>
    <x v="157"/>
    <x v="0"/>
    <x v="1"/>
    <x v="158"/>
    <n v="966.7"/>
    <n v="5"/>
    <n v="0.3"/>
    <n v="-13.81"/>
    <n v="676.68999999999994"/>
    <n v="290.01"/>
    <x v="2"/>
    <x v="8"/>
    <s v="Q3"/>
    <x v="2"/>
  </r>
  <r>
    <n v="5292"/>
    <s v="CA-2014-146283"/>
    <x v="78"/>
    <x v="359"/>
    <x v="1"/>
    <s v="KT-16465"/>
    <s v="Kean Takahito"/>
    <x v="0"/>
    <x v="0"/>
    <x v="12"/>
    <s v="Texas"/>
    <x v="66"/>
    <x v="2"/>
    <x v="67"/>
    <x v="1"/>
    <x v="10"/>
    <x v="67"/>
    <n v="182.11199999999999"/>
    <n v="6"/>
    <n v="0.2"/>
    <n v="61.462800000000001"/>
    <n v="145.68960000000001"/>
    <n v="36.422400000000003"/>
    <x v="2"/>
    <x v="8"/>
    <s v="Q3"/>
    <x v="2"/>
  </r>
  <r>
    <n v="5293"/>
    <s v="CA-2017-151218"/>
    <x v="308"/>
    <x v="266"/>
    <x v="2"/>
    <s v="PJ-19015"/>
    <s v="Pauline Johnson"/>
    <x v="0"/>
    <x v="0"/>
    <x v="100"/>
    <s v="Florida"/>
    <x v="123"/>
    <x v="0"/>
    <x v="1427"/>
    <x v="1"/>
    <x v="4"/>
    <x v="1415"/>
    <n v="4.4640000000000004"/>
    <n v="1"/>
    <n v="0.2"/>
    <n v="0.33479999999999999"/>
    <n v="3.5712000000000006"/>
    <n v="0.89280000000000015"/>
    <x v="3"/>
    <x v="1"/>
    <s v="Q2"/>
    <x v="0"/>
  </r>
  <r>
    <n v="5294"/>
    <s v="CA-2015-111073"/>
    <x v="207"/>
    <x v="1090"/>
    <x v="1"/>
    <s v="MC-18100"/>
    <s v="Mick Crebagga"/>
    <x v="0"/>
    <x v="0"/>
    <x v="64"/>
    <s v="Ohio"/>
    <x v="81"/>
    <x v="3"/>
    <x v="838"/>
    <x v="0"/>
    <x v="3"/>
    <x v="832"/>
    <n v="51.588000000000001"/>
    <n v="1"/>
    <n v="0.4"/>
    <n v="-15.4764"/>
    <n v="30.9528"/>
    <n v="20.635200000000001"/>
    <x v="1"/>
    <x v="4"/>
    <s v="Q4"/>
    <x v="3"/>
  </r>
  <r>
    <n v="5295"/>
    <s v="CA-2017-144883"/>
    <x v="733"/>
    <x v="667"/>
    <x v="1"/>
    <s v="BO-11350"/>
    <s v="Bill Overfelt"/>
    <x v="1"/>
    <x v="0"/>
    <x v="43"/>
    <s v="Minnesota"/>
    <x v="529"/>
    <x v="2"/>
    <x v="1729"/>
    <x v="1"/>
    <x v="2"/>
    <x v="1716"/>
    <n v="50.4"/>
    <n v="8"/>
    <n v="0"/>
    <n v="23.184000000000001"/>
    <n v="50.4"/>
    <n v="0"/>
    <x v="3"/>
    <x v="6"/>
    <s v="Q3"/>
    <x v="0"/>
  </r>
  <r>
    <n v="5296"/>
    <s v="CA-2017-142174"/>
    <x v="168"/>
    <x v="174"/>
    <x v="1"/>
    <s v="DP-13000"/>
    <s v="Darren Powers"/>
    <x v="0"/>
    <x v="0"/>
    <x v="12"/>
    <s v="Texas"/>
    <x v="16"/>
    <x v="2"/>
    <x v="964"/>
    <x v="1"/>
    <x v="10"/>
    <x v="957"/>
    <n v="89.567999999999998"/>
    <n v="2"/>
    <n v="0.2"/>
    <n v="32.468400000000003"/>
    <n v="71.654399999999995"/>
    <n v="17.913599999999999"/>
    <x v="3"/>
    <x v="10"/>
    <s v="Q1"/>
    <x v="3"/>
  </r>
  <r>
    <n v="5297"/>
    <s v="CA-2017-108791"/>
    <x v="944"/>
    <x v="849"/>
    <x v="1"/>
    <s v="TM-21490"/>
    <s v="Tony Molinari"/>
    <x v="0"/>
    <x v="0"/>
    <x v="181"/>
    <s v="New York"/>
    <x v="231"/>
    <x v="3"/>
    <x v="943"/>
    <x v="0"/>
    <x v="5"/>
    <x v="936"/>
    <n v="14.89"/>
    <n v="1"/>
    <n v="0"/>
    <n v="4.0202999999999998"/>
    <n v="14.89"/>
    <n v="0"/>
    <x v="3"/>
    <x v="7"/>
    <s v="Q3"/>
    <x v="6"/>
  </r>
  <r>
    <n v="5298"/>
    <s v="CA-2017-108791"/>
    <x v="944"/>
    <x v="849"/>
    <x v="1"/>
    <s v="TM-21490"/>
    <s v="Tony Molinari"/>
    <x v="0"/>
    <x v="0"/>
    <x v="181"/>
    <s v="New York"/>
    <x v="231"/>
    <x v="3"/>
    <x v="704"/>
    <x v="2"/>
    <x v="7"/>
    <x v="704"/>
    <n v="543.91999999999996"/>
    <n v="8"/>
    <n v="0"/>
    <n v="135.97999999999999"/>
    <n v="543.91999999999996"/>
    <n v="0"/>
    <x v="3"/>
    <x v="7"/>
    <s v="Q3"/>
    <x v="6"/>
  </r>
  <r>
    <n v="5299"/>
    <s v="CA-2016-106656"/>
    <x v="713"/>
    <x v="750"/>
    <x v="2"/>
    <s v="DV-13045"/>
    <s v="Darrin Van Huff"/>
    <x v="1"/>
    <x v="0"/>
    <x v="70"/>
    <s v="California"/>
    <x v="88"/>
    <x v="1"/>
    <x v="29"/>
    <x v="1"/>
    <x v="12"/>
    <x v="29"/>
    <n v="4.08"/>
    <n v="2"/>
    <n v="0"/>
    <n v="1.9176"/>
    <n v="4.08"/>
    <n v="0"/>
    <x v="0"/>
    <x v="8"/>
    <s v="Q3"/>
    <x v="5"/>
  </r>
  <r>
    <n v="5300"/>
    <s v="CA-2016-106656"/>
    <x v="713"/>
    <x v="750"/>
    <x v="2"/>
    <s v="DV-13045"/>
    <s v="Darrin Van Huff"/>
    <x v="1"/>
    <x v="0"/>
    <x v="70"/>
    <s v="California"/>
    <x v="88"/>
    <x v="1"/>
    <x v="165"/>
    <x v="1"/>
    <x v="2"/>
    <x v="166"/>
    <n v="18.899999999999999"/>
    <n v="3"/>
    <n v="0"/>
    <n v="8.6940000000000008"/>
    <n v="18.899999999999999"/>
    <n v="0"/>
    <x v="0"/>
    <x v="8"/>
    <s v="Q3"/>
    <x v="5"/>
  </r>
  <r>
    <n v="5301"/>
    <s v="CA-2016-113831"/>
    <x v="198"/>
    <x v="895"/>
    <x v="1"/>
    <s v="AH-10690"/>
    <s v="Anna Häberlin"/>
    <x v="1"/>
    <x v="0"/>
    <x v="24"/>
    <s v="Virginia"/>
    <x v="28"/>
    <x v="0"/>
    <x v="1337"/>
    <x v="0"/>
    <x v="3"/>
    <x v="1322"/>
    <n v="2275.5"/>
    <n v="10"/>
    <n v="0"/>
    <n v="386.83499999999998"/>
    <n v="2275.5"/>
    <n v="0"/>
    <x v="0"/>
    <x v="5"/>
    <s v="Q2"/>
    <x v="2"/>
  </r>
  <r>
    <n v="5302"/>
    <s v="CA-2016-113831"/>
    <x v="198"/>
    <x v="895"/>
    <x v="1"/>
    <s v="AH-10690"/>
    <s v="Anna Häberlin"/>
    <x v="1"/>
    <x v="0"/>
    <x v="24"/>
    <s v="Virginia"/>
    <x v="28"/>
    <x v="0"/>
    <x v="764"/>
    <x v="2"/>
    <x v="11"/>
    <x v="763"/>
    <n v="1979.7"/>
    <n v="6"/>
    <n v="0"/>
    <n v="653.30100000000004"/>
    <n v="1979.7"/>
    <n v="0"/>
    <x v="0"/>
    <x v="5"/>
    <s v="Q2"/>
    <x v="2"/>
  </r>
  <r>
    <n v="5303"/>
    <s v="CA-2016-113831"/>
    <x v="198"/>
    <x v="895"/>
    <x v="1"/>
    <s v="AH-10690"/>
    <s v="Anna Häberlin"/>
    <x v="1"/>
    <x v="0"/>
    <x v="24"/>
    <s v="Virginia"/>
    <x v="28"/>
    <x v="0"/>
    <x v="488"/>
    <x v="1"/>
    <x v="2"/>
    <x v="488"/>
    <n v="62.1"/>
    <n v="6"/>
    <n v="0"/>
    <n v="29.808"/>
    <n v="62.1"/>
    <n v="0"/>
    <x v="0"/>
    <x v="5"/>
    <s v="Q2"/>
    <x v="2"/>
  </r>
  <r>
    <n v="5304"/>
    <s v="US-2014-139500"/>
    <x v="912"/>
    <x v="779"/>
    <x v="1"/>
    <s v="AB-10165"/>
    <s v="Alan Barnes"/>
    <x v="0"/>
    <x v="0"/>
    <x v="27"/>
    <s v="Illinois"/>
    <x v="67"/>
    <x v="2"/>
    <x v="1391"/>
    <x v="0"/>
    <x v="1"/>
    <x v="1377"/>
    <n v="37.295999999999999"/>
    <n v="2"/>
    <n v="0.3"/>
    <n v="-1.0656000000000001"/>
    <n v="26.107199999999999"/>
    <n v="11.188799999999999"/>
    <x v="2"/>
    <x v="0"/>
    <s v="Q4"/>
    <x v="1"/>
  </r>
  <r>
    <n v="5305"/>
    <s v="US-2014-166310"/>
    <x v="158"/>
    <x v="160"/>
    <x v="2"/>
    <s v="JS-15940"/>
    <s v="Joni Sundaresam"/>
    <x v="2"/>
    <x v="0"/>
    <x v="164"/>
    <s v="Texas"/>
    <x v="210"/>
    <x v="2"/>
    <x v="1445"/>
    <x v="0"/>
    <x v="5"/>
    <x v="1432"/>
    <n v="8.5440000000000005"/>
    <n v="2"/>
    <n v="0.6"/>
    <n v="-7.476"/>
    <n v="3.4176000000000002"/>
    <n v="5.1264000000000003"/>
    <x v="2"/>
    <x v="8"/>
    <s v="Q3"/>
    <x v="1"/>
  </r>
  <r>
    <n v="5306"/>
    <s v="US-2016-168410"/>
    <x v="823"/>
    <x v="874"/>
    <x v="1"/>
    <s v="BV-11245"/>
    <s v="Benjamin Venier"/>
    <x v="1"/>
    <x v="0"/>
    <x v="147"/>
    <s v="New York"/>
    <x v="187"/>
    <x v="3"/>
    <x v="93"/>
    <x v="0"/>
    <x v="5"/>
    <x v="93"/>
    <n v="68.95"/>
    <n v="5"/>
    <n v="0"/>
    <n v="28.959"/>
    <n v="68.95"/>
    <n v="0"/>
    <x v="0"/>
    <x v="11"/>
    <s v="Q1"/>
    <x v="1"/>
  </r>
  <r>
    <n v="5307"/>
    <s v="US-2016-168410"/>
    <x v="823"/>
    <x v="874"/>
    <x v="1"/>
    <s v="BV-11245"/>
    <s v="Benjamin Venier"/>
    <x v="1"/>
    <x v="0"/>
    <x v="147"/>
    <s v="New York"/>
    <x v="187"/>
    <x v="3"/>
    <x v="595"/>
    <x v="1"/>
    <x v="4"/>
    <x v="595"/>
    <n v="296.37"/>
    <n v="3"/>
    <n v="0"/>
    <n v="80.019900000000007"/>
    <n v="296.37"/>
    <n v="0"/>
    <x v="0"/>
    <x v="11"/>
    <s v="Q1"/>
    <x v="1"/>
  </r>
  <r>
    <n v="5308"/>
    <s v="US-2016-168410"/>
    <x v="823"/>
    <x v="874"/>
    <x v="1"/>
    <s v="BV-11245"/>
    <s v="Benjamin Venier"/>
    <x v="1"/>
    <x v="0"/>
    <x v="147"/>
    <s v="New York"/>
    <x v="187"/>
    <x v="3"/>
    <x v="1730"/>
    <x v="2"/>
    <x v="7"/>
    <x v="1717"/>
    <n v="39.979999999999997"/>
    <n v="2"/>
    <n v="0"/>
    <n v="1.9990000000000001"/>
    <n v="39.979999999999997"/>
    <n v="0"/>
    <x v="0"/>
    <x v="11"/>
    <s v="Q1"/>
    <x v="1"/>
  </r>
  <r>
    <n v="5309"/>
    <s v="CA-2017-131254"/>
    <x v="123"/>
    <x v="410"/>
    <x v="2"/>
    <s v="NC-18415"/>
    <s v="Nathan Cano"/>
    <x v="0"/>
    <x v="0"/>
    <x v="12"/>
    <s v="Texas"/>
    <x v="14"/>
    <x v="2"/>
    <x v="1209"/>
    <x v="0"/>
    <x v="1"/>
    <x v="1194"/>
    <n v="191.05799999999999"/>
    <n v="3"/>
    <n v="0.3"/>
    <n v="-46.399799999999999"/>
    <n v="133.7406"/>
    <n v="57.317399999999999"/>
    <x v="3"/>
    <x v="0"/>
    <s v="Q4"/>
    <x v="1"/>
  </r>
  <r>
    <n v="5310"/>
    <s v="CA-2017-131254"/>
    <x v="123"/>
    <x v="410"/>
    <x v="2"/>
    <s v="NC-18415"/>
    <s v="Nathan Cano"/>
    <x v="0"/>
    <x v="0"/>
    <x v="12"/>
    <s v="Texas"/>
    <x v="14"/>
    <x v="2"/>
    <x v="1731"/>
    <x v="1"/>
    <x v="6"/>
    <x v="1718"/>
    <n v="13.04"/>
    <n v="5"/>
    <n v="0.2"/>
    <n v="3.9119999999999999"/>
    <n v="10.432"/>
    <n v="2.6080000000000001"/>
    <x v="3"/>
    <x v="0"/>
    <s v="Q4"/>
    <x v="1"/>
  </r>
  <r>
    <n v="5311"/>
    <s v="CA-2017-131254"/>
    <x v="123"/>
    <x v="410"/>
    <x v="2"/>
    <s v="NC-18415"/>
    <s v="Nathan Cano"/>
    <x v="0"/>
    <x v="0"/>
    <x v="12"/>
    <s v="Texas"/>
    <x v="14"/>
    <x v="2"/>
    <x v="450"/>
    <x v="1"/>
    <x v="8"/>
    <x v="451"/>
    <n v="1525.1880000000001"/>
    <n v="6"/>
    <n v="0.8"/>
    <n v="-2287.7820000000002"/>
    <n v="305.03759999999994"/>
    <n v="1220.1504000000002"/>
    <x v="3"/>
    <x v="0"/>
    <s v="Q4"/>
    <x v="1"/>
  </r>
  <r>
    <n v="5312"/>
    <s v="CA-2016-123414"/>
    <x v="1036"/>
    <x v="395"/>
    <x v="1"/>
    <s v="SU-20665"/>
    <s v="Stephanie Ulpright"/>
    <x v="2"/>
    <x v="0"/>
    <x v="202"/>
    <s v="North Carolina"/>
    <x v="253"/>
    <x v="0"/>
    <x v="1363"/>
    <x v="1"/>
    <x v="2"/>
    <x v="1349"/>
    <n v="9.2159999999999993"/>
    <n v="4"/>
    <n v="0.2"/>
    <n v="3.3408000000000002"/>
    <n v="7.3727999999999998"/>
    <n v="1.8431999999999999"/>
    <x v="0"/>
    <x v="6"/>
    <s v="Q3"/>
    <x v="1"/>
  </r>
  <r>
    <n v="5313"/>
    <s v="CA-2016-123414"/>
    <x v="1036"/>
    <x v="395"/>
    <x v="1"/>
    <s v="SU-20665"/>
    <s v="Stephanie Ulpright"/>
    <x v="2"/>
    <x v="0"/>
    <x v="202"/>
    <s v="North Carolina"/>
    <x v="253"/>
    <x v="0"/>
    <x v="354"/>
    <x v="1"/>
    <x v="14"/>
    <x v="354"/>
    <n v="28.047999999999998"/>
    <n v="2"/>
    <n v="0.2"/>
    <n v="3.5059999999999998"/>
    <n v="22.438400000000001"/>
    <n v="5.6096000000000004"/>
    <x v="0"/>
    <x v="6"/>
    <s v="Q3"/>
    <x v="1"/>
  </r>
  <r>
    <n v="5314"/>
    <s v="CA-2017-137876"/>
    <x v="504"/>
    <x v="547"/>
    <x v="1"/>
    <s v="DJ-13510"/>
    <s v="Don Jones"/>
    <x v="1"/>
    <x v="0"/>
    <x v="8"/>
    <s v="California"/>
    <x v="94"/>
    <x v="1"/>
    <x v="596"/>
    <x v="0"/>
    <x v="5"/>
    <x v="596"/>
    <n v="64.959999999999994"/>
    <n v="2"/>
    <n v="0"/>
    <n v="21.436800000000002"/>
    <n v="64.959999999999994"/>
    <n v="0"/>
    <x v="3"/>
    <x v="3"/>
    <s v="Q2"/>
    <x v="1"/>
  </r>
  <r>
    <n v="5315"/>
    <s v="CA-2017-137876"/>
    <x v="504"/>
    <x v="547"/>
    <x v="1"/>
    <s v="DJ-13510"/>
    <s v="Don Jones"/>
    <x v="1"/>
    <x v="0"/>
    <x v="8"/>
    <s v="California"/>
    <x v="94"/>
    <x v="1"/>
    <x v="588"/>
    <x v="1"/>
    <x v="12"/>
    <x v="588"/>
    <n v="30.56"/>
    <n v="4"/>
    <n v="0"/>
    <n v="14.974399999999999"/>
    <n v="30.56"/>
    <n v="0"/>
    <x v="3"/>
    <x v="3"/>
    <s v="Q2"/>
    <x v="1"/>
  </r>
  <r>
    <n v="5316"/>
    <s v="CA-2016-154060"/>
    <x v="440"/>
    <x v="588"/>
    <x v="1"/>
    <s v="DL-12865"/>
    <s v="Dan Lawera"/>
    <x v="0"/>
    <x v="0"/>
    <x v="247"/>
    <s v="North Carolina"/>
    <x v="306"/>
    <x v="0"/>
    <x v="792"/>
    <x v="0"/>
    <x v="1"/>
    <x v="790"/>
    <n v="187.05600000000001"/>
    <n v="9"/>
    <n v="0.2"/>
    <n v="11.691000000000001"/>
    <n v="149.6448"/>
    <n v="37.411200000000001"/>
    <x v="0"/>
    <x v="5"/>
    <s v="Q2"/>
    <x v="2"/>
  </r>
  <r>
    <n v="5317"/>
    <s v="US-2017-162558"/>
    <x v="280"/>
    <x v="391"/>
    <x v="2"/>
    <s v="Dp-13240"/>
    <s v="Dean percer"/>
    <x v="2"/>
    <x v="0"/>
    <x v="289"/>
    <s v="Tennessee"/>
    <x v="364"/>
    <x v="0"/>
    <x v="1256"/>
    <x v="0"/>
    <x v="5"/>
    <x v="1240"/>
    <n v="11.808"/>
    <n v="2"/>
    <n v="0.2"/>
    <n v="1.3284"/>
    <n v="9.4464000000000006"/>
    <n v="2.3616000000000001"/>
    <x v="3"/>
    <x v="2"/>
    <s v="Q4"/>
    <x v="2"/>
  </r>
  <r>
    <n v="5318"/>
    <s v="US-2017-162558"/>
    <x v="280"/>
    <x v="391"/>
    <x v="2"/>
    <s v="Dp-13240"/>
    <s v="Dean percer"/>
    <x v="2"/>
    <x v="0"/>
    <x v="289"/>
    <s v="Tennessee"/>
    <x v="364"/>
    <x v="0"/>
    <x v="441"/>
    <x v="0"/>
    <x v="5"/>
    <x v="1719"/>
    <n v="9.6560000000000006"/>
    <n v="1"/>
    <n v="0.2"/>
    <n v="1.5690999999999999"/>
    <n v="7.724800000000001"/>
    <n v="1.9312000000000002"/>
    <x v="3"/>
    <x v="2"/>
    <s v="Q4"/>
    <x v="2"/>
  </r>
  <r>
    <n v="5319"/>
    <s v="US-2017-162558"/>
    <x v="280"/>
    <x v="391"/>
    <x v="2"/>
    <s v="Dp-13240"/>
    <s v="Dean percer"/>
    <x v="2"/>
    <x v="0"/>
    <x v="289"/>
    <s v="Tennessee"/>
    <x v="364"/>
    <x v="0"/>
    <x v="860"/>
    <x v="1"/>
    <x v="10"/>
    <x v="854"/>
    <n v="20.736000000000001"/>
    <n v="4"/>
    <n v="0.2"/>
    <n v="7.2576000000000001"/>
    <n v="16.588800000000003"/>
    <n v="4.1472000000000007"/>
    <x v="3"/>
    <x v="2"/>
    <s v="Q4"/>
    <x v="2"/>
  </r>
  <r>
    <n v="5320"/>
    <s v="US-2017-162558"/>
    <x v="280"/>
    <x v="391"/>
    <x v="2"/>
    <s v="Dp-13240"/>
    <s v="Dean percer"/>
    <x v="2"/>
    <x v="0"/>
    <x v="289"/>
    <s v="Tennessee"/>
    <x v="364"/>
    <x v="0"/>
    <x v="999"/>
    <x v="1"/>
    <x v="8"/>
    <x v="991"/>
    <n v="27.36"/>
    <n v="3"/>
    <n v="0.7"/>
    <n v="-21.888000000000002"/>
    <n v="8.2080000000000002"/>
    <n v="19.151999999999997"/>
    <x v="3"/>
    <x v="2"/>
    <s v="Q4"/>
    <x v="2"/>
  </r>
  <r>
    <n v="5321"/>
    <s v="US-2017-162558"/>
    <x v="280"/>
    <x v="391"/>
    <x v="2"/>
    <s v="Dp-13240"/>
    <s v="Dean percer"/>
    <x v="2"/>
    <x v="0"/>
    <x v="289"/>
    <s v="Tennessee"/>
    <x v="364"/>
    <x v="0"/>
    <x v="594"/>
    <x v="0"/>
    <x v="3"/>
    <x v="594"/>
    <n v="2314.116"/>
    <n v="7"/>
    <n v="0.4"/>
    <n v="-1002.7836"/>
    <n v="1388.4695999999999"/>
    <n v="925.64640000000009"/>
    <x v="3"/>
    <x v="2"/>
    <s v="Q4"/>
    <x v="2"/>
  </r>
  <r>
    <n v="5322"/>
    <s v="US-2017-162558"/>
    <x v="280"/>
    <x v="391"/>
    <x v="2"/>
    <s v="Dp-13240"/>
    <s v="Dean percer"/>
    <x v="2"/>
    <x v="0"/>
    <x v="289"/>
    <s v="Tennessee"/>
    <x v="364"/>
    <x v="0"/>
    <x v="697"/>
    <x v="1"/>
    <x v="8"/>
    <x v="697"/>
    <n v="34.235999999999997"/>
    <n v="4"/>
    <n v="0.7"/>
    <n v="-26.247599999999998"/>
    <n v="10.270800000000001"/>
    <n v="23.965199999999996"/>
    <x v="3"/>
    <x v="2"/>
    <s v="Q4"/>
    <x v="2"/>
  </r>
  <r>
    <n v="5323"/>
    <s v="US-2017-162558"/>
    <x v="280"/>
    <x v="391"/>
    <x v="2"/>
    <s v="Dp-13240"/>
    <s v="Dean percer"/>
    <x v="2"/>
    <x v="0"/>
    <x v="289"/>
    <s v="Tennessee"/>
    <x v="364"/>
    <x v="0"/>
    <x v="893"/>
    <x v="0"/>
    <x v="5"/>
    <x v="886"/>
    <n v="19.760000000000002"/>
    <n v="2"/>
    <n v="0.2"/>
    <n v="5.9279999999999999"/>
    <n v="15.808000000000002"/>
    <n v="3.9520000000000004"/>
    <x v="3"/>
    <x v="2"/>
    <s v="Q4"/>
    <x v="2"/>
  </r>
  <r>
    <n v="5324"/>
    <s v="CA-2017-134439"/>
    <x v="65"/>
    <x v="19"/>
    <x v="0"/>
    <s v="TM-21010"/>
    <s v="Tamara Manning"/>
    <x v="0"/>
    <x v="0"/>
    <x v="438"/>
    <s v="Nebraska"/>
    <x v="530"/>
    <x v="2"/>
    <x v="226"/>
    <x v="1"/>
    <x v="10"/>
    <x v="227"/>
    <n v="15.96"/>
    <n v="2"/>
    <n v="0"/>
    <n v="7.98"/>
    <n v="15.96"/>
    <n v="0"/>
    <x v="3"/>
    <x v="8"/>
    <s v="Q3"/>
    <x v="2"/>
  </r>
  <r>
    <n v="5325"/>
    <s v="CA-2015-119508"/>
    <x v="784"/>
    <x v="234"/>
    <x v="1"/>
    <s v="TZ-21580"/>
    <s v="Tracy Zic"/>
    <x v="0"/>
    <x v="0"/>
    <x v="80"/>
    <s v="California"/>
    <x v="467"/>
    <x v="1"/>
    <x v="1173"/>
    <x v="1"/>
    <x v="6"/>
    <x v="1159"/>
    <n v="16.899999999999999"/>
    <n v="5"/>
    <n v="0"/>
    <n v="6.2530000000000001"/>
    <n v="16.899999999999999"/>
    <n v="0"/>
    <x v="1"/>
    <x v="4"/>
    <s v="Q4"/>
    <x v="5"/>
  </r>
  <r>
    <n v="5326"/>
    <s v="CA-2015-119508"/>
    <x v="784"/>
    <x v="234"/>
    <x v="1"/>
    <s v="TZ-21580"/>
    <s v="Tracy Zic"/>
    <x v="0"/>
    <x v="0"/>
    <x v="80"/>
    <s v="California"/>
    <x v="467"/>
    <x v="1"/>
    <x v="1006"/>
    <x v="0"/>
    <x v="5"/>
    <x v="998"/>
    <n v="25.08"/>
    <n v="6"/>
    <n v="0"/>
    <n v="9.0288000000000004"/>
    <n v="25.08"/>
    <n v="0"/>
    <x v="1"/>
    <x v="4"/>
    <s v="Q4"/>
    <x v="5"/>
  </r>
  <r>
    <n v="5327"/>
    <s v="CA-2015-152681"/>
    <x v="184"/>
    <x v="1130"/>
    <x v="1"/>
    <s v="SC-20260"/>
    <s v="Scott Cohen"/>
    <x v="1"/>
    <x v="0"/>
    <x v="104"/>
    <s v="Massachusetts"/>
    <x v="128"/>
    <x v="3"/>
    <x v="1412"/>
    <x v="1"/>
    <x v="6"/>
    <x v="1399"/>
    <n v="6.68"/>
    <n v="2"/>
    <n v="0"/>
    <n v="2.004"/>
    <n v="6.68"/>
    <n v="0"/>
    <x v="1"/>
    <x v="9"/>
    <s v="Q1"/>
    <x v="3"/>
  </r>
  <r>
    <n v="5328"/>
    <s v="CA-2014-130813"/>
    <x v="1037"/>
    <x v="297"/>
    <x v="0"/>
    <s v="LS-17230"/>
    <s v="Lycoris Saunders"/>
    <x v="0"/>
    <x v="0"/>
    <x v="1"/>
    <s v="California"/>
    <x v="13"/>
    <x v="1"/>
    <x v="510"/>
    <x v="1"/>
    <x v="10"/>
    <x v="510"/>
    <n v="19.440000000000001"/>
    <n v="3"/>
    <n v="0"/>
    <n v="9.3312000000000008"/>
    <n v="19.440000000000001"/>
    <n v="0"/>
    <x v="2"/>
    <x v="9"/>
    <s v="Q1"/>
    <x v="2"/>
  </r>
  <r>
    <n v="5329"/>
    <s v="CA-2015-120320"/>
    <x v="616"/>
    <x v="741"/>
    <x v="1"/>
    <s v="MV-18190"/>
    <s v="Mike Vittorini"/>
    <x v="0"/>
    <x v="0"/>
    <x v="12"/>
    <s v="Texas"/>
    <x v="66"/>
    <x v="2"/>
    <x v="424"/>
    <x v="2"/>
    <x v="7"/>
    <x v="424"/>
    <n v="31.92"/>
    <n v="2"/>
    <n v="0.2"/>
    <n v="2.3940000000000001"/>
    <n v="25.536000000000001"/>
    <n v="6.3840000000000003"/>
    <x v="1"/>
    <x v="10"/>
    <s v="Q1"/>
    <x v="6"/>
  </r>
  <r>
    <n v="5330"/>
    <s v="CA-2016-111941"/>
    <x v="591"/>
    <x v="470"/>
    <x v="0"/>
    <s v="BD-11620"/>
    <s v="Brian DeCherney"/>
    <x v="0"/>
    <x v="0"/>
    <x v="20"/>
    <s v="New York"/>
    <x v="45"/>
    <x v="3"/>
    <x v="301"/>
    <x v="1"/>
    <x v="8"/>
    <x v="301"/>
    <n v="33.567999999999998"/>
    <n v="2"/>
    <n v="0.2"/>
    <n v="11.748799999999999"/>
    <n v="26.854399999999998"/>
    <n v="6.7135999999999996"/>
    <x v="0"/>
    <x v="4"/>
    <s v="Q4"/>
    <x v="1"/>
  </r>
  <r>
    <n v="5331"/>
    <s v="CA-2016-123120"/>
    <x v="913"/>
    <x v="1054"/>
    <x v="1"/>
    <s v="CV-12295"/>
    <s v="Christina VanderZanden"/>
    <x v="0"/>
    <x v="0"/>
    <x v="20"/>
    <s v="New York"/>
    <x v="164"/>
    <x v="3"/>
    <x v="1268"/>
    <x v="0"/>
    <x v="5"/>
    <x v="1252"/>
    <n v="63.94"/>
    <n v="1"/>
    <n v="0"/>
    <n v="24.936599999999999"/>
    <n v="63.94"/>
    <n v="0"/>
    <x v="0"/>
    <x v="8"/>
    <s v="Q3"/>
    <x v="1"/>
  </r>
  <r>
    <n v="5332"/>
    <s v="CA-2016-123120"/>
    <x v="913"/>
    <x v="1054"/>
    <x v="1"/>
    <s v="CV-12295"/>
    <s v="Christina VanderZanden"/>
    <x v="0"/>
    <x v="0"/>
    <x v="20"/>
    <s v="New York"/>
    <x v="164"/>
    <x v="3"/>
    <x v="58"/>
    <x v="1"/>
    <x v="8"/>
    <x v="58"/>
    <n v="60.6"/>
    <n v="5"/>
    <n v="0.2"/>
    <n v="20.452500000000001"/>
    <n v="48.480000000000004"/>
    <n v="12.120000000000001"/>
    <x v="0"/>
    <x v="8"/>
    <s v="Q3"/>
    <x v="1"/>
  </r>
  <r>
    <n v="5333"/>
    <s v="CA-2016-123120"/>
    <x v="913"/>
    <x v="1054"/>
    <x v="1"/>
    <s v="CV-12295"/>
    <s v="Christina VanderZanden"/>
    <x v="0"/>
    <x v="0"/>
    <x v="20"/>
    <s v="New York"/>
    <x v="164"/>
    <x v="3"/>
    <x v="675"/>
    <x v="1"/>
    <x v="14"/>
    <x v="675"/>
    <n v="22.72"/>
    <n v="4"/>
    <n v="0"/>
    <n v="6.5888"/>
    <n v="22.72"/>
    <n v="0"/>
    <x v="0"/>
    <x v="8"/>
    <s v="Q3"/>
    <x v="1"/>
  </r>
  <r>
    <n v="5334"/>
    <s v="CA-2014-103331"/>
    <x v="86"/>
    <x v="9"/>
    <x v="1"/>
    <s v="KB-16315"/>
    <s v="Karl Braun"/>
    <x v="0"/>
    <x v="0"/>
    <x v="46"/>
    <s v="Delaware"/>
    <x v="284"/>
    <x v="3"/>
    <x v="1565"/>
    <x v="0"/>
    <x v="5"/>
    <x v="1556"/>
    <n v="10.68"/>
    <n v="4"/>
    <n v="0"/>
    <n v="4.0583999999999998"/>
    <n v="10.68"/>
    <n v="0"/>
    <x v="2"/>
    <x v="6"/>
    <s v="Q3"/>
    <x v="0"/>
  </r>
  <r>
    <n v="5335"/>
    <s v="CA-2014-103331"/>
    <x v="86"/>
    <x v="9"/>
    <x v="1"/>
    <s v="KB-16315"/>
    <s v="Karl Braun"/>
    <x v="0"/>
    <x v="0"/>
    <x v="46"/>
    <s v="Delaware"/>
    <x v="284"/>
    <x v="3"/>
    <x v="1215"/>
    <x v="1"/>
    <x v="10"/>
    <x v="1199"/>
    <n v="17.34"/>
    <n v="3"/>
    <n v="0"/>
    <n v="8.4966000000000008"/>
    <n v="17.34"/>
    <n v="0"/>
    <x v="2"/>
    <x v="6"/>
    <s v="Q3"/>
    <x v="0"/>
  </r>
  <r>
    <n v="5336"/>
    <s v="CA-2014-103331"/>
    <x v="86"/>
    <x v="9"/>
    <x v="1"/>
    <s v="KB-16315"/>
    <s v="Karl Braun"/>
    <x v="0"/>
    <x v="0"/>
    <x v="46"/>
    <s v="Delaware"/>
    <x v="284"/>
    <x v="3"/>
    <x v="938"/>
    <x v="1"/>
    <x v="10"/>
    <x v="931"/>
    <n v="3.38"/>
    <n v="1"/>
    <n v="0"/>
    <n v="1.5548"/>
    <n v="3.38"/>
    <n v="0"/>
    <x v="2"/>
    <x v="6"/>
    <s v="Q3"/>
    <x v="0"/>
  </r>
  <r>
    <n v="5337"/>
    <s v="CA-2015-169278"/>
    <x v="1031"/>
    <x v="1131"/>
    <x v="1"/>
    <s v="ME-18010"/>
    <s v="Michelle Ellison"/>
    <x v="1"/>
    <x v="0"/>
    <x v="4"/>
    <s v="Washington"/>
    <x v="59"/>
    <x v="1"/>
    <x v="674"/>
    <x v="1"/>
    <x v="8"/>
    <x v="674"/>
    <n v="26.975999999999999"/>
    <n v="4"/>
    <n v="0.2"/>
    <n v="8.7672000000000008"/>
    <n v="21.5808"/>
    <n v="5.3952"/>
    <x v="1"/>
    <x v="5"/>
    <s v="Q2"/>
    <x v="6"/>
  </r>
  <r>
    <n v="5338"/>
    <s v="CA-2017-111577"/>
    <x v="524"/>
    <x v="565"/>
    <x v="1"/>
    <s v="AJ-10780"/>
    <s v="Anthony Jacobs"/>
    <x v="1"/>
    <x v="0"/>
    <x v="48"/>
    <s v="Arizona"/>
    <x v="57"/>
    <x v="1"/>
    <x v="1397"/>
    <x v="1"/>
    <x v="10"/>
    <x v="1384"/>
    <n v="307.77600000000001"/>
    <n v="7"/>
    <n v="0.2"/>
    <n v="111.5688"/>
    <n v="246.22080000000003"/>
    <n v="61.555200000000006"/>
    <x v="3"/>
    <x v="2"/>
    <s v="Q4"/>
    <x v="2"/>
  </r>
  <r>
    <n v="5339"/>
    <s v="CA-2015-146486"/>
    <x v="529"/>
    <x v="665"/>
    <x v="0"/>
    <s v="DV-13465"/>
    <s v="Dianna Vittorini"/>
    <x v="0"/>
    <x v="0"/>
    <x v="147"/>
    <s v="New York"/>
    <x v="187"/>
    <x v="3"/>
    <x v="1166"/>
    <x v="1"/>
    <x v="4"/>
    <x v="1153"/>
    <n v="244.55"/>
    <n v="5"/>
    <n v="0"/>
    <n v="4.891"/>
    <n v="244.55"/>
    <n v="0"/>
    <x v="1"/>
    <x v="0"/>
    <s v="Q4"/>
    <x v="2"/>
  </r>
  <r>
    <n v="5340"/>
    <s v="CA-2015-146486"/>
    <x v="529"/>
    <x v="665"/>
    <x v="0"/>
    <s v="DV-13465"/>
    <s v="Dianna Vittorini"/>
    <x v="0"/>
    <x v="0"/>
    <x v="147"/>
    <s v="New York"/>
    <x v="187"/>
    <x v="3"/>
    <x v="29"/>
    <x v="1"/>
    <x v="12"/>
    <x v="29"/>
    <n v="12.24"/>
    <n v="6"/>
    <n v="0"/>
    <n v="5.7527999999999997"/>
    <n v="12.24"/>
    <n v="0"/>
    <x v="1"/>
    <x v="0"/>
    <s v="Q4"/>
    <x v="2"/>
  </r>
  <r>
    <n v="5341"/>
    <s v="CA-2015-146486"/>
    <x v="529"/>
    <x v="665"/>
    <x v="0"/>
    <s v="DV-13465"/>
    <s v="Dianna Vittorini"/>
    <x v="0"/>
    <x v="0"/>
    <x v="147"/>
    <s v="New York"/>
    <x v="187"/>
    <x v="3"/>
    <x v="1695"/>
    <x v="2"/>
    <x v="11"/>
    <x v="1683"/>
    <n v="13.98"/>
    <n v="2"/>
    <n v="0"/>
    <n v="6.0114000000000001"/>
    <n v="13.98"/>
    <n v="0"/>
    <x v="1"/>
    <x v="0"/>
    <s v="Q4"/>
    <x v="2"/>
  </r>
  <r>
    <n v="5342"/>
    <s v="CA-2015-146486"/>
    <x v="529"/>
    <x v="665"/>
    <x v="0"/>
    <s v="DV-13465"/>
    <s v="Dianna Vittorini"/>
    <x v="0"/>
    <x v="0"/>
    <x v="147"/>
    <s v="New York"/>
    <x v="187"/>
    <x v="3"/>
    <x v="1332"/>
    <x v="2"/>
    <x v="11"/>
    <x v="1317"/>
    <n v="899.95"/>
    <n v="5"/>
    <n v="0"/>
    <n v="53.997"/>
    <n v="899.95"/>
    <n v="0"/>
    <x v="1"/>
    <x v="0"/>
    <s v="Q4"/>
    <x v="2"/>
  </r>
  <r>
    <n v="5343"/>
    <s v="US-2014-168501"/>
    <x v="871"/>
    <x v="680"/>
    <x v="1"/>
    <s v="JK-15325"/>
    <s v="Jason Klamczynski"/>
    <x v="1"/>
    <x v="0"/>
    <x v="61"/>
    <s v="Texas"/>
    <x v="77"/>
    <x v="2"/>
    <x v="29"/>
    <x v="1"/>
    <x v="12"/>
    <x v="29"/>
    <n v="1.6319999999999999"/>
    <n v="1"/>
    <n v="0.2"/>
    <n v="0.55079999999999996"/>
    <n v="1.3056000000000001"/>
    <n v="0.32640000000000002"/>
    <x v="2"/>
    <x v="0"/>
    <s v="Q4"/>
    <x v="5"/>
  </r>
  <r>
    <n v="5344"/>
    <s v="US-2014-168501"/>
    <x v="871"/>
    <x v="680"/>
    <x v="1"/>
    <s v="JK-15325"/>
    <s v="Jason Klamczynski"/>
    <x v="1"/>
    <x v="0"/>
    <x v="61"/>
    <s v="Texas"/>
    <x v="77"/>
    <x v="2"/>
    <x v="1086"/>
    <x v="2"/>
    <x v="7"/>
    <x v="1076"/>
    <n v="267.95999999999998"/>
    <n v="5"/>
    <n v="0.2"/>
    <n v="16.747499999999999"/>
    <n v="214.36799999999999"/>
    <n v="53.591999999999999"/>
    <x v="2"/>
    <x v="0"/>
    <s v="Q4"/>
    <x v="5"/>
  </r>
  <r>
    <n v="5345"/>
    <s v="CA-2015-112053"/>
    <x v="2"/>
    <x v="349"/>
    <x v="0"/>
    <s v="SH-20395"/>
    <s v="Shahid Hopkins"/>
    <x v="0"/>
    <x v="0"/>
    <x v="30"/>
    <s v="New York"/>
    <x v="144"/>
    <x v="3"/>
    <x v="1365"/>
    <x v="2"/>
    <x v="11"/>
    <x v="1548"/>
    <n v="31.95"/>
    <n v="1"/>
    <n v="0"/>
    <n v="2.2364999999999999"/>
    <n v="31.95"/>
    <n v="0"/>
    <x v="1"/>
    <x v="2"/>
    <s v="Q4"/>
    <x v="1"/>
  </r>
  <r>
    <n v="5346"/>
    <s v="CA-2017-108539"/>
    <x v="708"/>
    <x v="275"/>
    <x v="0"/>
    <s v="SC-20725"/>
    <s v="Steven Cartwright"/>
    <x v="0"/>
    <x v="0"/>
    <x v="1"/>
    <s v="California"/>
    <x v="62"/>
    <x v="1"/>
    <x v="245"/>
    <x v="1"/>
    <x v="4"/>
    <x v="246"/>
    <n v="725.84"/>
    <n v="4"/>
    <n v="0"/>
    <n v="210.49359999999999"/>
    <n v="725.84"/>
    <n v="0"/>
    <x v="3"/>
    <x v="10"/>
    <s v="Q1"/>
    <x v="0"/>
  </r>
  <r>
    <n v="5347"/>
    <s v="CA-2017-108539"/>
    <x v="708"/>
    <x v="275"/>
    <x v="0"/>
    <s v="SC-20725"/>
    <s v="Steven Cartwright"/>
    <x v="0"/>
    <x v="0"/>
    <x v="1"/>
    <s v="California"/>
    <x v="62"/>
    <x v="1"/>
    <x v="109"/>
    <x v="1"/>
    <x v="8"/>
    <x v="109"/>
    <n v="10.896000000000001"/>
    <n v="3"/>
    <n v="0.2"/>
    <n v="3.9498000000000002"/>
    <n v="8.716800000000001"/>
    <n v="2.1792000000000002"/>
    <x v="3"/>
    <x v="10"/>
    <s v="Q1"/>
    <x v="0"/>
  </r>
  <r>
    <n v="5348"/>
    <s v="CA-2017-108539"/>
    <x v="708"/>
    <x v="275"/>
    <x v="0"/>
    <s v="SC-20725"/>
    <s v="Steven Cartwright"/>
    <x v="0"/>
    <x v="0"/>
    <x v="1"/>
    <s v="California"/>
    <x v="62"/>
    <x v="1"/>
    <x v="880"/>
    <x v="1"/>
    <x v="8"/>
    <x v="874"/>
    <n v="8.5440000000000005"/>
    <n v="2"/>
    <n v="0.2"/>
    <n v="2.8835999999999999"/>
    <n v="6.8352000000000004"/>
    <n v="1.7088000000000001"/>
    <x v="3"/>
    <x v="10"/>
    <s v="Q1"/>
    <x v="0"/>
  </r>
  <r>
    <n v="5349"/>
    <s v="CA-2015-149811"/>
    <x v="1038"/>
    <x v="1027"/>
    <x v="1"/>
    <s v="CS-12250"/>
    <s v="Chris Selesnick"/>
    <x v="1"/>
    <x v="0"/>
    <x v="439"/>
    <s v="Minnesota"/>
    <x v="531"/>
    <x v="2"/>
    <x v="828"/>
    <x v="1"/>
    <x v="8"/>
    <x v="824"/>
    <n v="32.340000000000003"/>
    <n v="3"/>
    <n v="0"/>
    <n v="15.523199999999999"/>
    <n v="32.340000000000003"/>
    <n v="0"/>
    <x v="1"/>
    <x v="9"/>
    <s v="Q1"/>
    <x v="1"/>
  </r>
  <r>
    <n v="5350"/>
    <s v="CA-2015-149811"/>
    <x v="1038"/>
    <x v="1027"/>
    <x v="1"/>
    <s v="CS-12250"/>
    <s v="Chris Selesnick"/>
    <x v="1"/>
    <x v="0"/>
    <x v="439"/>
    <s v="Minnesota"/>
    <x v="531"/>
    <x v="2"/>
    <x v="226"/>
    <x v="1"/>
    <x v="10"/>
    <x v="227"/>
    <n v="39.9"/>
    <n v="5"/>
    <n v="0"/>
    <n v="19.95"/>
    <n v="39.9"/>
    <n v="0"/>
    <x v="1"/>
    <x v="9"/>
    <s v="Q1"/>
    <x v="1"/>
  </r>
  <r>
    <n v="5351"/>
    <s v="US-2017-103814"/>
    <x v="34"/>
    <x v="1132"/>
    <x v="1"/>
    <s v="LH-16900"/>
    <s v="Lena Hernandez"/>
    <x v="0"/>
    <x v="0"/>
    <x v="111"/>
    <s v="Illinois"/>
    <x v="138"/>
    <x v="2"/>
    <x v="681"/>
    <x v="1"/>
    <x v="10"/>
    <x v="681"/>
    <n v="143.85599999999999"/>
    <n v="9"/>
    <n v="0.2"/>
    <n v="48.551400000000001"/>
    <n v="115.0848"/>
    <n v="28.7712"/>
    <x v="3"/>
    <x v="4"/>
    <s v="Q4"/>
    <x v="3"/>
  </r>
  <r>
    <n v="5352"/>
    <s v="CA-2016-123932"/>
    <x v="47"/>
    <x v="720"/>
    <x v="1"/>
    <s v="YC-21895"/>
    <s v="Yoseph Carroll"/>
    <x v="1"/>
    <x v="0"/>
    <x v="61"/>
    <s v="Texas"/>
    <x v="162"/>
    <x v="2"/>
    <x v="1402"/>
    <x v="1"/>
    <x v="10"/>
    <x v="1389"/>
    <n v="41.92"/>
    <n v="4"/>
    <n v="0.2"/>
    <n v="15.196"/>
    <n v="33.536000000000001"/>
    <n v="8.3840000000000003"/>
    <x v="0"/>
    <x v="8"/>
    <s v="Q3"/>
    <x v="0"/>
  </r>
  <r>
    <n v="5353"/>
    <s v="CA-2016-123932"/>
    <x v="47"/>
    <x v="720"/>
    <x v="1"/>
    <s v="YC-21895"/>
    <s v="Yoseph Carroll"/>
    <x v="1"/>
    <x v="0"/>
    <x v="61"/>
    <s v="Texas"/>
    <x v="162"/>
    <x v="2"/>
    <x v="53"/>
    <x v="2"/>
    <x v="7"/>
    <x v="53"/>
    <n v="329.584"/>
    <n v="2"/>
    <n v="0.2"/>
    <n v="37.078200000000002"/>
    <n v="263.66720000000004"/>
    <n v="65.916800000000009"/>
    <x v="0"/>
    <x v="8"/>
    <s v="Q3"/>
    <x v="0"/>
  </r>
  <r>
    <n v="5354"/>
    <s v="US-2016-101616"/>
    <x v="323"/>
    <x v="479"/>
    <x v="2"/>
    <s v="CY-12745"/>
    <s v="Craig Yedwab"/>
    <x v="1"/>
    <x v="0"/>
    <x v="53"/>
    <s v="Louisiana"/>
    <x v="68"/>
    <x v="0"/>
    <x v="634"/>
    <x v="1"/>
    <x v="8"/>
    <x v="634"/>
    <n v="87.28"/>
    <n v="8"/>
    <n v="0"/>
    <n v="41.021599999999999"/>
    <n v="87.28"/>
    <n v="0"/>
    <x v="0"/>
    <x v="8"/>
    <s v="Q3"/>
    <x v="3"/>
  </r>
  <r>
    <n v="5355"/>
    <s v="CA-2014-113768"/>
    <x v="8"/>
    <x v="1133"/>
    <x v="1"/>
    <s v="AH-10030"/>
    <s v="Aaron Hawkins"/>
    <x v="1"/>
    <x v="0"/>
    <x v="1"/>
    <s v="California"/>
    <x v="25"/>
    <x v="1"/>
    <x v="1340"/>
    <x v="0"/>
    <x v="1"/>
    <x v="1325"/>
    <n v="279.45600000000002"/>
    <n v="6"/>
    <n v="0.2"/>
    <n v="20.959199999999999"/>
    <n v="223.56480000000002"/>
    <n v="55.891200000000005"/>
    <x v="2"/>
    <x v="5"/>
    <s v="Q2"/>
    <x v="0"/>
  </r>
  <r>
    <n v="5356"/>
    <s v="CA-2014-113768"/>
    <x v="8"/>
    <x v="1133"/>
    <x v="1"/>
    <s v="AH-10030"/>
    <s v="Aaron Hawkins"/>
    <x v="1"/>
    <x v="0"/>
    <x v="1"/>
    <s v="California"/>
    <x v="25"/>
    <x v="1"/>
    <x v="1732"/>
    <x v="1"/>
    <x v="10"/>
    <x v="1720"/>
    <n v="8"/>
    <n v="2"/>
    <n v="0"/>
    <n v="3.84"/>
    <n v="8"/>
    <n v="0"/>
    <x v="2"/>
    <x v="5"/>
    <s v="Q2"/>
    <x v="0"/>
  </r>
  <r>
    <n v="5357"/>
    <s v="CA-2016-138037"/>
    <x v="321"/>
    <x v="767"/>
    <x v="1"/>
    <s v="AR-10540"/>
    <s v="Andy Reiter"/>
    <x v="0"/>
    <x v="0"/>
    <x v="8"/>
    <s v="California"/>
    <x v="9"/>
    <x v="1"/>
    <x v="1282"/>
    <x v="1"/>
    <x v="8"/>
    <x v="1267"/>
    <n v="27.24"/>
    <n v="5"/>
    <n v="0.2"/>
    <n v="9.5340000000000007"/>
    <n v="21.792000000000002"/>
    <n v="5.4480000000000004"/>
    <x v="0"/>
    <x v="8"/>
    <s v="Q3"/>
    <x v="6"/>
  </r>
  <r>
    <n v="5358"/>
    <s v="CA-2014-150490"/>
    <x v="79"/>
    <x v="826"/>
    <x v="1"/>
    <s v="SS-20590"/>
    <s v="Sonia Sunley"/>
    <x v="0"/>
    <x v="0"/>
    <x v="8"/>
    <s v="California"/>
    <x v="34"/>
    <x v="1"/>
    <x v="960"/>
    <x v="2"/>
    <x v="11"/>
    <x v="953"/>
    <n v="16.36"/>
    <n v="1"/>
    <n v="0"/>
    <n v="1.6359999999999999"/>
    <n v="16.36"/>
    <n v="0"/>
    <x v="2"/>
    <x v="6"/>
    <s v="Q3"/>
    <x v="0"/>
  </r>
  <r>
    <n v="5359"/>
    <s v="CA-2014-150490"/>
    <x v="79"/>
    <x v="826"/>
    <x v="1"/>
    <s v="SS-20590"/>
    <s v="Sonia Sunley"/>
    <x v="0"/>
    <x v="0"/>
    <x v="8"/>
    <s v="California"/>
    <x v="34"/>
    <x v="1"/>
    <x v="1555"/>
    <x v="1"/>
    <x v="4"/>
    <x v="1543"/>
    <n v="15.78"/>
    <n v="2"/>
    <n v="0"/>
    <n v="0.63119999999999998"/>
    <n v="15.78"/>
    <n v="0"/>
    <x v="2"/>
    <x v="6"/>
    <s v="Q3"/>
    <x v="0"/>
  </r>
  <r>
    <n v="5360"/>
    <s v="CA-2014-150490"/>
    <x v="79"/>
    <x v="826"/>
    <x v="1"/>
    <s v="SS-20590"/>
    <s v="Sonia Sunley"/>
    <x v="0"/>
    <x v="0"/>
    <x v="8"/>
    <s v="California"/>
    <x v="34"/>
    <x v="1"/>
    <x v="1243"/>
    <x v="1"/>
    <x v="6"/>
    <x v="1226"/>
    <n v="45.98"/>
    <n v="2"/>
    <n v="0"/>
    <n v="12.8744"/>
    <n v="45.98"/>
    <n v="0"/>
    <x v="2"/>
    <x v="6"/>
    <s v="Q3"/>
    <x v="0"/>
  </r>
  <r>
    <n v="5361"/>
    <s v="US-2017-126060"/>
    <x v="349"/>
    <x v="650"/>
    <x v="1"/>
    <s v="DW-13585"/>
    <s v="Dorothy Wardle"/>
    <x v="1"/>
    <x v="0"/>
    <x v="115"/>
    <s v="North Carolina"/>
    <x v="305"/>
    <x v="0"/>
    <x v="927"/>
    <x v="0"/>
    <x v="0"/>
    <x v="920"/>
    <n v="198.27199999999999"/>
    <n v="8"/>
    <n v="0.2"/>
    <n v="-32.219200000000001"/>
    <n v="158.61760000000001"/>
    <n v="39.654400000000003"/>
    <x v="3"/>
    <x v="3"/>
    <s v="Q2"/>
    <x v="5"/>
  </r>
  <r>
    <n v="5362"/>
    <s v="CA-2017-100951"/>
    <x v="255"/>
    <x v="272"/>
    <x v="2"/>
    <s v="NC-18625"/>
    <s v="Noah Childs"/>
    <x v="1"/>
    <x v="0"/>
    <x v="61"/>
    <s v="Texas"/>
    <x v="162"/>
    <x v="2"/>
    <x v="734"/>
    <x v="1"/>
    <x v="4"/>
    <x v="733"/>
    <n v="720.76"/>
    <n v="5"/>
    <n v="0.2"/>
    <n v="54.057000000000002"/>
    <n v="576.60800000000006"/>
    <n v="144.15200000000002"/>
    <x v="3"/>
    <x v="1"/>
    <s v="Q2"/>
    <x v="5"/>
  </r>
  <r>
    <n v="5363"/>
    <s v="CA-2016-122017"/>
    <x v="723"/>
    <x v="771"/>
    <x v="1"/>
    <s v="CD-11920"/>
    <s v="Carlos Daly"/>
    <x v="0"/>
    <x v="0"/>
    <x v="391"/>
    <s v="Kansas"/>
    <x v="476"/>
    <x v="2"/>
    <x v="1530"/>
    <x v="0"/>
    <x v="5"/>
    <x v="1517"/>
    <n v="70.56"/>
    <n v="6"/>
    <n v="0"/>
    <n v="23.990400000000001"/>
    <n v="70.56"/>
    <n v="0"/>
    <x v="0"/>
    <x v="4"/>
    <s v="Q4"/>
    <x v="6"/>
  </r>
  <r>
    <n v="5364"/>
    <s v="CA-2016-122017"/>
    <x v="723"/>
    <x v="771"/>
    <x v="1"/>
    <s v="CD-11920"/>
    <s v="Carlos Daly"/>
    <x v="0"/>
    <x v="0"/>
    <x v="391"/>
    <s v="Kansas"/>
    <x v="476"/>
    <x v="2"/>
    <x v="1360"/>
    <x v="1"/>
    <x v="9"/>
    <x v="1346"/>
    <n v="81.96"/>
    <n v="2"/>
    <n v="0"/>
    <n v="22.948799999999999"/>
    <n v="81.96"/>
    <n v="0"/>
    <x v="0"/>
    <x v="4"/>
    <s v="Q4"/>
    <x v="6"/>
  </r>
  <r>
    <n v="5365"/>
    <s v="CA-2014-123477"/>
    <x v="1039"/>
    <x v="1134"/>
    <x v="0"/>
    <s v="DW-13195"/>
    <s v="David Wiener"/>
    <x v="1"/>
    <x v="0"/>
    <x v="24"/>
    <s v="Oregon"/>
    <x v="329"/>
    <x v="1"/>
    <x v="1266"/>
    <x v="1"/>
    <x v="9"/>
    <x v="1250"/>
    <n v="64.864000000000004"/>
    <n v="4"/>
    <n v="0.2"/>
    <n v="6.4863999999999997"/>
    <n v="51.891200000000005"/>
    <n v="12.972800000000001"/>
    <x v="2"/>
    <x v="9"/>
    <s v="Q1"/>
    <x v="3"/>
  </r>
  <r>
    <n v="5366"/>
    <s v="CA-2016-107790"/>
    <x v="73"/>
    <x v="71"/>
    <x v="1"/>
    <s v="EH-13990"/>
    <s v="Erica Hackney"/>
    <x v="0"/>
    <x v="0"/>
    <x v="12"/>
    <s v="Texas"/>
    <x v="16"/>
    <x v="2"/>
    <x v="867"/>
    <x v="2"/>
    <x v="7"/>
    <x v="861"/>
    <n v="151.19200000000001"/>
    <n v="1"/>
    <n v="0.2"/>
    <n v="13.2293"/>
    <n v="120.95360000000001"/>
    <n v="30.238400000000002"/>
    <x v="0"/>
    <x v="0"/>
    <s v="Q4"/>
    <x v="1"/>
  </r>
  <r>
    <n v="5367"/>
    <s v="CA-2017-158071"/>
    <x v="193"/>
    <x v="261"/>
    <x v="1"/>
    <s v="BD-11320"/>
    <s v="Bill Donatelli"/>
    <x v="0"/>
    <x v="0"/>
    <x v="4"/>
    <s v="Washington"/>
    <x v="5"/>
    <x v="1"/>
    <x v="687"/>
    <x v="2"/>
    <x v="7"/>
    <x v="687"/>
    <n v="88.775999999999996"/>
    <n v="3"/>
    <n v="0.2"/>
    <n v="7.7679"/>
    <n v="71.020799999999994"/>
    <n v="17.755199999999999"/>
    <x v="3"/>
    <x v="1"/>
    <s v="Q2"/>
    <x v="3"/>
  </r>
  <r>
    <n v="5368"/>
    <s v="CA-2017-158071"/>
    <x v="193"/>
    <x v="261"/>
    <x v="1"/>
    <s v="BD-11320"/>
    <s v="Bill Donatelli"/>
    <x v="0"/>
    <x v="0"/>
    <x v="4"/>
    <s v="Washington"/>
    <x v="5"/>
    <x v="1"/>
    <x v="264"/>
    <x v="1"/>
    <x v="2"/>
    <x v="264"/>
    <n v="11.56"/>
    <n v="4"/>
    <n v="0"/>
    <n v="5.4332000000000003"/>
    <n v="11.56"/>
    <n v="0"/>
    <x v="3"/>
    <x v="1"/>
    <s v="Q2"/>
    <x v="3"/>
  </r>
  <r>
    <n v="5369"/>
    <s v="CA-2017-158071"/>
    <x v="193"/>
    <x v="261"/>
    <x v="1"/>
    <s v="BD-11320"/>
    <s v="Bill Donatelli"/>
    <x v="0"/>
    <x v="0"/>
    <x v="4"/>
    <s v="Washington"/>
    <x v="5"/>
    <x v="1"/>
    <x v="230"/>
    <x v="1"/>
    <x v="4"/>
    <x v="450"/>
    <n v="15.58"/>
    <n v="1"/>
    <n v="0"/>
    <n v="3.895"/>
    <n v="15.58"/>
    <n v="0"/>
    <x v="3"/>
    <x v="1"/>
    <s v="Q2"/>
    <x v="3"/>
  </r>
  <r>
    <n v="5370"/>
    <s v="CA-2017-147403"/>
    <x v="18"/>
    <x v="462"/>
    <x v="2"/>
    <s v="KH-16630"/>
    <s v="Ken Heidel"/>
    <x v="1"/>
    <x v="0"/>
    <x v="59"/>
    <s v="Ohio"/>
    <x v="75"/>
    <x v="3"/>
    <x v="1733"/>
    <x v="1"/>
    <x v="10"/>
    <x v="1721"/>
    <n v="85.055999999999997"/>
    <n v="3"/>
    <n v="0.2"/>
    <n v="28.706399999999999"/>
    <n v="68.044799999999995"/>
    <n v="17.011199999999999"/>
    <x v="3"/>
    <x v="8"/>
    <s v="Q3"/>
    <x v="1"/>
  </r>
  <r>
    <n v="5371"/>
    <s v="US-2017-136721"/>
    <x v="798"/>
    <x v="102"/>
    <x v="1"/>
    <s v="NH-18610"/>
    <s v="Nicole Hansen"/>
    <x v="1"/>
    <x v="0"/>
    <x v="423"/>
    <s v="Michigan"/>
    <x v="532"/>
    <x v="2"/>
    <x v="1369"/>
    <x v="0"/>
    <x v="5"/>
    <x v="1354"/>
    <n v="273.95999999999998"/>
    <n v="2"/>
    <n v="0"/>
    <n v="71.229600000000005"/>
    <n v="273.95999999999998"/>
    <n v="0"/>
    <x v="3"/>
    <x v="3"/>
    <s v="Q2"/>
    <x v="3"/>
  </r>
  <r>
    <n v="5372"/>
    <s v="US-2017-136721"/>
    <x v="798"/>
    <x v="102"/>
    <x v="1"/>
    <s v="NH-18610"/>
    <s v="Nicole Hansen"/>
    <x v="1"/>
    <x v="0"/>
    <x v="423"/>
    <s v="Michigan"/>
    <x v="532"/>
    <x v="2"/>
    <x v="743"/>
    <x v="0"/>
    <x v="5"/>
    <x v="741"/>
    <n v="306.89999999999998"/>
    <n v="3"/>
    <n v="0"/>
    <n v="79.793999999999997"/>
    <n v="306.89999999999998"/>
    <n v="0"/>
    <x v="3"/>
    <x v="3"/>
    <s v="Q2"/>
    <x v="3"/>
  </r>
  <r>
    <n v="5373"/>
    <s v="CA-2015-118738"/>
    <x v="1040"/>
    <x v="697"/>
    <x v="1"/>
    <s v="AG-10495"/>
    <s v="Andrew Gjertsen"/>
    <x v="1"/>
    <x v="0"/>
    <x v="12"/>
    <s v="Texas"/>
    <x v="16"/>
    <x v="2"/>
    <x v="89"/>
    <x v="1"/>
    <x v="10"/>
    <x v="89"/>
    <n v="15.552"/>
    <n v="3"/>
    <n v="0.2"/>
    <n v="5.4432"/>
    <n v="12.441600000000001"/>
    <n v="3.1104000000000003"/>
    <x v="1"/>
    <x v="2"/>
    <s v="Q4"/>
    <x v="3"/>
  </r>
  <r>
    <n v="5374"/>
    <s v="CA-2015-118738"/>
    <x v="1040"/>
    <x v="697"/>
    <x v="1"/>
    <s v="AG-10495"/>
    <s v="Andrew Gjertsen"/>
    <x v="1"/>
    <x v="0"/>
    <x v="12"/>
    <s v="Texas"/>
    <x v="16"/>
    <x v="2"/>
    <x v="223"/>
    <x v="0"/>
    <x v="3"/>
    <x v="224"/>
    <n v="347.36099999999999"/>
    <n v="7"/>
    <n v="0.3"/>
    <n v="-69.472200000000001"/>
    <n v="243.15269999999998"/>
    <n v="104.20829999999999"/>
    <x v="1"/>
    <x v="2"/>
    <s v="Q4"/>
    <x v="3"/>
  </r>
  <r>
    <n v="5375"/>
    <s v="CA-2015-118738"/>
    <x v="1040"/>
    <x v="697"/>
    <x v="1"/>
    <s v="AG-10495"/>
    <s v="Andrew Gjertsen"/>
    <x v="1"/>
    <x v="0"/>
    <x v="12"/>
    <s v="Texas"/>
    <x v="16"/>
    <x v="2"/>
    <x v="778"/>
    <x v="1"/>
    <x v="10"/>
    <x v="777"/>
    <n v="10.368"/>
    <n v="2"/>
    <n v="0.2"/>
    <n v="3.6288"/>
    <n v="8.2944000000000013"/>
    <n v="2.0736000000000003"/>
    <x v="1"/>
    <x v="2"/>
    <s v="Q4"/>
    <x v="3"/>
  </r>
  <r>
    <n v="5376"/>
    <s v="CA-2017-134152"/>
    <x v="837"/>
    <x v="1135"/>
    <x v="1"/>
    <s v="RP-19855"/>
    <s v="Roy Phan"/>
    <x v="1"/>
    <x v="0"/>
    <x v="4"/>
    <s v="Washington"/>
    <x v="5"/>
    <x v="1"/>
    <x v="960"/>
    <x v="2"/>
    <x v="11"/>
    <x v="953"/>
    <n v="98.16"/>
    <n v="6"/>
    <n v="0"/>
    <n v="9.8160000000000007"/>
    <n v="98.16"/>
    <n v="0"/>
    <x v="3"/>
    <x v="5"/>
    <s v="Q2"/>
    <x v="3"/>
  </r>
  <r>
    <n v="5377"/>
    <s v="CA-2017-134152"/>
    <x v="837"/>
    <x v="1135"/>
    <x v="1"/>
    <s v="RP-19855"/>
    <s v="Roy Phan"/>
    <x v="1"/>
    <x v="0"/>
    <x v="4"/>
    <s v="Washington"/>
    <x v="5"/>
    <x v="1"/>
    <x v="1554"/>
    <x v="1"/>
    <x v="6"/>
    <x v="772"/>
    <n v="31.44"/>
    <n v="3"/>
    <n v="0"/>
    <n v="7.86"/>
    <n v="31.44"/>
    <n v="0"/>
    <x v="3"/>
    <x v="5"/>
    <s v="Q2"/>
    <x v="3"/>
  </r>
  <r>
    <n v="5378"/>
    <s v="CA-2014-125542"/>
    <x v="29"/>
    <x v="899"/>
    <x v="2"/>
    <s v="NB-18655"/>
    <s v="Nona Balk"/>
    <x v="1"/>
    <x v="0"/>
    <x v="10"/>
    <s v="Pennsylvania"/>
    <x v="63"/>
    <x v="3"/>
    <x v="633"/>
    <x v="1"/>
    <x v="12"/>
    <x v="633"/>
    <n v="348.488"/>
    <n v="7"/>
    <n v="0.2"/>
    <n v="117.6147"/>
    <n v="278.79040000000003"/>
    <n v="69.697600000000008"/>
    <x v="2"/>
    <x v="4"/>
    <s v="Q4"/>
    <x v="5"/>
  </r>
  <r>
    <n v="5379"/>
    <s v="CA-2014-125542"/>
    <x v="29"/>
    <x v="899"/>
    <x v="2"/>
    <s v="NB-18655"/>
    <s v="Nona Balk"/>
    <x v="1"/>
    <x v="0"/>
    <x v="10"/>
    <s v="Pennsylvania"/>
    <x v="63"/>
    <x v="3"/>
    <x v="398"/>
    <x v="1"/>
    <x v="4"/>
    <x v="399"/>
    <n v="172.73599999999999"/>
    <n v="4"/>
    <n v="0.2"/>
    <n v="-30.2288"/>
    <n v="138.18879999999999"/>
    <n v="34.547199999999997"/>
    <x v="2"/>
    <x v="4"/>
    <s v="Q4"/>
    <x v="5"/>
  </r>
  <r>
    <n v="5380"/>
    <s v="CA-2016-136021"/>
    <x v="1041"/>
    <x v="964"/>
    <x v="1"/>
    <s v="JM-15580"/>
    <s v="Jill Matthias"/>
    <x v="0"/>
    <x v="0"/>
    <x v="1"/>
    <s v="California"/>
    <x v="62"/>
    <x v="1"/>
    <x v="1262"/>
    <x v="1"/>
    <x v="10"/>
    <x v="1246"/>
    <n v="15.54"/>
    <n v="3"/>
    <n v="0"/>
    <n v="7.6146000000000003"/>
    <n v="15.54"/>
    <n v="0"/>
    <x v="0"/>
    <x v="6"/>
    <s v="Q3"/>
    <x v="1"/>
  </r>
  <r>
    <n v="5381"/>
    <s v="CA-2016-136021"/>
    <x v="1041"/>
    <x v="964"/>
    <x v="1"/>
    <s v="JM-15580"/>
    <s v="Jill Matthias"/>
    <x v="0"/>
    <x v="0"/>
    <x v="1"/>
    <s v="California"/>
    <x v="62"/>
    <x v="1"/>
    <x v="1734"/>
    <x v="2"/>
    <x v="15"/>
    <x v="1722"/>
    <n v="105.55200000000001"/>
    <n v="6"/>
    <n v="0.2"/>
    <n v="35.623800000000003"/>
    <n v="84.441600000000008"/>
    <n v="21.110400000000002"/>
    <x v="0"/>
    <x v="6"/>
    <s v="Q3"/>
    <x v="1"/>
  </r>
  <r>
    <n v="5382"/>
    <s v="CA-2016-149195"/>
    <x v="64"/>
    <x v="62"/>
    <x v="0"/>
    <s v="DM-13525"/>
    <s v="Don Miller"/>
    <x v="1"/>
    <x v="0"/>
    <x v="12"/>
    <s v="Texas"/>
    <x v="32"/>
    <x v="2"/>
    <x v="680"/>
    <x v="1"/>
    <x v="10"/>
    <x v="680"/>
    <n v="25.92"/>
    <n v="5"/>
    <n v="0.2"/>
    <n v="9.0719999999999992"/>
    <n v="20.736000000000004"/>
    <n v="5.1840000000000011"/>
    <x v="0"/>
    <x v="8"/>
    <s v="Q3"/>
    <x v="2"/>
  </r>
  <r>
    <n v="5383"/>
    <s v="CA-2016-149195"/>
    <x v="64"/>
    <x v="62"/>
    <x v="0"/>
    <s v="DM-13525"/>
    <s v="Don Miller"/>
    <x v="1"/>
    <x v="0"/>
    <x v="12"/>
    <s v="Texas"/>
    <x v="32"/>
    <x v="2"/>
    <x v="1099"/>
    <x v="1"/>
    <x v="13"/>
    <x v="128"/>
    <n v="15.808"/>
    <n v="8"/>
    <n v="0.2"/>
    <n v="5.3352000000000004"/>
    <n v="12.6464"/>
    <n v="3.1616"/>
    <x v="0"/>
    <x v="8"/>
    <s v="Q3"/>
    <x v="2"/>
  </r>
  <r>
    <n v="5384"/>
    <s v="CA-2016-149195"/>
    <x v="64"/>
    <x v="62"/>
    <x v="0"/>
    <s v="DM-13525"/>
    <s v="Don Miller"/>
    <x v="1"/>
    <x v="0"/>
    <x v="12"/>
    <s v="Texas"/>
    <x v="32"/>
    <x v="2"/>
    <x v="329"/>
    <x v="1"/>
    <x v="10"/>
    <x v="329"/>
    <n v="10.368"/>
    <n v="2"/>
    <n v="0.2"/>
    <n v="3.7584"/>
    <n v="8.2944000000000013"/>
    <n v="2.0736000000000003"/>
    <x v="0"/>
    <x v="8"/>
    <s v="Q3"/>
    <x v="2"/>
  </r>
  <r>
    <n v="5385"/>
    <s v="CA-2017-161410"/>
    <x v="335"/>
    <x v="231"/>
    <x v="1"/>
    <s v="CC-12220"/>
    <s v="Chris Cortes"/>
    <x v="0"/>
    <x v="0"/>
    <x v="10"/>
    <s v="Pennsylvania"/>
    <x v="105"/>
    <x v="3"/>
    <x v="256"/>
    <x v="2"/>
    <x v="7"/>
    <x v="257"/>
    <n v="358.2"/>
    <n v="3"/>
    <n v="0.4"/>
    <n v="41.79"/>
    <n v="214.92"/>
    <n v="143.28"/>
    <x v="3"/>
    <x v="1"/>
    <s v="Q2"/>
    <x v="2"/>
  </r>
  <r>
    <n v="5386"/>
    <s v="CA-2017-161410"/>
    <x v="335"/>
    <x v="231"/>
    <x v="1"/>
    <s v="CC-12220"/>
    <s v="Chris Cortes"/>
    <x v="0"/>
    <x v="0"/>
    <x v="10"/>
    <s v="Pennsylvania"/>
    <x v="105"/>
    <x v="3"/>
    <x v="1417"/>
    <x v="2"/>
    <x v="7"/>
    <x v="1405"/>
    <n v="545.91600000000005"/>
    <n v="14"/>
    <n v="0.4"/>
    <n v="72.788799999999995"/>
    <n v="327.5496"/>
    <n v="218.36640000000003"/>
    <x v="3"/>
    <x v="1"/>
    <s v="Q2"/>
    <x v="2"/>
  </r>
  <r>
    <n v="5387"/>
    <s v="CA-2017-152786"/>
    <x v="846"/>
    <x v="875"/>
    <x v="1"/>
    <s v="GA-14725"/>
    <s v="Guy Armstrong"/>
    <x v="0"/>
    <x v="0"/>
    <x v="440"/>
    <s v="Arkansas"/>
    <x v="533"/>
    <x v="0"/>
    <x v="1366"/>
    <x v="1"/>
    <x v="8"/>
    <x v="307"/>
    <n v="40.409999999999997"/>
    <n v="9"/>
    <n v="0"/>
    <n v="18.5886"/>
    <n v="40.409999999999997"/>
    <n v="0"/>
    <x v="3"/>
    <x v="10"/>
    <s v="Q1"/>
    <x v="1"/>
  </r>
  <r>
    <n v="5388"/>
    <s v="CA-2017-164707"/>
    <x v="1042"/>
    <x v="638"/>
    <x v="0"/>
    <s v="CV-12805"/>
    <s v="Cynthia Voltz"/>
    <x v="1"/>
    <x v="0"/>
    <x v="1"/>
    <s v="California"/>
    <x v="62"/>
    <x v="1"/>
    <x v="431"/>
    <x v="2"/>
    <x v="7"/>
    <x v="431"/>
    <n v="167.976"/>
    <n v="3"/>
    <n v="0.2"/>
    <n v="10.4985"/>
    <n v="134.38079999999999"/>
    <n v="33.595199999999998"/>
    <x v="3"/>
    <x v="11"/>
    <s v="Q1"/>
    <x v="3"/>
  </r>
  <r>
    <n v="5389"/>
    <s v="CA-2017-164707"/>
    <x v="1042"/>
    <x v="638"/>
    <x v="0"/>
    <s v="CV-12805"/>
    <s v="Cynthia Voltz"/>
    <x v="1"/>
    <x v="0"/>
    <x v="1"/>
    <s v="California"/>
    <x v="62"/>
    <x v="1"/>
    <x v="1312"/>
    <x v="2"/>
    <x v="11"/>
    <x v="1298"/>
    <n v="109.53"/>
    <n v="3"/>
    <n v="0"/>
    <n v="47.097900000000003"/>
    <n v="109.53"/>
    <n v="0"/>
    <x v="3"/>
    <x v="11"/>
    <s v="Q1"/>
    <x v="3"/>
  </r>
  <r>
    <n v="5390"/>
    <s v="CA-2017-164707"/>
    <x v="1042"/>
    <x v="638"/>
    <x v="0"/>
    <s v="CV-12805"/>
    <s v="Cynthia Voltz"/>
    <x v="1"/>
    <x v="0"/>
    <x v="1"/>
    <s v="California"/>
    <x v="62"/>
    <x v="1"/>
    <x v="522"/>
    <x v="1"/>
    <x v="2"/>
    <x v="522"/>
    <n v="9.82"/>
    <n v="2"/>
    <n v="0"/>
    <n v="4.8117999999999999"/>
    <n v="9.82"/>
    <n v="0"/>
    <x v="3"/>
    <x v="11"/>
    <s v="Q1"/>
    <x v="3"/>
  </r>
  <r>
    <n v="5391"/>
    <s v="CA-2017-163874"/>
    <x v="468"/>
    <x v="44"/>
    <x v="0"/>
    <s v="NC-18535"/>
    <s v="Nick Crebassa"/>
    <x v="1"/>
    <x v="0"/>
    <x v="4"/>
    <s v="Washington"/>
    <x v="59"/>
    <x v="1"/>
    <x v="1045"/>
    <x v="1"/>
    <x v="8"/>
    <x v="1034"/>
    <n v="26.352"/>
    <n v="3"/>
    <n v="0.2"/>
    <n v="9.5526"/>
    <n v="21.081600000000002"/>
    <n v="5.2704000000000004"/>
    <x v="3"/>
    <x v="0"/>
    <s v="Q4"/>
    <x v="5"/>
  </r>
  <r>
    <n v="5392"/>
    <s v="US-2014-123183"/>
    <x v="84"/>
    <x v="573"/>
    <x v="1"/>
    <s v="GR-14560"/>
    <s v="Georgia Rosenberg"/>
    <x v="1"/>
    <x v="0"/>
    <x v="40"/>
    <s v="Delaware"/>
    <x v="49"/>
    <x v="3"/>
    <x v="547"/>
    <x v="1"/>
    <x v="2"/>
    <x v="547"/>
    <n v="22.5"/>
    <n v="6"/>
    <n v="0"/>
    <n v="10.8"/>
    <n v="22.5"/>
    <n v="0"/>
    <x v="2"/>
    <x v="0"/>
    <s v="Q4"/>
    <x v="4"/>
  </r>
  <r>
    <n v="5393"/>
    <s v="US-2014-123183"/>
    <x v="84"/>
    <x v="573"/>
    <x v="1"/>
    <s v="GR-14560"/>
    <s v="Georgia Rosenberg"/>
    <x v="1"/>
    <x v="0"/>
    <x v="40"/>
    <s v="Delaware"/>
    <x v="49"/>
    <x v="3"/>
    <x v="639"/>
    <x v="1"/>
    <x v="2"/>
    <x v="639"/>
    <n v="9.9600000000000009"/>
    <n v="2"/>
    <n v="0"/>
    <n v="4.5815999999999999"/>
    <n v="9.9600000000000009"/>
    <n v="0"/>
    <x v="2"/>
    <x v="0"/>
    <s v="Q4"/>
    <x v="4"/>
  </r>
  <r>
    <n v="5394"/>
    <s v="US-2014-123183"/>
    <x v="84"/>
    <x v="573"/>
    <x v="1"/>
    <s v="GR-14560"/>
    <s v="Georgia Rosenberg"/>
    <x v="1"/>
    <x v="0"/>
    <x v="40"/>
    <s v="Delaware"/>
    <x v="49"/>
    <x v="3"/>
    <x v="471"/>
    <x v="1"/>
    <x v="8"/>
    <x v="472"/>
    <n v="213.08"/>
    <n v="7"/>
    <n v="0"/>
    <n v="102.2784"/>
    <n v="213.08"/>
    <n v="0"/>
    <x v="2"/>
    <x v="0"/>
    <s v="Q4"/>
    <x v="4"/>
  </r>
  <r>
    <n v="5395"/>
    <s v="US-2014-123183"/>
    <x v="84"/>
    <x v="573"/>
    <x v="1"/>
    <s v="GR-14560"/>
    <s v="Georgia Rosenberg"/>
    <x v="1"/>
    <x v="0"/>
    <x v="40"/>
    <s v="Delaware"/>
    <x v="49"/>
    <x v="3"/>
    <x v="1057"/>
    <x v="0"/>
    <x v="0"/>
    <x v="1046"/>
    <n v="1025.8800000000001"/>
    <n v="6"/>
    <n v="0"/>
    <n v="235.95240000000001"/>
    <n v="1025.8800000000001"/>
    <n v="0"/>
    <x v="2"/>
    <x v="0"/>
    <s v="Q4"/>
    <x v="4"/>
  </r>
  <r>
    <n v="5396"/>
    <s v="CA-2014-104829"/>
    <x v="728"/>
    <x v="683"/>
    <x v="0"/>
    <s v="JG-15805"/>
    <s v="John Grady"/>
    <x v="1"/>
    <x v="0"/>
    <x v="212"/>
    <s v="Utah"/>
    <x v="266"/>
    <x v="1"/>
    <x v="1407"/>
    <x v="1"/>
    <x v="10"/>
    <x v="1394"/>
    <n v="21.98"/>
    <n v="7"/>
    <n v="0"/>
    <n v="9.891"/>
    <n v="21.98"/>
    <n v="0"/>
    <x v="2"/>
    <x v="0"/>
    <s v="Q4"/>
    <x v="0"/>
  </r>
  <r>
    <n v="5397"/>
    <s v="US-2016-147340"/>
    <x v="446"/>
    <x v="926"/>
    <x v="3"/>
    <s v="EB-13750"/>
    <s v="Edward Becker"/>
    <x v="1"/>
    <x v="0"/>
    <x v="8"/>
    <s v="California"/>
    <x v="94"/>
    <x v="1"/>
    <x v="1308"/>
    <x v="0"/>
    <x v="5"/>
    <x v="1293"/>
    <n v="63.2"/>
    <n v="5"/>
    <n v="0"/>
    <n v="23.384"/>
    <n v="63.2"/>
    <n v="0"/>
    <x v="0"/>
    <x v="8"/>
    <s v="Q3"/>
    <x v="3"/>
  </r>
  <r>
    <n v="5398"/>
    <s v="CA-2016-145492"/>
    <x v="73"/>
    <x v="902"/>
    <x v="1"/>
    <s v="MC-17605"/>
    <s v="Matt Connell"/>
    <x v="1"/>
    <x v="0"/>
    <x v="1"/>
    <s v="California"/>
    <x v="25"/>
    <x v="1"/>
    <x v="189"/>
    <x v="1"/>
    <x v="9"/>
    <x v="190"/>
    <n v="39"/>
    <n v="12"/>
    <n v="0"/>
    <n v="11.31"/>
    <n v="39"/>
    <n v="0"/>
    <x v="0"/>
    <x v="0"/>
    <s v="Q4"/>
    <x v="1"/>
  </r>
  <r>
    <n v="5399"/>
    <s v="CA-2016-163202"/>
    <x v="720"/>
    <x v="342"/>
    <x v="1"/>
    <s v="BM-11650"/>
    <s v="Brian Moss"/>
    <x v="1"/>
    <x v="0"/>
    <x v="152"/>
    <s v="Ohio"/>
    <x v="402"/>
    <x v="3"/>
    <x v="507"/>
    <x v="1"/>
    <x v="8"/>
    <x v="507"/>
    <n v="2.907"/>
    <n v="3"/>
    <n v="0.7"/>
    <n v="-2.0348999999999999"/>
    <n v="0.8721000000000001"/>
    <n v="2.0348999999999999"/>
    <x v="0"/>
    <x v="8"/>
    <s v="Q3"/>
    <x v="0"/>
  </r>
  <r>
    <n v="5400"/>
    <s v="CA-2016-117681"/>
    <x v="526"/>
    <x v="679"/>
    <x v="1"/>
    <s v="HF-14995"/>
    <s v="Herbert Flentye"/>
    <x v="0"/>
    <x v="0"/>
    <x v="1"/>
    <s v="California"/>
    <x v="25"/>
    <x v="1"/>
    <x v="0"/>
    <x v="0"/>
    <x v="0"/>
    <x v="0"/>
    <n v="556.66499999999996"/>
    <n v="5"/>
    <n v="0.15"/>
    <n v="6.5490000000000004"/>
    <n v="473.16524999999996"/>
    <n v="83.499749999999992"/>
    <x v="0"/>
    <x v="3"/>
    <s v="Q2"/>
    <x v="3"/>
  </r>
  <r>
    <n v="5401"/>
    <s v="CA-2017-132262"/>
    <x v="296"/>
    <x v="19"/>
    <x v="2"/>
    <s v="ML-18265"/>
    <s v="Muhammed Lee"/>
    <x v="0"/>
    <x v="0"/>
    <x v="4"/>
    <s v="Washington"/>
    <x v="5"/>
    <x v="1"/>
    <x v="357"/>
    <x v="2"/>
    <x v="11"/>
    <x v="357"/>
    <n v="71.98"/>
    <n v="2"/>
    <n v="0"/>
    <n v="15.1158"/>
    <n v="71.98"/>
    <n v="0"/>
    <x v="3"/>
    <x v="8"/>
    <s v="Q3"/>
    <x v="6"/>
  </r>
  <r>
    <n v="5402"/>
    <s v="CA-2017-132262"/>
    <x v="296"/>
    <x v="19"/>
    <x v="2"/>
    <s v="ML-18265"/>
    <s v="Muhammed Lee"/>
    <x v="0"/>
    <x v="0"/>
    <x v="4"/>
    <s v="Washington"/>
    <x v="5"/>
    <x v="1"/>
    <x v="434"/>
    <x v="2"/>
    <x v="11"/>
    <x v="434"/>
    <n v="79.98"/>
    <n v="2"/>
    <n v="0"/>
    <n v="26.3934"/>
    <n v="79.98"/>
    <n v="0"/>
    <x v="3"/>
    <x v="8"/>
    <s v="Q3"/>
    <x v="6"/>
  </r>
  <r>
    <n v="5403"/>
    <s v="CA-2017-123043"/>
    <x v="1043"/>
    <x v="346"/>
    <x v="1"/>
    <s v="AH-10195"/>
    <s v="Alan Haines"/>
    <x v="1"/>
    <x v="0"/>
    <x v="20"/>
    <s v="New York"/>
    <x v="23"/>
    <x v="3"/>
    <x v="8"/>
    <x v="1"/>
    <x v="8"/>
    <x v="8"/>
    <n v="24.672000000000001"/>
    <n v="4"/>
    <n v="0.2"/>
    <n v="7.71"/>
    <n v="19.7376"/>
    <n v="4.9344000000000001"/>
    <x v="3"/>
    <x v="6"/>
    <s v="Q3"/>
    <x v="6"/>
  </r>
  <r>
    <n v="5404"/>
    <s v="CA-2017-123043"/>
    <x v="1043"/>
    <x v="346"/>
    <x v="1"/>
    <s v="AH-10195"/>
    <s v="Alan Haines"/>
    <x v="1"/>
    <x v="0"/>
    <x v="20"/>
    <s v="New York"/>
    <x v="23"/>
    <x v="3"/>
    <x v="605"/>
    <x v="1"/>
    <x v="8"/>
    <x v="605"/>
    <n v="3.7440000000000002"/>
    <n v="1"/>
    <n v="0.2"/>
    <n v="1.3104"/>
    <n v="2.9952000000000005"/>
    <n v="0.74880000000000013"/>
    <x v="3"/>
    <x v="6"/>
    <s v="Q3"/>
    <x v="6"/>
  </r>
  <r>
    <n v="5405"/>
    <s v="US-2016-143280"/>
    <x v="712"/>
    <x v="874"/>
    <x v="1"/>
    <s v="TZ-21580"/>
    <s v="Tracy Zic"/>
    <x v="0"/>
    <x v="0"/>
    <x v="1"/>
    <s v="California"/>
    <x v="62"/>
    <x v="1"/>
    <x v="288"/>
    <x v="2"/>
    <x v="7"/>
    <x v="288"/>
    <n v="445.96"/>
    <n v="5"/>
    <n v="0.2"/>
    <n v="55.744999999999997"/>
    <n v="356.76800000000003"/>
    <n v="89.192000000000007"/>
    <x v="0"/>
    <x v="11"/>
    <s v="Q1"/>
    <x v="2"/>
  </r>
  <r>
    <n v="5406"/>
    <s v="US-2016-143280"/>
    <x v="712"/>
    <x v="874"/>
    <x v="1"/>
    <s v="TZ-21580"/>
    <s v="Tracy Zic"/>
    <x v="0"/>
    <x v="0"/>
    <x v="1"/>
    <s v="California"/>
    <x v="62"/>
    <x v="1"/>
    <x v="1519"/>
    <x v="2"/>
    <x v="11"/>
    <x v="1506"/>
    <n v="36.24"/>
    <n v="1"/>
    <n v="0"/>
    <n v="15.220800000000001"/>
    <n v="36.24"/>
    <n v="0"/>
    <x v="0"/>
    <x v="11"/>
    <s v="Q1"/>
    <x v="2"/>
  </r>
  <r>
    <n v="5407"/>
    <s v="US-2016-143280"/>
    <x v="712"/>
    <x v="874"/>
    <x v="1"/>
    <s v="TZ-21580"/>
    <s v="Tracy Zic"/>
    <x v="0"/>
    <x v="0"/>
    <x v="1"/>
    <s v="California"/>
    <x v="62"/>
    <x v="1"/>
    <x v="1053"/>
    <x v="1"/>
    <x v="13"/>
    <x v="1042"/>
    <n v="10.65"/>
    <n v="3"/>
    <n v="0"/>
    <n v="5.0054999999999996"/>
    <n v="10.65"/>
    <n v="0"/>
    <x v="0"/>
    <x v="11"/>
    <s v="Q1"/>
    <x v="2"/>
  </r>
  <r>
    <n v="5408"/>
    <s v="CA-2017-108854"/>
    <x v="166"/>
    <x v="93"/>
    <x v="1"/>
    <s v="DM-13345"/>
    <s v="Denise Monton"/>
    <x v="1"/>
    <x v="0"/>
    <x v="8"/>
    <s v="California"/>
    <x v="9"/>
    <x v="1"/>
    <x v="1665"/>
    <x v="1"/>
    <x v="10"/>
    <x v="1723"/>
    <n v="87.92"/>
    <n v="4"/>
    <n v="0"/>
    <n v="40.443199999999997"/>
    <n v="87.92"/>
    <n v="0"/>
    <x v="3"/>
    <x v="4"/>
    <s v="Q4"/>
    <x v="5"/>
  </r>
  <r>
    <n v="5409"/>
    <s v="CA-2017-108854"/>
    <x v="166"/>
    <x v="93"/>
    <x v="1"/>
    <s v="DM-13345"/>
    <s v="Denise Monton"/>
    <x v="1"/>
    <x v="0"/>
    <x v="8"/>
    <s v="California"/>
    <x v="9"/>
    <x v="1"/>
    <x v="912"/>
    <x v="1"/>
    <x v="8"/>
    <x v="904"/>
    <n v="22.423999999999999"/>
    <n v="1"/>
    <n v="0.2"/>
    <n v="8.4090000000000007"/>
    <n v="17.9392"/>
    <n v="4.4847999999999999"/>
    <x v="3"/>
    <x v="4"/>
    <s v="Q4"/>
    <x v="5"/>
  </r>
  <r>
    <n v="5410"/>
    <s v="CA-2017-108854"/>
    <x v="166"/>
    <x v="93"/>
    <x v="1"/>
    <s v="DM-13345"/>
    <s v="Denise Monton"/>
    <x v="1"/>
    <x v="0"/>
    <x v="8"/>
    <s v="California"/>
    <x v="9"/>
    <x v="1"/>
    <x v="443"/>
    <x v="1"/>
    <x v="8"/>
    <x v="443"/>
    <n v="90.48"/>
    <n v="3"/>
    <n v="0.2"/>
    <n v="33.93"/>
    <n v="72.384"/>
    <n v="18.096"/>
    <x v="3"/>
    <x v="4"/>
    <s v="Q4"/>
    <x v="5"/>
  </r>
  <r>
    <n v="5411"/>
    <s v="CA-2017-108854"/>
    <x v="166"/>
    <x v="93"/>
    <x v="1"/>
    <s v="DM-13345"/>
    <s v="Denise Monton"/>
    <x v="1"/>
    <x v="0"/>
    <x v="8"/>
    <s v="California"/>
    <x v="9"/>
    <x v="1"/>
    <x v="1354"/>
    <x v="1"/>
    <x v="4"/>
    <x v="1340"/>
    <n v="42.76"/>
    <n v="1"/>
    <n v="0"/>
    <n v="11.117599999999999"/>
    <n v="42.76"/>
    <n v="0"/>
    <x v="3"/>
    <x v="4"/>
    <s v="Q4"/>
    <x v="5"/>
  </r>
  <r>
    <n v="5412"/>
    <s v="CA-2017-166856"/>
    <x v="65"/>
    <x v="304"/>
    <x v="1"/>
    <s v="TS-21505"/>
    <s v="Tony Sayre"/>
    <x v="0"/>
    <x v="0"/>
    <x v="441"/>
    <s v="New Mexico"/>
    <x v="534"/>
    <x v="1"/>
    <x v="751"/>
    <x v="1"/>
    <x v="8"/>
    <x v="749"/>
    <n v="10.08"/>
    <n v="7"/>
    <n v="0.2"/>
    <n v="3.528"/>
    <n v="8.0640000000000001"/>
    <n v="2.016"/>
    <x v="3"/>
    <x v="8"/>
    <s v="Q3"/>
    <x v="2"/>
  </r>
  <r>
    <n v="5413"/>
    <s v="CA-2017-166856"/>
    <x v="65"/>
    <x v="304"/>
    <x v="1"/>
    <s v="TS-21505"/>
    <s v="Tony Sayre"/>
    <x v="0"/>
    <x v="0"/>
    <x v="441"/>
    <s v="New Mexico"/>
    <x v="534"/>
    <x v="1"/>
    <x v="1735"/>
    <x v="2"/>
    <x v="11"/>
    <x v="1724"/>
    <n v="101.34"/>
    <n v="3"/>
    <n v="0"/>
    <n v="8.1072000000000006"/>
    <n v="101.34"/>
    <n v="0"/>
    <x v="3"/>
    <x v="8"/>
    <s v="Q3"/>
    <x v="2"/>
  </r>
  <r>
    <n v="5414"/>
    <s v="CA-2016-153157"/>
    <x v="108"/>
    <x v="126"/>
    <x v="2"/>
    <s v="TB-21625"/>
    <s v="Trudy Brown"/>
    <x v="0"/>
    <x v="0"/>
    <x v="391"/>
    <s v="Kansas"/>
    <x v="476"/>
    <x v="2"/>
    <x v="1517"/>
    <x v="2"/>
    <x v="7"/>
    <x v="1504"/>
    <n v="224.75"/>
    <n v="5"/>
    <n v="0"/>
    <n v="62.93"/>
    <n v="224.75"/>
    <n v="0"/>
    <x v="0"/>
    <x v="8"/>
    <s v="Q3"/>
    <x v="1"/>
  </r>
  <r>
    <n v="5415"/>
    <s v="US-2017-125647"/>
    <x v="397"/>
    <x v="938"/>
    <x v="1"/>
    <s v="LC-16870"/>
    <s v="Lena Cacioppo"/>
    <x v="0"/>
    <x v="0"/>
    <x v="22"/>
    <s v="Illinois"/>
    <x v="155"/>
    <x v="2"/>
    <x v="1712"/>
    <x v="1"/>
    <x v="9"/>
    <x v="1700"/>
    <n v="73.176000000000002"/>
    <n v="6"/>
    <n v="0.8"/>
    <n v="-197.5752"/>
    <n v="14.635199999999998"/>
    <n v="58.540800000000004"/>
    <x v="3"/>
    <x v="8"/>
    <s v="Q3"/>
    <x v="3"/>
  </r>
  <r>
    <n v="5416"/>
    <s v="US-2017-125647"/>
    <x v="397"/>
    <x v="938"/>
    <x v="1"/>
    <s v="LC-16870"/>
    <s v="Lena Cacioppo"/>
    <x v="0"/>
    <x v="0"/>
    <x v="22"/>
    <s v="Illinois"/>
    <x v="155"/>
    <x v="2"/>
    <x v="974"/>
    <x v="1"/>
    <x v="10"/>
    <x v="968"/>
    <n v="20.736000000000001"/>
    <n v="4"/>
    <n v="0.2"/>
    <n v="7.2576000000000001"/>
    <n v="16.588800000000003"/>
    <n v="4.1472000000000007"/>
    <x v="3"/>
    <x v="8"/>
    <s v="Q3"/>
    <x v="3"/>
  </r>
  <r>
    <n v="5417"/>
    <s v="US-2017-125647"/>
    <x v="397"/>
    <x v="938"/>
    <x v="1"/>
    <s v="LC-16870"/>
    <s v="Lena Cacioppo"/>
    <x v="0"/>
    <x v="0"/>
    <x v="22"/>
    <s v="Illinois"/>
    <x v="155"/>
    <x v="2"/>
    <x v="771"/>
    <x v="2"/>
    <x v="7"/>
    <x v="770"/>
    <n v="39.984000000000002"/>
    <n v="2"/>
    <n v="0.2"/>
    <n v="-8.9963999999999995"/>
    <n v="31.987200000000001"/>
    <n v="7.9968000000000004"/>
    <x v="3"/>
    <x v="8"/>
    <s v="Q3"/>
    <x v="3"/>
  </r>
  <r>
    <n v="5418"/>
    <s v="CA-2014-132542"/>
    <x v="191"/>
    <x v="508"/>
    <x v="0"/>
    <s v="AM-10360"/>
    <s v="Alice McCarthy"/>
    <x v="1"/>
    <x v="0"/>
    <x v="155"/>
    <s v="Nebraska"/>
    <x v="198"/>
    <x v="2"/>
    <x v="1736"/>
    <x v="1"/>
    <x v="8"/>
    <x v="1725"/>
    <n v="15.36"/>
    <n v="2"/>
    <n v="0"/>
    <n v="7.68"/>
    <n v="15.36"/>
    <n v="0"/>
    <x v="2"/>
    <x v="2"/>
    <s v="Q4"/>
    <x v="2"/>
  </r>
  <r>
    <n v="5419"/>
    <s v="CA-2015-110877"/>
    <x v="924"/>
    <x v="453"/>
    <x v="2"/>
    <s v="JE-15715"/>
    <s v="Joe Elijah"/>
    <x v="0"/>
    <x v="0"/>
    <x v="12"/>
    <s v="Texas"/>
    <x v="16"/>
    <x v="2"/>
    <x v="747"/>
    <x v="1"/>
    <x v="10"/>
    <x v="745"/>
    <n v="36.287999999999997"/>
    <n v="7"/>
    <n v="0.2"/>
    <n v="12.700799999999999"/>
    <n v="29.0304"/>
    <n v="7.2576000000000001"/>
    <x v="1"/>
    <x v="2"/>
    <s v="Q4"/>
    <x v="5"/>
  </r>
  <r>
    <n v="5420"/>
    <s v="CA-2015-110877"/>
    <x v="924"/>
    <x v="453"/>
    <x v="2"/>
    <s v="JE-15715"/>
    <s v="Joe Elijah"/>
    <x v="0"/>
    <x v="0"/>
    <x v="12"/>
    <s v="Texas"/>
    <x v="16"/>
    <x v="2"/>
    <x v="539"/>
    <x v="2"/>
    <x v="7"/>
    <x v="539"/>
    <n v="150.38399999999999"/>
    <n v="2"/>
    <n v="0.2"/>
    <n v="15.038399999999999"/>
    <n v="120.30719999999999"/>
    <n v="30.076799999999999"/>
    <x v="1"/>
    <x v="2"/>
    <s v="Q4"/>
    <x v="5"/>
  </r>
  <r>
    <n v="5421"/>
    <s v="US-2016-151827"/>
    <x v="1044"/>
    <x v="944"/>
    <x v="0"/>
    <s v="CS-11950"/>
    <s v="Carlos Soltero"/>
    <x v="0"/>
    <x v="0"/>
    <x v="10"/>
    <s v="Pennsylvania"/>
    <x v="63"/>
    <x v="3"/>
    <x v="1594"/>
    <x v="2"/>
    <x v="7"/>
    <x v="1586"/>
    <n v="280.78199999999998"/>
    <n v="3"/>
    <n v="0.4"/>
    <n v="-60.836100000000002"/>
    <n v="168.46919999999997"/>
    <n v="112.3128"/>
    <x v="0"/>
    <x v="10"/>
    <s v="Q1"/>
    <x v="6"/>
  </r>
  <r>
    <n v="5422"/>
    <s v="US-2016-151827"/>
    <x v="1044"/>
    <x v="944"/>
    <x v="0"/>
    <s v="CS-11950"/>
    <s v="Carlos Soltero"/>
    <x v="0"/>
    <x v="0"/>
    <x v="10"/>
    <s v="Pennsylvania"/>
    <x v="63"/>
    <x v="3"/>
    <x v="1235"/>
    <x v="2"/>
    <x v="11"/>
    <x v="1218"/>
    <n v="31.984000000000002"/>
    <n v="2"/>
    <n v="0.2"/>
    <n v="1.1994"/>
    <n v="25.587200000000003"/>
    <n v="6.3968000000000007"/>
    <x v="0"/>
    <x v="10"/>
    <s v="Q1"/>
    <x v="6"/>
  </r>
  <r>
    <n v="5423"/>
    <s v="US-2016-163258"/>
    <x v="723"/>
    <x v="771"/>
    <x v="1"/>
    <s v="PF-19225"/>
    <s v="Phillip Flathmann"/>
    <x v="0"/>
    <x v="0"/>
    <x v="1"/>
    <s v="California"/>
    <x v="62"/>
    <x v="1"/>
    <x v="605"/>
    <x v="1"/>
    <x v="8"/>
    <x v="605"/>
    <n v="11.231999999999999"/>
    <n v="3"/>
    <n v="0.2"/>
    <n v="3.9312"/>
    <n v="8.9855999999999998"/>
    <n v="2.2464"/>
    <x v="0"/>
    <x v="4"/>
    <s v="Q4"/>
    <x v="6"/>
  </r>
  <r>
    <n v="5424"/>
    <s v="CA-2017-103009"/>
    <x v="132"/>
    <x v="133"/>
    <x v="0"/>
    <s v="PJ-18835"/>
    <s v="Patrick Jones"/>
    <x v="1"/>
    <x v="0"/>
    <x v="102"/>
    <s v="Kentucky"/>
    <x v="126"/>
    <x v="0"/>
    <x v="1737"/>
    <x v="1"/>
    <x v="10"/>
    <x v="1726"/>
    <n v="26.4"/>
    <n v="5"/>
    <n v="0"/>
    <n v="11.88"/>
    <n v="26.4"/>
    <n v="0"/>
    <x v="3"/>
    <x v="0"/>
    <s v="Q4"/>
    <x v="5"/>
  </r>
  <r>
    <n v="5425"/>
    <s v="US-2017-120649"/>
    <x v="176"/>
    <x v="430"/>
    <x v="1"/>
    <s v="JF-15490"/>
    <s v="Jeremy Farry"/>
    <x v="0"/>
    <x v="0"/>
    <x v="416"/>
    <s v="Connecticut"/>
    <x v="504"/>
    <x v="3"/>
    <x v="824"/>
    <x v="1"/>
    <x v="6"/>
    <x v="820"/>
    <n v="3.52"/>
    <n v="2"/>
    <n v="0"/>
    <n v="1.0207999999999999"/>
    <n v="3.52"/>
    <n v="0"/>
    <x v="3"/>
    <x v="9"/>
    <s v="Q1"/>
    <x v="5"/>
  </r>
  <r>
    <n v="5426"/>
    <s v="CA-2016-153598"/>
    <x v="275"/>
    <x v="296"/>
    <x v="2"/>
    <s v="NM-18520"/>
    <s v="Neoma Murray"/>
    <x v="0"/>
    <x v="0"/>
    <x v="1"/>
    <s v="California"/>
    <x v="62"/>
    <x v="1"/>
    <x v="1738"/>
    <x v="2"/>
    <x v="11"/>
    <x v="1727"/>
    <n v="1649.95"/>
    <n v="5"/>
    <n v="0"/>
    <n v="659.98"/>
    <n v="1649.95"/>
    <n v="0"/>
    <x v="0"/>
    <x v="4"/>
    <s v="Q4"/>
    <x v="3"/>
  </r>
  <r>
    <n v="5427"/>
    <s v="CA-2016-153598"/>
    <x v="275"/>
    <x v="296"/>
    <x v="2"/>
    <s v="NM-18520"/>
    <s v="Neoma Murray"/>
    <x v="0"/>
    <x v="0"/>
    <x v="1"/>
    <s v="California"/>
    <x v="62"/>
    <x v="1"/>
    <x v="1608"/>
    <x v="0"/>
    <x v="5"/>
    <x v="1599"/>
    <n v="111.9"/>
    <n v="6"/>
    <n v="0"/>
    <n v="51.473999999999997"/>
    <n v="111.9"/>
    <n v="0"/>
    <x v="0"/>
    <x v="4"/>
    <s v="Q4"/>
    <x v="3"/>
  </r>
  <r>
    <n v="5428"/>
    <s v="US-2016-108497"/>
    <x v="403"/>
    <x v="183"/>
    <x v="3"/>
    <s v="MH-17290"/>
    <s v="Marc Harrigan"/>
    <x v="2"/>
    <x v="0"/>
    <x v="1"/>
    <s v="California"/>
    <x v="1"/>
    <x v="1"/>
    <x v="1601"/>
    <x v="0"/>
    <x v="0"/>
    <x v="1593"/>
    <n v="599.16499999999996"/>
    <n v="5"/>
    <n v="0.15"/>
    <n v="35.244999999999997"/>
    <n v="509.29024999999996"/>
    <n v="89.874749999999992"/>
    <x v="0"/>
    <x v="1"/>
    <s v="Q2"/>
    <x v="0"/>
  </r>
  <r>
    <n v="5429"/>
    <s v="CA-2016-113096"/>
    <x v="476"/>
    <x v="383"/>
    <x v="2"/>
    <s v="SZ-20035"/>
    <s v="Sam Zeldin"/>
    <x v="2"/>
    <x v="0"/>
    <x v="8"/>
    <s v="California"/>
    <x v="34"/>
    <x v="1"/>
    <x v="170"/>
    <x v="1"/>
    <x v="4"/>
    <x v="171"/>
    <n v="46.53"/>
    <n v="3"/>
    <n v="0"/>
    <n v="12.097799999999999"/>
    <n v="46.53"/>
    <n v="0"/>
    <x v="0"/>
    <x v="8"/>
    <s v="Q3"/>
    <x v="5"/>
  </r>
  <r>
    <n v="5430"/>
    <s v="CA-2014-136861"/>
    <x v="742"/>
    <x v="1110"/>
    <x v="2"/>
    <s v="PR-18880"/>
    <s v="Patrick Ryan"/>
    <x v="0"/>
    <x v="0"/>
    <x v="84"/>
    <s v="Florida"/>
    <x v="104"/>
    <x v="0"/>
    <x v="296"/>
    <x v="0"/>
    <x v="5"/>
    <x v="296"/>
    <n v="31.984000000000002"/>
    <n v="2"/>
    <n v="0.2"/>
    <n v="1.9990000000000001"/>
    <n v="25.587200000000003"/>
    <n v="6.3968000000000007"/>
    <x v="2"/>
    <x v="8"/>
    <s v="Q3"/>
    <x v="5"/>
  </r>
  <r>
    <n v="5431"/>
    <s v="CA-2017-117422"/>
    <x v="208"/>
    <x v="512"/>
    <x v="1"/>
    <s v="FC-14245"/>
    <s v="Frank Carlisle"/>
    <x v="2"/>
    <x v="0"/>
    <x v="80"/>
    <s v="Ohio"/>
    <x v="345"/>
    <x v="3"/>
    <x v="1725"/>
    <x v="1"/>
    <x v="9"/>
    <x v="1712"/>
    <n v="161.56800000000001"/>
    <n v="2"/>
    <n v="0.2"/>
    <n v="16.1568"/>
    <n v="129.2544"/>
    <n v="32.313600000000001"/>
    <x v="3"/>
    <x v="2"/>
    <s v="Q4"/>
    <x v="3"/>
  </r>
  <r>
    <n v="5432"/>
    <s v="CA-2017-117422"/>
    <x v="208"/>
    <x v="512"/>
    <x v="1"/>
    <s v="FC-14245"/>
    <s v="Frank Carlisle"/>
    <x v="2"/>
    <x v="0"/>
    <x v="80"/>
    <s v="Ohio"/>
    <x v="345"/>
    <x v="3"/>
    <x v="727"/>
    <x v="1"/>
    <x v="10"/>
    <x v="726"/>
    <n v="4.0640000000000001"/>
    <n v="1"/>
    <n v="0.2"/>
    <n v="1.3715999999999999"/>
    <n v="3.2512000000000003"/>
    <n v="0.81280000000000008"/>
    <x v="3"/>
    <x v="2"/>
    <s v="Q4"/>
    <x v="3"/>
  </r>
  <r>
    <n v="5433"/>
    <s v="CA-2017-117422"/>
    <x v="208"/>
    <x v="512"/>
    <x v="1"/>
    <s v="FC-14245"/>
    <s v="Frank Carlisle"/>
    <x v="2"/>
    <x v="0"/>
    <x v="80"/>
    <s v="Ohio"/>
    <x v="345"/>
    <x v="3"/>
    <x v="1472"/>
    <x v="1"/>
    <x v="8"/>
    <x v="1459"/>
    <n v="6.2160000000000002"/>
    <n v="4"/>
    <n v="0.7"/>
    <n v="-4.9728000000000003"/>
    <n v="1.8648000000000002"/>
    <n v="4.3511999999999995"/>
    <x v="3"/>
    <x v="2"/>
    <s v="Q4"/>
    <x v="3"/>
  </r>
  <r>
    <n v="5434"/>
    <s v="CA-2017-129707"/>
    <x v="1016"/>
    <x v="809"/>
    <x v="1"/>
    <s v="LH-16750"/>
    <s v="Larry Hughes"/>
    <x v="0"/>
    <x v="0"/>
    <x v="432"/>
    <s v="Arizona"/>
    <x v="522"/>
    <x v="1"/>
    <x v="21"/>
    <x v="1"/>
    <x v="6"/>
    <x v="21"/>
    <n v="8.8960000000000008"/>
    <n v="4"/>
    <n v="0.2"/>
    <n v="0.66720000000000002"/>
    <n v="7.1168000000000013"/>
    <n v="1.7792000000000003"/>
    <x v="3"/>
    <x v="3"/>
    <s v="Q2"/>
    <x v="0"/>
  </r>
  <r>
    <n v="5435"/>
    <s v="CA-2015-160171"/>
    <x v="324"/>
    <x v="994"/>
    <x v="1"/>
    <s v="RM-19675"/>
    <s v="Robert Marley"/>
    <x v="2"/>
    <x v="0"/>
    <x v="1"/>
    <s v="California"/>
    <x v="141"/>
    <x v="1"/>
    <x v="1739"/>
    <x v="1"/>
    <x v="9"/>
    <x v="1728"/>
    <n v="1640.7"/>
    <n v="5"/>
    <n v="0"/>
    <n v="459.39600000000002"/>
    <n v="1640.7"/>
    <n v="0"/>
    <x v="1"/>
    <x v="2"/>
    <s v="Q4"/>
    <x v="2"/>
  </r>
  <r>
    <n v="5436"/>
    <s v="CA-2015-160171"/>
    <x v="324"/>
    <x v="994"/>
    <x v="1"/>
    <s v="RM-19675"/>
    <s v="Robert Marley"/>
    <x v="2"/>
    <x v="0"/>
    <x v="1"/>
    <s v="California"/>
    <x v="141"/>
    <x v="1"/>
    <x v="293"/>
    <x v="2"/>
    <x v="11"/>
    <x v="293"/>
    <n v="270"/>
    <n v="3"/>
    <n v="0"/>
    <n v="97.2"/>
    <n v="270"/>
    <n v="0"/>
    <x v="1"/>
    <x v="2"/>
    <s v="Q4"/>
    <x v="2"/>
  </r>
  <r>
    <n v="5437"/>
    <s v="CA-2014-103317"/>
    <x v="260"/>
    <x v="277"/>
    <x v="2"/>
    <s v="DM-13525"/>
    <s v="Don Miller"/>
    <x v="1"/>
    <x v="0"/>
    <x v="144"/>
    <s v="Florida"/>
    <x v="183"/>
    <x v="0"/>
    <x v="1122"/>
    <x v="0"/>
    <x v="5"/>
    <x v="1110"/>
    <n v="19.52"/>
    <n v="2"/>
    <n v="0.2"/>
    <n v="5.3680000000000003"/>
    <n v="15.616"/>
    <n v="3.9039999999999999"/>
    <x v="2"/>
    <x v="7"/>
    <s v="Q3"/>
    <x v="3"/>
  </r>
  <r>
    <n v="5438"/>
    <s v="CA-2014-103317"/>
    <x v="260"/>
    <x v="277"/>
    <x v="2"/>
    <s v="DM-13525"/>
    <s v="Don Miller"/>
    <x v="1"/>
    <x v="0"/>
    <x v="144"/>
    <s v="Florida"/>
    <x v="183"/>
    <x v="0"/>
    <x v="1504"/>
    <x v="1"/>
    <x v="8"/>
    <x v="1491"/>
    <n v="9.81"/>
    <n v="5"/>
    <n v="0.7"/>
    <n v="-6.867"/>
    <n v="2.9430000000000005"/>
    <n v="6.867"/>
    <x v="2"/>
    <x v="7"/>
    <s v="Q3"/>
    <x v="3"/>
  </r>
  <r>
    <n v="5439"/>
    <s v="CA-2014-103317"/>
    <x v="260"/>
    <x v="277"/>
    <x v="2"/>
    <s v="DM-13525"/>
    <s v="Don Miller"/>
    <x v="1"/>
    <x v="0"/>
    <x v="144"/>
    <s v="Florida"/>
    <x v="183"/>
    <x v="0"/>
    <x v="1740"/>
    <x v="0"/>
    <x v="5"/>
    <x v="1729"/>
    <n v="213.21600000000001"/>
    <n v="3"/>
    <n v="0.2"/>
    <n v="15.991199999999999"/>
    <n v="170.57280000000003"/>
    <n v="42.643200000000007"/>
    <x v="2"/>
    <x v="7"/>
    <s v="Q3"/>
    <x v="3"/>
  </r>
  <r>
    <n v="5440"/>
    <s v="CA-2016-167115"/>
    <x v="958"/>
    <x v="300"/>
    <x v="1"/>
    <s v="EH-14185"/>
    <s v="Evan Henry"/>
    <x v="0"/>
    <x v="0"/>
    <x v="20"/>
    <s v="New York"/>
    <x v="45"/>
    <x v="3"/>
    <x v="1498"/>
    <x v="1"/>
    <x v="8"/>
    <x v="1486"/>
    <n v="588.78399999999999"/>
    <n v="2"/>
    <n v="0.2"/>
    <n v="183.995"/>
    <n v="471.02719999999999"/>
    <n v="117.7568"/>
    <x v="0"/>
    <x v="3"/>
    <s v="Q2"/>
    <x v="2"/>
  </r>
  <r>
    <n v="5441"/>
    <s v="US-2017-153633"/>
    <x v="38"/>
    <x v="551"/>
    <x v="0"/>
    <s v="TC-21295"/>
    <s v="Toby Carlisle"/>
    <x v="0"/>
    <x v="0"/>
    <x v="442"/>
    <s v="Florida"/>
    <x v="535"/>
    <x v="0"/>
    <x v="679"/>
    <x v="1"/>
    <x v="6"/>
    <x v="679"/>
    <n v="2.0640000000000001"/>
    <n v="1"/>
    <n v="0.2"/>
    <n v="0.15479999999999999"/>
    <n v="1.6512000000000002"/>
    <n v="0.41280000000000006"/>
    <x v="3"/>
    <x v="0"/>
    <s v="Q4"/>
    <x v="2"/>
  </r>
  <r>
    <n v="5442"/>
    <s v="CA-2017-155929"/>
    <x v="428"/>
    <x v="462"/>
    <x v="1"/>
    <s v="AI-10855"/>
    <s v="Arianne Irving"/>
    <x v="0"/>
    <x v="0"/>
    <x v="220"/>
    <s v="Arizona"/>
    <x v="275"/>
    <x v="1"/>
    <x v="1741"/>
    <x v="1"/>
    <x v="10"/>
    <x v="1730"/>
    <n v="6.3680000000000003"/>
    <n v="2"/>
    <n v="0.2"/>
    <n v="2.3879999999999999"/>
    <n v="5.0944000000000003"/>
    <n v="1.2736000000000001"/>
    <x v="3"/>
    <x v="8"/>
    <s v="Q3"/>
    <x v="3"/>
  </r>
  <r>
    <n v="5443"/>
    <s v="CA-2015-148712"/>
    <x v="786"/>
    <x v="1023"/>
    <x v="1"/>
    <s v="JM-15535"/>
    <s v="Jessica Myrick"/>
    <x v="0"/>
    <x v="0"/>
    <x v="20"/>
    <s v="New York"/>
    <x v="45"/>
    <x v="3"/>
    <x v="769"/>
    <x v="2"/>
    <x v="11"/>
    <x v="768"/>
    <n v="99.6"/>
    <n v="1"/>
    <n v="0"/>
    <n v="36.851999999999997"/>
    <n v="99.6"/>
    <n v="0"/>
    <x v="1"/>
    <x v="3"/>
    <s v="Q2"/>
    <x v="5"/>
  </r>
  <r>
    <n v="5444"/>
    <s v="CA-2015-148712"/>
    <x v="786"/>
    <x v="1023"/>
    <x v="1"/>
    <s v="JM-15535"/>
    <s v="Jessica Myrick"/>
    <x v="0"/>
    <x v="0"/>
    <x v="20"/>
    <s v="New York"/>
    <x v="45"/>
    <x v="3"/>
    <x v="1120"/>
    <x v="1"/>
    <x v="8"/>
    <x v="1108"/>
    <n v="62.295999999999999"/>
    <n v="13"/>
    <n v="0.2"/>
    <n v="21.024899999999999"/>
    <n v="49.836800000000004"/>
    <n v="12.459200000000001"/>
    <x v="1"/>
    <x v="3"/>
    <s v="Q2"/>
    <x v="5"/>
  </r>
  <r>
    <n v="5445"/>
    <s v="CA-2015-148712"/>
    <x v="786"/>
    <x v="1023"/>
    <x v="1"/>
    <s v="JM-15535"/>
    <s v="Jessica Myrick"/>
    <x v="0"/>
    <x v="0"/>
    <x v="20"/>
    <s v="New York"/>
    <x v="45"/>
    <x v="3"/>
    <x v="1742"/>
    <x v="1"/>
    <x v="6"/>
    <x v="1731"/>
    <n v="10.71"/>
    <n v="3"/>
    <n v="0"/>
    <n v="2.7846000000000002"/>
    <n v="10.71"/>
    <n v="0"/>
    <x v="1"/>
    <x v="3"/>
    <s v="Q2"/>
    <x v="5"/>
  </r>
  <r>
    <n v="5446"/>
    <s v="CA-2016-128307"/>
    <x v="197"/>
    <x v="879"/>
    <x v="1"/>
    <s v="BE-11335"/>
    <s v="Bill Eplett"/>
    <x v="2"/>
    <x v="0"/>
    <x v="12"/>
    <s v="Texas"/>
    <x v="16"/>
    <x v="2"/>
    <x v="1249"/>
    <x v="1"/>
    <x v="12"/>
    <x v="1233"/>
    <n v="20.936"/>
    <n v="1"/>
    <n v="0.2"/>
    <n v="7.0659000000000001"/>
    <n v="16.748799999999999"/>
    <n v="4.1871999999999998"/>
    <x v="0"/>
    <x v="7"/>
    <s v="Q3"/>
    <x v="2"/>
  </r>
  <r>
    <n v="5447"/>
    <s v="US-2016-127425"/>
    <x v="370"/>
    <x v="1009"/>
    <x v="1"/>
    <s v="DR-12880"/>
    <s v="Dan Reichenbach"/>
    <x v="1"/>
    <x v="0"/>
    <x v="20"/>
    <s v="New York"/>
    <x v="45"/>
    <x v="3"/>
    <x v="895"/>
    <x v="2"/>
    <x v="7"/>
    <x v="888"/>
    <n v="33"/>
    <n v="6"/>
    <n v="0"/>
    <n v="8.25"/>
    <n v="33"/>
    <n v="0"/>
    <x v="0"/>
    <x v="6"/>
    <s v="Q3"/>
    <x v="5"/>
  </r>
  <r>
    <n v="5448"/>
    <s v="US-2016-127425"/>
    <x v="370"/>
    <x v="1009"/>
    <x v="1"/>
    <s v="DR-12880"/>
    <s v="Dan Reichenbach"/>
    <x v="1"/>
    <x v="0"/>
    <x v="20"/>
    <s v="New York"/>
    <x v="45"/>
    <x v="3"/>
    <x v="1233"/>
    <x v="2"/>
    <x v="11"/>
    <x v="1216"/>
    <n v="249.95"/>
    <n v="5"/>
    <n v="0"/>
    <n v="87.482500000000002"/>
    <n v="249.95"/>
    <n v="0"/>
    <x v="0"/>
    <x v="6"/>
    <s v="Q3"/>
    <x v="5"/>
  </r>
  <r>
    <n v="5449"/>
    <s v="US-2014-119081"/>
    <x v="171"/>
    <x v="76"/>
    <x v="1"/>
    <s v="TA-21385"/>
    <s v="Tom Ashbrook"/>
    <x v="2"/>
    <x v="0"/>
    <x v="250"/>
    <s v="Kansas"/>
    <x v="309"/>
    <x v="2"/>
    <x v="1420"/>
    <x v="1"/>
    <x v="14"/>
    <x v="1408"/>
    <n v="357.93"/>
    <n v="3"/>
    <n v="0"/>
    <n v="7.1585999999999999"/>
    <n v="357.93"/>
    <n v="0"/>
    <x v="2"/>
    <x v="8"/>
    <s v="Q3"/>
    <x v="5"/>
  </r>
  <r>
    <n v="5450"/>
    <s v="US-2014-119081"/>
    <x v="171"/>
    <x v="76"/>
    <x v="1"/>
    <s v="TA-21385"/>
    <s v="Tom Ashbrook"/>
    <x v="2"/>
    <x v="0"/>
    <x v="250"/>
    <s v="Kansas"/>
    <x v="309"/>
    <x v="2"/>
    <x v="1690"/>
    <x v="2"/>
    <x v="11"/>
    <x v="1678"/>
    <n v="57.4"/>
    <n v="5"/>
    <n v="0"/>
    <n v="10.906000000000001"/>
    <n v="57.4"/>
    <n v="0"/>
    <x v="2"/>
    <x v="8"/>
    <s v="Q3"/>
    <x v="5"/>
  </r>
  <r>
    <n v="5451"/>
    <s v="US-2014-119081"/>
    <x v="171"/>
    <x v="76"/>
    <x v="1"/>
    <s v="TA-21385"/>
    <s v="Tom Ashbrook"/>
    <x v="2"/>
    <x v="0"/>
    <x v="250"/>
    <s v="Kansas"/>
    <x v="309"/>
    <x v="2"/>
    <x v="896"/>
    <x v="1"/>
    <x v="8"/>
    <x v="889"/>
    <n v="331.96"/>
    <n v="2"/>
    <n v="0"/>
    <n v="149.38200000000001"/>
    <n v="331.96"/>
    <n v="0"/>
    <x v="2"/>
    <x v="8"/>
    <s v="Q3"/>
    <x v="5"/>
  </r>
  <r>
    <n v="5452"/>
    <s v="US-2014-119081"/>
    <x v="171"/>
    <x v="76"/>
    <x v="1"/>
    <s v="TA-21385"/>
    <s v="Tom Ashbrook"/>
    <x v="2"/>
    <x v="0"/>
    <x v="250"/>
    <s v="Kansas"/>
    <x v="309"/>
    <x v="2"/>
    <x v="1492"/>
    <x v="0"/>
    <x v="5"/>
    <x v="1479"/>
    <n v="40.56"/>
    <n v="2"/>
    <n v="0"/>
    <n v="12.979200000000001"/>
    <n v="40.56"/>
    <n v="0"/>
    <x v="2"/>
    <x v="8"/>
    <s v="Q3"/>
    <x v="5"/>
  </r>
  <r>
    <n v="5453"/>
    <s v="CA-2016-140613"/>
    <x v="405"/>
    <x v="879"/>
    <x v="1"/>
    <s v="KN-16705"/>
    <s v="Kristina Nunn"/>
    <x v="2"/>
    <x v="0"/>
    <x v="306"/>
    <s v="Nevada"/>
    <x v="383"/>
    <x v="1"/>
    <x v="610"/>
    <x v="1"/>
    <x v="14"/>
    <x v="610"/>
    <n v="86.2"/>
    <n v="5"/>
    <n v="0"/>
    <n v="24.998000000000001"/>
    <n v="86.2"/>
    <n v="0"/>
    <x v="0"/>
    <x v="7"/>
    <s v="Q3"/>
    <x v="5"/>
  </r>
  <r>
    <n v="5454"/>
    <s v="US-2017-108700"/>
    <x v="240"/>
    <x v="254"/>
    <x v="1"/>
    <s v="PJ-18835"/>
    <s v="Patrick Jones"/>
    <x v="1"/>
    <x v="0"/>
    <x v="179"/>
    <s v="Illinois"/>
    <x v="228"/>
    <x v="2"/>
    <x v="1588"/>
    <x v="1"/>
    <x v="10"/>
    <x v="1580"/>
    <n v="38.015999999999998"/>
    <n v="6"/>
    <n v="0.2"/>
    <n v="13.780799999999999"/>
    <n v="30.412800000000001"/>
    <n v="7.6032000000000002"/>
    <x v="3"/>
    <x v="5"/>
    <s v="Q2"/>
    <x v="5"/>
  </r>
  <r>
    <n v="5455"/>
    <s v="CA-2017-160962"/>
    <x v="1045"/>
    <x v="1060"/>
    <x v="1"/>
    <s v="MC-17605"/>
    <s v="Matt Connell"/>
    <x v="1"/>
    <x v="0"/>
    <x v="10"/>
    <s v="Pennsylvania"/>
    <x v="105"/>
    <x v="3"/>
    <x v="470"/>
    <x v="1"/>
    <x v="4"/>
    <x v="471"/>
    <n v="8.3840000000000003"/>
    <n v="1"/>
    <n v="0.2"/>
    <n v="0.73360000000000003"/>
    <n v="6.7072000000000003"/>
    <n v="1.6768000000000001"/>
    <x v="3"/>
    <x v="3"/>
    <s v="Q2"/>
    <x v="5"/>
  </r>
  <r>
    <n v="5456"/>
    <s v="CA-2017-160962"/>
    <x v="1045"/>
    <x v="1060"/>
    <x v="1"/>
    <s v="MC-17605"/>
    <s v="Matt Connell"/>
    <x v="1"/>
    <x v="0"/>
    <x v="10"/>
    <s v="Pennsylvania"/>
    <x v="105"/>
    <x v="3"/>
    <x v="18"/>
    <x v="1"/>
    <x v="6"/>
    <x v="18"/>
    <n v="6.8479999999999999"/>
    <n v="2"/>
    <n v="0.2"/>
    <n v="0.77039999999999997"/>
    <n v="5.4784000000000006"/>
    <n v="1.3696000000000002"/>
    <x v="3"/>
    <x v="3"/>
    <s v="Q2"/>
    <x v="5"/>
  </r>
  <r>
    <n v="5457"/>
    <s v="CA-2017-130631"/>
    <x v="614"/>
    <x v="115"/>
    <x v="1"/>
    <s v="BS-11755"/>
    <s v="Bruce Stewart"/>
    <x v="0"/>
    <x v="0"/>
    <x v="156"/>
    <s v="Washington"/>
    <x v="199"/>
    <x v="1"/>
    <x v="1743"/>
    <x v="1"/>
    <x v="13"/>
    <x v="1732"/>
    <n v="19.600000000000001"/>
    <n v="5"/>
    <n v="0"/>
    <n v="9.6039999999999992"/>
    <n v="19.600000000000001"/>
    <n v="0"/>
    <x v="3"/>
    <x v="4"/>
    <s v="Q4"/>
    <x v="5"/>
  </r>
  <r>
    <n v="5458"/>
    <s v="CA-2017-130631"/>
    <x v="614"/>
    <x v="115"/>
    <x v="1"/>
    <s v="BS-11755"/>
    <s v="Bruce Stewart"/>
    <x v="0"/>
    <x v="0"/>
    <x v="156"/>
    <s v="Washington"/>
    <x v="199"/>
    <x v="1"/>
    <x v="1182"/>
    <x v="0"/>
    <x v="5"/>
    <x v="1168"/>
    <n v="68.459999999999994"/>
    <n v="2"/>
    <n v="0"/>
    <n v="20.538"/>
    <n v="68.459999999999994"/>
    <n v="0"/>
    <x v="3"/>
    <x v="4"/>
    <s v="Q4"/>
    <x v="5"/>
  </r>
  <r>
    <n v="5459"/>
    <s v="CA-2017-116680"/>
    <x v="507"/>
    <x v="371"/>
    <x v="0"/>
    <s v="PK-19075"/>
    <s v="Pete Kriz"/>
    <x v="0"/>
    <x v="0"/>
    <x v="8"/>
    <s v="California"/>
    <x v="34"/>
    <x v="1"/>
    <x v="757"/>
    <x v="1"/>
    <x v="8"/>
    <x v="755"/>
    <n v="13.343999999999999"/>
    <n v="6"/>
    <n v="0.2"/>
    <n v="4.3368000000000002"/>
    <n v="10.6752"/>
    <n v="2.6688000000000001"/>
    <x v="3"/>
    <x v="8"/>
    <s v="Q3"/>
    <x v="2"/>
  </r>
  <r>
    <n v="5460"/>
    <s v="CA-2017-116680"/>
    <x v="507"/>
    <x v="371"/>
    <x v="0"/>
    <s v="PK-19075"/>
    <s v="Pete Kriz"/>
    <x v="0"/>
    <x v="0"/>
    <x v="8"/>
    <s v="California"/>
    <x v="34"/>
    <x v="1"/>
    <x v="1744"/>
    <x v="0"/>
    <x v="3"/>
    <x v="1733"/>
    <n v="1478.2719999999999"/>
    <n v="8"/>
    <n v="0.2"/>
    <n v="92.391999999999996"/>
    <n v="1182.6176"/>
    <n v="295.65440000000001"/>
    <x v="3"/>
    <x v="8"/>
    <s v="Q3"/>
    <x v="2"/>
  </r>
  <r>
    <n v="5461"/>
    <s v="US-2014-107405"/>
    <x v="90"/>
    <x v="86"/>
    <x v="1"/>
    <s v="TS-21205"/>
    <s v="Thomas Seio"/>
    <x v="1"/>
    <x v="0"/>
    <x v="153"/>
    <s v="North Carolina"/>
    <x v="196"/>
    <x v="0"/>
    <x v="1512"/>
    <x v="1"/>
    <x v="4"/>
    <x v="1499"/>
    <n v="16.271999999999998"/>
    <n v="1"/>
    <n v="0.2"/>
    <n v="-3.8645999999999998"/>
    <n v="13.0176"/>
    <n v="3.2544"/>
    <x v="2"/>
    <x v="10"/>
    <s v="Q1"/>
    <x v="5"/>
  </r>
  <r>
    <n v="5462"/>
    <s v="CA-2017-101574"/>
    <x v="394"/>
    <x v="1092"/>
    <x v="1"/>
    <s v="BD-11725"/>
    <s v="Bruce Degenhardt"/>
    <x v="0"/>
    <x v="0"/>
    <x v="1"/>
    <s v="California"/>
    <x v="3"/>
    <x v="1"/>
    <x v="50"/>
    <x v="0"/>
    <x v="5"/>
    <x v="50"/>
    <n v="9.24"/>
    <n v="3"/>
    <n v="0"/>
    <n v="4.4352"/>
    <n v="9.24"/>
    <n v="0"/>
    <x v="3"/>
    <x v="8"/>
    <s v="Q3"/>
    <x v="6"/>
  </r>
  <r>
    <n v="5463"/>
    <s v="CA-2014-146591"/>
    <x v="1046"/>
    <x v="1136"/>
    <x v="2"/>
    <s v="TS-21340"/>
    <s v="Toby Swindell"/>
    <x v="0"/>
    <x v="0"/>
    <x v="48"/>
    <s v="Arizona"/>
    <x v="57"/>
    <x v="1"/>
    <x v="828"/>
    <x v="1"/>
    <x v="8"/>
    <x v="824"/>
    <n v="32.340000000000003"/>
    <n v="10"/>
    <n v="0.7"/>
    <n v="-23.716000000000001"/>
    <n v="9.7020000000000017"/>
    <n v="22.638000000000002"/>
    <x v="2"/>
    <x v="9"/>
    <s v="Q1"/>
    <x v="1"/>
  </r>
  <r>
    <n v="5464"/>
    <s v="CA-2014-146591"/>
    <x v="1046"/>
    <x v="1136"/>
    <x v="2"/>
    <s v="TS-21340"/>
    <s v="Toby Swindell"/>
    <x v="0"/>
    <x v="0"/>
    <x v="48"/>
    <s v="Arizona"/>
    <x v="57"/>
    <x v="1"/>
    <x v="161"/>
    <x v="1"/>
    <x v="10"/>
    <x v="1295"/>
    <n v="56.064"/>
    <n v="4"/>
    <n v="0.2"/>
    <n v="19.622399999999999"/>
    <n v="44.851200000000006"/>
    <n v="11.212800000000001"/>
    <x v="2"/>
    <x v="9"/>
    <s v="Q1"/>
    <x v="1"/>
  </r>
  <r>
    <n v="5465"/>
    <s v="CA-2014-146591"/>
    <x v="1046"/>
    <x v="1136"/>
    <x v="2"/>
    <s v="TS-21340"/>
    <s v="Toby Swindell"/>
    <x v="0"/>
    <x v="0"/>
    <x v="48"/>
    <s v="Arizona"/>
    <x v="57"/>
    <x v="1"/>
    <x v="113"/>
    <x v="1"/>
    <x v="12"/>
    <x v="113"/>
    <n v="108.72"/>
    <n v="5"/>
    <n v="0.2"/>
    <n v="36.692999999999998"/>
    <n v="86.975999999999999"/>
    <n v="21.744"/>
    <x v="2"/>
    <x v="9"/>
    <s v="Q1"/>
    <x v="1"/>
  </r>
  <r>
    <n v="5466"/>
    <s v="CA-2014-146591"/>
    <x v="1046"/>
    <x v="1136"/>
    <x v="2"/>
    <s v="TS-21340"/>
    <s v="Toby Swindell"/>
    <x v="0"/>
    <x v="0"/>
    <x v="48"/>
    <s v="Arizona"/>
    <x v="57"/>
    <x v="1"/>
    <x v="366"/>
    <x v="0"/>
    <x v="0"/>
    <x v="367"/>
    <n v="181.47"/>
    <n v="5"/>
    <n v="0.7"/>
    <n v="-320.59699999999998"/>
    <n v="54.44100000000001"/>
    <n v="127.029"/>
    <x v="2"/>
    <x v="9"/>
    <s v="Q1"/>
    <x v="1"/>
  </r>
  <r>
    <n v="5467"/>
    <s v="CA-2014-107706"/>
    <x v="1047"/>
    <x v="1137"/>
    <x v="0"/>
    <s v="ST-20530"/>
    <s v="Shui Tom"/>
    <x v="0"/>
    <x v="0"/>
    <x v="12"/>
    <s v="Texas"/>
    <x v="14"/>
    <x v="2"/>
    <x v="949"/>
    <x v="1"/>
    <x v="10"/>
    <x v="942"/>
    <n v="16.175999999999998"/>
    <n v="3"/>
    <n v="0.2"/>
    <n v="6.0659999999999998"/>
    <n v="12.940799999999999"/>
    <n v="3.2351999999999999"/>
    <x v="2"/>
    <x v="11"/>
    <s v="Q1"/>
    <x v="5"/>
  </r>
  <r>
    <n v="5468"/>
    <s v="CA-2016-122448"/>
    <x v="632"/>
    <x v="183"/>
    <x v="1"/>
    <s v="DB-13210"/>
    <s v="Dean Braden"/>
    <x v="0"/>
    <x v="0"/>
    <x v="8"/>
    <s v="California"/>
    <x v="9"/>
    <x v="1"/>
    <x v="23"/>
    <x v="0"/>
    <x v="1"/>
    <x v="23"/>
    <n v="122.352"/>
    <n v="3"/>
    <n v="0.2"/>
    <n v="13.7646"/>
    <n v="97.881600000000006"/>
    <n v="24.470400000000001"/>
    <x v="0"/>
    <x v="1"/>
    <s v="Q2"/>
    <x v="6"/>
  </r>
  <r>
    <n v="5469"/>
    <s v="CA-2014-132451"/>
    <x v="467"/>
    <x v="1138"/>
    <x v="2"/>
    <s v="KF-16285"/>
    <s v="Karen Ferguson"/>
    <x v="2"/>
    <x v="0"/>
    <x v="70"/>
    <s v="California"/>
    <x v="188"/>
    <x v="1"/>
    <x v="1"/>
    <x v="0"/>
    <x v="1"/>
    <x v="1"/>
    <n v="585.55200000000002"/>
    <n v="3"/>
    <n v="0.2"/>
    <n v="73.194000000000003"/>
    <n v="468.44160000000005"/>
    <n v="117.11040000000001"/>
    <x v="2"/>
    <x v="8"/>
    <s v="Q3"/>
    <x v="5"/>
  </r>
  <r>
    <n v="5470"/>
    <s v="CA-2014-132451"/>
    <x v="467"/>
    <x v="1138"/>
    <x v="2"/>
    <s v="KF-16285"/>
    <s v="Karen Ferguson"/>
    <x v="2"/>
    <x v="0"/>
    <x v="70"/>
    <s v="California"/>
    <x v="188"/>
    <x v="1"/>
    <x v="974"/>
    <x v="1"/>
    <x v="10"/>
    <x v="968"/>
    <n v="19.440000000000001"/>
    <n v="3"/>
    <n v="0"/>
    <n v="9.3312000000000008"/>
    <n v="19.440000000000001"/>
    <n v="0"/>
    <x v="2"/>
    <x v="8"/>
    <s v="Q3"/>
    <x v="5"/>
  </r>
  <r>
    <n v="5471"/>
    <s v="CA-2016-158547"/>
    <x v="198"/>
    <x v="204"/>
    <x v="1"/>
    <s v="JM-16195"/>
    <s v="Justin MacKendrick"/>
    <x v="0"/>
    <x v="0"/>
    <x v="57"/>
    <s v="Ohio"/>
    <x v="72"/>
    <x v="3"/>
    <x v="1271"/>
    <x v="1"/>
    <x v="9"/>
    <x v="1256"/>
    <n v="123.92"/>
    <n v="5"/>
    <n v="0.2"/>
    <n v="9.2940000000000005"/>
    <n v="99.13600000000001"/>
    <n v="24.784000000000002"/>
    <x v="0"/>
    <x v="5"/>
    <s v="Q2"/>
    <x v="2"/>
  </r>
  <r>
    <n v="5472"/>
    <s v="CA-2017-116946"/>
    <x v="484"/>
    <x v="350"/>
    <x v="1"/>
    <s v="TS-21505"/>
    <s v="Tony Sayre"/>
    <x v="0"/>
    <x v="0"/>
    <x v="117"/>
    <s v="Colorado"/>
    <x v="147"/>
    <x v="1"/>
    <x v="1533"/>
    <x v="0"/>
    <x v="5"/>
    <x v="1521"/>
    <n v="13.36"/>
    <n v="5"/>
    <n v="0.2"/>
    <n v="4.008"/>
    <n v="10.688000000000001"/>
    <n v="2.6720000000000002"/>
    <x v="3"/>
    <x v="4"/>
    <s v="Q4"/>
    <x v="0"/>
  </r>
  <r>
    <n v="5473"/>
    <s v="CA-2017-116946"/>
    <x v="484"/>
    <x v="350"/>
    <x v="1"/>
    <s v="TS-21505"/>
    <s v="Tony Sayre"/>
    <x v="0"/>
    <x v="0"/>
    <x v="117"/>
    <s v="Colorado"/>
    <x v="147"/>
    <x v="1"/>
    <x v="1166"/>
    <x v="1"/>
    <x v="4"/>
    <x v="1153"/>
    <n v="78.256"/>
    <n v="2"/>
    <n v="0.2"/>
    <n v="-17.607600000000001"/>
    <n v="62.604800000000004"/>
    <n v="15.651200000000001"/>
    <x v="3"/>
    <x v="4"/>
    <s v="Q4"/>
    <x v="0"/>
  </r>
  <r>
    <n v="5474"/>
    <s v="CA-2017-116946"/>
    <x v="484"/>
    <x v="350"/>
    <x v="1"/>
    <s v="TS-21505"/>
    <s v="Tony Sayre"/>
    <x v="0"/>
    <x v="0"/>
    <x v="117"/>
    <s v="Colorado"/>
    <x v="147"/>
    <x v="1"/>
    <x v="1195"/>
    <x v="0"/>
    <x v="0"/>
    <x v="1180"/>
    <n v="102.018"/>
    <n v="7"/>
    <n v="0.7"/>
    <n v="-183.63239999999999"/>
    <n v="30.605400000000003"/>
    <n v="71.412599999999998"/>
    <x v="3"/>
    <x v="4"/>
    <s v="Q4"/>
    <x v="0"/>
  </r>
  <r>
    <n v="5475"/>
    <s v="CA-2017-121741"/>
    <x v="377"/>
    <x v="738"/>
    <x v="3"/>
    <s v="YC-21895"/>
    <s v="Yoseph Carroll"/>
    <x v="1"/>
    <x v="0"/>
    <x v="9"/>
    <s v="Nebraska"/>
    <x v="10"/>
    <x v="2"/>
    <x v="458"/>
    <x v="1"/>
    <x v="4"/>
    <x v="459"/>
    <n v="750.68"/>
    <n v="2"/>
    <n v="0"/>
    <n v="37.533999999999999"/>
    <n v="750.68"/>
    <n v="0"/>
    <x v="3"/>
    <x v="4"/>
    <s v="Q4"/>
    <x v="0"/>
  </r>
  <r>
    <n v="5476"/>
    <s v="CA-2017-169691"/>
    <x v="140"/>
    <x v="812"/>
    <x v="2"/>
    <s v="Dp-13240"/>
    <s v="Dean percer"/>
    <x v="2"/>
    <x v="0"/>
    <x v="349"/>
    <s v="Minnesota"/>
    <x v="431"/>
    <x v="2"/>
    <x v="579"/>
    <x v="1"/>
    <x v="2"/>
    <x v="579"/>
    <n v="44.4"/>
    <n v="3"/>
    <n v="0"/>
    <n v="22.2"/>
    <n v="44.4"/>
    <n v="0"/>
    <x v="3"/>
    <x v="1"/>
    <s v="Q2"/>
    <x v="6"/>
  </r>
  <r>
    <n v="5477"/>
    <s v="CA-2017-169691"/>
    <x v="140"/>
    <x v="812"/>
    <x v="2"/>
    <s v="Dp-13240"/>
    <s v="Dean percer"/>
    <x v="2"/>
    <x v="0"/>
    <x v="349"/>
    <s v="Minnesota"/>
    <x v="431"/>
    <x v="2"/>
    <x v="1036"/>
    <x v="1"/>
    <x v="4"/>
    <x v="1026"/>
    <n v="84.55"/>
    <n v="5"/>
    <n v="0"/>
    <n v="22.828499999999998"/>
    <n v="84.55"/>
    <n v="0"/>
    <x v="3"/>
    <x v="1"/>
    <s v="Q2"/>
    <x v="6"/>
  </r>
  <r>
    <n v="5478"/>
    <s v="CA-2017-169691"/>
    <x v="140"/>
    <x v="812"/>
    <x v="2"/>
    <s v="Dp-13240"/>
    <s v="Dean percer"/>
    <x v="2"/>
    <x v="0"/>
    <x v="349"/>
    <s v="Minnesota"/>
    <x v="431"/>
    <x v="2"/>
    <x v="1665"/>
    <x v="1"/>
    <x v="10"/>
    <x v="1653"/>
    <n v="17.940000000000001"/>
    <n v="3"/>
    <n v="0"/>
    <n v="8.7905999999999995"/>
    <n v="17.940000000000001"/>
    <n v="0"/>
    <x v="3"/>
    <x v="1"/>
    <s v="Q2"/>
    <x v="6"/>
  </r>
  <r>
    <n v="5479"/>
    <s v="CA-2016-121356"/>
    <x v="73"/>
    <x v="71"/>
    <x v="1"/>
    <s v="SJ-20500"/>
    <s v="Shirley Jackson"/>
    <x v="0"/>
    <x v="0"/>
    <x v="46"/>
    <s v="Delaware"/>
    <x v="284"/>
    <x v="3"/>
    <x v="1160"/>
    <x v="1"/>
    <x v="8"/>
    <x v="1147"/>
    <n v="128.4"/>
    <n v="3"/>
    <n v="0"/>
    <n v="62.915999999999997"/>
    <n v="128.4"/>
    <n v="0"/>
    <x v="0"/>
    <x v="0"/>
    <s v="Q4"/>
    <x v="1"/>
  </r>
  <r>
    <n v="5480"/>
    <s v="CA-2014-101770"/>
    <x v="691"/>
    <x v="1114"/>
    <x v="1"/>
    <s v="KB-16240"/>
    <s v="Karen Bern"/>
    <x v="1"/>
    <x v="0"/>
    <x v="100"/>
    <s v="Florida"/>
    <x v="123"/>
    <x v="0"/>
    <x v="799"/>
    <x v="1"/>
    <x v="8"/>
    <x v="797"/>
    <n v="1.869"/>
    <n v="1"/>
    <n v="0.7"/>
    <n v="-1.3083"/>
    <n v="0.56070000000000009"/>
    <n v="1.3083"/>
    <x v="2"/>
    <x v="10"/>
    <s v="Q1"/>
    <x v="2"/>
  </r>
  <r>
    <n v="5481"/>
    <s v="CA-2017-105487"/>
    <x v="1048"/>
    <x v="518"/>
    <x v="1"/>
    <s v="CS-12250"/>
    <s v="Chris Selesnick"/>
    <x v="1"/>
    <x v="0"/>
    <x v="70"/>
    <s v="California"/>
    <x v="188"/>
    <x v="1"/>
    <x v="957"/>
    <x v="2"/>
    <x v="7"/>
    <x v="950"/>
    <n v="103.19199999999999"/>
    <n v="1"/>
    <n v="0.2"/>
    <n v="11.6091"/>
    <n v="82.553600000000003"/>
    <n v="20.638400000000001"/>
    <x v="3"/>
    <x v="2"/>
    <s v="Q4"/>
    <x v="1"/>
  </r>
  <r>
    <n v="5482"/>
    <s v="CA-2017-105487"/>
    <x v="1048"/>
    <x v="518"/>
    <x v="1"/>
    <s v="CS-12250"/>
    <s v="Chris Selesnick"/>
    <x v="1"/>
    <x v="0"/>
    <x v="70"/>
    <s v="California"/>
    <x v="188"/>
    <x v="1"/>
    <x v="1542"/>
    <x v="2"/>
    <x v="11"/>
    <x v="1530"/>
    <n v="36"/>
    <n v="2"/>
    <n v="0"/>
    <n v="6.48"/>
    <n v="36"/>
    <n v="0"/>
    <x v="3"/>
    <x v="2"/>
    <s v="Q4"/>
    <x v="1"/>
  </r>
  <r>
    <n v="5483"/>
    <s v="CA-2017-105487"/>
    <x v="1048"/>
    <x v="518"/>
    <x v="1"/>
    <s v="CS-12250"/>
    <s v="Chris Selesnick"/>
    <x v="1"/>
    <x v="0"/>
    <x v="70"/>
    <s v="California"/>
    <x v="188"/>
    <x v="1"/>
    <x v="603"/>
    <x v="2"/>
    <x v="11"/>
    <x v="603"/>
    <n v="239.96"/>
    <n v="4"/>
    <n v="0"/>
    <n v="115.1808"/>
    <n v="239.96"/>
    <n v="0"/>
    <x v="3"/>
    <x v="2"/>
    <s v="Q4"/>
    <x v="1"/>
  </r>
  <r>
    <n v="5484"/>
    <s v="CA-2017-105487"/>
    <x v="1048"/>
    <x v="518"/>
    <x v="1"/>
    <s v="CS-12250"/>
    <s v="Chris Selesnick"/>
    <x v="1"/>
    <x v="0"/>
    <x v="70"/>
    <s v="California"/>
    <x v="188"/>
    <x v="1"/>
    <x v="1512"/>
    <x v="1"/>
    <x v="4"/>
    <x v="1499"/>
    <n v="40.68"/>
    <n v="2"/>
    <n v="0"/>
    <n v="0.40679999999999999"/>
    <n v="40.68"/>
    <n v="0"/>
    <x v="3"/>
    <x v="2"/>
    <s v="Q4"/>
    <x v="1"/>
  </r>
  <r>
    <n v="5485"/>
    <s v="CA-2017-148999"/>
    <x v="289"/>
    <x v="1139"/>
    <x v="1"/>
    <s v="EB-13870"/>
    <s v="Emily Burns"/>
    <x v="0"/>
    <x v="0"/>
    <x v="100"/>
    <s v="Florida"/>
    <x v="229"/>
    <x v="0"/>
    <x v="1745"/>
    <x v="0"/>
    <x v="1"/>
    <x v="1734"/>
    <n v="419.13600000000002"/>
    <n v="4"/>
    <n v="0.2"/>
    <n v="-68.1096"/>
    <n v="335.30880000000002"/>
    <n v="83.827200000000005"/>
    <x v="3"/>
    <x v="9"/>
    <s v="Q1"/>
    <x v="2"/>
  </r>
  <r>
    <n v="5486"/>
    <s v="CA-2014-107573"/>
    <x v="432"/>
    <x v="709"/>
    <x v="1"/>
    <s v="PB-19150"/>
    <s v="Philip Brown"/>
    <x v="0"/>
    <x v="0"/>
    <x v="100"/>
    <s v="Florida"/>
    <x v="327"/>
    <x v="0"/>
    <x v="706"/>
    <x v="1"/>
    <x v="12"/>
    <x v="153"/>
    <n v="23.472000000000001"/>
    <n v="3"/>
    <n v="0.2"/>
    <n v="7.6284000000000001"/>
    <n v="18.777600000000003"/>
    <n v="4.6944000000000008"/>
    <x v="2"/>
    <x v="4"/>
    <s v="Q4"/>
    <x v="5"/>
  </r>
  <r>
    <n v="5487"/>
    <s v="CA-2015-156608"/>
    <x v="1040"/>
    <x v="1140"/>
    <x v="1"/>
    <s v="MT-18070"/>
    <s v="Michelle Tran"/>
    <x v="2"/>
    <x v="0"/>
    <x v="52"/>
    <s v="Texas"/>
    <x v="65"/>
    <x v="2"/>
    <x v="307"/>
    <x v="1"/>
    <x v="8"/>
    <x v="307"/>
    <n v="3.5920000000000001"/>
    <n v="4"/>
    <n v="0.8"/>
    <n v="-6.2859999999999996"/>
    <n v="0.71839999999999982"/>
    <n v="2.8736000000000002"/>
    <x v="1"/>
    <x v="2"/>
    <s v="Q4"/>
    <x v="3"/>
  </r>
  <r>
    <n v="5488"/>
    <s v="CA-2017-134495"/>
    <x v="719"/>
    <x v="192"/>
    <x v="0"/>
    <s v="BF-11020"/>
    <s v="Barry Französisch"/>
    <x v="1"/>
    <x v="0"/>
    <x v="108"/>
    <s v="Florida"/>
    <x v="133"/>
    <x v="0"/>
    <x v="1136"/>
    <x v="2"/>
    <x v="7"/>
    <x v="1124"/>
    <n v="23.975999999999999"/>
    <n v="3"/>
    <n v="0.2"/>
    <n v="-5.6943000000000001"/>
    <n v="19.180800000000001"/>
    <n v="4.7952000000000004"/>
    <x v="3"/>
    <x v="3"/>
    <s v="Q2"/>
    <x v="3"/>
  </r>
  <r>
    <n v="5489"/>
    <s v="CA-2017-134495"/>
    <x v="719"/>
    <x v="192"/>
    <x v="0"/>
    <s v="BF-11020"/>
    <s v="Barry Französisch"/>
    <x v="1"/>
    <x v="0"/>
    <x v="108"/>
    <s v="Florida"/>
    <x v="133"/>
    <x v="0"/>
    <x v="948"/>
    <x v="1"/>
    <x v="2"/>
    <x v="941"/>
    <n v="6.2640000000000002"/>
    <n v="3"/>
    <n v="0.2"/>
    <n v="2.0358000000000001"/>
    <n v="5.0112000000000005"/>
    <n v="1.2528000000000001"/>
    <x v="3"/>
    <x v="3"/>
    <s v="Q2"/>
    <x v="3"/>
  </r>
  <r>
    <n v="5490"/>
    <s v="CA-2017-134495"/>
    <x v="719"/>
    <x v="192"/>
    <x v="0"/>
    <s v="BF-11020"/>
    <s v="Barry Französisch"/>
    <x v="1"/>
    <x v="0"/>
    <x v="108"/>
    <s v="Florida"/>
    <x v="133"/>
    <x v="0"/>
    <x v="1295"/>
    <x v="1"/>
    <x v="9"/>
    <x v="360"/>
    <n v="20.808"/>
    <n v="3"/>
    <n v="0.2"/>
    <n v="1.8207"/>
    <n v="16.6464"/>
    <n v="4.1616"/>
    <x v="3"/>
    <x v="3"/>
    <s v="Q2"/>
    <x v="3"/>
  </r>
  <r>
    <n v="5491"/>
    <s v="CA-2017-134495"/>
    <x v="719"/>
    <x v="192"/>
    <x v="0"/>
    <s v="BF-11020"/>
    <s v="Barry Französisch"/>
    <x v="1"/>
    <x v="0"/>
    <x v="108"/>
    <s v="Florida"/>
    <x v="133"/>
    <x v="0"/>
    <x v="1209"/>
    <x v="0"/>
    <x v="1"/>
    <x v="1194"/>
    <n v="218.352"/>
    <n v="3"/>
    <n v="0.2"/>
    <n v="-19.105799999999999"/>
    <n v="174.6816"/>
    <n v="43.670400000000001"/>
    <x v="3"/>
    <x v="3"/>
    <s v="Q2"/>
    <x v="3"/>
  </r>
  <r>
    <n v="5492"/>
    <s v="CA-2017-164098"/>
    <x v="795"/>
    <x v="210"/>
    <x v="2"/>
    <s v="CG-12520"/>
    <s v="Claire Gute"/>
    <x v="0"/>
    <x v="0"/>
    <x v="12"/>
    <s v="Texas"/>
    <x v="32"/>
    <x v="2"/>
    <x v="75"/>
    <x v="1"/>
    <x v="4"/>
    <x v="75"/>
    <n v="18.16"/>
    <n v="2"/>
    <n v="0.2"/>
    <n v="1.8160000000000001"/>
    <n v="14.528"/>
    <n v="3.6320000000000001"/>
    <x v="3"/>
    <x v="9"/>
    <s v="Q1"/>
    <x v="6"/>
  </r>
  <r>
    <n v="5493"/>
    <s v="CA-2014-105249"/>
    <x v="683"/>
    <x v="986"/>
    <x v="3"/>
    <s v="DH-13675"/>
    <s v="Duane Huffman"/>
    <x v="2"/>
    <x v="0"/>
    <x v="8"/>
    <s v="California"/>
    <x v="34"/>
    <x v="1"/>
    <x v="327"/>
    <x v="1"/>
    <x v="14"/>
    <x v="327"/>
    <n v="7.36"/>
    <n v="2"/>
    <n v="0"/>
    <n v="0.1472"/>
    <n v="7.36"/>
    <n v="0"/>
    <x v="2"/>
    <x v="0"/>
    <s v="Q4"/>
    <x v="5"/>
  </r>
  <r>
    <n v="5494"/>
    <s v="CA-2014-105249"/>
    <x v="683"/>
    <x v="986"/>
    <x v="3"/>
    <s v="DH-13675"/>
    <s v="Duane Huffman"/>
    <x v="2"/>
    <x v="0"/>
    <x v="8"/>
    <s v="California"/>
    <x v="34"/>
    <x v="1"/>
    <x v="254"/>
    <x v="1"/>
    <x v="2"/>
    <x v="255"/>
    <n v="41.4"/>
    <n v="4"/>
    <n v="0"/>
    <n v="19.872"/>
    <n v="41.4"/>
    <n v="0"/>
    <x v="2"/>
    <x v="0"/>
    <s v="Q4"/>
    <x v="5"/>
  </r>
  <r>
    <n v="5495"/>
    <s v="CA-2014-105249"/>
    <x v="683"/>
    <x v="986"/>
    <x v="3"/>
    <s v="DH-13675"/>
    <s v="Duane Huffman"/>
    <x v="2"/>
    <x v="0"/>
    <x v="8"/>
    <s v="California"/>
    <x v="34"/>
    <x v="1"/>
    <x v="1119"/>
    <x v="0"/>
    <x v="0"/>
    <x v="1107"/>
    <n v="411.33199999999999"/>
    <n v="4"/>
    <n v="0.15"/>
    <n v="-4.8391999999999999"/>
    <n v="349.63220000000001"/>
    <n v="61.699799999999996"/>
    <x v="2"/>
    <x v="0"/>
    <s v="Q4"/>
    <x v="5"/>
  </r>
  <r>
    <n v="5496"/>
    <s v="CA-2015-113523"/>
    <x v="406"/>
    <x v="37"/>
    <x v="1"/>
    <s v="SC-20440"/>
    <s v="Shaun Chance"/>
    <x v="1"/>
    <x v="0"/>
    <x v="10"/>
    <s v="Pennsylvania"/>
    <x v="11"/>
    <x v="3"/>
    <x v="1206"/>
    <x v="1"/>
    <x v="8"/>
    <x v="1191"/>
    <n v="7.6559999999999997"/>
    <n v="4"/>
    <n v="0.7"/>
    <n v="-6.1247999999999996"/>
    <n v="2.2968000000000002"/>
    <n v="5.3591999999999995"/>
    <x v="1"/>
    <x v="8"/>
    <s v="Q3"/>
    <x v="5"/>
  </r>
  <r>
    <n v="5497"/>
    <s v="CA-2017-117821"/>
    <x v="492"/>
    <x v="529"/>
    <x v="1"/>
    <s v="HG-15025"/>
    <s v="Hunter Glantz"/>
    <x v="0"/>
    <x v="0"/>
    <x v="292"/>
    <s v="Ohio"/>
    <x v="367"/>
    <x v="3"/>
    <x v="240"/>
    <x v="2"/>
    <x v="11"/>
    <x v="241"/>
    <n v="63.92"/>
    <n v="2"/>
    <n v="0.2"/>
    <n v="19.175999999999998"/>
    <n v="51.136000000000003"/>
    <n v="12.784000000000001"/>
    <x v="3"/>
    <x v="1"/>
    <s v="Q2"/>
    <x v="2"/>
  </r>
  <r>
    <n v="5498"/>
    <s v="CA-2017-164378"/>
    <x v="663"/>
    <x v="11"/>
    <x v="0"/>
    <s v="MM-18055"/>
    <s v="Michelle Moray"/>
    <x v="0"/>
    <x v="0"/>
    <x v="20"/>
    <s v="New York"/>
    <x v="23"/>
    <x v="3"/>
    <x v="1241"/>
    <x v="1"/>
    <x v="6"/>
    <x v="1224"/>
    <n v="6.56"/>
    <n v="2"/>
    <n v="0"/>
    <n v="1.9024000000000001"/>
    <n v="6.56"/>
    <n v="0"/>
    <x v="3"/>
    <x v="7"/>
    <s v="Q3"/>
    <x v="3"/>
  </r>
  <r>
    <n v="5499"/>
    <s v="CA-2017-164378"/>
    <x v="663"/>
    <x v="11"/>
    <x v="0"/>
    <s v="MM-18055"/>
    <s v="Michelle Moray"/>
    <x v="0"/>
    <x v="0"/>
    <x v="20"/>
    <s v="New York"/>
    <x v="23"/>
    <x v="3"/>
    <x v="286"/>
    <x v="1"/>
    <x v="2"/>
    <x v="286"/>
    <n v="7.83"/>
    <n v="3"/>
    <n v="0"/>
    <n v="3.6017999999999999"/>
    <n v="7.83"/>
    <n v="0"/>
    <x v="3"/>
    <x v="7"/>
    <s v="Q3"/>
    <x v="3"/>
  </r>
  <r>
    <n v="5500"/>
    <s v="CA-2017-164378"/>
    <x v="663"/>
    <x v="11"/>
    <x v="0"/>
    <s v="MM-18055"/>
    <s v="Michelle Moray"/>
    <x v="0"/>
    <x v="0"/>
    <x v="20"/>
    <s v="New York"/>
    <x v="23"/>
    <x v="3"/>
    <x v="341"/>
    <x v="2"/>
    <x v="11"/>
    <x v="341"/>
    <n v="41.9"/>
    <n v="2"/>
    <n v="0"/>
    <n v="8.7989999999999995"/>
    <n v="41.9"/>
    <n v="0"/>
    <x v="3"/>
    <x v="7"/>
    <s v="Q3"/>
    <x v="3"/>
  </r>
  <r>
    <n v="5501"/>
    <s v="CA-2017-164378"/>
    <x v="663"/>
    <x v="11"/>
    <x v="0"/>
    <s v="MM-18055"/>
    <s v="Michelle Moray"/>
    <x v="0"/>
    <x v="0"/>
    <x v="20"/>
    <s v="New York"/>
    <x v="23"/>
    <x v="3"/>
    <x v="1265"/>
    <x v="0"/>
    <x v="1"/>
    <x v="1249"/>
    <n v="664.14599999999996"/>
    <n v="6"/>
    <n v="0.1"/>
    <n v="88.552800000000005"/>
    <n v="597.73140000000001"/>
    <n v="66.414599999999993"/>
    <x v="3"/>
    <x v="7"/>
    <s v="Q3"/>
    <x v="3"/>
  </r>
  <r>
    <n v="5502"/>
    <s v="CA-2017-164378"/>
    <x v="663"/>
    <x v="11"/>
    <x v="0"/>
    <s v="MM-18055"/>
    <s v="Michelle Moray"/>
    <x v="0"/>
    <x v="0"/>
    <x v="20"/>
    <s v="New York"/>
    <x v="23"/>
    <x v="3"/>
    <x v="1056"/>
    <x v="1"/>
    <x v="10"/>
    <x v="1045"/>
    <n v="8.9600000000000009"/>
    <n v="2"/>
    <n v="0"/>
    <n v="4.3903999999999996"/>
    <n v="8.9600000000000009"/>
    <n v="0"/>
    <x v="3"/>
    <x v="7"/>
    <s v="Q3"/>
    <x v="3"/>
  </r>
  <r>
    <n v="5503"/>
    <s v="CA-2017-127782"/>
    <x v="808"/>
    <x v="373"/>
    <x v="1"/>
    <s v="TH-21115"/>
    <s v="Thea Hudgings"/>
    <x v="1"/>
    <x v="0"/>
    <x v="10"/>
    <s v="Pennsylvania"/>
    <x v="11"/>
    <x v="3"/>
    <x v="1379"/>
    <x v="0"/>
    <x v="5"/>
    <x v="1364"/>
    <n v="3.3119999999999998"/>
    <n v="1"/>
    <n v="0.2"/>
    <n v="0.66239999999999999"/>
    <n v="2.6496"/>
    <n v="0.66239999999999999"/>
    <x v="3"/>
    <x v="0"/>
    <s v="Q4"/>
    <x v="6"/>
  </r>
  <r>
    <n v="5504"/>
    <s v="CA-2017-127782"/>
    <x v="808"/>
    <x v="373"/>
    <x v="1"/>
    <s v="TH-21115"/>
    <s v="Thea Hudgings"/>
    <x v="1"/>
    <x v="0"/>
    <x v="10"/>
    <s v="Pennsylvania"/>
    <x v="11"/>
    <x v="3"/>
    <x v="1612"/>
    <x v="1"/>
    <x v="9"/>
    <x v="1603"/>
    <n v="20.135999999999999"/>
    <n v="3"/>
    <n v="0.2"/>
    <n v="1.2585"/>
    <n v="16.108799999999999"/>
    <n v="4.0271999999999997"/>
    <x v="3"/>
    <x v="0"/>
    <s v="Q4"/>
    <x v="6"/>
  </r>
  <r>
    <n v="5505"/>
    <s v="CA-2017-127782"/>
    <x v="808"/>
    <x v="373"/>
    <x v="1"/>
    <s v="TH-21115"/>
    <s v="Thea Hudgings"/>
    <x v="1"/>
    <x v="0"/>
    <x v="10"/>
    <s v="Pennsylvania"/>
    <x v="11"/>
    <x v="3"/>
    <x v="436"/>
    <x v="1"/>
    <x v="12"/>
    <x v="436"/>
    <n v="8.8559999999999999"/>
    <n v="3"/>
    <n v="0.2"/>
    <n v="2.8782000000000001"/>
    <n v="7.0848000000000004"/>
    <n v="1.7712000000000001"/>
    <x v="3"/>
    <x v="0"/>
    <s v="Q4"/>
    <x v="6"/>
  </r>
  <r>
    <n v="5506"/>
    <s v="CA-2017-127782"/>
    <x v="808"/>
    <x v="373"/>
    <x v="1"/>
    <s v="TH-21115"/>
    <s v="Thea Hudgings"/>
    <x v="1"/>
    <x v="0"/>
    <x v="10"/>
    <s v="Pennsylvania"/>
    <x v="11"/>
    <x v="3"/>
    <x v="1118"/>
    <x v="2"/>
    <x v="7"/>
    <x v="1106"/>
    <n v="859.2"/>
    <n v="4"/>
    <n v="0.4"/>
    <n v="-186.16"/>
    <n v="515.52"/>
    <n v="343.68000000000006"/>
    <x v="3"/>
    <x v="0"/>
    <s v="Q4"/>
    <x v="6"/>
  </r>
  <r>
    <n v="5507"/>
    <s v="US-2016-162026"/>
    <x v="750"/>
    <x v="389"/>
    <x v="3"/>
    <s v="JE-15745"/>
    <s v="Joel Eaton"/>
    <x v="0"/>
    <x v="0"/>
    <x v="1"/>
    <s v="California"/>
    <x v="1"/>
    <x v="1"/>
    <x v="1090"/>
    <x v="1"/>
    <x v="10"/>
    <x v="1080"/>
    <n v="61.96"/>
    <n v="2"/>
    <n v="0"/>
    <n v="27.882000000000001"/>
    <n v="61.96"/>
    <n v="0"/>
    <x v="0"/>
    <x v="2"/>
    <s v="Q4"/>
    <x v="3"/>
  </r>
  <r>
    <n v="5508"/>
    <s v="CA-2016-150000"/>
    <x v="143"/>
    <x v="679"/>
    <x v="1"/>
    <s v="PG-18820"/>
    <s v="Patrick Gardner"/>
    <x v="0"/>
    <x v="0"/>
    <x v="214"/>
    <s v="Georgia"/>
    <x v="268"/>
    <x v="0"/>
    <x v="1343"/>
    <x v="1"/>
    <x v="12"/>
    <x v="1328"/>
    <n v="17.920000000000002"/>
    <n v="4"/>
    <n v="0"/>
    <n v="8.6015999999999995"/>
    <n v="17.920000000000002"/>
    <n v="0"/>
    <x v="0"/>
    <x v="3"/>
    <s v="Q2"/>
    <x v="5"/>
  </r>
  <r>
    <n v="5509"/>
    <s v="CA-2015-168529"/>
    <x v="1049"/>
    <x v="1141"/>
    <x v="1"/>
    <s v="MB-17305"/>
    <s v="Maria Bertelson"/>
    <x v="0"/>
    <x v="0"/>
    <x v="8"/>
    <s v="California"/>
    <x v="34"/>
    <x v="1"/>
    <x v="287"/>
    <x v="0"/>
    <x v="5"/>
    <x v="287"/>
    <n v="145.9"/>
    <n v="5"/>
    <n v="0"/>
    <n v="62.737000000000002"/>
    <n v="145.9"/>
    <n v="0"/>
    <x v="1"/>
    <x v="2"/>
    <s v="Q4"/>
    <x v="6"/>
  </r>
  <r>
    <n v="5510"/>
    <s v="US-2017-152569"/>
    <x v="356"/>
    <x v="775"/>
    <x v="1"/>
    <s v="JD-16015"/>
    <s v="Joy Daniels"/>
    <x v="0"/>
    <x v="0"/>
    <x v="22"/>
    <s v="Illinois"/>
    <x v="155"/>
    <x v="2"/>
    <x v="129"/>
    <x v="1"/>
    <x v="10"/>
    <x v="130"/>
    <n v="56.704000000000001"/>
    <n v="2"/>
    <n v="0.2"/>
    <n v="19.137599999999999"/>
    <n v="45.363200000000006"/>
    <n v="11.340800000000002"/>
    <x v="3"/>
    <x v="5"/>
    <s v="Q2"/>
    <x v="2"/>
  </r>
  <r>
    <n v="5511"/>
    <s v="US-2017-152569"/>
    <x v="356"/>
    <x v="775"/>
    <x v="1"/>
    <s v="JD-16015"/>
    <s v="Joy Daniels"/>
    <x v="0"/>
    <x v="0"/>
    <x v="22"/>
    <s v="Illinois"/>
    <x v="155"/>
    <x v="2"/>
    <x v="1091"/>
    <x v="2"/>
    <x v="7"/>
    <x v="1081"/>
    <n v="11.12"/>
    <n v="2"/>
    <n v="0.2"/>
    <n v="3.4750000000000001"/>
    <n v="8.895999999999999"/>
    <n v="2.2239999999999998"/>
    <x v="3"/>
    <x v="5"/>
    <s v="Q2"/>
    <x v="2"/>
  </r>
  <r>
    <n v="5512"/>
    <s v="US-2014-137680"/>
    <x v="1050"/>
    <x v="1142"/>
    <x v="1"/>
    <s v="JH-15430"/>
    <s v="Jennifer Halladay"/>
    <x v="0"/>
    <x v="0"/>
    <x v="261"/>
    <s v="Oregon"/>
    <x v="324"/>
    <x v="1"/>
    <x v="1536"/>
    <x v="1"/>
    <x v="10"/>
    <x v="1524"/>
    <n v="32.896000000000001"/>
    <n v="4"/>
    <n v="0.2"/>
    <n v="11.102399999999999"/>
    <n v="26.316800000000001"/>
    <n v="6.5792000000000002"/>
    <x v="2"/>
    <x v="11"/>
    <s v="Q1"/>
    <x v="2"/>
  </r>
  <r>
    <n v="5513"/>
    <s v="US-2014-137680"/>
    <x v="1050"/>
    <x v="1142"/>
    <x v="1"/>
    <s v="JH-15430"/>
    <s v="Jennifer Halladay"/>
    <x v="0"/>
    <x v="0"/>
    <x v="261"/>
    <s v="Oregon"/>
    <x v="324"/>
    <x v="1"/>
    <x v="1587"/>
    <x v="1"/>
    <x v="10"/>
    <x v="1578"/>
    <n v="22.776"/>
    <n v="3"/>
    <n v="0.2"/>
    <n v="7.6868999999999996"/>
    <n v="18.220800000000001"/>
    <n v="4.5552000000000001"/>
    <x v="2"/>
    <x v="11"/>
    <s v="Q1"/>
    <x v="2"/>
  </r>
  <r>
    <n v="5514"/>
    <s v="CA-2015-103177"/>
    <x v="1051"/>
    <x v="506"/>
    <x v="2"/>
    <s v="EN-13780"/>
    <s v="Edward Nazzal"/>
    <x v="0"/>
    <x v="0"/>
    <x v="20"/>
    <s v="New York"/>
    <x v="29"/>
    <x v="3"/>
    <x v="647"/>
    <x v="2"/>
    <x v="7"/>
    <x v="1735"/>
    <n v="239.97"/>
    <n v="3"/>
    <n v="0"/>
    <n v="2.3997000000000002"/>
    <n v="239.97"/>
    <n v="0"/>
    <x v="1"/>
    <x v="5"/>
    <s v="Q2"/>
    <x v="3"/>
  </r>
  <r>
    <n v="5515"/>
    <s v="CA-2015-103177"/>
    <x v="1051"/>
    <x v="506"/>
    <x v="2"/>
    <s v="EN-13780"/>
    <s v="Edward Nazzal"/>
    <x v="0"/>
    <x v="0"/>
    <x v="20"/>
    <s v="New York"/>
    <x v="29"/>
    <x v="3"/>
    <x v="1317"/>
    <x v="1"/>
    <x v="9"/>
    <x v="1303"/>
    <n v="160.32"/>
    <n v="2"/>
    <n v="0"/>
    <n v="44.889600000000002"/>
    <n v="160.32"/>
    <n v="0"/>
    <x v="1"/>
    <x v="5"/>
    <s v="Q2"/>
    <x v="3"/>
  </r>
  <r>
    <n v="5516"/>
    <s v="CA-2015-103177"/>
    <x v="1051"/>
    <x v="506"/>
    <x v="2"/>
    <s v="EN-13780"/>
    <s v="Edward Nazzal"/>
    <x v="0"/>
    <x v="0"/>
    <x v="20"/>
    <s v="New York"/>
    <x v="29"/>
    <x v="3"/>
    <x v="1300"/>
    <x v="2"/>
    <x v="7"/>
    <x v="1285"/>
    <n v="128.85"/>
    <n v="3"/>
    <n v="0"/>
    <n v="3.8654999999999999"/>
    <n v="128.85"/>
    <n v="0"/>
    <x v="1"/>
    <x v="5"/>
    <s v="Q2"/>
    <x v="3"/>
  </r>
  <r>
    <n v="5517"/>
    <s v="US-2016-138408"/>
    <x v="741"/>
    <x v="1143"/>
    <x v="0"/>
    <s v="KC-16255"/>
    <s v="Karen Carlisle"/>
    <x v="1"/>
    <x v="0"/>
    <x v="114"/>
    <s v="Alabama"/>
    <x v="363"/>
    <x v="0"/>
    <x v="1738"/>
    <x v="2"/>
    <x v="11"/>
    <x v="1727"/>
    <n v="1319.96"/>
    <n v="4"/>
    <n v="0"/>
    <n v="527.98400000000004"/>
    <n v="1319.96"/>
    <n v="0"/>
    <x v="0"/>
    <x v="0"/>
    <s v="Q4"/>
    <x v="5"/>
  </r>
  <r>
    <n v="5518"/>
    <s v="CA-2017-117667"/>
    <x v="769"/>
    <x v="784"/>
    <x v="1"/>
    <s v="MS-17980"/>
    <s v="Michael Stewart"/>
    <x v="1"/>
    <x v="0"/>
    <x v="10"/>
    <s v="Pennsylvania"/>
    <x v="63"/>
    <x v="3"/>
    <x v="877"/>
    <x v="0"/>
    <x v="1"/>
    <x v="871"/>
    <n v="239.96"/>
    <n v="10"/>
    <n v="0.3"/>
    <n v="-10.284000000000001"/>
    <n v="167.97200000000001"/>
    <n v="71.988"/>
    <x v="3"/>
    <x v="4"/>
    <s v="Q4"/>
    <x v="2"/>
  </r>
  <r>
    <n v="5519"/>
    <s v="CA-2017-117667"/>
    <x v="769"/>
    <x v="784"/>
    <x v="1"/>
    <s v="MS-17980"/>
    <s v="Michael Stewart"/>
    <x v="1"/>
    <x v="0"/>
    <x v="10"/>
    <s v="Pennsylvania"/>
    <x v="63"/>
    <x v="3"/>
    <x v="1182"/>
    <x v="0"/>
    <x v="5"/>
    <x v="1168"/>
    <n v="54.768000000000001"/>
    <n v="2"/>
    <n v="0.2"/>
    <n v="6.8460000000000001"/>
    <n v="43.814400000000006"/>
    <n v="10.953600000000002"/>
    <x v="3"/>
    <x v="4"/>
    <s v="Q4"/>
    <x v="2"/>
  </r>
  <r>
    <n v="5520"/>
    <s v="CA-2017-117667"/>
    <x v="769"/>
    <x v="784"/>
    <x v="1"/>
    <s v="MS-17980"/>
    <s v="Michael Stewart"/>
    <x v="1"/>
    <x v="0"/>
    <x v="10"/>
    <s v="Pennsylvania"/>
    <x v="63"/>
    <x v="3"/>
    <x v="796"/>
    <x v="1"/>
    <x v="6"/>
    <x v="794"/>
    <n v="13.391999999999999"/>
    <n v="3"/>
    <n v="0.2"/>
    <n v="3.1806000000000001"/>
    <n v="10.7136"/>
    <n v="2.6783999999999999"/>
    <x v="3"/>
    <x v="4"/>
    <s v="Q4"/>
    <x v="2"/>
  </r>
  <r>
    <n v="5521"/>
    <s v="CA-2017-117667"/>
    <x v="769"/>
    <x v="784"/>
    <x v="1"/>
    <s v="MS-17980"/>
    <s v="Michael Stewart"/>
    <x v="1"/>
    <x v="0"/>
    <x v="10"/>
    <s v="Pennsylvania"/>
    <x v="63"/>
    <x v="3"/>
    <x v="1679"/>
    <x v="1"/>
    <x v="10"/>
    <x v="1667"/>
    <n v="23.92"/>
    <n v="5"/>
    <n v="0.2"/>
    <n v="8.6709999999999994"/>
    <n v="19.136000000000003"/>
    <n v="4.7840000000000007"/>
    <x v="3"/>
    <x v="4"/>
    <s v="Q4"/>
    <x v="2"/>
  </r>
  <r>
    <n v="5522"/>
    <s v="CA-2017-117667"/>
    <x v="769"/>
    <x v="784"/>
    <x v="1"/>
    <s v="MS-17980"/>
    <s v="Michael Stewart"/>
    <x v="1"/>
    <x v="0"/>
    <x v="10"/>
    <s v="Pennsylvania"/>
    <x v="63"/>
    <x v="3"/>
    <x v="914"/>
    <x v="2"/>
    <x v="11"/>
    <x v="906"/>
    <n v="255.96799999999999"/>
    <n v="4"/>
    <n v="0.2"/>
    <n v="-28.796399999999998"/>
    <n v="204.77440000000001"/>
    <n v="51.193600000000004"/>
    <x v="3"/>
    <x v="4"/>
    <s v="Q4"/>
    <x v="2"/>
  </r>
  <r>
    <n v="5523"/>
    <s v="CA-2016-110982"/>
    <x v="410"/>
    <x v="181"/>
    <x v="2"/>
    <s v="CK-12205"/>
    <s v="Chloris Kastensmidt"/>
    <x v="0"/>
    <x v="0"/>
    <x v="68"/>
    <s v="California"/>
    <x v="86"/>
    <x v="1"/>
    <x v="1366"/>
    <x v="1"/>
    <x v="8"/>
    <x v="307"/>
    <n v="21.552"/>
    <n v="6"/>
    <n v="0.2"/>
    <n v="7.0044000000000004"/>
    <n v="17.241600000000002"/>
    <n v="4.3104000000000005"/>
    <x v="0"/>
    <x v="1"/>
    <s v="Q2"/>
    <x v="1"/>
  </r>
  <r>
    <n v="5524"/>
    <s v="CA-2016-110982"/>
    <x v="410"/>
    <x v="181"/>
    <x v="2"/>
    <s v="CK-12205"/>
    <s v="Chloris Kastensmidt"/>
    <x v="0"/>
    <x v="0"/>
    <x v="68"/>
    <s v="California"/>
    <x v="86"/>
    <x v="1"/>
    <x v="937"/>
    <x v="1"/>
    <x v="9"/>
    <x v="930"/>
    <n v="58.24"/>
    <n v="4"/>
    <n v="0"/>
    <n v="15.7248"/>
    <n v="58.24"/>
    <n v="0"/>
    <x v="0"/>
    <x v="1"/>
    <s v="Q2"/>
    <x v="1"/>
  </r>
  <r>
    <n v="5525"/>
    <s v="CA-2016-147123"/>
    <x v="107"/>
    <x v="485"/>
    <x v="2"/>
    <s v="SJ-20125"/>
    <s v="Sanjit Jacobs"/>
    <x v="2"/>
    <x v="0"/>
    <x v="85"/>
    <s v="California"/>
    <x v="106"/>
    <x v="1"/>
    <x v="1070"/>
    <x v="1"/>
    <x v="10"/>
    <x v="1059"/>
    <n v="80.28"/>
    <n v="12"/>
    <n v="0"/>
    <n v="36.928800000000003"/>
    <n v="80.28"/>
    <n v="0"/>
    <x v="0"/>
    <x v="4"/>
    <s v="Q4"/>
    <x v="3"/>
  </r>
  <r>
    <n v="5526"/>
    <s v="CA-2017-154501"/>
    <x v="504"/>
    <x v="547"/>
    <x v="1"/>
    <s v="EA-14035"/>
    <s v="Erin Ashbrook"/>
    <x v="1"/>
    <x v="0"/>
    <x v="1"/>
    <s v="California"/>
    <x v="141"/>
    <x v="1"/>
    <x v="282"/>
    <x v="1"/>
    <x v="6"/>
    <x v="282"/>
    <n v="9.7799999999999994"/>
    <n v="2"/>
    <n v="0"/>
    <n v="4.0098000000000003"/>
    <n v="9.7799999999999994"/>
    <n v="0"/>
    <x v="3"/>
    <x v="3"/>
    <s v="Q2"/>
    <x v="1"/>
  </r>
  <r>
    <n v="5527"/>
    <s v="CA-2017-166933"/>
    <x v="558"/>
    <x v="1144"/>
    <x v="1"/>
    <s v="MG-17890"/>
    <s v="Michael Granlund"/>
    <x v="2"/>
    <x v="0"/>
    <x v="443"/>
    <s v="California"/>
    <x v="536"/>
    <x v="1"/>
    <x v="1088"/>
    <x v="1"/>
    <x v="13"/>
    <x v="1078"/>
    <n v="1.81"/>
    <n v="1"/>
    <n v="0"/>
    <n v="0.65159999999999996"/>
    <n v="1.81"/>
    <n v="0"/>
    <x v="3"/>
    <x v="3"/>
    <s v="Q2"/>
    <x v="2"/>
  </r>
  <r>
    <n v="5528"/>
    <s v="CA-2015-142055"/>
    <x v="412"/>
    <x v="1145"/>
    <x v="2"/>
    <s v="AB-10255"/>
    <s v="Alejandro Ballentine"/>
    <x v="2"/>
    <x v="0"/>
    <x v="20"/>
    <s v="New York"/>
    <x v="29"/>
    <x v="3"/>
    <x v="423"/>
    <x v="1"/>
    <x v="10"/>
    <x v="423"/>
    <n v="37.94"/>
    <n v="2"/>
    <n v="0"/>
    <n v="18.211200000000002"/>
    <n v="37.94"/>
    <n v="0"/>
    <x v="1"/>
    <x v="5"/>
    <s v="Q2"/>
    <x v="5"/>
  </r>
  <r>
    <n v="5529"/>
    <s v="CA-2015-137106"/>
    <x v="1052"/>
    <x v="442"/>
    <x v="1"/>
    <s v="SC-20260"/>
    <s v="Scott Cohen"/>
    <x v="1"/>
    <x v="0"/>
    <x v="108"/>
    <s v="Florida"/>
    <x v="133"/>
    <x v="0"/>
    <x v="222"/>
    <x v="2"/>
    <x v="7"/>
    <x v="223"/>
    <n v="79.959999999999994"/>
    <n v="5"/>
    <n v="0.2"/>
    <n v="27.986000000000001"/>
    <n v="63.967999999999996"/>
    <n v="15.991999999999999"/>
    <x v="1"/>
    <x v="10"/>
    <s v="Q1"/>
    <x v="0"/>
  </r>
  <r>
    <n v="5530"/>
    <s v="CA-2017-136609"/>
    <x v="634"/>
    <x v="825"/>
    <x v="1"/>
    <s v="TB-21355"/>
    <s v="Todd Boyes"/>
    <x v="1"/>
    <x v="0"/>
    <x v="444"/>
    <s v="Texas"/>
    <x v="537"/>
    <x v="2"/>
    <x v="1696"/>
    <x v="1"/>
    <x v="10"/>
    <x v="1684"/>
    <n v="115.29600000000001"/>
    <n v="3"/>
    <n v="0.2"/>
    <n v="40.3536"/>
    <n v="92.236800000000017"/>
    <n v="23.059200000000004"/>
    <x v="3"/>
    <x v="6"/>
    <s v="Q3"/>
    <x v="1"/>
  </r>
  <r>
    <n v="5531"/>
    <s v="CA-2017-160885"/>
    <x v="574"/>
    <x v="792"/>
    <x v="1"/>
    <s v="JK-16090"/>
    <s v="Juliana Krohn"/>
    <x v="0"/>
    <x v="0"/>
    <x v="155"/>
    <s v="Nebraska"/>
    <x v="198"/>
    <x v="2"/>
    <x v="647"/>
    <x v="2"/>
    <x v="7"/>
    <x v="647"/>
    <n v="2479.96"/>
    <n v="4"/>
    <n v="0"/>
    <n v="743.98800000000006"/>
    <n v="2479.96"/>
    <n v="0"/>
    <x v="3"/>
    <x v="4"/>
    <s v="Q4"/>
    <x v="3"/>
  </r>
  <r>
    <n v="5532"/>
    <s v="US-2016-167472"/>
    <x v="112"/>
    <x v="181"/>
    <x v="2"/>
    <s v="CK-12595"/>
    <s v="Clytie Kelty"/>
    <x v="0"/>
    <x v="0"/>
    <x v="290"/>
    <s v="Arkansas"/>
    <x v="365"/>
    <x v="0"/>
    <x v="1016"/>
    <x v="2"/>
    <x v="11"/>
    <x v="1007"/>
    <n v="179.94"/>
    <n v="6"/>
    <n v="0"/>
    <n v="75.574799999999996"/>
    <n v="179.94"/>
    <n v="0"/>
    <x v="0"/>
    <x v="1"/>
    <s v="Q2"/>
    <x v="2"/>
  </r>
  <r>
    <n v="5533"/>
    <s v="US-2016-167472"/>
    <x v="112"/>
    <x v="181"/>
    <x v="2"/>
    <s v="CK-12595"/>
    <s v="Clytie Kelty"/>
    <x v="0"/>
    <x v="0"/>
    <x v="290"/>
    <s v="Arkansas"/>
    <x v="365"/>
    <x v="0"/>
    <x v="1044"/>
    <x v="2"/>
    <x v="11"/>
    <x v="1033"/>
    <n v="26.85"/>
    <n v="3"/>
    <n v="0"/>
    <n v="5.1014999999999997"/>
    <n v="26.85"/>
    <n v="0"/>
    <x v="0"/>
    <x v="1"/>
    <s v="Q2"/>
    <x v="2"/>
  </r>
  <r>
    <n v="5534"/>
    <s v="US-2016-167472"/>
    <x v="112"/>
    <x v="181"/>
    <x v="2"/>
    <s v="CK-12595"/>
    <s v="Clytie Kelty"/>
    <x v="0"/>
    <x v="0"/>
    <x v="290"/>
    <s v="Arkansas"/>
    <x v="365"/>
    <x v="0"/>
    <x v="619"/>
    <x v="2"/>
    <x v="11"/>
    <x v="619"/>
    <n v="323.37"/>
    <n v="3"/>
    <n v="0"/>
    <n v="129.34800000000001"/>
    <n v="323.37"/>
    <n v="0"/>
    <x v="0"/>
    <x v="1"/>
    <s v="Q2"/>
    <x v="2"/>
  </r>
  <r>
    <n v="5535"/>
    <s v="US-2016-167472"/>
    <x v="112"/>
    <x v="181"/>
    <x v="2"/>
    <s v="CK-12595"/>
    <s v="Clytie Kelty"/>
    <x v="0"/>
    <x v="0"/>
    <x v="290"/>
    <s v="Arkansas"/>
    <x v="365"/>
    <x v="0"/>
    <x v="368"/>
    <x v="1"/>
    <x v="10"/>
    <x v="369"/>
    <n v="59.94"/>
    <n v="3"/>
    <n v="0"/>
    <n v="28.171800000000001"/>
    <n v="59.94"/>
    <n v="0"/>
    <x v="0"/>
    <x v="1"/>
    <s v="Q2"/>
    <x v="2"/>
  </r>
  <r>
    <n v="5536"/>
    <s v="US-2016-167472"/>
    <x v="112"/>
    <x v="181"/>
    <x v="2"/>
    <s v="CK-12595"/>
    <s v="Clytie Kelty"/>
    <x v="0"/>
    <x v="0"/>
    <x v="290"/>
    <s v="Arkansas"/>
    <x v="365"/>
    <x v="0"/>
    <x v="94"/>
    <x v="1"/>
    <x v="8"/>
    <x v="94"/>
    <n v="64.14"/>
    <n v="3"/>
    <n v="0"/>
    <n v="30.787199999999999"/>
    <n v="64.14"/>
    <n v="0"/>
    <x v="0"/>
    <x v="1"/>
    <s v="Q2"/>
    <x v="2"/>
  </r>
  <r>
    <n v="5537"/>
    <s v="US-2016-167472"/>
    <x v="112"/>
    <x v="181"/>
    <x v="2"/>
    <s v="CK-12595"/>
    <s v="Clytie Kelty"/>
    <x v="0"/>
    <x v="0"/>
    <x v="290"/>
    <s v="Arkansas"/>
    <x v="365"/>
    <x v="0"/>
    <x v="1065"/>
    <x v="1"/>
    <x v="8"/>
    <x v="1054"/>
    <n v="11.67"/>
    <n v="3"/>
    <n v="0"/>
    <n v="5.6016000000000004"/>
    <n v="11.67"/>
    <n v="0"/>
    <x v="0"/>
    <x v="1"/>
    <s v="Q2"/>
    <x v="2"/>
  </r>
  <r>
    <n v="5538"/>
    <s v="US-2016-167472"/>
    <x v="112"/>
    <x v="181"/>
    <x v="2"/>
    <s v="CK-12595"/>
    <s v="Clytie Kelty"/>
    <x v="0"/>
    <x v="0"/>
    <x v="290"/>
    <s v="Arkansas"/>
    <x v="365"/>
    <x v="0"/>
    <x v="1483"/>
    <x v="1"/>
    <x v="10"/>
    <x v="1470"/>
    <n v="12.96"/>
    <n v="2"/>
    <n v="0"/>
    <n v="6.2207999999999997"/>
    <n v="12.96"/>
    <n v="0"/>
    <x v="0"/>
    <x v="1"/>
    <s v="Q2"/>
    <x v="2"/>
  </r>
  <r>
    <n v="5539"/>
    <s v="CA-2015-120551"/>
    <x v="657"/>
    <x v="1077"/>
    <x v="1"/>
    <s v="SS-20590"/>
    <s v="Sonia Sunley"/>
    <x v="0"/>
    <x v="0"/>
    <x v="445"/>
    <s v="Nebraska"/>
    <x v="538"/>
    <x v="2"/>
    <x v="699"/>
    <x v="1"/>
    <x v="8"/>
    <x v="699"/>
    <n v="17.43"/>
    <n v="3"/>
    <n v="0"/>
    <n v="8.0177999999999994"/>
    <n v="17.43"/>
    <n v="0"/>
    <x v="1"/>
    <x v="3"/>
    <s v="Q2"/>
    <x v="2"/>
  </r>
  <r>
    <n v="5540"/>
    <s v="US-2017-150595"/>
    <x v="1053"/>
    <x v="393"/>
    <x v="1"/>
    <s v="LE-16810"/>
    <s v="Laurel Elliston"/>
    <x v="0"/>
    <x v="0"/>
    <x v="22"/>
    <s v="Illinois"/>
    <x v="155"/>
    <x v="2"/>
    <x v="70"/>
    <x v="0"/>
    <x v="1"/>
    <x v="70"/>
    <n v="181.98599999999999"/>
    <n v="2"/>
    <n v="0.3"/>
    <n v="-54.595799999999997"/>
    <n v="127.39019999999998"/>
    <n v="54.595799999999997"/>
    <x v="3"/>
    <x v="5"/>
    <s v="Q2"/>
    <x v="2"/>
  </r>
  <r>
    <n v="5541"/>
    <s v="US-2017-150595"/>
    <x v="1053"/>
    <x v="393"/>
    <x v="1"/>
    <s v="LE-16810"/>
    <s v="Laurel Elliston"/>
    <x v="0"/>
    <x v="0"/>
    <x v="22"/>
    <s v="Illinois"/>
    <x v="155"/>
    <x v="2"/>
    <x v="122"/>
    <x v="1"/>
    <x v="8"/>
    <x v="122"/>
    <n v="1.5920000000000001"/>
    <n v="2"/>
    <n v="0.8"/>
    <n v="-2.6267999999999998"/>
    <n v="0.31839999999999996"/>
    <n v="1.2736000000000001"/>
    <x v="3"/>
    <x v="5"/>
    <s v="Q2"/>
    <x v="2"/>
  </r>
  <r>
    <n v="5542"/>
    <s v="US-2017-150595"/>
    <x v="1053"/>
    <x v="393"/>
    <x v="1"/>
    <s v="LE-16810"/>
    <s v="Laurel Elliston"/>
    <x v="0"/>
    <x v="0"/>
    <x v="22"/>
    <s v="Illinois"/>
    <x v="155"/>
    <x v="2"/>
    <x v="660"/>
    <x v="1"/>
    <x v="14"/>
    <x v="660"/>
    <n v="22.344000000000001"/>
    <n v="3"/>
    <n v="0.2"/>
    <n v="2.5137"/>
    <n v="17.875200000000003"/>
    <n v="4.4688000000000008"/>
    <x v="3"/>
    <x v="5"/>
    <s v="Q2"/>
    <x v="2"/>
  </r>
  <r>
    <n v="5543"/>
    <s v="CA-2016-134936"/>
    <x v="1054"/>
    <x v="487"/>
    <x v="1"/>
    <s v="ES-14080"/>
    <s v="Erin Smith"/>
    <x v="1"/>
    <x v="0"/>
    <x v="93"/>
    <s v="Arizona"/>
    <x v="115"/>
    <x v="1"/>
    <x v="1746"/>
    <x v="0"/>
    <x v="3"/>
    <x v="1736"/>
    <n v="455.97"/>
    <n v="6"/>
    <n v="0.5"/>
    <n v="-218.8656"/>
    <n v="227.98500000000001"/>
    <n v="227.98500000000001"/>
    <x v="0"/>
    <x v="4"/>
    <s v="Q4"/>
    <x v="2"/>
  </r>
  <r>
    <n v="5544"/>
    <s v="CA-2016-134936"/>
    <x v="1054"/>
    <x v="487"/>
    <x v="1"/>
    <s v="ES-14080"/>
    <s v="Erin Smith"/>
    <x v="1"/>
    <x v="0"/>
    <x v="93"/>
    <s v="Arizona"/>
    <x v="115"/>
    <x v="1"/>
    <x v="1458"/>
    <x v="1"/>
    <x v="8"/>
    <x v="1444"/>
    <n v="10.44"/>
    <n v="6"/>
    <n v="0.7"/>
    <n v="-7.6559999999999997"/>
    <n v="3.1320000000000001"/>
    <n v="7.3079999999999989"/>
    <x v="0"/>
    <x v="4"/>
    <s v="Q4"/>
    <x v="2"/>
  </r>
  <r>
    <n v="5545"/>
    <s v="CA-2016-134936"/>
    <x v="1054"/>
    <x v="487"/>
    <x v="1"/>
    <s v="ES-14080"/>
    <s v="Erin Smith"/>
    <x v="1"/>
    <x v="0"/>
    <x v="93"/>
    <s v="Arizona"/>
    <x v="115"/>
    <x v="1"/>
    <x v="530"/>
    <x v="1"/>
    <x v="8"/>
    <x v="530"/>
    <n v="5.2140000000000004"/>
    <n v="2"/>
    <n v="0.7"/>
    <n v="-4.1711999999999998"/>
    <n v="1.5642000000000003"/>
    <n v="3.6497999999999999"/>
    <x v="0"/>
    <x v="4"/>
    <s v="Q4"/>
    <x v="2"/>
  </r>
  <r>
    <n v="5546"/>
    <s v="CA-2017-102967"/>
    <x v="585"/>
    <x v="255"/>
    <x v="1"/>
    <s v="MG-17890"/>
    <s v="Michael Granlund"/>
    <x v="2"/>
    <x v="0"/>
    <x v="3"/>
    <s v="New Hampshire"/>
    <x v="208"/>
    <x v="3"/>
    <x v="146"/>
    <x v="1"/>
    <x v="4"/>
    <x v="147"/>
    <n v="67.400000000000006"/>
    <n v="5"/>
    <n v="0"/>
    <n v="17.524000000000001"/>
    <n v="67.400000000000006"/>
    <n v="0"/>
    <x v="3"/>
    <x v="8"/>
    <s v="Q3"/>
    <x v="5"/>
  </r>
  <r>
    <n v="5547"/>
    <s v="CA-2017-151008"/>
    <x v="210"/>
    <x v="221"/>
    <x v="2"/>
    <s v="JM-16195"/>
    <s v="Justin MacKendrick"/>
    <x v="0"/>
    <x v="0"/>
    <x v="446"/>
    <s v="Utah"/>
    <x v="539"/>
    <x v="1"/>
    <x v="1598"/>
    <x v="0"/>
    <x v="5"/>
    <x v="1590"/>
    <n v="25.16"/>
    <n v="2"/>
    <n v="0"/>
    <n v="10.5672"/>
    <n v="25.16"/>
    <n v="0"/>
    <x v="3"/>
    <x v="8"/>
    <s v="Q3"/>
    <x v="6"/>
  </r>
  <r>
    <n v="5548"/>
    <s v="CA-2017-151008"/>
    <x v="210"/>
    <x v="221"/>
    <x v="2"/>
    <s v="JM-16195"/>
    <s v="Justin MacKendrick"/>
    <x v="0"/>
    <x v="0"/>
    <x v="446"/>
    <s v="Utah"/>
    <x v="539"/>
    <x v="1"/>
    <x v="1255"/>
    <x v="2"/>
    <x v="7"/>
    <x v="1239"/>
    <n v="126.56"/>
    <n v="4"/>
    <n v="0.2"/>
    <n v="47.46"/>
    <n v="101.248"/>
    <n v="25.312000000000001"/>
    <x v="3"/>
    <x v="8"/>
    <s v="Q3"/>
    <x v="6"/>
  </r>
  <r>
    <n v="5549"/>
    <s v="CA-2014-159800"/>
    <x v="683"/>
    <x v="34"/>
    <x v="2"/>
    <s v="SG-20470"/>
    <s v="Sheri Gordon"/>
    <x v="0"/>
    <x v="0"/>
    <x v="8"/>
    <s v="California"/>
    <x v="9"/>
    <x v="1"/>
    <x v="937"/>
    <x v="1"/>
    <x v="9"/>
    <x v="930"/>
    <n v="43.68"/>
    <n v="3"/>
    <n v="0"/>
    <n v="11.7936"/>
    <n v="43.68"/>
    <n v="0"/>
    <x v="2"/>
    <x v="0"/>
    <s v="Q4"/>
    <x v="5"/>
  </r>
  <r>
    <n v="5550"/>
    <s v="CA-2014-159800"/>
    <x v="683"/>
    <x v="34"/>
    <x v="2"/>
    <s v="SG-20470"/>
    <s v="Sheri Gordon"/>
    <x v="0"/>
    <x v="0"/>
    <x v="8"/>
    <s v="California"/>
    <x v="9"/>
    <x v="1"/>
    <x v="808"/>
    <x v="2"/>
    <x v="11"/>
    <x v="806"/>
    <n v="139.93"/>
    <n v="7"/>
    <n v="0"/>
    <n v="34.982500000000002"/>
    <n v="139.93"/>
    <n v="0"/>
    <x v="2"/>
    <x v="0"/>
    <s v="Q4"/>
    <x v="5"/>
  </r>
  <r>
    <n v="5551"/>
    <s v="US-2014-159618"/>
    <x v="607"/>
    <x v="723"/>
    <x v="1"/>
    <s v="DB-12970"/>
    <s v="Darren Budd"/>
    <x v="1"/>
    <x v="0"/>
    <x v="12"/>
    <s v="Texas"/>
    <x v="66"/>
    <x v="2"/>
    <x v="1412"/>
    <x v="1"/>
    <x v="6"/>
    <x v="1399"/>
    <n v="2.6720000000000002"/>
    <n v="1"/>
    <n v="0.2"/>
    <n v="0.33400000000000002"/>
    <n v="2.1376000000000004"/>
    <n v="0.5344000000000001"/>
    <x v="2"/>
    <x v="0"/>
    <s v="Q4"/>
    <x v="4"/>
  </r>
  <r>
    <n v="5552"/>
    <s v="US-2014-159618"/>
    <x v="607"/>
    <x v="723"/>
    <x v="1"/>
    <s v="DB-12970"/>
    <s v="Darren Budd"/>
    <x v="1"/>
    <x v="0"/>
    <x v="12"/>
    <s v="Texas"/>
    <x v="66"/>
    <x v="2"/>
    <x v="1567"/>
    <x v="1"/>
    <x v="14"/>
    <x v="1558"/>
    <n v="16.655999999999999"/>
    <n v="6"/>
    <n v="0.2"/>
    <n v="-3.1230000000000002"/>
    <n v="13.3248"/>
    <n v="3.3311999999999999"/>
    <x v="2"/>
    <x v="0"/>
    <s v="Q4"/>
    <x v="4"/>
  </r>
  <r>
    <n v="5553"/>
    <s v="US-2014-159618"/>
    <x v="607"/>
    <x v="723"/>
    <x v="1"/>
    <s v="DB-12970"/>
    <s v="Darren Budd"/>
    <x v="1"/>
    <x v="0"/>
    <x v="12"/>
    <s v="Texas"/>
    <x v="66"/>
    <x v="2"/>
    <x v="217"/>
    <x v="2"/>
    <x v="11"/>
    <x v="463"/>
    <n v="79.512"/>
    <n v="3"/>
    <n v="0.2"/>
    <n v="20.8719"/>
    <n v="63.6096"/>
    <n v="15.9024"/>
    <x v="2"/>
    <x v="0"/>
    <s v="Q4"/>
    <x v="4"/>
  </r>
  <r>
    <n v="5554"/>
    <s v="US-2014-159618"/>
    <x v="607"/>
    <x v="723"/>
    <x v="1"/>
    <s v="DB-12970"/>
    <s v="Darren Budd"/>
    <x v="1"/>
    <x v="0"/>
    <x v="12"/>
    <s v="Texas"/>
    <x v="66"/>
    <x v="2"/>
    <x v="260"/>
    <x v="1"/>
    <x v="10"/>
    <x v="260"/>
    <n v="36.287999999999997"/>
    <n v="7"/>
    <n v="0.2"/>
    <n v="12.700799999999999"/>
    <n v="29.0304"/>
    <n v="7.2576000000000001"/>
    <x v="2"/>
    <x v="0"/>
    <s v="Q4"/>
    <x v="4"/>
  </r>
  <r>
    <n v="5555"/>
    <s v="US-2014-159618"/>
    <x v="607"/>
    <x v="723"/>
    <x v="1"/>
    <s v="DB-12970"/>
    <s v="Darren Budd"/>
    <x v="1"/>
    <x v="0"/>
    <x v="12"/>
    <s v="Texas"/>
    <x v="66"/>
    <x v="2"/>
    <x v="899"/>
    <x v="0"/>
    <x v="0"/>
    <x v="892"/>
    <n v="67.993200000000002"/>
    <n v="1"/>
    <n v="0.32"/>
    <n v="-12.998699999999999"/>
    <n v="46.235375999999995"/>
    <n v="21.757823999999999"/>
    <x v="2"/>
    <x v="0"/>
    <s v="Q4"/>
    <x v="4"/>
  </r>
  <r>
    <n v="5556"/>
    <s v="CA-2017-116113"/>
    <x v="280"/>
    <x v="299"/>
    <x v="0"/>
    <s v="JW-15220"/>
    <s v="Jane Waco"/>
    <x v="1"/>
    <x v="0"/>
    <x v="122"/>
    <s v="Alabama"/>
    <x v="153"/>
    <x v="0"/>
    <x v="1524"/>
    <x v="0"/>
    <x v="5"/>
    <x v="1511"/>
    <n v="10.16"/>
    <n v="2"/>
    <n v="0"/>
    <n v="3.4544000000000001"/>
    <n v="10.16"/>
    <n v="0"/>
    <x v="3"/>
    <x v="2"/>
    <s v="Q4"/>
    <x v="2"/>
  </r>
  <r>
    <n v="5557"/>
    <s v="CA-2015-125066"/>
    <x v="639"/>
    <x v="735"/>
    <x v="1"/>
    <s v="KD-16495"/>
    <s v="Keith Dawkins"/>
    <x v="1"/>
    <x v="0"/>
    <x v="25"/>
    <s v="Mississippi"/>
    <x v="129"/>
    <x v="0"/>
    <x v="1392"/>
    <x v="0"/>
    <x v="5"/>
    <x v="1378"/>
    <n v="6.16"/>
    <n v="2"/>
    <n v="0"/>
    <n v="1.9712000000000001"/>
    <n v="6.16"/>
    <n v="0"/>
    <x v="1"/>
    <x v="4"/>
    <s v="Q4"/>
    <x v="2"/>
  </r>
  <r>
    <n v="5558"/>
    <s v="CA-2015-125066"/>
    <x v="639"/>
    <x v="735"/>
    <x v="1"/>
    <s v="KD-16495"/>
    <s v="Keith Dawkins"/>
    <x v="1"/>
    <x v="0"/>
    <x v="25"/>
    <s v="Mississippi"/>
    <x v="129"/>
    <x v="0"/>
    <x v="1473"/>
    <x v="1"/>
    <x v="6"/>
    <x v="1460"/>
    <n v="56.3"/>
    <n v="2"/>
    <n v="0"/>
    <n v="15.763999999999999"/>
    <n v="56.3"/>
    <n v="0"/>
    <x v="1"/>
    <x v="4"/>
    <s v="Q4"/>
    <x v="2"/>
  </r>
  <r>
    <n v="5559"/>
    <s v="US-2015-114741"/>
    <x v="401"/>
    <x v="763"/>
    <x v="1"/>
    <s v="IL-15100"/>
    <s v="Ivan Liston"/>
    <x v="0"/>
    <x v="0"/>
    <x v="226"/>
    <s v="Nevada"/>
    <x v="282"/>
    <x v="1"/>
    <x v="1747"/>
    <x v="1"/>
    <x v="10"/>
    <x v="1737"/>
    <n v="6.48"/>
    <n v="1"/>
    <n v="0"/>
    <n v="3.1103999999999998"/>
    <n v="6.48"/>
    <n v="0"/>
    <x v="1"/>
    <x v="4"/>
    <s v="Q4"/>
    <x v="1"/>
  </r>
  <r>
    <n v="5560"/>
    <s v="US-2015-114741"/>
    <x v="401"/>
    <x v="763"/>
    <x v="1"/>
    <s v="IL-15100"/>
    <s v="Ivan Liston"/>
    <x v="0"/>
    <x v="0"/>
    <x v="226"/>
    <s v="Nevada"/>
    <x v="282"/>
    <x v="1"/>
    <x v="1244"/>
    <x v="1"/>
    <x v="4"/>
    <x v="1227"/>
    <n v="1325.85"/>
    <n v="5"/>
    <n v="0"/>
    <n v="238.65299999999999"/>
    <n v="1325.85"/>
    <n v="0"/>
    <x v="1"/>
    <x v="4"/>
    <s v="Q4"/>
    <x v="1"/>
  </r>
  <r>
    <n v="5561"/>
    <s v="US-2015-114741"/>
    <x v="401"/>
    <x v="763"/>
    <x v="1"/>
    <s v="IL-15100"/>
    <s v="Ivan Liston"/>
    <x v="0"/>
    <x v="0"/>
    <x v="226"/>
    <s v="Nevada"/>
    <x v="282"/>
    <x v="1"/>
    <x v="690"/>
    <x v="1"/>
    <x v="2"/>
    <x v="690"/>
    <n v="14.94"/>
    <n v="3"/>
    <n v="0"/>
    <n v="6.8723999999999998"/>
    <n v="14.94"/>
    <n v="0"/>
    <x v="1"/>
    <x v="4"/>
    <s v="Q4"/>
    <x v="1"/>
  </r>
  <r>
    <n v="5562"/>
    <s v="CA-2017-133263"/>
    <x v="185"/>
    <x v="504"/>
    <x v="0"/>
    <s v="JE-15610"/>
    <s v="Jim Epp"/>
    <x v="1"/>
    <x v="0"/>
    <x v="118"/>
    <s v="Georgia"/>
    <x v="148"/>
    <x v="0"/>
    <x v="303"/>
    <x v="1"/>
    <x v="8"/>
    <x v="303"/>
    <n v="34.54"/>
    <n v="1"/>
    <n v="0"/>
    <n v="17.27"/>
    <n v="34.54"/>
    <n v="0"/>
    <x v="3"/>
    <x v="10"/>
    <s v="Q1"/>
    <x v="5"/>
  </r>
  <r>
    <n v="5563"/>
    <s v="CA-2017-133263"/>
    <x v="185"/>
    <x v="504"/>
    <x v="0"/>
    <s v="JE-15610"/>
    <s v="Jim Epp"/>
    <x v="1"/>
    <x v="0"/>
    <x v="118"/>
    <s v="Georgia"/>
    <x v="148"/>
    <x v="0"/>
    <x v="306"/>
    <x v="2"/>
    <x v="16"/>
    <x v="306"/>
    <n v="2999.95"/>
    <n v="5"/>
    <n v="0"/>
    <n v="1439.9760000000001"/>
    <n v="2999.95"/>
    <n v="0"/>
    <x v="3"/>
    <x v="10"/>
    <s v="Q1"/>
    <x v="5"/>
  </r>
  <r>
    <n v="5564"/>
    <s v="CA-2017-133263"/>
    <x v="185"/>
    <x v="504"/>
    <x v="0"/>
    <s v="JE-15610"/>
    <s v="Jim Epp"/>
    <x v="1"/>
    <x v="0"/>
    <x v="118"/>
    <s v="Georgia"/>
    <x v="148"/>
    <x v="0"/>
    <x v="27"/>
    <x v="1"/>
    <x v="8"/>
    <x v="27"/>
    <n v="64.12"/>
    <n v="4"/>
    <n v="0"/>
    <n v="30.7776"/>
    <n v="64.12"/>
    <n v="0"/>
    <x v="3"/>
    <x v="10"/>
    <s v="Q1"/>
    <x v="5"/>
  </r>
  <r>
    <n v="5565"/>
    <s v="CA-2017-157966"/>
    <x v="677"/>
    <x v="669"/>
    <x v="3"/>
    <s v="SU-20665"/>
    <s v="Stephanie Ulpright"/>
    <x v="2"/>
    <x v="0"/>
    <x v="22"/>
    <s v="Illinois"/>
    <x v="26"/>
    <x v="2"/>
    <x v="1515"/>
    <x v="1"/>
    <x v="6"/>
    <x v="1502"/>
    <n v="19.456"/>
    <n v="4"/>
    <n v="0.2"/>
    <n v="2.1888000000000001"/>
    <n v="15.5648"/>
    <n v="3.8912"/>
    <x v="3"/>
    <x v="10"/>
    <s v="Q1"/>
    <x v="2"/>
  </r>
  <r>
    <n v="5566"/>
    <s v="CA-2017-157966"/>
    <x v="677"/>
    <x v="669"/>
    <x v="3"/>
    <s v="SU-20665"/>
    <s v="Stephanie Ulpright"/>
    <x v="2"/>
    <x v="0"/>
    <x v="22"/>
    <s v="Illinois"/>
    <x v="26"/>
    <x v="2"/>
    <x v="1748"/>
    <x v="2"/>
    <x v="15"/>
    <x v="1738"/>
    <n v="209.98599999999999"/>
    <n v="2"/>
    <n v="0.3"/>
    <n v="8.9993999999999996"/>
    <n v="146.99019999999999"/>
    <n v="62.995799999999996"/>
    <x v="3"/>
    <x v="10"/>
    <s v="Q1"/>
    <x v="2"/>
  </r>
  <r>
    <n v="5567"/>
    <s v="CA-2017-157966"/>
    <x v="677"/>
    <x v="669"/>
    <x v="3"/>
    <s v="SU-20665"/>
    <s v="Stephanie Ulpright"/>
    <x v="2"/>
    <x v="0"/>
    <x v="22"/>
    <s v="Illinois"/>
    <x v="26"/>
    <x v="2"/>
    <x v="1453"/>
    <x v="1"/>
    <x v="6"/>
    <x v="1439"/>
    <n v="29.76"/>
    <n v="5"/>
    <n v="0.2"/>
    <n v="1.86"/>
    <n v="23.808000000000003"/>
    <n v="5.9520000000000008"/>
    <x v="3"/>
    <x v="10"/>
    <s v="Q1"/>
    <x v="2"/>
  </r>
  <r>
    <n v="5568"/>
    <s v="CA-2017-157966"/>
    <x v="677"/>
    <x v="669"/>
    <x v="3"/>
    <s v="SU-20665"/>
    <s v="Stephanie Ulpright"/>
    <x v="2"/>
    <x v="0"/>
    <x v="22"/>
    <s v="Illinois"/>
    <x v="26"/>
    <x v="2"/>
    <x v="1584"/>
    <x v="0"/>
    <x v="1"/>
    <x v="1575"/>
    <n v="89.768000000000001"/>
    <n v="1"/>
    <n v="0.3"/>
    <n v="-2.5648"/>
    <n v="62.837599999999995"/>
    <n v="26.930399999999999"/>
    <x v="3"/>
    <x v="10"/>
    <s v="Q1"/>
    <x v="2"/>
  </r>
  <r>
    <n v="5569"/>
    <s v="CA-2017-157966"/>
    <x v="677"/>
    <x v="669"/>
    <x v="3"/>
    <s v="SU-20665"/>
    <s v="Stephanie Ulpright"/>
    <x v="2"/>
    <x v="0"/>
    <x v="22"/>
    <s v="Illinois"/>
    <x v="26"/>
    <x v="2"/>
    <x v="306"/>
    <x v="2"/>
    <x v="16"/>
    <x v="306"/>
    <n v="959.98400000000004"/>
    <n v="2"/>
    <n v="0.2"/>
    <n v="335.99439999999998"/>
    <n v="767.98720000000003"/>
    <n v="191.99680000000001"/>
    <x v="3"/>
    <x v="10"/>
    <s v="Q1"/>
    <x v="2"/>
  </r>
  <r>
    <n v="5570"/>
    <s v="CA-2017-157966"/>
    <x v="677"/>
    <x v="669"/>
    <x v="3"/>
    <s v="SU-20665"/>
    <s v="Stephanie Ulpright"/>
    <x v="2"/>
    <x v="0"/>
    <x v="22"/>
    <s v="Illinois"/>
    <x v="26"/>
    <x v="2"/>
    <x v="548"/>
    <x v="1"/>
    <x v="10"/>
    <x v="548"/>
    <n v="15.552"/>
    <n v="3"/>
    <n v="0.2"/>
    <n v="5.6375999999999999"/>
    <n v="12.441600000000001"/>
    <n v="3.1104000000000003"/>
    <x v="3"/>
    <x v="10"/>
    <s v="Q1"/>
    <x v="2"/>
  </r>
  <r>
    <n v="5571"/>
    <s v="CA-2017-157966"/>
    <x v="677"/>
    <x v="669"/>
    <x v="3"/>
    <s v="SU-20665"/>
    <s v="Stephanie Ulpright"/>
    <x v="2"/>
    <x v="0"/>
    <x v="22"/>
    <s v="Illinois"/>
    <x v="26"/>
    <x v="2"/>
    <x v="1300"/>
    <x v="2"/>
    <x v="7"/>
    <x v="1285"/>
    <n v="34.36"/>
    <n v="1"/>
    <n v="0.2"/>
    <n v="-7.3014999999999999"/>
    <n v="27.488"/>
    <n v="6.8719999999999999"/>
    <x v="3"/>
    <x v="10"/>
    <s v="Q1"/>
    <x v="2"/>
  </r>
  <r>
    <n v="5572"/>
    <s v="CA-2014-151162"/>
    <x v="29"/>
    <x v="80"/>
    <x v="1"/>
    <s v="EA-14035"/>
    <s v="Erin Ashbrook"/>
    <x v="1"/>
    <x v="0"/>
    <x v="38"/>
    <s v="Ohio"/>
    <x v="47"/>
    <x v="3"/>
    <x v="1522"/>
    <x v="1"/>
    <x v="10"/>
    <x v="1509"/>
    <n v="98.376000000000005"/>
    <n v="3"/>
    <n v="0.2"/>
    <n v="35.661299999999997"/>
    <n v="78.700800000000015"/>
    <n v="19.675200000000004"/>
    <x v="2"/>
    <x v="4"/>
    <s v="Q4"/>
    <x v="5"/>
  </r>
  <r>
    <n v="5573"/>
    <s v="CA-2014-151162"/>
    <x v="29"/>
    <x v="80"/>
    <x v="1"/>
    <s v="EA-14035"/>
    <s v="Erin Ashbrook"/>
    <x v="1"/>
    <x v="0"/>
    <x v="38"/>
    <s v="Ohio"/>
    <x v="47"/>
    <x v="3"/>
    <x v="691"/>
    <x v="1"/>
    <x v="8"/>
    <x v="691"/>
    <n v="29.94"/>
    <n v="4"/>
    <n v="0.7"/>
    <n v="-23.952000000000002"/>
    <n v="8.9820000000000011"/>
    <n v="20.957999999999998"/>
    <x v="2"/>
    <x v="4"/>
    <s v="Q4"/>
    <x v="5"/>
  </r>
  <r>
    <n v="5574"/>
    <s v="CA-2014-151162"/>
    <x v="29"/>
    <x v="80"/>
    <x v="1"/>
    <s v="EA-14035"/>
    <s v="Erin Ashbrook"/>
    <x v="1"/>
    <x v="0"/>
    <x v="38"/>
    <s v="Ohio"/>
    <x v="47"/>
    <x v="3"/>
    <x v="1749"/>
    <x v="1"/>
    <x v="10"/>
    <x v="1739"/>
    <n v="17.472000000000001"/>
    <n v="3"/>
    <n v="0.2"/>
    <n v="5.6783999999999999"/>
    <n v="13.977600000000002"/>
    <n v="3.4944000000000006"/>
    <x v="2"/>
    <x v="4"/>
    <s v="Q4"/>
    <x v="5"/>
  </r>
  <r>
    <n v="5575"/>
    <s v="CA-2014-151162"/>
    <x v="29"/>
    <x v="80"/>
    <x v="1"/>
    <s v="EA-14035"/>
    <s v="Erin Ashbrook"/>
    <x v="1"/>
    <x v="0"/>
    <x v="38"/>
    <s v="Ohio"/>
    <x v="47"/>
    <x v="3"/>
    <x v="1750"/>
    <x v="2"/>
    <x v="7"/>
    <x v="1740"/>
    <n v="36.738"/>
    <n v="1"/>
    <n v="0.4"/>
    <n v="-9.1844999999999999"/>
    <n v="22.0428"/>
    <n v="14.6952"/>
    <x v="2"/>
    <x v="4"/>
    <s v="Q4"/>
    <x v="5"/>
  </r>
  <r>
    <n v="5576"/>
    <s v="CA-2014-151162"/>
    <x v="29"/>
    <x v="80"/>
    <x v="1"/>
    <s v="EA-14035"/>
    <s v="Erin Ashbrook"/>
    <x v="1"/>
    <x v="0"/>
    <x v="38"/>
    <s v="Ohio"/>
    <x v="47"/>
    <x v="3"/>
    <x v="1187"/>
    <x v="2"/>
    <x v="7"/>
    <x v="1173"/>
    <n v="179.94"/>
    <n v="2"/>
    <n v="0.4"/>
    <n v="-44.984999999999999"/>
    <n v="107.964"/>
    <n v="71.975999999999999"/>
    <x v="2"/>
    <x v="4"/>
    <s v="Q4"/>
    <x v="5"/>
  </r>
  <r>
    <n v="5577"/>
    <s v="CA-2016-136686"/>
    <x v="939"/>
    <x v="265"/>
    <x v="1"/>
    <s v="RF-19840"/>
    <s v="Roy Französisch"/>
    <x v="0"/>
    <x v="0"/>
    <x v="45"/>
    <s v="California"/>
    <x v="54"/>
    <x v="1"/>
    <x v="441"/>
    <x v="0"/>
    <x v="5"/>
    <x v="441"/>
    <n v="383.64"/>
    <n v="6"/>
    <n v="0"/>
    <n v="122.76479999999999"/>
    <n v="383.64"/>
    <n v="0"/>
    <x v="0"/>
    <x v="4"/>
    <s v="Q4"/>
    <x v="2"/>
  </r>
  <r>
    <n v="5578"/>
    <s v="CA-2016-136686"/>
    <x v="939"/>
    <x v="265"/>
    <x v="1"/>
    <s v="RF-19840"/>
    <s v="Roy Französisch"/>
    <x v="0"/>
    <x v="0"/>
    <x v="45"/>
    <s v="California"/>
    <x v="54"/>
    <x v="1"/>
    <x v="551"/>
    <x v="1"/>
    <x v="9"/>
    <x v="550"/>
    <n v="56.52"/>
    <n v="3"/>
    <n v="0"/>
    <n v="15.8256"/>
    <n v="56.52"/>
    <n v="0"/>
    <x v="0"/>
    <x v="4"/>
    <s v="Q4"/>
    <x v="2"/>
  </r>
  <r>
    <n v="5579"/>
    <s v="CA-2017-137498"/>
    <x v="428"/>
    <x v="947"/>
    <x v="0"/>
    <s v="LC-17050"/>
    <s v="Liz Carlisle"/>
    <x v="0"/>
    <x v="0"/>
    <x v="1"/>
    <s v="California"/>
    <x v="25"/>
    <x v="1"/>
    <x v="950"/>
    <x v="1"/>
    <x v="6"/>
    <x v="943"/>
    <n v="6.56"/>
    <n v="2"/>
    <n v="0"/>
    <n v="1.9024000000000001"/>
    <n v="6.56"/>
    <n v="0"/>
    <x v="3"/>
    <x v="8"/>
    <s v="Q3"/>
    <x v="3"/>
  </r>
  <r>
    <n v="5580"/>
    <s v="CA-2017-137498"/>
    <x v="428"/>
    <x v="947"/>
    <x v="0"/>
    <s v="LC-17050"/>
    <s v="Liz Carlisle"/>
    <x v="0"/>
    <x v="0"/>
    <x v="1"/>
    <s v="California"/>
    <x v="25"/>
    <x v="1"/>
    <x v="1225"/>
    <x v="0"/>
    <x v="1"/>
    <x v="1209"/>
    <n v="243.92"/>
    <n v="5"/>
    <n v="0.2"/>
    <n v="-15.244999999999999"/>
    <n v="195.136"/>
    <n v="48.783999999999999"/>
    <x v="3"/>
    <x v="8"/>
    <s v="Q3"/>
    <x v="3"/>
  </r>
  <r>
    <n v="5581"/>
    <s v="CA-2017-137498"/>
    <x v="428"/>
    <x v="947"/>
    <x v="0"/>
    <s v="LC-17050"/>
    <s v="Liz Carlisle"/>
    <x v="0"/>
    <x v="0"/>
    <x v="1"/>
    <s v="California"/>
    <x v="25"/>
    <x v="1"/>
    <x v="1714"/>
    <x v="1"/>
    <x v="10"/>
    <x v="1701"/>
    <n v="47.52"/>
    <n v="9"/>
    <n v="0"/>
    <n v="22.8096"/>
    <n v="47.52"/>
    <n v="0"/>
    <x v="3"/>
    <x v="8"/>
    <s v="Q3"/>
    <x v="3"/>
  </r>
  <r>
    <n v="5582"/>
    <s v="CA-2017-163818"/>
    <x v="1055"/>
    <x v="179"/>
    <x v="1"/>
    <s v="PS-18970"/>
    <s v="Paul Stevenson"/>
    <x v="2"/>
    <x v="0"/>
    <x v="183"/>
    <s v="Maryland"/>
    <x v="234"/>
    <x v="3"/>
    <x v="891"/>
    <x v="0"/>
    <x v="5"/>
    <x v="884"/>
    <n v="19.98"/>
    <n v="1"/>
    <n v="0"/>
    <n v="8.5914000000000001"/>
    <n v="19.98"/>
    <n v="0"/>
    <x v="3"/>
    <x v="2"/>
    <s v="Q4"/>
    <x v="4"/>
  </r>
  <r>
    <n v="5583"/>
    <s v="CA-2016-161158"/>
    <x v="195"/>
    <x v="583"/>
    <x v="1"/>
    <s v="PS-18970"/>
    <s v="Paul Stevenson"/>
    <x v="2"/>
    <x v="0"/>
    <x v="20"/>
    <s v="New York"/>
    <x v="23"/>
    <x v="3"/>
    <x v="902"/>
    <x v="1"/>
    <x v="6"/>
    <x v="894"/>
    <n v="8"/>
    <n v="5"/>
    <n v="0"/>
    <n v="3.44"/>
    <n v="8"/>
    <n v="0"/>
    <x v="0"/>
    <x v="5"/>
    <s v="Q2"/>
    <x v="2"/>
  </r>
  <r>
    <n v="5584"/>
    <s v="CA-2014-116673"/>
    <x v="534"/>
    <x v="549"/>
    <x v="0"/>
    <s v="JO-15280"/>
    <s v="Jas O'Carroll"/>
    <x v="0"/>
    <x v="0"/>
    <x v="70"/>
    <s v="California"/>
    <x v="88"/>
    <x v="1"/>
    <x v="1392"/>
    <x v="0"/>
    <x v="5"/>
    <x v="1378"/>
    <n v="6.16"/>
    <n v="2"/>
    <n v="0"/>
    <n v="1.9712000000000001"/>
    <n v="6.16"/>
    <n v="0"/>
    <x v="2"/>
    <x v="4"/>
    <s v="Q4"/>
    <x v="2"/>
  </r>
  <r>
    <n v="5585"/>
    <s v="CA-2017-105333"/>
    <x v="329"/>
    <x v="379"/>
    <x v="1"/>
    <s v="VP-21730"/>
    <s v="Victor Preis"/>
    <x v="2"/>
    <x v="0"/>
    <x v="20"/>
    <s v="New York"/>
    <x v="164"/>
    <x v="3"/>
    <x v="1751"/>
    <x v="1"/>
    <x v="4"/>
    <x v="1741"/>
    <n v="83.56"/>
    <n v="4"/>
    <n v="0"/>
    <n v="1.6712"/>
    <n v="83.56"/>
    <n v="0"/>
    <x v="3"/>
    <x v="0"/>
    <s v="Q4"/>
    <x v="6"/>
  </r>
  <r>
    <n v="5586"/>
    <s v="CA-2017-105333"/>
    <x v="329"/>
    <x v="379"/>
    <x v="1"/>
    <s v="VP-21730"/>
    <s v="Victor Preis"/>
    <x v="2"/>
    <x v="0"/>
    <x v="20"/>
    <s v="New York"/>
    <x v="164"/>
    <x v="3"/>
    <x v="1752"/>
    <x v="2"/>
    <x v="7"/>
    <x v="1742"/>
    <n v="546.05999999999995"/>
    <n v="3"/>
    <n v="0"/>
    <n v="163.81800000000001"/>
    <n v="546.05999999999995"/>
    <n v="0"/>
    <x v="3"/>
    <x v="0"/>
    <s v="Q4"/>
    <x v="6"/>
  </r>
  <r>
    <n v="5587"/>
    <s v="CA-2017-105333"/>
    <x v="329"/>
    <x v="379"/>
    <x v="1"/>
    <s v="VP-21730"/>
    <s v="Victor Preis"/>
    <x v="2"/>
    <x v="0"/>
    <x v="20"/>
    <s v="New York"/>
    <x v="164"/>
    <x v="3"/>
    <x v="435"/>
    <x v="1"/>
    <x v="4"/>
    <x v="435"/>
    <n v="269.49"/>
    <n v="3"/>
    <n v="0"/>
    <n v="5.3898000000000001"/>
    <n v="269.49"/>
    <n v="0"/>
    <x v="3"/>
    <x v="0"/>
    <s v="Q4"/>
    <x v="6"/>
  </r>
  <r>
    <n v="5588"/>
    <s v="CA-2015-149993"/>
    <x v="531"/>
    <x v="590"/>
    <x v="2"/>
    <s v="GA-14725"/>
    <s v="Guy Armstrong"/>
    <x v="0"/>
    <x v="0"/>
    <x v="152"/>
    <s v="California"/>
    <x v="194"/>
    <x v="1"/>
    <x v="845"/>
    <x v="1"/>
    <x v="13"/>
    <x v="839"/>
    <n v="10.9"/>
    <n v="5"/>
    <n v="0"/>
    <n v="3.597"/>
    <n v="10.9"/>
    <n v="0"/>
    <x v="1"/>
    <x v="10"/>
    <s v="Q1"/>
    <x v="6"/>
  </r>
  <r>
    <n v="5589"/>
    <s v="CA-2014-168158"/>
    <x v="866"/>
    <x v="885"/>
    <x v="1"/>
    <s v="EM-14140"/>
    <s v="Eugene Moren"/>
    <x v="2"/>
    <x v="0"/>
    <x v="120"/>
    <s v="Montana"/>
    <x v="150"/>
    <x v="1"/>
    <x v="733"/>
    <x v="1"/>
    <x v="8"/>
    <x v="732"/>
    <n v="6.0960000000000001"/>
    <n v="2"/>
    <n v="0.2"/>
    <n v="2.2098"/>
    <n v="4.8768000000000002"/>
    <n v="1.2192000000000001"/>
    <x v="2"/>
    <x v="7"/>
    <s v="Q3"/>
    <x v="3"/>
  </r>
  <r>
    <n v="5590"/>
    <s v="CA-2016-115224"/>
    <x v="16"/>
    <x v="440"/>
    <x v="0"/>
    <s v="DB-13615"/>
    <s v="Doug Bickford"/>
    <x v="0"/>
    <x v="0"/>
    <x v="8"/>
    <s v="California"/>
    <x v="94"/>
    <x v="1"/>
    <x v="75"/>
    <x v="1"/>
    <x v="4"/>
    <x v="75"/>
    <n v="34.049999999999997"/>
    <n v="3"/>
    <n v="0"/>
    <n v="9.5340000000000007"/>
    <n v="34.049999999999997"/>
    <n v="0"/>
    <x v="0"/>
    <x v="4"/>
    <s v="Q4"/>
    <x v="6"/>
  </r>
  <r>
    <n v="5591"/>
    <s v="CA-2016-115224"/>
    <x v="16"/>
    <x v="440"/>
    <x v="0"/>
    <s v="DB-13615"/>
    <s v="Doug Bickford"/>
    <x v="0"/>
    <x v="0"/>
    <x v="8"/>
    <s v="California"/>
    <x v="94"/>
    <x v="1"/>
    <x v="718"/>
    <x v="1"/>
    <x v="4"/>
    <x v="717"/>
    <n v="352.38"/>
    <n v="2"/>
    <n v="0"/>
    <n v="81.047399999999996"/>
    <n v="352.38"/>
    <n v="0"/>
    <x v="0"/>
    <x v="4"/>
    <s v="Q4"/>
    <x v="6"/>
  </r>
  <r>
    <n v="5592"/>
    <s v="CA-2014-164742"/>
    <x v="303"/>
    <x v="1146"/>
    <x v="0"/>
    <s v="ML-17395"/>
    <s v="Marina Lichtenstein"/>
    <x v="1"/>
    <x v="0"/>
    <x v="80"/>
    <s v="New Jersey"/>
    <x v="100"/>
    <x v="3"/>
    <x v="812"/>
    <x v="0"/>
    <x v="1"/>
    <x v="809"/>
    <n v="245.98"/>
    <n v="2"/>
    <n v="0"/>
    <n v="27.0578"/>
    <n v="245.98"/>
    <n v="0"/>
    <x v="2"/>
    <x v="2"/>
    <s v="Q4"/>
    <x v="2"/>
  </r>
  <r>
    <n v="5593"/>
    <s v="CA-2014-164742"/>
    <x v="303"/>
    <x v="1146"/>
    <x v="0"/>
    <s v="ML-17395"/>
    <s v="Marina Lichtenstein"/>
    <x v="1"/>
    <x v="0"/>
    <x v="80"/>
    <s v="New Jersey"/>
    <x v="100"/>
    <x v="3"/>
    <x v="92"/>
    <x v="1"/>
    <x v="8"/>
    <x v="92"/>
    <n v="18.940000000000001"/>
    <n v="1"/>
    <n v="0"/>
    <n v="9.4700000000000006"/>
    <n v="18.940000000000001"/>
    <n v="0"/>
    <x v="2"/>
    <x v="2"/>
    <s v="Q4"/>
    <x v="2"/>
  </r>
  <r>
    <n v="5594"/>
    <s v="US-2017-108014"/>
    <x v="123"/>
    <x v="654"/>
    <x v="1"/>
    <s v="JH-15430"/>
    <s v="Jennifer Halladay"/>
    <x v="0"/>
    <x v="0"/>
    <x v="138"/>
    <s v="Ohio"/>
    <x v="177"/>
    <x v="3"/>
    <x v="697"/>
    <x v="1"/>
    <x v="8"/>
    <x v="697"/>
    <n v="59.912999999999997"/>
    <n v="7"/>
    <n v="0.7"/>
    <n v="-45.933300000000003"/>
    <n v="17.9739"/>
    <n v="41.939099999999996"/>
    <x v="3"/>
    <x v="0"/>
    <s v="Q4"/>
    <x v="1"/>
  </r>
  <r>
    <n v="5595"/>
    <s v="CA-2017-160325"/>
    <x v="241"/>
    <x v="706"/>
    <x v="3"/>
    <s v="BP-11095"/>
    <s v="Bart Pistole"/>
    <x v="1"/>
    <x v="0"/>
    <x v="104"/>
    <s v="Massachusetts"/>
    <x v="128"/>
    <x v="3"/>
    <x v="469"/>
    <x v="2"/>
    <x v="7"/>
    <x v="470"/>
    <n v="391.98"/>
    <n v="2"/>
    <n v="0"/>
    <n v="109.7544"/>
    <n v="391.98"/>
    <n v="0"/>
    <x v="3"/>
    <x v="8"/>
    <s v="Q3"/>
    <x v="1"/>
  </r>
  <r>
    <n v="5596"/>
    <s v="CA-2017-160325"/>
    <x v="241"/>
    <x v="706"/>
    <x v="3"/>
    <s v="BP-11095"/>
    <s v="Bart Pistole"/>
    <x v="1"/>
    <x v="0"/>
    <x v="104"/>
    <s v="Massachusetts"/>
    <x v="128"/>
    <x v="3"/>
    <x v="1285"/>
    <x v="2"/>
    <x v="7"/>
    <x v="1271"/>
    <n v="437.85"/>
    <n v="3"/>
    <n v="0"/>
    <n v="131.35499999999999"/>
    <n v="437.85"/>
    <n v="0"/>
    <x v="3"/>
    <x v="8"/>
    <s v="Q3"/>
    <x v="1"/>
  </r>
  <r>
    <n v="5597"/>
    <s v="CA-2015-159779"/>
    <x v="12"/>
    <x v="591"/>
    <x v="1"/>
    <s v="SB-20185"/>
    <s v="Sarah Brown"/>
    <x v="0"/>
    <x v="0"/>
    <x v="3"/>
    <s v="New Hampshire"/>
    <x v="208"/>
    <x v="3"/>
    <x v="141"/>
    <x v="1"/>
    <x v="8"/>
    <x v="142"/>
    <n v="68.62"/>
    <n v="2"/>
    <n v="0"/>
    <n v="32.251399999999997"/>
    <n v="68.62"/>
    <n v="0"/>
    <x v="1"/>
    <x v="8"/>
    <s v="Q3"/>
    <x v="5"/>
  </r>
  <r>
    <n v="5598"/>
    <s v="CA-2017-151176"/>
    <x v="778"/>
    <x v="971"/>
    <x v="1"/>
    <s v="SV-20785"/>
    <s v="Stewart Visinsky"/>
    <x v="0"/>
    <x v="0"/>
    <x v="248"/>
    <s v="Maryland"/>
    <x v="307"/>
    <x v="3"/>
    <x v="1059"/>
    <x v="1"/>
    <x v="14"/>
    <x v="1048"/>
    <n v="25.02"/>
    <n v="3"/>
    <n v="0"/>
    <n v="6.5052000000000003"/>
    <n v="25.02"/>
    <n v="0"/>
    <x v="3"/>
    <x v="11"/>
    <s v="Q1"/>
    <x v="2"/>
  </r>
  <r>
    <n v="5599"/>
    <s v="CA-2017-151176"/>
    <x v="778"/>
    <x v="971"/>
    <x v="1"/>
    <s v="SV-20785"/>
    <s v="Stewart Visinsky"/>
    <x v="0"/>
    <x v="0"/>
    <x v="248"/>
    <s v="Maryland"/>
    <x v="307"/>
    <x v="3"/>
    <x v="1742"/>
    <x v="1"/>
    <x v="6"/>
    <x v="1731"/>
    <n v="10.71"/>
    <n v="3"/>
    <n v="0"/>
    <n v="2.7846000000000002"/>
    <n v="10.71"/>
    <n v="0"/>
    <x v="3"/>
    <x v="11"/>
    <s v="Q1"/>
    <x v="2"/>
  </r>
  <r>
    <n v="5600"/>
    <s v="CA-2014-108903"/>
    <x v="462"/>
    <x v="127"/>
    <x v="3"/>
    <s v="DO-13435"/>
    <s v="Denny Ordway"/>
    <x v="0"/>
    <x v="0"/>
    <x v="38"/>
    <s v="Ohio"/>
    <x v="47"/>
    <x v="3"/>
    <x v="1753"/>
    <x v="1"/>
    <x v="6"/>
    <x v="1743"/>
    <n v="55.984000000000002"/>
    <n v="2"/>
    <n v="0.2"/>
    <n v="4.1988000000000003"/>
    <n v="44.787200000000006"/>
    <n v="11.196800000000001"/>
    <x v="2"/>
    <x v="2"/>
    <s v="Q4"/>
    <x v="5"/>
  </r>
  <r>
    <n v="5601"/>
    <s v="CA-2014-108903"/>
    <x v="462"/>
    <x v="127"/>
    <x v="3"/>
    <s v="DO-13435"/>
    <s v="Denny Ordway"/>
    <x v="0"/>
    <x v="0"/>
    <x v="38"/>
    <s v="Ohio"/>
    <x v="47"/>
    <x v="3"/>
    <x v="135"/>
    <x v="1"/>
    <x v="12"/>
    <x v="136"/>
    <n v="14.48"/>
    <n v="5"/>
    <n v="0.2"/>
    <n v="4.8869999999999996"/>
    <n v="11.584000000000001"/>
    <n v="2.8960000000000004"/>
    <x v="2"/>
    <x v="2"/>
    <s v="Q4"/>
    <x v="5"/>
  </r>
  <r>
    <n v="5602"/>
    <s v="CA-2014-108903"/>
    <x v="462"/>
    <x v="127"/>
    <x v="3"/>
    <s v="DO-13435"/>
    <s v="Denny Ordway"/>
    <x v="0"/>
    <x v="0"/>
    <x v="38"/>
    <s v="Ohio"/>
    <x v="47"/>
    <x v="3"/>
    <x v="1089"/>
    <x v="2"/>
    <x v="11"/>
    <x v="1079"/>
    <n v="142.488"/>
    <n v="3"/>
    <n v="0.2"/>
    <n v="-3.5621999999999998"/>
    <n v="113.99040000000001"/>
    <n v="28.497600000000002"/>
    <x v="2"/>
    <x v="2"/>
    <s v="Q4"/>
    <x v="5"/>
  </r>
  <r>
    <n v="5603"/>
    <s v="CA-2016-117919"/>
    <x v="278"/>
    <x v="652"/>
    <x v="0"/>
    <s v="TB-21355"/>
    <s v="Todd Boyes"/>
    <x v="1"/>
    <x v="0"/>
    <x v="12"/>
    <s v="Texas"/>
    <x v="16"/>
    <x v="2"/>
    <x v="1754"/>
    <x v="1"/>
    <x v="4"/>
    <x v="1744"/>
    <n v="14.16"/>
    <n v="1"/>
    <n v="0.2"/>
    <n v="1.0620000000000001"/>
    <n v="11.328000000000001"/>
    <n v="2.8320000000000003"/>
    <x v="0"/>
    <x v="6"/>
    <s v="Q3"/>
    <x v="3"/>
  </r>
  <r>
    <n v="5604"/>
    <s v="CA-2016-117919"/>
    <x v="278"/>
    <x v="652"/>
    <x v="0"/>
    <s v="TB-21355"/>
    <s v="Todd Boyes"/>
    <x v="1"/>
    <x v="0"/>
    <x v="12"/>
    <s v="Texas"/>
    <x v="16"/>
    <x v="2"/>
    <x v="1673"/>
    <x v="1"/>
    <x v="10"/>
    <x v="1661"/>
    <n v="79.92"/>
    <n v="5"/>
    <n v="0.2"/>
    <n v="27.972000000000001"/>
    <n v="63.936000000000007"/>
    <n v="15.984000000000002"/>
    <x v="0"/>
    <x v="6"/>
    <s v="Q3"/>
    <x v="3"/>
  </r>
  <r>
    <n v="5605"/>
    <s v="CA-2015-142475"/>
    <x v="155"/>
    <x v="157"/>
    <x v="1"/>
    <s v="BS-11380"/>
    <s v="Bill Stewart"/>
    <x v="1"/>
    <x v="0"/>
    <x v="20"/>
    <s v="New York"/>
    <x v="164"/>
    <x v="3"/>
    <x v="1681"/>
    <x v="1"/>
    <x v="8"/>
    <x v="1669"/>
    <n v="590.35199999999998"/>
    <n v="6"/>
    <n v="0.2"/>
    <n v="206.6232"/>
    <n v="472.28160000000003"/>
    <n v="118.07040000000001"/>
    <x v="1"/>
    <x v="4"/>
    <s v="Q4"/>
    <x v="6"/>
  </r>
  <r>
    <n v="5606"/>
    <s v="CA-2016-134516"/>
    <x v="873"/>
    <x v="1043"/>
    <x v="1"/>
    <s v="FM-14215"/>
    <s v="Filia McAdams"/>
    <x v="1"/>
    <x v="0"/>
    <x v="247"/>
    <s v="North Carolina"/>
    <x v="306"/>
    <x v="0"/>
    <x v="1445"/>
    <x v="0"/>
    <x v="5"/>
    <x v="1432"/>
    <n v="17.088000000000001"/>
    <n v="2"/>
    <n v="0.2"/>
    <n v="1.0680000000000001"/>
    <n v="13.670400000000001"/>
    <n v="3.4176000000000002"/>
    <x v="0"/>
    <x v="8"/>
    <s v="Q3"/>
    <x v="0"/>
  </r>
  <r>
    <n v="5607"/>
    <s v="CA-2016-134516"/>
    <x v="873"/>
    <x v="1043"/>
    <x v="1"/>
    <s v="FM-14215"/>
    <s v="Filia McAdams"/>
    <x v="1"/>
    <x v="0"/>
    <x v="247"/>
    <s v="North Carolina"/>
    <x v="306"/>
    <x v="0"/>
    <x v="812"/>
    <x v="0"/>
    <x v="1"/>
    <x v="809"/>
    <n v="98.391999999999996"/>
    <n v="1"/>
    <n v="0.2"/>
    <n v="-11.069100000000001"/>
    <n v="78.7136"/>
    <n v="19.6784"/>
    <x v="0"/>
    <x v="8"/>
    <s v="Q3"/>
    <x v="0"/>
  </r>
  <r>
    <n v="5608"/>
    <s v="CA-2017-105193"/>
    <x v="613"/>
    <x v="866"/>
    <x v="1"/>
    <s v="JL-15835"/>
    <s v="John Lee"/>
    <x v="0"/>
    <x v="0"/>
    <x v="20"/>
    <s v="New York"/>
    <x v="23"/>
    <x v="3"/>
    <x v="147"/>
    <x v="1"/>
    <x v="6"/>
    <x v="148"/>
    <n v="11.05"/>
    <n v="5"/>
    <n v="0"/>
    <n v="2.9834999999999998"/>
    <n v="11.05"/>
    <n v="0"/>
    <x v="3"/>
    <x v="10"/>
    <s v="Q1"/>
    <x v="3"/>
  </r>
  <r>
    <n v="5609"/>
    <s v="CA-2015-168634"/>
    <x v="401"/>
    <x v="223"/>
    <x v="1"/>
    <s v="AF-10870"/>
    <s v="Art Ferguson"/>
    <x v="0"/>
    <x v="0"/>
    <x v="8"/>
    <s v="California"/>
    <x v="9"/>
    <x v="1"/>
    <x v="1034"/>
    <x v="1"/>
    <x v="9"/>
    <x v="1025"/>
    <n v="7.78"/>
    <n v="2"/>
    <n v="0"/>
    <n v="2.0228000000000002"/>
    <n v="7.78"/>
    <n v="0"/>
    <x v="1"/>
    <x v="4"/>
    <s v="Q4"/>
    <x v="1"/>
  </r>
  <r>
    <n v="5610"/>
    <s v="CA-2017-117198"/>
    <x v="515"/>
    <x v="559"/>
    <x v="1"/>
    <s v="BG-11035"/>
    <s v="Barry Gonzalez"/>
    <x v="0"/>
    <x v="0"/>
    <x v="53"/>
    <s v="Louisiana"/>
    <x v="68"/>
    <x v="0"/>
    <x v="764"/>
    <x v="2"/>
    <x v="11"/>
    <x v="763"/>
    <n v="659.9"/>
    <n v="2"/>
    <n v="0"/>
    <n v="217.767"/>
    <n v="659.9"/>
    <n v="0"/>
    <x v="3"/>
    <x v="6"/>
    <s v="Q3"/>
    <x v="6"/>
  </r>
  <r>
    <n v="5611"/>
    <s v="CA-2015-145828"/>
    <x v="348"/>
    <x v="486"/>
    <x v="2"/>
    <s v="MB-17305"/>
    <s v="Maria Bertelson"/>
    <x v="0"/>
    <x v="0"/>
    <x v="74"/>
    <s v="Ohio"/>
    <x v="93"/>
    <x v="3"/>
    <x v="176"/>
    <x v="2"/>
    <x v="11"/>
    <x v="177"/>
    <n v="53.04"/>
    <n v="3"/>
    <n v="0.2"/>
    <n v="-4.641"/>
    <n v="42.432000000000002"/>
    <n v="10.608000000000001"/>
    <x v="1"/>
    <x v="2"/>
    <s v="Q4"/>
    <x v="2"/>
  </r>
  <r>
    <n v="5612"/>
    <s v="CA-2017-121027"/>
    <x v="238"/>
    <x v="554"/>
    <x v="1"/>
    <s v="HW-14935"/>
    <s v="Helen Wasserman"/>
    <x v="1"/>
    <x v="0"/>
    <x v="4"/>
    <s v="Washington"/>
    <x v="59"/>
    <x v="1"/>
    <x v="695"/>
    <x v="2"/>
    <x v="11"/>
    <x v="1062"/>
    <n v="843.9"/>
    <n v="2"/>
    <n v="0"/>
    <n v="371.31599999999997"/>
    <n v="843.9"/>
    <n v="0"/>
    <x v="3"/>
    <x v="6"/>
    <s v="Q3"/>
    <x v="5"/>
  </r>
  <r>
    <n v="5613"/>
    <s v="CA-2017-121027"/>
    <x v="238"/>
    <x v="554"/>
    <x v="1"/>
    <s v="HW-14935"/>
    <s v="Helen Wasserman"/>
    <x v="1"/>
    <x v="0"/>
    <x v="4"/>
    <s v="Washington"/>
    <x v="59"/>
    <x v="1"/>
    <x v="577"/>
    <x v="2"/>
    <x v="11"/>
    <x v="577"/>
    <n v="1496.16"/>
    <n v="9"/>
    <n v="0"/>
    <n v="224.42400000000001"/>
    <n v="1496.16"/>
    <n v="0"/>
    <x v="3"/>
    <x v="6"/>
    <s v="Q3"/>
    <x v="5"/>
  </r>
  <r>
    <n v="5614"/>
    <s v="CA-2016-147431"/>
    <x v="1056"/>
    <x v="606"/>
    <x v="1"/>
    <s v="AB-10105"/>
    <s v="Adrian Barton"/>
    <x v="0"/>
    <x v="0"/>
    <x v="20"/>
    <s v="New York"/>
    <x v="164"/>
    <x v="3"/>
    <x v="1755"/>
    <x v="1"/>
    <x v="4"/>
    <x v="1745"/>
    <n v="117.96"/>
    <n v="2"/>
    <n v="0"/>
    <n v="5.8979999999999997"/>
    <n v="117.96"/>
    <n v="0"/>
    <x v="0"/>
    <x v="11"/>
    <s v="Q1"/>
    <x v="0"/>
  </r>
  <r>
    <n v="5615"/>
    <s v="CA-2016-158001"/>
    <x v="828"/>
    <x v="395"/>
    <x v="1"/>
    <s v="JP-15460"/>
    <s v="Jennifer Patt"/>
    <x v="1"/>
    <x v="0"/>
    <x v="20"/>
    <s v="New York"/>
    <x v="45"/>
    <x v="3"/>
    <x v="319"/>
    <x v="1"/>
    <x v="6"/>
    <x v="319"/>
    <n v="21.3"/>
    <n v="5"/>
    <n v="0"/>
    <n v="8.7330000000000005"/>
    <n v="21.3"/>
    <n v="0"/>
    <x v="0"/>
    <x v="6"/>
    <s v="Q3"/>
    <x v="0"/>
  </r>
  <r>
    <n v="5616"/>
    <s v="CA-2016-158001"/>
    <x v="828"/>
    <x v="395"/>
    <x v="1"/>
    <s v="JP-15460"/>
    <s v="Jennifer Patt"/>
    <x v="1"/>
    <x v="0"/>
    <x v="20"/>
    <s v="New York"/>
    <x v="45"/>
    <x v="3"/>
    <x v="77"/>
    <x v="1"/>
    <x v="9"/>
    <x v="77"/>
    <n v="1040.8"/>
    <n v="5"/>
    <n v="0"/>
    <n v="281.01600000000002"/>
    <n v="1040.8"/>
    <n v="0"/>
    <x v="0"/>
    <x v="6"/>
    <s v="Q3"/>
    <x v="0"/>
  </r>
  <r>
    <n v="5617"/>
    <s v="CA-2016-158001"/>
    <x v="828"/>
    <x v="395"/>
    <x v="1"/>
    <s v="JP-15460"/>
    <s v="Jennifer Patt"/>
    <x v="1"/>
    <x v="0"/>
    <x v="20"/>
    <s v="New York"/>
    <x v="45"/>
    <x v="3"/>
    <x v="563"/>
    <x v="1"/>
    <x v="6"/>
    <x v="563"/>
    <n v="29.34"/>
    <n v="6"/>
    <n v="0"/>
    <n v="7.9218000000000002"/>
    <n v="29.34"/>
    <n v="0"/>
    <x v="0"/>
    <x v="6"/>
    <s v="Q3"/>
    <x v="0"/>
  </r>
  <r>
    <n v="5618"/>
    <s v="CA-2017-125745"/>
    <x v="160"/>
    <x v="446"/>
    <x v="1"/>
    <s v="DV-13045"/>
    <s v="Darrin Van Huff"/>
    <x v="1"/>
    <x v="0"/>
    <x v="26"/>
    <s v="Tennessee"/>
    <x v="31"/>
    <x v="0"/>
    <x v="1122"/>
    <x v="0"/>
    <x v="5"/>
    <x v="1110"/>
    <n v="19.52"/>
    <n v="2"/>
    <n v="0.2"/>
    <n v="5.3680000000000003"/>
    <n v="15.616"/>
    <n v="3.9039999999999999"/>
    <x v="3"/>
    <x v="1"/>
    <s v="Q2"/>
    <x v="5"/>
  </r>
  <r>
    <n v="5619"/>
    <s v="CA-2015-101154"/>
    <x v="227"/>
    <x v="14"/>
    <x v="2"/>
    <s v="CM-12190"/>
    <s v="Charlotte Melton"/>
    <x v="0"/>
    <x v="0"/>
    <x v="70"/>
    <s v="California"/>
    <x v="188"/>
    <x v="1"/>
    <x v="16"/>
    <x v="1"/>
    <x v="4"/>
    <x v="16"/>
    <n v="443.92"/>
    <n v="4"/>
    <n v="0"/>
    <n v="8.8783999999999992"/>
    <n v="443.92"/>
    <n v="0"/>
    <x v="1"/>
    <x v="8"/>
    <s v="Q3"/>
    <x v="5"/>
  </r>
  <r>
    <n v="5620"/>
    <s v="US-2016-124163"/>
    <x v="477"/>
    <x v="424"/>
    <x v="1"/>
    <s v="SC-20695"/>
    <s v="Steve Chapman"/>
    <x v="1"/>
    <x v="0"/>
    <x v="411"/>
    <s v="Wisconsin"/>
    <x v="498"/>
    <x v="2"/>
    <x v="295"/>
    <x v="2"/>
    <x v="11"/>
    <x v="295"/>
    <n v="499.95"/>
    <n v="5"/>
    <n v="0"/>
    <n v="174.98249999999999"/>
    <n v="499.95"/>
    <n v="0"/>
    <x v="0"/>
    <x v="8"/>
    <s v="Q3"/>
    <x v="1"/>
  </r>
  <r>
    <n v="5621"/>
    <s v="US-2016-124163"/>
    <x v="477"/>
    <x v="424"/>
    <x v="1"/>
    <s v="SC-20695"/>
    <s v="Steve Chapman"/>
    <x v="1"/>
    <x v="0"/>
    <x v="411"/>
    <s v="Wisconsin"/>
    <x v="498"/>
    <x v="2"/>
    <x v="1279"/>
    <x v="1"/>
    <x v="6"/>
    <x v="1264"/>
    <n v="3.04"/>
    <n v="1"/>
    <n v="0"/>
    <n v="1.0336000000000001"/>
    <n v="3.04"/>
    <n v="0"/>
    <x v="0"/>
    <x v="8"/>
    <s v="Q3"/>
    <x v="1"/>
  </r>
  <r>
    <n v="5622"/>
    <s v="US-2016-124163"/>
    <x v="477"/>
    <x v="424"/>
    <x v="1"/>
    <s v="SC-20695"/>
    <s v="Steve Chapman"/>
    <x v="1"/>
    <x v="0"/>
    <x v="411"/>
    <s v="Wisconsin"/>
    <x v="498"/>
    <x v="2"/>
    <x v="38"/>
    <x v="0"/>
    <x v="1"/>
    <x v="38"/>
    <n v="201.96"/>
    <n v="2"/>
    <n v="0"/>
    <n v="50.49"/>
    <n v="201.96"/>
    <n v="0"/>
    <x v="0"/>
    <x v="8"/>
    <s v="Q3"/>
    <x v="1"/>
  </r>
  <r>
    <n v="5623"/>
    <s v="US-2016-124163"/>
    <x v="477"/>
    <x v="424"/>
    <x v="1"/>
    <s v="SC-20695"/>
    <s v="Steve Chapman"/>
    <x v="1"/>
    <x v="0"/>
    <x v="411"/>
    <s v="Wisconsin"/>
    <x v="498"/>
    <x v="2"/>
    <x v="1466"/>
    <x v="0"/>
    <x v="5"/>
    <x v="1452"/>
    <n v="68.64"/>
    <n v="11"/>
    <n v="0"/>
    <n v="17.16"/>
    <n v="68.64"/>
    <n v="0"/>
    <x v="0"/>
    <x v="8"/>
    <s v="Q3"/>
    <x v="1"/>
  </r>
  <r>
    <n v="5624"/>
    <s v="CA-2016-121748"/>
    <x v="1057"/>
    <x v="464"/>
    <x v="0"/>
    <s v="VW-21775"/>
    <s v="Victoria Wilson"/>
    <x v="1"/>
    <x v="0"/>
    <x v="1"/>
    <s v="California"/>
    <x v="3"/>
    <x v="1"/>
    <x v="1072"/>
    <x v="2"/>
    <x v="11"/>
    <x v="1061"/>
    <n v="100"/>
    <n v="4"/>
    <n v="0"/>
    <n v="21"/>
    <n v="100"/>
    <n v="0"/>
    <x v="0"/>
    <x v="2"/>
    <s v="Q4"/>
    <x v="2"/>
  </r>
  <r>
    <n v="5625"/>
    <s v="CA-2016-121748"/>
    <x v="1057"/>
    <x v="464"/>
    <x v="0"/>
    <s v="VW-21775"/>
    <s v="Victoria Wilson"/>
    <x v="1"/>
    <x v="0"/>
    <x v="1"/>
    <s v="California"/>
    <x v="3"/>
    <x v="1"/>
    <x v="1332"/>
    <x v="2"/>
    <x v="11"/>
    <x v="1317"/>
    <n v="359.98"/>
    <n v="2"/>
    <n v="0"/>
    <n v="21.598800000000001"/>
    <n v="359.98"/>
    <n v="0"/>
    <x v="0"/>
    <x v="2"/>
    <s v="Q4"/>
    <x v="2"/>
  </r>
  <r>
    <n v="5626"/>
    <s v="CA-2014-126683"/>
    <x v="411"/>
    <x v="511"/>
    <x v="0"/>
    <s v="PP-18955"/>
    <s v="Paul Prost"/>
    <x v="2"/>
    <x v="0"/>
    <x v="4"/>
    <s v="Washington"/>
    <x v="60"/>
    <x v="1"/>
    <x v="50"/>
    <x v="0"/>
    <x v="5"/>
    <x v="50"/>
    <n v="6.16"/>
    <n v="2"/>
    <n v="0"/>
    <n v="2.9567999999999999"/>
    <n v="6.16"/>
    <n v="0"/>
    <x v="2"/>
    <x v="8"/>
    <s v="Q3"/>
    <x v="2"/>
  </r>
  <r>
    <n v="5627"/>
    <s v="CA-2014-126683"/>
    <x v="411"/>
    <x v="511"/>
    <x v="0"/>
    <s v="PP-18955"/>
    <s v="Paul Prost"/>
    <x v="2"/>
    <x v="0"/>
    <x v="4"/>
    <s v="Washington"/>
    <x v="60"/>
    <x v="1"/>
    <x v="971"/>
    <x v="0"/>
    <x v="3"/>
    <x v="965"/>
    <n v="2348.8200000000002"/>
    <n v="9"/>
    <n v="0"/>
    <n v="399.29939999999999"/>
    <n v="2348.8200000000002"/>
    <n v="0"/>
    <x v="2"/>
    <x v="8"/>
    <s v="Q3"/>
    <x v="2"/>
  </r>
  <r>
    <n v="5628"/>
    <s v="CA-2017-148810"/>
    <x v="335"/>
    <x v="553"/>
    <x v="1"/>
    <s v="DR-12880"/>
    <s v="Dan Reichenbach"/>
    <x v="1"/>
    <x v="0"/>
    <x v="100"/>
    <s v="Florida"/>
    <x v="123"/>
    <x v="0"/>
    <x v="264"/>
    <x v="1"/>
    <x v="2"/>
    <x v="264"/>
    <n v="13.872"/>
    <n v="6"/>
    <n v="0.2"/>
    <n v="4.6818"/>
    <n v="11.0976"/>
    <n v="2.7744"/>
    <x v="3"/>
    <x v="1"/>
    <s v="Q2"/>
    <x v="2"/>
  </r>
  <r>
    <n v="5629"/>
    <s v="CA-2017-148810"/>
    <x v="335"/>
    <x v="553"/>
    <x v="1"/>
    <s v="DR-12880"/>
    <s v="Dan Reichenbach"/>
    <x v="1"/>
    <x v="0"/>
    <x v="100"/>
    <s v="Florida"/>
    <x v="123"/>
    <x v="0"/>
    <x v="1756"/>
    <x v="0"/>
    <x v="1"/>
    <x v="1746"/>
    <n v="273.55200000000002"/>
    <n v="3"/>
    <n v="0.2"/>
    <n v="-13.6776"/>
    <n v="218.84160000000003"/>
    <n v="54.710400000000007"/>
    <x v="3"/>
    <x v="1"/>
    <s v="Q2"/>
    <x v="2"/>
  </r>
  <r>
    <n v="5630"/>
    <s v="US-2016-146066"/>
    <x v="1036"/>
    <x v="319"/>
    <x v="0"/>
    <s v="RB-19465"/>
    <s v="Rick Bensley"/>
    <x v="2"/>
    <x v="0"/>
    <x v="10"/>
    <s v="Pennsylvania"/>
    <x v="105"/>
    <x v="3"/>
    <x v="1000"/>
    <x v="0"/>
    <x v="3"/>
    <x v="992"/>
    <n v="815.29200000000003"/>
    <n v="9"/>
    <n v="0.4"/>
    <n v="-339.70499999999998"/>
    <n v="489.17520000000002"/>
    <n v="326.11680000000001"/>
    <x v="0"/>
    <x v="6"/>
    <s v="Q3"/>
    <x v="1"/>
  </r>
  <r>
    <n v="5631"/>
    <s v="CA-2014-127614"/>
    <x v="1058"/>
    <x v="1147"/>
    <x v="1"/>
    <s v="NF-18385"/>
    <s v="Natalie Fritzler"/>
    <x v="0"/>
    <x v="0"/>
    <x v="269"/>
    <s v="Virginia"/>
    <x v="336"/>
    <x v="0"/>
    <x v="475"/>
    <x v="2"/>
    <x v="11"/>
    <x v="476"/>
    <n v="234.45"/>
    <n v="3"/>
    <n v="0"/>
    <n v="103.158"/>
    <n v="234.45"/>
    <n v="0"/>
    <x v="2"/>
    <x v="11"/>
    <s v="Q1"/>
    <x v="0"/>
  </r>
  <r>
    <n v="5632"/>
    <s v="CA-2014-127614"/>
    <x v="1058"/>
    <x v="1147"/>
    <x v="1"/>
    <s v="NF-18385"/>
    <s v="Natalie Fritzler"/>
    <x v="0"/>
    <x v="0"/>
    <x v="269"/>
    <s v="Virginia"/>
    <x v="336"/>
    <x v="0"/>
    <x v="1021"/>
    <x v="0"/>
    <x v="3"/>
    <x v="1012"/>
    <n v="1256.22"/>
    <n v="6"/>
    <n v="0"/>
    <n v="75.373199999999997"/>
    <n v="1256.22"/>
    <n v="0"/>
    <x v="2"/>
    <x v="11"/>
    <s v="Q1"/>
    <x v="0"/>
  </r>
  <r>
    <n v="5633"/>
    <s v="CA-2014-127614"/>
    <x v="1058"/>
    <x v="1147"/>
    <x v="1"/>
    <s v="NF-18385"/>
    <s v="Natalie Fritzler"/>
    <x v="0"/>
    <x v="0"/>
    <x v="269"/>
    <s v="Virginia"/>
    <x v="336"/>
    <x v="0"/>
    <x v="44"/>
    <x v="1"/>
    <x v="8"/>
    <x v="44"/>
    <n v="17.46"/>
    <n v="2"/>
    <n v="0"/>
    <n v="8.2062000000000008"/>
    <n v="17.46"/>
    <n v="0"/>
    <x v="2"/>
    <x v="11"/>
    <s v="Q1"/>
    <x v="0"/>
  </r>
  <r>
    <n v="5634"/>
    <s v="CA-2016-101742"/>
    <x v="713"/>
    <x v="961"/>
    <x v="0"/>
    <s v="CR-12580"/>
    <s v="Clay Rozendal"/>
    <x v="2"/>
    <x v="0"/>
    <x v="20"/>
    <s v="New York"/>
    <x v="29"/>
    <x v="3"/>
    <x v="620"/>
    <x v="1"/>
    <x v="8"/>
    <x v="620"/>
    <n v="10.528"/>
    <n v="7"/>
    <n v="0.2"/>
    <n v="3.6848000000000001"/>
    <n v="8.4224000000000014"/>
    <n v="2.1056000000000004"/>
    <x v="0"/>
    <x v="8"/>
    <s v="Q3"/>
    <x v="5"/>
  </r>
  <r>
    <n v="5635"/>
    <s v="CA-2015-134943"/>
    <x v="901"/>
    <x v="726"/>
    <x v="2"/>
    <s v="SU-20665"/>
    <s v="Stephanie Ulpright"/>
    <x v="2"/>
    <x v="0"/>
    <x v="447"/>
    <s v="Michigan"/>
    <x v="540"/>
    <x v="2"/>
    <x v="997"/>
    <x v="1"/>
    <x v="8"/>
    <x v="989"/>
    <n v="152.80000000000001"/>
    <n v="5"/>
    <n v="0"/>
    <n v="76.400000000000006"/>
    <n v="152.80000000000001"/>
    <n v="0"/>
    <x v="1"/>
    <x v="4"/>
    <s v="Q4"/>
    <x v="3"/>
  </r>
  <r>
    <n v="5636"/>
    <s v="CA-2017-123022"/>
    <x v="213"/>
    <x v="221"/>
    <x v="1"/>
    <s v="SC-20050"/>
    <s v="Sample Company A"/>
    <x v="2"/>
    <x v="0"/>
    <x v="448"/>
    <s v="California"/>
    <x v="541"/>
    <x v="1"/>
    <x v="340"/>
    <x v="1"/>
    <x v="8"/>
    <x v="340"/>
    <n v="82.56"/>
    <n v="5"/>
    <n v="0.2"/>
    <n v="28.896000000000001"/>
    <n v="66.048000000000002"/>
    <n v="16.512"/>
    <x v="3"/>
    <x v="8"/>
    <s v="Q3"/>
    <x v="1"/>
  </r>
  <r>
    <n v="5637"/>
    <s v="CA-2017-123022"/>
    <x v="213"/>
    <x v="221"/>
    <x v="1"/>
    <s v="SC-20050"/>
    <s v="Sample Company A"/>
    <x v="2"/>
    <x v="0"/>
    <x v="448"/>
    <s v="California"/>
    <x v="541"/>
    <x v="1"/>
    <x v="1523"/>
    <x v="2"/>
    <x v="11"/>
    <x v="1510"/>
    <n v="284.97000000000003"/>
    <n v="3"/>
    <n v="0"/>
    <n v="85.491"/>
    <n v="284.97000000000003"/>
    <n v="0"/>
    <x v="3"/>
    <x v="8"/>
    <s v="Q3"/>
    <x v="1"/>
  </r>
  <r>
    <n v="5638"/>
    <s v="CA-2017-113208"/>
    <x v="606"/>
    <x v="504"/>
    <x v="1"/>
    <s v="ML-18040"/>
    <s v="Michelle Lonsdale"/>
    <x v="1"/>
    <x v="0"/>
    <x v="130"/>
    <s v="Michigan"/>
    <x v="165"/>
    <x v="2"/>
    <x v="1757"/>
    <x v="0"/>
    <x v="5"/>
    <x v="1747"/>
    <n v="60.84"/>
    <n v="3"/>
    <n v="0"/>
    <n v="23.119199999999999"/>
    <n v="60.84"/>
    <n v="0"/>
    <x v="3"/>
    <x v="10"/>
    <s v="Q1"/>
    <x v="1"/>
  </r>
  <r>
    <n v="5639"/>
    <s v="CA-2014-154893"/>
    <x v="1059"/>
    <x v="999"/>
    <x v="1"/>
    <s v="GM-14440"/>
    <s v="Gary McGarr"/>
    <x v="0"/>
    <x v="0"/>
    <x v="70"/>
    <s v="California"/>
    <x v="142"/>
    <x v="1"/>
    <x v="157"/>
    <x v="0"/>
    <x v="1"/>
    <x v="158"/>
    <n v="1325.76"/>
    <n v="6"/>
    <n v="0.2"/>
    <n v="149.148"/>
    <n v="1060.6079999999999"/>
    <n v="265.15199999999999"/>
    <x v="2"/>
    <x v="4"/>
    <s v="Q4"/>
    <x v="1"/>
  </r>
  <r>
    <n v="5640"/>
    <s v="CA-2014-154893"/>
    <x v="1059"/>
    <x v="999"/>
    <x v="1"/>
    <s v="GM-14440"/>
    <s v="Gary McGarr"/>
    <x v="0"/>
    <x v="0"/>
    <x v="70"/>
    <s v="California"/>
    <x v="142"/>
    <x v="1"/>
    <x v="467"/>
    <x v="0"/>
    <x v="1"/>
    <x v="468"/>
    <n v="572.16"/>
    <n v="3"/>
    <n v="0.2"/>
    <n v="35.76"/>
    <n v="457.72800000000001"/>
    <n v="114.432"/>
    <x v="2"/>
    <x v="4"/>
    <s v="Q4"/>
    <x v="1"/>
  </r>
  <r>
    <n v="5641"/>
    <s v="CA-2014-147900"/>
    <x v="865"/>
    <x v="919"/>
    <x v="1"/>
    <s v="JK-15640"/>
    <s v="Jim Kriz"/>
    <x v="2"/>
    <x v="0"/>
    <x v="80"/>
    <s v="Ohio"/>
    <x v="345"/>
    <x v="3"/>
    <x v="1732"/>
    <x v="1"/>
    <x v="10"/>
    <x v="1720"/>
    <n v="28.8"/>
    <n v="9"/>
    <n v="0.2"/>
    <n v="10.08"/>
    <n v="23.040000000000003"/>
    <n v="5.7600000000000007"/>
    <x v="2"/>
    <x v="8"/>
    <s v="Q3"/>
    <x v="0"/>
  </r>
  <r>
    <n v="5642"/>
    <s v="CA-2017-106355"/>
    <x v="459"/>
    <x v="710"/>
    <x v="2"/>
    <s v="AT-10435"/>
    <s v="Alyssa Tate"/>
    <x v="2"/>
    <x v="0"/>
    <x v="255"/>
    <s v="Connecticut"/>
    <x v="315"/>
    <x v="3"/>
    <x v="21"/>
    <x v="1"/>
    <x v="6"/>
    <x v="21"/>
    <n v="11.12"/>
    <n v="4"/>
    <n v="0"/>
    <n v="2.8912"/>
    <n v="11.12"/>
    <n v="0"/>
    <x v="3"/>
    <x v="3"/>
    <s v="Q2"/>
    <x v="1"/>
  </r>
  <r>
    <n v="5643"/>
    <s v="CA-2016-127985"/>
    <x v="178"/>
    <x v="1012"/>
    <x v="0"/>
    <s v="DB-12910"/>
    <s v="Daniel Byrd"/>
    <x v="2"/>
    <x v="0"/>
    <x v="38"/>
    <s v="Georgia"/>
    <x v="112"/>
    <x v="0"/>
    <x v="247"/>
    <x v="0"/>
    <x v="5"/>
    <x v="248"/>
    <n v="7.04"/>
    <n v="4"/>
    <n v="0"/>
    <n v="3.0975999999999999"/>
    <n v="7.04"/>
    <n v="0"/>
    <x v="0"/>
    <x v="3"/>
    <s v="Q2"/>
    <x v="5"/>
  </r>
  <r>
    <n v="5644"/>
    <s v="CA-2015-166604"/>
    <x v="1060"/>
    <x v="1148"/>
    <x v="0"/>
    <s v="AH-10690"/>
    <s v="Anna Häberlin"/>
    <x v="1"/>
    <x v="0"/>
    <x v="185"/>
    <s v="Georgia"/>
    <x v="235"/>
    <x v="0"/>
    <x v="1303"/>
    <x v="1"/>
    <x v="12"/>
    <x v="1288"/>
    <n v="17.940000000000001"/>
    <n v="3"/>
    <n v="0"/>
    <n v="8.7905999999999995"/>
    <n v="17.940000000000001"/>
    <n v="0"/>
    <x v="1"/>
    <x v="5"/>
    <s v="Q2"/>
    <x v="5"/>
  </r>
  <r>
    <n v="5645"/>
    <s v="CA-2017-120719"/>
    <x v="721"/>
    <x v="762"/>
    <x v="2"/>
    <s v="SJ-20125"/>
    <s v="Sanjit Jacobs"/>
    <x v="2"/>
    <x v="0"/>
    <x v="4"/>
    <s v="Washington"/>
    <x v="59"/>
    <x v="1"/>
    <x v="530"/>
    <x v="1"/>
    <x v="8"/>
    <x v="530"/>
    <n v="34.76"/>
    <n v="5"/>
    <n v="0.2"/>
    <n v="11.297000000000001"/>
    <n v="27.808"/>
    <n v="6.952"/>
    <x v="3"/>
    <x v="10"/>
    <s v="Q1"/>
    <x v="6"/>
  </r>
  <r>
    <n v="5646"/>
    <s v="CA-2017-127117"/>
    <x v="349"/>
    <x v="887"/>
    <x v="1"/>
    <s v="HM-14860"/>
    <s v="Harry Marie"/>
    <x v="1"/>
    <x v="0"/>
    <x v="73"/>
    <s v="New Jersey"/>
    <x v="92"/>
    <x v="3"/>
    <x v="943"/>
    <x v="0"/>
    <x v="5"/>
    <x v="936"/>
    <n v="74.45"/>
    <n v="5"/>
    <n v="0"/>
    <n v="20.101500000000001"/>
    <n v="74.45"/>
    <n v="0"/>
    <x v="3"/>
    <x v="3"/>
    <s v="Q2"/>
    <x v="5"/>
  </r>
  <r>
    <n v="5647"/>
    <s v="CA-2015-104241"/>
    <x v="1038"/>
    <x v="96"/>
    <x v="1"/>
    <s v="AG-10495"/>
    <s v="Andrew Gjertsen"/>
    <x v="1"/>
    <x v="0"/>
    <x v="166"/>
    <s v="Virginia"/>
    <x v="212"/>
    <x v="0"/>
    <x v="1001"/>
    <x v="0"/>
    <x v="5"/>
    <x v="993"/>
    <n v="192.22"/>
    <n v="14"/>
    <n v="0"/>
    <n v="69.199200000000005"/>
    <n v="192.22"/>
    <n v="0"/>
    <x v="1"/>
    <x v="9"/>
    <s v="Q1"/>
    <x v="1"/>
  </r>
  <r>
    <n v="5648"/>
    <s v="CA-2017-168179"/>
    <x v="808"/>
    <x v="170"/>
    <x v="1"/>
    <s v="JB-16000"/>
    <s v="Joy Bell-"/>
    <x v="0"/>
    <x v="0"/>
    <x v="288"/>
    <s v="Utah"/>
    <x v="362"/>
    <x v="1"/>
    <x v="585"/>
    <x v="1"/>
    <x v="10"/>
    <x v="585"/>
    <n v="19.440000000000001"/>
    <n v="3"/>
    <n v="0"/>
    <n v="9.3312000000000008"/>
    <n v="19.440000000000001"/>
    <n v="0"/>
    <x v="3"/>
    <x v="0"/>
    <s v="Q4"/>
    <x v="6"/>
  </r>
  <r>
    <n v="5649"/>
    <s v="CA-2017-142342"/>
    <x v="729"/>
    <x v="698"/>
    <x v="0"/>
    <s v="AJ-10795"/>
    <s v="Anthony Johnson"/>
    <x v="1"/>
    <x v="0"/>
    <x v="339"/>
    <s v="California"/>
    <x v="429"/>
    <x v="1"/>
    <x v="1516"/>
    <x v="1"/>
    <x v="10"/>
    <x v="1503"/>
    <n v="32.4"/>
    <n v="5"/>
    <n v="0"/>
    <n v="15.552"/>
    <n v="32.4"/>
    <n v="0"/>
    <x v="3"/>
    <x v="7"/>
    <s v="Q3"/>
    <x v="2"/>
  </r>
  <r>
    <n v="5650"/>
    <s v="CA-2017-142342"/>
    <x v="729"/>
    <x v="698"/>
    <x v="0"/>
    <s v="AJ-10795"/>
    <s v="Anthony Johnson"/>
    <x v="1"/>
    <x v="0"/>
    <x v="339"/>
    <s v="California"/>
    <x v="429"/>
    <x v="1"/>
    <x v="1758"/>
    <x v="1"/>
    <x v="12"/>
    <x v="1711"/>
    <n v="57.9"/>
    <n v="5"/>
    <n v="0"/>
    <n v="28.95"/>
    <n v="57.9"/>
    <n v="0"/>
    <x v="3"/>
    <x v="7"/>
    <s v="Q3"/>
    <x v="2"/>
  </r>
  <r>
    <n v="5651"/>
    <s v="CA-2017-142342"/>
    <x v="729"/>
    <x v="698"/>
    <x v="0"/>
    <s v="AJ-10795"/>
    <s v="Anthony Johnson"/>
    <x v="1"/>
    <x v="0"/>
    <x v="339"/>
    <s v="California"/>
    <x v="429"/>
    <x v="1"/>
    <x v="1505"/>
    <x v="1"/>
    <x v="4"/>
    <x v="1492"/>
    <n v="10.56"/>
    <n v="2"/>
    <n v="0"/>
    <n v="0"/>
    <n v="10.56"/>
    <n v="0"/>
    <x v="3"/>
    <x v="7"/>
    <s v="Q3"/>
    <x v="2"/>
  </r>
  <r>
    <n v="5652"/>
    <s v="CA-2017-142342"/>
    <x v="729"/>
    <x v="698"/>
    <x v="0"/>
    <s v="AJ-10795"/>
    <s v="Anthony Johnson"/>
    <x v="1"/>
    <x v="0"/>
    <x v="339"/>
    <s v="California"/>
    <x v="429"/>
    <x v="1"/>
    <x v="178"/>
    <x v="0"/>
    <x v="0"/>
    <x v="179"/>
    <n v="1194.165"/>
    <n v="5"/>
    <n v="0.15"/>
    <n v="210.73500000000001"/>
    <n v="1015.0402499999999"/>
    <n v="179.12474999999998"/>
    <x v="3"/>
    <x v="7"/>
    <s v="Q3"/>
    <x v="2"/>
  </r>
  <r>
    <n v="5653"/>
    <s v="CA-2017-109099"/>
    <x v="833"/>
    <x v="768"/>
    <x v="1"/>
    <s v="MM-18280"/>
    <s v="Muhammed MacIntyre"/>
    <x v="1"/>
    <x v="0"/>
    <x v="20"/>
    <s v="New York"/>
    <x v="29"/>
    <x v="3"/>
    <x v="1522"/>
    <x v="1"/>
    <x v="10"/>
    <x v="1509"/>
    <n v="40.99"/>
    <n v="1"/>
    <n v="0"/>
    <n v="20.085100000000001"/>
    <n v="40.99"/>
    <n v="0"/>
    <x v="3"/>
    <x v="2"/>
    <s v="Q4"/>
    <x v="5"/>
  </r>
  <r>
    <n v="5654"/>
    <s v="US-2014-134187"/>
    <x v="130"/>
    <x v="193"/>
    <x v="1"/>
    <s v="TH-21235"/>
    <s v="Tiffany House"/>
    <x v="1"/>
    <x v="0"/>
    <x v="85"/>
    <s v="California"/>
    <x v="106"/>
    <x v="1"/>
    <x v="134"/>
    <x v="1"/>
    <x v="6"/>
    <x v="135"/>
    <n v="2.94"/>
    <n v="1"/>
    <n v="0"/>
    <n v="0.79379999999999995"/>
    <n v="2.94"/>
    <n v="0"/>
    <x v="2"/>
    <x v="0"/>
    <s v="Q4"/>
    <x v="0"/>
  </r>
  <r>
    <n v="5655"/>
    <s v="CA-2016-145261"/>
    <x v="122"/>
    <x v="967"/>
    <x v="2"/>
    <s v="AH-10120"/>
    <s v="Adrian Hane"/>
    <x v="2"/>
    <x v="0"/>
    <x v="127"/>
    <s v="Oregon"/>
    <x v="160"/>
    <x v="1"/>
    <x v="443"/>
    <x v="1"/>
    <x v="8"/>
    <x v="443"/>
    <n v="45.24"/>
    <n v="4"/>
    <n v="0.7"/>
    <n v="-30.16"/>
    <n v="13.572000000000003"/>
    <n v="31.667999999999999"/>
    <x v="0"/>
    <x v="4"/>
    <s v="Q4"/>
    <x v="1"/>
  </r>
  <r>
    <n v="5656"/>
    <s v="CA-2016-145261"/>
    <x v="122"/>
    <x v="967"/>
    <x v="2"/>
    <s v="AH-10120"/>
    <s v="Adrian Hane"/>
    <x v="2"/>
    <x v="0"/>
    <x v="127"/>
    <s v="Oregon"/>
    <x v="160"/>
    <x v="1"/>
    <x v="512"/>
    <x v="1"/>
    <x v="6"/>
    <x v="512"/>
    <n v="18.687999999999999"/>
    <n v="4"/>
    <n v="0.2"/>
    <n v="2.3359999999999999"/>
    <n v="14.9504"/>
    <n v="3.7376"/>
    <x v="0"/>
    <x v="4"/>
    <s v="Q4"/>
    <x v="1"/>
  </r>
  <r>
    <n v="5657"/>
    <s v="CA-2016-145261"/>
    <x v="122"/>
    <x v="967"/>
    <x v="2"/>
    <s v="AH-10120"/>
    <s v="Adrian Hane"/>
    <x v="2"/>
    <x v="0"/>
    <x v="127"/>
    <s v="Oregon"/>
    <x v="160"/>
    <x v="1"/>
    <x v="1749"/>
    <x v="1"/>
    <x v="10"/>
    <x v="1739"/>
    <n v="11.648"/>
    <n v="2"/>
    <n v="0.2"/>
    <n v="3.7856000000000001"/>
    <n v="9.3184000000000005"/>
    <n v="2.3296000000000001"/>
    <x v="0"/>
    <x v="4"/>
    <s v="Q4"/>
    <x v="1"/>
  </r>
  <r>
    <n v="5658"/>
    <s v="CA-2016-145261"/>
    <x v="122"/>
    <x v="967"/>
    <x v="2"/>
    <s v="AH-10120"/>
    <s v="Adrian Hane"/>
    <x v="2"/>
    <x v="0"/>
    <x v="127"/>
    <s v="Oregon"/>
    <x v="160"/>
    <x v="1"/>
    <x v="437"/>
    <x v="2"/>
    <x v="11"/>
    <x v="437"/>
    <n v="112.776"/>
    <n v="3"/>
    <n v="0.2"/>
    <n v="-8.4581999999999997"/>
    <n v="90.220799999999997"/>
    <n v="22.555199999999999"/>
    <x v="0"/>
    <x v="4"/>
    <s v="Q4"/>
    <x v="1"/>
  </r>
  <r>
    <n v="5659"/>
    <s v="CA-2016-145261"/>
    <x v="122"/>
    <x v="967"/>
    <x v="2"/>
    <s v="AH-10120"/>
    <s v="Adrian Hane"/>
    <x v="2"/>
    <x v="0"/>
    <x v="127"/>
    <s v="Oregon"/>
    <x v="160"/>
    <x v="1"/>
    <x v="1000"/>
    <x v="0"/>
    <x v="3"/>
    <x v="992"/>
    <n v="377.45"/>
    <n v="5"/>
    <n v="0.5"/>
    <n v="-264.21499999999997"/>
    <n v="188.72499999999999"/>
    <n v="188.72499999999999"/>
    <x v="0"/>
    <x v="4"/>
    <s v="Q4"/>
    <x v="1"/>
  </r>
  <r>
    <n v="5660"/>
    <s v="CA-2016-145261"/>
    <x v="122"/>
    <x v="967"/>
    <x v="2"/>
    <s v="AH-10120"/>
    <s v="Adrian Hane"/>
    <x v="2"/>
    <x v="0"/>
    <x v="127"/>
    <s v="Oregon"/>
    <x v="160"/>
    <x v="1"/>
    <x v="1508"/>
    <x v="1"/>
    <x v="2"/>
    <x v="1495"/>
    <n v="15.936"/>
    <n v="4"/>
    <n v="0.2"/>
    <n v="5.1791999999999998"/>
    <n v="12.748800000000001"/>
    <n v="3.1872000000000003"/>
    <x v="0"/>
    <x v="4"/>
    <s v="Q4"/>
    <x v="1"/>
  </r>
  <r>
    <n v="5661"/>
    <s v="CA-2016-145261"/>
    <x v="122"/>
    <x v="967"/>
    <x v="2"/>
    <s v="AH-10120"/>
    <s v="Adrian Hane"/>
    <x v="2"/>
    <x v="0"/>
    <x v="127"/>
    <s v="Oregon"/>
    <x v="160"/>
    <x v="1"/>
    <x v="1378"/>
    <x v="2"/>
    <x v="7"/>
    <x v="1363"/>
    <n v="28.68"/>
    <n v="3"/>
    <n v="0.2"/>
    <n v="-7.17"/>
    <n v="22.944000000000003"/>
    <n v="5.7360000000000007"/>
    <x v="0"/>
    <x v="4"/>
    <s v="Q4"/>
    <x v="1"/>
  </r>
  <r>
    <n v="5662"/>
    <s v="CA-2016-108875"/>
    <x v="446"/>
    <x v="152"/>
    <x v="1"/>
    <s v="CL-12700"/>
    <s v="Craig Leslie"/>
    <x v="2"/>
    <x v="0"/>
    <x v="34"/>
    <s v="Colorado"/>
    <x v="42"/>
    <x v="1"/>
    <x v="278"/>
    <x v="0"/>
    <x v="5"/>
    <x v="278"/>
    <n v="21.44"/>
    <n v="2"/>
    <n v="0.2"/>
    <n v="7.5039999999999996"/>
    <n v="17.152000000000001"/>
    <n v="4.2880000000000003"/>
    <x v="0"/>
    <x v="8"/>
    <s v="Q3"/>
    <x v="3"/>
  </r>
  <r>
    <n v="5663"/>
    <s v="CA-2016-108875"/>
    <x v="446"/>
    <x v="152"/>
    <x v="1"/>
    <s v="CL-12700"/>
    <s v="Craig Leslie"/>
    <x v="2"/>
    <x v="0"/>
    <x v="34"/>
    <s v="Colorado"/>
    <x v="42"/>
    <x v="1"/>
    <x v="1043"/>
    <x v="1"/>
    <x v="4"/>
    <x v="1032"/>
    <n v="511.05599999999998"/>
    <n v="9"/>
    <n v="0.2"/>
    <n v="-95.822999999999993"/>
    <n v="408.84480000000002"/>
    <n v="102.21120000000001"/>
    <x v="0"/>
    <x v="8"/>
    <s v="Q3"/>
    <x v="3"/>
  </r>
  <r>
    <n v="5664"/>
    <s v="CA-2016-141957"/>
    <x v="658"/>
    <x v="246"/>
    <x v="3"/>
    <s v="JG-15310"/>
    <s v="Jason Gross"/>
    <x v="1"/>
    <x v="0"/>
    <x v="46"/>
    <s v="Ohio"/>
    <x v="55"/>
    <x v="3"/>
    <x v="1759"/>
    <x v="1"/>
    <x v="6"/>
    <x v="1748"/>
    <n v="18.655999999999999"/>
    <n v="2"/>
    <n v="0.2"/>
    <n v="1.3992"/>
    <n v="14.924799999999999"/>
    <n v="3.7311999999999999"/>
    <x v="0"/>
    <x v="7"/>
    <s v="Q3"/>
    <x v="6"/>
  </r>
  <r>
    <n v="5665"/>
    <s v="CA-2016-141957"/>
    <x v="658"/>
    <x v="246"/>
    <x v="3"/>
    <s v="JG-15310"/>
    <s v="Jason Gross"/>
    <x v="1"/>
    <x v="0"/>
    <x v="46"/>
    <s v="Ohio"/>
    <x v="55"/>
    <x v="3"/>
    <x v="1085"/>
    <x v="1"/>
    <x v="8"/>
    <x v="1075"/>
    <n v="11.087999999999999"/>
    <n v="7"/>
    <n v="0.7"/>
    <n v="-8.1311999999999998"/>
    <n v="3.3264000000000005"/>
    <n v="7.7615999999999987"/>
    <x v="0"/>
    <x v="7"/>
    <s v="Q3"/>
    <x v="6"/>
  </r>
  <r>
    <n v="5666"/>
    <s v="CA-2016-141957"/>
    <x v="658"/>
    <x v="246"/>
    <x v="3"/>
    <s v="JG-15310"/>
    <s v="Jason Gross"/>
    <x v="1"/>
    <x v="0"/>
    <x v="46"/>
    <s v="Ohio"/>
    <x v="55"/>
    <x v="3"/>
    <x v="225"/>
    <x v="1"/>
    <x v="4"/>
    <x v="226"/>
    <n v="66.688000000000002"/>
    <n v="1"/>
    <n v="0.2"/>
    <n v="4.1680000000000001"/>
    <n v="53.350400000000008"/>
    <n v="13.337600000000002"/>
    <x v="0"/>
    <x v="7"/>
    <s v="Q3"/>
    <x v="6"/>
  </r>
  <r>
    <n v="5667"/>
    <s v="CA-2016-141957"/>
    <x v="658"/>
    <x v="246"/>
    <x v="3"/>
    <s v="JG-15310"/>
    <s v="Jason Gross"/>
    <x v="1"/>
    <x v="0"/>
    <x v="46"/>
    <s v="Ohio"/>
    <x v="55"/>
    <x v="3"/>
    <x v="821"/>
    <x v="1"/>
    <x v="4"/>
    <x v="817"/>
    <n v="99.488"/>
    <n v="2"/>
    <n v="0.2"/>
    <n v="8.7051999999999996"/>
    <n v="79.590400000000002"/>
    <n v="19.897600000000001"/>
    <x v="0"/>
    <x v="7"/>
    <s v="Q3"/>
    <x v="6"/>
  </r>
  <r>
    <n v="5668"/>
    <s v="CA-2016-142405"/>
    <x v="725"/>
    <x v="35"/>
    <x v="1"/>
    <s v="SE-20110"/>
    <s v="Sanjit Engle"/>
    <x v="0"/>
    <x v="0"/>
    <x v="4"/>
    <s v="Washington"/>
    <x v="5"/>
    <x v="1"/>
    <x v="676"/>
    <x v="1"/>
    <x v="2"/>
    <x v="676"/>
    <n v="14.62"/>
    <n v="2"/>
    <n v="0"/>
    <n v="6.8714000000000004"/>
    <n v="14.62"/>
    <n v="0"/>
    <x v="0"/>
    <x v="1"/>
    <s v="Q2"/>
    <x v="3"/>
  </r>
  <r>
    <n v="5669"/>
    <s v="CA-2016-142405"/>
    <x v="725"/>
    <x v="35"/>
    <x v="1"/>
    <s v="SE-20110"/>
    <s v="Sanjit Engle"/>
    <x v="0"/>
    <x v="0"/>
    <x v="4"/>
    <s v="Washington"/>
    <x v="5"/>
    <x v="1"/>
    <x v="544"/>
    <x v="1"/>
    <x v="8"/>
    <x v="544"/>
    <n v="53.984000000000002"/>
    <n v="14"/>
    <n v="0.2"/>
    <n v="17.544799999999999"/>
    <n v="43.187200000000004"/>
    <n v="10.796800000000001"/>
    <x v="0"/>
    <x v="1"/>
    <s v="Q2"/>
    <x v="3"/>
  </r>
  <r>
    <n v="5670"/>
    <s v="CA-2016-142405"/>
    <x v="725"/>
    <x v="35"/>
    <x v="1"/>
    <s v="SE-20110"/>
    <s v="Sanjit Engle"/>
    <x v="0"/>
    <x v="0"/>
    <x v="4"/>
    <s v="Washington"/>
    <x v="5"/>
    <x v="1"/>
    <x v="1301"/>
    <x v="2"/>
    <x v="11"/>
    <x v="1286"/>
    <n v="389.97"/>
    <n v="3"/>
    <n v="0"/>
    <n v="132.5898"/>
    <n v="389.97"/>
    <n v="0"/>
    <x v="0"/>
    <x v="1"/>
    <s v="Q2"/>
    <x v="3"/>
  </r>
  <r>
    <n v="5671"/>
    <s v="CA-2015-141012"/>
    <x v="988"/>
    <x v="1149"/>
    <x v="0"/>
    <s v="TG-21640"/>
    <s v="Trudy Glocke"/>
    <x v="0"/>
    <x v="0"/>
    <x v="449"/>
    <s v="Idaho"/>
    <x v="542"/>
    <x v="1"/>
    <x v="1740"/>
    <x v="0"/>
    <x v="5"/>
    <x v="1729"/>
    <n v="355.36"/>
    <n v="4"/>
    <n v="0"/>
    <n v="92.393600000000006"/>
    <n v="355.36"/>
    <n v="0"/>
    <x v="1"/>
    <x v="1"/>
    <s v="Q2"/>
    <x v="0"/>
  </r>
  <r>
    <n v="5672"/>
    <s v="CA-2015-141012"/>
    <x v="988"/>
    <x v="1149"/>
    <x v="0"/>
    <s v="TG-21640"/>
    <s v="Trudy Glocke"/>
    <x v="0"/>
    <x v="0"/>
    <x v="449"/>
    <s v="Idaho"/>
    <x v="542"/>
    <x v="1"/>
    <x v="1717"/>
    <x v="2"/>
    <x v="7"/>
    <x v="1704"/>
    <n v="140.376"/>
    <n v="3"/>
    <n v="0.2"/>
    <n v="8.7735000000000003"/>
    <n v="112.30080000000001"/>
    <n v="28.075200000000002"/>
    <x v="1"/>
    <x v="1"/>
    <s v="Q2"/>
    <x v="0"/>
  </r>
  <r>
    <n v="5673"/>
    <s v="CA-2017-127922"/>
    <x v="855"/>
    <x v="548"/>
    <x v="1"/>
    <s v="SH-19975"/>
    <s v="Sally Hughsby"/>
    <x v="1"/>
    <x v="0"/>
    <x v="61"/>
    <s v="Texas"/>
    <x v="176"/>
    <x v="2"/>
    <x v="1652"/>
    <x v="1"/>
    <x v="12"/>
    <x v="1641"/>
    <n v="15.84"/>
    <n v="2"/>
    <n v="0.2"/>
    <n v="5.5439999999999996"/>
    <n v="12.672000000000001"/>
    <n v="3.1680000000000001"/>
    <x v="3"/>
    <x v="2"/>
    <s v="Q4"/>
    <x v="5"/>
  </r>
  <r>
    <n v="5674"/>
    <s v="CA-2017-127922"/>
    <x v="855"/>
    <x v="548"/>
    <x v="1"/>
    <s v="SH-19975"/>
    <s v="Sally Hughsby"/>
    <x v="1"/>
    <x v="0"/>
    <x v="61"/>
    <s v="Texas"/>
    <x v="176"/>
    <x v="2"/>
    <x v="523"/>
    <x v="1"/>
    <x v="10"/>
    <x v="523"/>
    <n v="8.4480000000000004"/>
    <n v="2"/>
    <n v="0.2"/>
    <n v="2.64"/>
    <n v="6.7584000000000009"/>
    <n v="1.6896000000000002"/>
    <x v="3"/>
    <x v="2"/>
    <s v="Q4"/>
    <x v="5"/>
  </r>
  <r>
    <n v="5675"/>
    <s v="CA-2016-146318"/>
    <x v="115"/>
    <x v="1040"/>
    <x v="1"/>
    <s v="MC-17275"/>
    <s v="Marc Crier"/>
    <x v="0"/>
    <x v="0"/>
    <x v="4"/>
    <s v="Washington"/>
    <x v="59"/>
    <x v="1"/>
    <x v="644"/>
    <x v="1"/>
    <x v="10"/>
    <x v="644"/>
    <n v="12.96"/>
    <n v="2"/>
    <n v="0"/>
    <n v="6.2207999999999997"/>
    <n v="12.96"/>
    <n v="0"/>
    <x v="0"/>
    <x v="9"/>
    <s v="Q1"/>
    <x v="5"/>
  </r>
  <r>
    <n v="5676"/>
    <s v="CA-2014-135993"/>
    <x v="1061"/>
    <x v="1150"/>
    <x v="1"/>
    <s v="PJ-18835"/>
    <s v="Patrick Jones"/>
    <x v="1"/>
    <x v="0"/>
    <x v="4"/>
    <s v="Washington"/>
    <x v="60"/>
    <x v="1"/>
    <x v="179"/>
    <x v="2"/>
    <x v="7"/>
    <x v="180"/>
    <n v="57.408000000000001"/>
    <n v="6"/>
    <n v="0.2"/>
    <n v="5.7408000000000001"/>
    <n v="45.926400000000001"/>
    <n v="11.4816"/>
    <x v="2"/>
    <x v="5"/>
    <s v="Q2"/>
    <x v="4"/>
  </r>
  <r>
    <n v="5677"/>
    <s v="CA-2014-135993"/>
    <x v="1061"/>
    <x v="1150"/>
    <x v="1"/>
    <s v="PJ-18835"/>
    <s v="Patrick Jones"/>
    <x v="1"/>
    <x v="0"/>
    <x v="4"/>
    <s v="Washington"/>
    <x v="60"/>
    <x v="1"/>
    <x v="1691"/>
    <x v="2"/>
    <x v="11"/>
    <x v="1679"/>
    <n v="27.6"/>
    <n v="4"/>
    <n v="0"/>
    <n v="2.2080000000000002"/>
    <n v="27.6"/>
    <n v="0"/>
    <x v="2"/>
    <x v="5"/>
    <s v="Q2"/>
    <x v="4"/>
  </r>
  <r>
    <n v="5678"/>
    <s v="CA-2014-126802"/>
    <x v="282"/>
    <x v="1061"/>
    <x v="1"/>
    <s v="ZC-21910"/>
    <s v="Zuschuss Carroll"/>
    <x v="0"/>
    <x v="0"/>
    <x v="22"/>
    <s v="Illinois"/>
    <x v="26"/>
    <x v="2"/>
    <x v="1525"/>
    <x v="0"/>
    <x v="5"/>
    <x v="1512"/>
    <n v="38.975999999999999"/>
    <n v="3"/>
    <n v="0.6"/>
    <n v="-50.668799999999997"/>
    <n v="15.590400000000001"/>
    <n v="23.3856"/>
    <x v="2"/>
    <x v="4"/>
    <s v="Q4"/>
    <x v="2"/>
  </r>
  <r>
    <n v="5679"/>
    <s v="CA-2016-143924"/>
    <x v="1062"/>
    <x v="1151"/>
    <x v="1"/>
    <s v="SC-20680"/>
    <s v="Steve Carroll"/>
    <x v="2"/>
    <x v="0"/>
    <x v="450"/>
    <s v="Michigan"/>
    <x v="543"/>
    <x v="2"/>
    <x v="848"/>
    <x v="1"/>
    <x v="13"/>
    <x v="128"/>
    <n v="20.440000000000001"/>
    <n v="7"/>
    <n v="0"/>
    <n v="9.1980000000000004"/>
    <n v="20.440000000000001"/>
    <n v="0"/>
    <x v="0"/>
    <x v="7"/>
    <s v="Q3"/>
    <x v="6"/>
  </r>
  <r>
    <n v="5680"/>
    <s v="CA-2016-143924"/>
    <x v="1062"/>
    <x v="1151"/>
    <x v="1"/>
    <s v="SC-20680"/>
    <s v="Steve Carroll"/>
    <x v="2"/>
    <x v="0"/>
    <x v="450"/>
    <s v="Michigan"/>
    <x v="543"/>
    <x v="2"/>
    <x v="519"/>
    <x v="1"/>
    <x v="10"/>
    <x v="519"/>
    <n v="109.92"/>
    <n v="2"/>
    <n v="0"/>
    <n v="53.860799999999998"/>
    <n v="109.92"/>
    <n v="0"/>
    <x v="0"/>
    <x v="7"/>
    <s v="Q3"/>
    <x v="6"/>
  </r>
  <r>
    <n v="5681"/>
    <s v="CA-2016-141551"/>
    <x v="446"/>
    <x v="424"/>
    <x v="1"/>
    <s v="BP-11230"/>
    <s v="Benjamin Patterson"/>
    <x v="0"/>
    <x v="0"/>
    <x v="387"/>
    <s v="Oklahoma"/>
    <x v="472"/>
    <x v="2"/>
    <x v="1206"/>
    <x v="1"/>
    <x v="8"/>
    <x v="1191"/>
    <n v="6.38"/>
    <n v="1"/>
    <n v="0"/>
    <n v="2.9348000000000001"/>
    <n v="6.38"/>
    <n v="0"/>
    <x v="0"/>
    <x v="8"/>
    <s v="Q3"/>
    <x v="3"/>
  </r>
  <r>
    <n v="5682"/>
    <s v="CA-2016-141551"/>
    <x v="446"/>
    <x v="424"/>
    <x v="1"/>
    <s v="BP-11230"/>
    <s v="Benjamin Patterson"/>
    <x v="0"/>
    <x v="0"/>
    <x v="387"/>
    <s v="Oklahoma"/>
    <x v="472"/>
    <x v="2"/>
    <x v="55"/>
    <x v="1"/>
    <x v="10"/>
    <x v="55"/>
    <n v="6.48"/>
    <n v="1"/>
    <n v="0"/>
    <n v="3.1103999999999998"/>
    <n v="6.48"/>
    <n v="0"/>
    <x v="0"/>
    <x v="8"/>
    <s v="Q3"/>
    <x v="3"/>
  </r>
  <r>
    <n v="5683"/>
    <s v="CA-2014-164315"/>
    <x v="1063"/>
    <x v="521"/>
    <x v="1"/>
    <s v="RD-19585"/>
    <s v="Rob Dowd"/>
    <x v="0"/>
    <x v="0"/>
    <x v="417"/>
    <s v="Georgia"/>
    <x v="505"/>
    <x v="0"/>
    <x v="1634"/>
    <x v="1"/>
    <x v="10"/>
    <x v="1624"/>
    <n v="15.84"/>
    <n v="3"/>
    <n v="0"/>
    <n v="7.1280000000000001"/>
    <n v="15.84"/>
    <n v="0"/>
    <x v="2"/>
    <x v="3"/>
    <s v="Q2"/>
    <x v="4"/>
  </r>
  <r>
    <n v="5684"/>
    <s v="CA-2014-164315"/>
    <x v="1063"/>
    <x v="521"/>
    <x v="1"/>
    <s v="RD-19585"/>
    <s v="Rob Dowd"/>
    <x v="0"/>
    <x v="0"/>
    <x v="417"/>
    <s v="Georgia"/>
    <x v="505"/>
    <x v="0"/>
    <x v="1521"/>
    <x v="2"/>
    <x v="7"/>
    <x v="1508"/>
    <n v="1049.93"/>
    <n v="7"/>
    <n v="0"/>
    <n v="293.98039999999997"/>
    <n v="1049.93"/>
    <n v="0"/>
    <x v="2"/>
    <x v="3"/>
    <s v="Q2"/>
    <x v="4"/>
  </r>
  <r>
    <n v="5685"/>
    <s v="CA-2014-164315"/>
    <x v="1063"/>
    <x v="521"/>
    <x v="1"/>
    <s v="RD-19585"/>
    <s v="Rob Dowd"/>
    <x v="0"/>
    <x v="0"/>
    <x v="417"/>
    <s v="Georgia"/>
    <x v="505"/>
    <x v="0"/>
    <x v="1271"/>
    <x v="1"/>
    <x v="9"/>
    <x v="1256"/>
    <n v="154.9"/>
    <n v="5"/>
    <n v="0"/>
    <n v="40.274000000000001"/>
    <n v="154.9"/>
    <n v="0"/>
    <x v="2"/>
    <x v="3"/>
    <s v="Q2"/>
    <x v="4"/>
  </r>
  <r>
    <n v="5686"/>
    <s v="CA-2015-131072"/>
    <x v="599"/>
    <x v="745"/>
    <x v="3"/>
    <s v="KL-16645"/>
    <s v="Ken Lonsdale"/>
    <x v="0"/>
    <x v="0"/>
    <x v="4"/>
    <s v="Washington"/>
    <x v="59"/>
    <x v="1"/>
    <x v="102"/>
    <x v="1"/>
    <x v="8"/>
    <x v="102"/>
    <n v="98.352000000000004"/>
    <n v="3"/>
    <n v="0.2"/>
    <n v="35.6526"/>
    <n v="78.681600000000003"/>
    <n v="19.670400000000001"/>
    <x v="1"/>
    <x v="0"/>
    <s v="Q4"/>
    <x v="6"/>
  </r>
  <r>
    <n v="5687"/>
    <s v="CA-2014-131541"/>
    <x v="1064"/>
    <x v="1152"/>
    <x v="3"/>
    <s v="CK-12205"/>
    <s v="Chloris Kastensmidt"/>
    <x v="0"/>
    <x v="0"/>
    <x v="264"/>
    <s v="Florida"/>
    <x v="330"/>
    <x v="0"/>
    <x v="110"/>
    <x v="1"/>
    <x v="13"/>
    <x v="110"/>
    <n v="14.32"/>
    <n v="5"/>
    <n v="0.2"/>
    <n v="5.1909999999999998"/>
    <n v="11.456000000000001"/>
    <n v="2.8640000000000003"/>
    <x v="2"/>
    <x v="7"/>
    <s v="Q3"/>
    <x v="2"/>
  </r>
  <r>
    <n v="5688"/>
    <s v="CA-2014-131541"/>
    <x v="1064"/>
    <x v="1152"/>
    <x v="3"/>
    <s v="CK-12205"/>
    <s v="Chloris Kastensmidt"/>
    <x v="0"/>
    <x v="0"/>
    <x v="264"/>
    <s v="Florida"/>
    <x v="330"/>
    <x v="0"/>
    <x v="1251"/>
    <x v="0"/>
    <x v="5"/>
    <x v="1235"/>
    <n v="129.88800000000001"/>
    <n v="6"/>
    <n v="0.2"/>
    <n v="12.988799999999999"/>
    <n v="103.91040000000001"/>
    <n v="25.977600000000002"/>
    <x v="2"/>
    <x v="7"/>
    <s v="Q3"/>
    <x v="2"/>
  </r>
  <r>
    <n v="5689"/>
    <s v="CA-2014-131541"/>
    <x v="1064"/>
    <x v="1152"/>
    <x v="3"/>
    <s v="CK-12205"/>
    <s v="Chloris Kastensmidt"/>
    <x v="0"/>
    <x v="0"/>
    <x v="264"/>
    <s v="Florida"/>
    <x v="330"/>
    <x v="0"/>
    <x v="1214"/>
    <x v="1"/>
    <x v="12"/>
    <x v="753"/>
    <n v="48.944000000000003"/>
    <n v="7"/>
    <n v="0.2"/>
    <n v="16.518599999999999"/>
    <n v="39.155200000000008"/>
    <n v="9.7888000000000019"/>
    <x v="2"/>
    <x v="7"/>
    <s v="Q3"/>
    <x v="2"/>
  </r>
  <r>
    <n v="5690"/>
    <s v="CA-2015-119550"/>
    <x v="207"/>
    <x v="16"/>
    <x v="1"/>
    <s v="RB-19705"/>
    <s v="Roger Barcio"/>
    <x v="2"/>
    <x v="0"/>
    <x v="12"/>
    <s v="Texas"/>
    <x v="32"/>
    <x v="2"/>
    <x v="1745"/>
    <x v="0"/>
    <x v="1"/>
    <x v="1734"/>
    <n v="275.05799999999999"/>
    <n v="3"/>
    <n v="0.3"/>
    <n v="-90.376199999999997"/>
    <n v="192.54059999999998"/>
    <n v="82.517399999999995"/>
    <x v="1"/>
    <x v="4"/>
    <s v="Q4"/>
    <x v="3"/>
  </r>
  <r>
    <n v="5691"/>
    <s v="US-2015-138093"/>
    <x v="895"/>
    <x v="313"/>
    <x v="1"/>
    <s v="KM-16225"/>
    <s v="Kalyca Meade"/>
    <x v="1"/>
    <x v="0"/>
    <x v="248"/>
    <s v="Maryland"/>
    <x v="307"/>
    <x v="3"/>
    <x v="1279"/>
    <x v="1"/>
    <x v="6"/>
    <x v="1264"/>
    <n v="27.36"/>
    <n v="9"/>
    <n v="0"/>
    <n v="9.3024000000000004"/>
    <n v="27.36"/>
    <n v="0"/>
    <x v="1"/>
    <x v="4"/>
    <s v="Q4"/>
    <x v="6"/>
  </r>
  <r>
    <n v="5692"/>
    <s v="US-2015-138093"/>
    <x v="895"/>
    <x v="313"/>
    <x v="1"/>
    <s v="KM-16225"/>
    <s v="Kalyca Meade"/>
    <x v="1"/>
    <x v="0"/>
    <x v="248"/>
    <s v="Maryland"/>
    <x v="307"/>
    <x v="3"/>
    <x v="422"/>
    <x v="1"/>
    <x v="10"/>
    <x v="422"/>
    <n v="44.75"/>
    <n v="5"/>
    <n v="0"/>
    <n v="20.585000000000001"/>
    <n v="44.75"/>
    <n v="0"/>
    <x v="1"/>
    <x v="4"/>
    <s v="Q4"/>
    <x v="6"/>
  </r>
  <r>
    <n v="5693"/>
    <s v="US-2015-138093"/>
    <x v="895"/>
    <x v="313"/>
    <x v="1"/>
    <s v="KM-16225"/>
    <s v="Kalyca Meade"/>
    <x v="1"/>
    <x v="0"/>
    <x v="248"/>
    <s v="Maryland"/>
    <x v="307"/>
    <x v="3"/>
    <x v="524"/>
    <x v="2"/>
    <x v="7"/>
    <x v="524"/>
    <n v="134.99"/>
    <n v="1"/>
    <n v="0"/>
    <n v="36.447299999999998"/>
    <n v="134.99"/>
    <n v="0"/>
    <x v="1"/>
    <x v="4"/>
    <s v="Q4"/>
    <x v="6"/>
  </r>
  <r>
    <n v="5694"/>
    <s v="US-2015-138093"/>
    <x v="895"/>
    <x v="313"/>
    <x v="1"/>
    <s v="KM-16225"/>
    <s v="Kalyca Meade"/>
    <x v="1"/>
    <x v="0"/>
    <x v="248"/>
    <s v="Maryland"/>
    <x v="307"/>
    <x v="3"/>
    <x v="1714"/>
    <x v="1"/>
    <x v="10"/>
    <x v="1701"/>
    <n v="26.4"/>
    <n v="5"/>
    <n v="0"/>
    <n v="12.672000000000001"/>
    <n v="26.4"/>
    <n v="0"/>
    <x v="1"/>
    <x v="4"/>
    <s v="Q4"/>
    <x v="6"/>
  </r>
  <r>
    <n v="5695"/>
    <s v="US-2015-138093"/>
    <x v="895"/>
    <x v="313"/>
    <x v="1"/>
    <s v="KM-16225"/>
    <s v="Kalyca Meade"/>
    <x v="1"/>
    <x v="0"/>
    <x v="248"/>
    <s v="Maryland"/>
    <x v="307"/>
    <x v="3"/>
    <x v="323"/>
    <x v="0"/>
    <x v="1"/>
    <x v="323"/>
    <n v="542.94000000000005"/>
    <n v="3"/>
    <n v="0"/>
    <n v="141.1644"/>
    <n v="542.94000000000005"/>
    <n v="0"/>
    <x v="1"/>
    <x v="4"/>
    <s v="Q4"/>
    <x v="6"/>
  </r>
  <r>
    <n v="5696"/>
    <s v="CA-2016-126165"/>
    <x v="465"/>
    <x v="477"/>
    <x v="0"/>
    <s v="AH-10465"/>
    <s v="Amy Hunt"/>
    <x v="0"/>
    <x v="0"/>
    <x v="8"/>
    <s v="California"/>
    <x v="9"/>
    <x v="1"/>
    <x v="972"/>
    <x v="0"/>
    <x v="3"/>
    <x v="966"/>
    <n v="71.087999999999994"/>
    <n v="2"/>
    <n v="0.2"/>
    <n v="-1.7771999999999999"/>
    <n v="56.870399999999997"/>
    <n v="14.217599999999999"/>
    <x v="0"/>
    <x v="5"/>
    <s v="Q2"/>
    <x v="6"/>
  </r>
  <r>
    <n v="5697"/>
    <s v="CA-2017-126123"/>
    <x v="336"/>
    <x v="499"/>
    <x v="1"/>
    <s v="AG-10765"/>
    <s v="Anthony Garverick"/>
    <x v="2"/>
    <x v="0"/>
    <x v="22"/>
    <s v="Illinois"/>
    <x v="36"/>
    <x v="2"/>
    <x v="338"/>
    <x v="1"/>
    <x v="8"/>
    <x v="338"/>
    <n v="27.396000000000001"/>
    <n v="9"/>
    <n v="0.8"/>
    <n v="-42.463799999999999"/>
    <n v="5.4791999999999987"/>
    <n v="21.916800000000002"/>
    <x v="3"/>
    <x v="2"/>
    <s v="Q4"/>
    <x v="3"/>
  </r>
  <r>
    <n v="5698"/>
    <s v="CA-2017-126123"/>
    <x v="336"/>
    <x v="499"/>
    <x v="1"/>
    <s v="AG-10765"/>
    <s v="Anthony Garverick"/>
    <x v="2"/>
    <x v="0"/>
    <x v="22"/>
    <s v="Illinois"/>
    <x v="36"/>
    <x v="2"/>
    <x v="1080"/>
    <x v="1"/>
    <x v="8"/>
    <x v="1070"/>
    <n v="13.456"/>
    <n v="1"/>
    <n v="0.8"/>
    <n v="-23.547999999999998"/>
    <n v="2.6911999999999994"/>
    <n v="10.764800000000001"/>
    <x v="3"/>
    <x v="2"/>
    <s v="Q4"/>
    <x v="3"/>
  </r>
  <r>
    <n v="5699"/>
    <s v="CA-2016-143441"/>
    <x v="732"/>
    <x v="519"/>
    <x v="3"/>
    <s v="EB-14170"/>
    <s v="Evan Bailliet"/>
    <x v="0"/>
    <x v="0"/>
    <x v="128"/>
    <s v="Texas"/>
    <x v="161"/>
    <x v="2"/>
    <x v="579"/>
    <x v="1"/>
    <x v="2"/>
    <x v="579"/>
    <n v="11.84"/>
    <n v="1"/>
    <n v="0.2"/>
    <n v="4.4400000000000004"/>
    <n v="9.4719999999999995"/>
    <n v="2.3679999999999999"/>
    <x v="0"/>
    <x v="0"/>
    <s v="Q4"/>
    <x v="3"/>
  </r>
  <r>
    <n v="5700"/>
    <s v="CA-2017-148320"/>
    <x v="132"/>
    <x v="834"/>
    <x v="1"/>
    <s v="PG-18895"/>
    <s v="Paul Gonzalez"/>
    <x v="0"/>
    <x v="0"/>
    <x v="8"/>
    <s v="California"/>
    <x v="9"/>
    <x v="1"/>
    <x v="1665"/>
    <x v="1"/>
    <x v="10"/>
    <x v="1653"/>
    <n v="35.880000000000003"/>
    <n v="6"/>
    <n v="0"/>
    <n v="17.581199999999999"/>
    <n v="35.880000000000003"/>
    <n v="0"/>
    <x v="3"/>
    <x v="0"/>
    <s v="Q4"/>
    <x v="5"/>
  </r>
  <r>
    <n v="5701"/>
    <s v="CA-2016-125661"/>
    <x v="390"/>
    <x v="482"/>
    <x v="2"/>
    <s v="CA-12055"/>
    <s v="Cathy Armstrong"/>
    <x v="2"/>
    <x v="0"/>
    <x v="138"/>
    <s v="Ohio"/>
    <x v="177"/>
    <x v="3"/>
    <x v="618"/>
    <x v="1"/>
    <x v="12"/>
    <x v="618"/>
    <n v="40.752000000000002"/>
    <n v="3"/>
    <n v="0.2"/>
    <n v="15.282"/>
    <n v="32.601600000000005"/>
    <n v="8.1504000000000012"/>
    <x v="0"/>
    <x v="0"/>
    <s v="Q4"/>
    <x v="6"/>
  </r>
  <r>
    <n v="5702"/>
    <s v="CA-2016-125661"/>
    <x v="390"/>
    <x v="482"/>
    <x v="2"/>
    <s v="CA-12055"/>
    <s v="Cathy Armstrong"/>
    <x v="2"/>
    <x v="0"/>
    <x v="138"/>
    <s v="Ohio"/>
    <x v="177"/>
    <x v="3"/>
    <x v="1067"/>
    <x v="2"/>
    <x v="11"/>
    <x v="1056"/>
    <n v="139.96"/>
    <n v="5"/>
    <n v="0.2"/>
    <n v="-22.743500000000001"/>
    <n v="111.96800000000002"/>
    <n v="27.992000000000004"/>
    <x v="0"/>
    <x v="0"/>
    <s v="Q4"/>
    <x v="6"/>
  </r>
  <r>
    <n v="5703"/>
    <s v="US-2014-123519"/>
    <x v="637"/>
    <x v="444"/>
    <x v="1"/>
    <s v="SS-20875"/>
    <s v="Sung Shariari"/>
    <x v="0"/>
    <x v="0"/>
    <x v="292"/>
    <s v="Ohio"/>
    <x v="367"/>
    <x v="3"/>
    <x v="950"/>
    <x v="1"/>
    <x v="6"/>
    <x v="943"/>
    <n v="2.6240000000000001"/>
    <n v="1"/>
    <n v="0.2"/>
    <n v="0.29520000000000002"/>
    <n v="2.0992000000000002"/>
    <n v="0.52480000000000004"/>
    <x v="2"/>
    <x v="4"/>
    <s v="Q4"/>
    <x v="1"/>
  </r>
  <r>
    <n v="5704"/>
    <s v="US-2014-123519"/>
    <x v="637"/>
    <x v="444"/>
    <x v="1"/>
    <s v="SS-20875"/>
    <s v="Sung Shariari"/>
    <x v="0"/>
    <x v="0"/>
    <x v="292"/>
    <s v="Ohio"/>
    <x v="367"/>
    <x v="3"/>
    <x v="1337"/>
    <x v="0"/>
    <x v="3"/>
    <x v="1322"/>
    <n v="136.53"/>
    <n v="1"/>
    <n v="0.4"/>
    <n v="-52.336500000000001"/>
    <n v="81.917999999999992"/>
    <n v="54.612000000000002"/>
    <x v="2"/>
    <x v="4"/>
    <s v="Q4"/>
    <x v="1"/>
  </r>
  <r>
    <n v="5705"/>
    <s v="US-2014-123519"/>
    <x v="637"/>
    <x v="444"/>
    <x v="1"/>
    <s v="SS-20875"/>
    <s v="Sung Shariari"/>
    <x v="0"/>
    <x v="0"/>
    <x v="292"/>
    <s v="Ohio"/>
    <x v="367"/>
    <x v="3"/>
    <x v="764"/>
    <x v="2"/>
    <x v="11"/>
    <x v="763"/>
    <n v="263.95999999999998"/>
    <n v="1"/>
    <n v="0.2"/>
    <n v="42.893500000000003"/>
    <n v="211.16800000000001"/>
    <n v="52.792000000000002"/>
    <x v="2"/>
    <x v="4"/>
    <s v="Q4"/>
    <x v="1"/>
  </r>
  <r>
    <n v="5706"/>
    <s v="CA-2014-155593"/>
    <x v="935"/>
    <x v="821"/>
    <x v="1"/>
    <s v="RP-19390"/>
    <s v="Resi Pölking"/>
    <x v="0"/>
    <x v="0"/>
    <x v="54"/>
    <s v="Connecticut"/>
    <x v="69"/>
    <x v="3"/>
    <x v="1562"/>
    <x v="1"/>
    <x v="14"/>
    <x v="1553"/>
    <n v="11.64"/>
    <n v="3"/>
    <n v="0"/>
    <n v="3.3755999999999999"/>
    <n v="11.64"/>
    <n v="0"/>
    <x v="2"/>
    <x v="0"/>
    <s v="Q4"/>
    <x v="2"/>
  </r>
  <r>
    <n v="5707"/>
    <s v="CA-2017-136000"/>
    <x v="585"/>
    <x v="425"/>
    <x v="0"/>
    <s v="SC-20440"/>
    <s v="Shaun Chance"/>
    <x v="1"/>
    <x v="0"/>
    <x v="20"/>
    <s v="New York"/>
    <x v="29"/>
    <x v="3"/>
    <x v="1595"/>
    <x v="1"/>
    <x v="8"/>
    <x v="1587"/>
    <n v="40.176000000000002"/>
    <n v="3"/>
    <n v="0.2"/>
    <n v="14.563800000000001"/>
    <n v="32.140800000000006"/>
    <n v="8.0352000000000015"/>
    <x v="3"/>
    <x v="8"/>
    <s v="Q3"/>
    <x v="5"/>
  </r>
  <r>
    <n v="5708"/>
    <s v="US-2015-160857"/>
    <x v="412"/>
    <x v="1153"/>
    <x v="1"/>
    <s v="NW-18400"/>
    <s v="Natalie Webber"/>
    <x v="0"/>
    <x v="0"/>
    <x v="20"/>
    <s v="New York"/>
    <x v="23"/>
    <x v="3"/>
    <x v="750"/>
    <x v="0"/>
    <x v="5"/>
    <x v="748"/>
    <n v="79.44"/>
    <n v="3"/>
    <n v="0"/>
    <n v="30.187200000000001"/>
    <n v="79.44"/>
    <n v="0"/>
    <x v="1"/>
    <x v="5"/>
    <s v="Q2"/>
    <x v="5"/>
  </r>
  <r>
    <n v="5709"/>
    <s v="US-2015-160857"/>
    <x v="412"/>
    <x v="1153"/>
    <x v="1"/>
    <s v="NW-18400"/>
    <s v="Natalie Webber"/>
    <x v="0"/>
    <x v="0"/>
    <x v="20"/>
    <s v="New York"/>
    <x v="23"/>
    <x v="3"/>
    <x v="1420"/>
    <x v="1"/>
    <x v="14"/>
    <x v="1408"/>
    <n v="357.93"/>
    <n v="3"/>
    <n v="0"/>
    <n v="7.1585999999999999"/>
    <n v="357.93"/>
    <n v="0"/>
    <x v="1"/>
    <x v="5"/>
    <s v="Q2"/>
    <x v="5"/>
  </r>
  <r>
    <n v="5710"/>
    <s v="US-2015-160857"/>
    <x v="412"/>
    <x v="1153"/>
    <x v="1"/>
    <s v="NW-18400"/>
    <s v="Natalie Webber"/>
    <x v="0"/>
    <x v="0"/>
    <x v="20"/>
    <s v="New York"/>
    <x v="23"/>
    <x v="3"/>
    <x v="474"/>
    <x v="0"/>
    <x v="1"/>
    <x v="475"/>
    <n v="127.764"/>
    <n v="2"/>
    <n v="0.1"/>
    <n v="21.294"/>
    <n v="114.9876"/>
    <n v="12.776400000000001"/>
    <x v="1"/>
    <x v="5"/>
    <s v="Q2"/>
    <x v="5"/>
  </r>
  <r>
    <n v="5711"/>
    <s v="US-2015-160857"/>
    <x v="412"/>
    <x v="1153"/>
    <x v="1"/>
    <s v="NW-18400"/>
    <s v="Natalie Webber"/>
    <x v="0"/>
    <x v="0"/>
    <x v="20"/>
    <s v="New York"/>
    <x v="23"/>
    <x v="3"/>
    <x v="361"/>
    <x v="2"/>
    <x v="16"/>
    <x v="361"/>
    <n v="2799.944"/>
    <n v="7"/>
    <n v="0.2"/>
    <n v="1014.9797"/>
    <n v="2239.9551999999999"/>
    <n v="559.98879999999997"/>
    <x v="1"/>
    <x v="5"/>
    <s v="Q2"/>
    <x v="5"/>
  </r>
  <r>
    <n v="5712"/>
    <s v="US-2015-160857"/>
    <x v="412"/>
    <x v="1153"/>
    <x v="1"/>
    <s v="NW-18400"/>
    <s v="Natalie Webber"/>
    <x v="0"/>
    <x v="0"/>
    <x v="20"/>
    <s v="New York"/>
    <x v="23"/>
    <x v="3"/>
    <x v="1541"/>
    <x v="1"/>
    <x v="10"/>
    <x v="1529"/>
    <n v="19.440000000000001"/>
    <n v="3"/>
    <n v="0"/>
    <n v="9.3312000000000008"/>
    <n v="19.440000000000001"/>
    <n v="0"/>
    <x v="1"/>
    <x v="5"/>
    <s v="Q2"/>
    <x v="5"/>
  </r>
  <r>
    <n v="5713"/>
    <s v="CA-2017-115805"/>
    <x v="689"/>
    <x v="849"/>
    <x v="3"/>
    <s v="KW-16435"/>
    <s v="Katrina Willman"/>
    <x v="0"/>
    <x v="0"/>
    <x v="22"/>
    <s v="Illinois"/>
    <x v="155"/>
    <x v="2"/>
    <x v="521"/>
    <x v="2"/>
    <x v="7"/>
    <x v="521"/>
    <n v="36.792000000000002"/>
    <n v="1"/>
    <n v="0.2"/>
    <n v="4.1391"/>
    <n v="29.433600000000002"/>
    <n v="7.3584000000000005"/>
    <x v="3"/>
    <x v="7"/>
    <s v="Q3"/>
    <x v="2"/>
  </r>
  <r>
    <n v="5714"/>
    <s v="US-2014-143707"/>
    <x v="72"/>
    <x v="1154"/>
    <x v="1"/>
    <s v="HR-14770"/>
    <s v="Hallie Redmond"/>
    <x v="2"/>
    <x v="0"/>
    <x v="20"/>
    <s v="New York"/>
    <x v="45"/>
    <x v="3"/>
    <x v="869"/>
    <x v="2"/>
    <x v="7"/>
    <x v="863"/>
    <n v="5.94"/>
    <n v="3"/>
    <n v="0"/>
    <n v="1.6037999999999999"/>
    <n v="5.94"/>
    <n v="0"/>
    <x v="2"/>
    <x v="10"/>
    <s v="Q1"/>
    <x v="3"/>
  </r>
  <r>
    <n v="5715"/>
    <s v="CA-2017-116939"/>
    <x v="145"/>
    <x v="289"/>
    <x v="1"/>
    <s v="AG-10900"/>
    <s v="Arthur Gainer"/>
    <x v="0"/>
    <x v="0"/>
    <x v="102"/>
    <s v="Virginia"/>
    <x v="195"/>
    <x v="0"/>
    <x v="841"/>
    <x v="1"/>
    <x v="4"/>
    <x v="835"/>
    <n v="177.55"/>
    <n v="5"/>
    <n v="0"/>
    <n v="47.938499999999998"/>
    <n v="177.55"/>
    <n v="0"/>
    <x v="3"/>
    <x v="8"/>
    <s v="Q3"/>
    <x v="2"/>
  </r>
  <r>
    <n v="5716"/>
    <s v="CA-2015-124107"/>
    <x v="330"/>
    <x v="1141"/>
    <x v="0"/>
    <s v="BM-11650"/>
    <s v="Brian Moss"/>
    <x v="1"/>
    <x v="0"/>
    <x v="447"/>
    <s v="Michigan"/>
    <x v="540"/>
    <x v="2"/>
    <x v="695"/>
    <x v="2"/>
    <x v="11"/>
    <x v="695"/>
    <n v="619.95000000000005"/>
    <n v="5"/>
    <n v="0"/>
    <n v="111.59099999999999"/>
    <n v="619.95000000000005"/>
    <n v="0"/>
    <x v="1"/>
    <x v="2"/>
    <s v="Q4"/>
    <x v="5"/>
  </r>
  <r>
    <n v="5717"/>
    <s v="CA-2015-124107"/>
    <x v="330"/>
    <x v="1141"/>
    <x v="0"/>
    <s v="BM-11650"/>
    <s v="Brian Moss"/>
    <x v="1"/>
    <x v="0"/>
    <x v="447"/>
    <s v="Michigan"/>
    <x v="540"/>
    <x v="2"/>
    <x v="119"/>
    <x v="2"/>
    <x v="7"/>
    <x v="119"/>
    <n v="29.16"/>
    <n v="3"/>
    <n v="0"/>
    <n v="8.4564000000000004"/>
    <n v="29.16"/>
    <n v="0"/>
    <x v="1"/>
    <x v="2"/>
    <s v="Q4"/>
    <x v="5"/>
  </r>
  <r>
    <n v="5718"/>
    <s v="CA-2015-124107"/>
    <x v="330"/>
    <x v="1141"/>
    <x v="0"/>
    <s v="BM-11650"/>
    <s v="Brian Moss"/>
    <x v="1"/>
    <x v="0"/>
    <x v="447"/>
    <s v="Michigan"/>
    <x v="540"/>
    <x v="2"/>
    <x v="1451"/>
    <x v="1"/>
    <x v="12"/>
    <x v="153"/>
    <n v="57.96"/>
    <n v="7"/>
    <n v="0"/>
    <n v="27.241199999999999"/>
    <n v="57.96"/>
    <n v="0"/>
    <x v="1"/>
    <x v="2"/>
    <s v="Q4"/>
    <x v="5"/>
  </r>
  <r>
    <n v="5719"/>
    <s v="CA-2015-124107"/>
    <x v="330"/>
    <x v="1141"/>
    <x v="0"/>
    <s v="BM-11650"/>
    <s v="Brian Moss"/>
    <x v="1"/>
    <x v="0"/>
    <x v="447"/>
    <s v="Michigan"/>
    <x v="540"/>
    <x v="2"/>
    <x v="930"/>
    <x v="1"/>
    <x v="9"/>
    <x v="923"/>
    <n v="29.402999999999999"/>
    <n v="3"/>
    <n v="0.1"/>
    <n v="5.2271999999999998"/>
    <n v="26.462699999999998"/>
    <n v="2.9403000000000001"/>
    <x v="1"/>
    <x v="2"/>
    <s v="Q4"/>
    <x v="5"/>
  </r>
  <r>
    <n v="5720"/>
    <s v="CA-2017-126550"/>
    <x v="1065"/>
    <x v="504"/>
    <x v="0"/>
    <s v="RD-19720"/>
    <s v="Roger Demir"/>
    <x v="0"/>
    <x v="0"/>
    <x v="240"/>
    <s v="Indiana"/>
    <x v="376"/>
    <x v="2"/>
    <x v="1569"/>
    <x v="1"/>
    <x v="4"/>
    <x v="1560"/>
    <n v="81.400000000000006"/>
    <n v="5"/>
    <n v="0"/>
    <n v="21.164000000000001"/>
    <n v="81.400000000000006"/>
    <n v="0"/>
    <x v="3"/>
    <x v="10"/>
    <s v="Q1"/>
    <x v="4"/>
  </r>
  <r>
    <n v="5721"/>
    <s v="CA-2015-138674"/>
    <x v="717"/>
    <x v="50"/>
    <x v="2"/>
    <s v="KB-16585"/>
    <s v="Ken Black"/>
    <x v="1"/>
    <x v="0"/>
    <x v="24"/>
    <s v="Oregon"/>
    <x v="329"/>
    <x v="1"/>
    <x v="52"/>
    <x v="1"/>
    <x v="13"/>
    <x v="52"/>
    <n v="8.7200000000000006"/>
    <n v="5"/>
    <n v="0.2"/>
    <n v="2.2890000000000001"/>
    <n v="6.9760000000000009"/>
    <n v="1.7440000000000002"/>
    <x v="1"/>
    <x v="0"/>
    <s v="Q4"/>
    <x v="3"/>
  </r>
  <r>
    <n v="5722"/>
    <s v="CA-2015-138674"/>
    <x v="717"/>
    <x v="50"/>
    <x v="2"/>
    <s v="KB-16585"/>
    <s v="Ken Black"/>
    <x v="1"/>
    <x v="0"/>
    <x v="24"/>
    <s v="Oregon"/>
    <x v="329"/>
    <x v="1"/>
    <x v="1302"/>
    <x v="2"/>
    <x v="11"/>
    <x v="1287"/>
    <n v="91.176000000000002"/>
    <n v="3"/>
    <n v="0.2"/>
    <n v="4.5587999999999997"/>
    <n v="72.94080000000001"/>
    <n v="18.235200000000003"/>
    <x v="1"/>
    <x v="0"/>
    <s v="Q4"/>
    <x v="3"/>
  </r>
  <r>
    <n v="5723"/>
    <s v="CA-2015-138674"/>
    <x v="717"/>
    <x v="50"/>
    <x v="2"/>
    <s v="KB-16585"/>
    <s v="Ken Black"/>
    <x v="1"/>
    <x v="0"/>
    <x v="24"/>
    <s v="Oregon"/>
    <x v="329"/>
    <x v="1"/>
    <x v="1233"/>
    <x v="2"/>
    <x v="11"/>
    <x v="1216"/>
    <n v="159.96799999999999"/>
    <n v="4"/>
    <n v="0.2"/>
    <n v="29.994"/>
    <n v="127.9744"/>
    <n v="31.993600000000001"/>
    <x v="1"/>
    <x v="0"/>
    <s v="Q4"/>
    <x v="3"/>
  </r>
  <r>
    <n v="5724"/>
    <s v="CA-2016-165820"/>
    <x v="182"/>
    <x v="424"/>
    <x v="1"/>
    <s v="DW-13585"/>
    <s v="Dorothy Wardle"/>
    <x v="1"/>
    <x v="0"/>
    <x v="8"/>
    <s v="California"/>
    <x v="9"/>
    <x v="1"/>
    <x v="832"/>
    <x v="1"/>
    <x v="10"/>
    <x v="827"/>
    <n v="12.96"/>
    <n v="2"/>
    <n v="0"/>
    <n v="6.2207999999999997"/>
    <n v="12.96"/>
    <n v="0"/>
    <x v="0"/>
    <x v="8"/>
    <s v="Q3"/>
    <x v="2"/>
  </r>
  <r>
    <n v="5725"/>
    <s v="CA-2014-103191"/>
    <x v="358"/>
    <x v="1138"/>
    <x v="1"/>
    <s v="VG-21805"/>
    <s v="Vivek Grady"/>
    <x v="1"/>
    <x v="0"/>
    <x v="22"/>
    <s v="Illinois"/>
    <x v="155"/>
    <x v="2"/>
    <x v="942"/>
    <x v="1"/>
    <x v="4"/>
    <x v="935"/>
    <n v="331.536"/>
    <n v="3"/>
    <n v="0.2"/>
    <n v="-82.884"/>
    <n v="265.22880000000004"/>
    <n v="66.307200000000009"/>
    <x v="2"/>
    <x v="8"/>
    <s v="Q3"/>
    <x v="2"/>
  </r>
  <r>
    <n v="5726"/>
    <s v="CA-2015-103933"/>
    <x v="12"/>
    <x v="538"/>
    <x v="2"/>
    <s v="DR-12880"/>
    <s v="Dan Reichenbach"/>
    <x v="1"/>
    <x v="0"/>
    <x v="20"/>
    <s v="New York"/>
    <x v="164"/>
    <x v="3"/>
    <x v="1336"/>
    <x v="2"/>
    <x v="11"/>
    <x v="1321"/>
    <n v="899.91"/>
    <n v="9"/>
    <n v="0"/>
    <n v="395.96039999999999"/>
    <n v="899.91"/>
    <n v="0"/>
    <x v="1"/>
    <x v="8"/>
    <s v="Q3"/>
    <x v="5"/>
  </r>
  <r>
    <n v="5727"/>
    <s v="CA-2015-110548"/>
    <x v="124"/>
    <x v="970"/>
    <x v="1"/>
    <s v="AH-10690"/>
    <s v="Anna Häberlin"/>
    <x v="1"/>
    <x v="0"/>
    <x v="12"/>
    <s v="Texas"/>
    <x v="14"/>
    <x v="2"/>
    <x v="981"/>
    <x v="2"/>
    <x v="7"/>
    <x v="974"/>
    <n v="946.34400000000005"/>
    <n v="7"/>
    <n v="0.2"/>
    <n v="118.29300000000001"/>
    <n v="757.07520000000011"/>
    <n v="189.26880000000003"/>
    <x v="1"/>
    <x v="5"/>
    <s v="Q2"/>
    <x v="2"/>
  </r>
  <r>
    <n v="5728"/>
    <s v="CA-2017-117324"/>
    <x v="166"/>
    <x v="114"/>
    <x v="1"/>
    <s v="JP-15520"/>
    <s v="Jeremy Pistek"/>
    <x v="0"/>
    <x v="0"/>
    <x v="6"/>
    <s v="Wisconsin"/>
    <x v="7"/>
    <x v="2"/>
    <x v="1089"/>
    <x v="2"/>
    <x v="11"/>
    <x v="1079"/>
    <n v="178.11"/>
    <n v="3"/>
    <n v="0"/>
    <n v="32.059800000000003"/>
    <n v="178.11"/>
    <n v="0"/>
    <x v="3"/>
    <x v="4"/>
    <s v="Q4"/>
    <x v="5"/>
  </r>
  <r>
    <n v="5729"/>
    <s v="CA-2017-117324"/>
    <x v="166"/>
    <x v="114"/>
    <x v="1"/>
    <s v="JP-15520"/>
    <s v="Jeremy Pistek"/>
    <x v="0"/>
    <x v="0"/>
    <x v="6"/>
    <s v="Wisconsin"/>
    <x v="7"/>
    <x v="2"/>
    <x v="963"/>
    <x v="1"/>
    <x v="9"/>
    <x v="956"/>
    <n v="1089.75"/>
    <n v="3"/>
    <n v="0"/>
    <n v="305.13"/>
    <n v="1089.75"/>
    <n v="0"/>
    <x v="3"/>
    <x v="4"/>
    <s v="Q4"/>
    <x v="5"/>
  </r>
  <r>
    <n v="5730"/>
    <s v="CA-2017-117324"/>
    <x v="166"/>
    <x v="114"/>
    <x v="1"/>
    <s v="JP-15520"/>
    <s v="Jeremy Pistek"/>
    <x v="0"/>
    <x v="0"/>
    <x v="6"/>
    <s v="Wisconsin"/>
    <x v="7"/>
    <x v="2"/>
    <x v="580"/>
    <x v="1"/>
    <x v="2"/>
    <x v="580"/>
    <n v="61.06"/>
    <n v="2"/>
    <n v="0"/>
    <n v="28.087599999999998"/>
    <n v="61.06"/>
    <n v="0"/>
    <x v="3"/>
    <x v="4"/>
    <s v="Q4"/>
    <x v="5"/>
  </r>
  <r>
    <n v="5731"/>
    <s v="CA-2017-117324"/>
    <x v="166"/>
    <x v="114"/>
    <x v="1"/>
    <s v="JP-15520"/>
    <s v="Jeremy Pistek"/>
    <x v="0"/>
    <x v="0"/>
    <x v="6"/>
    <s v="Wisconsin"/>
    <x v="7"/>
    <x v="2"/>
    <x v="1121"/>
    <x v="0"/>
    <x v="0"/>
    <x v="1109"/>
    <n v="459.92"/>
    <n v="4"/>
    <n v="0"/>
    <n v="41.392800000000001"/>
    <n v="459.92"/>
    <n v="0"/>
    <x v="3"/>
    <x v="4"/>
    <s v="Q4"/>
    <x v="5"/>
  </r>
  <r>
    <n v="5732"/>
    <s v="CA-2017-117324"/>
    <x v="166"/>
    <x v="114"/>
    <x v="1"/>
    <s v="JP-15520"/>
    <s v="Jeremy Pistek"/>
    <x v="0"/>
    <x v="0"/>
    <x v="6"/>
    <s v="Wisconsin"/>
    <x v="7"/>
    <x v="2"/>
    <x v="320"/>
    <x v="1"/>
    <x v="10"/>
    <x v="320"/>
    <n v="27.52"/>
    <n v="4"/>
    <n v="0"/>
    <n v="12.6592"/>
    <n v="27.52"/>
    <n v="0"/>
    <x v="3"/>
    <x v="4"/>
    <s v="Q4"/>
    <x v="5"/>
  </r>
  <r>
    <n v="5733"/>
    <s v="CA-2017-143574"/>
    <x v="222"/>
    <x v="354"/>
    <x v="2"/>
    <s v="DR-12880"/>
    <s v="Dan Reichenbach"/>
    <x v="1"/>
    <x v="0"/>
    <x v="451"/>
    <s v="Connecticut"/>
    <x v="544"/>
    <x v="3"/>
    <x v="1531"/>
    <x v="0"/>
    <x v="0"/>
    <x v="1518"/>
    <n v="638.82000000000005"/>
    <n v="9"/>
    <n v="0"/>
    <n v="185.2578"/>
    <n v="638.82000000000005"/>
    <n v="0"/>
    <x v="3"/>
    <x v="1"/>
    <s v="Q2"/>
    <x v="6"/>
  </r>
  <r>
    <n v="5734"/>
    <s v="CA-2017-143574"/>
    <x v="222"/>
    <x v="354"/>
    <x v="2"/>
    <s v="DR-12880"/>
    <s v="Dan Reichenbach"/>
    <x v="1"/>
    <x v="0"/>
    <x v="451"/>
    <s v="Connecticut"/>
    <x v="544"/>
    <x v="3"/>
    <x v="682"/>
    <x v="1"/>
    <x v="14"/>
    <x v="682"/>
    <n v="30.69"/>
    <n v="3"/>
    <n v="0"/>
    <n v="7.9794"/>
    <n v="30.69"/>
    <n v="0"/>
    <x v="3"/>
    <x v="1"/>
    <s v="Q2"/>
    <x v="6"/>
  </r>
  <r>
    <n v="5735"/>
    <s v="CA-2017-143574"/>
    <x v="222"/>
    <x v="354"/>
    <x v="2"/>
    <s v="DR-12880"/>
    <s v="Dan Reichenbach"/>
    <x v="1"/>
    <x v="0"/>
    <x v="451"/>
    <s v="Connecticut"/>
    <x v="544"/>
    <x v="3"/>
    <x v="980"/>
    <x v="0"/>
    <x v="5"/>
    <x v="973"/>
    <n v="25.16"/>
    <n v="2"/>
    <n v="0"/>
    <n v="8.5543999999999993"/>
    <n v="25.16"/>
    <n v="0"/>
    <x v="3"/>
    <x v="1"/>
    <s v="Q2"/>
    <x v="6"/>
  </r>
  <r>
    <n v="5736"/>
    <s v="CA-2014-111773"/>
    <x v="290"/>
    <x v="890"/>
    <x v="1"/>
    <s v="JK-15625"/>
    <s v="Jim Karlsson"/>
    <x v="0"/>
    <x v="0"/>
    <x v="20"/>
    <s v="New York"/>
    <x v="23"/>
    <x v="3"/>
    <x v="1458"/>
    <x v="1"/>
    <x v="8"/>
    <x v="1444"/>
    <n v="13.92"/>
    <n v="3"/>
    <n v="0.2"/>
    <n v="4.8719999999999999"/>
    <n v="11.136000000000001"/>
    <n v="2.7840000000000003"/>
    <x v="2"/>
    <x v="1"/>
    <s v="Q2"/>
    <x v="1"/>
  </r>
  <r>
    <n v="5737"/>
    <s v="CA-2014-148614"/>
    <x v="407"/>
    <x v="1155"/>
    <x v="1"/>
    <s v="MV-17485"/>
    <s v="Mark Van Huff"/>
    <x v="0"/>
    <x v="0"/>
    <x v="1"/>
    <s v="California"/>
    <x v="13"/>
    <x v="1"/>
    <x v="364"/>
    <x v="1"/>
    <x v="10"/>
    <x v="364"/>
    <n v="19.36"/>
    <n v="2"/>
    <n v="0"/>
    <n v="9.2927999999999997"/>
    <n v="19.36"/>
    <n v="0"/>
    <x v="2"/>
    <x v="9"/>
    <s v="Q1"/>
    <x v="2"/>
  </r>
  <r>
    <n v="5738"/>
    <s v="CA-2014-148614"/>
    <x v="407"/>
    <x v="1155"/>
    <x v="1"/>
    <s v="MV-17485"/>
    <s v="Mark Van Huff"/>
    <x v="0"/>
    <x v="0"/>
    <x v="1"/>
    <s v="California"/>
    <x v="13"/>
    <x v="1"/>
    <x v="76"/>
    <x v="0"/>
    <x v="5"/>
    <x v="76"/>
    <n v="19.3"/>
    <n v="2"/>
    <n v="0"/>
    <n v="5.79"/>
    <n v="19.3"/>
    <n v="0"/>
    <x v="2"/>
    <x v="9"/>
    <s v="Q1"/>
    <x v="2"/>
  </r>
  <r>
    <n v="5739"/>
    <s v="CA-2017-156139"/>
    <x v="413"/>
    <x v="335"/>
    <x v="1"/>
    <s v="BP-11155"/>
    <s v="Becky Pak"/>
    <x v="0"/>
    <x v="0"/>
    <x v="8"/>
    <s v="California"/>
    <x v="9"/>
    <x v="1"/>
    <x v="1399"/>
    <x v="1"/>
    <x v="8"/>
    <x v="1386"/>
    <n v="38.375999999999998"/>
    <n v="3"/>
    <n v="0.2"/>
    <n v="13.4316"/>
    <n v="30.700800000000001"/>
    <n v="7.6752000000000002"/>
    <x v="0"/>
    <x v="4"/>
    <s v="Q4"/>
    <x v="3"/>
  </r>
  <r>
    <n v="5740"/>
    <s v="US-2017-147886"/>
    <x v="615"/>
    <x v="866"/>
    <x v="2"/>
    <s v="DH-13075"/>
    <s v="Dave Hallsten"/>
    <x v="1"/>
    <x v="0"/>
    <x v="54"/>
    <s v="California"/>
    <x v="260"/>
    <x v="1"/>
    <x v="1641"/>
    <x v="1"/>
    <x v="10"/>
    <x v="1631"/>
    <n v="12.96"/>
    <n v="2"/>
    <n v="0"/>
    <n v="6.3503999999999996"/>
    <n v="12.96"/>
    <n v="0"/>
    <x v="3"/>
    <x v="10"/>
    <s v="Q1"/>
    <x v="0"/>
  </r>
  <r>
    <n v="5741"/>
    <s v="US-2017-147886"/>
    <x v="615"/>
    <x v="866"/>
    <x v="2"/>
    <s v="DH-13075"/>
    <s v="Dave Hallsten"/>
    <x v="1"/>
    <x v="0"/>
    <x v="54"/>
    <s v="California"/>
    <x v="260"/>
    <x v="1"/>
    <x v="750"/>
    <x v="0"/>
    <x v="5"/>
    <x v="748"/>
    <n v="26.48"/>
    <n v="1"/>
    <n v="0"/>
    <n v="10.0624"/>
    <n v="26.48"/>
    <n v="0"/>
    <x v="3"/>
    <x v="10"/>
    <s v="Q1"/>
    <x v="0"/>
  </r>
  <r>
    <n v="5742"/>
    <s v="US-2017-147886"/>
    <x v="615"/>
    <x v="866"/>
    <x v="2"/>
    <s v="DH-13075"/>
    <s v="Dave Hallsten"/>
    <x v="1"/>
    <x v="0"/>
    <x v="54"/>
    <s v="California"/>
    <x v="260"/>
    <x v="1"/>
    <x v="1093"/>
    <x v="2"/>
    <x v="15"/>
    <x v="1083"/>
    <n v="532.72"/>
    <n v="2"/>
    <n v="0.2"/>
    <n v="53.271999999999998"/>
    <n v="426.17600000000004"/>
    <n v="106.54400000000001"/>
    <x v="3"/>
    <x v="10"/>
    <s v="Q1"/>
    <x v="0"/>
  </r>
  <r>
    <n v="5743"/>
    <s v="US-2017-147886"/>
    <x v="615"/>
    <x v="866"/>
    <x v="2"/>
    <s v="DH-13075"/>
    <s v="Dave Hallsten"/>
    <x v="1"/>
    <x v="0"/>
    <x v="54"/>
    <s v="California"/>
    <x v="260"/>
    <x v="1"/>
    <x v="652"/>
    <x v="1"/>
    <x v="10"/>
    <x v="652"/>
    <n v="26.72"/>
    <n v="4"/>
    <n v="0"/>
    <n v="12.8256"/>
    <n v="26.72"/>
    <n v="0"/>
    <x v="3"/>
    <x v="10"/>
    <s v="Q1"/>
    <x v="0"/>
  </r>
  <r>
    <n v="5744"/>
    <s v="US-2017-147886"/>
    <x v="615"/>
    <x v="866"/>
    <x v="2"/>
    <s v="DH-13075"/>
    <s v="Dave Hallsten"/>
    <x v="1"/>
    <x v="0"/>
    <x v="54"/>
    <s v="California"/>
    <x v="260"/>
    <x v="1"/>
    <x v="578"/>
    <x v="1"/>
    <x v="10"/>
    <x v="578"/>
    <n v="20.04"/>
    <n v="3"/>
    <n v="0"/>
    <n v="9.6191999999999993"/>
    <n v="20.04"/>
    <n v="0"/>
    <x v="3"/>
    <x v="10"/>
    <s v="Q1"/>
    <x v="0"/>
  </r>
  <r>
    <n v="5745"/>
    <s v="US-2017-147886"/>
    <x v="615"/>
    <x v="866"/>
    <x v="2"/>
    <s v="DH-13075"/>
    <s v="Dave Hallsten"/>
    <x v="1"/>
    <x v="0"/>
    <x v="54"/>
    <s v="California"/>
    <x v="260"/>
    <x v="1"/>
    <x v="418"/>
    <x v="1"/>
    <x v="4"/>
    <x v="418"/>
    <n v="795.48"/>
    <n v="7"/>
    <n v="0"/>
    <n v="7.9547999999999996"/>
    <n v="795.48"/>
    <n v="0"/>
    <x v="3"/>
    <x v="10"/>
    <s v="Q1"/>
    <x v="0"/>
  </r>
  <r>
    <n v="5746"/>
    <s v="US-2017-147886"/>
    <x v="615"/>
    <x v="866"/>
    <x v="2"/>
    <s v="DH-13075"/>
    <s v="Dave Hallsten"/>
    <x v="1"/>
    <x v="0"/>
    <x v="54"/>
    <s v="California"/>
    <x v="260"/>
    <x v="1"/>
    <x v="1392"/>
    <x v="0"/>
    <x v="5"/>
    <x v="1378"/>
    <n v="21.56"/>
    <n v="7"/>
    <n v="0"/>
    <n v="6.8992000000000004"/>
    <n v="21.56"/>
    <n v="0"/>
    <x v="3"/>
    <x v="10"/>
    <s v="Q1"/>
    <x v="0"/>
  </r>
  <r>
    <n v="5747"/>
    <s v="CA-2016-113733"/>
    <x v="16"/>
    <x v="485"/>
    <x v="1"/>
    <s v="LH-16900"/>
    <s v="Lena Hernandez"/>
    <x v="0"/>
    <x v="0"/>
    <x v="202"/>
    <s v="North Carolina"/>
    <x v="253"/>
    <x v="0"/>
    <x v="495"/>
    <x v="2"/>
    <x v="7"/>
    <x v="495"/>
    <n v="249.584"/>
    <n v="2"/>
    <n v="0.2"/>
    <n v="31.198"/>
    <n v="199.66720000000001"/>
    <n v="49.916800000000002"/>
    <x v="0"/>
    <x v="4"/>
    <s v="Q4"/>
    <x v="6"/>
  </r>
  <r>
    <n v="5748"/>
    <s v="CA-2016-113733"/>
    <x v="16"/>
    <x v="485"/>
    <x v="1"/>
    <s v="LH-16900"/>
    <s v="Lena Hernandez"/>
    <x v="0"/>
    <x v="0"/>
    <x v="202"/>
    <s v="North Carolina"/>
    <x v="253"/>
    <x v="0"/>
    <x v="721"/>
    <x v="2"/>
    <x v="11"/>
    <x v="720"/>
    <n v="68.111999999999995"/>
    <n v="3"/>
    <n v="0.2"/>
    <n v="17.8794"/>
    <n v="54.489599999999996"/>
    <n v="13.622399999999999"/>
    <x v="0"/>
    <x v="4"/>
    <s v="Q4"/>
    <x v="6"/>
  </r>
  <r>
    <n v="5749"/>
    <s v="CA-2016-113733"/>
    <x v="16"/>
    <x v="485"/>
    <x v="1"/>
    <s v="LH-16900"/>
    <s v="Lena Hernandez"/>
    <x v="0"/>
    <x v="0"/>
    <x v="202"/>
    <s v="North Carolina"/>
    <x v="253"/>
    <x v="0"/>
    <x v="1691"/>
    <x v="2"/>
    <x v="11"/>
    <x v="1679"/>
    <n v="16.559999999999999"/>
    <n v="3"/>
    <n v="0.2"/>
    <n v="-2.484"/>
    <n v="13.247999999999999"/>
    <n v="3.3119999999999998"/>
    <x v="0"/>
    <x v="4"/>
    <s v="Q4"/>
    <x v="6"/>
  </r>
  <r>
    <n v="5750"/>
    <s v="CA-2017-104913"/>
    <x v="551"/>
    <x v="228"/>
    <x v="1"/>
    <s v="DK-13090"/>
    <s v="Dave Kipp"/>
    <x v="0"/>
    <x v="0"/>
    <x v="85"/>
    <s v="New York"/>
    <x v="254"/>
    <x v="3"/>
    <x v="1250"/>
    <x v="2"/>
    <x v="7"/>
    <x v="1234"/>
    <n v="74.95"/>
    <n v="5"/>
    <n v="0"/>
    <n v="36.725499999999997"/>
    <n v="74.95"/>
    <n v="0"/>
    <x v="3"/>
    <x v="0"/>
    <s v="Q4"/>
    <x v="3"/>
  </r>
  <r>
    <n v="5751"/>
    <s v="CA-2014-145800"/>
    <x v="992"/>
    <x v="1071"/>
    <x v="1"/>
    <s v="SS-20410"/>
    <s v="Shahid Shariari"/>
    <x v="0"/>
    <x v="0"/>
    <x v="452"/>
    <s v="Illinois"/>
    <x v="545"/>
    <x v="2"/>
    <x v="10"/>
    <x v="0"/>
    <x v="3"/>
    <x v="10"/>
    <n v="355.45499999999998"/>
    <n v="3"/>
    <n v="0.5"/>
    <n v="-184.8366"/>
    <n v="177.72749999999999"/>
    <n v="177.72749999999999"/>
    <x v="2"/>
    <x v="5"/>
    <s v="Q2"/>
    <x v="5"/>
  </r>
  <r>
    <n v="5752"/>
    <s v="CA-2016-125850"/>
    <x v="115"/>
    <x v="113"/>
    <x v="1"/>
    <s v="FP-14320"/>
    <s v="Frank Preis"/>
    <x v="0"/>
    <x v="0"/>
    <x v="70"/>
    <s v="California"/>
    <x v="88"/>
    <x v="1"/>
    <x v="1760"/>
    <x v="1"/>
    <x v="2"/>
    <x v="1749"/>
    <n v="44.4"/>
    <n v="3"/>
    <n v="0"/>
    <n v="22.2"/>
    <n v="44.4"/>
    <n v="0"/>
    <x v="0"/>
    <x v="9"/>
    <s v="Q1"/>
    <x v="5"/>
  </r>
  <r>
    <n v="5753"/>
    <s v="CA-2016-125850"/>
    <x v="115"/>
    <x v="113"/>
    <x v="1"/>
    <s v="FP-14320"/>
    <s v="Frank Preis"/>
    <x v="0"/>
    <x v="0"/>
    <x v="70"/>
    <s v="California"/>
    <x v="88"/>
    <x v="1"/>
    <x v="617"/>
    <x v="1"/>
    <x v="2"/>
    <x v="617"/>
    <n v="20.65"/>
    <n v="5"/>
    <n v="0"/>
    <n v="9.4990000000000006"/>
    <n v="20.65"/>
    <n v="0"/>
    <x v="0"/>
    <x v="9"/>
    <s v="Q1"/>
    <x v="5"/>
  </r>
  <r>
    <n v="5754"/>
    <s v="CA-2016-118514"/>
    <x v="1066"/>
    <x v="1156"/>
    <x v="1"/>
    <s v="LC-17050"/>
    <s v="Liz Carlisle"/>
    <x v="0"/>
    <x v="0"/>
    <x v="102"/>
    <s v="Kentucky"/>
    <x v="126"/>
    <x v="0"/>
    <x v="377"/>
    <x v="0"/>
    <x v="1"/>
    <x v="378"/>
    <n v="866.4"/>
    <n v="4"/>
    <n v="0"/>
    <n v="225.26400000000001"/>
    <n v="866.4"/>
    <n v="0"/>
    <x v="0"/>
    <x v="11"/>
    <s v="Q1"/>
    <x v="4"/>
  </r>
  <r>
    <n v="5755"/>
    <s v="CA-2015-150749"/>
    <x v="368"/>
    <x v="1157"/>
    <x v="0"/>
    <s v="AS-10240"/>
    <s v="Alan Shonely"/>
    <x v="0"/>
    <x v="0"/>
    <x v="24"/>
    <s v="Virginia"/>
    <x v="28"/>
    <x v="0"/>
    <x v="324"/>
    <x v="1"/>
    <x v="6"/>
    <x v="324"/>
    <n v="5.56"/>
    <n v="2"/>
    <n v="0"/>
    <n v="1.4456"/>
    <n v="5.56"/>
    <n v="0"/>
    <x v="1"/>
    <x v="10"/>
    <s v="Q1"/>
    <x v="1"/>
  </r>
  <r>
    <n v="5756"/>
    <s v="CA-2014-163748"/>
    <x v="1005"/>
    <x v="1146"/>
    <x v="1"/>
    <s v="HG-15025"/>
    <s v="Hunter Glantz"/>
    <x v="0"/>
    <x v="0"/>
    <x v="5"/>
    <s v="Texas"/>
    <x v="6"/>
    <x v="2"/>
    <x v="1683"/>
    <x v="1"/>
    <x v="9"/>
    <x v="1671"/>
    <n v="3.16"/>
    <n v="4"/>
    <n v="0.8"/>
    <n v="-8.532"/>
    <n v="0.6319999999999999"/>
    <n v="2.5280000000000005"/>
    <x v="2"/>
    <x v="2"/>
    <s v="Q4"/>
    <x v="0"/>
  </r>
  <r>
    <n v="5757"/>
    <s v="CA-2014-163748"/>
    <x v="1005"/>
    <x v="1146"/>
    <x v="1"/>
    <s v="HG-15025"/>
    <s v="Hunter Glantz"/>
    <x v="0"/>
    <x v="0"/>
    <x v="5"/>
    <s v="Texas"/>
    <x v="6"/>
    <x v="2"/>
    <x v="615"/>
    <x v="2"/>
    <x v="16"/>
    <x v="615"/>
    <n v="1999.96"/>
    <n v="5"/>
    <n v="0.2"/>
    <n v="624.98749999999995"/>
    <n v="1599.9680000000001"/>
    <n v="399.99200000000002"/>
    <x v="2"/>
    <x v="2"/>
    <s v="Q4"/>
    <x v="0"/>
  </r>
  <r>
    <n v="5758"/>
    <s v="CA-2015-119634"/>
    <x v="1067"/>
    <x v="99"/>
    <x v="1"/>
    <s v="BW-11065"/>
    <s v="Barry Weirich"/>
    <x v="0"/>
    <x v="0"/>
    <x v="253"/>
    <s v="North Carolina"/>
    <x v="313"/>
    <x v="0"/>
    <x v="1006"/>
    <x v="0"/>
    <x v="5"/>
    <x v="1381"/>
    <n v="46.152000000000001"/>
    <n v="3"/>
    <n v="0.2"/>
    <n v="12.1149"/>
    <n v="36.921600000000005"/>
    <n v="9.2304000000000013"/>
    <x v="1"/>
    <x v="6"/>
    <s v="Q3"/>
    <x v="0"/>
  </r>
  <r>
    <n v="5759"/>
    <s v="CA-2015-149300"/>
    <x v="6"/>
    <x v="78"/>
    <x v="2"/>
    <s v="BH-11710"/>
    <s v="Brosina Hoffman"/>
    <x v="0"/>
    <x v="0"/>
    <x v="146"/>
    <s v="Florida"/>
    <x v="186"/>
    <x v="0"/>
    <x v="1734"/>
    <x v="2"/>
    <x v="15"/>
    <x v="1722"/>
    <n v="32.984999999999999"/>
    <n v="3"/>
    <n v="0.5"/>
    <n v="-1.9791000000000001"/>
    <n v="16.4925"/>
    <n v="16.4925"/>
    <x v="1"/>
    <x v="0"/>
    <s v="Q4"/>
    <x v="1"/>
  </r>
  <r>
    <n v="5760"/>
    <s v="US-2016-111528"/>
    <x v="945"/>
    <x v="525"/>
    <x v="3"/>
    <s v="JP-16135"/>
    <s v="Julie Prescott"/>
    <x v="2"/>
    <x v="0"/>
    <x v="1"/>
    <s v="California"/>
    <x v="3"/>
    <x v="1"/>
    <x v="772"/>
    <x v="1"/>
    <x v="4"/>
    <x v="771"/>
    <n v="481.32"/>
    <n v="4"/>
    <n v="0"/>
    <n v="125.14319999999999"/>
    <n v="481.32"/>
    <n v="0"/>
    <x v="0"/>
    <x v="4"/>
    <s v="Q4"/>
    <x v="5"/>
  </r>
  <r>
    <n v="5761"/>
    <s v="US-2016-111528"/>
    <x v="945"/>
    <x v="525"/>
    <x v="3"/>
    <s v="JP-16135"/>
    <s v="Julie Prescott"/>
    <x v="2"/>
    <x v="0"/>
    <x v="1"/>
    <s v="California"/>
    <x v="3"/>
    <x v="1"/>
    <x v="416"/>
    <x v="1"/>
    <x v="8"/>
    <x v="416"/>
    <n v="6.3840000000000003"/>
    <n v="1"/>
    <n v="0.2"/>
    <n v="2.1545999999999998"/>
    <n v="5.1072000000000006"/>
    <n v="1.2768000000000002"/>
    <x v="0"/>
    <x v="4"/>
    <s v="Q4"/>
    <x v="5"/>
  </r>
  <r>
    <n v="5762"/>
    <s v="CA-2017-158169"/>
    <x v="801"/>
    <x v="719"/>
    <x v="2"/>
    <s v="JM-16195"/>
    <s v="Justin MacKendrick"/>
    <x v="0"/>
    <x v="0"/>
    <x v="453"/>
    <s v="California"/>
    <x v="546"/>
    <x v="1"/>
    <x v="1107"/>
    <x v="1"/>
    <x v="9"/>
    <x v="1096"/>
    <n v="542.94000000000005"/>
    <n v="3"/>
    <n v="0"/>
    <n v="152.0232"/>
    <n v="542.94000000000005"/>
    <n v="0"/>
    <x v="3"/>
    <x v="6"/>
    <s v="Q3"/>
    <x v="3"/>
  </r>
  <r>
    <n v="5763"/>
    <s v="CA-2017-158169"/>
    <x v="801"/>
    <x v="719"/>
    <x v="2"/>
    <s v="JM-16195"/>
    <s v="Justin MacKendrick"/>
    <x v="0"/>
    <x v="0"/>
    <x v="453"/>
    <s v="California"/>
    <x v="546"/>
    <x v="1"/>
    <x v="1001"/>
    <x v="0"/>
    <x v="5"/>
    <x v="993"/>
    <n v="54.92"/>
    <n v="4"/>
    <n v="0"/>
    <n v="19.7712"/>
    <n v="54.92"/>
    <n v="0"/>
    <x v="3"/>
    <x v="6"/>
    <s v="Q3"/>
    <x v="3"/>
  </r>
  <r>
    <n v="5764"/>
    <s v="CA-2015-162047"/>
    <x v="502"/>
    <x v="745"/>
    <x v="2"/>
    <s v="FH-14365"/>
    <s v="Fred Hopkins"/>
    <x v="1"/>
    <x v="0"/>
    <x v="85"/>
    <s v="New York"/>
    <x v="254"/>
    <x v="3"/>
    <x v="1578"/>
    <x v="0"/>
    <x v="1"/>
    <x v="1569"/>
    <n v="1448.82"/>
    <n v="10"/>
    <n v="0.1"/>
    <n v="209.274"/>
    <n v="1303.9379999999999"/>
    <n v="144.88200000000001"/>
    <x v="1"/>
    <x v="0"/>
    <s v="Q4"/>
    <x v="0"/>
  </r>
  <r>
    <n v="5765"/>
    <s v="CA-2015-117772"/>
    <x v="229"/>
    <x v="64"/>
    <x v="0"/>
    <s v="MC-17575"/>
    <s v="Matt Collins"/>
    <x v="0"/>
    <x v="0"/>
    <x v="4"/>
    <s v="Washington"/>
    <x v="5"/>
    <x v="1"/>
    <x v="1755"/>
    <x v="1"/>
    <x v="4"/>
    <x v="1745"/>
    <n v="353.88"/>
    <n v="6"/>
    <n v="0"/>
    <n v="17.693999999999999"/>
    <n v="353.88"/>
    <n v="0"/>
    <x v="1"/>
    <x v="8"/>
    <s v="Q3"/>
    <x v="6"/>
  </r>
  <r>
    <n v="5766"/>
    <s v="US-2014-126340"/>
    <x v="1068"/>
    <x v="390"/>
    <x v="1"/>
    <s v="EB-13870"/>
    <s v="Emily Burns"/>
    <x v="0"/>
    <x v="0"/>
    <x v="454"/>
    <s v="California"/>
    <x v="547"/>
    <x v="1"/>
    <x v="872"/>
    <x v="2"/>
    <x v="7"/>
    <x v="866"/>
    <n v="333.57600000000002"/>
    <n v="3"/>
    <n v="0.2"/>
    <n v="25.0182"/>
    <n v="266.86080000000004"/>
    <n v="66.71520000000001"/>
    <x v="2"/>
    <x v="0"/>
    <s v="Q4"/>
    <x v="3"/>
  </r>
  <r>
    <n v="5767"/>
    <s v="CA-2016-149685"/>
    <x v="750"/>
    <x v="831"/>
    <x v="1"/>
    <s v="PM-19135"/>
    <s v="Peter McVee"/>
    <x v="2"/>
    <x v="0"/>
    <x v="52"/>
    <s v="Texas"/>
    <x v="65"/>
    <x v="2"/>
    <x v="1351"/>
    <x v="1"/>
    <x v="2"/>
    <x v="1337"/>
    <n v="60.143999999999998"/>
    <n v="6"/>
    <n v="0.2"/>
    <n v="20.2986"/>
    <n v="48.115200000000002"/>
    <n v="12.0288"/>
    <x v="0"/>
    <x v="2"/>
    <s v="Q4"/>
    <x v="3"/>
  </r>
  <r>
    <n v="5768"/>
    <s v="CA-2017-126396"/>
    <x v="565"/>
    <x v="230"/>
    <x v="0"/>
    <s v="AR-10345"/>
    <s v="Alex Russell"/>
    <x v="1"/>
    <x v="0"/>
    <x v="12"/>
    <s v="Texas"/>
    <x v="32"/>
    <x v="2"/>
    <x v="936"/>
    <x v="2"/>
    <x v="11"/>
    <x v="929"/>
    <n v="85.2"/>
    <n v="6"/>
    <n v="0.2"/>
    <n v="20.234999999999999"/>
    <n v="68.160000000000011"/>
    <n v="17.040000000000003"/>
    <x v="3"/>
    <x v="8"/>
    <s v="Q3"/>
    <x v="5"/>
  </r>
  <r>
    <n v="5769"/>
    <s v="CA-2015-154900"/>
    <x v="1069"/>
    <x v="1158"/>
    <x v="1"/>
    <s v="SS-20875"/>
    <s v="Sung Shariari"/>
    <x v="0"/>
    <x v="0"/>
    <x v="273"/>
    <s v="Massachusetts"/>
    <x v="342"/>
    <x v="3"/>
    <x v="1042"/>
    <x v="1"/>
    <x v="2"/>
    <x v="1031"/>
    <n v="3.15"/>
    <n v="1"/>
    <n v="0"/>
    <n v="1.512"/>
    <n v="3.15"/>
    <n v="0"/>
    <x v="1"/>
    <x v="11"/>
    <s v="Q1"/>
    <x v="4"/>
  </r>
  <r>
    <n v="5770"/>
    <s v="CA-2015-154900"/>
    <x v="1069"/>
    <x v="1158"/>
    <x v="1"/>
    <s v="SS-20875"/>
    <s v="Sung Shariari"/>
    <x v="0"/>
    <x v="0"/>
    <x v="273"/>
    <s v="Massachusetts"/>
    <x v="342"/>
    <x v="3"/>
    <x v="126"/>
    <x v="1"/>
    <x v="10"/>
    <x v="562"/>
    <n v="22.72"/>
    <n v="4"/>
    <n v="0"/>
    <n v="10.224"/>
    <n v="22.72"/>
    <n v="0"/>
    <x v="1"/>
    <x v="11"/>
    <s v="Q1"/>
    <x v="4"/>
  </r>
  <r>
    <n v="5771"/>
    <s v="CA-2015-103835"/>
    <x v="496"/>
    <x v="118"/>
    <x v="1"/>
    <s v="SC-20440"/>
    <s v="Shaun Chance"/>
    <x v="1"/>
    <x v="0"/>
    <x v="1"/>
    <s v="California"/>
    <x v="3"/>
    <x v="1"/>
    <x v="527"/>
    <x v="0"/>
    <x v="5"/>
    <x v="527"/>
    <n v="14.91"/>
    <n v="3"/>
    <n v="0"/>
    <n v="4.6220999999999997"/>
    <n v="14.91"/>
    <n v="0"/>
    <x v="1"/>
    <x v="8"/>
    <s v="Q3"/>
    <x v="6"/>
  </r>
  <r>
    <n v="5772"/>
    <s v="CA-2015-103835"/>
    <x v="496"/>
    <x v="118"/>
    <x v="1"/>
    <s v="SC-20440"/>
    <s v="Shaun Chance"/>
    <x v="1"/>
    <x v="0"/>
    <x v="1"/>
    <s v="California"/>
    <x v="3"/>
    <x v="1"/>
    <x v="1364"/>
    <x v="1"/>
    <x v="9"/>
    <x v="1350"/>
    <n v="1158.1199999999999"/>
    <n v="4"/>
    <n v="0"/>
    <n v="335.85480000000001"/>
    <n v="1158.1199999999999"/>
    <n v="0"/>
    <x v="1"/>
    <x v="8"/>
    <s v="Q3"/>
    <x v="6"/>
  </r>
  <r>
    <n v="5773"/>
    <s v="CA-2015-158939"/>
    <x v="650"/>
    <x v="382"/>
    <x v="1"/>
    <s v="EA-14035"/>
    <s v="Erin Ashbrook"/>
    <x v="1"/>
    <x v="0"/>
    <x v="24"/>
    <s v="Missouri"/>
    <x v="333"/>
    <x v="2"/>
    <x v="349"/>
    <x v="2"/>
    <x v="16"/>
    <x v="349"/>
    <n v="599.99"/>
    <n v="1"/>
    <n v="0"/>
    <n v="233.99610000000001"/>
    <n v="599.99"/>
    <n v="0"/>
    <x v="1"/>
    <x v="0"/>
    <s v="Q4"/>
    <x v="6"/>
  </r>
  <r>
    <n v="5774"/>
    <s v="CA-2016-117408"/>
    <x v="1070"/>
    <x v="479"/>
    <x v="1"/>
    <s v="TP-21130"/>
    <s v="Theone Pippenger"/>
    <x v="0"/>
    <x v="0"/>
    <x v="435"/>
    <s v="Texas"/>
    <x v="525"/>
    <x v="2"/>
    <x v="355"/>
    <x v="1"/>
    <x v="4"/>
    <x v="355"/>
    <n v="23.968"/>
    <n v="2"/>
    <n v="0.2"/>
    <n v="2.3967999999999998"/>
    <n v="19.174400000000002"/>
    <n v="4.7936000000000005"/>
    <x v="0"/>
    <x v="6"/>
    <s v="Q3"/>
    <x v="4"/>
  </r>
  <r>
    <n v="5775"/>
    <s v="CA-2016-142398"/>
    <x v="408"/>
    <x v="438"/>
    <x v="1"/>
    <s v="BP-11290"/>
    <s v="Beth Paige"/>
    <x v="0"/>
    <x v="0"/>
    <x v="1"/>
    <s v="California"/>
    <x v="1"/>
    <x v="1"/>
    <x v="1756"/>
    <x v="0"/>
    <x v="1"/>
    <x v="1746"/>
    <n v="638.28800000000001"/>
    <n v="7"/>
    <n v="0.2"/>
    <n v="-31.914400000000001"/>
    <n v="510.63040000000001"/>
    <n v="127.6576"/>
    <x v="0"/>
    <x v="3"/>
    <s v="Q2"/>
    <x v="0"/>
  </r>
  <r>
    <n v="5776"/>
    <s v="CA-2016-142398"/>
    <x v="408"/>
    <x v="438"/>
    <x v="1"/>
    <s v="BP-11290"/>
    <s v="Beth Paige"/>
    <x v="0"/>
    <x v="0"/>
    <x v="1"/>
    <s v="California"/>
    <x v="1"/>
    <x v="1"/>
    <x v="729"/>
    <x v="1"/>
    <x v="8"/>
    <x v="728"/>
    <n v="13.208"/>
    <n v="1"/>
    <n v="0.2"/>
    <n v="4.6227999999999998"/>
    <n v="10.566400000000002"/>
    <n v="2.6416000000000004"/>
    <x v="0"/>
    <x v="3"/>
    <s v="Q2"/>
    <x v="0"/>
  </r>
  <r>
    <n v="5777"/>
    <s v="CA-2016-105277"/>
    <x v="429"/>
    <x v="542"/>
    <x v="1"/>
    <s v="LM-17065"/>
    <s v="Liz MacKendrick"/>
    <x v="0"/>
    <x v="0"/>
    <x v="109"/>
    <s v="New York"/>
    <x v="135"/>
    <x v="3"/>
    <x v="625"/>
    <x v="1"/>
    <x v="8"/>
    <x v="625"/>
    <n v="15.528"/>
    <n v="3"/>
    <n v="0.2"/>
    <n v="5.8230000000000004"/>
    <n v="12.422400000000001"/>
    <n v="3.1056000000000004"/>
    <x v="0"/>
    <x v="4"/>
    <s v="Q4"/>
    <x v="1"/>
  </r>
  <r>
    <n v="5778"/>
    <s v="CA-2016-112060"/>
    <x v="429"/>
    <x v="66"/>
    <x v="1"/>
    <s v="KT-16465"/>
    <s v="Kean Takahito"/>
    <x v="0"/>
    <x v="0"/>
    <x v="8"/>
    <s v="California"/>
    <x v="9"/>
    <x v="1"/>
    <x v="921"/>
    <x v="1"/>
    <x v="10"/>
    <x v="913"/>
    <n v="104.85"/>
    <n v="1"/>
    <n v="0"/>
    <n v="50.328000000000003"/>
    <n v="104.85"/>
    <n v="0"/>
    <x v="0"/>
    <x v="4"/>
    <s v="Q4"/>
    <x v="1"/>
  </r>
  <r>
    <n v="5779"/>
    <s v="CA-2014-105270"/>
    <x v="7"/>
    <x v="7"/>
    <x v="1"/>
    <s v="AP-10915"/>
    <s v="Arthur Prichep"/>
    <x v="0"/>
    <x v="0"/>
    <x v="1"/>
    <s v="California"/>
    <x v="141"/>
    <x v="1"/>
    <x v="400"/>
    <x v="1"/>
    <x v="6"/>
    <x v="401"/>
    <n v="30.48"/>
    <n v="3"/>
    <n v="0"/>
    <n v="7.9248000000000003"/>
    <n v="30.48"/>
    <n v="0"/>
    <x v="2"/>
    <x v="0"/>
    <s v="Q4"/>
    <x v="0"/>
  </r>
  <r>
    <n v="5780"/>
    <s v="CA-2014-105270"/>
    <x v="7"/>
    <x v="7"/>
    <x v="1"/>
    <s v="AP-10915"/>
    <s v="Arthur Prichep"/>
    <x v="0"/>
    <x v="0"/>
    <x v="1"/>
    <s v="California"/>
    <x v="141"/>
    <x v="1"/>
    <x v="1153"/>
    <x v="0"/>
    <x v="1"/>
    <x v="1141"/>
    <n v="112.648"/>
    <n v="1"/>
    <n v="0.2"/>
    <n v="11.264799999999999"/>
    <n v="90.118400000000008"/>
    <n v="22.529600000000002"/>
    <x v="2"/>
    <x v="0"/>
    <s v="Q4"/>
    <x v="0"/>
  </r>
  <r>
    <n v="5781"/>
    <s v="US-2015-159513"/>
    <x v="788"/>
    <x v="1159"/>
    <x v="1"/>
    <s v="JD-15790"/>
    <s v="John Dryer"/>
    <x v="0"/>
    <x v="0"/>
    <x v="1"/>
    <s v="California"/>
    <x v="13"/>
    <x v="1"/>
    <x v="1761"/>
    <x v="2"/>
    <x v="15"/>
    <x v="1750"/>
    <n v="71.975999999999999"/>
    <n v="3"/>
    <n v="0.2"/>
    <n v="24.291899999999998"/>
    <n v="57.580800000000004"/>
    <n v="14.395200000000001"/>
    <x v="1"/>
    <x v="3"/>
    <s v="Q2"/>
    <x v="6"/>
  </r>
  <r>
    <n v="5782"/>
    <s v="CA-2015-155586"/>
    <x v="295"/>
    <x v="313"/>
    <x v="0"/>
    <s v="XP-21865"/>
    <s v="Xylona Preis"/>
    <x v="0"/>
    <x v="0"/>
    <x v="455"/>
    <s v="California"/>
    <x v="548"/>
    <x v="1"/>
    <x v="147"/>
    <x v="1"/>
    <x v="6"/>
    <x v="148"/>
    <n v="2.21"/>
    <n v="1"/>
    <n v="0"/>
    <n v="0.59670000000000001"/>
    <n v="2.21"/>
    <n v="0"/>
    <x v="1"/>
    <x v="4"/>
    <s v="Q4"/>
    <x v="3"/>
  </r>
  <r>
    <n v="5783"/>
    <s v="CA-2015-155586"/>
    <x v="295"/>
    <x v="313"/>
    <x v="0"/>
    <s v="XP-21865"/>
    <s v="Xylona Preis"/>
    <x v="0"/>
    <x v="0"/>
    <x v="455"/>
    <s v="California"/>
    <x v="548"/>
    <x v="1"/>
    <x v="776"/>
    <x v="1"/>
    <x v="12"/>
    <x v="775"/>
    <n v="15.52"/>
    <n v="4"/>
    <n v="0"/>
    <n v="7.4496000000000002"/>
    <n v="15.52"/>
    <n v="0"/>
    <x v="1"/>
    <x v="4"/>
    <s v="Q4"/>
    <x v="3"/>
  </r>
  <r>
    <n v="5784"/>
    <s v="CA-2015-155586"/>
    <x v="295"/>
    <x v="313"/>
    <x v="0"/>
    <s v="XP-21865"/>
    <s v="Xylona Preis"/>
    <x v="0"/>
    <x v="0"/>
    <x v="455"/>
    <s v="California"/>
    <x v="548"/>
    <x v="1"/>
    <x v="1346"/>
    <x v="1"/>
    <x v="10"/>
    <x v="1331"/>
    <n v="36.44"/>
    <n v="4"/>
    <n v="0"/>
    <n v="16.398"/>
    <n v="36.44"/>
    <n v="0"/>
    <x v="1"/>
    <x v="4"/>
    <s v="Q4"/>
    <x v="3"/>
  </r>
  <r>
    <n v="5785"/>
    <s v="CA-2017-141117"/>
    <x v="280"/>
    <x v="179"/>
    <x v="1"/>
    <s v="JK-16090"/>
    <s v="Juliana Krohn"/>
    <x v="0"/>
    <x v="0"/>
    <x v="24"/>
    <s v="Oregon"/>
    <x v="329"/>
    <x v="1"/>
    <x v="366"/>
    <x v="0"/>
    <x v="0"/>
    <x v="367"/>
    <n v="217.76400000000001"/>
    <n v="6"/>
    <n v="0.7"/>
    <n v="-384.71640000000002"/>
    <n v="65.329200000000014"/>
    <n v="152.4348"/>
    <x v="3"/>
    <x v="2"/>
    <s v="Q4"/>
    <x v="2"/>
  </r>
  <r>
    <n v="5786"/>
    <s v="CA-2017-141117"/>
    <x v="280"/>
    <x v="179"/>
    <x v="1"/>
    <s v="JK-16090"/>
    <s v="Juliana Krohn"/>
    <x v="0"/>
    <x v="0"/>
    <x v="24"/>
    <s v="Oregon"/>
    <x v="329"/>
    <x v="1"/>
    <x v="597"/>
    <x v="1"/>
    <x v="14"/>
    <x v="597"/>
    <n v="39.072000000000003"/>
    <n v="6"/>
    <n v="0.2"/>
    <n v="4.3956"/>
    <n v="31.257600000000004"/>
    <n v="7.8144000000000009"/>
    <x v="3"/>
    <x v="2"/>
    <s v="Q4"/>
    <x v="2"/>
  </r>
  <r>
    <n v="5787"/>
    <s v="CA-2017-141117"/>
    <x v="280"/>
    <x v="179"/>
    <x v="1"/>
    <s v="JK-16090"/>
    <s v="Juliana Krohn"/>
    <x v="0"/>
    <x v="0"/>
    <x v="24"/>
    <s v="Oregon"/>
    <x v="329"/>
    <x v="1"/>
    <x v="828"/>
    <x v="1"/>
    <x v="8"/>
    <x v="824"/>
    <n v="22.638000000000002"/>
    <n v="7"/>
    <n v="0.7"/>
    <n v="-16.601199999999999"/>
    <n v="6.7914000000000012"/>
    <n v="15.8466"/>
    <x v="3"/>
    <x v="2"/>
    <s v="Q4"/>
    <x v="2"/>
  </r>
  <r>
    <n v="5788"/>
    <s v="CA-2017-141117"/>
    <x v="280"/>
    <x v="179"/>
    <x v="1"/>
    <s v="JK-16090"/>
    <s v="Juliana Krohn"/>
    <x v="0"/>
    <x v="0"/>
    <x v="24"/>
    <s v="Oregon"/>
    <x v="329"/>
    <x v="1"/>
    <x v="1385"/>
    <x v="1"/>
    <x v="6"/>
    <x v="1371"/>
    <n v="95.144000000000005"/>
    <n v="7"/>
    <n v="0.2"/>
    <n v="10.7037"/>
    <n v="76.115200000000002"/>
    <n v="19.0288"/>
    <x v="3"/>
    <x v="2"/>
    <s v="Q4"/>
    <x v="2"/>
  </r>
  <r>
    <n v="5789"/>
    <s v="CA-2017-115070"/>
    <x v="318"/>
    <x v="1001"/>
    <x v="0"/>
    <s v="MG-18205"/>
    <s v="Mitch Gastineau"/>
    <x v="1"/>
    <x v="0"/>
    <x v="108"/>
    <s v="Florida"/>
    <x v="133"/>
    <x v="0"/>
    <x v="1392"/>
    <x v="0"/>
    <x v="5"/>
    <x v="1378"/>
    <n v="12.32"/>
    <n v="5"/>
    <n v="0.2"/>
    <n v="1.8480000000000001"/>
    <n v="9.8560000000000016"/>
    <n v="2.4640000000000004"/>
    <x v="3"/>
    <x v="3"/>
    <s v="Q2"/>
    <x v="2"/>
  </r>
  <r>
    <n v="5790"/>
    <s v="CA-2017-115070"/>
    <x v="318"/>
    <x v="1001"/>
    <x v="0"/>
    <s v="MG-18205"/>
    <s v="Mitch Gastineau"/>
    <x v="1"/>
    <x v="0"/>
    <x v="108"/>
    <s v="Florida"/>
    <x v="133"/>
    <x v="0"/>
    <x v="696"/>
    <x v="1"/>
    <x v="8"/>
    <x v="696"/>
    <n v="4.4189999999999996"/>
    <n v="3"/>
    <n v="0.7"/>
    <n v="-3.0933000000000002"/>
    <n v="1.3257000000000001"/>
    <n v="3.0932999999999997"/>
    <x v="3"/>
    <x v="3"/>
    <s v="Q2"/>
    <x v="2"/>
  </r>
  <r>
    <n v="5791"/>
    <s v="CA-2017-140186"/>
    <x v="365"/>
    <x v="725"/>
    <x v="2"/>
    <s v="PG-18820"/>
    <s v="Patrick Gardner"/>
    <x v="0"/>
    <x v="0"/>
    <x v="329"/>
    <s v="California"/>
    <x v="409"/>
    <x v="1"/>
    <x v="659"/>
    <x v="1"/>
    <x v="13"/>
    <x v="659"/>
    <n v="35"/>
    <n v="7"/>
    <n v="0"/>
    <n v="16.8"/>
    <n v="35"/>
    <n v="0"/>
    <x v="3"/>
    <x v="8"/>
    <s v="Q3"/>
    <x v="5"/>
  </r>
  <r>
    <n v="5792"/>
    <s v="CA-2017-140186"/>
    <x v="365"/>
    <x v="725"/>
    <x v="2"/>
    <s v="PG-18820"/>
    <s v="Patrick Gardner"/>
    <x v="0"/>
    <x v="0"/>
    <x v="329"/>
    <s v="California"/>
    <x v="409"/>
    <x v="1"/>
    <x v="955"/>
    <x v="0"/>
    <x v="1"/>
    <x v="948"/>
    <n v="72.784000000000006"/>
    <n v="1"/>
    <n v="0.2"/>
    <n v="0"/>
    <n v="58.227200000000011"/>
    <n v="14.556800000000003"/>
    <x v="3"/>
    <x v="8"/>
    <s v="Q3"/>
    <x v="5"/>
  </r>
  <r>
    <n v="5793"/>
    <s v="CA-2017-140186"/>
    <x v="365"/>
    <x v="725"/>
    <x v="2"/>
    <s v="PG-18820"/>
    <s v="Patrick Gardner"/>
    <x v="0"/>
    <x v="0"/>
    <x v="329"/>
    <s v="California"/>
    <x v="409"/>
    <x v="1"/>
    <x v="414"/>
    <x v="1"/>
    <x v="9"/>
    <x v="414"/>
    <n v="97.84"/>
    <n v="2"/>
    <n v="0"/>
    <n v="25.438400000000001"/>
    <n v="97.84"/>
    <n v="0"/>
    <x v="3"/>
    <x v="8"/>
    <s v="Q3"/>
    <x v="5"/>
  </r>
  <r>
    <n v="5794"/>
    <s v="CA-2017-140186"/>
    <x v="365"/>
    <x v="725"/>
    <x v="2"/>
    <s v="PG-18820"/>
    <s v="Patrick Gardner"/>
    <x v="0"/>
    <x v="0"/>
    <x v="329"/>
    <s v="California"/>
    <x v="409"/>
    <x v="1"/>
    <x v="28"/>
    <x v="0"/>
    <x v="5"/>
    <x v="28"/>
    <n v="51.75"/>
    <n v="1"/>
    <n v="0"/>
    <n v="15.525"/>
    <n v="51.75"/>
    <n v="0"/>
    <x v="3"/>
    <x v="8"/>
    <s v="Q3"/>
    <x v="5"/>
  </r>
  <r>
    <n v="5795"/>
    <s v="CA-2017-140186"/>
    <x v="365"/>
    <x v="725"/>
    <x v="2"/>
    <s v="PG-18820"/>
    <s v="Patrick Gardner"/>
    <x v="0"/>
    <x v="0"/>
    <x v="329"/>
    <s v="California"/>
    <x v="409"/>
    <x v="1"/>
    <x v="705"/>
    <x v="1"/>
    <x v="8"/>
    <x v="705"/>
    <n v="46.671999999999997"/>
    <n v="2"/>
    <n v="0.2"/>
    <n v="16.3352"/>
    <n v="37.337600000000002"/>
    <n v="9.3344000000000005"/>
    <x v="3"/>
    <x v="8"/>
    <s v="Q3"/>
    <x v="5"/>
  </r>
  <r>
    <n v="5796"/>
    <s v="CA-2014-124856"/>
    <x v="411"/>
    <x v="127"/>
    <x v="0"/>
    <s v="LD-17005"/>
    <s v="Lisa DeCherney"/>
    <x v="0"/>
    <x v="0"/>
    <x v="20"/>
    <s v="New York"/>
    <x v="164"/>
    <x v="3"/>
    <x v="1449"/>
    <x v="1"/>
    <x v="4"/>
    <x v="1436"/>
    <n v="1395.54"/>
    <n v="9"/>
    <n v="0"/>
    <n v="362.84039999999999"/>
    <n v="1395.54"/>
    <n v="0"/>
    <x v="2"/>
    <x v="8"/>
    <s v="Q3"/>
    <x v="2"/>
  </r>
  <r>
    <n v="5797"/>
    <s v="CA-2014-124856"/>
    <x v="411"/>
    <x v="127"/>
    <x v="0"/>
    <s v="LD-17005"/>
    <s v="Lisa DeCherney"/>
    <x v="0"/>
    <x v="0"/>
    <x v="20"/>
    <s v="New York"/>
    <x v="164"/>
    <x v="3"/>
    <x v="138"/>
    <x v="0"/>
    <x v="5"/>
    <x v="139"/>
    <n v="117.36"/>
    <n v="4"/>
    <n v="0"/>
    <n v="36.381599999999999"/>
    <n v="117.36"/>
    <n v="0"/>
    <x v="2"/>
    <x v="8"/>
    <s v="Q3"/>
    <x v="2"/>
  </r>
  <r>
    <n v="5798"/>
    <s v="CA-2014-124856"/>
    <x v="411"/>
    <x v="127"/>
    <x v="0"/>
    <s v="LD-17005"/>
    <s v="Lisa DeCherney"/>
    <x v="0"/>
    <x v="0"/>
    <x v="20"/>
    <s v="New York"/>
    <x v="164"/>
    <x v="3"/>
    <x v="919"/>
    <x v="1"/>
    <x v="2"/>
    <x v="911"/>
    <n v="18.899999999999999"/>
    <n v="3"/>
    <n v="0"/>
    <n v="8.6940000000000008"/>
    <n v="18.899999999999999"/>
    <n v="0"/>
    <x v="2"/>
    <x v="8"/>
    <s v="Q3"/>
    <x v="2"/>
  </r>
  <r>
    <n v="5799"/>
    <s v="CA-2014-124856"/>
    <x v="411"/>
    <x v="127"/>
    <x v="0"/>
    <s v="LD-17005"/>
    <s v="Lisa DeCherney"/>
    <x v="0"/>
    <x v="0"/>
    <x v="20"/>
    <s v="New York"/>
    <x v="164"/>
    <x v="3"/>
    <x v="968"/>
    <x v="1"/>
    <x v="10"/>
    <x v="961"/>
    <n v="77.52"/>
    <n v="2"/>
    <n v="0"/>
    <n v="37.9848"/>
    <n v="77.52"/>
    <n v="0"/>
    <x v="2"/>
    <x v="8"/>
    <s v="Q3"/>
    <x v="2"/>
  </r>
  <r>
    <n v="5800"/>
    <s v="CA-2014-166716"/>
    <x v="1071"/>
    <x v="1036"/>
    <x v="0"/>
    <s v="CR-12730"/>
    <s v="Craig Reiter"/>
    <x v="0"/>
    <x v="0"/>
    <x v="22"/>
    <s v="Illinois"/>
    <x v="26"/>
    <x v="2"/>
    <x v="1496"/>
    <x v="0"/>
    <x v="1"/>
    <x v="1484"/>
    <n v="421.37200000000001"/>
    <n v="2"/>
    <n v="0.3"/>
    <n v="-6.0195999999999996"/>
    <n v="294.96039999999999"/>
    <n v="126.41159999999999"/>
    <x v="2"/>
    <x v="6"/>
    <s v="Q3"/>
    <x v="4"/>
  </r>
  <r>
    <n v="5801"/>
    <s v="CA-2014-123225"/>
    <x v="384"/>
    <x v="1160"/>
    <x v="2"/>
    <s v="MN-17935"/>
    <s v="Michael Nguyen"/>
    <x v="0"/>
    <x v="0"/>
    <x v="236"/>
    <s v="Texas"/>
    <x v="293"/>
    <x v="2"/>
    <x v="1149"/>
    <x v="2"/>
    <x v="7"/>
    <x v="1137"/>
    <n v="575.96799999999996"/>
    <n v="4"/>
    <n v="0.2"/>
    <n v="43.197600000000001"/>
    <n v="460.77440000000001"/>
    <n v="115.1936"/>
    <x v="2"/>
    <x v="7"/>
    <s v="Q3"/>
    <x v="5"/>
  </r>
  <r>
    <n v="5802"/>
    <s v="CA-2014-123225"/>
    <x v="384"/>
    <x v="1160"/>
    <x v="2"/>
    <s v="MN-17935"/>
    <s v="Michael Nguyen"/>
    <x v="0"/>
    <x v="0"/>
    <x v="236"/>
    <s v="Texas"/>
    <x v="293"/>
    <x v="2"/>
    <x v="1553"/>
    <x v="1"/>
    <x v="10"/>
    <x v="1541"/>
    <n v="10.368"/>
    <n v="2"/>
    <n v="0.2"/>
    <n v="3.6288"/>
    <n v="8.2944000000000013"/>
    <n v="2.0736000000000003"/>
    <x v="2"/>
    <x v="7"/>
    <s v="Q3"/>
    <x v="5"/>
  </r>
  <r>
    <n v="5803"/>
    <s v="CA-2015-163440"/>
    <x v="204"/>
    <x v="949"/>
    <x v="2"/>
    <s v="RD-19900"/>
    <s v="Ruben Dartt"/>
    <x v="0"/>
    <x v="0"/>
    <x v="302"/>
    <s v="California"/>
    <x v="379"/>
    <x v="1"/>
    <x v="433"/>
    <x v="2"/>
    <x v="7"/>
    <x v="433"/>
    <n v="15.984"/>
    <n v="2"/>
    <n v="0.2"/>
    <n v="1.1988000000000001"/>
    <n v="12.7872"/>
    <n v="3.1968000000000001"/>
    <x v="1"/>
    <x v="10"/>
    <s v="Q1"/>
    <x v="1"/>
  </r>
  <r>
    <n v="5804"/>
    <s v="US-2017-106796"/>
    <x v="605"/>
    <x v="1049"/>
    <x v="1"/>
    <s v="JP-16135"/>
    <s v="Julie Prescott"/>
    <x v="2"/>
    <x v="0"/>
    <x v="24"/>
    <s v="Ohio"/>
    <x v="157"/>
    <x v="3"/>
    <x v="1046"/>
    <x v="1"/>
    <x v="6"/>
    <x v="1035"/>
    <n v="10.272"/>
    <n v="3"/>
    <n v="0.2"/>
    <n v="1.1556"/>
    <n v="8.2176000000000009"/>
    <n v="2.0544000000000002"/>
    <x v="3"/>
    <x v="5"/>
    <s v="Q2"/>
    <x v="5"/>
  </r>
  <r>
    <n v="5805"/>
    <s v="CA-2017-113873"/>
    <x v="38"/>
    <x v="381"/>
    <x v="1"/>
    <s v="KE-16420"/>
    <s v="Katrina Edelman"/>
    <x v="1"/>
    <x v="0"/>
    <x v="61"/>
    <s v="Texas"/>
    <x v="77"/>
    <x v="2"/>
    <x v="1220"/>
    <x v="1"/>
    <x v="4"/>
    <x v="1204"/>
    <n v="61.792000000000002"/>
    <n v="4"/>
    <n v="0.2"/>
    <n v="6.1791999999999998"/>
    <n v="49.433600000000006"/>
    <n v="12.358400000000001"/>
    <x v="3"/>
    <x v="0"/>
    <s v="Q4"/>
    <x v="2"/>
  </r>
  <r>
    <n v="5806"/>
    <s v="CA-2017-113873"/>
    <x v="38"/>
    <x v="381"/>
    <x v="1"/>
    <s v="KE-16420"/>
    <s v="Katrina Edelman"/>
    <x v="1"/>
    <x v="0"/>
    <x v="61"/>
    <s v="Texas"/>
    <x v="77"/>
    <x v="2"/>
    <x v="713"/>
    <x v="0"/>
    <x v="0"/>
    <x v="712"/>
    <n v="205.9992"/>
    <n v="3"/>
    <n v="0.32"/>
    <n v="-27.264600000000002"/>
    <n v="140.07945599999999"/>
    <n v="65.919744000000009"/>
    <x v="3"/>
    <x v="0"/>
    <s v="Q4"/>
    <x v="2"/>
  </r>
  <r>
    <n v="5807"/>
    <s v="CA-2016-149783"/>
    <x v="913"/>
    <x v="62"/>
    <x v="0"/>
    <s v="DL-13315"/>
    <s v="Delfina Latchford"/>
    <x v="0"/>
    <x v="0"/>
    <x v="289"/>
    <s v="Tennessee"/>
    <x v="364"/>
    <x v="0"/>
    <x v="727"/>
    <x v="1"/>
    <x v="10"/>
    <x v="726"/>
    <n v="12.192"/>
    <n v="3"/>
    <n v="0.2"/>
    <n v="4.1147999999999998"/>
    <n v="9.7536000000000005"/>
    <n v="2.4384000000000001"/>
    <x v="0"/>
    <x v="8"/>
    <s v="Q3"/>
    <x v="1"/>
  </r>
  <r>
    <n v="5808"/>
    <s v="CA-2016-149783"/>
    <x v="913"/>
    <x v="62"/>
    <x v="0"/>
    <s v="DL-13315"/>
    <s v="Delfina Latchford"/>
    <x v="0"/>
    <x v="0"/>
    <x v="289"/>
    <s v="Tennessee"/>
    <x v="364"/>
    <x v="0"/>
    <x v="1309"/>
    <x v="1"/>
    <x v="9"/>
    <x v="1294"/>
    <n v="87.168000000000006"/>
    <n v="2"/>
    <n v="0.2"/>
    <n v="8.7167999999999992"/>
    <n v="69.734400000000008"/>
    <n v="17.433600000000002"/>
    <x v="0"/>
    <x v="8"/>
    <s v="Q3"/>
    <x v="1"/>
  </r>
  <r>
    <n v="5809"/>
    <s v="CA-2016-149783"/>
    <x v="913"/>
    <x v="62"/>
    <x v="0"/>
    <s v="DL-13315"/>
    <s v="Delfina Latchford"/>
    <x v="0"/>
    <x v="0"/>
    <x v="289"/>
    <s v="Tennessee"/>
    <x v="364"/>
    <x v="0"/>
    <x v="1571"/>
    <x v="1"/>
    <x v="6"/>
    <x v="1562"/>
    <n v="31.744"/>
    <n v="2"/>
    <n v="0.2"/>
    <n v="8.3328000000000007"/>
    <n v="25.395200000000003"/>
    <n v="6.3488000000000007"/>
    <x v="0"/>
    <x v="8"/>
    <s v="Q3"/>
    <x v="1"/>
  </r>
  <r>
    <n v="5810"/>
    <s v="CA-2016-125017"/>
    <x v="1072"/>
    <x v="634"/>
    <x v="1"/>
    <s v="KB-16240"/>
    <s v="Karen Bern"/>
    <x v="1"/>
    <x v="0"/>
    <x v="346"/>
    <s v="Tennessee"/>
    <x v="427"/>
    <x v="0"/>
    <x v="479"/>
    <x v="0"/>
    <x v="5"/>
    <x v="480"/>
    <n v="132.22399999999999"/>
    <n v="4"/>
    <n v="0.2"/>
    <n v="-18.180800000000001"/>
    <n v="105.7792"/>
    <n v="26.444800000000001"/>
    <x v="0"/>
    <x v="11"/>
    <s v="Q1"/>
    <x v="3"/>
  </r>
  <r>
    <n v="5811"/>
    <s v="US-2015-163279"/>
    <x v="204"/>
    <x v="211"/>
    <x v="1"/>
    <s v="JD-16150"/>
    <s v="Justin Deggeller"/>
    <x v="1"/>
    <x v="0"/>
    <x v="70"/>
    <s v="California"/>
    <x v="88"/>
    <x v="1"/>
    <x v="813"/>
    <x v="1"/>
    <x v="10"/>
    <x v="33"/>
    <n v="105.52"/>
    <n v="4"/>
    <n v="0"/>
    <n v="48.539200000000001"/>
    <n v="105.52"/>
    <n v="0"/>
    <x v="1"/>
    <x v="10"/>
    <s v="Q1"/>
    <x v="1"/>
  </r>
  <r>
    <n v="5812"/>
    <s v="US-2015-163279"/>
    <x v="204"/>
    <x v="211"/>
    <x v="1"/>
    <s v="JD-16150"/>
    <s v="Justin Deggeller"/>
    <x v="1"/>
    <x v="0"/>
    <x v="70"/>
    <s v="California"/>
    <x v="88"/>
    <x v="1"/>
    <x v="1762"/>
    <x v="0"/>
    <x v="5"/>
    <x v="1751"/>
    <n v="91.96"/>
    <n v="2"/>
    <n v="0"/>
    <n v="15.6332"/>
    <n v="91.96"/>
    <n v="0"/>
    <x v="1"/>
    <x v="10"/>
    <s v="Q1"/>
    <x v="1"/>
  </r>
  <r>
    <n v="5813"/>
    <s v="US-2015-163279"/>
    <x v="204"/>
    <x v="211"/>
    <x v="1"/>
    <s v="JD-16150"/>
    <s v="Justin Deggeller"/>
    <x v="1"/>
    <x v="0"/>
    <x v="70"/>
    <s v="California"/>
    <x v="88"/>
    <x v="1"/>
    <x v="647"/>
    <x v="2"/>
    <x v="7"/>
    <x v="647"/>
    <n v="1487.9760000000001"/>
    <n v="3"/>
    <n v="0.2"/>
    <n v="185.99700000000001"/>
    <n v="1190.3808000000001"/>
    <n v="297.59520000000003"/>
    <x v="1"/>
    <x v="10"/>
    <s v="Q1"/>
    <x v="1"/>
  </r>
  <r>
    <n v="5814"/>
    <s v="CA-2015-150196"/>
    <x v="740"/>
    <x v="1161"/>
    <x v="2"/>
    <s v="SR-20740"/>
    <s v="Steven Roelle"/>
    <x v="2"/>
    <x v="0"/>
    <x v="20"/>
    <s v="New York"/>
    <x v="23"/>
    <x v="3"/>
    <x v="1723"/>
    <x v="1"/>
    <x v="10"/>
    <x v="1710"/>
    <n v="19.440000000000001"/>
    <n v="3"/>
    <n v="0"/>
    <n v="9.3312000000000008"/>
    <n v="19.440000000000001"/>
    <n v="0"/>
    <x v="1"/>
    <x v="7"/>
    <s v="Q3"/>
    <x v="6"/>
  </r>
  <r>
    <n v="5815"/>
    <s v="US-2015-106495"/>
    <x v="925"/>
    <x v="871"/>
    <x v="2"/>
    <s v="AC-10450"/>
    <s v="Amy Cox"/>
    <x v="0"/>
    <x v="0"/>
    <x v="67"/>
    <s v="Florida"/>
    <x v="85"/>
    <x v="0"/>
    <x v="1207"/>
    <x v="2"/>
    <x v="11"/>
    <x v="1192"/>
    <n v="11.672000000000001"/>
    <n v="1"/>
    <n v="0.2"/>
    <n v="-0.72950000000000004"/>
    <n v="9.3376000000000001"/>
    <n v="2.3344"/>
    <x v="1"/>
    <x v="1"/>
    <s v="Q2"/>
    <x v="2"/>
  </r>
  <r>
    <n v="5816"/>
    <s v="CA-2014-124730"/>
    <x v="35"/>
    <x v="158"/>
    <x v="3"/>
    <s v="LS-17245"/>
    <s v="Lynn Smith"/>
    <x v="0"/>
    <x v="0"/>
    <x v="456"/>
    <s v="New York"/>
    <x v="549"/>
    <x v="3"/>
    <x v="599"/>
    <x v="2"/>
    <x v="7"/>
    <x v="599"/>
    <n v="279.95999999999998"/>
    <n v="4"/>
    <n v="0"/>
    <n v="78.388800000000003"/>
    <n v="279.95999999999998"/>
    <n v="0"/>
    <x v="2"/>
    <x v="0"/>
    <s v="Q4"/>
    <x v="4"/>
  </r>
  <r>
    <n v="5817"/>
    <s v="CA-2014-124730"/>
    <x v="35"/>
    <x v="158"/>
    <x v="3"/>
    <s v="LS-17245"/>
    <s v="Lynn Smith"/>
    <x v="0"/>
    <x v="0"/>
    <x v="456"/>
    <s v="New York"/>
    <x v="549"/>
    <x v="3"/>
    <x v="61"/>
    <x v="1"/>
    <x v="8"/>
    <x v="61"/>
    <n v="12.912000000000001"/>
    <n v="3"/>
    <n v="0.2"/>
    <n v="4.6806000000000001"/>
    <n v="10.329600000000001"/>
    <n v="2.5824000000000003"/>
    <x v="2"/>
    <x v="0"/>
    <s v="Q4"/>
    <x v="4"/>
  </r>
  <r>
    <n v="5818"/>
    <s v="CA-2014-124730"/>
    <x v="35"/>
    <x v="158"/>
    <x v="3"/>
    <s v="LS-17245"/>
    <s v="Lynn Smith"/>
    <x v="0"/>
    <x v="0"/>
    <x v="456"/>
    <s v="New York"/>
    <x v="549"/>
    <x v="3"/>
    <x v="880"/>
    <x v="1"/>
    <x v="8"/>
    <x v="874"/>
    <n v="17.088000000000001"/>
    <n v="4"/>
    <n v="0.2"/>
    <n v="5.7671999999999999"/>
    <n v="13.670400000000001"/>
    <n v="3.4176000000000002"/>
    <x v="2"/>
    <x v="0"/>
    <s v="Q4"/>
    <x v="4"/>
  </r>
  <r>
    <n v="5819"/>
    <s v="CA-2014-124730"/>
    <x v="35"/>
    <x v="158"/>
    <x v="3"/>
    <s v="LS-17245"/>
    <s v="Lynn Smith"/>
    <x v="0"/>
    <x v="0"/>
    <x v="456"/>
    <s v="New York"/>
    <x v="549"/>
    <x v="3"/>
    <x v="322"/>
    <x v="1"/>
    <x v="2"/>
    <x v="322"/>
    <n v="93.15"/>
    <n v="9"/>
    <n v="0"/>
    <n v="44.712000000000003"/>
    <n v="93.15"/>
    <n v="0"/>
    <x v="2"/>
    <x v="0"/>
    <s v="Q4"/>
    <x v="4"/>
  </r>
  <r>
    <n v="5820"/>
    <s v="CA-2014-124730"/>
    <x v="35"/>
    <x v="158"/>
    <x v="3"/>
    <s v="LS-17245"/>
    <s v="Lynn Smith"/>
    <x v="0"/>
    <x v="0"/>
    <x v="456"/>
    <s v="New York"/>
    <x v="549"/>
    <x v="3"/>
    <x v="745"/>
    <x v="1"/>
    <x v="2"/>
    <x v="743"/>
    <n v="11.52"/>
    <n v="4"/>
    <n v="0"/>
    <n v="5.6448"/>
    <n v="11.52"/>
    <n v="0"/>
    <x v="2"/>
    <x v="0"/>
    <s v="Q4"/>
    <x v="4"/>
  </r>
  <r>
    <n v="5821"/>
    <s v="CA-2017-117632"/>
    <x v="605"/>
    <x v="380"/>
    <x v="1"/>
    <s v="CS-12175"/>
    <s v="Charles Sheldon"/>
    <x v="1"/>
    <x v="0"/>
    <x v="8"/>
    <s v="California"/>
    <x v="34"/>
    <x v="1"/>
    <x v="1420"/>
    <x v="1"/>
    <x v="14"/>
    <x v="1408"/>
    <n v="238.62"/>
    <n v="2"/>
    <n v="0"/>
    <n v="4.7724000000000002"/>
    <n v="238.62"/>
    <n v="0"/>
    <x v="3"/>
    <x v="5"/>
    <s v="Q2"/>
    <x v="5"/>
  </r>
  <r>
    <n v="5822"/>
    <s v="CA-2017-117632"/>
    <x v="605"/>
    <x v="380"/>
    <x v="1"/>
    <s v="CS-12175"/>
    <s v="Charles Sheldon"/>
    <x v="1"/>
    <x v="0"/>
    <x v="8"/>
    <s v="California"/>
    <x v="34"/>
    <x v="1"/>
    <x v="1037"/>
    <x v="1"/>
    <x v="9"/>
    <x v="1027"/>
    <n v="7.77"/>
    <n v="1"/>
    <n v="0"/>
    <n v="2.0979000000000001"/>
    <n v="7.77"/>
    <n v="0"/>
    <x v="3"/>
    <x v="5"/>
    <s v="Q2"/>
    <x v="5"/>
  </r>
  <r>
    <n v="5823"/>
    <s v="CA-2017-117632"/>
    <x v="605"/>
    <x v="380"/>
    <x v="1"/>
    <s v="CS-12175"/>
    <s v="Charles Sheldon"/>
    <x v="1"/>
    <x v="0"/>
    <x v="8"/>
    <s v="California"/>
    <x v="34"/>
    <x v="1"/>
    <x v="719"/>
    <x v="0"/>
    <x v="3"/>
    <x v="718"/>
    <n v="285.48"/>
    <n v="5"/>
    <n v="0.2"/>
    <n v="-10.705500000000001"/>
    <n v="228.38400000000001"/>
    <n v="57.096000000000004"/>
    <x v="3"/>
    <x v="5"/>
    <s v="Q2"/>
    <x v="5"/>
  </r>
  <r>
    <n v="5824"/>
    <s v="CA-2017-117632"/>
    <x v="605"/>
    <x v="380"/>
    <x v="1"/>
    <s v="CS-12175"/>
    <s v="Charles Sheldon"/>
    <x v="1"/>
    <x v="0"/>
    <x v="8"/>
    <s v="California"/>
    <x v="34"/>
    <x v="1"/>
    <x v="1120"/>
    <x v="1"/>
    <x v="8"/>
    <x v="1108"/>
    <n v="19.167999999999999"/>
    <n v="4"/>
    <n v="0.2"/>
    <n v="6.4691999999999998"/>
    <n v="15.3344"/>
    <n v="3.8336000000000001"/>
    <x v="3"/>
    <x v="5"/>
    <s v="Q2"/>
    <x v="5"/>
  </r>
  <r>
    <n v="5825"/>
    <s v="CA-2014-115056"/>
    <x v="1073"/>
    <x v="1108"/>
    <x v="3"/>
    <s v="AR-10510"/>
    <s v="Andrew Roberts"/>
    <x v="0"/>
    <x v="0"/>
    <x v="38"/>
    <s v="Ohio"/>
    <x v="47"/>
    <x v="3"/>
    <x v="930"/>
    <x v="1"/>
    <x v="9"/>
    <x v="923"/>
    <n v="26.135999999999999"/>
    <n v="3"/>
    <n v="0.2"/>
    <n v="1.9601999999999999"/>
    <n v="20.908799999999999"/>
    <n v="5.2271999999999998"/>
    <x v="2"/>
    <x v="5"/>
    <s v="Q2"/>
    <x v="5"/>
  </r>
  <r>
    <n v="5826"/>
    <s v="CA-2017-161067"/>
    <x v="213"/>
    <x v="371"/>
    <x v="0"/>
    <s v="KB-16405"/>
    <s v="Katrina Bavinger"/>
    <x v="2"/>
    <x v="0"/>
    <x v="20"/>
    <s v="New York"/>
    <x v="45"/>
    <x v="3"/>
    <x v="976"/>
    <x v="1"/>
    <x v="10"/>
    <x v="970"/>
    <n v="419.4"/>
    <n v="4"/>
    <n v="0"/>
    <n v="201.31200000000001"/>
    <n v="419.4"/>
    <n v="0"/>
    <x v="3"/>
    <x v="8"/>
    <s v="Q3"/>
    <x v="1"/>
  </r>
  <r>
    <n v="5827"/>
    <s v="CA-2017-161067"/>
    <x v="213"/>
    <x v="371"/>
    <x v="0"/>
    <s v="KB-16405"/>
    <s v="Katrina Bavinger"/>
    <x v="2"/>
    <x v="0"/>
    <x v="20"/>
    <s v="New York"/>
    <x v="45"/>
    <x v="3"/>
    <x v="1719"/>
    <x v="0"/>
    <x v="1"/>
    <x v="1706"/>
    <n v="90.801000000000002"/>
    <n v="1"/>
    <n v="0.1"/>
    <n v="14.124599999999999"/>
    <n v="81.7209"/>
    <n v="9.0800999999999998"/>
    <x v="3"/>
    <x v="8"/>
    <s v="Q3"/>
    <x v="1"/>
  </r>
  <r>
    <n v="5828"/>
    <s v="CA-2017-161067"/>
    <x v="213"/>
    <x v="371"/>
    <x v="0"/>
    <s v="KB-16405"/>
    <s v="Katrina Bavinger"/>
    <x v="2"/>
    <x v="0"/>
    <x v="20"/>
    <s v="New York"/>
    <x v="45"/>
    <x v="3"/>
    <x v="211"/>
    <x v="0"/>
    <x v="1"/>
    <x v="212"/>
    <n v="181.76400000000001"/>
    <n v="2"/>
    <n v="0.1"/>
    <n v="-8.0784000000000002"/>
    <n v="163.58760000000001"/>
    <n v="18.176400000000001"/>
    <x v="3"/>
    <x v="8"/>
    <s v="Q3"/>
    <x v="1"/>
  </r>
  <r>
    <n v="5829"/>
    <s v="CA-2017-161067"/>
    <x v="213"/>
    <x v="371"/>
    <x v="0"/>
    <s v="KB-16405"/>
    <s v="Katrina Bavinger"/>
    <x v="2"/>
    <x v="0"/>
    <x v="20"/>
    <s v="New York"/>
    <x v="45"/>
    <x v="3"/>
    <x v="1061"/>
    <x v="1"/>
    <x v="6"/>
    <x v="1050"/>
    <n v="5.56"/>
    <n v="2"/>
    <n v="0"/>
    <n v="2.2240000000000002"/>
    <n v="5.56"/>
    <n v="0"/>
    <x v="3"/>
    <x v="8"/>
    <s v="Q3"/>
    <x v="1"/>
  </r>
  <r>
    <n v="5830"/>
    <s v="CA-2016-122063"/>
    <x v="275"/>
    <x v="439"/>
    <x v="1"/>
    <s v="MM-17920"/>
    <s v="Michael Moore"/>
    <x v="0"/>
    <x v="0"/>
    <x v="102"/>
    <s v="Indiana"/>
    <x v="237"/>
    <x v="2"/>
    <x v="309"/>
    <x v="0"/>
    <x v="3"/>
    <x v="309"/>
    <n v="581.96"/>
    <n v="2"/>
    <n v="0"/>
    <n v="104.75279999999999"/>
    <n v="581.96"/>
    <n v="0"/>
    <x v="0"/>
    <x v="4"/>
    <s v="Q4"/>
    <x v="3"/>
  </r>
  <r>
    <n v="5831"/>
    <s v="CA-2016-122063"/>
    <x v="275"/>
    <x v="439"/>
    <x v="1"/>
    <s v="MM-17920"/>
    <s v="Michael Moore"/>
    <x v="0"/>
    <x v="0"/>
    <x v="102"/>
    <s v="Indiana"/>
    <x v="237"/>
    <x v="2"/>
    <x v="1144"/>
    <x v="0"/>
    <x v="1"/>
    <x v="1132"/>
    <n v="29.98"/>
    <n v="1"/>
    <n v="0"/>
    <n v="8.0945999999999998"/>
    <n v="29.98"/>
    <n v="0"/>
    <x v="0"/>
    <x v="4"/>
    <s v="Q4"/>
    <x v="3"/>
  </r>
  <r>
    <n v="5832"/>
    <s v="CA-2015-111206"/>
    <x v="1074"/>
    <x v="1162"/>
    <x v="1"/>
    <s v="RF-19735"/>
    <s v="Roland Fjeld"/>
    <x v="0"/>
    <x v="0"/>
    <x v="70"/>
    <s v="California"/>
    <x v="188"/>
    <x v="1"/>
    <x v="1301"/>
    <x v="2"/>
    <x v="11"/>
    <x v="1286"/>
    <n v="519.96"/>
    <n v="4"/>
    <n v="0"/>
    <n v="176.78639999999999"/>
    <n v="519.96"/>
    <n v="0"/>
    <x v="1"/>
    <x v="7"/>
    <s v="Q3"/>
    <x v="3"/>
  </r>
  <r>
    <n v="5833"/>
    <s v="CA-2016-142895"/>
    <x v="658"/>
    <x v="1050"/>
    <x v="1"/>
    <s v="BP-11290"/>
    <s v="Beth Paige"/>
    <x v="0"/>
    <x v="0"/>
    <x v="3"/>
    <s v="North Carolina"/>
    <x v="4"/>
    <x v="0"/>
    <x v="948"/>
    <x v="1"/>
    <x v="2"/>
    <x v="941"/>
    <n v="6.2640000000000002"/>
    <n v="3"/>
    <n v="0.2"/>
    <n v="2.0358000000000001"/>
    <n v="5.0112000000000005"/>
    <n v="1.2528000000000001"/>
    <x v="0"/>
    <x v="7"/>
    <s v="Q3"/>
    <x v="6"/>
  </r>
  <r>
    <n v="5834"/>
    <s v="CA-2016-142895"/>
    <x v="658"/>
    <x v="1050"/>
    <x v="1"/>
    <s v="BP-11290"/>
    <s v="Beth Paige"/>
    <x v="0"/>
    <x v="0"/>
    <x v="3"/>
    <s v="North Carolina"/>
    <x v="4"/>
    <x v="0"/>
    <x v="955"/>
    <x v="0"/>
    <x v="1"/>
    <x v="948"/>
    <n v="363.92"/>
    <n v="5"/>
    <n v="0.2"/>
    <n v="0"/>
    <n v="291.13600000000002"/>
    <n v="72.784000000000006"/>
    <x v="0"/>
    <x v="7"/>
    <s v="Q3"/>
    <x v="6"/>
  </r>
  <r>
    <n v="5835"/>
    <s v="CA-2015-101868"/>
    <x v="988"/>
    <x v="883"/>
    <x v="1"/>
    <s v="MJ-17740"/>
    <s v="Max Jones"/>
    <x v="0"/>
    <x v="0"/>
    <x v="100"/>
    <s v="Florida"/>
    <x v="327"/>
    <x v="0"/>
    <x v="1636"/>
    <x v="1"/>
    <x v="8"/>
    <x v="1626"/>
    <n v="64.2"/>
    <n v="5"/>
    <n v="0.7"/>
    <n v="-42.8"/>
    <n v="19.260000000000005"/>
    <n v="44.94"/>
    <x v="1"/>
    <x v="1"/>
    <s v="Q2"/>
    <x v="0"/>
  </r>
  <r>
    <n v="5836"/>
    <s v="CA-2015-101868"/>
    <x v="988"/>
    <x v="883"/>
    <x v="1"/>
    <s v="MJ-17740"/>
    <s v="Max Jones"/>
    <x v="0"/>
    <x v="0"/>
    <x v="100"/>
    <s v="Florida"/>
    <x v="327"/>
    <x v="0"/>
    <x v="1160"/>
    <x v="1"/>
    <x v="8"/>
    <x v="1147"/>
    <n v="38.520000000000003"/>
    <n v="3"/>
    <n v="0.7"/>
    <n v="-26.963999999999999"/>
    <n v="11.556000000000003"/>
    <n v="26.964000000000002"/>
    <x v="1"/>
    <x v="1"/>
    <s v="Q2"/>
    <x v="0"/>
  </r>
  <r>
    <n v="5837"/>
    <s v="CA-2015-101868"/>
    <x v="988"/>
    <x v="883"/>
    <x v="1"/>
    <s v="MJ-17740"/>
    <s v="Max Jones"/>
    <x v="0"/>
    <x v="0"/>
    <x v="100"/>
    <s v="Florida"/>
    <x v="327"/>
    <x v="0"/>
    <x v="1700"/>
    <x v="2"/>
    <x v="11"/>
    <x v="1688"/>
    <n v="72.599999999999994"/>
    <n v="5"/>
    <n v="0.2"/>
    <n v="-8.1675000000000004"/>
    <n v="58.08"/>
    <n v="14.52"/>
    <x v="1"/>
    <x v="1"/>
    <s v="Q2"/>
    <x v="0"/>
  </r>
  <r>
    <n v="5838"/>
    <s v="CA-2017-133207"/>
    <x v="344"/>
    <x v="108"/>
    <x v="1"/>
    <s v="DO-13645"/>
    <s v="Doug O'Connell"/>
    <x v="0"/>
    <x v="0"/>
    <x v="1"/>
    <s v="California"/>
    <x v="1"/>
    <x v="1"/>
    <x v="1763"/>
    <x v="2"/>
    <x v="7"/>
    <x v="1752"/>
    <n v="57.567999999999998"/>
    <n v="4"/>
    <n v="0.2"/>
    <n v="5.7568000000000001"/>
    <n v="46.054400000000001"/>
    <n v="11.5136"/>
    <x v="3"/>
    <x v="0"/>
    <s v="Q4"/>
    <x v="2"/>
  </r>
  <r>
    <n v="5839"/>
    <s v="CA-2015-132948"/>
    <x v="1075"/>
    <x v="1157"/>
    <x v="1"/>
    <s v="MV-17485"/>
    <s v="Mark Van Huff"/>
    <x v="0"/>
    <x v="0"/>
    <x v="4"/>
    <s v="Washington"/>
    <x v="60"/>
    <x v="1"/>
    <x v="1764"/>
    <x v="1"/>
    <x v="4"/>
    <x v="1753"/>
    <n v="83.7"/>
    <n v="5"/>
    <n v="0"/>
    <n v="3.3479999999999999"/>
    <n v="83.7"/>
    <n v="0"/>
    <x v="1"/>
    <x v="10"/>
    <s v="Q1"/>
    <x v="5"/>
  </r>
  <r>
    <n v="5840"/>
    <s v="CA-2015-134992"/>
    <x v="357"/>
    <x v="1068"/>
    <x v="0"/>
    <s v="MG-17875"/>
    <s v="Michael Grace"/>
    <x v="2"/>
    <x v="0"/>
    <x v="81"/>
    <s v="Virginia"/>
    <x v="101"/>
    <x v="0"/>
    <x v="1193"/>
    <x v="1"/>
    <x v="10"/>
    <x v="1178"/>
    <n v="32.4"/>
    <n v="5"/>
    <n v="0"/>
    <n v="15.552"/>
    <n v="32.4"/>
    <n v="0"/>
    <x v="1"/>
    <x v="8"/>
    <s v="Q3"/>
    <x v="0"/>
  </r>
  <r>
    <n v="5841"/>
    <s v="CA-2015-134992"/>
    <x v="357"/>
    <x v="1068"/>
    <x v="0"/>
    <s v="MG-17875"/>
    <s v="Michael Grace"/>
    <x v="2"/>
    <x v="0"/>
    <x v="81"/>
    <s v="Virginia"/>
    <x v="101"/>
    <x v="0"/>
    <x v="928"/>
    <x v="0"/>
    <x v="5"/>
    <x v="921"/>
    <n v="47.98"/>
    <n v="2"/>
    <n v="0"/>
    <n v="11.035399999999999"/>
    <n v="47.98"/>
    <n v="0"/>
    <x v="1"/>
    <x v="8"/>
    <s v="Q3"/>
    <x v="0"/>
  </r>
  <r>
    <n v="5842"/>
    <s v="CA-2015-126725"/>
    <x v="972"/>
    <x v="958"/>
    <x v="1"/>
    <s v="BS-11665"/>
    <s v="Brian Stugart"/>
    <x v="0"/>
    <x v="0"/>
    <x v="70"/>
    <s v="California"/>
    <x v="188"/>
    <x v="1"/>
    <x v="1765"/>
    <x v="2"/>
    <x v="7"/>
    <x v="1754"/>
    <n v="415.96800000000002"/>
    <n v="4"/>
    <n v="0.2"/>
    <n v="51.996000000000002"/>
    <n v="332.77440000000001"/>
    <n v="83.193600000000004"/>
    <x v="1"/>
    <x v="0"/>
    <s v="Q4"/>
    <x v="0"/>
  </r>
  <r>
    <n v="5843"/>
    <s v="CA-2015-126725"/>
    <x v="972"/>
    <x v="958"/>
    <x v="1"/>
    <s v="BS-11665"/>
    <s v="Brian Stugart"/>
    <x v="0"/>
    <x v="0"/>
    <x v="70"/>
    <s v="California"/>
    <x v="188"/>
    <x v="1"/>
    <x v="886"/>
    <x v="1"/>
    <x v="4"/>
    <x v="879"/>
    <n v="304.89999999999998"/>
    <n v="5"/>
    <n v="0"/>
    <n v="6.0979999999999999"/>
    <n v="304.89999999999998"/>
    <n v="0"/>
    <x v="1"/>
    <x v="0"/>
    <s v="Q4"/>
    <x v="0"/>
  </r>
  <r>
    <n v="5844"/>
    <s v="CA-2015-126725"/>
    <x v="972"/>
    <x v="958"/>
    <x v="1"/>
    <s v="BS-11665"/>
    <s v="Brian Stugart"/>
    <x v="0"/>
    <x v="0"/>
    <x v="70"/>
    <s v="California"/>
    <x v="188"/>
    <x v="1"/>
    <x v="1702"/>
    <x v="0"/>
    <x v="5"/>
    <x v="1691"/>
    <n v="80.959999999999994"/>
    <n v="4"/>
    <n v="0"/>
    <n v="29.145600000000002"/>
    <n v="80.959999999999994"/>
    <n v="0"/>
    <x v="1"/>
    <x v="0"/>
    <s v="Q4"/>
    <x v="0"/>
  </r>
  <r>
    <n v="5845"/>
    <s v="CA-2015-126725"/>
    <x v="972"/>
    <x v="958"/>
    <x v="1"/>
    <s v="BS-11665"/>
    <s v="Brian Stugart"/>
    <x v="0"/>
    <x v="0"/>
    <x v="70"/>
    <s v="California"/>
    <x v="188"/>
    <x v="1"/>
    <x v="1667"/>
    <x v="1"/>
    <x v="4"/>
    <x v="1655"/>
    <n v="777.21"/>
    <n v="7"/>
    <n v="0"/>
    <n v="54.404699999999998"/>
    <n v="777.21"/>
    <n v="0"/>
    <x v="1"/>
    <x v="0"/>
    <s v="Q4"/>
    <x v="0"/>
  </r>
  <r>
    <n v="5846"/>
    <s v="CA-2015-126725"/>
    <x v="972"/>
    <x v="958"/>
    <x v="1"/>
    <s v="BS-11665"/>
    <s v="Brian Stugart"/>
    <x v="0"/>
    <x v="0"/>
    <x v="70"/>
    <s v="California"/>
    <x v="188"/>
    <x v="1"/>
    <x v="988"/>
    <x v="1"/>
    <x v="10"/>
    <x v="981"/>
    <n v="32.4"/>
    <n v="5"/>
    <n v="0"/>
    <n v="15.552"/>
    <n v="32.4"/>
    <n v="0"/>
    <x v="1"/>
    <x v="0"/>
    <s v="Q4"/>
    <x v="0"/>
  </r>
  <r>
    <n v="5847"/>
    <s v="CA-2015-126725"/>
    <x v="972"/>
    <x v="958"/>
    <x v="1"/>
    <s v="BS-11665"/>
    <s v="Brian Stugart"/>
    <x v="0"/>
    <x v="0"/>
    <x v="70"/>
    <s v="California"/>
    <x v="188"/>
    <x v="1"/>
    <x v="901"/>
    <x v="0"/>
    <x v="1"/>
    <x v="893"/>
    <n v="225.56800000000001"/>
    <n v="2"/>
    <n v="0.2"/>
    <n v="2.8195999999999999"/>
    <n v="180.45440000000002"/>
    <n v="45.113600000000005"/>
    <x v="1"/>
    <x v="0"/>
    <s v="Q4"/>
    <x v="0"/>
  </r>
  <r>
    <n v="5848"/>
    <s v="CA-2015-126725"/>
    <x v="972"/>
    <x v="958"/>
    <x v="1"/>
    <s v="BS-11665"/>
    <s v="Brian Stugart"/>
    <x v="0"/>
    <x v="0"/>
    <x v="70"/>
    <s v="California"/>
    <x v="188"/>
    <x v="1"/>
    <x v="1122"/>
    <x v="0"/>
    <x v="5"/>
    <x v="1110"/>
    <n v="36.6"/>
    <n v="3"/>
    <n v="0"/>
    <n v="15.372"/>
    <n v="36.6"/>
    <n v="0"/>
    <x v="1"/>
    <x v="0"/>
    <s v="Q4"/>
    <x v="0"/>
  </r>
  <r>
    <n v="5849"/>
    <s v="CA-2015-121783"/>
    <x v="113"/>
    <x v="665"/>
    <x v="1"/>
    <s v="PO-19180"/>
    <s v="Philisse Overcash"/>
    <x v="2"/>
    <x v="0"/>
    <x v="43"/>
    <s v="Minnesota"/>
    <x v="529"/>
    <x v="2"/>
    <x v="847"/>
    <x v="1"/>
    <x v="9"/>
    <x v="841"/>
    <n v="715.64"/>
    <n v="2"/>
    <n v="0"/>
    <n v="178.91"/>
    <n v="715.64"/>
    <n v="0"/>
    <x v="1"/>
    <x v="0"/>
    <s v="Q4"/>
    <x v="0"/>
  </r>
  <r>
    <n v="5850"/>
    <s v="CA-2015-121783"/>
    <x v="113"/>
    <x v="665"/>
    <x v="1"/>
    <s v="PO-19180"/>
    <s v="Philisse Overcash"/>
    <x v="2"/>
    <x v="0"/>
    <x v="43"/>
    <s v="Minnesota"/>
    <x v="529"/>
    <x v="2"/>
    <x v="1244"/>
    <x v="1"/>
    <x v="4"/>
    <x v="1227"/>
    <n v="795.51"/>
    <n v="3"/>
    <n v="0"/>
    <n v="143.1918"/>
    <n v="795.51"/>
    <n v="0"/>
    <x v="1"/>
    <x v="0"/>
    <s v="Q4"/>
    <x v="0"/>
  </r>
  <r>
    <n v="5851"/>
    <s v="CA-2015-121783"/>
    <x v="113"/>
    <x v="665"/>
    <x v="1"/>
    <s v="PO-19180"/>
    <s v="Philisse Overcash"/>
    <x v="2"/>
    <x v="0"/>
    <x v="43"/>
    <s v="Minnesota"/>
    <x v="529"/>
    <x v="2"/>
    <x v="1572"/>
    <x v="2"/>
    <x v="16"/>
    <x v="1563"/>
    <n v="549.99"/>
    <n v="1"/>
    <n v="0"/>
    <n v="274.995"/>
    <n v="549.99"/>
    <n v="0"/>
    <x v="1"/>
    <x v="0"/>
    <s v="Q4"/>
    <x v="0"/>
  </r>
  <r>
    <n v="5852"/>
    <s v="CA-2015-121783"/>
    <x v="113"/>
    <x v="665"/>
    <x v="1"/>
    <s v="PO-19180"/>
    <s v="Philisse Overcash"/>
    <x v="2"/>
    <x v="0"/>
    <x v="43"/>
    <s v="Minnesota"/>
    <x v="529"/>
    <x v="2"/>
    <x v="444"/>
    <x v="1"/>
    <x v="8"/>
    <x v="444"/>
    <n v="74.760000000000005"/>
    <n v="3"/>
    <n v="0"/>
    <n v="34.389600000000002"/>
    <n v="74.760000000000005"/>
    <n v="0"/>
    <x v="1"/>
    <x v="0"/>
    <s v="Q4"/>
    <x v="0"/>
  </r>
  <r>
    <n v="5853"/>
    <s v="CA-2015-121783"/>
    <x v="113"/>
    <x v="665"/>
    <x v="1"/>
    <s v="PO-19180"/>
    <s v="Philisse Overcash"/>
    <x v="2"/>
    <x v="0"/>
    <x v="43"/>
    <s v="Minnesota"/>
    <x v="529"/>
    <x v="2"/>
    <x v="221"/>
    <x v="0"/>
    <x v="5"/>
    <x v="222"/>
    <n v="29.22"/>
    <n v="3"/>
    <n v="0"/>
    <n v="12.8568"/>
    <n v="29.22"/>
    <n v="0"/>
    <x v="1"/>
    <x v="0"/>
    <s v="Q4"/>
    <x v="0"/>
  </r>
  <r>
    <n v="5854"/>
    <s v="US-2014-138835"/>
    <x v="1076"/>
    <x v="931"/>
    <x v="1"/>
    <s v="DA-13450"/>
    <s v="Dianna Arnett"/>
    <x v="2"/>
    <x v="0"/>
    <x v="173"/>
    <s v="Virginia"/>
    <x v="220"/>
    <x v="0"/>
    <x v="308"/>
    <x v="1"/>
    <x v="8"/>
    <x v="308"/>
    <n v="9.64"/>
    <n v="2"/>
    <n v="0"/>
    <n v="4.7236000000000002"/>
    <n v="9.64"/>
    <n v="0"/>
    <x v="2"/>
    <x v="8"/>
    <s v="Q3"/>
    <x v="4"/>
  </r>
  <r>
    <n v="5855"/>
    <s v="CA-2015-112214"/>
    <x v="1077"/>
    <x v="1052"/>
    <x v="1"/>
    <s v="AH-10690"/>
    <s v="Anna Häberlin"/>
    <x v="1"/>
    <x v="0"/>
    <x v="61"/>
    <s v="Texas"/>
    <x v="77"/>
    <x v="2"/>
    <x v="1198"/>
    <x v="1"/>
    <x v="4"/>
    <x v="1183"/>
    <n v="33.488"/>
    <n v="7"/>
    <n v="0.2"/>
    <n v="-1.2558"/>
    <n v="26.790400000000002"/>
    <n v="6.6976000000000004"/>
    <x v="1"/>
    <x v="6"/>
    <s v="Q3"/>
    <x v="4"/>
  </r>
  <r>
    <n v="5856"/>
    <s v="CA-2015-112214"/>
    <x v="1077"/>
    <x v="1052"/>
    <x v="1"/>
    <s v="AH-10690"/>
    <s v="Anna Häberlin"/>
    <x v="1"/>
    <x v="0"/>
    <x v="61"/>
    <s v="Texas"/>
    <x v="77"/>
    <x v="2"/>
    <x v="1511"/>
    <x v="1"/>
    <x v="14"/>
    <x v="1498"/>
    <n v="23.04"/>
    <n v="3"/>
    <n v="0.2"/>
    <n v="-4.8959999999999999"/>
    <n v="18.431999999999999"/>
    <n v="4.6079999999999997"/>
    <x v="1"/>
    <x v="6"/>
    <s v="Q3"/>
    <x v="4"/>
  </r>
  <r>
    <n v="5857"/>
    <s v="CA-2015-112214"/>
    <x v="1077"/>
    <x v="1052"/>
    <x v="1"/>
    <s v="AH-10690"/>
    <s v="Anna Häberlin"/>
    <x v="1"/>
    <x v="0"/>
    <x v="61"/>
    <s v="Texas"/>
    <x v="77"/>
    <x v="2"/>
    <x v="1282"/>
    <x v="1"/>
    <x v="8"/>
    <x v="1267"/>
    <n v="1.3620000000000001"/>
    <n v="1"/>
    <n v="0.8"/>
    <n v="-2.1791999999999998"/>
    <n v="0.27239999999999998"/>
    <n v="1.0896000000000001"/>
    <x v="1"/>
    <x v="6"/>
    <s v="Q3"/>
    <x v="4"/>
  </r>
  <r>
    <n v="5858"/>
    <s v="CA-2015-112214"/>
    <x v="1077"/>
    <x v="1052"/>
    <x v="1"/>
    <s v="AH-10690"/>
    <s v="Anna Häberlin"/>
    <x v="1"/>
    <x v="0"/>
    <x v="61"/>
    <s v="Texas"/>
    <x v="77"/>
    <x v="2"/>
    <x v="1256"/>
    <x v="0"/>
    <x v="5"/>
    <x v="1240"/>
    <n v="14.76"/>
    <n v="5"/>
    <n v="0.6"/>
    <n v="-11.439"/>
    <n v="5.9039999999999999"/>
    <n v="8.8559999999999999"/>
    <x v="1"/>
    <x v="6"/>
    <s v="Q3"/>
    <x v="4"/>
  </r>
  <r>
    <n v="5859"/>
    <s v="US-2017-153255"/>
    <x v="213"/>
    <x v="285"/>
    <x v="0"/>
    <s v="JK-15730"/>
    <s v="Joe Kamberova"/>
    <x v="0"/>
    <x v="0"/>
    <x v="3"/>
    <s v="California"/>
    <x v="137"/>
    <x v="1"/>
    <x v="1601"/>
    <x v="0"/>
    <x v="0"/>
    <x v="1593"/>
    <n v="239.666"/>
    <n v="2"/>
    <n v="0.15"/>
    <n v="14.098000000000001"/>
    <n v="203.71609999999998"/>
    <n v="35.9499"/>
    <x v="3"/>
    <x v="8"/>
    <s v="Q3"/>
    <x v="1"/>
  </r>
  <r>
    <n v="5860"/>
    <s v="CA-2015-108119"/>
    <x v="549"/>
    <x v="1163"/>
    <x v="1"/>
    <s v="MS-17530"/>
    <s v="MaryBeth Skach"/>
    <x v="0"/>
    <x v="0"/>
    <x v="457"/>
    <s v="Arkansas"/>
    <x v="550"/>
    <x v="0"/>
    <x v="1000"/>
    <x v="0"/>
    <x v="3"/>
    <x v="992"/>
    <n v="301.95999999999998"/>
    <n v="2"/>
    <n v="0"/>
    <n v="45.293999999999997"/>
    <n v="301.95999999999998"/>
    <n v="0"/>
    <x v="1"/>
    <x v="0"/>
    <s v="Q4"/>
    <x v="1"/>
  </r>
  <r>
    <n v="5861"/>
    <s v="CA-2015-157434"/>
    <x v="1078"/>
    <x v="1164"/>
    <x v="0"/>
    <s v="JK-15640"/>
    <s v="Jim Kriz"/>
    <x v="2"/>
    <x v="0"/>
    <x v="10"/>
    <s v="Pennsylvania"/>
    <x v="74"/>
    <x v="3"/>
    <x v="1050"/>
    <x v="1"/>
    <x v="10"/>
    <x v="1039"/>
    <n v="7.968"/>
    <n v="2"/>
    <n v="0.2"/>
    <n v="2.8883999999999999"/>
    <n v="6.3744000000000005"/>
    <n v="1.5936000000000001"/>
    <x v="1"/>
    <x v="3"/>
    <s v="Q2"/>
    <x v="4"/>
  </r>
  <r>
    <n v="5862"/>
    <s v="CA-2016-101525"/>
    <x v="766"/>
    <x v="602"/>
    <x v="0"/>
    <s v="CM-12235"/>
    <s v="Chris McAfee"/>
    <x v="0"/>
    <x v="0"/>
    <x v="290"/>
    <s v="Arkansas"/>
    <x v="365"/>
    <x v="0"/>
    <x v="1766"/>
    <x v="1"/>
    <x v="10"/>
    <x v="1755"/>
    <n v="109.92"/>
    <n v="2"/>
    <n v="0"/>
    <n v="53.860799999999998"/>
    <n v="109.92"/>
    <n v="0"/>
    <x v="0"/>
    <x v="5"/>
    <s v="Q2"/>
    <x v="1"/>
  </r>
  <r>
    <n v="5863"/>
    <s v="CA-2016-101525"/>
    <x v="766"/>
    <x v="602"/>
    <x v="0"/>
    <s v="CM-12235"/>
    <s v="Chris McAfee"/>
    <x v="0"/>
    <x v="0"/>
    <x v="290"/>
    <s v="Arkansas"/>
    <x v="365"/>
    <x v="0"/>
    <x v="1307"/>
    <x v="1"/>
    <x v="10"/>
    <x v="1292"/>
    <n v="19.440000000000001"/>
    <n v="3"/>
    <n v="0"/>
    <n v="9.3312000000000008"/>
    <n v="19.440000000000001"/>
    <n v="0"/>
    <x v="0"/>
    <x v="5"/>
    <s v="Q2"/>
    <x v="1"/>
  </r>
  <r>
    <n v="5864"/>
    <s v="CA-2016-101525"/>
    <x v="766"/>
    <x v="602"/>
    <x v="0"/>
    <s v="CM-12235"/>
    <s v="Chris McAfee"/>
    <x v="0"/>
    <x v="0"/>
    <x v="290"/>
    <s v="Arkansas"/>
    <x v="365"/>
    <x v="0"/>
    <x v="796"/>
    <x v="1"/>
    <x v="6"/>
    <x v="794"/>
    <n v="11.16"/>
    <n v="2"/>
    <n v="0"/>
    <n v="4.3524000000000003"/>
    <n v="11.16"/>
    <n v="0"/>
    <x v="0"/>
    <x v="5"/>
    <s v="Q2"/>
    <x v="1"/>
  </r>
  <r>
    <n v="5865"/>
    <s v="US-2014-117968"/>
    <x v="79"/>
    <x v="1165"/>
    <x v="0"/>
    <s v="RS-19420"/>
    <s v="Ricardo Sperren"/>
    <x v="1"/>
    <x v="0"/>
    <x v="255"/>
    <s v="Connecticut"/>
    <x v="315"/>
    <x v="3"/>
    <x v="1276"/>
    <x v="1"/>
    <x v="9"/>
    <x v="1261"/>
    <n v="79.47"/>
    <n v="3"/>
    <n v="0"/>
    <n v="22.2516"/>
    <n v="79.47"/>
    <n v="0"/>
    <x v="2"/>
    <x v="6"/>
    <s v="Q3"/>
    <x v="0"/>
  </r>
  <r>
    <n v="5866"/>
    <s v="US-2014-117968"/>
    <x v="79"/>
    <x v="1165"/>
    <x v="0"/>
    <s v="RS-19420"/>
    <s v="Ricardo Sperren"/>
    <x v="1"/>
    <x v="0"/>
    <x v="255"/>
    <s v="Connecticut"/>
    <x v="315"/>
    <x v="3"/>
    <x v="1605"/>
    <x v="1"/>
    <x v="6"/>
    <x v="1597"/>
    <n v="4.5599999999999996"/>
    <n v="2"/>
    <n v="0"/>
    <n v="2.0064000000000002"/>
    <n v="4.5599999999999996"/>
    <n v="0"/>
    <x v="2"/>
    <x v="6"/>
    <s v="Q3"/>
    <x v="0"/>
  </r>
  <r>
    <n v="5867"/>
    <s v="US-2014-117968"/>
    <x v="79"/>
    <x v="1165"/>
    <x v="0"/>
    <s v="RS-19420"/>
    <s v="Ricardo Sperren"/>
    <x v="1"/>
    <x v="0"/>
    <x v="255"/>
    <s v="Connecticut"/>
    <x v="315"/>
    <x v="3"/>
    <x v="629"/>
    <x v="0"/>
    <x v="1"/>
    <x v="629"/>
    <n v="1133.3499999999999"/>
    <n v="5"/>
    <n v="0"/>
    <n v="294.67099999999999"/>
    <n v="1133.3499999999999"/>
    <n v="0"/>
    <x v="2"/>
    <x v="6"/>
    <s v="Q3"/>
    <x v="0"/>
  </r>
  <r>
    <n v="5868"/>
    <s v="CA-2016-158211"/>
    <x v="810"/>
    <x v="1166"/>
    <x v="1"/>
    <s v="BP-11185"/>
    <s v="Ben Peterman"/>
    <x v="1"/>
    <x v="0"/>
    <x v="10"/>
    <s v="Pennsylvania"/>
    <x v="105"/>
    <x v="3"/>
    <x v="512"/>
    <x v="1"/>
    <x v="6"/>
    <x v="512"/>
    <n v="4.6719999999999997"/>
    <n v="1"/>
    <n v="0.2"/>
    <n v="0.58399999999999996"/>
    <n v="3.7376"/>
    <n v="0.93440000000000001"/>
    <x v="0"/>
    <x v="9"/>
    <s v="Q1"/>
    <x v="2"/>
  </r>
  <r>
    <n v="5869"/>
    <s v="CA-2016-158211"/>
    <x v="810"/>
    <x v="1166"/>
    <x v="1"/>
    <s v="BP-11185"/>
    <s v="Ben Peterman"/>
    <x v="1"/>
    <x v="0"/>
    <x v="10"/>
    <s v="Pennsylvania"/>
    <x v="105"/>
    <x v="3"/>
    <x v="920"/>
    <x v="1"/>
    <x v="8"/>
    <x v="912"/>
    <n v="104.58"/>
    <n v="6"/>
    <n v="0.7"/>
    <n v="-80.177999999999997"/>
    <n v="31.374000000000006"/>
    <n v="73.205999999999989"/>
    <x v="0"/>
    <x v="9"/>
    <s v="Q1"/>
    <x v="2"/>
  </r>
  <r>
    <n v="5870"/>
    <s v="CA-2016-152247"/>
    <x v="77"/>
    <x v="357"/>
    <x v="1"/>
    <s v="MA-17995"/>
    <s v="Michelle Arnett"/>
    <x v="2"/>
    <x v="0"/>
    <x v="458"/>
    <s v="Wyoming"/>
    <x v="551"/>
    <x v="1"/>
    <x v="445"/>
    <x v="0"/>
    <x v="1"/>
    <x v="445"/>
    <n v="1603.136"/>
    <n v="4"/>
    <n v="0.2"/>
    <n v="100.196"/>
    <n v="1282.5088000000001"/>
    <n v="320.62720000000002"/>
    <x v="0"/>
    <x v="0"/>
    <s v="Q4"/>
    <x v="2"/>
  </r>
  <r>
    <n v="5871"/>
    <s v="CA-2016-128223"/>
    <x v="403"/>
    <x v="183"/>
    <x v="3"/>
    <s v="EB-13705"/>
    <s v="Ed Braxton"/>
    <x v="1"/>
    <x v="0"/>
    <x v="125"/>
    <s v="California"/>
    <x v="158"/>
    <x v="1"/>
    <x v="1744"/>
    <x v="0"/>
    <x v="3"/>
    <x v="1733"/>
    <n v="1293.4880000000001"/>
    <n v="7"/>
    <n v="0.2"/>
    <n v="80.843000000000004"/>
    <n v="1034.7904000000001"/>
    <n v="258.69760000000002"/>
    <x v="0"/>
    <x v="1"/>
    <s v="Q2"/>
    <x v="0"/>
  </r>
  <r>
    <n v="5872"/>
    <s v="CA-2016-154235"/>
    <x v="446"/>
    <x v="961"/>
    <x v="1"/>
    <s v="RD-19900"/>
    <s v="Ruben Dartt"/>
    <x v="0"/>
    <x v="0"/>
    <x v="41"/>
    <s v="Indiana"/>
    <x v="462"/>
    <x v="2"/>
    <x v="101"/>
    <x v="0"/>
    <x v="5"/>
    <x v="101"/>
    <n v="127.95"/>
    <n v="3"/>
    <n v="0"/>
    <n v="21.7515"/>
    <n v="127.95"/>
    <n v="0"/>
    <x v="0"/>
    <x v="8"/>
    <s v="Q3"/>
    <x v="3"/>
  </r>
  <r>
    <n v="5873"/>
    <s v="CA-2017-129910"/>
    <x v="983"/>
    <x v="1026"/>
    <x v="1"/>
    <s v="ME-17320"/>
    <s v="Maria Etezadi"/>
    <x v="2"/>
    <x v="0"/>
    <x v="38"/>
    <s v="Georgia"/>
    <x v="112"/>
    <x v="0"/>
    <x v="42"/>
    <x v="1"/>
    <x v="4"/>
    <x v="42"/>
    <n v="59.76"/>
    <n v="1"/>
    <n v="0"/>
    <n v="16.732800000000001"/>
    <n v="59.76"/>
    <n v="0"/>
    <x v="3"/>
    <x v="10"/>
    <s v="Q1"/>
    <x v="6"/>
  </r>
  <r>
    <n v="5874"/>
    <s v="CA-2017-133095"/>
    <x v="400"/>
    <x v="150"/>
    <x v="3"/>
    <s v="EH-14005"/>
    <s v="Erica Hernandez"/>
    <x v="2"/>
    <x v="0"/>
    <x v="186"/>
    <s v="Arkansas"/>
    <x v="236"/>
    <x v="0"/>
    <x v="1087"/>
    <x v="1"/>
    <x v="8"/>
    <x v="1077"/>
    <n v="108.08"/>
    <n v="7"/>
    <n v="0"/>
    <n v="54.04"/>
    <n v="108.08"/>
    <n v="0"/>
    <x v="3"/>
    <x v="1"/>
    <s v="Q2"/>
    <x v="1"/>
  </r>
  <r>
    <n v="5875"/>
    <s v="CA-2017-133095"/>
    <x v="400"/>
    <x v="150"/>
    <x v="3"/>
    <s v="EH-14005"/>
    <s v="Erica Hernandez"/>
    <x v="2"/>
    <x v="0"/>
    <x v="186"/>
    <s v="Arkansas"/>
    <x v="236"/>
    <x v="0"/>
    <x v="1310"/>
    <x v="1"/>
    <x v="8"/>
    <x v="1296"/>
    <n v="9.5399999999999991"/>
    <n v="3"/>
    <n v="0"/>
    <n v="4.3883999999999999"/>
    <n v="9.5399999999999991"/>
    <n v="0"/>
    <x v="3"/>
    <x v="1"/>
    <s v="Q2"/>
    <x v="1"/>
  </r>
  <r>
    <n v="5876"/>
    <s v="CA-2015-130554"/>
    <x v="1003"/>
    <x v="1159"/>
    <x v="2"/>
    <s v="FM-14290"/>
    <s v="Frank Merwin"/>
    <x v="2"/>
    <x v="0"/>
    <x v="10"/>
    <s v="Pennsylvania"/>
    <x v="11"/>
    <x v="3"/>
    <x v="563"/>
    <x v="1"/>
    <x v="6"/>
    <x v="563"/>
    <n v="11.736000000000001"/>
    <n v="3"/>
    <n v="0.2"/>
    <n v="1.0268999999999999"/>
    <n v="9.3888000000000016"/>
    <n v="2.3472000000000004"/>
    <x v="1"/>
    <x v="3"/>
    <s v="Q2"/>
    <x v="0"/>
  </r>
  <r>
    <n v="5877"/>
    <s v="CA-2014-152443"/>
    <x v="371"/>
    <x v="1167"/>
    <x v="1"/>
    <s v="FG-14260"/>
    <s v="Frank Gastineau"/>
    <x v="2"/>
    <x v="0"/>
    <x v="104"/>
    <s v="Massachusetts"/>
    <x v="128"/>
    <x v="3"/>
    <x v="669"/>
    <x v="1"/>
    <x v="8"/>
    <x v="669"/>
    <n v="447.86"/>
    <n v="7"/>
    <n v="0"/>
    <n v="219.45140000000001"/>
    <n v="447.86"/>
    <n v="0"/>
    <x v="2"/>
    <x v="5"/>
    <s v="Q2"/>
    <x v="4"/>
  </r>
  <r>
    <n v="5878"/>
    <s v="CA-2014-152443"/>
    <x v="371"/>
    <x v="1167"/>
    <x v="1"/>
    <s v="FG-14260"/>
    <s v="Frank Gastineau"/>
    <x v="2"/>
    <x v="0"/>
    <x v="104"/>
    <s v="Massachusetts"/>
    <x v="128"/>
    <x v="3"/>
    <x v="1665"/>
    <x v="1"/>
    <x v="10"/>
    <x v="1653"/>
    <n v="17.940000000000001"/>
    <n v="3"/>
    <n v="0"/>
    <n v="8.7905999999999995"/>
    <n v="17.940000000000001"/>
    <n v="0"/>
    <x v="2"/>
    <x v="5"/>
    <s v="Q2"/>
    <x v="4"/>
  </r>
  <r>
    <n v="5879"/>
    <s v="CA-2014-152443"/>
    <x v="371"/>
    <x v="1167"/>
    <x v="1"/>
    <s v="FG-14260"/>
    <s v="Frank Gastineau"/>
    <x v="2"/>
    <x v="0"/>
    <x v="104"/>
    <s v="Massachusetts"/>
    <x v="128"/>
    <x v="3"/>
    <x v="1360"/>
    <x v="1"/>
    <x v="9"/>
    <x v="1346"/>
    <n v="245.88"/>
    <n v="6"/>
    <n v="0"/>
    <n v="68.846400000000003"/>
    <n v="245.88"/>
    <n v="0"/>
    <x v="2"/>
    <x v="5"/>
    <s v="Q2"/>
    <x v="4"/>
  </r>
  <r>
    <n v="5880"/>
    <s v="CA-2016-133319"/>
    <x v="64"/>
    <x v="47"/>
    <x v="1"/>
    <s v="MV-17485"/>
    <s v="Mark Van Huff"/>
    <x v="0"/>
    <x v="0"/>
    <x v="20"/>
    <s v="New York"/>
    <x v="164"/>
    <x v="3"/>
    <x v="1415"/>
    <x v="1"/>
    <x v="10"/>
    <x v="1402"/>
    <n v="192.16"/>
    <n v="4"/>
    <n v="0"/>
    <n v="92.236800000000002"/>
    <n v="192.16"/>
    <n v="0"/>
    <x v="0"/>
    <x v="8"/>
    <s v="Q3"/>
    <x v="2"/>
  </r>
  <r>
    <n v="5881"/>
    <s v="CA-2016-133935"/>
    <x v="31"/>
    <x v="42"/>
    <x v="1"/>
    <s v="JW-15220"/>
    <s v="Jane Waco"/>
    <x v="1"/>
    <x v="0"/>
    <x v="70"/>
    <s v="California"/>
    <x v="188"/>
    <x v="1"/>
    <x v="445"/>
    <x v="0"/>
    <x v="1"/>
    <x v="445"/>
    <n v="801.56799999999998"/>
    <n v="2"/>
    <n v="0.2"/>
    <n v="50.097999999999999"/>
    <n v="641.25440000000003"/>
    <n v="160.31360000000001"/>
    <x v="0"/>
    <x v="8"/>
    <s v="Q3"/>
    <x v="1"/>
  </r>
  <r>
    <n v="5882"/>
    <s v="CA-2016-133935"/>
    <x v="31"/>
    <x v="42"/>
    <x v="1"/>
    <s v="JW-15220"/>
    <s v="Jane Waco"/>
    <x v="1"/>
    <x v="0"/>
    <x v="70"/>
    <s v="California"/>
    <x v="188"/>
    <x v="1"/>
    <x v="839"/>
    <x v="1"/>
    <x v="10"/>
    <x v="833"/>
    <n v="368.91"/>
    <n v="9"/>
    <n v="0"/>
    <n v="180.76589999999999"/>
    <n v="368.91"/>
    <n v="0"/>
    <x v="0"/>
    <x v="8"/>
    <s v="Q3"/>
    <x v="1"/>
  </r>
  <r>
    <n v="5883"/>
    <s v="CA-2016-133935"/>
    <x v="31"/>
    <x v="42"/>
    <x v="1"/>
    <s v="JW-15220"/>
    <s v="Jane Waco"/>
    <x v="1"/>
    <x v="0"/>
    <x v="70"/>
    <s v="California"/>
    <x v="188"/>
    <x v="1"/>
    <x v="812"/>
    <x v="0"/>
    <x v="1"/>
    <x v="809"/>
    <n v="885.52800000000002"/>
    <n v="9"/>
    <n v="0.2"/>
    <n v="-99.621899999999997"/>
    <n v="708.42240000000004"/>
    <n v="177.10560000000001"/>
    <x v="0"/>
    <x v="8"/>
    <s v="Q3"/>
    <x v="1"/>
  </r>
  <r>
    <n v="5884"/>
    <s v="CA-2016-136301"/>
    <x v="69"/>
    <x v="535"/>
    <x v="0"/>
    <s v="EH-13765"/>
    <s v="Edward Hooks"/>
    <x v="1"/>
    <x v="0"/>
    <x v="8"/>
    <s v="California"/>
    <x v="9"/>
    <x v="1"/>
    <x v="375"/>
    <x v="0"/>
    <x v="5"/>
    <x v="376"/>
    <n v="28.28"/>
    <n v="2"/>
    <n v="0"/>
    <n v="7.3528000000000002"/>
    <n v="28.28"/>
    <n v="0"/>
    <x v="0"/>
    <x v="10"/>
    <s v="Q1"/>
    <x v="1"/>
  </r>
  <r>
    <n v="5885"/>
    <s v="CA-2016-136301"/>
    <x v="69"/>
    <x v="535"/>
    <x v="0"/>
    <s v="EH-13765"/>
    <s v="Edward Hooks"/>
    <x v="1"/>
    <x v="0"/>
    <x v="8"/>
    <s v="California"/>
    <x v="9"/>
    <x v="1"/>
    <x v="1359"/>
    <x v="1"/>
    <x v="14"/>
    <x v="1345"/>
    <n v="4912.59"/>
    <n v="3"/>
    <n v="0"/>
    <n v="196.50360000000001"/>
    <n v="4912.59"/>
    <n v="0"/>
    <x v="0"/>
    <x v="10"/>
    <s v="Q1"/>
    <x v="1"/>
  </r>
  <r>
    <n v="5886"/>
    <s v="US-2014-109456"/>
    <x v="1079"/>
    <x v="1098"/>
    <x v="3"/>
    <s v="LS-17245"/>
    <s v="Lynn Smith"/>
    <x v="0"/>
    <x v="0"/>
    <x v="8"/>
    <s v="California"/>
    <x v="94"/>
    <x v="1"/>
    <x v="952"/>
    <x v="1"/>
    <x v="8"/>
    <x v="945"/>
    <n v="14.352"/>
    <n v="3"/>
    <n v="0.2"/>
    <n v="5.0232000000000001"/>
    <n v="11.4816"/>
    <n v="2.8704000000000001"/>
    <x v="2"/>
    <x v="2"/>
    <s v="Q4"/>
    <x v="6"/>
  </r>
  <r>
    <n v="5887"/>
    <s v="US-2014-109456"/>
    <x v="1079"/>
    <x v="1098"/>
    <x v="3"/>
    <s v="LS-17245"/>
    <s v="Lynn Smith"/>
    <x v="0"/>
    <x v="0"/>
    <x v="8"/>
    <s v="California"/>
    <x v="94"/>
    <x v="1"/>
    <x v="603"/>
    <x v="2"/>
    <x v="11"/>
    <x v="603"/>
    <n v="179.97"/>
    <n v="3"/>
    <n v="0"/>
    <n v="86.385599999999997"/>
    <n v="179.97"/>
    <n v="0"/>
    <x v="2"/>
    <x v="2"/>
    <s v="Q4"/>
    <x v="6"/>
  </r>
  <r>
    <n v="5888"/>
    <s v="CA-2017-151596"/>
    <x v="1048"/>
    <x v="768"/>
    <x v="2"/>
    <s v="BP-11050"/>
    <s v="Barry Pond"/>
    <x v="1"/>
    <x v="0"/>
    <x v="395"/>
    <s v="Rhode Island"/>
    <x v="480"/>
    <x v="3"/>
    <x v="1354"/>
    <x v="1"/>
    <x v="4"/>
    <x v="1340"/>
    <n v="42.76"/>
    <n v="1"/>
    <n v="0"/>
    <n v="11.117599999999999"/>
    <n v="42.76"/>
    <n v="0"/>
    <x v="3"/>
    <x v="2"/>
    <s v="Q4"/>
    <x v="1"/>
  </r>
  <r>
    <n v="5889"/>
    <s v="CA-2015-147879"/>
    <x v="820"/>
    <x v="678"/>
    <x v="1"/>
    <s v="CC-12220"/>
    <s v="Chris Cortes"/>
    <x v="0"/>
    <x v="0"/>
    <x v="459"/>
    <s v="Kentucky"/>
    <x v="552"/>
    <x v="0"/>
    <x v="1767"/>
    <x v="1"/>
    <x v="10"/>
    <x v="1756"/>
    <n v="45.68"/>
    <n v="2"/>
    <n v="0"/>
    <n v="21.012799999999999"/>
    <n v="45.68"/>
    <n v="0"/>
    <x v="1"/>
    <x v="5"/>
    <s v="Q2"/>
    <x v="6"/>
  </r>
  <r>
    <n v="5890"/>
    <s v="CA-2016-166625"/>
    <x v="167"/>
    <x v="229"/>
    <x v="2"/>
    <s v="JM-15580"/>
    <s v="Jill Matthias"/>
    <x v="0"/>
    <x v="0"/>
    <x v="248"/>
    <s v="Maryland"/>
    <x v="307"/>
    <x v="3"/>
    <x v="1095"/>
    <x v="1"/>
    <x v="8"/>
    <x v="1085"/>
    <n v="25.06"/>
    <n v="2"/>
    <n v="0"/>
    <n v="11.7782"/>
    <n v="25.06"/>
    <n v="0"/>
    <x v="0"/>
    <x v="3"/>
    <s v="Q2"/>
    <x v="6"/>
  </r>
  <r>
    <n v="5891"/>
    <s v="CA-2016-146157"/>
    <x v="831"/>
    <x v="482"/>
    <x v="1"/>
    <s v="RD-19720"/>
    <s v="Roger Demir"/>
    <x v="0"/>
    <x v="0"/>
    <x v="22"/>
    <s v="Illinois"/>
    <x v="26"/>
    <x v="2"/>
    <x v="694"/>
    <x v="1"/>
    <x v="10"/>
    <x v="694"/>
    <n v="38.432000000000002"/>
    <n v="1"/>
    <n v="0.2"/>
    <n v="13.4512"/>
    <n v="30.745600000000003"/>
    <n v="7.6864000000000008"/>
    <x v="0"/>
    <x v="0"/>
    <s v="Q4"/>
    <x v="2"/>
  </r>
  <r>
    <n v="5892"/>
    <s v="CA-2016-146157"/>
    <x v="831"/>
    <x v="482"/>
    <x v="1"/>
    <s v="RD-19720"/>
    <s v="Roger Demir"/>
    <x v="0"/>
    <x v="0"/>
    <x v="22"/>
    <s v="Illinois"/>
    <x v="26"/>
    <x v="2"/>
    <x v="146"/>
    <x v="1"/>
    <x v="4"/>
    <x v="147"/>
    <n v="21.568000000000001"/>
    <n v="2"/>
    <n v="0.2"/>
    <n v="1.6175999999999999"/>
    <n v="17.2544"/>
    <n v="4.3136000000000001"/>
    <x v="0"/>
    <x v="0"/>
    <s v="Q4"/>
    <x v="2"/>
  </r>
  <r>
    <n v="5893"/>
    <s v="CA-2016-146157"/>
    <x v="831"/>
    <x v="482"/>
    <x v="1"/>
    <s v="RD-19720"/>
    <s v="Roger Demir"/>
    <x v="0"/>
    <x v="0"/>
    <x v="22"/>
    <s v="Illinois"/>
    <x v="26"/>
    <x v="2"/>
    <x v="151"/>
    <x v="2"/>
    <x v="11"/>
    <x v="152"/>
    <n v="81.575999999999993"/>
    <n v="3"/>
    <n v="0.2"/>
    <n v="2.0394000000000001"/>
    <n v="65.260800000000003"/>
    <n v="16.315200000000001"/>
    <x v="0"/>
    <x v="0"/>
    <s v="Q4"/>
    <x v="2"/>
  </r>
  <r>
    <n v="5894"/>
    <s v="CA-2017-159954"/>
    <x v="18"/>
    <x v="947"/>
    <x v="1"/>
    <s v="SS-20410"/>
    <s v="Shahid Shariari"/>
    <x v="0"/>
    <x v="0"/>
    <x v="118"/>
    <s v="Georgia"/>
    <x v="148"/>
    <x v="0"/>
    <x v="994"/>
    <x v="1"/>
    <x v="8"/>
    <x v="986"/>
    <n v="2.78"/>
    <n v="1"/>
    <n v="0"/>
    <n v="1.3622000000000001"/>
    <n v="2.78"/>
    <n v="0"/>
    <x v="3"/>
    <x v="8"/>
    <s v="Q3"/>
    <x v="1"/>
  </r>
  <r>
    <n v="5895"/>
    <s v="CA-2017-100825"/>
    <x v="428"/>
    <x v="947"/>
    <x v="1"/>
    <s v="KD-16495"/>
    <s v="Keith Dawkins"/>
    <x v="1"/>
    <x v="0"/>
    <x v="1"/>
    <s v="California"/>
    <x v="1"/>
    <x v="1"/>
    <x v="1291"/>
    <x v="1"/>
    <x v="4"/>
    <x v="1277"/>
    <n v="99.87"/>
    <n v="3"/>
    <n v="0"/>
    <n v="23.968800000000002"/>
    <n v="99.87"/>
    <n v="0"/>
    <x v="3"/>
    <x v="8"/>
    <s v="Q3"/>
    <x v="3"/>
  </r>
  <r>
    <n v="5896"/>
    <s v="CA-2014-168305"/>
    <x v="301"/>
    <x v="821"/>
    <x v="1"/>
    <s v="PL-18925"/>
    <s v="Paul Lucas"/>
    <x v="2"/>
    <x v="0"/>
    <x v="1"/>
    <s v="California"/>
    <x v="13"/>
    <x v="1"/>
    <x v="1760"/>
    <x v="1"/>
    <x v="2"/>
    <x v="1749"/>
    <n v="44.4"/>
    <n v="3"/>
    <n v="0"/>
    <n v="22.2"/>
    <n v="44.4"/>
    <n v="0"/>
    <x v="2"/>
    <x v="0"/>
    <s v="Q4"/>
    <x v="3"/>
  </r>
  <r>
    <n v="5897"/>
    <s v="CA-2014-168305"/>
    <x v="301"/>
    <x v="821"/>
    <x v="1"/>
    <s v="PL-18925"/>
    <s v="Paul Lucas"/>
    <x v="2"/>
    <x v="0"/>
    <x v="1"/>
    <s v="California"/>
    <x v="13"/>
    <x v="1"/>
    <x v="1115"/>
    <x v="1"/>
    <x v="10"/>
    <x v="33"/>
    <n v="21.4"/>
    <n v="5"/>
    <n v="0"/>
    <n v="9.6300000000000008"/>
    <n v="21.4"/>
    <n v="0"/>
    <x v="2"/>
    <x v="0"/>
    <s v="Q4"/>
    <x v="3"/>
  </r>
  <r>
    <n v="5898"/>
    <s v="CA-2016-167682"/>
    <x v="1015"/>
    <x v="300"/>
    <x v="1"/>
    <s v="ZD-21925"/>
    <s v="Zuschuss Donatelli"/>
    <x v="0"/>
    <x v="0"/>
    <x v="102"/>
    <s v="Indiana"/>
    <x v="237"/>
    <x v="2"/>
    <x v="90"/>
    <x v="0"/>
    <x v="5"/>
    <x v="90"/>
    <n v="71.12"/>
    <n v="4"/>
    <n v="0"/>
    <n v="22.0472"/>
    <n v="71.12"/>
    <n v="0"/>
    <x v="0"/>
    <x v="3"/>
    <s v="Q2"/>
    <x v="1"/>
  </r>
  <r>
    <n v="5899"/>
    <s v="CA-2016-167682"/>
    <x v="1015"/>
    <x v="300"/>
    <x v="1"/>
    <s v="ZD-21925"/>
    <s v="Zuschuss Donatelli"/>
    <x v="0"/>
    <x v="0"/>
    <x v="102"/>
    <s v="Indiana"/>
    <x v="237"/>
    <x v="2"/>
    <x v="1417"/>
    <x v="2"/>
    <x v="7"/>
    <x v="1405"/>
    <n v="259.95999999999998"/>
    <n v="4"/>
    <n v="0"/>
    <n v="124.7808"/>
    <n v="259.95999999999998"/>
    <n v="0"/>
    <x v="0"/>
    <x v="3"/>
    <s v="Q2"/>
    <x v="1"/>
  </r>
  <r>
    <n v="5900"/>
    <s v="CA-2017-108000"/>
    <x v="602"/>
    <x v="1019"/>
    <x v="1"/>
    <s v="LS-16945"/>
    <s v="Linda Southworth"/>
    <x v="1"/>
    <x v="0"/>
    <x v="8"/>
    <s v="California"/>
    <x v="94"/>
    <x v="1"/>
    <x v="1170"/>
    <x v="1"/>
    <x v="12"/>
    <x v="153"/>
    <n v="9.7799999999999994"/>
    <n v="1"/>
    <n v="0"/>
    <n v="4.8899999999999997"/>
    <n v="9.7799999999999994"/>
    <n v="0"/>
    <x v="3"/>
    <x v="9"/>
    <s v="Q1"/>
    <x v="6"/>
  </r>
  <r>
    <n v="5901"/>
    <s v="CA-2015-146465"/>
    <x v="312"/>
    <x v="1005"/>
    <x v="1"/>
    <s v="PB-18805"/>
    <s v="Patrick Bzostek"/>
    <x v="2"/>
    <x v="0"/>
    <x v="8"/>
    <s v="California"/>
    <x v="34"/>
    <x v="1"/>
    <x v="472"/>
    <x v="1"/>
    <x v="8"/>
    <x v="473"/>
    <n v="24.192"/>
    <n v="9"/>
    <n v="0.2"/>
    <n v="7.56"/>
    <n v="19.3536"/>
    <n v="4.8384"/>
    <x v="1"/>
    <x v="0"/>
    <s v="Q4"/>
    <x v="5"/>
  </r>
  <r>
    <n v="5902"/>
    <s v="CA-2016-159639"/>
    <x v="581"/>
    <x v="82"/>
    <x v="1"/>
    <s v="PC-18745"/>
    <s v="Pamela Coakley"/>
    <x v="1"/>
    <x v="0"/>
    <x v="58"/>
    <s v="New Jersey"/>
    <x v="73"/>
    <x v="3"/>
    <x v="1172"/>
    <x v="0"/>
    <x v="5"/>
    <x v="1158"/>
    <n v="31.56"/>
    <n v="3"/>
    <n v="0"/>
    <n v="10.4148"/>
    <n v="31.56"/>
    <n v="0"/>
    <x v="0"/>
    <x v="0"/>
    <s v="Q4"/>
    <x v="1"/>
  </r>
  <r>
    <n v="5903"/>
    <s v="US-2017-153948"/>
    <x v="44"/>
    <x v="373"/>
    <x v="3"/>
    <s v="FM-14290"/>
    <s v="Frank Merwin"/>
    <x v="2"/>
    <x v="0"/>
    <x v="8"/>
    <s v="California"/>
    <x v="34"/>
    <x v="1"/>
    <x v="368"/>
    <x v="1"/>
    <x v="10"/>
    <x v="369"/>
    <n v="59.94"/>
    <n v="3"/>
    <n v="0"/>
    <n v="28.171800000000001"/>
    <n v="59.94"/>
    <n v="0"/>
    <x v="3"/>
    <x v="0"/>
    <s v="Q4"/>
    <x v="2"/>
  </r>
  <r>
    <n v="5904"/>
    <s v="US-2017-153948"/>
    <x v="44"/>
    <x v="373"/>
    <x v="3"/>
    <s v="FM-14290"/>
    <s v="Frank Merwin"/>
    <x v="2"/>
    <x v="0"/>
    <x v="8"/>
    <s v="California"/>
    <x v="34"/>
    <x v="1"/>
    <x v="1713"/>
    <x v="1"/>
    <x v="10"/>
    <x v="33"/>
    <n v="45.36"/>
    <n v="4"/>
    <n v="0"/>
    <n v="22.226400000000002"/>
    <n v="45.36"/>
    <n v="0"/>
    <x v="3"/>
    <x v="0"/>
    <s v="Q4"/>
    <x v="2"/>
  </r>
  <r>
    <n v="5905"/>
    <s v="US-2017-153948"/>
    <x v="44"/>
    <x v="373"/>
    <x v="3"/>
    <s v="FM-14290"/>
    <s v="Frank Merwin"/>
    <x v="2"/>
    <x v="0"/>
    <x v="8"/>
    <s v="California"/>
    <x v="34"/>
    <x v="1"/>
    <x v="1714"/>
    <x v="1"/>
    <x v="10"/>
    <x v="1701"/>
    <n v="26.4"/>
    <n v="5"/>
    <n v="0"/>
    <n v="12.672000000000001"/>
    <n v="26.4"/>
    <n v="0"/>
    <x v="3"/>
    <x v="0"/>
    <s v="Q4"/>
    <x v="2"/>
  </r>
  <r>
    <n v="5906"/>
    <s v="US-2017-153948"/>
    <x v="44"/>
    <x v="373"/>
    <x v="3"/>
    <s v="FM-14290"/>
    <s v="Frank Merwin"/>
    <x v="2"/>
    <x v="0"/>
    <x v="8"/>
    <s v="California"/>
    <x v="34"/>
    <x v="1"/>
    <x v="1655"/>
    <x v="1"/>
    <x v="2"/>
    <x v="1643"/>
    <n v="41.4"/>
    <n v="4"/>
    <n v="0"/>
    <n v="19.872"/>
    <n v="41.4"/>
    <n v="0"/>
    <x v="3"/>
    <x v="0"/>
    <s v="Q4"/>
    <x v="2"/>
  </r>
  <r>
    <n v="5907"/>
    <s v="US-2017-153948"/>
    <x v="44"/>
    <x v="373"/>
    <x v="3"/>
    <s v="FM-14290"/>
    <s v="Frank Merwin"/>
    <x v="2"/>
    <x v="0"/>
    <x v="8"/>
    <s v="California"/>
    <x v="34"/>
    <x v="1"/>
    <x v="658"/>
    <x v="2"/>
    <x v="11"/>
    <x v="658"/>
    <n v="16.95"/>
    <n v="1"/>
    <n v="0"/>
    <n v="1.0169999999999999"/>
    <n v="16.95"/>
    <n v="0"/>
    <x v="3"/>
    <x v="0"/>
    <s v="Q4"/>
    <x v="2"/>
  </r>
  <r>
    <n v="5908"/>
    <s v="US-2016-113985"/>
    <x v="499"/>
    <x v="439"/>
    <x v="1"/>
    <s v="KD-16495"/>
    <s v="Keith Dawkins"/>
    <x v="1"/>
    <x v="0"/>
    <x v="49"/>
    <s v="California"/>
    <x v="58"/>
    <x v="1"/>
    <x v="1087"/>
    <x v="1"/>
    <x v="8"/>
    <x v="1077"/>
    <n v="24.704000000000001"/>
    <n v="2"/>
    <n v="0.2"/>
    <n v="9.2639999999999993"/>
    <n v="19.763200000000001"/>
    <n v="4.9408000000000003"/>
    <x v="0"/>
    <x v="4"/>
    <s v="Q4"/>
    <x v="5"/>
  </r>
  <r>
    <n v="5909"/>
    <s v="US-2016-113985"/>
    <x v="499"/>
    <x v="439"/>
    <x v="1"/>
    <s v="KD-16495"/>
    <s v="Keith Dawkins"/>
    <x v="1"/>
    <x v="0"/>
    <x v="49"/>
    <s v="California"/>
    <x v="58"/>
    <x v="1"/>
    <x v="941"/>
    <x v="1"/>
    <x v="9"/>
    <x v="934"/>
    <n v="59.7"/>
    <n v="3"/>
    <n v="0"/>
    <n v="26.864999999999998"/>
    <n v="59.7"/>
    <n v="0"/>
    <x v="0"/>
    <x v="4"/>
    <s v="Q4"/>
    <x v="5"/>
  </r>
  <r>
    <n v="5910"/>
    <s v="US-2016-113985"/>
    <x v="499"/>
    <x v="439"/>
    <x v="1"/>
    <s v="KD-16495"/>
    <s v="Keith Dawkins"/>
    <x v="1"/>
    <x v="0"/>
    <x v="49"/>
    <s v="California"/>
    <x v="58"/>
    <x v="1"/>
    <x v="1573"/>
    <x v="0"/>
    <x v="5"/>
    <x v="1564"/>
    <n v="14.52"/>
    <n v="3"/>
    <n v="0"/>
    <n v="5.6627999999999998"/>
    <n v="14.52"/>
    <n v="0"/>
    <x v="0"/>
    <x v="4"/>
    <s v="Q4"/>
    <x v="5"/>
  </r>
  <r>
    <n v="5911"/>
    <s v="US-2016-113985"/>
    <x v="499"/>
    <x v="439"/>
    <x v="1"/>
    <s v="KD-16495"/>
    <s v="Keith Dawkins"/>
    <x v="1"/>
    <x v="0"/>
    <x v="49"/>
    <s v="California"/>
    <x v="58"/>
    <x v="1"/>
    <x v="1311"/>
    <x v="1"/>
    <x v="8"/>
    <x v="1297"/>
    <n v="104.184"/>
    <n v="3"/>
    <n v="0.2"/>
    <n v="33.8598"/>
    <n v="83.347200000000001"/>
    <n v="20.8368"/>
    <x v="0"/>
    <x v="4"/>
    <s v="Q4"/>
    <x v="5"/>
  </r>
  <r>
    <n v="5912"/>
    <s v="CA-2016-155383"/>
    <x v="907"/>
    <x v="259"/>
    <x v="1"/>
    <s v="SC-20680"/>
    <s v="Steve Carroll"/>
    <x v="2"/>
    <x v="0"/>
    <x v="4"/>
    <s v="Washington"/>
    <x v="60"/>
    <x v="1"/>
    <x v="177"/>
    <x v="1"/>
    <x v="4"/>
    <x v="178"/>
    <n v="46.53"/>
    <n v="3"/>
    <n v="0"/>
    <n v="13.0284"/>
    <n v="46.53"/>
    <n v="0"/>
    <x v="0"/>
    <x v="4"/>
    <s v="Q4"/>
    <x v="3"/>
  </r>
  <r>
    <n v="5913"/>
    <s v="CA-2014-120432"/>
    <x v="829"/>
    <x v="889"/>
    <x v="0"/>
    <s v="DW-13585"/>
    <s v="Dorothy Wardle"/>
    <x v="1"/>
    <x v="0"/>
    <x v="459"/>
    <s v="Kentucky"/>
    <x v="552"/>
    <x v="0"/>
    <x v="1768"/>
    <x v="1"/>
    <x v="14"/>
    <x v="1757"/>
    <n v="25.5"/>
    <n v="3"/>
    <n v="0"/>
    <n v="6.63"/>
    <n v="25.5"/>
    <n v="0"/>
    <x v="2"/>
    <x v="6"/>
    <s v="Q3"/>
    <x v="1"/>
  </r>
  <r>
    <n v="5914"/>
    <s v="US-2015-126977"/>
    <x v="14"/>
    <x v="832"/>
    <x v="1"/>
    <s v="PF-19120"/>
    <s v="Peter Fuller"/>
    <x v="0"/>
    <x v="0"/>
    <x v="20"/>
    <s v="New York"/>
    <x v="45"/>
    <x v="3"/>
    <x v="383"/>
    <x v="1"/>
    <x v="4"/>
    <x v="384"/>
    <n v="14.9"/>
    <n v="5"/>
    <n v="0"/>
    <n v="1.0429999999999999"/>
    <n v="14.9"/>
    <n v="0"/>
    <x v="1"/>
    <x v="8"/>
    <s v="Q3"/>
    <x v="6"/>
  </r>
  <r>
    <n v="5915"/>
    <s v="US-2015-126977"/>
    <x v="14"/>
    <x v="832"/>
    <x v="1"/>
    <s v="PF-19120"/>
    <s v="Peter Fuller"/>
    <x v="0"/>
    <x v="0"/>
    <x v="20"/>
    <s v="New York"/>
    <x v="45"/>
    <x v="3"/>
    <x v="49"/>
    <x v="1"/>
    <x v="2"/>
    <x v="49"/>
    <n v="87.71"/>
    <n v="7"/>
    <n v="0"/>
    <n v="41.223700000000001"/>
    <n v="87.71"/>
    <n v="0"/>
    <x v="1"/>
    <x v="8"/>
    <s v="Q3"/>
    <x v="6"/>
  </r>
  <r>
    <n v="5916"/>
    <s v="US-2015-126977"/>
    <x v="14"/>
    <x v="832"/>
    <x v="1"/>
    <s v="PF-19120"/>
    <s v="Peter Fuller"/>
    <x v="0"/>
    <x v="0"/>
    <x v="20"/>
    <s v="New York"/>
    <x v="45"/>
    <x v="3"/>
    <x v="913"/>
    <x v="0"/>
    <x v="1"/>
    <x v="905"/>
    <n v="199.76400000000001"/>
    <n v="2"/>
    <n v="0.1"/>
    <n v="8.8783999999999992"/>
    <n v="179.78760000000003"/>
    <n v="19.976400000000002"/>
    <x v="1"/>
    <x v="8"/>
    <s v="Q3"/>
    <x v="6"/>
  </r>
  <r>
    <n v="5917"/>
    <s v="US-2015-126977"/>
    <x v="14"/>
    <x v="832"/>
    <x v="1"/>
    <s v="PF-19120"/>
    <s v="Peter Fuller"/>
    <x v="0"/>
    <x v="0"/>
    <x v="20"/>
    <s v="New York"/>
    <x v="45"/>
    <x v="3"/>
    <x v="392"/>
    <x v="1"/>
    <x v="4"/>
    <x v="393"/>
    <n v="94.6"/>
    <n v="4"/>
    <n v="0"/>
    <n v="27.434000000000001"/>
    <n v="94.6"/>
    <n v="0"/>
    <x v="1"/>
    <x v="8"/>
    <s v="Q3"/>
    <x v="6"/>
  </r>
  <r>
    <n v="5918"/>
    <s v="US-2015-126977"/>
    <x v="14"/>
    <x v="832"/>
    <x v="1"/>
    <s v="PF-19120"/>
    <s v="Peter Fuller"/>
    <x v="0"/>
    <x v="0"/>
    <x v="20"/>
    <s v="New York"/>
    <x v="45"/>
    <x v="3"/>
    <x v="26"/>
    <x v="0"/>
    <x v="0"/>
    <x v="26"/>
    <n v="4228.7039999999997"/>
    <n v="6"/>
    <n v="0.2"/>
    <n v="158.57640000000001"/>
    <n v="3382.9632000000001"/>
    <n v="845.74080000000004"/>
    <x v="1"/>
    <x v="8"/>
    <s v="Q3"/>
    <x v="6"/>
  </r>
  <r>
    <n v="5919"/>
    <s v="US-2015-126977"/>
    <x v="14"/>
    <x v="832"/>
    <x v="1"/>
    <s v="PF-19120"/>
    <s v="Peter Fuller"/>
    <x v="0"/>
    <x v="0"/>
    <x v="20"/>
    <s v="New York"/>
    <x v="45"/>
    <x v="3"/>
    <x v="1248"/>
    <x v="0"/>
    <x v="0"/>
    <x v="1232"/>
    <n v="2003.92"/>
    <n v="5"/>
    <n v="0.2"/>
    <n v="-25.048999999999999"/>
    <n v="1603.1360000000002"/>
    <n v="400.78400000000005"/>
    <x v="1"/>
    <x v="8"/>
    <s v="Q3"/>
    <x v="6"/>
  </r>
  <r>
    <n v="5920"/>
    <s v="US-2015-126977"/>
    <x v="14"/>
    <x v="832"/>
    <x v="1"/>
    <s v="PF-19120"/>
    <s v="Peter Fuller"/>
    <x v="0"/>
    <x v="0"/>
    <x v="20"/>
    <s v="New York"/>
    <x v="45"/>
    <x v="3"/>
    <x v="599"/>
    <x v="2"/>
    <x v="7"/>
    <x v="599"/>
    <n v="209.97"/>
    <n v="3"/>
    <n v="0"/>
    <n v="58.791600000000003"/>
    <n v="209.97"/>
    <n v="0"/>
    <x v="1"/>
    <x v="8"/>
    <s v="Q3"/>
    <x v="6"/>
  </r>
  <r>
    <n v="5921"/>
    <s v="US-2015-126977"/>
    <x v="14"/>
    <x v="832"/>
    <x v="1"/>
    <s v="PF-19120"/>
    <s v="Peter Fuller"/>
    <x v="0"/>
    <x v="0"/>
    <x v="20"/>
    <s v="New York"/>
    <x v="45"/>
    <x v="3"/>
    <x v="764"/>
    <x v="2"/>
    <x v="11"/>
    <x v="763"/>
    <n v="659.9"/>
    <n v="2"/>
    <n v="0"/>
    <n v="217.767"/>
    <n v="659.9"/>
    <n v="0"/>
    <x v="1"/>
    <x v="8"/>
    <s v="Q3"/>
    <x v="6"/>
  </r>
  <r>
    <n v="5922"/>
    <s v="US-2015-126977"/>
    <x v="14"/>
    <x v="832"/>
    <x v="1"/>
    <s v="PF-19120"/>
    <s v="Peter Fuller"/>
    <x v="0"/>
    <x v="0"/>
    <x v="20"/>
    <s v="New York"/>
    <x v="45"/>
    <x v="3"/>
    <x v="417"/>
    <x v="1"/>
    <x v="10"/>
    <x v="417"/>
    <n v="110.96"/>
    <n v="2"/>
    <n v="0"/>
    <n v="53.260800000000003"/>
    <n v="110.96"/>
    <n v="0"/>
    <x v="1"/>
    <x v="8"/>
    <s v="Q3"/>
    <x v="6"/>
  </r>
  <r>
    <n v="5923"/>
    <s v="US-2015-126977"/>
    <x v="14"/>
    <x v="832"/>
    <x v="1"/>
    <s v="PF-19120"/>
    <s v="Peter Fuller"/>
    <x v="0"/>
    <x v="0"/>
    <x v="20"/>
    <s v="New York"/>
    <x v="45"/>
    <x v="3"/>
    <x v="1049"/>
    <x v="2"/>
    <x v="7"/>
    <x v="1038"/>
    <n v="67.8"/>
    <n v="4"/>
    <n v="0"/>
    <n v="1.3560000000000001"/>
    <n v="67.8"/>
    <n v="0"/>
    <x v="1"/>
    <x v="8"/>
    <s v="Q3"/>
    <x v="6"/>
  </r>
  <r>
    <n v="5924"/>
    <s v="CA-2016-130288"/>
    <x v="491"/>
    <x v="724"/>
    <x v="0"/>
    <s v="DK-13225"/>
    <s v="Dean Katz"/>
    <x v="1"/>
    <x v="0"/>
    <x v="20"/>
    <s v="New York"/>
    <x v="164"/>
    <x v="3"/>
    <x v="971"/>
    <x v="0"/>
    <x v="3"/>
    <x v="965"/>
    <n v="313.17599999999999"/>
    <n v="2"/>
    <n v="0.4"/>
    <n v="-120.0508"/>
    <n v="187.90559999999999"/>
    <n v="125.2704"/>
    <x v="0"/>
    <x v="0"/>
    <s v="Q4"/>
    <x v="3"/>
  </r>
  <r>
    <n v="5925"/>
    <s v="CA-2017-146458"/>
    <x v="123"/>
    <x v="228"/>
    <x v="0"/>
    <s v="RB-19435"/>
    <s v="Richard Bierner"/>
    <x v="0"/>
    <x v="0"/>
    <x v="24"/>
    <s v="Virginia"/>
    <x v="28"/>
    <x v="0"/>
    <x v="1241"/>
    <x v="1"/>
    <x v="6"/>
    <x v="1224"/>
    <n v="22.96"/>
    <n v="7"/>
    <n v="0"/>
    <n v="6.6584000000000003"/>
    <n v="22.96"/>
    <n v="0"/>
    <x v="3"/>
    <x v="0"/>
    <s v="Q4"/>
    <x v="1"/>
  </r>
  <r>
    <n v="5926"/>
    <s v="CA-2017-150420"/>
    <x v="95"/>
    <x v="475"/>
    <x v="1"/>
    <s v="GD-14590"/>
    <s v="Giulietta Dortch"/>
    <x v="1"/>
    <x v="0"/>
    <x v="317"/>
    <s v="Washington"/>
    <x v="395"/>
    <x v="1"/>
    <x v="989"/>
    <x v="2"/>
    <x v="11"/>
    <x v="982"/>
    <n v="1099.5"/>
    <n v="10"/>
    <n v="0"/>
    <n v="362.83499999999998"/>
    <n v="1099.5"/>
    <n v="0"/>
    <x v="3"/>
    <x v="1"/>
    <s v="Q2"/>
    <x v="3"/>
  </r>
  <r>
    <n v="5927"/>
    <s v="US-2014-118997"/>
    <x v="918"/>
    <x v="1021"/>
    <x v="1"/>
    <s v="RA-19885"/>
    <s v="Ruben Ausman"/>
    <x v="1"/>
    <x v="0"/>
    <x v="27"/>
    <s v="Alabama"/>
    <x v="33"/>
    <x v="0"/>
    <x v="1746"/>
    <x v="0"/>
    <x v="3"/>
    <x v="1736"/>
    <n v="1215.92"/>
    <n v="8"/>
    <n v="0"/>
    <n v="316.13920000000002"/>
    <n v="1215.92"/>
    <n v="0"/>
    <x v="2"/>
    <x v="3"/>
    <s v="Q2"/>
    <x v="0"/>
  </r>
  <r>
    <n v="5928"/>
    <s v="CA-2014-114314"/>
    <x v="856"/>
    <x v="323"/>
    <x v="1"/>
    <s v="DB-13555"/>
    <s v="Dorothy Badders"/>
    <x v="1"/>
    <x v="0"/>
    <x v="115"/>
    <s v="Arkansas"/>
    <x v="145"/>
    <x v="0"/>
    <x v="2"/>
    <x v="1"/>
    <x v="2"/>
    <x v="2"/>
    <n v="7.31"/>
    <n v="1"/>
    <n v="0"/>
    <n v="3.4357000000000002"/>
    <n v="7.31"/>
    <n v="0"/>
    <x v="2"/>
    <x v="2"/>
    <s v="Q4"/>
    <x v="3"/>
  </r>
  <r>
    <n v="5929"/>
    <s v="CA-2014-114314"/>
    <x v="856"/>
    <x v="323"/>
    <x v="1"/>
    <s v="DB-13555"/>
    <s v="Dorothy Badders"/>
    <x v="1"/>
    <x v="0"/>
    <x v="115"/>
    <s v="Arkansas"/>
    <x v="145"/>
    <x v="0"/>
    <x v="1348"/>
    <x v="0"/>
    <x v="5"/>
    <x v="1333"/>
    <n v="8.92"/>
    <n v="4"/>
    <n v="0"/>
    <n v="3.9247999999999998"/>
    <n v="8.92"/>
    <n v="0"/>
    <x v="2"/>
    <x v="2"/>
    <s v="Q4"/>
    <x v="3"/>
  </r>
  <r>
    <n v="5930"/>
    <s v="US-2017-169551"/>
    <x v="437"/>
    <x v="472"/>
    <x v="2"/>
    <s v="RL-19615"/>
    <s v="Rob Lucas"/>
    <x v="0"/>
    <x v="0"/>
    <x v="10"/>
    <s v="Pennsylvania"/>
    <x v="74"/>
    <x v="3"/>
    <x v="672"/>
    <x v="0"/>
    <x v="0"/>
    <x v="672"/>
    <n v="87.21"/>
    <n v="3"/>
    <n v="0.5"/>
    <n v="-45.349200000000003"/>
    <n v="43.604999999999997"/>
    <n v="43.604999999999997"/>
    <x v="3"/>
    <x v="7"/>
    <s v="Q3"/>
    <x v="5"/>
  </r>
  <r>
    <n v="5931"/>
    <s v="US-2017-169551"/>
    <x v="437"/>
    <x v="472"/>
    <x v="2"/>
    <s v="RL-19615"/>
    <s v="Rob Lucas"/>
    <x v="0"/>
    <x v="0"/>
    <x v="10"/>
    <s v="Pennsylvania"/>
    <x v="74"/>
    <x v="3"/>
    <x v="260"/>
    <x v="1"/>
    <x v="10"/>
    <x v="260"/>
    <n v="15.552"/>
    <n v="3"/>
    <n v="0.2"/>
    <n v="5.4432"/>
    <n v="12.441600000000001"/>
    <n v="3.1104000000000003"/>
    <x v="3"/>
    <x v="7"/>
    <s v="Q3"/>
    <x v="5"/>
  </r>
  <r>
    <n v="5932"/>
    <s v="US-2017-169551"/>
    <x v="437"/>
    <x v="472"/>
    <x v="2"/>
    <s v="RL-19615"/>
    <s v="Rob Lucas"/>
    <x v="0"/>
    <x v="0"/>
    <x v="10"/>
    <s v="Pennsylvania"/>
    <x v="74"/>
    <x v="3"/>
    <x v="432"/>
    <x v="2"/>
    <x v="7"/>
    <x v="432"/>
    <n v="683.98800000000006"/>
    <n v="2"/>
    <n v="0.4"/>
    <n v="-113.998"/>
    <n v="410.39280000000002"/>
    <n v="273.59520000000003"/>
    <x v="3"/>
    <x v="7"/>
    <s v="Q3"/>
    <x v="5"/>
  </r>
  <r>
    <n v="5933"/>
    <s v="US-2017-169551"/>
    <x v="437"/>
    <x v="472"/>
    <x v="2"/>
    <s v="RL-19615"/>
    <s v="Rob Lucas"/>
    <x v="0"/>
    <x v="0"/>
    <x v="10"/>
    <s v="Pennsylvania"/>
    <x v="74"/>
    <x v="3"/>
    <x v="1427"/>
    <x v="1"/>
    <x v="4"/>
    <x v="1415"/>
    <n v="13.391999999999999"/>
    <n v="3"/>
    <n v="0.2"/>
    <n v="1.0044"/>
    <n v="10.7136"/>
    <n v="2.6783999999999999"/>
    <x v="3"/>
    <x v="7"/>
    <s v="Q3"/>
    <x v="5"/>
  </r>
  <r>
    <n v="5934"/>
    <s v="US-2017-169551"/>
    <x v="437"/>
    <x v="472"/>
    <x v="2"/>
    <s v="RL-19615"/>
    <s v="Rob Lucas"/>
    <x v="0"/>
    <x v="0"/>
    <x v="10"/>
    <s v="Pennsylvania"/>
    <x v="74"/>
    <x v="3"/>
    <x v="1695"/>
    <x v="2"/>
    <x v="11"/>
    <x v="1683"/>
    <n v="16.776"/>
    <n v="3"/>
    <n v="0.2"/>
    <n v="4.8231000000000002"/>
    <n v="13.4208"/>
    <n v="3.3552"/>
    <x v="3"/>
    <x v="7"/>
    <s v="Q3"/>
    <x v="5"/>
  </r>
  <r>
    <n v="5935"/>
    <s v="US-2017-169551"/>
    <x v="437"/>
    <x v="472"/>
    <x v="2"/>
    <s v="RL-19615"/>
    <s v="Rob Lucas"/>
    <x v="0"/>
    <x v="0"/>
    <x v="10"/>
    <s v="Pennsylvania"/>
    <x v="74"/>
    <x v="3"/>
    <x v="764"/>
    <x v="2"/>
    <x v="11"/>
    <x v="763"/>
    <n v="527.91999999999996"/>
    <n v="2"/>
    <n v="0.2"/>
    <n v="85.787000000000006"/>
    <n v="422.33600000000001"/>
    <n v="105.584"/>
    <x v="3"/>
    <x v="7"/>
    <s v="Q3"/>
    <x v="5"/>
  </r>
  <r>
    <n v="5936"/>
    <s v="CA-2016-103107"/>
    <x v="975"/>
    <x v="1168"/>
    <x v="3"/>
    <s v="RB-19465"/>
    <s v="Rick Bensley"/>
    <x v="2"/>
    <x v="0"/>
    <x v="4"/>
    <s v="Washington"/>
    <x v="5"/>
    <x v="1"/>
    <x v="534"/>
    <x v="0"/>
    <x v="5"/>
    <x v="534"/>
    <n v="25.4"/>
    <n v="5"/>
    <n v="0"/>
    <n v="8.6359999999999992"/>
    <n v="25.4"/>
    <n v="0"/>
    <x v="0"/>
    <x v="7"/>
    <s v="Q3"/>
    <x v="2"/>
  </r>
  <r>
    <n v="5937"/>
    <s v="CA-2016-103107"/>
    <x v="975"/>
    <x v="1168"/>
    <x v="3"/>
    <s v="RB-19465"/>
    <s v="Rick Bensley"/>
    <x v="2"/>
    <x v="0"/>
    <x v="4"/>
    <s v="Washington"/>
    <x v="5"/>
    <x v="1"/>
    <x v="1192"/>
    <x v="2"/>
    <x v="7"/>
    <x v="1177"/>
    <n v="177.48"/>
    <n v="3"/>
    <n v="0.2"/>
    <n v="19.9665"/>
    <n v="141.98400000000001"/>
    <n v="35.496000000000002"/>
    <x v="0"/>
    <x v="7"/>
    <s v="Q3"/>
    <x v="2"/>
  </r>
  <r>
    <n v="5938"/>
    <s v="CA-2016-103107"/>
    <x v="975"/>
    <x v="1168"/>
    <x v="3"/>
    <s v="RB-19465"/>
    <s v="Rick Bensley"/>
    <x v="2"/>
    <x v="0"/>
    <x v="4"/>
    <s v="Washington"/>
    <x v="5"/>
    <x v="1"/>
    <x v="993"/>
    <x v="2"/>
    <x v="7"/>
    <x v="985"/>
    <n v="71.975999999999999"/>
    <n v="3"/>
    <n v="0.2"/>
    <n v="8.9969999999999999"/>
    <n v="57.580800000000004"/>
    <n v="14.395200000000001"/>
    <x v="0"/>
    <x v="7"/>
    <s v="Q3"/>
    <x v="2"/>
  </r>
  <r>
    <n v="5939"/>
    <s v="CA-2017-122077"/>
    <x v="240"/>
    <x v="1169"/>
    <x v="1"/>
    <s v="JF-15295"/>
    <s v="Jason Fortune-"/>
    <x v="0"/>
    <x v="0"/>
    <x v="243"/>
    <s v="Texas"/>
    <x v="301"/>
    <x v="2"/>
    <x v="1211"/>
    <x v="2"/>
    <x v="7"/>
    <x v="1196"/>
    <n v="95.992000000000004"/>
    <n v="1"/>
    <n v="0.2"/>
    <n v="9.5991999999999997"/>
    <n v="76.793600000000012"/>
    <n v="19.198400000000003"/>
    <x v="3"/>
    <x v="5"/>
    <s v="Q2"/>
    <x v="5"/>
  </r>
  <r>
    <n v="5940"/>
    <s v="CA-2017-122077"/>
    <x v="240"/>
    <x v="1169"/>
    <x v="1"/>
    <s v="JF-15295"/>
    <s v="Jason Fortune-"/>
    <x v="0"/>
    <x v="0"/>
    <x v="243"/>
    <s v="Texas"/>
    <x v="301"/>
    <x v="2"/>
    <x v="1722"/>
    <x v="1"/>
    <x v="2"/>
    <x v="1709"/>
    <n v="13.215999999999999"/>
    <n v="4"/>
    <n v="0.2"/>
    <n v="4.2952000000000004"/>
    <n v="10.572800000000001"/>
    <n v="2.6432000000000002"/>
    <x v="3"/>
    <x v="5"/>
    <s v="Q2"/>
    <x v="5"/>
  </r>
  <r>
    <n v="5941"/>
    <s v="CA-2017-112431"/>
    <x v="386"/>
    <x v="518"/>
    <x v="0"/>
    <s v="RW-19690"/>
    <s v="Robert Waldorf"/>
    <x v="0"/>
    <x v="0"/>
    <x v="1"/>
    <s v="California"/>
    <x v="13"/>
    <x v="1"/>
    <x v="477"/>
    <x v="2"/>
    <x v="11"/>
    <x v="478"/>
    <n v="435.84"/>
    <n v="12"/>
    <n v="0"/>
    <n v="130.75200000000001"/>
    <n v="435.84"/>
    <n v="0"/>
    <x v="3"/>
    <x v="2"/>
    <s v="Q4"/>
    <x v="6"/>
  </r>
  <r>
    <n v="5942"/>
    <s v="CA-2017-112431"/>
    <x v="386"/>
    <x v="518"/>
    <x v="0"/>
    <s v="RW-19690"/>
    <s v="Robert Waldorf"/>
    <x v="0"/>
    <x v="0"/>
    <x v="1"/>
    <s v="California"/>
    <x v="13"/>
    <x v="1"/>
    <x v="134"/>
    <x v="1"/>
    <x v="6"/>
    <x v="135"/>
    <n v="5.88"/>
    <n v="2"/>
    <n v="0"/>
    <n v="1.5875999999999999"/>
    <n v="5.88"/>
    <n v="0"/>
    <x v="3"/>
    <x v="2"/>
    <s v="Q4"/>
    <x v="6"/>
  </r>
  <r>
    <n v="5943"/>
    <s v="CA-2016-151092"/>
    <x v="876"/>
    <x v="898"/>
    <x v="1"/>
    <s v="VG-21790"/>
    <s v="Vivek Gonzalez"/>
    <x v="0"/>
    <x v="0"/>
    <x v="1"/>
    <s v="California"/>
    <x v="3"/>
    <x v="1"/>
    <x v="194"/>
    <x v="2"/>
    <x v="7"/>
    <x v="195"/>
    <n v="211.16800000000001"/>
    <n v="4"/>
    <n v="0.2"/>
    <n v="18.4772"/>
    <n v="168.93440000000001"/>
    <n v="42.233600000000003"/>
    <x v="0"/>
    <x v="6"/>
    <s v="Q3"/>
    <x v="3"/>
  </r>
  <r>
    <n v="5944"/>
    <s v="CA-2014-104178"/>
    <x v="55"/>
    <x v="592"/>
    <x v="1"/>
    <s v="JM-15265"/>
    <s v="Janet Molinari"/>
    <x v="1"/>
    <x v="0"/>
    <x v="1"/>
    <s v="California"/>
    <x v="1"/>
    <x v="1"/>
    <x v="1448"/>
    <x v="0"/>
    <x v="5"/>
    <x v="1435"/>
    <n v="6.28"/>
    <n v="1"/>
    <n v="0"/>
    <n v="2.6375999999999999"/>
    <n v="6.28"/>
    <n v="0"/>
    <x v="2"/>
    <x v="6"/>
    <s v="Q3"/>
    <x v="2"/>
  </r>
  <r>
    <n v="5945"/>
    <s v="CA-2014-104178"/>
    <x v="55"/>
    <x v="592"/>
    <x v="1"/>
    <s v="JM-15265"/>
    <s v="Janet Molinari"/>
    <x v="1"/>
    <x v="0"/>
    <x v="1"/>
    <s v="California"/>
    <x v="1"/>
    <x v="1"/>
    <x v="452"/>
    <x v="2"/>
    <x v="11"/>
    <x v="453"/>
    <n v="95.1"/>
    <n v="5"/>
    <n v="0"/>
    <n v="30.431999999999999"/>
    <n v="95.1"/>
    <n v="0"/>
    <x v="2"/>
    <x v="6"/>
    <s v="Q3"/>
    <x v="2"/>
  </r>
  <r>
    <n v="5946"/>
    <s v="CA-2014-104178"/>
    <x v="55"/>
    <x v="592"/>
    <x v="1"/>
    <s v="JM-15265"/>
    <s v="Janet Molinari"/>
    <x v="1"/>
    <x v="0"/>
    <x v="1"/>
    <s v="California"/>
    <x v="1"/>
    <x v="1"/>
    <x v="1347"/>
    <x v="1"/>
    <x v="10"/>
    <x v="1332"/>
    <n v="25.92"/>
    <n v="4"/>
    <n v="0"/>
    <n v="12.441599999999999"/>
    <n v="25.92"/>
    <n v="0"/>
    <x v="2"/>
    <x v="6"/>
    <s v="Q3"/>
    <x v="2"/>
  </r>
  <r>
    <n v="5947"/>
    <s v="CA-2014-104178"/>
    <x v="55"/>
    <x v="592"/>
    <x v="1"/>
    <s v="JM-15265"/>
    <s v="Janet Molinari"/>
    <x v="1"/>
    <x v="0"/>
    <x v="1"/>
    <s v="California"/>
    <x v="1"/>
    <x v="1"/>
    <x v="762"/>
    <x v="1"/>
    <x v="4"/>
    <x v="761"/>
    <n v="48.84"/>
    <n v="4"/>
    <n v="0"/>
    <n v="13.1868"/>
    <n v="48.84"/>
    <n v="0"/>
    <x v="2"/>
    <x v="6"/>
    <s v="Q3"/>
    <x v="2"/>
  </r>
  <r>
    <n v="5948"/>
    <s v="CA-2015-115924"/>
    <x v="471"/>
    <x v="629"/>
    <x v="0"/>
    <s v="BE-11455"/>
    <s v="Brad Eason"/>
    <x v="2"/>
    <x v="0"/>
    <x v="96"/>
    <s v="Iowa"/>
    <x v="193"/>
    <x v="2"/>
    <x v="1499"/>
    <x v="1"/>
    <x v="8"/>
    <x v="1487"/>
    <n v="25.9"/>
    <n v="5"/>
    <n v="0"/>
    <n v="12.691000000000001"/>
    <n v="25.9"/>
    <n v="0"/>
    <x v="1"/>
    <x v="8"/>
    <s v="Q3"/>
    <x v="2"/>
  </r>
  <r>
    <n v="5949"/>
    <s v="CA-2017-161046"/>
    <x v="916"/>
    <x v="974"/>
    <x v="3"/>
    <s v="CB-12535"/>
    <s v="Claudia Bergmann"/>
    <x v="1"/>
    <x v="0"/>
    <x v="295"/>
    <s v="Mississippi"/>
    <x v="371"/>
    <x v="0"/>
    <x v="761"/>
    <x v="1"/>
    <x v="12"/>
    <x v="760"/>
    <n v="42.68"/>
    <n v="4"/>
    <n v="0"/>
    <n v="19.6328"/>
    <n v="42.68"/>
    <n v="0"/>
    <x v="3"/>
    <x v="10"/>
    <s v="Q1"/>
    <x v="1"/>
  </r>
  <r>
    <n v="5950"/>
    <s v="CA-2017-161046"/>
    <x v="916"/>
    <x v="974"/>
    <x v="3"/>
    <s v="CB-12535"/>
    <s v="Claudia Bergmann"/>
    <x v="1"/>
    <x v="0"/>
    <x v="295"/>
    <s v="Mississippi"/>
    <x v="371"/>
    <x v="0"/>
    <x v="409"/>
    <x v="2"/>
    <x v="11"/>
    <x v="409"/>
    <n v="299.97000000000003"/>
    <n v="3"/>
    <n v="0"/>
    <n v="125.98739999999999"/>
    <n v="299.97000000000003"/>
    <n v="0"/>
    <x v="3"/>
    <x v="10"/>
    <s v="Q1"/>
    <x v="1"/>
  </r>
  <r>
    <n v="5951"/>
    <s v="CA-2017-161046"/>
    <x v="916"/>
    <x v="974"/>
    <x v="3"/>
    <s v="CB-12535"/>
    <s v="Claudia Bergmann"/>
    <x v="1"/>
    <x v="0"/>
    <x v="295"/>
    <s v="Mississippi"/>
    <x v="371"/>
    <x v="0"/>
    <x v="164"/>
    <x v="1"/>
    <x v="9"/>
    <x v="165"/>
    <n v="262.24"/>
    <n v="2"/>
    <n v="0"/>
    <n v="78.671999999999997"/>
    <n v="262.24"/>
    <n v="0"/>
    <x v="3"/>
    <x v="10"/>
    <s v="Q1"/>
    <x v="1"/>
  </r>
  <r>
    <n v="5952"/>
    <s v="CA-2017-161046"/>
    <x v="916"/>
    <x v="974"/>
    <x v="3"/>
    <s v="CB-12535"/>
    <s v="Claudia Bergmann"/>
    <x v="1"/>
    <x v="0"/>
    <x v="295"/>
    <s v="Mississippi"/>
    <x v="371"/>
    <x v="0"/>
    <x v="920"/>
    <x v="1"/>
    <x v="8"/>
    <x v="1758"/>
    <n v="234.36"/>
    <n v="6"/>
    <n v="0"/>
    <n v="112.4928"/>
    <n v="234.36"/>
    <n v="0"/>
    <x v="3"/>
    <x v="10"/>
    <s v="Q1"/>
    <x v="1"/>
  </r>
  <r>
    <n v="5953"/>
    <s v="US-2017-141698"/>
    <x v="4"/>
    <x v="557"/>
    <x v="1"/>
    <s v="SD-20485"/>
    <s v="Shirley Daniels"/>
    <x v="2"/>
    <x v="0"/>
    <x v="12"/>
    <s v="Texas"/>
    <x v="16"/>
    <x v="2"/>
    <x v="1769"/>
    <x v="1"/>
    <x v="10"/>
    <x v="1759"/>
    <n v="20.736000000000001"/>
    <n v="4"/>
    <n v="0.2"/>
    <n v="7.2576000000000001"/>
    <n v="16.588800000000003"/>
    <n v="4.1472000000000007"/>
    <x v="3"/>
    <x v="3"/>
    <s v="Q2"/>
    <x v="3"/>
  </r>
  <r>
    <n v="5954"/>
    <s v="US-2014-105151"/>
    <x v="809"/>
    <x v="1075"/>
    <x v="2"/>
    <s v="SG-20890"/>
    <s v="Susan Gilcrest"/>
    <x v="1"/>
    <x v="0"/>
    <x v="20"/>
    <s v="New York"/>
    <x v="29"/>
    <x v="3"/>
    <x v="1706"/>
    <x v="1"/>
    <x v="6"/>
    <x v="1695"/>
    <n v="10.5"/>
    <n v="5"/>
    <n v="0"/>
    <n v="2.94"/>
    <n v="10.5"/>
    <n v="0"/>
    <x v="2"/>
    <x v="10"/>
    <s v="Q1"/>
    <x v="1"/>
  </r>
  <r>
    <n v="5955"/>
    <s v="CA-2014-155796"/>
    <x v="7"/>
    <x v="907"/>
    <x v="0"/>
    <s v="TS-21430"/>
    <s v="Tom Stivers"/>
    <x v="1"/>
    <x v="0"/>
    <x v="265"/>
    <s v="Pennsylvania"/>
    <x v="331"/>
    <x v="3"/>
    <x v="1442"/>
    <x v="0"/>
    <x v="5"/>
    <x v="1430"/>
    <n v="23.968"/>
    <n v="2"/>
    <n v="0.2"/>
    <n v="7.7896000000000001"/>
    <n v="19.174400000000002"/>
    <n v="4.7936000000000005"/>
    <x v="2"/>
    <x v="0"/>
    <s v="Q4"/>
    <x v="0"/>
  </r>
  <r>
    <n v="5956"/>
    <s v="CA-2014-155796"/>
    <x v="7"/>
    <x v="907"/>
    <x v="0"/>
    <s v="TS-21430"/>
    <s v="Tom Stivers"/>
    <x v="1"/>
    <x v="0"/>
    <x v="265"/>
    <s v="Pennsylvania"/>
    <x v="331"/>
    <x v="3"/>
    <x v="37"/>
    <x v="0"/>
    <x v="0"/>
    <x v="37"/>
    <n v="521.96"/>
    <n v="4"/>
    <n v="0.5"/>
    <n v="-250.54079999999999"/>
    <n v="260.98"/>
    <n v="260.98"/>
    <x v="2"/>
    <x v="0"/>
    <s v="Q4"/>
    <x v="0"/>
  </r>
  <r>
    <n v="5957"/>
    <s v="CA-2016-127138"/>
    <x v="299"/>
    <x v="535"/>
    <x v="0"/>
    <s v="DK-13225"/>
    <s v="Dean Katz"/>
    <x v="1"/>
    <x v="0"/>
    <x v="8"/>
    <s v="California"/>
    <x v="9"/>
    <x v="1"/>
    <x v="273"/>
    <x v="1"/>
    <x v="4"/>
    <x v="273"/>
    <n v="676.55"/>
    <n v="5"/>
    <n v="0"/>
    <n v="6.7655000000000003"/>
    <n v="676.55"/>
    <n v="0"/>
    <x v="0"/>
    <x v="10"/>
    <s v="Q1"/>
    <x v="3"/>
  </r>
  <r>
    <n v="5958"/>
    <s v="CA-2016-127138"/>
    <x v="299"/>
    <x v="535"/>
    <x v="0"/>
    <s v="DK-13225"/>
    <s v="Dean Katz"/>
    <x v="1"/>
    <x v="0"/>
    <x v="8"/>
    <s v="California"/>
    <x v="9"/>
    <x v="1"/>
    <x v="1271"/>
    <x v="1"/>
    <x v="9"/>
    <x v="1256"/>
    <n v="154.9"/>
    <n v="5"/>
    <n v="0"/>
    <n v="40.274000000000001"/>
    <n v="154.9"/>
    <n v="0"/>
    <x v="0"/>
    <x v="10"/>
    <s v="Q1"/>
    <x v="3"/>
  </r>
  <r>
    <n v="5959"/>
    <s v="CA-2016-127138"/>
    <x v="299"/>
    <x v="535"/>
    <x v="0"/>
    <s v="DK-13225"/>
    <s v="Dean Katz"/>
    <x v="1"/>
    <x v="0"/>
    <x v="8"/>
    <s v="California"/>
    <x v="9"/>
    <x v="1"/>
    <x v="661"/>
    <x v="1"/>
    <x v="12"/>
    <x v="661"/>
    <n v="30.56"/>
    <n v="4"/>
    <n v="0"/>
    <n v="14.974399999999999"/>
    <n v="30.56"/>
    <n v="0"/>
    <x v="0"/>
    <x v="10"/>
    <s v="Q1"/>
    <x v="3"/>
  </r>
  <r>
    <n v="5960"/>
    <s v="CA-2016-127138"/>
    <x v="299"/>
    <x v="535"/>
    <x v="0"/>
    <s v="DK-13225"/>
    <s v="Dean Katz"/>
    <x v="1"/>
    <x v="0"/>
    <x v="8"/>
    <s v="California"/>
    <x v="9"/>
    <x v="1"/>
    <x v="623"/>
    <x v="0"/>
    <x v="1"/>
    <x v="623"/>
    <n v="770.35199999999998"/>
    <n v="3"/>
    <n v="0.2"/>
    <n v="77.035200000000003"/>
    <n v="616.28160000000003"/>
    <n v="154.07040000000001"/>
    <x v="0"/>
    <x v="10"/>
    <s v="Q1"/>
    <x v="3"/>
  </r>
  <r>
    <n v="5961"/>
    <s v="CA-2017-150602"/>
    <x v="839"/>
    <x v="556"/>
    <x v="0"/>
    <s v="ML-17395"/>
    <s v="Marina Lichtenstein"/>
    <x v="1"/>
    <x v="0"/>
    <x v="1"/>
    <s v="California"/>
    <x v="62"/>
    <x v="1"/>
    <x v="1226"/>
    <x v="0"/>
    <x v="5"/>
    <x v="1210"/>
    <n v="21.12"/>
    <n v="4"/>
    <n v="0"/>
    <n v="6.5472000000000001"/>
    <n v="21.12"/>
    <n v="0"/>
    <x v="3"/>
    <x v="11"/>
    <s v="Q1"/>
    <x v="6"/>
  </r>
  <r>
    <n v="5962"/>
    <s v="CA-2014-140732"/>
    <x v="7"/>
    <x v="1170"/>
    <x v="0"/>
    <s v="MA-17560"/>
    <s v="Matt Abelman"/>
    <x v="2"/>
    <x v="0"/>
    <x v="1"/>
    <s v="California"/>
    <x v="25"/>
    <x v="1"/>
    <x v="516"/>
    <x v="2"/>
    <x v="7"/>
    <x v="516"/>
    <n v="575.928"/>
    <n v="9"/>
    <n v="0.2"/>
    <n v="57.592799999999997"/>
    <n v="460.74240000000003"/>
    <n v="115.18560000000001"/>
    <x v="2"/>
    <x v="0"/>
    <s v="Q4"/>
    <x v="0"/>
  </r>
  <r>
    <n v="5963"/>
    <s v="CA-2014-140732"/>
    <x v="7"/>
    <x v="1170"/>
    <x v="0"/>
    <s v="MA-17560"/>
    <s v="Matt Abelman"/>
    <x v="2"/>
    <x v="0"/>
    <x v="1"/>
    <s v="California"/>
    <x v="25"/>
    <x v="1"/>
    <x v="1034"/>
    <x v="1"/>
    <x v="9"/>
    <x v="1025"/>
    <n v="7.78"/>
    <n v="2"/>
    <n v="0"/>
    <n v="2.0228000000000002"/>
    <n v="7.78"/>
    <n v="0"/>
    <x v="2"/>
    <x v="0"/>
    <s v="Q4"/>
    <x v="0"/>
  </r>
  <r>
    <n v="5964"/>
    <s v="CA-2014-140732"/>
    <x v="7"/>
    <x v="1170"/>
    <x v="0"/>
    <s v="MA-17560"/>
    <s v="Matt Abelman"/>
    <x v="2"/>
    <x v="0"/>
    <x v="1"/>
    <s v="California"/>
    <x v="25"/>
    <x v="1"/>
    <x v="759"/>
    <x v="1"/>
    <x v="10"/>
    <x v="757"/>
    <n v="123.92"/>
    <n v="4"/>
    <n v="0"/>
    <n v="55.764000000000003"/>
    <n v="123.92"/>
    <n v="0"/>
    <x v="2"/>
    <x v="0"/>
    <s v="Q4"/>
    <x v="0"/>
  </r>
  <r>
    <n v="5965"/>
    <s v="CA-2017-119011"/>
    <x v="648"/>
    <x v="1171"/>
    <x v="1"/>
    <s v="LR-17035"/>
    <s v="Lisa Ryan"/>
    <x v="1"/>
    <x v="0"/>
    <x v="8"/>
    <s v="California"/>
    <x v="9"/>
    <x v="1"/>
    <x v="1322"/>
    <x v="1"/>
    <x v="14"/>
    <x v="1308"/>
    <n v="17.22"/>
    <n v="3"/>
    <n v="0"/>
    <n v="5.1660000000000004"/>
    <n v="17.22"/>
    <n v="0"/>
    <x v="3"/>
    <x v="6"/>
    <s v="Q3"/>
    <x v="1"/>
  </r>
  <r>
    <n v="5966"/>
    <s v="CA-2017-119011"/>
    <x v="648"/>
    <x v="1171"/>
    <x v="1"/>
    <s v="LR-17035"/>
    <s v="Lisa Ryan"/>
    <x v="1"/>
    <x v="0"/>
    <x v="8"/>
    <s v="California"/>
    <x v="9"/>
    <x v="1"/>
    <x v="117"/>
    <x v="1"/>
    <x v="4"/>
    <x v="117"/>
    <n v="226.56"/>
    <n v="6"/>
    <n v="0"/>
    <n v="63.436799999999998"/>
    <n v="226.56"/>
    <n v="0"/>
    <x v="3"/>
    <x v="6"/>
    <s v="Q3"/>
    <x v="1"/>
  </r>
  <r>
    <n v="5967"/>
    <s v="CA-2017-119011"/>
    <x v="648"/>
    <x v="1171"/>
    <x v="1"/>
    <s v="LR-17035"/>
    <s v="Lisa Ryan"/>
    <x v="1"/>
    <x v="0"/>
    <x v="8"/>
    <s v="California"/>
    <x v="9"/>
    <x v="1"/>
    <x v="1517"/>
    <x v="2"/>
    <x v="7"/>
    <x v="1504"/>
    <n v="107.88"/>
    <n v="3"/>
    <n v="0.2"/>
    <n v="10.788"/>
    <n v="86.304000000000002"/>
    <n v="21.576000000000001"/>
    <x v="3"/>
    <x v="6"/>
    <s v="Q3"/>
    <x v="1"/>
  </r>
  <r>
    <n v="5968"/>
    <s v="CA-2016-166912"/>
    <x v="804"/>
    <x v="1072"/>
    <x v="2"/>
    <s v="BE-11335"/>
    <s v="Bill Eplett"/>
    <x v="2"/>
    <x v="0"/>
    <x v="20"/>
    <s v="New York"/>
    <x v="29"/>
    <x v="3"/>
    <x v="1522"/>
    <x v="1"/>
    <x v="10"/>
    <x v="1509"/>
    <n v="81.98"/>
    <n v="2"/>
    <n v="0"/>
    <n v="40.170200000000001"/>
    <n v="81.98"/>
    <n v="0"/>
    <x v="0"/>
    <x v="9"/>
    <s v="Q1"/>
    <x v="5"/>
  </r>
  <r>
    <n v="5969"/>
    <s v="CA-2014-141726"/>
    <x v="836"/>
    <x v="1172"/>
    <x v="2"/>
    <s v="CC-12145"/>
    <s v="Charles Crestani"/>
    <x v="0"/>
    <x v="0"/>
    <x v="70"/>
    <s v="California"/>
    <x v="188"/>
    <x v="1"/>
    <x v="976"/>
    <x v="1"/>
    <x v="10"/>
    <x v="970"/>
    <n v="104.85"/>
    <n v="1"/>
    <n v="0"/>
    <n v="50.328000000000003"/>
    <n v="104.85"/>
    <n v="0"/>
    <x v="2"/>
    <x v="7"/>
    <s v="Q3"/>
    <x v="1"/>
  </r>
  <r>
    <n v="5970"/>
    <s v="CA-2014-141726"/>
    <x v="836"/>
    <x v="1172"/>
    <x v="2"/>
    <s v="CC-12145"/>
    <s v="Charles Crestani"/>
    <x v="0"/>
    <x v="0"/>
    <x v="70"/>
    <s v="California"/>
    <x v="188"/>
    <x v="1"/>
    <x v="304"/>
    <x v="1"/>
    <x v="8"/>
    <x v="304"/>
    <n v="8.7040000000000006"/>
    <n v="2"/>
    <n v="0.2"/>
    <n v="3.1551999999999998"/>
    <n v="6.9632000000000005"/>
    <n v="1.7408000000000001"/>
    <x v="2"/>
    <x v="7"/>
    <s v="Q3"/>
    <x v="1"/>
  </r>
  <r>
    <n v="5971"/>
    <s v="CA-2014-141726"/>
    <x v="836"/>
    <x v="1172"/>
    <x v="2"/>
    <s v="CC-12145"/>
    <s v="Charles Crestani"/>
    <x v="0"/>
    <x v="0"/>
    <x v="70"/>
    <s v="California"/>
    <x v="188"/>
    <x v="1"/>
    <x v="388"/>
    <x v="1"/>
    <x v="10"/>
    <x v="389"/>
    <n v="19.920000000000002"/>
    <n v="4"/>
    <n v="0"/>
    <n v="9.7607999999999997"/>
    <n v="19.920000000000002"/>
    <n v="0"/>
    <x v="2"/>
    <x v="7"/>
    <s v="Q3"/>
    <x v="1"/>
  </r>
  <r>
    <n v="5972"/>
    <s v="CA-2014-141726"/>
    <x v="836"/>
    <x v="1172"/>
    <x v="2"/>
    <s v="CC-12145"/>
    <s v="Charles Crestani"/>
    <x v="0"/>
    <x v="0"/>
    <x v="70"/>
    <s v="California"/>
    <x v="188"/>
    <x v="1"/>
    <x v="613"/>
    <x v="0"/>
    <x v="5"/>
    <x v="613"/>
    <n v="43.02"/>
    <n v="3"/>
    <n v="0"/>
    <n v="15.4872"/>
    <n v="43.02"/>
    <n v="0"/>
    <x v="2"/>
    <x v="7"/>
    <s v="Q3"/>
    <x v="1"/>
  </r>
  <r>
    <n v="5973"/>
    <s v="CA-2017-115105"/>
    <x v="695"/>
    <x v="1173"/>
    <x v="1"/>
    <s v="BD-11770"/>
    <s v="Bryan Davis"/>
    <x v="0"/>
    <x v="0"/>
    <x v="20"/>
    <s v="New York"/>
    <x v="23"/>
    <x v="3"/>
    <x v="789"/>
    <x v="0"/>
    <x v="0"/>
    <x v="787"/>
    <n v="240.78399999999999"/>
    <n v="1"/>
    <n v="0.2"/>
    <n v="30.097999999999999"/>
    <n v="192.62720000000002"/>
    <n v="48.156800000000004"/>
    <x v="3"/>
    <x v="11"/>
    <s v="Q1"/>
    <x v="2"/>
  </r>
  <r>
    <n v="5974"/>
    <s v="CA-2015-143980"/>
    <x v="707"/>
    <x v="693"/>
    <x v="1"/>
    <s v="JK-15640"/>
    <s v="Jim Kriz"/>
    <x v="2"/>
    <x v="0"/>
    <x v="20"/>
    <s v="New York"/>
    <x v="164"/>
    <x v="3"/>
    <x v="1470"/>
    <x v="1"/>
    <x v="9"/>
    <x v="1457"/>
    <n v="414.96"/>
    <n v="2"/>
    <n v="0"/>
    <n v="124.488"/>
    <n v="414.96"/>
    <n v="0"/>
    <x v="1"/>
    <x v="4"/>
    <s v="Q4"/>
    <x v="5"/>
  </r>
  <r>
    <n v="5975"/>
    <s v="CA-2016-135636"/>
    <x v="750"/>
    <x v="930"/>
    <x v="1"/>
    <s v="DB-13615"/>
    <s v="Doug Bickford"/>
    <x v="0"/>
    <x v="0"/>
    <x v="35"/>
    <s v="North Carolina"/>
    <x v="43"/>
    <x v="0"/>
    <x v="887"/>
    <x v="1"/>
    <x v="4"/>
    <x v="880"/>
    <n v="387.72"/>
    <n v="5"/>
    <n v="0.2"/>
    <n v="-67.850999999999999"/>
    <n v="310.17600000000004"/>
    <n v="77.544000000000011"/>
    <x v="0"/>
    <x v="2"/>
    <s v="Q4"/>
    <x v="3"/>
  </r>
  <r>
    <n v="5976"/>
    <s v="CA-2017-102155"/>
    <x v="1002"/>
    <x v="1089"/>
    <x v="1"/>
    <s v="RR-19525"/>
    <s v="Rick Reed"/>
    <x v="1"/>
    <x v="0"/>
    <x v="356"/>
    <s v="Kansas"/>
    <x v="438"/>
    <x v="2"/>
    <x v="734"/>
    <x v="1"/>
    <x v="4"/>
    <x v="733"/>
    <n v="360.38"/>
    <n v="2"/>
    <n v="0"/>
    <n v="93.698800000000006"/>
    <n v="360.38"/>
    <n v="0"/>
    <x v="3"/>
    <x v="7"/>
    <s v="Q3"/>
    <x v="6"/>
  </r>
  <r>
    <n v="5977"/>
    <s v="CA-2017-102155"/>
    <x v="1002"/>
    <x v="1089"/>
    <x v="1"/>
    <s v="RR-19525"/>
    <s v="Rick Reed"/>
    <x v="1"/>
    <x v="0"/>
    <x v="356"/>
    <s v="Kansas"/>
    <x v="438"/>
    <x v="2"/>
    <x v="987"/>
    <x v="1"/>
    <x v="10"/>
    <x v="980"/>
    <n v="13.56"/>
    <n v="2"/>
    <n v="0"/>
    <n v="6.2375999999999996"/>
    <n v="13.56"/>
    <n v="0"/>
    <x v="3"/>
    <x v="7"/>
    <s v="Q3"/>
    <x v="6"/>
  </r>
  <r>
    <n v="5978"/>
    <s v="CA-2017-116953"/>
    <x v="558"/>
    <x v="77"/>
    <x v="2"/>
    <s v="SV-20935"/>
    <s v="Susan Vittorini"/>
    <x v="0"/>
    <x v="0"/>
    <x v="123"/>
    <s v="Arizona"/>
    <x v="154"/>
    <x v="1"/>
    <x v="302"/>
    <x v="2"/>
    <x v="7"/>
    <x v="302"/>
    <n v="552"/>
    <n v="10"/>
    <n v="0.2"/>
    <n v="34.5"/>
    <n v="441.6"/>
    <n v="110.4"/>
    <x v="3"/>
    <x v="3"/>
    <s v="Q2"/>
    <x v="2"/>
  </r>
  <r>
    <n v="5979"/>
    <s v="CA-2014-117765"/>
    <x v="557"/>
    <x v="178"/>
    <x v="1"/>
    <s v="RB-19465"/>
    <s v="Rick Bensley"/>
    <x v="2"/>
    <x v="0"/>
    <x v="251"/>
    <s v="Oklahoma"/>
    <x v="311"/>
    <x v="2"/>
    <x v="977"/>
    <x v="0"/>
    <x v="3"/>
    <x v="832"/>
    <n v="429.9"/>
    <n v="5"/>
    <n v="0"/>
    <n v="111.774"/>
    <n v="429.9"/>
    <n v="0"/>
    <x v="2"/>
    <x v="8"/>
    <s v="Q3"/>
    <x v="1"/>
  </r>
  <r>
    <n v="5980"/>
    <s v="CA-2014-117765"/>
    <x v="557"/>
    <x v="178"/>
    <x v="1"/>
    <s v="RB-19465"/>
    <s v="Rick Bensley"/>
    <x v="2"/>
    <x v="0"/>
    <x v="251"/>
    <s v="Oklahoma"/>
    <x v="311"/>
    <x v="2"/>
    <x v="27"/>
    <x v="1"/>
    <x v="8"/>
    <x v="27"/>
    <n v="32.06"/>
    <n v="2"/>
    <n v="0"/>
    <n v="15.3888"/>
    <n v="32.06"/>
    <n v="0"/>
    <x v="2"/>
    <x v="8"/>
    <s v="Q3"/>
    <x v="1"/>
  </r>
  <r>
    <n v="5981"/>
    <s v="CA-2014-117765"/>
    <x v="557"/>
    <x v="178"/>
    <x v="1"/>
    <s v="RB-19465"/>
    <s v="Rick Bensley"/>
    <x v="2"/>
    <x v="0"/>
    <x v="251"/>
    <s v="Oklahoma"/>
    <x v="311"/>
    <x v="2"/>
    <x v="167"/>
    <x v="0"/>
    <x v="1"/>
    <x v="168"/>
    <n v="161.96"/>
    <n v="2"/>
    <n v="0"/>
    <n v="45.348799999999997"/>
    <n v="161.96"/>
    <n v="0"/>
    <x v="2"/>
    <x v="8"/>
    <s v="Q3"/>
    <x v="1"/>
  </r>
  <r>
    <n v="5982"/>
    <s v="CA-2014-117765"/>
    <x v="557"/>
    <x v="178"/>
    <x v="1"/>
    <s v="RB-19465"/>
    <s v="Rick Bensley"/>
    <x v="2"/>
    <x v="0"/>
    <x v="251"/>
    <s v="Oklahoma"/>
    <x v="311"/>
    <x v="2"/>
    <x v="337"/>
    <x v="1"/>
    <x v="4"/>
    <x v="337"/>
    <n v="19.86"/>
    <n v="2"/>
    <n v="0"/>
    <n v="5.7594000000000003"/>
    <n v="19.86"/>
    <n v="0"/>
    <x v="2"/>
    <x v="8"/>
    <s v="Q3"/>
    <x v="1"/>
  </r>
  <r>
    <n v="5983"/>
    <s v="CA-2016-114895"/>
    <x v="831"/>
    <x v="940"/>
    <x v="1"/>
    <s v="MV-18190"/>
    <s v="Mike Vittorini"/>
    <x v="0"/>
    <x v="0"/>
    <x v="20"/>
    <s v="New York"/>
    <x v="45"/>
    <x v="3"/>
    <x v="1641"/>
    <x v="1"/>
    <x v="10"/>
    <x v="1631"/>
    <n v="12.96"/>
    <n v="2"/>
    <n v="0"/>
    <n v="6.3503999999999996"/>
    <n v="12.96"/>
    <n v="0"/>
    <x v="0"/>
    <x v="0"/>
    <s v="Q4"/>
    <x v="2"/>
  </r>
  <r>
    <n v="5984"/>
    <s v="CA-2017-112984"/>
    <x v="118"/>
    <x v="934"/>
    <x v="0"/>
    <s v="EH-14185"/>
    <s v="Evan Henry"/>
    <x v="0"/>
    <x v="0"/>
    <x v="10"/>
    <s v="Pennsylvania"/>
    <x v="105"/>
    <x v="3"/>
    <x v="630"/>
    <x v="1"/>
    <x v="10"/>
    <x v="630"/>
    <n v="20.544"/>
    <n v="6"/>
    <n v="0.2"/>
    <n v="6.42"/>
    <n v="16.435200000000002"/>
    <n v="4.1088000000000005"/>
    <x v="3"/>
    <x v="8"/>
    <s v="Q3"/>
    <x v="3"/>
  </r>
  <r>
    <n v="5985"/>
    <s v="CA-2016-163776"/>
    <x v="1080"/>
    <x v="1174"/>
    <x v="1"/>
    <s v="JS-16030"/>
    <s v="Joy Smith"/>
    <x v="0"/>
    <x v="0"/>
    <x v="413"/>
    <s v="Mississippi"/>
    <x v="500"/>
    <x v="0"/>
    <x v="1435"/>
    <x v="0"/>
    <x v="5"/>
    <x v="1423"/>
    <n v="185.58"/>
    <n v="6"/>
    <n v="0"/>
    <n v="76.087800000000001"/>
    <n v="185.58"/>
    <n v="0"/>
    <x v="0"/>
    <x v="7"/>
    <s v="Q3"/>
    <x v="0"/>
  </r>
  <r>
    <n v="5986"/>
    <s v="CA-2016-163776"/>
    <x v="1080"/>
    <x v="1174"/>
    <x v="1"/>
    <s v="JS-16030"/>
    <s v="Joy Smith"/>
    <x v="0"/>
    <x v="0"/>
    <x v="413"/>
    <s v="Mississippi"/>
    <x v="500"/>
    <x v="0"/>
    <x v="1561"/>
    <x v="1"/>
    <x v="8"/>
    <x v="1551"/>
    <n v="77.56"/>
    <n v="2"/>
    <n v="0"/>
    <n v="35.677599999999998"/>
    <n v="77.56"/>
    <n v="0"/>
    <x v="0"/>
    <x v="7"/>
    <s v="Q3"/>
    <x v="0"/>
  </r>
  <r>
    <n v="5987"/>
    <s v="CA-2016-163776"/>
    <x v="1080"/>
    <x v="1174"/>
    <x v="1"/>
    <s v="JS-16030"/>
    <s v="Joy Smith"/>
    <x v="0"/>
    <x v="0"/>
    <x v="413"/>
    <s v="Mississippi"/>
    <x v="500"/>
    <x v="0"/>
    <x v="210"/>
    <x v="1"/>
    <x v="4"/>
    <x v="211"/>
    <n v="87.92"/>
    <n v="4"/>
    <n v="0"/>
    <n v="0.87919999999999998"/>
    <n v="87.92"/>
    <n v="0"/>
    <x v="0"/>
    <x v="7"/>
    <s v="Q3"/>
    <x v="0"/>
  </r>
  <r>
    <n v="5988"/>
    <s v="CA-2016-163776"/>
    <x v="1080"/>
    <x v="1174"/>
    <x v="1"/>
    <s v="JS-16030"/>
    <s v="Joy Smith"/>
    <x v="0"/>
    <x v="0"/>
    <x v="413"/>
    <s v="Mississippi"/>
    <x v="500"/>
    <x v="0"/>
    <x v="1522"/>
    <x v="1"/>
    <x v="10"/>
    <x v="1509"/>
    <n v="245.94"/>
    <n v="6"/>
    <n v="0"/>
    <n v="120.5106"/>
    <n v="245.94"/>
    <n v="0"/>
    <x v="0"/>
    <x v="7"/>
    <s v="Q3"/>
    <x v="0"/>
  </r>
  <r>
    <n v="5989"/>
    <s v="CA-2016-163776"/>
    <x v="1080"/>
    <x v="1174"/>
    <x v="1"/>
    <s v="JS-16030"/>
    <s v="Joy Smith"/>
    <x v="0"/>
    <x v="0"/>
    <x v="413"/>
    <s v="Mississippi"/>
    <x v="500"/>
    <x v="0"/>
    <x v="480"/>
    <x v="1"/>
    <x v="8"/>
    <x v="481"/>
    <n v="8.6"/>
    <n v="1"/>
    <n v="0"/>
    <n v="4.0419999999999998"/>
    <n v="8.6"/>
    <n v="0"/>
    <x v="0"/>
    <x v="7"/>
    <s v="Q3"/>
    <x v="0"/>
  </r>
  <r>
    <n v="5990"/>
    <s v="CA-2016-163776"/>
    <x v="1080"/>
    <x v="1174"/>
    <x v="1"/>
    <s v="JS-16030"/>
    <s v="Joy Smith"/>
    <x v="0"/>
    <x v="0"/>
    <x v="413"/>
    <s v="Mississippi"/>
    <x v="500"/>
    <x v="0"/>
    <x v="1659"/>
    <x v="0"/>
    <x v="0"/>
    <x v="1647"/>
    <n v="504.9"/>
    <n v="5"/>
    <n v="0"/>
    <n v="126.22499999999999"/>
    <n v="504.9"/>
    <n v="0"/>
    <x v="0"/>
    <x v="7"/>
    <s v="Q3"/>
    <x v="0"/>
  </r>
  <r>
    <n v="5991"/>
    <s v="US-2017-163300"/>
    <x v="175"/>
    <x v="814"/>
    <x v="1"/>
    <s v="ES-14020"/>
    <s v="Erica Smith"/>
    <x v="0"/>
    <x v="0"/>
    <x v="1"/>
    <s v="California"/>
    <x v="13"/>
    <x v="1"/>
    <x v="1178"/>
    <x v="1"/>
    <x v="8"/>
    <x v="1164"/>
    <n v="2357.4879999999998"/>
    <n v="7"/>
    <n v="0.2"/>
    <n v="884.05799999999999"/>
    <n v="1885.9903999999999"/>
    <n v="471.49759999999998"/>
    <x v="3"/>
    <x v="8"/>
    <s v="Q3"/>
    <x v="5"/>
  </r>
  <r>
    <n v="5992"/>
    <s v="US-2017-163300"/>
    <x v="175"/>
    <x v="814"/>
    <x v="1"/>
    <s v="ES-14020"/>
    <s v="Erica Smith"/>
    <x v="0"/>
    <x v="0"/>
    <x v="1"/>
    <s v="California"/>
    <x v="13"/>
    <x v="1"/>
    <x v="194"/>
    <x v="2"/>
    <x v="7"/>
    <x v="195"/>
    <n v="369.54399999999998"/>
    <n v="7"/>
    <n v="0.2"/>
    <n v="32.335099999999997"/>
    <n v="295.6352"/>
    <n v="73.908799999999999"/>
    <x v="3"/>
    <x v="8"/>
    <s v="Q3"/>
    <x v="5"/>
  </r>
  <r>
    <n v="5993"/>
    <s v="US-2017-163300"/>
    <x v="175"/>
    <x v="814"/>
    <x v="1"/>
    <s v="ES-14020"/>
    <s v="Erica Smith"/>
    <x v="0"/>
    <x v="0"/>
    <x v="1"/>
    <s v="California"/>
    <x v="13"/>
    <x v="1"/>
    <x v="389"/>
    <x v="0"/>
    <x v="1"/>
    <x v="390"/>
    <n v="184.75200000000001"/>
    <n v="3"/>
    <n v="0.2"/>
    <n v="-20.784600000000001"/>
    <n v="147.80160000000001"/>
    <n v="36.950400000000002"/>
    <x v="3"/>
    <x v="8"/>
    <s v="Q3"/>
    <x v="5"/>
  </r>
  <r>
    <n v="5994"/>
    <s v="CA-2016-162187"/>
    <x v="25"/>
    <x v="440"/>
    <x v="3"/>
    <s v="NS-18640"/>
    <s v="Noel Staavos"/>
    <x v="1"/>
    <x v="0"/>
    <x v="38"/>
    <s v="Ohio"/>
    <x v="47"/>
    <x v="3"/>
    <x v="720"/>
    <x v="1"/>
    <x v="4"/>
    <x v="719"/>
    <n v="64.959999999999994"/>
    <n v="5"/>
    <n v="0.2"/>
    <n v="-4.0599999999999996"/>
    <n v="51.967999999999996"/>
    <n v="12.991999999999999"/>
    <x v="0"/>
    <x v="4"/>
    <s v="Q4"/>
    <x v="1"/>
  </r>
  <r>
    <n v="5995"/>
    <s v="CA-2016-162187"/>
    <x v="25"/>
    <x v="440"/>
    <x v="3"/>
    <s v="NS-18640"/>
    <s v="Noel Staavos"/>
    <x v="1"/>
    <x v="0"/>
    <x v="38"/>
    <s v="Ohio"/>
    <x v="47"/>
    <x v="3"/>
    <x v="1566"/>
    <x v="1"/>
    <x v="14"/>
    <x v="1557"/>
    <n v="13.52"/>
    <n v="2"/>
    <n v="0.2"/>
    <n v="1.69"/>
    <n v="10.816000000000001"/>
    <n v="2.7040000000000002"/>
    <x v="0"/>
    <x v="4"/>
    <s v="Q4"/>
    <x v="1"/>
  </r>
  <r>
    <n v="5996"/>
    <s v="CA-2016-162187"/>
    <x v="25"/>
    <x v="440"/>
    <x v="3"/>
    <s v="NS-18640"/>
    <s v="Noel Staavos"/>
    <x v="1"/>
    <x v="0"/>
    <x v="38"/>
    <s v="Ohio"/>
    <x v="47"/>
    <x v="3"/>
    <x v="1585"/>
    <x v="0"/>
    <x v="1"/>
    <x v="1576"/>
    <n v="458.43"/>
    <n v="5"/>
    <n v="0.3"/>
    <n v="-137.529"/>
    <n v="320.90100000000001"/>
    <n v="137.529"/>
    <x v="0"/>
    <x v="4"/>
    <s v="Q4"/>
    <x v="1"/>
  </r>
  <r>
    <n v="5997"/>
    <s v="CA-2016-162187"/>
    <x v="25"/>
    <x v="440"/>
    <x v="3"/>
    <s v="NS-18640"/>
    <s v="Noel Staavos"/>
    <x v="1"/>
    <x v="0"/>
    <x v="38"/>
    <s v="Ohio"/>
    <x v="47"/>
    <x v="3"/>
    <x v="643"/>
    <x v="1"/>
    <x v="9"/>
    <x v="850"/>
    <n v="387.13600000000002"/>
    <n v="4"/>
    <n v="0.2"/>
    <n v="24.196000000000002"/>
    <n v="309.70880000000005"/>
    <n v="77.427200000000013"/>
    <x v="0"/>
    <x v="4"/>
    <s v="Q4"/>
    <x v="1"/>
  </r>
  <r>
    <n v="5998"/>
    <s v="CA-2016-162187"/>
    <x v="25"/>
    <x v="440"/>
    <x v="3"/>
    <s v="NS-18640"/>
    <s v="Noel Staavos"/>
    <x v="1"/>
    <x v="0"/>
    <x v="38"/>
    <s v="Ohio"/>
    <x v="47"/>
    <x v="3"/>
    <x v="962"/>
    <x v="0"/>
    <x v="3"/>
    <x v="955"/>
    <n v="328.59"/>
    <n v="3"/>
    <n v="0.4"/>
    <n v="-147.8655"/>
    <n v="197.15399999999997"/>
    <n v="131.43600000000001"/>
    <x v="0"/>
    <x v="4"/>
    <s v="Q4"/>
    <x v="1"/>
  </r>
  <r>
    <n v="5999"/>
    <s v="US-2014-112991"/>
    <x v="325"/>
    <x v="467"/>
    <x v="1"/>
    <s v="SH-19975"/>
    <s v="Sally Hughsby"/>
    <x v="1"/>
    <x v="0"/>
    <x v="460"/>
    <s v="Idaho"/>
    <x v="553"/>
    <x v="1"/>
    <x v="901"/>
    <x v="0"/>
    <x v="1"/>
    <x v="893"/>
    <n v="338.35199999999998"/>
    <n v="3"/>
    <n v="0.2"/>
    <n v="4.2294"/>
    <n v="270.6816"/>
    <n v="67.670400000000001"/>
    <x v="2"/>
    <x v="4"/>
    <s v="Q4"/>
    <x v="4"/>
  </r>
  <r>
    <n v="6000"/>
    <s v="US-2014-112991"/>
    <x v="325"/>
    <x v="467"/>
    <x v="1"/>
    <s v="SH-19975"/>
    <s v="Sally Hughsby"/>
    <x v="1"/>
    <x v="0"/>
    <x v="460"/>
    <s v="Idaho"/>
    <x v="553"/>
    <x v="1"/>
    <x v="712"/>
    <x v="1"/>
    <x v="10"/>
    <x v="711"/>
    <n v="25.92"/>
    <n v="4"/>
    <n v="0"/>
    <n v="12.441599999999999"/>
    <n v="25.92"/>
    <n v="0"/>
    <x v="2"/>
    <x v="4"/>
    <s v="Q4"/>
    <x v="4"/>
  </r>
  <r>
    <n v="6001"/>
    <s v="US-2014-112991"/>
    <x v="325"/>
    <x v="467"/>
    <x v="1"/>
    <s v="SH-19975"/>
    <s v="Sally Hughsby"/>
    <x v="1"/>
    <x v="0"/>
    <x v="460"/>
    <s v="Idaho"/>
    <x v="553"/>
    <x v="1"/>
    <x v="393"/>
    <x v="1"/>
    <x v="10"/>
    <x v="394"/>
    <n v="91.36"/>
    <n v="4"/>
    <n v="0"/>
    <n v="42.025599999999997"/>
    <n v="91.36"/>
    <n v="0"/>
    <x v="2"/>
    <x v="4"/>
    <s v="Q4"/>
    <x v="4"/>
  </r>
  <r>
    <n v="6002"/>
    <s v="CA-2014-124079"/>
    <x v="736"/>
    <x v="709"/>
    <x v="1"/>
    <s v="RF-19345"/>
    <s v="Randy Ferguson"/>
    <x v="1"/>
    <x v="0"/>
    <x v="42"/>
    <s v="Arizona"/>
    <x v="51"/>
    <x v="1"/>
    <x v="1142"/>
    <x v="0"/>
    <x v="5"/>
    <x v="1130"/>
    <n v="87.96"/>
    <n v="3"/>
    <n v="0.2"/>
    <n v="7.6965000000000003"/>
    <n v="70.367999999999995"/>
    <n v="17.591999999999999"/>
    <x v="2"/>
    <x v="4"/>
    <s v="Q4"/>
    <x v="3"/>
  </r>
  <r>
    <n v="6003"/>
    <s v="CA-2014-124079"/>
    <x v="736"/>
    <x v="709"/>
    <x v="1"/>
    <s v="RF-19345"/>
    <s v="Randy Ferguson"/>
    <x v="1"/>
    <x v="0"/>
    <x v="42"/>
    <s v="Arizona"/>
    <x v="51"/>
    <x v="1"/>
    <x v="530"/>
    <x v="1"/>
    <x v="8"/>
    <x v="530"/>
    <n v="5.2140000000000004"/>
    <n v="2"/>
    <n v="0.7"/>
    <n v="-4.1711999999999998"/>
    <n v="1.5642000000000003"/>
    <n v="3.6497999999999999"/>
    <x v="2"/>
    <x v="4"/>
    <s v="Q4"/>
    <x v="3"/>
  </r>
  <r>
    <n v="6004"/>
    <s v="US-2017-146878"/>
    <x v="296"/>
    <x v="474"/>
    <x v="1"/>
    <s v="DL-12865"/>
    <s v="Dan Lawera"/>
    <x v="0"/>
    <x v="0"/>
    <x v="100"/>
    <s v="Florida"/>
    <x v="229"/>
    <x v="0"/>
    <x v="102"/>
    <x v="1"/>
    <x v="8"/>
    <x v="102"/>
    <n v="12.294"/>
    <n v="1"/>
    <n v="0.7"/>
    <n v="-8.6058000000000003"/>
    <n v="3.6882000000000006"/>
    <n v="8.6058000000000003"/>
    <x v="3"/>
    <x v="8"/>
    <s v="Q3"/>
    <x v="6"/>
  </r>
  <r>
    <n v="6005"/>
    <s v="CA-2017-107244"/>
    <x v="210"/>
    <x v="218"/>
    <x v="1"/>
    <s v="AG-10390"/>
    <s v="Allen Goldenen"/>
    <x v="0"/>
    <x v="0"/>
    <x v="1"/>
    <s v="California"/>
    <x v="25"/>
    <x v="1"/>
    <x v="627"/>
    <x v="0"/>
    <x v="5"/>
    <x v="627"/>
    <n v="19.760000000000002"/>
    <n v="4"/>
    <n v="0"/>
    <n v="8.2992000000000008"/>
    <n v="19.760000000000002"/>
    <n v="0"/>
    <x v="3"/>
    <x v="8"/>
    <s v="Q3"/>
    <x v="6"/>
  </r>
  <r>
    <n v="6006"/>
    <s v="CA-2015-100657"/>
    <x v="121"/>
    <x v="545"/>
    <x v="1"/>
    <s v="SW-20245"/>
    <s v="Scot Wooten"/>
    <x v="0"/>
    <x v="0"/>
    <x v="21"/>
    <s v="New York"/>
    <x v="24"/>
    <x v="3"/>
    <x v="1534"/>
    <x v="0"/>
    <x v="1"/>
    <x v="1522"/>
    <n v="109.764"/>
    <n v="2"/>
    <n v="0.1"/>
    <n v="8.5372000000000003"/>
    <n v="98.787599999999998"/>
    <n v="10.9764"/>
    <x v="1"/>
    <x v="0"/>
    <s v="Q4"/>
    <x v="2"/>
  </r>
  <r>
    <n v="6007"/>
    <s v="CA-2017-129581"/>
    <x v="157"/>
    <x v="867"/>
    <x v="1"/>
    <s v="KN-16390"/>
    <s v="Katherine Nockton"/>
    <x v="1"/>
    <x v="0"/>
    <x v="217"/>
    <s v="Massachusetts"/>
    <x v="272"/>
    <x v="3"/>
    <x v="1300"/>
    <x v="2"/>
    <x v="7"/>
    <x v="1285"/>
    <n v="128.85"/>
    <n v="3"/>
    <n v="0"/>
    <n v="3.8654999999999999"/>
    <n v="128.85"/>
    <n v="0"/>
    <x v="3"/>
    <x v="4"/>
    <s v="Q4"/>
    <x v="2"/>
  </r>
  <r>
    <n v="6008"/>
    <s v="CA-2017-129028"/>
    <x v="719"/>
    <x v="1026"/>
    <x v="2"/>
    <s v="GB-14530"/>
    <s v="George Bell"/>
    <x v="1"/>
    <x v="0"/>
    <x v="159"/>
    <s v="South Carolina"/>
    <x v="328"/>
    <x v="0"/>
    <x v="101"/>
    <x v="0"/>
    <x v="5"/>
    <x v="101"/>
    <n v="127.95"/>
    <n v="3"/>
    <n v="0"/>
    <n v="21.7515"/>
    <n v="127.95"/>
    <n v="0"/>
    <x v="3"/>
    <x v="3"/>
    <s v="Q2"/>
    <x v="3"/>
  </r>
  <r>
    <n v="6009"/>
    <s v="CA-2015-135580"/>
    <x v="1081"/>
    <x v="749"/>
    <x v="1"/>
    <s v="CL-12565"/>
    <s v="Clay Ludtke"/>
    <x v="0"/>
    <x v="0"/>
    <x v="1"/>
    <s v="California"/>
    <x v="13"/>
    <x v="1"/>
    <x v="1138"/>
    <x v="1"/>
    <x v="10"/>
    <x v="1126"/>
    <n v="68.52"/>
    <n v="3"/>
    <n v="0"/>
    <n v="31.519200000000001"/>
    <n v="68.52"/>
    <n v="0"/>
    <x v="1"/>
    <x v="4"/>
    <s v="Q4"/>
    <x v="4"/>
  </r>
  <r>
    <n v="6010"/>
    <s v="CA-2015-135580"/>
    <x v="1081"/>
    <x v="749"/>
    <x v="1"/>
    <s v="CL-12565"/>
    <s v="Clay Ludtke"/>
    <x v="0"/>
    <x v="0"/>
    <x v="1"/>
    <s v="California"/>
    <x v="13"/>
    <x v="1"/>
    <x v="352"/>
    <x v="1"/>
    <x v="4"/>
    <x v="352"/>
    <n v="74.94"/>
    <n v="3"/>
    <n v="0"/>
    <n v="14.2386"/>
    <n v="74.94"/>
    <n v="0"/>
    <x v="1"/>
    <x v="4"/>
    <s v="Q4"/>
    <x v="4"/>
  </r>
  <r>
    <n v="6011"/>
    <s v="CA-2015-135580"/>
    <x v="1081"/>
    <x v="749"/>
    <x v="1"/>
    <s v="CL-12565"/>
    <s v="Clay Ludtke"/>
    <x v="0"/>
    <x v="0"/>
    <x v="1"/>
    <s v="California"/>
    <x v="13"/>
    <x v="1"/>
    <x v="668"/>
    <x v="2"/>
    <x v="15"/>
    <x v="668"/>
    <n v="2548.56"/>
    <n v="6"/>
    <n v="0.2"/>
    <n v="286.71300000000002"/>
    <n v="2038.848"/>
    <n v="509.71199999999999"/>
    <x v="1"/>
    <x v="4"/>
    <s v="Q4"/>
    <x v="4"/>
  </r>
  <r>
    <n v="6012"/>
    <s v="CA-2015-135580"/>
    <x v="1081"/>
    <x v="749"/>
    <x v="1"/>
    <s v="CL-12565"/>
    <s v="Clay Ludtke"/>
    <x v="0"/>
    <x v="0"/>
    <x v="1"/>
    <s v="California"/>
    <x v="13"/>
    <x v="1"/>
    <x v="231"/>
    <x v="1"/>
    <x v="12"/>
    <x v="232"/>
    <n v="271.44"/>
    <n v="3"/>
    <n v="0"/>
    <n v="122.148"/>
    <n v="271.44"/>
    <n v="0"/>
    <x v="1"/>
    <x v="4"/>
    <s v="Q4"/>
    <x v="4"/>
  </r>
  <r>
    <n v="6013"/>
    <s v="CA-2015-135580"/>
    <x v="1081"/>
    <x v="749"/>
    <x v="1"/>
    <s v="CL-12565"/>
    <s v="Clay Ludtke"/>
    <x v="0"/>
    <x v="0"/>
    <x v="1"/>
    <s v="California"/>
    <x v="13"/>
    <x v="1"/>
    <x v="1191"/>
    <x v="2"/>
    <x v="7"/>
    <x v="1176"/>
    <n v="287.88"/>
    <n v="3"/>
    <n v="0.2"/>
    <n v="35.984999999999999"/>
    <n v="230.304"/>
    <n v="57.576000000000001"/>
    <x v="1"/>
    <x v="4"/>
    <s v="Q4"/>
    <x v="4"/>
  </r>
  <r>
    <n v="6014"/>
    <s v="CA-2016-159016"/>
    <x v="612"/>
    <x v="366"/>
    <x v="2"/>
    <s v="KF-16285"/>
    <s v="Karen Ferguson"/>
    <x v="2"/>
    <x v="0"/>
    <x v="1"/>
    <s v="California"/>
    <x v="141"/>
    <x v="1"/>
    <x v="1102"/>
    <x v="1"/>
    <x v="10"/>
    <x v="1091"/>
    <n v="14.9"/>
    <n v="5"/>
    <n v="0"/>
    <n v="7.1520000000000001"/>
    <n v="14.9"/>
    <n v="0"/>
    <x v="0"/>
    <x v="10"/>
    <s v="Q1"/>
    <x v="6"/>
  </r>
  <r>
    <n v="6015"/>
    <s v="CA-2016-159016"/>
    <x v="612"/>
    <x v="366"/>
    <x v="2"/>
    <s v="KF-16285"/>
    <s v="Karen Ferguson"/>
    <x v="2"/>
    <x v="0"/>
    <x v="1"/>
    <s v="California"/>
    <x v="141"/>
    <x v="1"/>
    <x v="1148"/>
    <x v="2"/>
    <x v="7"/>
    <x v="1136"/>
    <n v="4158.9120000000003"/>
    <n v="8"/>
    <n v="0.2"/>
    <n v="363.90480000000002"/>
    <n v="3327.1296000000002"/>
    <n v="831.78240000000005"/>
    <x v="0"/>
    <x v="10"/>
    <s v="Q1"/>
    <x v="6"/>
  </r>
  <r>
    <n v="6016"/>
    <s v="CA-2014-102652"/>
    <x v="322"/>
    <x v="1021"/>
    <x v="1"/>
    <s v="AY-10555"/>
    <s v="Andy Yotov"/>
    <x v="1"/>
    <x v="0"/>
    <x v="1"/>
    <s v="California"/>
    <x v="13"/>
    <x v="1"/>
    <x v="1762"/>
    <x v="0"/>
    <x v="5"/>
    <x v="1751"/>
    <n v="91.96"/>
    <n v="2"/>
    <n v="0"/>
    <n v="15.6332"/>
    <n v="91.96"/>
    <n v="0"/>
    <x v="2"/>
    <x v="3"/>
    <s v="Q2"/>
    <x v="1"/>
  </r>
  <r>
    <n v="6017"/>
    <s v="CA-2014-102652"/>
    <x v="322"/>
    <x v="1021"/>
    <x v="1"/>
    <s v="AY-10555"/>
    <s v="Andy Yotov"/>
    <x v="1"/>
    <x v="0"/>
    <x v="1"/>
    <s v="California"/>
    <x v="13"/>
    <x v="1"/>
    <x v="283"/>
    <x v="0"/>
    <x v="5"/>
    <x v="283"/>
    <n v="33.11"/>
    <n v="7"/>
    <n v="0"/>
    <n v="12.9129"/>
    <n v="33.11"/>
    <n v="0"/>
    <x v="2"/>
    <x v="3"/>
    <s v="Q2"/>
    <x v="1"/>
  </r>
  <r>
    <n v="6018"/>
    <s v="CA-2014-102652"/>
    <x v="322"/>
    <x v="1021"/>
    <x v="1"/>
    <s v="AY-10555"/>
    <s v="Andy Yotov"/>
    <x v="1"/>
    <x v="0"/>
    <x v="1"/>
    <s v="California"/>
    <x v="13"/>
    <x v="1"/>
    <x v="1165"/>
    <x v="1"/>
    <x v="10"/>
    <x v="1152"/>
    <n v="19.440000000000001"/>
    <n v="3"/>
    <n v="0"/>
    <n v="9.3312000000000008"/>
    <n v="19.440000000000001"/>
    <n v="0"/>
    <x v="2"/>
    <x v="3"/>
    <s v="Q2"/>
    <x v="1"/>
  </r>
  <r>
    <n v="6019"/>
    <s v="CA-2014-102652"/>
    <x v="322"/>
    <x v="1021"/>
    <x v="1"/>
    <s v="AY-10555"/>
    <s v="Andy Yotov"/>
    <x v="1"/>
    <x v="0"/>
    <x v="1"/>
    <s v="California"/>
    <x v="13"/>
    <x v="1"/>
    <x v="1486"/>
    <x v="1"/>
    <x v="10"/>
    <x v="1473"/>
    <n v="55.48"/>
    <n v="1"/>
    <n v="0"/>
    <n v="26.630400000000002"/>
    <n v="55.48"/>
    <n v="0"/>
    <x v="2"/>
    <x v="3"/>
    <s v="Q2"/>
    <x v="1"/>
  </r>
  <r>
    <n v="6020"/>
    <s v="CA-2014-152422"/>
    <x v="1082"/>
    <x v="197"/>
    <x v="0"/>
    <s v="BD-11635"/>
    <s v="Brian Derr"/>
    <x v="0"/>
    <x v="0"/>
    <x v="38"/>
    <s v="Ohio"/>
    <x v="47"/>
    <x v="3"/>
    <x v="9"/>
    <x v="1"/>
    <x v="9"/>
    <x v="9"/>
    <n v="91.92"/>
    <n v="5"/>
    <n v="0.2"/>
    <n v="11.49"/>
    <n v="73.536000000000001"/>
    <n v="18.384"/>
    <x v="2"/>
    <x v="2"/>
    <s v="Q4"/>
    <x v="1"/>
  </r>
  <r>
    <n v="6021"/>
    <s v="US-2016-156692"/>
    <x v="572"/>
    <x v="898"/>
    <x v="3"/>
    <s v="HG-15025"/>
    <s v="Hunter Glantz"/>
    <x v="0"/>
    <x v="0"/>
    <x v="461"/>
    <s v="Louisiana"/>
    <x v="554"/>
    <x v="0"/>
    <x v="1295"/>
    <x v="1"/>
    <x v="9"/>
    <x v="360"/>
    <n v="17.34"/>
    <n v="2"/>
    <n v="0"/>
    <n v="4.6818"/>
    <n v="17.34"/>
    <n v="0"/>
    <x v="0"/>
    <x v="6"/>
    <s v="Q3"/>
    <x v="3"/>
  </r>
  <r>
    <n v="6022"/>
    <s v="US-2016-156692"/>
    <x v="572"/>
    <x v="898"/>
    <x v="3"/>
    <s v="HG-15025"/>
    <s v="Hunter Glantz"/>
    <x v="0"/>
    <x v="0"/>
    <x v="461"/>
    <s v="Louisiana"/>
    <x v="554"/>
    <x v="0"/>
    <x v="357"/>
    <x v="2"/>
    <x v="11"/>
    <x v="357"/>
    <n v="71.98"/>
    <n v="2"/>
    <n v="0"/>
    <n v="15.1158"/>
    <n v="71.98"/>
    <n v="0"/>
    <x v="0"/>
    <x v="6"/>
    <s v="Q3"/>
    <x v="3"/>
  </r>
  <r>
    <n v="6023"/>
    <s v="CA-2014-130869"/>
    <x v="664"/>
    <x v="683"/>
    <x v="1"/>
    <s v="CB-12025"/>
    <s v="Cassandra Brandow"/>
    <x v="0"/>
    <x v="0"/>
    <x v="444"/>
    <s v="Texas"/>
    <x v="537"/>
    <x v="2"/>
    <x v="111"/>
    <x v="1"/>
    <x v="12"/>
    <x v="111"/>
    <n v="7.08"/>
    <n v="3"/>
    <n v="0.2"/>
    <n v="2.4780000000000002"/>
    <n v="5.6640000000000006"/>
    <n v="1.4160000000000001"/>
    <x v="2"/>
    <x v="0"/>
    <s v="Q4"/>
    <x v="2"/>
  </r>
  <r>
    <n v="6024"/>
    <s v="US-2017-128832"/>
    <x v="558"/>
    <x v="433"/>
    <x v="2"/>
    <s v="LS-16945"/>
    <s v="Linda Southworth"/>
    <x v="1"/>
    <x v="0"/>
    <x v="205"/>
    <s v="Rhode Island"/>
    <x v="258"/>
    <x v="3"/>
    <x v="1067"/>
    <x v="2"/>
    <x v="11"/>
    <x v="1056"/>
    <n v="69.98"/>
    <n v="2"/>
    <n v="0"/>
    <n v="4.8986000000000001"/>
    <n v="69.98"/>
    <n v="0"/>
    <x v="3"/>
    <x v="3"/>
    <s v="Q2"/>
    <x v="2"/>
  </r>
  <r>
    <n v="6025"/>
    <s v="CA-2017-139717"/>
    <x v="1043"/>
    <x v="1035"/>
    <x v="0"/>
    <s v="DM-13015"/>
    <s v="Darrin Martin"/>
    <x v="0"/>
    <x v="0"/>
    <x v="152"/>
    <s v="Ohio"/>
    <x v="402"/>
    <x v="3"/>
    <x v="1725"/>
    <x v="1"/>
    <x v="9"/>
    <x v="1712"/>
    <n v="646.27200000000005"/>
    <n v="8"/>
    <n v="0.2"/>
    <n v="64.627200000000002"/>
    <n v="517.01760000000002"/>
    <n v="129.2544"/>
    <x v="3"/>
    <x v="6"/>
    <s v="Q3"/>
    <x v="6"/>
  </r>
  <r>
    <n v="6026"/>
    <s v="CA-2017-139717"/>
    <x v="1043"/>
    <x v="1035"/>
    <x v="0"/>
    <s v="DM-13015"/>
    <s v="Darrin Martin"/>
    <x v="0"/>
    <x v="0"/>
    <x v="152"/>
    <s v="Ohio"/>
    <x v="402"/>
    <x v="3"/>
    <x v="727"/>
    <x v="1"/>
    <x v="10"/>
    <x v="1552"/>
    <n v="10.368"/>
    <n v="2"/>
    <n v="0.2"/>
    <n v="3.7584"/>
    <n v="8.2944000000000013"/>
    <n v="2.0736000000000003"/>
    <x v="3"/>
    <x v="6"/>
    <s v="Q3"/>
    <x v="6"/>
  </r>
  <r>
    <n v="6027"/>
    <s v="CA-2017-136007"/>
    <x v="660"/>
    <x v="965"/>
    <x v="1"/>
    <s v="AC-10615"/>
    <s v="Ann Chong"/>
    <x v="1"/>
    <x v="0"/>
    <x v="4"/>
    <s v="Washington"/>
    <x v="60"/>
    <x v="1"/>
    <x v="1471"/>
    <x v="1"/>
    <x v="13"/>
    <x v="1458"/>
    <n v="8.4"/>
    <n v="5"/>
    <n v="0"/>
    <n v="0.33600000000000002"/>
    <n v="8.4"/>
    <n v="0"/>
    <x v="3"/>
    <x v="11"/>
    <s v="Q1"/>
    <x v="6"/>
  </r>
  <r>
    <n v="6028"/>
    <s v="CA-2017-136007"/>
    <x v="660"/>
    <x v="965"/>
    <x v="1"/>
    <s v="AC-10615"/>
    <s v="Ann Chong"/>
    <x v="1"/>
    <x v="0"/>
    <x v="4"/>
    <s v="Washington"/>
    <x v="60"/>
    <x v="1"/>
    <x v="831"/>
    <x v="2"/>
    <x v="7"/>
    <x v="826"/>
    <n v="71.959999999999994"/>
    <n v="5"/>
    <n v="0.2"/>
    <n v="25.186"/>
    <n v="57.567999999999998"/>
    <n v="14.391999999999999"/>
    <x v="3"/>
    <x v="11"/>
    <s v="Q1"/>
    <x v="6"/>
  </r>
  <r>
    <n v="6029"/>
    <s v="CA-2016-157364"/>
    <x v="258"/>
    <x v="1143"/>
    <x v="2"/>
    <s v="LT-17110"/>
    <s v="Liz Thompson"/>
    <x v="0"/>
    <x v="0"/>
    <x v="108"/>
    <s v="North Carolina"/>
    <x v="222"/>
    <x v="0"/>
    <x v="684"/>
    <x v="1"/>
    <x v="6"/>
    <x v="684"/>
    <n v="18.48"/>
    <n v="2"/>
    <n v="0.2"/>
    <n v="6.0060000000000002"/>
    <n v="14.784000000000001"/>
    <n v="3.6960000000000002"/>
    <x v="0"/>
    <x v="0"/>
    <s v="Q4"/>
    <x v="3"/>
  </r>
  <r>
    <n v="6030"/>
    <s v="US-2016-112970"/>
    <x v="696"/>
    <x v="441"/>
    <x v="2"/>
    <s v="TB-21250"/>
    <s v="Tim Brockman"/>
    <x v="0"/>
    <x v="0"/>
    <x v="1"/>
    <s v="California"/>
    <x v="13"/>
    <x v="1"/>
    <x v="950"/>
    <x v="1"/>
    <x v="6"/>
    <x v="943"/>
    <n v="9.84"/>
    <n v="3"/>
    <n v="0"/>
    <n v="2.8536000000000001"/>
    <n v="9.84"/>
    <n v="0"/>
    <x v="0"/>
    <x v="0"/>
    <s v="Q4"/>
    <x v="2"/>
  </r>
  <r>
    <n v="6031"/>
    <s v="US-2017-152492"/>
    <x v="91"/>
    <x v="663"/>
    <x v="3"/>
    <s v="AH-10585"/>
    <s v="Angele Hood"/>
    <x v="0"/>
    <x v="0"/>
    <x v="100"/>
    <s v="Florida"/>
    <x v="229"/>
    <x v="0"/>
    <x v="1180"/>
    <x v="0"/>
    <x v="1"/>
    <x v="1166"/>
    <n v="239.24"/>
    <n v="1"/>
    <n v="0.2"/>
    <n v="23.923999999999999"/>
    <n v="191.39200000000002"/>
    <n v="47.848000000000006"/>
    <x v="3"/>
    <x v="7"/>
    <s v="Q3"/>
    <x v="6"/>
  </r>
  <r>
    <n v="6032"/>
    <s v="CA-2016-101168"/>
    <x v="591"/>
    <x v="1015"/>
    <x v="1"/>
    <s v="SS-20140"/>
    <s v="Saphhira Shifley"/>
    <x v="1"/>
    <x v="0"/>
    <x v="462"/>
    <s v="New Hampshire"/>
    <x v="555"/>
    <x v="3"/>
    <x v="1226"/>
    <x v="0"/>
    <x v="5"/>
    <x v="1210"/>
    <n v="21.12"/>
    <n v="4"/>
    <n v="0"/>
    <n v="6.5472000000000001"/>
    <n v="21.12"/>
    <n v="0"/>
    <x v="0"/>
    <x v="4"/>
    <s v="Q4"/>
    <x v="1"/>
  </r>
  <r>
    <n v="6033"/>
    <s v="CA-2017-104010"/>
    <x v="756"/>
    <x v="77"/>
    <x v="2"/>
    <s v="TD-20995"/>
    <s v="Tamara Dahlen"/>
    <x v="0"/>
    <x v="0"/>
    <x v="20"/>
    <s v="New York"/>
    <x v="164"/>
    <x v="3"/>
    <x v="133"/>
    <x v="1"/>
    <x v="14"/>
    <x v="134"/>
    <n v="54.9"/>
    <n v="5"/>
    <n v="0"/>
    <n v="15.372"/>
    <n v="54.9"/>
    <n v="0"/>
    <x v="3"/>
    <x v="3"/>
    <s v="Q2"/>
    <x v="1"/>
  </r>
  <r>
    <n v="6034"/>
    <s v="CA-2015-130253"/>
    <x v="639"/>
    <x v="735"/>
    <x v="1"/>
    <s v="PP-18955"/>
    <s v="Paul Prost"/>
    <x v="2"/>
    <x v="0"/>
    <x v="1"/>
    <s v="California"/>
    <x v="1"/>
    <x v="1"/>
    <x v="1524"/>
    <x v="0"/>
    <x v="5"/>
    <x v="1511"/>
    <n v="15.24"/>
    <n v="3"/>
    <n v="0"/>
    <n v="5.1816000000000004"/>
    <n v="15.24"/>
    <n v="0"/>
    <x v="1"/>
    <x v="4"/>
    <s v="Q4"/>
    <x v="2"/>
  </r>
  <r>
    <n v="6035"/>
    <s v="US-2015-155369"/>
    <x v="1083"/>
    <x v="744"/>
    <x v="1"/>
    <s v="PG-18820"/>
    <s v="Patrick Gardner"/>
    <x v="0"/>
    <x v="0"/>
    <x v="238"/>
    <s v="Texas"/>
    <x v="295"/>
    <x v="2"/>
    <x v="414"/>
    <x v="1"/>
    <x v="9"/>
    <x v="414"/>
    <n v="19.568000000000001"/>
    <n v="2"/>
    <n v="0.8"/>
    <n v="-52.833599999999997"/>
    <n v="3.9135999999999993"/>
    <n v="15.654400000000003"/>
    <x v="1"/>
    <x v="3"/>
    <s v="Q2"/>
    <x v="1"/>
  </r>
  <r>
    <n v="6036"/>
    <s v="US-2015-155369"/>
    <x v="1083"/>
    <x v="744"/>
    <x v="1"/>
    <s v="PG-18820"/>
    <s v="Patrick Gardner"/>
    <x v="0"/>
    <x v="0"/>
    <x v="238"/>
    <s v="Texas"/>
    <x v="295"/>
    <x v="2"/>
    <x v="760"/>
    <x v="1"/>
    <x v="8"/>
    <x v="758"/>
    <n v="310.392"/>
    <n v="4"/>
    <n v="0.8"/>
    <n v="-512.14679999999998"/>
    <n v="62.078399999999988"/>
    <n v="248.31360000000001"/>
    <x v="1"/>
    <x v="3"/>
    <s v="Q2"/>
    <x v="1"/>
  </r>
  <r>
    <n v="6037"/>
    <s v="CA-2016-131205"/>
    <x v="913"/>
    <x v="1054"/>
    <x v="1"/>
    <s v="AA-10645"/>
    <s v="Anna Andreadi"/>
    <x v="0"/>
    <x v="0"/>
    <x v="430"/>
    <s v="Kentucky"/>
    <x v="520"/>
    <x v="0"/>
    <x v="378"/>
    <x v="0"/>
    <x v="5"/>
    <x v="379"/>
    <n v="42.6"/>
    <n v="3"/>
    <n v="0"/>
    <n v="16.614000000000001"/>
    <n v="42.6"/>
    <n v="0"/>
    <x v="0"/>
    <x v="8"/>
    <s v="Q3"/>
    <x v="1"/>
  </r>
  <r>
    <n v="6038"/>
    <s v="CA-2016-131205"/>
    <x v="913"/>
    <x v="1054"/>
    <x v="1"/>
    <s v="AA-10645"/>
    <s v="Anna Andreadi"/>
    <x v="0"/>
    <x v="0"/>
    <x v="430"/>
    <s v="Kentucky"/>
    <x v="520"/>
    <x v="0"/>
    <x v="412"/>
    <x v="1"/>
    <x v="8"/>
    <x v="412"/>
    <n v="113.94"/>
    <n v="6"/>
    <n v="0"/>
    <n v="54.691200000000002"/>
    <n v="113.94"/>
    <n v="0"/>
    <x v="0"/>
    <x v="8"/>
    <s v="Q3"/>
    <x v="1"/>
  </r>
  <r>
    <n v="6039"/>
    <s v="CA-2016-131205"/>
    <x v="913"/>
    <x v="1054"/>
    <x v="1"/>
    <s v="AA-10645"/>
    <s v="Anna Andreadi"/>
    <x v="0"/>
    <x v="0"/>
    <x v="430"/>
    <s v="Kentucky"/>
    <x v="520"/>
    <x v="0"/>
    <x v="571"/>
    <x v="1"/>
    <x v="4"/>
    <x v="571"/>
    <n v="129.91999999999999"/>
    <n v="4"/>
    <n v="0"/>
    <n v="5.1967999999999996"/>
    <n v="129.91999999999999"/>
    <n v="0"/>
    <x v="0"/>
    <x v="8"/>
    <s v="Q3"/>
    <x v="1"/>
  </r>
  <r>
    <n v="6040"/>
    <s v="CA-2016-131205"/>
    <x v="913"/>
    <x v="1054"/>
    <x v="1"/>
    <s v="AA-10645"/>
    <s v="Anna Andreadi"/>
    <x v="0"/>
    <x v="0"/>
    <x v="430"/>
    <s v="Kentucky"/>
    <x v="520"/>
    <x v="0"/>
    <x v="1273"/>
    <x v="1"/>
    <x v="6"/>
    <x v="1258"/>
    <n v="5.28"/>
    <n v="3"/>
    <n v="0"/>
    <n v="2.5344000000000002"/>
    <n v="5.28"/>
    <n v="0"/>
    <x v="0"/>
    <x v="8"/>
    <s v="Q3"/>
    <x v="1"/>
  </r>
  <r>
    <n v="6041"/>
    <s v="CA-2017-122364"/>
    <x v="241"/>
    <x v="289"/>
    <x v="1"/>
    <s v="FA-14230"/>
    <s v="Frank Atkinson"/>
    <x v="1"/>
    <x v="0"/>
    <x v="1"/>
    <s v="California"/>
    <x v="141"/>
    <x v="1"/>
    <x v="1118"/>
    <x v="2"/>
    <x v="7"/>
    <x v="1106"/>
    <n v="859.2"/>
    <n v="3"/>
    <n v="0.2"/>
    <n v="75.180000000000007"/>
    <n v="687.36000000000013"/>
    <n v="171.84000000000003"/>
    <x v="3"/>
    <x v="8"/>
    <s v="Q3"/>
    <x v="1"/>
  </r>
  <r>
    <n v="6042"/>
    <s v="CA-2017-122364"/>
    <x v="241"/>
    <x v="289"/>
    <x v="1"/>
    <s v="FA-14230"/>
    <s v="Frank Atkinson"/>
    <x v="1"/>
    <x v="0"/>
    <x v="1"/>
    <s v="California"/>
    <x v="141"/>
    <x v="1"/>
    <x v="1770"/>
    <x v="2"/>
    <x v="15"/>
    <x v="1760"/>
    <n v="506.28"/>
    <n v="3"/>
    <n v="0.2"/>
    <n v="177.19800000000001"/>
    <n v="405.024"/>
    <n v="101.256"/>
    <x v="3"/>
    <x v="8"/>
    <s v="Q3"/>
    <x v="1"/>
  </r>
  <r>
    <n v="6043"/>
    <s v="CA-2016-117912"/>
    <x v="1084"/>
    <x v="1175"/>
    <x v="1"/>
    <s v="TB-21520"/>
    <s v="Tracy Blumstein"/>
    <x v="0"/>
    <x v="0"/>
    <x v="136"/>
    <s v="Arizona"/>
    <x v="171"/>
    <x v="1"/>
    <x v="1104"/>
    <x v="0"/>
    <x v="5"/>
    <x v="1093"/>
    <n v="14.368"/>
    <n v="2"/>
    <n v="0.2"/>
    <n v="3.9512"/>
    <n v="11.494400000000001"/>
    <n v="2.8736000000000002"/>
    <x v="0"/>
    <x v="11"/>
    <s v="Q1"/>
    <x v="6"/>
  </r>
  <r>
    <n v="6044"/>
    <s v="CA-2017-145702"/>
    <x v="240"/>
    <x v="286"/>
    <x v="0"/>
    <s v="AH-10075"/>
    <s v="Adam Hart"/>
    <x v="1"/>
    <x v="0"/>
    <x v="289"/>
    <s v="Tennessee"/>
    <x v="364"/>
    <x v="0"/>
    <x v="541"/>
    <x v="0"/>
    <x v="1"/>
    <x v="541"/>
    <n v="314.35199999999998"/>
    <n v="3"/>
    <n v="0.2"/>
    <n v="-35.364600000000003"/>
    <n v="251.48159999999999"/>
    <n v="62.870399999999997"/>
    <x v="3"/>
    <x v="5"/>
    <s v="Q2"/>
    <x v="5"/>
  </r>
  <r>
    <n v="6045"/>
    <s v="CA-2017-145702"/>
    <x v="240"/>
    <x v="286"/>
    <x v="0"/>
    <s v="AH-10075"/>
    <s v="Adam Hart"/>
    <x v="1"/>
    <x v="0"/>
    <x v="289"/>
    <s v="Tennessee"/>
    <x v="364"/>
    <x v="0"/>
    <x v="1050"/>
    <x v="1"/>
    <x v="10"/>
    <x v="1039"/>
    <n v="27.888000000000002"/>
    <n v="7"/>
    <n v="0.2"/>
    <n v="10.109400000000001"/>
    <n v="22.310400000000001"/>
    <n v="5.5776000000000003"/>
    <x v="3"/>
    <x v="5"/>
    <s v="Q2"/>
    <x v="5"/>
  </r>
  <r>
    <n v="6046"/>
    <s v="CA-2015-113215"/>
    <x v="37"/>
    <x v="37"/>
    <x v="1"/>
    <s v="CP-12085"/>
    <s v="Cathy Prescott"/>
    <x v="1"/>
    <x v="0"/>
    <x v="93"/>
    <s v="Arizona"/>
    <x v="115"/>
    <x v="1"/>
    <x v="1071"/>
    <x v="0"/>
    <x v="5"/>
    <x v="1060"/>
    <n v="238.15199999999999"/>
    <n v="3"/>
    <n v="0.2"/>
    <n v="89.307000000000002"/>
    <n v="190.52160000000001"/>
    <n v="47.630400000000002"/>
    <x v="1"/>
    <x v="8"/>
    <s v="Q3"/>
    <x v="6"/>
  </r>
  <r>
    <n v="6047"/>
    <s v="CA-2016-154662"/>
    <x v="632"/>
    <x v="1"/>
    <x v="1"/>
    <s v="BF-11215"/>
    <s v="Benjamin Farhat"/>
    <x v="2"/>
    <x v="0"/>
    <x v="31"/>
    <s v="Minnesota"/>
    <x v="39"/>
    <x v="2"/>
    <x v="1744"/>
    <x v="0"/>
    <x v="3"/>
    <x v="1733"/>
    <n v="692.94"/>
    <n v="3"/>
    <n v="0"/>
    <n v="173.23500000000001"/>
    <n v="692.94"/>
    <n v="0"/>
    <x v="0"/>
    <x v="1"/>
    <s v="Q2"/>
    <x v="6"/>
  </r>
  <r>
    <n v="6048"/>
    <s v="CA-2015-105571"/>
    <x v="209"/>
    <x v="917"/>
    <x v="1"/>
    <s v="CP-12340"/>
    <s v="Christine Phan"/>
    <x v="1"/>
    <x v="0"/>
    <x v="100"/>
    <s v="Florida"/>
    <x v="229"/>
    <x v="0"/>
    <x v="570"/>
    <x v="1"/>
    <x v="8"/>
    <x v="570"/>
    <n v="16.146000000000001"/>
    <n v="9"/>
    <n v="0.7"/>
    <n v="-12.9168"/>
    <n v="4.8438000000000008"/>
    <n v="11.302199999999999"/>
    <x v="1"/>
    <x v="0"/>
    <s v="Q4"/>
    <x v="3"/>
  </r>
  <r>
    <n v="6049"/>
    <s v="CA-2015-105571"/>
    <x v="209"/>
    <x v="917"/>
    <x v="1"/>
    <s v="CP-12340"/>
    <s v="Christine Phan"/>
    <x v="1"/>
    <x v="0"/>
    <x v="100"/>
    <s v="Florida"/>
    <x v="229"/>
    <x v="0"/>
    <x v="1176"/>
    <x v="1"/>
    <x v="8"/>
    <x v="1162"/>
    <n v="1345.4849999999999"/>
    <n v="5"/>
    <n v="0.7"/>
    <n v="-1031.5385000000001"/>
    <n v="403.64550000000003"/>
    <n v="941.83949999999982"/>
    <x v="1"/>
    <x v="0"/>
    <s v="Q4"/>
    <x v="3"/>
  </r>
  <r>
    <n v="6050"/>
    <s v="CA-2016-152765"/>
    <x v="1085"/>
    <x v="25"/>
    <x v="2"/>
    <s v="LS-17245"/>
    <s v="Lynn Smith"/>
    <x v="0"/>
    <x v="0"/>
    <x v="12"/>
    <s v="Texas"/>
    <x v="66"/>
    <x v="2"/>
    <x v="1693"/>
    <x v="1"/>
    <x v="10"/>
    <x v="1681"/>
    <n v="173.488"/>
    <n v="7"/>
    <n v="0.2"/>
    <n v="54.215000000000003"/>
    <n v="138.79040000000001"/>
    <n v="34.697600000000001"/>
    <x v="0"/>
    <x v="1"/>
    <s v="Q2"/>
    <x v="4"/>
  </r>
  <r>
    <n v="6051"/>
    <s v="CA-2015-153878"/>
    <x v="334"/>
    <x v="862"/>
    <x v="1"/>
    <s v="TS-21655"/>
    <s v="Trudy Schmidt"/>
    <x v="0"/>
    <x v="0"/>
    <x v="158"/>
    <s v="Wisconsin"/>
    <x v="201"/>
    <x v="2"/>
    <x v="332"/>
    <x v="1"/>
    <x v="6"/>
    <x v="332"/>
    <n v="57.75"/>
    <n v="5"/>
    <n v="0"/>
    <n v="16.170000000000002"/>
    <n v="57.75"/>
    <n v="0"/>
    <x v="1"/>
    <x v="3"/>
    <s v="Q2"/>
    <x v="3"/>
  </r>
  <r>
    <n v="6052"/>
    <s v="CA-2015-153878"/>
    <x v="334"/>
    <x v="862"/>
    <x v="1"/>
    <s v="TS-21655"/>
    <s v="Trudy Schmidt"/>
    <x v="0"/>
    <x v="0"/>
    <x v="158"/>
    <s v="Wisconsin"/>
    <x v="201"/>
    <x v="2"/>
    <x v="1309"/>
    <x v="1"/>
    <x v="9"/>
    <x v="1294"/>
    <n v="272.39999999999998"/>
    <n v="5"/>
    <n v="0"/>
    <n v="76.272000000000006"/>
    <n v="272.39999999999998"/>
    <n v="0"/>
    <x v="1"/>
    <x v="3"/>
    <s v="Q2"/>
    <x v="3"/>
  </r>
  <r>
    <n v="6053"/>
    <s v="CA-2016-124016"/>
    <x v="713"/>
    <x v="750"/>
    <x v="0"/>
    <s v="JS-15940"/>
    <s v="Joni Sundaresam"/>
    <x v="2"/>
    <x v="0"/>
    <x v="152"/>
    <s v="Ohio"/>
    <x v="402"/>
    <x v="3"/>
    <x v="1025"/>
    <x v="1"/>
    <x v="10"/>
    <x v="1016"/>
    <n v="11.952"/>
    <n v="3"/>
    <n v="0.2"/>
    <n v="4.0338000000000003"/>
    <n v="9.5616000000000003"/>
    <n v="2.3904000000000001"/>
    <x v="0"/>
    <x v="8"/>
    <s v="Q3"/>
    <x v="5"/>
  </r>
  <r>
    <n v="6054"/>
    <s v="CA-2016-124016"/>
    <x v="713"/>
    <x v="750"/>
    <x v="0"/>
    <s v="JS-15940"/>
    <s v="Joni Sundaresam"/>
    <x v="2"/>
    <x v="0"/>
    <x v="152"/>
    <s v="Ohio"/>
    <x v="402"/>
    <x v="3"/>
    <x v="1457"/>
    <x v="0"/>
    <x v="5"/>
    <x v="1443"/>
    <n v="28"/>
    <n v="4"/>
    <n v="0.2"/>
    <n v="7.7"/>
    <n v="22.400000000000002"/>
    <n v="5.6000000000000005"/>
    <x v="0"/>
    <x v="8"/>
    <s v="Q3"/>
    <x v="5"/>
  </r>
  <r>
    <n v="6055"/>
    <s v="CA-2016-124016"/>
    <x v="713"/>
    <x v="750"/>
    <x v="0"/>
    <s v="JS-15940"/>
    <s v="Joni Sundaresam"/>
    <x v="2"/>
    <x v="0"/>
    <x v="152"/>
    <s v="Ohio"/>
    <x v="402"/>
    <x v="3"/>
    <x v="699"/>
    <x v="1"/>
    <x v="8"/>
    <x v="699"/>
    <n v="12.201000000000001"/>
    <n v="7"/>
    <n v="0.7"/>
    <n v="-9.7607999999999997"/>
    <n v="3.6603000000000008"/>
    <n v="8.5406999999999993"/>
    <x v="0"/>
    <x v="8"/>
    <s v="Q3"/>
    <x v="5"/>
  </r>
  <r>
    <n v="6056"/>
    <s v="CA-2016-113551"/>
    <x v="298"/>
    <x v="428"/>
    <x v="2"/>
    <s v="NF-18385"/>
    <s v="Natalie Fritzler"/>
    <x v="0"/>
    <x v="0"/>
    <x v="380"/>
    <s v="Texas"/>
    <x v="464"/>
    <x v="2"/>
    <x v="1339"/>
    <x v="1"/>
    <x v="8"/>
    <x v="1324"/>
    <n v="2.0680000000000001"/>
    <n v="1"/>
    <n v="0.8"/>
    <n v="-3.4121999999999999"/>
    <n v="0.41359999999999991"/>
    <n v="1.6544000000000001"/>
    <x v="0"/>
    <x v="6"/>
    <s v="Q3"/>
    <x v="6"/>
  </r>
  <r>
    <n v="6057"/>
    <s v="CA-2016-113551"/>
    <x v="298"/>
    <x v="428"/>
    <x v="2"/>
    <s v="NF-18385"/>
    <s v="Natalie Fritzler"/>
    <x v="0"/>
    <x v="0"/>
    <x v="380"/>
    <s v="Texas"/>
    <x v="464"/>
    <x v="2"/>
    <x v="1402"/>
    <x v="1"/>
    <x v="10"/>
    <x v="1389"/>
    <n v="83.84"/>
    <n v="8"/>
    <n v="0.2"/>
    <n v="30.391999999999999"/>
    <n v="67.072000000000003"/>
    <n v="16.768000000000001"/>
    <x v="0"/>
    <x v="6"/>
    <s v="Q3"/>
    <x v="6"/>
  </r>
  <r>
    <n v="6058"/>
    <s v="CA-2014-107524"/>
    <x v="1086"/>
    <x v="448"/>
    <x v="1"/>
    <s v="KN-16705"/>
    <s v="Kristina Nunn"/>
    <x v="2"/>
    <x v="0"/>
    <x v="20"/>
    <s v="New York"/>
    <x v="29"/>
    <x v="3"/>
    <x v="152"/>
    <x v="1"/>
    <x v="12"/>
    <x v="153"/>
    <n v="11.36"/>
    <n v="2"/>
    <n v="0"/>
    <n v="5.3391999999999999"/>
    <n v="11.36"/>
    <n v="0"/>
    <x v="2"/>
    <x v="10"/>
    <s v="Q1"/>
    <x v="1"/>
  </r>
  <r>
    <n v="6059"/>
    <s v="CA-2014-107524"/>
    <x v="1086"/>
    <x v="448"/>
    <x v="1"/>
    <s v="KN-16705"/>
    <s v="Kristina Nunn"/>
    <x v="2"/>
    <x v="0"/>
    <x v="20"/>
    <s v="New York"/>
    <x v="29"/>
    <x v="3"/>
    <x v="57"/>
    <x v="1"/>
    <x v="10"/>
    <x v="57"/>
    <n v="36.4"/>
    <n v="5"/>
    <n v="0"/>
    <n v="17.472000000000001"/>
    <n v="36.4"/>
    <n v="0"/>
    <x v="2"/>
    <x v="10"/>
    <s v="Q1"/>
    <x v="1"/>
  </r>
  <r>
    <n v="6060"/>
    <s v="CA-2014-138072"/>
    <x v="125"/>
    <x v="752"/>
    <x v="1"/>
    <s v="GA-14725"/>
    <s v="Guy Armstrong"/>
    <x v="0"/>
    <x v="0"/>
    <x v="10"/>
    <s v="Pennsylvania"/>
    <x v="74"/>
    <x v="3"/>
    <x v="1563"/>
    <x v="2"/>
    <x v="11"/>
    <x v="1554"/>
    <n v="27.968"/>
    <n v="2"/>
    <n v="0.2"/>
    <n v="6.992"/>
    <n v="22.374400000000001"/>
    <n v="5.5936000000000003"/>
    <x v="2"/>
    <x v="4"/>
    <s v="Q4"/>
    <x v="0"/>
  </r>
  <r>
    <n v="6061"/>
    <s v="CA-2015-134201"/>
    <x v="889"/>
    <x v="1176"/>
    <x v="1"/>
    <s v="EH-14125"/>
    <s v="Eugene Hildebrand"/>
    <x v="2"/>
    <x v="0"/>
    <x v="30"/>
    <s v="New York"/>
    <x v="144"/>
    <x v="3"/>
    <x v="841"/>
    <x v="1"/>
    <x v="4"/>
    <x v="835"/>
    <n v="142.04"/>
    <n v="4"/>
    <n v="0"/>
    <n v="38.3508"/>
    <n v="142.04"/>
    <n v="0"/>
    <x v="1"/>
    <x v="3"/>
    <s v="Q2"/>
    <x v="5"/>
  </r>
  <r>
    <n v="6062"/>
    <s v="CA-2015-134201"/>
    <x v="889"/>
    <x v="1176"/>
    <x v="1"/>
    <s v="EH-14125"/>
    <s v="Eugene Hildebrand"/>
    <x v="2"/>
    <x v="0"/>
    <x v="30"/>
    <s v="New York"/>
    <x v="144"/>
    <x v="3"/>
    <x v="282"/>
    <x v="1"/>
    <x v="6"/>
    <x v="282"/>
    <n v="14.67"/>
    <n v="3"/>
    <n v="0"/>
    <n v="6.0147000000000004"/>
    <n v="14.67"/>
    <n v="0"/>
    <x v="1"/>
    <x v="3"/>
    <s v="Q2"/>
    <x v="5"/>
  </r>
  <r>
    <n v="6063"/>
    <s v="CA-2015-111780"/>
    <x v="707"/>
    <x v="1090"/>
    <x v="0"/>
    <s v="RA-19285"/>
    <s v="Ralph Arnett"/>
    <x v="0"/>
    <x v="0"/>
    <x v="70"/>
    <s v="California"/>
    <x v="88"/>
    <x v="1"/>
    <x v="851"/>
    <x v="2"/>
    <x v="16"/>
    <x v="844"/>
    <n v="1199.96"/>
    <n v="5"/>
    <n v="0.2"/>
    <n v="224.99250000000001"/>
    <n v="959.96800000000007"/>
    <n v="239.99200000000002"/>
    <x v="1"/>
    <x v="4"/>
    <s v="Q4"/>
    <x v="5"/>
  </r>
  <r>
    <n v="6064"/>
    <s v="CA-2015-111780"/>
    <x v="707"/>
    <x v="1090"/>
    <x v="0"/>
    <s v="RA-19285"/>
    <s v="Ralph Arnett"/>
    <x v="0"/>
    <x v="0"/>
    <x v="70"/>
    <s v="California"/>
    <x v="88"/>
    <x v="1"/>
    <x v="794"/>
    <x v="1"/>
    <x v="10"/>
    <x v="792"/>
    <n v="12.6"/>
    <n v="3"/>
    <n v="0"/>
    <n v="6.1740000000000004"/>
    <n v="12.6"/>
    <n v="0"/>
    <x v="1"/>
    <x v="4"/>
    <s v="Q4"/>
    <x v="5"/>
  </r>
  <r>
    <n v="6065"/>
    <s v="CA-2015-111780"/>
    <x v="707"/>
    <x v="1090"/>
    <x v="0"/>
    <s v="RA-19285"/>
    <s v="Ralph Arnett"/>
    <x v="0"/>
    <x v="0"/>
    <x v="70"/>
    <s v="California"/>
    <x v="88"/>
    <x v="1"/>
    <x v="457"/>
    <x v="1"/>
    <x v="10"/>
    <x v="458"/>
    <n v="17.940000000000001"/>
    <n v="3"/>
    <n v="0"/>
    <n v="8.0730000000000004"/>
    <n v="17.940000000000001"/>
    <n v="0"/>
    <x v="1"/>
    <x v="4"/>
    <s v="Q4"/>
    <x v="5"/>
  </r>
  <r>
    <n v="6066"/>
    <s v="CA-2015-119942"/>
    <x v="57"/>
    <x v="828"/>
    <x v="2"/>
    <s v="TT-21070"/>
    <s v="Ted Trevino"/>
    <x v="0"/>
    <x v="0"/>
    <x v="10"/>
    <s v="Pennsylvania"/>
    <x v="74"/>
    <x v="3"/>
    <x v="639"/>
    <x v="1"/>
    <x v="2"/>
    <x v="639"/>
    <n v="23.904"/>
    <n v="6"/>
    <n v="0.2"/>
    <n v="7.7687999999999997"/>
    <n v="19.123200000000001"/>
    <n v="4.7808000000000002"/>
    <x v="1"/>
    <x v="3"/>
    <s v="Q2"/>
    <x v="1"/>
  </r>
  <r>
    <n v="6067"/>
    <s v="CA-2015-151547"/>
    <x v="184"/>
    <x v="1177"/>
    <x v="1"/>
    <s v="AH-10465"/>
    <s v="Amy Hunt"/>
    <x v="0"/>
    <x v="0"/>
    <x v="463"/>
    <s v="Tennessee"/>
    <x v="556"/>
    <x v="0"/>
    <x v="1205"/>
    <x v="1"/>
    <x v="14"/>
    <x v="1190"/>
    <n v="88.96"/>
    <n v="8"/>
    <n v="0.2"/>
    <n v="10.007999999999999"/>
    <n v="71.167999999999992"/>
    <n v="17.791999999999998"/>
    <x v="1"/>
    <x v="9"/>
    <s v="Q1"/>
    <x v="3"/>
  </r>
  <r>
    <n v="6068"/>
    <s v="CA-2017-166695"/>
    <x v="968"/>
    <x v="286"/>
    <x v="1"/>
    <s v="CC-12430"/>
    <s v="Chuck Clark"/>
    <x v="2"/>
    <x v="0"/>
    <x v="80"/>
    <s v="California"/>
    <x v="467"/>
    <x v="1"/>
    <x v="405"/>
    <x v="0"/>
    <x v="1"/>
    <x v="406"/>
    <n v="518.27200000000005"/>
    <n v="8"/>
    <n v="0.2"/>
    <n v="-97.176000000000002"/>
    <n v="414.61760000000004"/>
    <n v="103.65440000000001"/>
    <x v="3"/>
    <x v="5"/>
    <s v="Q2"/>
    <x v="3"/>
  </r>
  <r>
    <n v="6069"/>
    <s v="CA-2017-166695"/>
    <x v="968"/>
    <x v="286"/>
    <x v="1"/>
    <s v="CC-12430"/>
    <s v="Chuck Clark"/>
    <x v="2"/>
    <x v="0"/>
    <x v="80"/>
    <s v="California"/>
    <x v="467"/>
    <x v="1"/>
    <x v="770"/>
    <x v="0"/>
    <x v="5"/>
    <x v="769"/>
    <n v="6.98"/>
    <n v="1"/>
    <n v="0"/>
    <n v="3.3504"/>
    <n v="6.98"/>
    <n v="0"/>
    <x v="3"/>
    <x v="5"/>
    <s v="Q2"/>
    <x v="3"/>
  </r>
  <r>
    <n v="6070"/>
    <s v="CA-2017-166695"/>
    <x v="968"/>
    <x v="286"/>
    <x v="1"/>
    <s v="CC-12430"/>
    <s v="Chuck Clark"/>
    <x v="2"/>
    <x v="0"/>
    <x v="80"/>
    <s v="California"/>
    <x v="467"/>
    <x v="1"/>
    <x v="1771"/>
    <x v="2"/>
    <x v="15"/>
    <x v="1761"/>
    <n v="343.2"/>
    <n v="1"/>
    <n v="0.2"/>
    <n v="38.61"/>
    <n v="274.56"/>
    <n v="68.64"/>
    <x v="3"/>
    <x v="5"/>
    <s v="Q2"/>
    <x v="3"/>
  </r>
  <r>
    <n v="6071"/>
    <s v="CA-2017-167542"/>
    <x v="802"/>
    <x v="848"/>
    <x v="1"/>
    <s v="KD-16495"/>
    <s v="Keith Dawkins"/>
    <x v="1"/>
    <x v="0"/>
    <x v="10"/>
    <s v="Pennsylvania"/>
    <x v="74"/>
    <x v="3"/>
    <x v="676"/>
    <x v="1"/>
    <x v="2"/>
    <x v="676"/>
    <n v="17.544"/>
    <n v="3"/>
    <n v="0.2"/>
    <n v="5.9211"/>
    <n v="14.035200000000001"/>
    <n v="3.5088000000000004"/>
    <x v="3"/>
    <x v="6"/>
    <s v="Q3"/>
    <x v="1"/>
  </r>
  <r>
    <n v="6072"/>
    <s v="CA-2015-120901"/>
    <x v="620"/>
    <x v="659"/>
    <x v="1"/>
    <s v="BG-11035"/>
    <s v="Barry Gonzalez"/>
    <x v="0"/>
    <x v="0"/>
    <x v="89"/>
    <s v="Texas"/>
    <x v="110"/>
    <x v="2"/>
    <x v="621"/>
    <x v="1"/>
    <x v="4"/>
    <x v="621"/>
    <n v="152.68799999999999"/>
    <n v="2"/>
    <n v="0.2"/>
    <n v="-26.720400000000001"/>
    <n v="122.15039999999999"/>
    <n v="30.537599999999998"/>
    <x v="1"/>
    <x v="4"/>
    <s v="Q4"/>
    <x v="6"/>
  </r>
  <r>
    <n v="6073"/>
    <s v="CA-2015-120901"/>
    <x v="620"/>
    <x v="659"/>
    <x v="1"/>
    <s v="BG-11035"/>
    <s v="Barry Gonzalez"/>
    <x v="0"/>
    <x v="0"/>
    <x v="89"/>
    <s v="Texas"/>
    <x v="110"/>
    <x v="2"/>
    <x v="845"/>
    <x v="1"/>
    <x v="13"/>
    <x v="839"/>
    <n v="3.488"/>
    <n v="2"/>
    <n v="0.2"/>
    <n v="0.56679999999999997"/>
    <n v="2.7904"/>
    <n v="0.6976"/>
    <x v="1"/>
    <x v="4"/>
    <s v="Q4"/>
    <x v="6"/>
  </r>
  <r>
    <n v="6074"/>
    <s v="CA-2015-120901"/>
    <x v="620"/>
    <x v="659"/>
    <x v="1"/>
    <s v="BG-11035"/>
    <s v="Barry Gonzalez"/>
    <x v="0"/>
    <x v="0"/>
    <x v="89"/>
    <s v="Texas"/>
    <x v="110"/>
    <x v="2"/>
    <x v="327"/>
    <x v="1"/>
    <x v="14"/>
    <x v="327"/>
    <n v="5.8879999999999999"/>
    <n v="2"/>
    <n v="0.2"/>
    <n v="-1.3248"/>
    <n v="4.7103999999999999"/>
    <n v="1.1776"/>
    <x v="1"/>
    <x v="4"/>
    <s v="Q4"/>
    <x v="6"/>
  </r>
  <r>
    <n v="6075"/>
    <s v="CA-2017-121398"/>
    <x v="53"/>
    <x v="168"/>
    <x v="1"/>
    <s v="FH-14365"/>
    <s v="Fred Hopkins"/>
    <x v="1"/>
    <x v="0"/>
    <x v="1"/>
    <s v="California"/>
    <x v="141"/>
    <x v="1"/>
    <x v="1242"/>
    <x v="1"/>
    <x v="8"/>
    <x v="1225"/>
    <n v="153.55199999999999"/>
    <n v="3"/>
    <n v="0.2"/>
    <n v="51.823799999999999"/>
    <n v="122.8416"/>
    <n v="30.7104"/>
    <x v="3"/>
    <x v="4"/>
    <s v="Q4"/>
    <x v="2"/>
  </r>
  <r>
    <n v="6076"/>
    <s v="CA-2017-121398"/>
    <x v="53"/>
    <x v="168"/>
    <x v="1"/>
    <s v="FH-14365"/>
    <s v="Fred Hopkins"/>
    <x v="1"/>
    <x v="0"/>
    <x v="1"/>
    <s v="California"/>
    <x v="141"/>
    <x v="1"/>
    <x v="273"/>
    <x v="1"/>
    <x v="4"/>
    <x v="273"/>
    <n v="270.62"/>
    <n v="2"/>
    <n v="0"/>
    <n v="2.7061999999999999"/>
    <n v="270.62"/>
    <n v="0"/>
    <x v="3"/>
    <x v="4"/>
    <s v="Q4"/>
    <x v="2"/>
  </r>
  <r>
    <n v="6077"/>
    <s v="CA-2016-151561"/>
    <x v="142"/>
    <x v="62"/>
    <x v="1"/>
    <s v="PG-18820"/>
    <s v="Patrick Gardner"/>
    <x v="0"/>
    <x v="0"/>
    <x v="20"/>
    <s v="New York"/>
    <x v="164"/>
    <x v="3"/>
    <x v="475"/>
    <x v="2"/>
    <x v="11"/>
    <x v="476"/>
    <n v="468.9"/>
    <n v="6"/>
    <n v="0"/>
    <n v="206.316"/>
    <n v="468.9"/>
    <n v="0"/>
    <x v="0"/>
    <x v="8"/>
    <s v="Q3"/>
    <x v="6"/>
  </r>
  <r>
    <n v="6078"/>
    <s v="CA-2016-151561"/>
    <x v="142"/>
    <x v="62"/>
    <x v="1"/>
    <s v="PG-18820"/>
    <s v="Patrick Gardner"/>
    <x v="0"/>
    <x v="0"/>
    <x v="20"/>
    <s v="New York"/>
    <x v="164"/>
    <x v="3"/>
    <x v="1519"/>
    <x v="2"/>
    <x v="11"/>
    <x v="1506"/>
    <n v="72.48"/>
    <n v="2"/>
    <n v="0"/>
    <n v="30.441600000000001"/>
    <n v="72.48"/>
    <n v="0"/>
    <x v="0"/>
    <x v="8"/>
    <s v="Q3"/>
    <x v="6"/>
  </r>
  <r>
    <n v="6079"/>
    <s v="CA-2016-151561"/>
    <x v="142"/>
    <x v="62"/>
    <x v="1"/>
    <s v="PG-18820"/>
    <s v="Patrick Gardner"/>
    <x v="0"/>
    <x v="0"/>
    <x v="20"/>
    <s v="New York"/>
    <x v="164"/>
    <x v="3"/>
    <x v="503"/>
    <x v="1"/>
    <x v="14"/>
    <x v="503"/>
    <n v="10.95"/>
    <n v="3"/>
    <n v="0"/>
    <n v="3.2850000000000001"/>
    <n v="10.95"/>
    <n v="0"/>
    <x v="0"/>
    <x v="8"/>
    <s v="Q3"/>
    <x v="6"/>
  </r>
  <r>
    <n v="6080"/>
    <s v="CA-2016-151561"/>
    <x v="142"/>
    <x v="62"/>
    <x v="1"/>
    <s v="PG-18820"/>
    <s v="Patrick Gardner"/>
    <x v="0"/>
    <x v="0"/>
    <x v="20"/>
    <s v="New York"/>
    <x v="164"/>
    <x v="3"/>
    <x v="441"/>
    <x v="0"/>
    <x v="5"/>
    <x v="441"/>
    <n v="191.82"/>
    <n v="3"/>
    <n v="0"/>
    <n v="61.382399999999997"/>
    <n v="191.82"/>
    <n v="0"/>
    <x v="0"/>
    <x v="8"/>
    <s v="Q3"/>
    <x v="6"/>
  </r>
  <r>
    <n v="6081"/>
    <s v="CA-2017-154676"/>
    <x v="485"/>
    <x v="527"/>
    <x v="2"/>
    <s v="NZ-18565"/>
    <s v="Nick Zandusky"/>
    <x v="2"/>
    <x v="0"/>
    <x v="12"/>
    <s v="Texas"/>
    <x v="32"/>
    <x v="2"/>
    <x v="1222"/>
    <x v="1"/>
    <x v="4"/>
    <x v="1206"/>
    <n v="151.05600000000001"/>
    <n v="9"/>
    <n v="0.2"/>
    <n v="7.5528000000000004"/>
    <n v="120.84480000000002"/>
    <n v="30.211200000000005"/>
    <x v="3"/>
    <x v="6"/>
    <s v="Q3"/>
    <x v="3"/>
  </r>
  <r>
    <n v="6082"/>
    <s v="US-2014-165589"/>
    <x v="1087"/>
    <x v="189"/>
    <x v="3"/>
    <s v="TB-21595"/>
    <s v="Troy Blackwell"/>
    <x v="0"/>
    <x v="0"/>
    <x v="270"/>
    <s v="Texas"/>
    <x v="337"/>
    <x v="2"/>
    <x v="1598"/>
    <x v="0"/>
    <x v="5"/>
    <x v="1590"/>
    <n v="25.16"/>
    <n v="5"/>
    <n v="0.6"/>
    <n v="-11.321999999999999"/>
    <n v="10.064"/>
    <n v="15.096"/>
    <x v="2"/>
    <x v="11"/>
    <s v="Q1"/>
    <x v="0"/>
  </r>
  <r>
    <n v="6083"/>
    <s v="US-2016-132577"/>
    <x v="441"/>
    <x v="902"/>
    <x v="1"/>
    <s v="JE-15475"/>
    <s v="Jeremy Ellison"/>
    <x v="0"/>
    <x v="0"/>
    <x v="12"/>
    <s v="Texas"/>
    <x v="14"/>
    <x v="2"/>
    <x v="1499"/>
    <x v="1"/>
    <x v="8"/>
    <x v="1487"/>
    <n v="6.2160000000000002"/>
    <n v="6"/>
    <n v="0.8"/>
    <n v="-9.6348000000000003"/>
    <n v="1.2431999999999999"/>
    <n v="4.9728000000000003"/>
    <x v="0"/>
    <x v="0"/>
    <s v="Q4"/>
    <x v="0"/>
  </r>
  <r>
    <n v="6084"/>
    <s v="US-2016-132577"/>
    <x v="441"/>
    <x v="902"/>
    <x v="1"/>
    <s v="JE-15475"/>
    <s v="Jeremy Ellison"/>
    <x v="0"/>
    <x v="0"/>
    <x v="12"/>
    <s v="Texas"/>
    <x v="14"/>
    <x v="2"/>
    <x v="1609"/>
    <x v="1"/>
    <x v="6"/>
    <x v="1600"/>
    <n v="23.616"/>
    <n v="9"/>
    <n v="0.2"/>
    <n v="2.6568000000000001"/>
    <n v="18.892800000000001"/>
    <n v="4.7232000000000003"/>
    <x v="0"/>
    <x v="0"/>
    <s v="Q4"/>
    <x v="0"/>
  </r>
  <r>
    <n v="6085"/>
    <s v="US-2016-132577"/>
    <x v="441"/>
    <x v="902"/>
    <x v="1"/>
    <s v="JE-15475"/>
    <s v="Jeremy Ellison"/>
    <x v="0"/>
    <x v="0"/>
    <x v="12"/>
    <s v="Texas"/>
    <x v="14"/>
    <x v="2"/>
    <x v="1374"/>
    <x v="2"/>
    <x v="11"/>
    <x v="1359"/>
    <n v="24.032"/>
    <n v="2"/>
    <n v="0.2"/>
    <n v="-0.6008"/>
    <n v="19.2256"/>
    <n v="4.8064"/>
    <x v="0"/>
    <x v="0"/>
    <s v="Q4"/>
    <x v="0"/>
  </r>
  <r>
    <n v="6086"/>
    <s v="US-2016-132577"/>
    <x v="441"/>
    <x v="902"/>
    <x v="1"/>
    <s v="JE-15475"/>
    <s v="Jeremy Ellison"/>
    <x v="0"/>
    <x v="0"/>
    <x v="12"/>
    <s v="Texas"/>
    <x v="14"/>
    <x v="2"/>
    <x v="948"/>
    <x v="1"/>
    <x v="2"/>
    <x v="941"/>
    <n v="2.0880000000000001"/>
    <n v="1"/>
    <n v="0.2"/>
    <n v="0.67859999999999998"/>
    <n v="1.6704000000000001"/>
    <n v="0.41760000000000003"/>
    <x v="0"/>
    <x v="0"/>
    <s v="Q4"/>
    <x v="0"/>
  </r>
  <r>
    <n v="6087"/>
    <s v="US-2016-132577"/>
    <x v="441"/>
    <x v="902"/>
    <x v="1"/>
    <s v="JE-15475"/>
    <s v="Jeremy Ellison"/>
    <x v="0"/>
    <x v="0"/>
    <x v="12"/>
    <s v="Texas"/>
    <x v="14"/>
    <x v="2"/>
    <x v="1390"/>
    <x v="1"/>
    <x v="8"/>
    <x v="1376"/>
    <n v="4.4880000000000004"/>
    <n v="6"/>
    <n v="0.8"/>
    <n v="-6.7320000000000002"/>
    <n v="0.89759999999999984"/>
    <n v="3.5904000000000007"/>
    <x v="0"/>
    <x v="0"/>
    <s v="Q4"/>
    <x v="0"/>
  </r>
  <r>
    <n v="6088"/>
    <s v="CA-2015-114048"/>
    <x v="639"/>
    <x v="735"/>
    <x v="1"/>
    <s v="EH-13945"/>
    <s v="Eric Hoffmann"/>
    <x v="0"/>
    <x v="0"/>
    <x v="116"/>
    <s v="California"/>
    <x v="146"/>
    <x v="1"/>
    <x v="221"/>
    <x v="0"/>
    <x v="5"/>
    <x v="222"/>
    <n v="29.22"/>
    <n v="3"/>
    <n v="0"/>
    <n v="12.8568"/>
    <n v="29.22"/>
    <n v="0"/>
    <x v="1"/>
    <x v="4"/>
    <s v="Q4"/>
    <x v="2"/>
  </r>
  <r>
    <n v="6089"/>
    <s v="CA-2015-137281"/>
    <x v="385"/>
    <x v="871"/>
    <x v="1"/>
    <s v="BF-10975"/>
    <s v="Barbara Fisher"/>
    <x v="1"/>
    <x v="0"/>
    <x v="185"/>
    <s v="Georgia"/>
    <x v="235"/>
    <x v="0"/>
    <x v="680"/>
    <x v="1"/>
    <x v="10"/>
    <x v="680"/>
    <n v="6.48"/>
    <n v="1"/>
    <n v="0"/>
    <n v="3.1103999999999998"/>
    <n v="6.48"/>
    <n v="0"/>
    <x v="1"/>
    <x v="1"/>
    <s v="Q2"/>
    <x v="3"/>
  </r>
  <r>
    <n v="6090"/>
    <s v="US-2017-162068"/>
    <x v="116"/>
    <x v="786"/>
    <x v="0"/>
    <s v="PC-18745"/>
    <s v="Pamela Coakley"/>
    <x v="1"/>
    <x v="0"/>
    <x v="431"/>
    <s v="Colorado"/>
    <x v="521"/>
    <x v="1"/>
    <x v="922"/>
    <x v="1"/>
    <x v="8"/>
    <x v="914"/>
    <n v="1.1879999999999999"/>
    <n v="2"/>
    <n v="0.7"/>
    <n v="-0.99"/>
    <n v="0.35640000000000005"/>
    <n v="0.83159999999999989"/>
    <x v="3"/>
    <x v="4"/>
    <s v="Q4"/>
    <x v="6"/>
  </r>
  <r>
    <n v="6091"/>
    <s v="CA-2017-100111"/>
    <x v="1088"/>
    <x v="255"/>
    <x v="1"/>
    <s v="SV-20365"/>
    <s v="Seth Vernon"/>
    <x v="0"/>
    <x v="0"/>
    <x v="20"/>
    <s v="New York"/>
    <x v="45"/>
    <x v="3"/>
    <x v="931"/>
    <x v="0"/>
    <x v="1"/>
    <x v="924"/>
    <n v="272.64600000000002"/>
    <n v="3"/>
    <n v="0.1"/>
    <n v="18.176400000000001"/>
    <n v="245.38140000000001"/>
    <n v="27.264600000000002"/>
    <x v="3"/>
    <x v="8"/>
    <s v="Q3"/>
    <x v="4"/>
  </r>
  <r>
    <n v="6092"/>
    <s v="CA-2017-100111"/>
    <x v="1088"/>
    <x v="255"/>
    <x v="1"/>
    <s v="SV-20365"/>
    <s v="Seth Vernon"/>
    <x v="0"/>
    <x v="0"/>
    <x v="20"/>
    <s v="New York"/>
    <x v="45"/>
    <x v="3"/>
    <x v="1772"/>
    <x v="2"/>
    <x v="11"/>
    <x v="1762"/>
    <n v="212.8"/>
    <n v="2"/>
    <n v="0"/>
    <n v="95.76"/>
    <n v="212.8"/>
    <n v="0"/>
    <x v="3"/>
    <x v="8"/>
    <s v="Q3"/>
    <x v="4"/>
  </r>
  <r>
    <n v="6093"/>
    <s v="CA-2017-100111"/>
    <x v="1088"/>
    <x v="255"/>
    <x v="1"/>
    <s v="SV-20365"/>
    <s v="Seth Vernon"/>
    <x v="0"/>
    <x v="0"/>
    <x v="20"/>
    <s v="New York"/>
    <x v="45"/>
    <x v="3"/>
    <x v="1671"/>
    <x v="1"/>
    <x v="10"/>
    <x v="1659"/>
    <n v="38.520000000000003"/>
    <n v="9"/>
    <n v="0"/>
    <n v="18.104399999999998"/>
    <n v="38.520000000000003"/>
    <n v="0"/>
    <x v="3"/>
    <x v="8"/>
    <s v="Q3"/>
    <x v="4"/>
  </r>
  <r>
    <n v="6094"/>
    <s v="CA-2017-100111"/>
    <x v="1088"/>
    <x v="255"/>
    <x v="1"/>
    <s v="SV-20365"/>
    <s v="Seth Vernon"/>
    <x v="0"/>
    <x v="0"/>
    <x v="20"/>
    <s v="New York"/>
    <x v="45"/>
    <x v="3"/>
    <x v="477"/>
    <x v="2"/>
    <x v="11"/>
    <x v="478"/>
    <n v="72.64"/>
    <n v="2"/>
    <n v="0"/>
    <n v="21.792000000000002"/>
    <n v="72.64"/>
    <n v="0"/>
    <x v="3"/>
    <x v="8"/>
    <s v="Q3"/>
    <x v="4"/>
  </r>
  <r>
    <n v="6095"/>
    <s v="CA-2017-100111"/>
    <x v="1088"/>
    <x v="255"/>
    <x v="1"/>
    <s v="SV-20365"/>
    <s v="Seth Vernon"/>
    <x v="0"/>
    <x v="0"/>
    <x v="20"/>
    <s v="New York"/>
    <x v="45"/>
    <x v="3"/>
    <x v="75"/>
    <x v="1"/>
    <x v="4"/>
    <x v="75"/>
    <n v="45.4"/>
    <n v="4"/>
    <n v="0"/>
    <n v="12.712"/>
    <n v="45.4"/>
    <n v="0"/>
    <x v="3"/>
    <x v="8"/>
    <s v="Q3"/>
    <x v="4"/>
  </r>
  <r>
    <n v="6096"/>
    <s v="CA-2017-100111"/>
    <x v="1088"/>
    <x v="255"/>
    <x v="1"/>
    <s v="SV-20365"/>
    <s v="Seth Vernon"/>
    <x v="0"/>
    <x v="0"/>
    <x v="20"/>
    <s v="New York"/>
    <x v="45"/>
    <x v="3"/>
    <x v="320"/>
    <x v="1"/>
    <x v="10"/>
    <x v="320"/>
    <n v="13.76"/>
    <n v="2"/>
    <n v="0"/>
    <n v="6.3296000000000001"/>
    <n v="13.76"/>
    <n v="0"/>
    <x v="3"/>
    <x v="8"/>
    <s v="Q3"/>
    <x v="4"/>
  </r>
  <r>
    <n v="6097"/>
    <s v="CA-2017-100111"/>
    <x v="1088"/>
    <x v="255"/>
    <x v="1"/>
    <s v="SV-20365"/>
    <s v="Seth Vernon"/>
    <x v="0"/>
    <x v="0"/>
    <x v="20"/>
    <s v="New York"/>
    <x v="45"/>
    <x v="3"/>
    <x v="51"/>
    <x v="0"/>
    <x v="1"/>
    <x v="51"/>
    <n v="80.991"/>
    <n v="1"/>
    <n v="0.1"/>
    <n v="8.0991"/>
    <n v="72.891900000000007"/>
    <n v="8.0991"/>
    <x v="3"/>
    <x v="8"/>
    <s v="Q3"/>
    <x v="4"/>
  </r>
  <r>
    <n v="6098"/>
    <s v="CA-2017-100111"/>
    <x v="1088"/>
    <x v="255"/>
    <x v="1"/>
    <s v="SV-20365"/>
    <s v="Seth Vernon"/>
    <x v="0"/>
    <x v="0"/>
    <x v="20"/>
    <s v="New York"/>
    <x v="45"/>
    <x v="3"/>
    <x v="185"/>
    <x v="1"/>
    <x v="8"/>
    <x v="186"/>
    <n v="11.784000000000001"/>
    <n v="3"/>
    <n v="0.2"/>
    <n v="3.9771000000000001"/>
    <n v="9.4272000000000009"/>
    <n v="2.3568000000000002"/>
    <x v="3"/>
    <x v="8"/>
    <s v="Q3"/>
    <x v="4"/>
  </r>
  <r>
    <n v="6099"/>
    <s v="CA-2017-100111"/>
    <x v="1088"/>
    <x v="255"/>
    <x v="1"/>
    <s v="SV-20365"/>
    <s v="Seth Vernon"/>
    <x v="0"/>
    <x v="0"/>
    <x v="20"/>
    <s v="New York"/>
    <x v="45"/>
    <x v="3"/>
    <x v="52"/>
    <x v="1"/>
    <x v="13"/>
    <x v="52"/>
    <n v="4.3600000000000003"/>
    <n v="2"/>
    <n v="0"/>
    <n v="1.7876000000000001"/>
    <n v="4.3600000000000003"/>
    <n v="0"/>
    <x v="3"/>
    <x v="8"/>
    <s v="Q3"/>
    <x v="4"/>
  </r>
  <r>
    <n v="6100"/>
    <s v="CA-2017-100111"/>
    <x v="1088"/>
    <x v="255"/>
    <x v="1"/>
    <s v="SV-20365"/>
    <s v="Seth Vernon"/>
    <x v="0"/>
    <x v="0"/>
    <x v="20"/>
    <s v="New York"/>
    <x v="45"/>
    <x v="3"/>
    <x v="284"/>
    <x v="0"/>
    <x v="1"/>
    <x v="284"/>
    <n v="2888.127"/>
    <n v="11"/>
    <n v="0.1"/>
    <n v="609.71569999999997"/>
    <n v="2599.3143"/>
    <n v="288.81270000000001"/>
    <x v="3"/>
    <x v="8"/>
    <s v="Q3"/>
    <x v="4"/>
  </r>
  <r>
    <n v="6101"/>
    <s v="CA-2017-100111"/>
    <x v="1088"/>
    <x v="255"/>
    <x v="1"/>
    <s v="SV-20365"/>
    <s v="Seth Vernon"/>
    <x v="0"/>
    <x v="0"/>
    <x v="20"/>
    <s v="New York"/>
    <x v="45"/>
    <x v="3"/>
    <x v="1148"/>
    <x v="2"/>
    <x v="7"/>
    <x v="1136"/>
    <n v="1299.6600000000001"/>
    <n v="2"/>
    <n v="0"/>
    <n v="350.90820000000002"/>
    <n v="1299.6600000000001"/>
    <n v="0"/>
    <x v="3"/>
    <x v="8"/>
    <s v="Q3"/>
    <x v="4"/>
  </r>
  <r>
    <n v="6102"/>
    <s v="CA-2017-100111"/>
    <x v="1088"/>
    <x v="255"/>
    <x v="1"/>
    <s v="SV-20365"/>
    <s v="Seth Vernon"/>
    <x v="0"/>
    <x v="0"/>
    <x v="20"/>
    <s v="New York"/>
    <x v="45"/>
    <x v="3"/>
    <x v="445"/>
    <x v="0"/>
    <x v="1"/>
    <x v="445"/>
    <n v="2254.41"/>
    <n v="5"/>
    <n v="0.1"/>
    <n v="375.73500000000001"/>
    <n v="2028.9689999999998"/>
    <n v="225.441"/>
    <x v="3"/>
    <x v="8"/>
    <s v="Q3"/>
    <x v="4"/>
  </r>
  <r>
    <n v="6103"/>
    <s v="CA-2017-100111"/>
    <x v="1088"/>
    <x v="255"/>
    <x v="1"/>
    <s v="SV-20365"/>
    <s v="Seth Vernon"/>
    <x v="0"/>
    <x v="0"/>
    <x v="20"/>
    <s v="New York"/>
    <x v="45"/>
    <x v="3"/>
    <x v="139"/>
    <x v="2"/>
    <x v="7"/>
    <x v="140"/>
    <n v="104.85"/>
    <n v="3"/>
    <n v="0"/>
    <n v="28.3095"/>
    <n v="104.85"/>
    <n v="0"/>
    <x v="3"/>
    <x v="8"/>
    <s v="Q3"/>
    <x v="4"/>
  </r>
  <r>
    <n v="6104"/>
    <s v="CA-2017-100111"/>
    <x v="1088"/>
    <x v="255"/>
    <x v="1"/>
    <s v="SV-20365"/>
    <s v="Seth Vernon"/>
    <x v="0"/>
    <x v="0"/>
    <x v="20"/>
    <s v="New York"/>
    <x v="45"/>
    <x v="3"/>
    <x v="84"/>
    <x v="2"/>
    <x v="11"/>
    <x v="84"/>
    <n v="59.97"/>
    <n v="3"/>
    <n v="0"/>
    <n v="20.389800000000001"/>
    <n v="59.97"/>
    <n v="0"/>
    <x v="3"/>
    <x v="8"/>
    <s v="Q3"/>
    <x v="4"/>
  </r>
  <r>
    <n v="6105"/>
    <s v="US-2017-132381"/>
    <x v="1029"/>
    <x v="1178"/>
    <x v="2"/>
    <s v="Dp-13240"/>
    <s v="Dean percer"/>
    <x v="2"/>
    <x v="0"/>
    <x v="10"/>
    <s v="Pennsylvania"/>
    <x v="105"/>
    <x v="3"/>
    <x v="736"/>
    <x v="0"/>
    <x v="3"/>
    <x v="735"/>
    <n v="314.53199999999998"/>
    <n v="2"/>
    <n v="0.4"/>
    <n v="-83.875200000000007"/>
    <n v="188.71919999999997"/>
    <n v="125.8128"/>
    <x v="3"/>
    <x v="6"/>
    <s v="Q3"/>
    <x v="0"/>
  </r>
  <r>
    <n v="6106"/>
    <s v="CA-2015-147011"/>
    <x v="652"/>
    <x v="1022"/>
    <x v="1"/>
    <s v="HR-14830"/>
    <s v="Harold Ryan"/>
    <x v="1"/>
    <x v="0"/>
    <x v="100"/>
    <s v="Florida"/>
    <x v="327"/>
    <x v="0"/>
    <x v="319"/>
    <x v="1"/>
    <x v="6"/>
    <x v="319"/>
    <n v="13.632"/>
    <n v="4"/>
    <n v="0.2"/>
    <n v="3.5783999999999998"/>
    <n v="10.9056"/>
    <n v="2.7263999999999999"/>
    <x v="1"/>
    <x v="1"/>
    <s v="Q2"/>
    <x v="6"/>
  </r>
  <r>
    <n v="6107"/>
    <s v="CA-2014-120852"/>
    <x v="414"/>
    <x v="182"/>
    <x v="1"/>
    <s v="WB-21850"/>
    <s v="William Brown"/>
    <x v="0"/>
    <x v="0"/>
    <x v="55"/>
    <s v="Texas"/>
    <x v="70"/>
    <x v="2"/>
    <x v="535"/>
    <x v="1"/>
    <x v="9"/>
    <x v="535"/>
    <n v="19.431999999999999"/>
    <n v="2"/>
    <n v="0.8"/>
    <n v="-49.551600000000001"/>
    <n v="3.8863999999999987"/>
    <n v="15.5456"/>
    <x v="2"/>
    <x v="4"/>
    <s v="Q4"/>
    <x v="3"/>
  </r>
  <r>
    <n v="6108"/>
    <s v="CA-2014-120852"/>
    <x v="414"/>
    <x v="182"/>
    <x v="1"/>
    <s v="WB-21850"/>
    <s v="William Brown"/>
    <x v="0"/>
    <x v="0"/>
    <x v="55"/>
    <s v="Texas"/>
    <x v="70"/>
    <x v="2"/>
    <x v="960"/>
    <x v="2"/>
    <x v="11"/>
    <x v="953"/>
    <n v="65.44"/>
    <n v="5"/>
    <n v="0.2"/>
    <n v="-8.18"/>
    <n v="52.352000000000004"/>
    <n v="13.088000000000001"/>
    <x v="2"/>
    <x v="4"/>
    <s v="Q4"/>
    <x v="3"/>
  </r>
  <r>
    <n v="6109"/>
    <s v="CA-2016-150007"/>
    <x v="108"/>
    <x v="1069"/>
    <x v="1"/>
    <s v="AS-10090"/>
    <s v="Adam Shillingsburg"/>
    <x v="0"/>
    <x v="0"/>
    <x v="22"/>
    <s v="Illinois"/>
    <x v="155"/>
    <x v="2"/>
    <x v="1550"/>
    <x v="1"/>
    <x v="2"/>
    <x v="1538"/>
    <n v="6"/>
    <n v="2"/>
    <n v="0.2"/>
    <n v="2.1"/>
    <n v="4.8000000000000007"/>
    <n v="1.2000000000000002"/>
    <x v="0"/>
    <x v="8"/>
    <s v="Q3"/>
    <x v="1"/>
  </r>
  <r>
    <n v="6110"/>
    <s v="CA-2016-150007"/>
    <x v="108"/>
    <x v="1069"/>
    <x v="1"/>
    <s v="AS-10090"/>
    <s v="Adam Shillingsburg"/>
    <x v="0"/>
    <x v="0"/>
    <x v="22"/>
    <s v="Illinois"/>
    <x v="155"/>
    <x v="2"/>
    <x v="1310"/>
    <x v="1"/>
    <x v="8"/>
    <x v="1296"/>
    <n v="1.9079999999999999"/>
    <n v="3"/>
    <n v="0.8"/>
    <n v="-3.2435999999999998"/>
    <n v="0.38159999999999988"/>
    <n v="1.5264"/>
    <x v="0"/>
    <x v="8"/>
    <s v="Q3"/>
    <x v="1"/>
  </r>
  <r>
    <n v="6111"/>
    <s v="CA-2016-124590"/>
    <x v="396"/>
    <x v="619"/>
    <x v="1"/>
    <s v="SP-20920"/>
    <s v="Susan Pistek"/>
    <x v="0"/>
    <x v="0"/>
    <x v="215"/>
    <s v="Ohio"/>
    <x v="270"/>
    <x v="3"/>
    <x v="1496"/>
    <x v="0"/>
    <x v="1"/>
    <x v="1484"/>
    <n v="1474.8019999999999"/>
    <n v="7"/>
    <n v="0.3"/>
    <n v="-21.0686"/>
    <n v="1032.3613999999998"/>
    <n v="442.44059999999996"/>
    <x v="0"/>
    <x v="0"/>
    <s v="Q4"/>
    <x v="3"/>
  </r>
  <r>
    <n v="6112"/>
    <s v="CA-2016-124590"/>
    <x v="396"/>
    <x v="619"/>
    <x v="1"/>
    <s v="SP-20920"/>
    <s v="Susan Pistek"/>
    <x v="0"/>
    <x v="0"/>
    <x v="215"/>
    <s v="Ohio"/>
    <x v="270"/>
    <x v="3"/>
    <x v="14"/>
    <x v="1"/>
    <x v="9"/>
    <x v="14"/>
    <n v="110.096"/>
    <n v="2"/>
    <n v="0.2"/>
    <n v="33.028799999999997"/>
    <n v="88.076800000000006"/>
    <n v="22.019200000000001"/>
    <x v="0"/>
    <x v="0"/>
    <s v="Q4"/>
    <x v="3"/>
  </r>
  <r>
    <n v="6113"/>
    <s v="CA-2016-124590"/>
    <x v="396"/>
    <x v="619"/>
    <x v="1"/>
    <s v="SP-20920"/>
    <s v="Susan Pistek"/>
    <x v="0"/>
    <x v="0"/>
    <x v="215"/>
    <s v="Ohio"/>
    <x v="270"/>
    <x v="3"/>
    <x v="203"/>
    <x v="1"/>
    <x v="13"/>
    <x v="204"/>
    <n v="16.751999999999999"/>
    <n v="6"/>
    <n v="0.2"/>
    <n v="5.4443999999999999"/>
    <n v="13.4016"/>
    <n v="3.3504"/>
    <x v="0"/>
    <x v="0"/>
    <s v="Q4"/>
    <x v="3"/>
  </r>
  <r>
    <n v="6114"/>
    <s v="CA-2016-124590"/>
    <x v="396"/>
    <x v="619"/>
    <x v="1"/>
    <s v="SP-20920"/>
    <s v="Susan Pistek"/>
    <x v="0"/>
    <x v="0"/>
    <x v="215"/>
    <s v="Ohio"/>
    <x v="270"/>
    <x v="3"/>
    <x v="1"/>
    <x v="0"/>
    <x v="1"/>
    <x v="1"/>
    <n v="1537.0740000000001"/>
    <n v="9"/>
    <n v="0.3"/>
    <n v="0"/>
    <n v="1075.9518"/>
    <n v="461.12220000000002"/>
    <x v="0"/>
    <x v="0"/>
    <s v="Q4"/>
    <x v="3"/>
  </r>
  <r>
    <n v="6115"/>
    <s v="CA-2016-124590"/>
    <x v="396"/>
    <x v="619"/>
    <x v="1"/>
    <s v="SP-20920"/>
    <s v="Susan Pistek"/>
    <x v="0"/>
    <x v="0"/>
    <x v="215"/>
    <s v="Ohio"/>
    <x v="270"/>
    <x v="3"/>
    <x v="623"/>
    <x v="0"/>
    <x v="1"/>
    <x v="623"/>
    <n v="449.37200000000001"/>
    <n v="2"/>
    <n v="0.3"/>
    <n v="-12.8392"/>
    <n v="314.56040000000002"/>
    <n v="134.8116"/>
    <x v="0"/>
    <x v="0"/>
    <s v="Q4"/>
    <x v="3"/>
  </r>
  <r>
    <n v="6116"/>
    <s v="CA-2016-133802"/>
    <x v="560"/>
    <x v="1179"/>
    <x v="1"/>
    <s v="SP-20650"/>
    <s v="Stephanie Phelps"/>
    <x v="1"/>
    <x v="0"/>
    <x v="464"/>
    <s v="California"/>
    <x v="557"/>
    <x v="1"/>
    <x v="44"/>
    <x v="1"/>
    <x v="8"/>
    <x v="44"/>
    <n v="41.904000000000003"/>
    <n v="6"/>
    <n v="0.2"/>
    <n v="14.1426"/>
    <n v="33.523200000000003"/>
    <n v="8.3808000000000007"/>
    <x v="0"/>
    <x v="10"/>
    <s v="Q1"/>
    <x v="2"/>
  </r>
  <r>
    <n v="6117"/>
    <s v="US-2016-113677"/>
    <x v="373"/>
    <x v="423"/>
    <x v="1"/>
    <s v="CM-12655"/>
    <s v="Corinna Mitchell"/>
    <x v="2"/>
    <x v="0"/>
    <x v="20"/>
    <s v="New York"/>
    <x v="164"/>
    <x v="3"/>
    <x v="1773"/>
    <x v="2"/>
    <x v="7"/>
    <x v="1763"/>
    <n v="2279.96"/>
    <n v="4"/>
    <n v="0"/>
    <n v="592.78959999999995"/>
    <n v="2279.96"/>
    <n v="0"/>
    <x v="0"/>
    <x v="0"/>
    <s v="Q4"/>
    <x v="1"/>
  </r>
  <r>
    <n v="6118"/>
    <s v="US-2016-113677"/>
    <x v="373"/>
    <x v="423"/>
    <x v="1"/>
    <s v="CM-12655"/>
    <s v="Corinna Mitchell"/>
    <x v="2"/>
    <x v="0"/>
    <x v="20"/>
    <s v="New York"/>
    <x v="164"/>
    <x v="3"/>
    <x v="639"/>
    <x v="1"/>
    <x v="2"/>
    <x v="639"/>
    <n v="14.94"/>
    <n v="3"/>
    <n v="0"/>
    <n v="6.8723999999999998"/>
    <n v="14.94"/>
    <n v="0"/>
    <x v="0"/>
    <x v="0"/>
    <s v="Q4"/>
    <x v="1"/>
  </r>
  <r>
    <n v="6119"/>
    <s v="CA-2017-143378"/>
    <x v="20"/>
    <x v="425"/>
    <x v="1"/>
    <s v="JR-16210"/>
    <s v="Justin Ritter"/>
    <x v="1"/>
    <x v="0"/>
    <x v="24"/>
    <s v="Oregon"/>
    <x v="329"/>
    <x v="1"/>
    <x v="516"/>
    <x v="2"/>
    <x v="7"/>
    <x v="516"/>
    <n v="191.976"/>
    <n v="3"/>
    <n v="0.2"/>
    <n v="19.197600000000001"/>
    <n v="153.58080000000001"/>
    <n v="38.395200000000003"/>
    <x v="3"/>
    <x v="8"/>
    <s v="Q3"/>
    <x v="0"/>
  </r>
  <r>
    <n v="6120"/>
    <s v="CA-2017-143378"/>
    <x v="20"/>
    <x v="425"/>
    <x v="1"/>
    <s v="JR-16210"/>
    <s v="Justin Ritter"/>
    <x v="1"/>
    <x v="0"/>
    <x v="24"/>
    <s v="Oregon"/>
    <x v="329"/>
    <x v="1"/>
    <x v="1068"/>
    <x v="1"/>
    <x v="6"/>
    <x v="1057"/>
    <n v="23.832000000000001"/>
    <n v="3"/>
    <n v="0.2"/>
    <n v="6.5537999999999998"/>
    <n v="19.0656"/>
    <n v="4.7664"/>
    <x v="3"/>
    <x v="8"/>
    <s v="Q3"/>
    <x v="0"/>
  </r>
  <r>
    <n v="6121"/>
    <s v="CA-2017-143378"/>
    <x v="20"/>
    <x v="425"/>
    <x v="1"/>
    <s v="JR-16210"/>
    <s v="Justin Ritter"/>
    <x v="1"/>
    <x v="0"/>
    <x v="24"/>
    <s v="Oregon"/>
    <x v="329"/>
    <x v="1"/>
    <x v="441"/>
    <x v="0"/>
    <x v="5"/>
    <x v="441"/>
    <n v="409.21600000000001"/>
    <n v="8"/>
    <n v="0.2"/>
    <n v="61.382399999999997"/>
    <n v="327.37280000000004"/>
    <n v="81.84320000000001"/>
    <x v="3"/>
    <x v="8"/>
    <s v="Q3"/>
    <x v="0"/>
  </r>
  <r>
    <n v="6122"/>
    <s v="CA-2017-143378"/>
    <x v="20"/>
    <x v="425"/>
    <x v="1"/>
    <s v="JR-16210"/>
    <s v="Justin Ritter"/>
    <x v="1"/>
    <x v="0"/>
    <x v="24"/>
    <s v="Oregon"/>
    <x v="329"/>
    <x v="1"/>
    <x v="366"/>
    <x v="0"/>
    <x v="0"/>
    <x v="367"/>
    <n v="72.587999999999994"/>
    <n v="2"/>
    <n v="0.7"/>
    <n v="-128.2388"/>
    <n v="21.776400000000002"/>
    <n v="50.811599999999991"/>
    <x v="3"/>
    <x v="8"/>
    <s v="Q3"/>
    <x v="0"/>
  </r>
  <r>
    <n v="6123"/>
    <s v="CA-2017-152660"/>
    <x v="769"/>
    <x v="784"/>
    <x v="1"/>
    <s v="CB-12415"/>
    <s v="Christy Brittain"/>
    <x v="0"/>
    <x v="0"/>
    <x v="22"/>
    <s v="Illinois"/>
    <x v="26"/>
    <x v="2"/>
    <x v="1424"/>
    <x v="1"/>
    <x v="4"/>
    <x v="1412"/>
    <n v="61.567999999999998"/>
    <n v="2"/>
    <n v="0.2"/>
    <n v="4.6176000000000004"/>
    <n v="49.254400000000004"/>
    <n v="12.313600000000001"/>
    <x v="3"/>
    <x v="4"/>
    <s v="Q4"/>
    <x v="2"/>
  </r>
  <r>
    <n v="6124"/>
    <s v="CA-2015-142139"/>
    <x v="284"/>
    <x v="305"/>
    <x v="1"/>
    <s v="SD-20485"/>
    <s v="Shirley Daniels"/>
    <x v="2"/>
    <x v="0"/>
    <x v="385"/>
    <s v="Texas"/>
    <x v="470"/>
    <x v="2"/>
    <x v="1254"/>
    <x v="1"/>
    <x v="10"/>
    <x v="1238"/>
    <n v="20.96"/>
    <n v="4"/>
    <n v="0.2"/>
    <n v="6.8120000000000003"/>
    <n v="16.768000000000001"/>
    <n v="4.1920000000000002"/>
    <x v="1"/>
    <x v="6"/>
    <s v="Q3"/>
    <x v="2"/>
  </r>
  <r>
    <n v="6125"/>
    <s v="CA-2017-145772"/>
    <x v="95"/>
    <x v="92"/>
    <x v="1"/>
    <s v="SS-20140"/>
    <s v="Saphhira Shifley"/>
    <x v="1"/>
    <x v="0"/>
    <x v="1"/>
    <s v="California"/>
    <x v="1"/>
    <x v="1"/>
    <x v="1044"/>
    <x v="2"/>
    <x v="11"/>
    <x v="1033"/>
    <n v="44.75"/>
    <n v="5"/>
    <n v="0"/>
    <n v="8.5024999999999995"/>
    <n v="44.75"/>
    <n v="0"/>
    <x v="3"/>
    <x v="1"/>
    <s v="Q2"/>
    <x v="3"/>
  </r>
  <r>
    <n v="6126"/>
    <s v="CA-2017-145772"/>
    <x v="95"/>
    <x v="92"/>
    <x v="1"/>
    <s v="SS-20140"/>
    <s v="Saphhira Shifley"/>
    <x v="1"/>
    <x v="0"/>
    <x v="1"/>
    <s v="California"/>
    <x v="1"/>
    <x v="1"/>
    <x v="1774"/>
    <x v="1"/>
    <x v="10"/>
    <x v="1764"/>
    <n v="11.96"/>
    <n v="2"/>
    <n v="0"/>
    <n v="5.3819999999999997"/>
    <n v="11.96"/>
    <n v="0"/>
    <x v="3"/>
    <x v="1"/>
    <s v="Q2"/>
    <x v="3"/>
  </r>
  <r>
    <n v="6127"/>
    <s v="CA-2017-145772"/>
    <x v="95"/>
    <x v="92"/>
    <x v="1"/>
    <s v="SS-20140"/>
    <s v="Saphhira Shifley"/>
    <x v="1"/>
    <x v="0"/>
    <x v="1"/>
    <s v="California"/>
    <x v="1"/>
    <x v="1"/>
    <x v="766"/>
    <x v="1"/>
    <x v="8"/>
    <x v="765"/>
    <n v="3.9119999999999999"/>
    <n v="1"/>
    <n v="0.2"/>
    <n v="1.2714000000000001"/>
    <n v="3.1295999999999999"/>
    <n v="0.78239999999999998"/>
    <x v="3"/>
    <x v="1"/>
    <s v="Q2"/>
    <x v="3"/>
  </r>
  <r>
    <n v="6128"/>
    <s v="CA-2016-124100"/>
    <x v="1044"/>
    <x v="996"/>
    <x v="1"/>
    <s v="EH-13990"/>
    <s v="Erica Hackney"/>
    <x v="0"/>
    <x v="0"/>
    <x v="20"/>
    <s v="New York"/>
    <x v="29"/>
    <x v="3"/>
    <x v="163"/>
    <x v="0"/>
    <x v="1"/>
    <x v="164"/>
    <n v="327.99599999999998"/>
    <n v="6"/>
    <n v="0.1"/>
    <n v="54.665999999999997"/>
    <n v="295.19639999999998"/>
    <n v="32.799599999999998"/>
    <x v="0"/>
    <x v="10"/>
    <s v="Q1"/>
    <x v="6"/>
  </r>
  <r>
    <n v="6129"/>
    <s v="US-2014-158400"/>
    <x v="1089"/>
    <x v="65"/>
    <x v="2"/>
    <s v="AH-10030"/>
    <s v="Aaron Hawkins"/>
    <x v="1"/>
    <x v="0"/>
    <x v="8"/>
    <s v="California"/>
    <x v="9"/>
    <x v="1"/>
    <x v="1087"/>
    <x v="1"/>
    <x v="8"/>
    <x v="1077"/>
    <n v="49.408000000000001"/>
    <n v="4"/>
    <n v="0.2"/>
    <n v="18.527999999999999"/>
    <n v="39.526400000000002"/>
    <n v="9.8816000000000006"/>
    <x v="2"/>
    <x v="2"/>
    <s v="Q4"/>
    <x v="3"/>
  </r>
  <r>
    <n v="6130"/>
    <s v="CA-2017-162033"/>
    <x v="606"/>
    <x v="504"/>
    <x v="1"/>
    <s v="EM-14200"/>
    <s v="Evan Minnotte"/>
    <x v="2"/>
    <x v="0"/>
    <x v="173"/>
    <s v="Virginia"/>
    <x v="220"/>
    <x v="0"/>
    <x v="936"/>
    <x v="2"/>
    <x v="11"/>
    <x v="929"/>
    <n v="53.25"/>
    <n v="3"/>
    <n v="0"/>
    <n v="20.767499999999998"/>
    <n v="53.25"/>
    <n v="0"/>
    <x v="3"/>
    <x v="10"/>
    <s v="Q1"/>
    <x v="1"/>
  </r>
  <r>
    <n v="6131"/>
    <s v="CA-2017-162033"/>
    <x v="606"/>
    <x v="504"/>
    <x v="1"/>
    <s v="EM-14200"/>
    <s v="Evan Minnotte"/>
    <x v="2"/>
    <x v="0"/>
    <x v="173"/>
    <s v="Virginia"/>
    <x v="220"/>
    <x v="0"/>
    <x v="1014"/>
    <x v="1"/>
    <x v="13"/>
    <x v="128"/>
    <n v="3.76"/>
    <n v="2"/>
    <n v="0"/>
    <n v="1.3160000000000001"/>
    <n v="3.76"/>
    <n v="0"/>
    <x v="3"/>
    <x v="10"/>
    <s v="Q1"/>
    <x v="1"/>
  </r>
  <r>
    <n v="6132"/>
    <s v="CA-2014-163447"/>
    <x v="422"/>
    <x v="252"/>
    <x v="1"/>
    <s v="TB-21190"/>
    <s v="Thomas Brumley"/>
    <x v="2"/>
    <x v="0"/>
    <x v="20"/>
    <s v="New York"/>
    <x v="164"/>
    <x v="3"/>
    <x v="212"/>
    <x v="0"/>
    <x v="1"/>
    <x v="213"/>
    <n v="767.21400000000006"/>
    <n v="14"/>
    <n v="0.1"/>
    <n v="161.9674"/>
    <n v="690.49260000000004"/>
    <n v="76.721400000000003"/>
    <x v="2"/>
    <x v="4"/>
    <s v="Q4"/>
    <x v="3"/>
  </r>
  <r>
    <n v="6133"/>
    <s v="CA-2017-145737"/>
    <x v="175"/>
    <x v="295"/>
    <x v="1"/>
    <s v="AB-10165"/>
    <s v="Alan Barnes"/>
    <x v="0"/>
    <x v="0"/>
    <x v="465"/>
    <s v="Tennessee"/>
    <x v="558"/>
    <x v="0"/>
    <x v="1522"/>
    <x v="1"/>
    <x v="10"/>
    <x v="1509"/>
    <n v="163.96"/>
    <n v="5"/>
    <n v="0.2"/>
    <n v="59.435499999999998"/>
    <n v="131.16800000000001"/>
    <n v="32.792000000000002"/>
    <x v="3"/>
    <x v="8"/>
    <s v="Q3"/>
    <x v="5"/>
  </r>
  <r>
    <n v="6134"/>
    <s v="CA-2016-148096"/>
    <x v="765"/>
    <x v="1180"/>
    <x v="2"/>
    <s v="AO-10810"/>
    <s v="Anthony O'Donnell"/>
    <x v="1"/>
    <x v="0"/>
    <x v="1"/>
    <s v="California"/>
    <x v="62"/>
    <x v="1"/>
    <x v="1529"/>
    <x v="0"/>
    <x v="3"/>
    <x v="1516"/>
    <n v="161.28"/>
    <n v="2"/>
    <n v="0.2"/>
    <n v="12.096"/>
    <n v="129.024"/>
    <n v="32.256"/>
    <x v="0"/>
    <x v="6"/>
    <s v="Q3"/>
    <x v="0"/>
  </r>
  <r>
    <n v="6135"/>
    <s v="CA-2016-146766"/>
    <x v="254"/>
    <x v="271"/>
    <x v="3"/>
    <s v="TT-21220"/>
    <s v="Thomas Thornton"/>
    <x v="0"/>
    <x v="0"/>
    <x v="374"/>
    <s v="California"/>
    <x v="457"/>
    <x v="1"/>
    <x v="281"/>
    <x v="1"/>
    <x v="6"/>
    <x v="281"/>
    <n v="192.8"/>
    <n v="4"/>
    <n v="0"/>
    <n v="55.911999999999999"/>
    <n v="192.8"/>
    <n v="0"/>
    <x v="0"/>
    <x v="0"/>
    <s v="Q4"/>
    <x v="5"/>
  </r>
  <r>
    <n v="6136"/>
    <s v="CA-2015-105613"/>
    <x v="1090"/>
    <x v="1181"/>
    <x v="1"/>
    <s v="KN-16705"/>
    <s v="Kristina Nunn"/>
    <x v="2"/>
    <x v="0"/>
    <x v="392"/>
    <s v="Texas"/>
    <x v="477"/>
    <x v="2"/>
    <x v="1575"/>
    <x v="2"/>
    <x v="11"/>
    <x v="1566"/>
    <n v="27.696000000000002"/>
    <n v="3"/>
    <n v="0.2"/>
    <n v="3.4620000000000002"/>
    <n v="22.156800000000004"/>
    <n v="5.539200000000001"/>
    <x v="1"/>
    <x v="2"/>
    <s v="Q4"/>
    <x v="1"/>
  </r>
  <r>
    <n v="6137"/>
    <s v="CA-2015-105613"/>
    <x v="1090"/>
    <x v="1181"/>
    <x v="1"/>
    <s v="KN-16705"/>
    <s v="Kristina Nunn"/>
    <x v="2"/>
    <x v="0"/>
    <x v="392"/>
    <s v="Texas"/>
    <x v="477"/>
    <x v="2"/>
    <x v="1306"/>
    <x v="1"/>
    <x v="9"/>
    <x v="1291"/>
    <n v="73.164000000000001"/>
    <n v="6"/>
    <n v="0.8"/>
    <n v="-186.56819999999999"/>
    <n v="14.632799999999998"/>
    <n v="58.531200000000005"/>
    <x v="1"/>
    <x v="2"/>
    <s v="Q4"/>
    <x v="1"/>
  </r>
  <r>
    <n v="6138"/>
    <s v="US-2016-142251"/>
    <x v="731"/>
    <x v="271"/>
    <x v="0"/>
    <s v="FO-14305"/>
    <s v="Frank Olsen"/>
    <x v="0"/>
    <x v="0"/>
    <x v="389"/>
    <s v="Florida"/>
    <x v="474"/>
    <x v="0"/>
    <x v="481"/>
    <x v="1"/>
    <x v="10"/>
    <x v="482"/>
    <n v="32.064"/>
    <n v="6"/>
    <n v="0.2"/>
    <n v="11.2224"/>
    <n v="25.651200000000003"/>
    <n v="6.4128000000000007"/>
    <x v="0"/>
    <x v="2"/>
    <s v="Q4"/>
    <x v="2"/>
  </r>
  <r>
    <n v="6139"/>
    <s v="CA-2014-131247"/>
    <x v="809"/>
    <x v="1114"/>
    <x v="1"/>
    <s v="GA-14725"/>
    <s v="Guy Armstrong"/>
    <x v="0"/>
    <x v="0"/>
    <x v="8"/>
    <s v="California"/>
    <x v="94"/>
    <x v="1"/>
    <x v="430"/>
    <x v="0"/>
    <x v="0"/>
    <x v="430"/>
    <n v="205.666"/>
    <n v="2"/>
    <n v="0.15"/>
    <n v="-12.098000000000001"/>
    <n v="174.81610000000001"/>
    <n v="30.849899999999998"/>
    <x v="2"/>
    <x v="10"/>
    <s v="Q1"/>
    <x v="1"/>
  </r>
  <r>
    <n v="6140"/>
    <s v="US-2015-113593"/>
    <x v="24"/>
    <x v="1077"/>
    <x v="2"/>
    <s v="NC-18415"/>
    <s v="Nathan Cano"/>
    <x v="0"/>
    <x v="0"/>
    <x v="466"/>
    <s v="California"/>
    <x v="559"/>
    <x v="1"/>
    <x v="1424"/>
    <x v="1"/>
    <x v="4"/>
    <x v="1412"/>
    <n v="115.44"/>
    <n v="3"/>
    <n v="0"/>
    <n v="30.014399999999998"/>
    <n v="115.44"/>
    <n v="0"/>
    <x v="1"/>
    <x v="3"/>
    <s v="Q2"/>
    <x v="3"/>
  </r>
  <r>
    <n v="6141"/>
    <s v="CA-2017-121083"/>
    <x v="362"/>
    <x v="386"/>
    <x v="1"/>
    <s v="JF-15190"/>
    <s v="Jamie Frazer"/>
    <x v="0"/>
    <x v="0"/>
    <x v="91"/>
    <s v="Connecticut"/>
    <x v="113"/>
    <x v="3"/>
    <x v="1766"/>
    <x v="1"/>
    <x v="10"/>
    <x v="1755"/>
    <n v="274.8"/>
    <n v="5"/>
    <n v="0"/>
    <n v="134.65199999999999"/>
    <n v="274.8"/>
    <n v="0"/>
    <x v="3"/>
    <x v="7"/>
    <s v="Q3"/>
    <x v="1"/>
  </r>
  <r>
    <n v="6142"/>
    <s v="CA-2017-121083"/>
    <x v="362"/>
    <x v="386"/>
    <x v="1"/>
    <s v="JF-15190"/>
    <s v="Jamie Frazer"/>
    <x v="0"/>
    <x v="0"/>
    <x v="91"/>
    <s v="Connecticut"/>
    <x v="113"/>
    <x v="3"/>
    <x v="1166"/>
    <x v="1"/>
    <x v="4"/>
    <x v="1153"/>
    <n v="195.64"/>
    <n v="4"/>
    <n v="0"/>
    <n v="3.9127999999999998"/>
    <n v="195.64"/>
    <n v="0"/>
    <x v="3"/>
    <x v="7"/>
    <s v="Q3"/>
    <x v="1"/>
  </r>
  <r>
    <n v="6143"/>
    <s v="CA-2017-121083"/>
    <x v="362"/>
    <x v="386"/>
    <x v="1"/>
    <s v="JF-15190"/>
    <s v="Jamie Frazer"/>
    <x v="0"/>
    <x v="0"/>
    <x v="91"/>
    <s v="Connecticut"/>
    <x v="113"/>
    <x v="3"/>
    <x v="957"/>
    <x v="2"/>
    <x v="7"/>
    <x v="950"/>
    <n v="257.98"/>
    <n v="2"/>
    <n v="0"/>
    <n v="74.8142"/>
    <n v="257.98"/>
    <n v="0"/>
    <x v="3"/>
    <x v="7"/>
    <s v="Q3"/>
    <x v="1"/>
  </r>
  <r>
    <n v="6144"/>
    <s v="CA-2017-121083"/>
    <x v="362"/>
    <x v="386"/>
    <x v="1"/>
    <s v="JF-15190"/>
    <s v="Jamie Frazer"/>
    <x v="0"/>
    <x v="0"/>
    <x v="91"/>
    <s v="Connecticut"/>
    <x v="113"/>
    <x v="3"/>
    <x v="1571"/>
    <x v="1"/>
    <x v="6"/>
    <x v="1562"/>
    <n v="119.04"/>
    <n v="6"/>
    <n v="0"/>
    <n v="48.806399999999996"/>
    <n v="119.04"/>
    <n v="0"/>
    <x v="3"/>
    <x v="7"/>
    <s v="Q3"/>
    <x v="1"/>
  </r>
  <r>
    <n v="6145"/>
    <s v="CA-2017-151190"/>
    <x v="818"/>
    <x v="553"/>
    <x v="1"/>
    <s v="GT-14710"/>
    <s v="Greg Tran"/>
    <x v="0"/>
    <x v="0"/>
    <x v="155"/>
    <s v="Nebraska"/>
    <x v="198"/>
    <x v="2"/>
    <x v="1070"/>
    <x v="1"/>
    <x v="10"/>
    <x v="1059"/>
    <n v="20.07"/>
    <n v="3"/>
    <n v="0"/>
    <n v="9.2322000000000006"/>
    <n v="20.07"/>
    <n v="0"/>
    <x v="3"/>
    <x v="1"/>
    <s v="Q2"/>
    <x v="0"/>
  </r>
  <r>
    <n v="6146"/>
    <s v="CA-2014-133543"/>
    <x v="1091"/>
    <x v="166"/>
    <x v="1"/>
    <s v="KM-16660"/>
    <s v="Khloe Miller"/>
    <x v="0"/>
    <x v="0"/>
    <x v="49"/>
    <s v="California"/>
    <x v="58"/>
    <x v="1"/>
    <x v="501"/>
    <x v="1"/>
    <x v="6"/>
    <x v="501"/>
    <n v="11.76"/>
    <n v="4"/>
    <n v="0"/>
    <n v="3.1751999999999998"/>
    <n v="11.76"/>
    <n v="0"/>
    <x v="2"/>
    <x v="4"/>
    <s v="Q4"/>
    <x v="2"/>
  </r>
  <r>
    <n v="6147"/>
    <s v="CA-2017-105130"/>
    <x v="610"/>
    <x v="654"/>
    <x v="1"/>
    <s v="PJ-18835"/>
    <s v="Patrick Jones"/>
    <x v="1"/>
    <x v="0"/>
    <x v="8"/>
    <s v="California"/>
    <x v="34"/>
    <x v="1"/>
    <x v="501"/>
    <x v="1"/>
    <x v="6"/>
    <x v="501"/>
    <n v="11.76"/>
    <n v="4"/>
    <n v="0"/>
    <n v="3.1751999999999998"/>
    <n v="11.76"/>
    <n v="0"/>
    <x v="3"/>
    <x v="0"/>
    <s v="Q4"/>
    <x v="0"/>
  </r>
  <r>
    <n v="6148"/>
    <s v="CA-2017-105130"/>
    <x v="610"/>
    <x v="654"/>
    <x v="1"/>
    <s v="PJ-18835"/>
    <s v="Patrick Jones"/>
    <x v="1"/>
    <x v="0"/>
    <x v="8"/>
    <s v="California"/>
    <x v="34"/>
    <x v="1"/>
    <x v="986"/>
    <x v="1"/>
    <x v="8"/>
    <x v="979"/>
    <n v="40.735999999999997"/>
    <n v="2"/>
    <n v="0.2"/>
    <n v="14.7668"/>
    <n v="32.588799999999999"/>
    <n v="8.1471999999999998"/>
    <x v="3"/>
    <x v="0"/>
    <s v="Q4"/>
    <x v="0"/>
  </r>
  <r>
    <n v="6149"/>
    <s v="CA-2016-161928"/>
    <x v="812"/>
    <x v="597"/>
    <x v="0"/>
    <s v="AC-10660"/>
    <s v="Anna Chung"/>
    <x v="0"/>
    <x v="0"/>
    <x v="8"/>
    <s v="California"/>
    <x v="9"/>
    <x v="1"/>
    <x v="1551"/>
    <x v="2"/>
    <x v="7"/>
    <x v="1539"/>
    <n v="201.584"/>
    <n v="2"/>
    <n v="0.2"/>
    <n v="12.599"/>
    <n v="161.2672"/>
    <n v="40.316800000000001"/>
    <x v="0"/>
    <x v="1"/>
    <s v="Q2"/>
    <x v="2"/>
  </r>
  <r>
    <n v="6150"/>
    <s v="CA-2017-101322"/>
    <x v="116"/>
    <x v="786"/>
    <x v="2"/>
    <s v="JG-15310"/>
    <s v="Jason Gross"/>
    <x v="1"/>
    <x v="0"/>
    <x v="85"/>
    <s v="California"/>
    <x v="106"/>
    <x v="1"/>
    <x v="56"/>
    <x v="0"/>
    <x v="1"/>
    <x v="56"/>
    <n v="340.70400000000001"/>
    <n v="6"/>
    <n v="0.2"/>
    <n v="-34.070399999999999"/>
    <n v="272.56319999999999"/>
    <n v="68.140799999999999"/>
    <x v="3"/>
    <x v="4"/>
    <s v="Q4"/>
    <x v="6"/>
  </r>
  <r>
    <n v="6151"/>
    <s v="US-2016-106600"/>
    <x v="143"/>
    <x v="1182"/>
    <x v="2"/>
    <s v="RM-19375"/>
    <s v="Raymond Messe"/>
    <x v="0"/>
    <x v="0"/>
    <x v="38"/>
    <s v="Georgia"/>
    <x v="112"/>
    <x v="0"/>
    <x v="1544"/>
    <x v="0"/>
    <x v="0"/>
    <x v="1532"/>
    <n v="354.9"/>
    <n v="5"/>
    <n v="0"/>
    <n v="88.724999999999994"/>
    <n v="354.9"/>
    <n v="0"/>
    <x v="0"/>
    <x v="3"/>
    <s v="Q2"/>
    <x v="5"/>
  </r>
  <r>
    <n v="6152"/>
    <s v="CA-2014-111871"/>
    <x v="772"/>
    <x v="757"/>
    <x v="0"/>
    <s v="EK-13795"/>
    <s v="Eileen Kiefer"/>
    <x v="2"/>
    <x v="0"/>
    <x v="8"/>
    <s v="California"/>
    <x v="94"/>
    <x v="1"/>
    <x v="1601"/>
    <x v="0"/>
    <x v="0"/>
    <x v="1593"/>
    <n v="1198.33"/>
    <n v="10"/>
    <n v="0.15"/>
    <n v="70.489999999999995"/>
    <n v="1018.5804999999999"/>
    <n v="179.74949999999998"/>
    <x v="2"/>
    <x v="10"/>
    <s v="Q1"/>
    <x v="0"/>
  </r>
  <r>
    <n v="6153"/>
    <s v="CA-2017-139437"/>
    <x v="445"/>
    <x v="924"/>
    <x v="1"/>
    <s v="RD-19585"/>
    <s v="Rob Dowd"/>
    <x v="0"/>
    <x v="0"/>
    <x v="1"/>
    <s v="California"/>
    <x v="25"/>
    <x v="1"/>
    <x v="210"/>
    <x v="1"/>
    <x v="4"/>
    <x v="211"/>
    <n v="87.92"/>
    <n v="4"/>
    <n v="0"/>
    <n v="0.87919999999999998"/>
    <n v="87.92"/>
    <n v="0"/>
    <x v="3"/>
    <x v="7"/>
    <s v="Q3"/>
    <x v="2"/>
  </r>
  <r>
    <n v="6154"/>
    <s v="CA-2017-151484"/>
    <x v="693"/>
    <x v="880"/>
    <x v="2"/>
    <s v="CV-12805"/>
    <s v="Cynthia Voltz"/>
    <x v="1"/>
    <x v="0"/>
    <x v="10"/>
    <s v="Pennsylvania"/>
    <x v="74"/>
    <x v="3"/>
    <x v="1416"/>
    <x v="0"/>
    <x v="5"/>
    <x v="1403"/>
    <n v="51.968000000000004"/>
    <n v="2"/>
    <n v="0.2"/>
    <n v="10.393599999999999"/>
    <n v="41.574400000000004"/>
    <n v="10.393600000000001"/>
    <x v="3"/>
    <x v="3"/>
    <s v="Q2"/>
    <x v="6"/>
  </r>
  <r>
    <n v="6155"/>
    <s v="CA-2017-151484"/>
    <x v="693"/>
    <x v="880"/>
    <x v="2"/>
    <s v="CV-12805"/>
    <s v="Cynthia Voltz"/>
    <x v="1"/>
    <x v="0"/>
    <x v="10"/>
    <s v="Pennsylvania"/>
    <x v="74"/>
    <x v="3"/>
    <x v="80"/>
    <x v="1"/>
    <x v="4"/>
    <x v="80"/>
    <n v="51.335999999999999"/>
    <n v="3"/>
    <n v="0.2"/>
    <n v="5.7752999999999997"/>
    <n v="41.068800000000003"/>
    <n v="10.267200000000001"/>
    <x v="3"/>
    <x v="3"/>
    <s v="Q2"/>
    <x v="6"/>
  </r>
  <r>
    <n v="6156"/>
    <s v="CA-2017-151484"/>
    <x v="693"/>
    <x v="880"/>
    <x v="2"/>
    <s v="CV-12805"/>
    <s v="Cynthia Voltz"/>
    <x v="1"/>
    <x v="0"/>
    <x v="10"/>
    <s v="Pennsylvania"/>
    <x v="74"/>
    <x v="3"/>
    <x v="403"/>
    <x v="1"/>
    <x v="4"/>
    <x v="404"/>
    <n v="332.70400000000001"/>
    <n v="1"/>
    <n v="0.2"/>
    <n v="33.270400000000002"/>
    <n v="266.16320000000002"/>
    <n v="66.540800000000004"/>
    <x v="3"/>
    <x v="3"/>
    <s v="Q2"/>
    <x v="6"/>
  </r>
  <r>
    <n v="6157"/>
    <s v="CA-2017-151484"/>
    <x v="693"/>
    <x v="880"/>
    <x v="2"/>
    <s v="CV-12805"/>
    <s v="Cynthia Voltz"/>
    <x v="1"/>
    <x v="0"/>
    <x v="10"/>
    <s v="Pennsylvania"/>
    <x v="74"/>
    <x v="3"/>
    <x v="1381"/>
    <x v="0"/>
    <x v="5"/>
    <x v="1366"/>
    <n v="42.408000000000001"/>
    <n v="3"/>
    <n v="0.2"/>
    <n v="9.5418000000000003"/>
    <n v="33.926400000000001"/>
    <n v="8.4816000000000003"/>
    <x v="3"/>
    <x v="3"/>
    <s v="Q2"/>
    <x v="6"/>
  </r>
  <r>
    <n v="6158"/>
    <s v="CA-2016-104150"/>
    <x v="1092"/>
    <x v="816"/>
    <x v="0"/>
    <s v="AG-10330"/>
    <s v="Alex Grayson"/>
    <x v="0"/>
    <x v="0"/>
    <x v="251"/>
    <s v="Oklahoma"/>
    <x v="311"/>
    <x v="2"/>
    <x v="113"/>
    <x v="1"/>
    <x v="12"/>
    <x v="113"/>
    <n v="81.540000000000006"/>
    <n v="3"/>
    <n v="0"/>
    <n v="38.323799999999999"/>
    <n v="81.540000000000006"/>
    <n v="0"/>
    <x v="0"/>
    <x v="6"/>
    <s v="Q3"/>
    <x v="4"/>
  </r>
  <r>
    <n v="6159"/>
    <s v="CA-2016-104150"/>
    <x v="1092"/>
    <x v="816"/>
    <x v="0"/>
    <s v="AG-10330"/>
    <s v="Alex Grayson"/>
    <x v="0"/>
    <x v="0"/>
    <x v="251"/>
    <s v="Oklahoma"/>
    <x v="311"/>
    <x v="2"/>
    <x v="1775"/>
    <x v="2"/>
    <x v="11"/>
    <x v="1765"/>
    <n v="167.28"/>
    <n v="12"/>
    <n v="0"/>
    <n v="23.4192"/>
    <n v="167.28"/>
    <n v="0"/>
    <x v="0"/>
    <x v="6"/>
    <s v="Q3"/>
    <x v="4"/>
  </r>
  <r>
    <n v="6160"/>
    <s v="CA-2016-161025"/>
    <x v="275"/>
    <x v="66"/>
    <x v="1"/>
    <s v="GM-14440"/>
    <s v="Gary McGarr"/>
    <x v="0"/>
    <x v="0"/>
    <x v="1"/>
    <s v="California"/>
    <x v="13"/>
    <x v="1"/>
    <x v="1662"/>
    <x v="1"/>
    <x v="4"/>
    <x v="1650"/>
    <n v="772.68"/>
    <n v="4"/>
    <n v="0"/>
    <n v="108.1752"/>
    <n v="772.68"/>
    <n v="0"/>
    <x v="0"/>
    <x v="4"/>
    <s v="Q4"/>
    <x v="3"/>
  </r>
  <r>
    <n v="6161"/>
    <s v="CA-2014-103989"/>
    <x v="1093"/>
    <x v="757"/>
    <x v="2"/>
    <s v="MC-17605"/>
    <s v="Matt Connell"/>
    <x v="1"/>
    <x v="0"/>
    <x v="121"/>
    <s v="Florida"/>
    <x v="152"/>
    <x v="0"/>
    <x v="524"/>
    <x v="2"/>
    <x v="7"/>
    <x v="524"/>
    <n v="323.976"/>
    <n v="3"/>
    <n v="0.2"/>
    <n v="28.347899999999999"/>
    <n v="259.18080000000003"/>
    <n v="64.795200000000008"/>
    <x v="2"/>
    <x v="10"/>
    <s v="Q1"/>
    <x v="4"/>
  </r>
  <r>
    <n v="6162"/>
    <s v="CA-2014-103989"/>
    <x v="1093"/>
    <x v="757"/>
    <x v="2"/>
    <s v="MC-17605"/>
    <s v="Matt Connell"/>
    <x v="1"/>
    <x v="0"/>
    <x v="121"/>
    <s v="Florida"/>
    <x v="152"/>
    <x v="0"/>
    <x v="1139"/>
    <x v="1"/>
    <x v="2"/>
    <x v="1127"/>
    <n v="11.808"/>
    <n v="4"/>
    <n v="0.2"/>
    <n v="3.9851999999999999"/>
    <n v="9.4464000000000006"/>
    <n v="2.3616000000000001"/>
    <x v="2"/>
    <x v="10"/>
    <s v="Q1"/>
    <x v="4"/>
  </r>
  <r>
    <n v="6163"/>
    <s v="CA-2014-103989"/>
    <x v="1093"/>
    <x v="757"/>
    <x v="2"/>
    <s v="MC-17605"/>
    <s v="Matt Connell"/>
    <x v="1"/>
    <x v="0"/>
    <x v="121"/>
    <s v="Florida"/>
    <x v="152"/>
    <x v="0"/>
    <x v="376"/>
    <x v="1"/>
    <x v="4"/>
    <x v="377"/>
    <n v="26.16"/>
    <n v="3"/>
    <n v="0.2"/>
    <n v="1.962"/>
    <n v="20.928000000000001"/>
    <n v="5.2320000000000002"/>
    <x v="2"/>
    <x v="10"/>
    <s v="Q1"/>
    <x v="4"/>
  </r>
  <r>
    <n v="6164"/>
    <s v="CA-2014-103989"/>
    <x v="1093"/>
    <x v="757"/>
    <x v="2"/>
    <s v="MC-17605"/>
    <s v="Matt Connell"/>
    <x v="1"/>
    <x v="0"/>
    <x v="121"/>
    <s v="Florida"/>
    <x v="152"/>
    <x v="0"/>
    <x v="1403"/>
    <x v="1"/>
    <x v="8"/>
    <x v="1390"/>
    <n v="33.57"/>
    <n v="5"/>
    <n v="0.7"/>
    <n v="-25.736999999999998"/>
    <n v="10.071000000000002"/>
    <n v="23.498999999999999"/>
    <x v="2"/>
    <x v="10"/>
    <s v="Q1"/>
    <x v="4"/>
  </r>
  <r>
    <n v="6165"/>
    <s v="CA-2014-103989"/>
    <x v="1093"/>
    <x v="757"/>
    <x v="2"/>
    <s v="MC-17605"/>
    <s v="Matt Connell"/>
    <x v="1"/>
    <x v="0"/>
    <x v="121"/>
    <s v="Florida"/>
    <x v="152"/>
    <x v="0"/>
    <x v="1035"/>
    <x v="0"/>
    <x v="5"/>
    <x v="325"/>
    <n v="4.992"/>
    <n v="3"/>
    <n v="0.2"/>
    <n v="1.3728"/>
    <n v="3.9936000000000003"/>
    <n v="0.99840000000000007"/>
    <x v="2"/>
    <x v="10"/>
    <s v="Q1"/>
    <x v="4"/>
  </r>
  <r>
    <n v="6166"/>
    <s v="CA-2014-103989"/>
    <x v="1093"/>
    <x v="757"/>
    <x v="2"/>
    <s v="MC-17605"/>
    <s v="Matt Connell"/>
    <x v="1"/>
    <x v="0"/>
    <x v="121"/>
    <s v="Florida"/>
    <x v="152"/>
    <x v="0"/>
    <x v="1682"/>
    <x v="0"/>
    <x v="5"/>
    <x v="1670"/>
    <n v="20.015999999999998"/>
    <n v="3"/>
    <n v="0.2"/>
    <n v="5.5044000000000004"/>
    <n v="16.012799999999999"/>
    <n v="4.0031999999999996"/>
    <x v="2"/>
    <x v="10"/>
    <s v="Q1"/>
    <x v="4"/>
  </r>
  <r>
    <n v="6167"/>
    <s v="CA-2014-103989"/>
    <x v="1093"/>
    <x v="757"/>
    <x v="2"/>
    <s v="MC-17605"/>
    <s v="Matt Connell"/>
    <x v="1"/>
    <x v="0"/>
    <x v="121"/>
    <s v="Florida"/>
    <x v="152"/>
    <x v="0"/>
    <x v="1772"/>
    <x v="2"/>
    <x v="11"/>
    <x v="1762"/>
    <n v="170.24"/>
    <n v="2"/>
    <n v="0.2"/>
    <n v="53.2"/>
    <n v="136.19200000000001"/>
    <n v="34.048000000000002"/>
    <x v="2"/>
    <x v="10"/>
    <s v="Q1"/>
    <x v="4"/>
  </r>
  <r>
    <n v="6168"/>
    <s v="CA-2015-142433"/>
    <x v="704"/>
    <x v="744"/>
    <x v="1"/>
    <s v="ES-14020"/>
    <s v="Erica Smith"/>
    <x v="0"/>
    <x v="0"/>
    <x v="12"/>
    <s v="Texas"/>
    <x v="66"/>
    <x v="2"/>
    <x v="126"/>
    <x v="1"/>
    <x v="10"/>
    <x v="127"/>
    <n v="117.456"/>
    <n v="3"/>
    <n v="0.2"/>
    <n v="44.045999999999999"/>
    <n v="93.964800000000011"/>
    <n v="23.491200000000003"/>
    <x v="1"/>
    <x v="3"/>
    <s v="Q2"/>
    <x v="2"/>
  </r>
  <r>
    <n v="6169"/>
    <s v="CA-2015-132815"/>
    <x v="444"/>
    <x v="238"/>
    <x v="0"/>
    <s v="RW-19540"/>
    <s v="Rick Wilson"/>
    <x v="1"/>
    <x v="0"/>
    <x v="1"/>
    <s v="California"/>
    <x v="141"/>
    <x v="1"/>
    <x v="496"/>
    <x v="1"/>
    <x v="10"/>
    <x v="496"/>
    <n v="22.96"/>
    <n v="2"/>
    <n v="0"/>
    <n v="11.250400000000001"/>
    <n v="22.96"/>
    <n v="0"/>
    <x v="1"/>
    <x v="8"/>
    <s v="Q3"/>
    <x v="3"/>
  </r>
  <r>
    <n v="6170"/>
    <s v="CA-2014-101266"/>
    <x v="9"/>
    <x v="83"/>
    <x v="0"/>
    <s v="MM-17920"/>
    <s v="Michael Moore"/>
    <x v="0"/>
    <x v="0"/>
    <x v="24"/>
    <s v="Virginia"/>
    <x v="28"/>
    <x v="0"/>
    <x v="481"/>
    <x v="1"/>
    <x v="10"/>
    <x v="482"/>
    <n v="13.36"/>
    <n v="2"/>
    <n v="0"/>
    <n v="6.4127999999999998"/>
    <n v="13.36"/>
    <n v="0"/>
    <x v="2"/>
    <x v="6"/>
    <s v="Q3"/>
    <x v="4"/>
  </r>
  <r>
    <n v="6171"/>
    <s v="CA-2016-141523"/>
    <x v="1054"/>
    <x v="746"/>
    <x v="0"/>
    <s v="MH-17440"/>
    <s v="Mark Haberlin"/>
    <x v="1"/>
    <x v="0"/>
    <x v="20"/>
    <s v="New York"/>
    <x v="45"/>
    <x v="3"/>
    <x v="1395"/>
    <x v="1"/>
    <x v="8"/>
    <x v="1382"/>
    <n v="34.247999999999998"/>
    <n v="3"/>
    <n v="0.2"/>
    <n v="11.5587"/>
    <n v="27.398399999999999"/>
    <n v="6.8495999999999997"/>
    <x v="0"/>
    <x v="4"/>
    <s v="Q4"/>
    <x v="2"/>
  </r>
  <r>
    <n v="6172"/>
    <s v="CA-2016-141523"/>
    <x v="1054"/>
    <x v="746"/>
    <x v="0"/>
    <s v="MH-17440"/>
    <s v="Mark Haberlin"/>
    <x v="1"/>
    <x v="0"/>
    <x v="20"/>
    <s v="New York"/>
    <x v="45"/>
    <x v="3"/>
    <x v="824"/>
    <x v="1"/>
    <x v="6"/>
    <x v="820"/>
    <n v="3.52"/>
    <n v="2"/>
    <n v="0"/>
    <n v="1.0207999999999999"/>
    <n v="3.52"/>
    <n v="0"/>
    <x v="0"/>
    <x v="4"/>
    <s v="Q4"/>
    <x v="2"/>
  </r>
  <r>
    <n v="6173"/>
    <s v="US-2014-106299"/>
    <x v="1094"/>
    <x v="338"/>
    <x v="1"/>
    <s v="NZ-18565"/>
    <s v="Nick Zandusky"/>
    <x v="2"/>
    <x v="0"/>
    <x v="24"/>
    <s v="Missouri"/>
    <x v="333"/>
    <x v="2"/>
    <x v="951"/>
    <x v="1"/>
    <x v="8"/>
    <x v="944"/>
    <n v="26.7"/>
    <n v="5"/>
    <n v="0"/>
    <n v="12.548999999999999"/>
    <n v="26.7"/>
    <n v="0"/>
    <x v="2"/>
    <x v="6"/>
    <s v="Q3"/>
    <x v="3"/>
  </r>
  <r>
    <n v="6174"/>
    <s v="US-2014-106299"/>
    <x v="1094"/>
    <x v="338"/>
    <x v="1"/>
    <s v="NZ-18565"/>
    <s v="Nick Zandusky"/>
    <x v="2"/>
    <x v="0"/>
    <x v="24"/>
    <s v="Missouri"/>
    <x v="333"/>
    <x v="2"/>
    <x v="1651"/>
    <x v="2"/>
    <x v="11"/>
    <x v="1640"/>
    <n v="21.2"/>
    <n v="2"/>
    <n v="0"/>
    <n v="9.1159999999999997"/>
    <n v="21.2"/>
    <n v="0"/>
    <x v="2"/>
    <x v="6"/>
    <s v="Q3"/>
    <x v="3"/>
  </r>
  <r>
    <n v="6175"/>
    <s v="US-2014-106299"/>
    <x v="1094"/>
    <x v="338"/>
    <x v="1"/>
    <s v="NZ-18565"/>
    <s v="Nick Zandusky"/>
    <x v="2"/>
    <x v="0"/>
    <x v="24"/>
    <s v="Missouri"/>
    <x v="333"/>
    <x v="2"/>
    <x v="1074"/>
    <x v="1"/>
    <x v="4"/>
    <x v="1064"/>
    <n v="838.38"/>
    <n v="2"/>
    <n v="0"/>
    <n v="226.36259999999999"/>
    <n v="838.38"/>
    <n v="0"/>
    <x v="2"/>
    <x v="6"/>
    <s v="Q3"/>
    <x v="3"/>
  </r>
  <r>
    <n v="6176"/>
    <s v="CA-2015-158421"/>
    <x v="481"/>
    <x v="1068"/>
    <x v="1"/>
    <s v="GB-14575"/>
    <s v="Giulietta Baptist"/>
    <x v="0"/>
    <x v="0"/>
    <x v="29"/>
    <s v="South Carolina"/>
    <x v="37"/>
    <x v="0"/>
    <x v="774"/>
    <x v="0"/>
    <x v="1"/>
    <x v="773"/>
    <n v="1690.04"/>
    <n v="4"/>
    <n v="0"/>
    <n v="422.51"/>
    <n v="1690.04"/>
    <n v="0"/>
    <x v="1"/>
    <x v="8"/>
    <s v="Q3"/>
    <x v="2"/>
  </r>
  <r>
    <n v="6177"/>
    <s v="CA-2015-158421"/>
    <x v="481"/>
    <x v="1068"/>
    <x v="1"/>
    <s v="GB-14575"/>
    <s v="Giulietta Baptist"/>
    <x v="0"/>
    <x v="0"/>
    <x v="29"/>
    <s v="South Carolina"/>
    <x v="37"/>
    <x v="0"/>
    <x v="576"/>
    <x v="1"/>
    <x v="4"/>
    <x v="576"/>
    <n v="85.96"/>
    <n v="7"/>
    <n v="0"/>
    <n v="24.0688"/>
    <n v="85.96"/>
    <n v="0"/>
    <x v="1"/>
    <x v="8"/>
    <s v="Q3"/>
    <x v="2"/>
  </r>
  <r>
    <n v="6178"/>
    <s v="CA-2015-158421"/>
    <x v="481"/>
    <x v="1068"/>
    <x v="1"/>
    <s v="GB-14575"/>
    <s v="Giulietta Baptist"/>
    <x v="0"/>
    <x v="0"/>
    <x v="29"/>
    <s v="South Carolina"/>
    <x v="37"/>
    <x v="0"/>
    <x v="1697"/>
    <x v="1"/>
    <x v="12"/>
    <x v="1685"/>
    <n v="121.96"/>
    <n v="2"/>
    <n v="0"/>
    <n v="57.321199999999997"/>
    <n v="121.96"/>
    <n v="0"/>
    <x v="1"/>
    <x v="8"/>
    <s v="Q3"/>
    <x v="2"/>
  </r>
  <r>
    <n v="6179"/>
    <s v="CA-2015-158421"/>
    <x v="481"/>
    <x v="1068"/>
    <x v="1"/>
    <s v="GB-14575"/>
    <s v="Giulietta Baptist"/>
    <x v="0"/>
    <x v="0"/>
    <x v="29"/>
    <s v="South Carolina"/>
    <x v="37"/>
    <x v="0"/>
    <x v="1776"/>
    <x v="1"/>
    <x v="10"/>
    <x v="1766"/>
    <n v="23.92"/>
    <n v="4"/>
    <n v="0"/>
    <n v="11.720800000000001"/>
    <n v="23.92"/>
    <n v="0"/>
    <x v="1"/>
    <x v="8"/>
    <s v="Q3"/>
    <x v="2"/>
  </r>
  <r>
    <n v="6180"/>
    <s v="CA-2015-158421"/>
    <x v="481"/>
    <x v="1068"/>
    <x v="1"/>
    <s v="GB-14575"/>
    <s v="Giulietta Baptist"/>
    <x v="0"/>
    <x v="0"/>
    <x v="29"/>
    <s v="South Carolina"/>
    <x v="37"/>
    <x v="0"/>
    <x v="911"/>
    <x v="1"/>
    <x v="4"/>
    <x v="903"/>
    <n v="63.96"/>
    <n v="2"/>
    <n v="0"/>
    <n v="6.3959999999999999"/>
    <n v="63.96"/>
    <n v="0"/>
    <x v="1"/>
    <x v="8"/>
    <s v="Q3"/>
    <x v="2"/>
  </r>
  <r>
    <n v="6181"/>
    <s v="CA-2015-158421"/>
    <x v="481"/>
    <x v="1068"/>
    <x v="1"/>
    <s v="GB-14575"/>
    <s v="Giulietta Baptist"/>
    <x v="0"/>
    <x v="0"/>
    <x v="29"/>
    <s v="South Carolina"/>
    <x v="37"/>
    <x v="0"/>
    <x v="1370"/>
    <x v="2"/>
    <x v="7"/>
    <x v="1355"/>
    <n v="629.95000000000005"/>
    <n v="5"/>
    <n v="0"/>
    <n v="176.386"/>
    <n v="629.95000000000005"/>
    <n v="0"/>
    <x v="1"/>
    <x v="8"/>
    <s v="Q3"/>
    <x v="2"/>
  </r>
  <r>
    <n v="6182"/>
    <s v="CA-2015-158421"/>
    <x v="481"/>
    <x v="1068"/>
    <x v="1"/>
    <s v="GB-14575"/>
    <s v="Giulietta Baptist"/>
    <x v="0"/>
    <x v="0"/>
    <x v="29"/>
    <s v="South Carolina"/>
    <x v="37"/>
    <x v="0"/>
    <x v="529"/>
    <x v="2"/>
    <x v="7"/>
    <x v="529"/>
    <n v="113.73"/>
    <n v="3"/>
    <n v="0"/>
    <n v="32.981699999999996"/>
    <n v="113.73"/>
    <n v="0"/>
    <x v="1"/>
    <x v="8"/>
    <s v="Q3"/>
    <x v="2"/>
  </r>
  <r>
    <n v="6183"/>
    <s v="CA-2015-158421"/>
    <x v="481"/>
    <x v="1068"/>
    <x v="1"/>
    <s v="GB-14575"/>
    <s v="Giulietta Baptist"/>
    <x v="0"/>
    <x v="0"/>
    <x v="29"/>
    <s v="South Carolina"/>
    <x v="37"/>
    <x v="0"/>
    <x v="347"/>
    <x v="1"/>
    <x v="8"/>
    <x v="347"/>
    <n v="14.6"/>
    <n v="2"/>
    <n v="0"/>
    <n v="6.8620000000000001"/>
    <n v="14.6"/>
    <n v="0"/>
    <x v="1"/>
    <x v="8"/>
    <s v="Q3"/>
    <x v="2"/>
  </r>
  <r>
    <n v="6184"/>
    <s v="CA-2015-158421"/>
    <x v="481"/>
    <x v="1068"/>
    <x v="1"/>
    <s v="GB-14575"/>
    <s v="Giulietta Baptist"/>
    <x v="0"/>
    <x v="0"/>
    <x v="29"/>
    <s v="South Carolina"/>
    <x v="37"/>
    <x v="0"/>
    <x v="16"/>
    <x v="1"/>
    <x v="4"/>
    <x v="16"/>
    <n v="887.84"/>
    <n v="8"/>
    <n v="0"/>
    <n v="17.756799999999998"/>
    <n v="887.84"/>
    <n v="0"/>
    <x v="1"/>
    <x v="8"/>
    <s v="Q3"/>
    <x v="2"/>
  </r>
  <r>
    <n v="6185"/>
    <s v="CA-2016-143609"/>
    <x v="25"/>
    <x v="10"/>
    <x v="2"/>
    <s v="DB-13270"/>
    <s v="Deborah Brumfield"/>
    <x v="2"/>
    <x v="0"/>
    <x v="32"/>
    <s v="Oregon"/>
    <x v="40"/>
    <x v="1"/>
    <x v="38"/>
    <x v="0"/>
    <x v="1"/>
    <x v="38"/>
    <n v="403.92"/>
    <n v="5"/>
    <n v="0.2"/>
    <n v="25.245000000000001"/>
    <n v="323.13600000000002"/>
    <n v="80.784000000000006"/>
    <x v="0"/>
    <x v="4"/>
    <s v="Q4"/>
    <x v="1"/>
  </r>
  <r>
    <n v="6186"/>
    <s v="CA-2015-138331"/>
    <x v="976"/>
    <x v="576"/>
    <x v="1"/>
    <s v="JK-15625"/>
    <s v="Jim Karlsson"/>
    <x v="0"/>
    <x v="0"/>
    <x v="10"/>
    <s v="Pennsylvania"/>
    <x v="74"/>
    <x v="3"/>
    <x v="818"/>
    <x v="1"/>
    <x v="6"/>
    <x v="814"/>
    <n v="106.8"/>
    <n v="10"/>
    <n v="0.2"/>
    <n v="10.68"/>
    <n v="85.44"/>
    <n v="21.36"/>
    <x v="1"/>
    <x v="6"/>
    <s v="Q3"/>
    <x v="5"/>
  </r>
  <r>
    <n v="6187"/>
    <s v="CA-2015-138954"/>
    <x v="219"/>
    <x v="50"/>
    <x v="2"/>
    <s v="MH-17785"/>
    <s v="Maya Herman"/>
    <x v="1"/>
    <x v="0"/>
    <x v="20"/>
    <s v="New York"/>
    <x v="45"/>
    <x v="3"/>
    <x v="392"/>
    <x v="1"/>
    <x v="4"/>
    <x v="393"/>
    <n v="70.95"/>
    <n v="3"/>
    <n v="0"/>
    <n v="20.575500000000002"/>
    <n v="70.95"/>
    <n v="0"/>
    <x v="1"/>
    <x v="0"/>
    <s v="Q4"/>
    <x v="1"/>
  </r>
  <r>
    <n v="6188"/>
    <s v="CA-2015-138954"/>
    <x v="219"/>
    <x v="50"/>
    <x v="2"/>
    <s v="MH-17785"/>
    <s v="Maya Herman"/>
    <x v="1"/>
    <x v="0"/>
    <x v="20"/>
    <s v="New York"/>
    <x v="45"/>
    <x v="3"/>
    <x v="1344"/>
    <x v="1"/>
    <x v="8"/>
    <x v="1329"/>
    <n v="34.944000000000003"/>
    <n v="6"/>
    <n v="0.2"/>
    <n v="11.7936"/>
    <n v="27.955200000000005"/>
    <n v="6.9888000000000012"/>
    <x v="1"/>
    <x v="0"/>
    <s v="Q4"/>
    <x v="1"/>
  </r>
  <r>
    <n v="6189"/>
    <s v="CA-2015-138954"/>
    <x v="219"/>
    <x v="50"/>
    <x v="2"/>
    <s v="MH-17785"/>
    <s v="Maya Herman"/>
    <x v="1"/>
    <x v="0"/>
    <x v="20"/>
    <s v="New York"/>
    <x v="45"/>
    <x v="3"/>
    <x v="1041"/>
    <x v="1"/>
    <x v="6"/>
    <x v="1030"/>
    <n v="119.04"/>
    <n v="6"/>
    <n v="0"/>
    <n v="35.712000000000003"/>
    <n v="119.04"/>
    <n v="0"/>
    <x v="1"/>
    <x v="0"/>
    <s v="Q4"/>
    <x v="1"/>
  </r>
  <r>
    <n v="6190"/>
    <s v="CA-2017-157903"/>
    <x v="1095"/>
    <x v="1183"/>
    <x v="1"/>
    <s v="AM-10705"/>
    <s v="Anne McFarland"/>
    <x v="0"/>
    <x v="0"/>
    <x v="467"/>
    <s v="Illinois"/>
    <x v="560"/>
    <x v="2"/>
    <x v="1191"/>
    <x v="2"/>
    <x v="7"/>
    <x v="1176"/>
    <n v="383.84"/>
    <n v="4"/>
    <n v="0.2"/>
    <n v="47.98"/>
    <n v="307.072"/>
    <n v="76.768000000000001"/>
    <x v="3"/>
    <x v="3"/>
    <s v="Q2"/>
    <x v="0"/>
  </r>
  <r>
    <n v="6191"/>
    <s v="CA-2016-157259"/>
    <x v="435"/>
    <x v="470"/>
    <x v="1"/>
    <s v="JM-15535"/>
    <s v="Jessica Myrick"/>
    <x v="0"/>
    <x v="0"/>
    <x v="20"/>
    <s v="New York"/>
    <x v="45"/>
    <x v="3"/>
    <x v="1740"/>
    <x v="0"/>
    <x v="5"/>
    <x v="1729"/>
    <n v="799.56"/>
    <n v="9"/>
    <n v="0"/>
    <n v="207.88560000000001"/>
    <n v="799.56"/>
    <n v="0"/>
    <x v="0"/>
    <x v="4"/>
    <s v="Q4"/>
    <x v="3"/>
  </r>
  <r>
    <n v="6192"/>
    <s v="CA-2017-107986"/>
    <x v="1096"/>
    <x v="114"/>
    <x v="3"/>
    <s v="MW-18220"/>
    <s v="Mitch Webber"/>
    <x v="0"/>
    <x v="0"/>
    <x v="4"/>
    <s v="Washington"/>
    <x v="5"/>
    <x v="1"/>
    <x v="470"/>
    <x v="1"/>
    <x v="4"/>
    <x v="471"/>
    <n v="31.44"/>
    <n v="3"/>
    <n v="0"/>
    <n v="8.4887999999999995"/>
    <n v="31.44"/>
    <n v="0"/>
    <x v="3"/>
    <x v="4"/>
    <s v="Q4"/>
    <x v="4"/>
  </r>
  <r>
    <n v="6193"/>
    <s v="CA-2017-104927"/>
    <x v="66"/>
    <x v="738"/>
    <x v="1"/>
    <s v="AG-10330"/>
    <s v="Alex Grayson"/>
    <x v="0"/>
    <x v="0"/>
    <x v="12"/>
    <s v="Texas"/>
    <x v="14"/>
    <x v="2"/>
    <x v="712"/>
    <x v="1"/>
    <x v="10"/>
    <x v="711"/>
    <n v="25.92"/>
    <n v="5"/>
    <n v="0.2"/>
    <n v="9.0719999999999992"/>
    <n v="20.736000000000004"/>
    <n v="5.1840000000000011"/>
    <x v="3"/>
    <x v="4"/>
    <s v="Q4"/>
    <x v="5"/>
  </r>
  <r>
    <n v="6194"/>
    <s v="CA-2017-104927"/>
    <x v="66"/>
    <x v="738"/>
    <x v="1"/>
    <s v="AG-10330"/>
    <s v="Alex Grayson"/>
    <x v="0"/>
    <x v="0"/>
    <x v="12"/>
    <s v="Texas"/>
    <x v="14"/>
    <x v="2"/>
    <x v="858"/>
    <x v="1"/>
    <x v="8"/>
    <x v="852"/>
    <n v="6.33"/>
    <n v="5"/>
    <n v="0.8"/>
    <n v="-9.8115000000000006"/>
    <n v="1.2659999999999998"/>
    <n v="5.0640000000000001"/>
    <x v="3"/>
    <x v="4"/>
    <s v="Q4"/>
    <x v="5"/>
  </r>
  <r>
    <n v="6195"/>
    <s v="CA-2017-104927"/>
    <x v="66"/>
    <x v="738"/>
    <x v="1"/>
    <s v="AG-10330"/>
    <s v="Alex Grayson"/>
    <x v="0"/>
    <x v="0"/>
    <x v="12"/>
    <s v="Texas"/>
    <x v="14"/>
    <x v="2"/>
    <x v="640"/>
    <x v="1"/>
    <x v="10"/>
    <x v="640"/>
    <n v="75.88"/>
    <n v="5"/>
    <n v="0.2"/>
    <n v="26.558"/>
    <n v="60.704000000000001"/>
    <n v="15.176"/>
    <x v="3"/>
    <x v="4"/>
    <s v="Q4"/>
    <x v="5"/>
  </r>
  <r>
    <n v="6196"/>
    <s v="CA-2017-113453"/>
    <x v="208"/>
    <x v="980"/>
    <x v="1"/>
    <s v="CM-12160"/>
    <s v="Charles McCrossin"/>
    <x v="0"/>
    <x v="0"/>
    <x v="10"/>
    <s v="Pennsylvania"/>
    <x v="105"/>
    <x v="3"/>
    <x v="903"/>
    <x v="2"/>
    <x v="7"/>
    <x v="895"/>
    <n v="329.988"/>
    <n v="2"/>
    <n v="0.4"/>
    <n v="-76.997200000000007"/>
    <n v="197.99279999999999"/>
    <n v="131.99520000000001"/>
    <x v="3"/>
    <x v="2"/>
    <s v="Q4"/>
    <x v="3"/>
  </r>
  <r>
    <n v="6197"/>
    <s v="CA-2017-113453"/>
    <x v="208"/>
    <x v="980"/>
    <x v="1"/>
    <s v="CM-12160"/>
    <s v="Charles McCrossin"/>
    <x v="0"/>
    <x v="0"/>
    <x v="10"/>
    <s v="Pennsylvania"/>
    <x v="105"/>
    <x v="3"/>
    <x v="1069"/>
    <x v="1"/>
    <x v="4"/>
    <x v="1058"/>
    <n v="71.376000000000005"/>
    <n v="3"/>
    <n v="0.2"/>
    <n v="-4.4610000000000003"/>
    <n v="57.100800000000007"/>
    <n v="14.275200000000002"/>
    <x v="3"/>
    <x v="2"/>
    <s v="Q4"/>
    <x v="3"/>
  </r>
  <r>
    <n v="6198"/>
    <s v="CA-2015-149909"/>
    <x v="50"/>
    <x v="50"/>
    <x v="1"/>
    <s v="RA-19915"/>
    <s v="Russell Applegate"/>
    <x v="0"/>
    <x v="0"/>
    <x v="38"/>
    <s v="Indiana"/>
    <x v="134"/>
    <x v="2"/>
    <x v="1346"/>
    <x v="1"/>
    <x v="10"/>
    <x v="1331"/>
    <n v="63.77"/>
    <n v="7"/>
    <n v="0"/>
    <n v="28.6965"/>
    <n v="63.77"/>
    <n v="0"/>
    <x v="1"/>
    <x v="0"/>
    <s v="Q4"/>
    <x v="5"/>
  </r>
  <r>
    <n v="6199"/>
    <s v="CA-2015-149909"/>
    <x v="50"/>
    <x v="50"/>
    <x v="1"/>
    <s v="RA-19915"/>
    <s v="Russell Applegate"/>
    <x v="0"/>
    <x v="0"/>
    <x v="38"/>
    <s v="Indiana"/>
    <x v="134"/>
    <x v="2"/>
    <x v="1259"/>
    <x v="2"/>
    <x v="7"/>
    <x v="1243"/>
    <n v="50.97"/>
    <n v="3"/>
    <n v="0"/>
    <n v="13.2522"/>
    <n v="50.97"/>
    <n v="0"/>
    <x v="1"/>
    <x v="0"/>
    <s v="Q4"/>
    <x v="5"/>
  </r>
  <r>
    <n v="6200"/>
    <s v="CA-2015-149909"/>
    <x v="50"/>
    <x v="50"/>
    <x v="1"/>
    <s v="RA-19915"/>
    <s v="Russell Applegate"/>
    <x v="0"/>
    <x v="0"/>
    <x v="38"/>
    <s v="Indiana"/>
    <x v="134"/>
    <x v="2"/>
    <x v="694"/>
    <x v="1"/>
    <x v="10"/>
    <x v="694"/>
    <n v="96.08"/>
    <n v="2"/>
    <n v="0"/>
    <n v="46.118400000000001"/>
    <n v="96.08"/>
    <n v="0"/>
    <x v="1"/>
    <x v="0"/>
    <s v="Q4"/>
    <x v="5"/>
  </r>
  <r>
    <n v="6201"/>
    <s v="CA-2015-146675"/>
    <x v="392"/>
    <x v="1077"/>
    <x v="1"/>
    <s v="SB-20185"/>
    <s v="Sarah Brown"/>
    <x v="0"/>
    <x v="0"/>
    <x v="148"/>
    <s v="Illinois"/>
    <x v="189"/>
    <x v="2"/>
    <x v="1077"/>
    <x v="2"/>
    <x v="16"/>
    <x v="1067"/>
    <n v="1439.9680000000001"/>
    <n v="4"/>
    <n v="0.2"/>
    <n v="485.98919999999998"/>
    <n v="1151.9744000000001"/>
    <n v="287.99360000000001"/>
    <x v="1"/>
    <x v="3"/>
    <s v="Q2"/>
    <x v="6"/>
  </r>
  <r>
    <n v="6202"/>
    <s v="CA-2015-146675"/>
    <x v="392"/>
    <x v="1077"/>
    <x v="1"/>
    <s v="SB-20185"/>
    <s v="Sarah Brown"/>
    <x v="0"/>
    <x v="0"/>
    <x v="148"/>
    <s v="Illinois"/>
    <x v="189"/>
    <x v="2"/>
    <x v="1700"/>
    <x v="2"/>
    <x v="11"/>
    <x v="1688"/>
    <n v="43.56"/>
    <n v="3"/>
    <n v="0.2"/>
    <n v="-4.9005000000000001"/>
    <n v="34.848000000000006"/>
    <n v="8.7120000000000015"/>
    <x v="1"/>
    <x v="3"/>
    <s v="Q2"/>
    <x v="6"/>
  </r>
  <r>
    <n v="6203"/>
    <s v="CA-2016-118332"/>
    <x v="186"/>
    <x v="491"/>
    <x v="1"/>
    <s v="PK-19075"/>
    <s v="Pete Kriz"/>
    <x v="0"/>
    <x v="0"/>
    <x v="339"/>
    <s v="California"/>
    <x v="429"/>
    <x v="1"/>
    <x v="901"/>
    <x v="0"/>
    <x v="1"/>
    <x v="893"/>
    <n v="563.91999999999996"/>
    <n v="5"/>
    <n v="0.2"/>
    <n v="7.0490000000000004"/>
    <n v="451.13599999999997"/>
    <n v="112.78399999999999"/>
    <x v="0"/>
    <x v="4"/>
    <s v="Q4"/>
    <x v="5"/>
  </r>
  <r>
    <n v="6204"/>
    <s v="CA-2016-133669"/>
    <x v="147"/>
    <x v="434"/>
    <x v="1"/>
    <s v="SV-20935"/>
    <s v="Susan Vittorini"/>
    <x v="0"/>
    <x v="0"/>
    <x v="38"/>
    <s v="Ohio"/>
    <x v="47"/>
    <x v="3"/>
    <x v="1692"/>
    <x v="2"/>
    <x v="7"/>
    <x v="1680"/>
    <n v="235.15199999999999"/>
    <n v="8"/>
    <n v="0.4"/>
    <n v="-47.0304"/>
    <n v="141.09119999999999"/>
    <n v="94.0608"/>
    <x v="0"/>
    <x v="2"/>
    <s v="Q4"/>
    <x v="5"/>
  </r>
  <r>
    <n v="6205"/>
    <s v="CA-2017-145660"/>
    <x v="96"/>
    <x v="108"/>
    <x v="2"/>
    <s v="MG-17650"/>
    <s v="Matthew Grinstein"/>
    <x v="2"/>
    <x v="0"/>
    <x v="292"/>
    <s v="Ohio"/>
    <x v="367"/>
    <x v="3"/>
    <x v="763"/>
    <x v="0"/>
    <x v="5"/>
    <x v="762"/>
    <n v="7.7119999999999997"/>
    <n v="2"/>
    <n v="0.2"/>
    <n v="1.7352000000000001"/>
    <n v="6.1696"/>
    <n v="1.5424"/>
    <x v="3"/>
    <x v="4"/>
    <s v="Q4"/>
    <x v="5"/>
  </r>
  <r>
    <n v="6206"/>
    <s v="CA-2016-133697"/>
    <x v="201"/>
    <x v="351"/>
    <x v="0"/>
    <s v="CM-12445"/>
    <s v="Chuck Magee"/>
    <x v="0"/>
    <x v="0"/>
    <x v="12"/>
    <s v="Texas"/>
    <x v="14"/>
    <x v="2"/>
    <x v="1346"/>
    <x v="1"/>
    <x v="10"/>
    <x v="1331"/>
    <n v="51.015999999999998"/>
    <n v="7"/>
    <n v="0.2"/>
    <n v="15.942500000000001"/>
    <n v="40.812800000000003"/>
    <n v="10.203200000000001"/>
    <x v="0"/>
    <x v="2"/>
    <s v="Q4"/>
    <x v="6"/>
  </r>
  <r>
    <n v="6207"/>
    <s v="CA-2016-133697"/>
    <x v="201"/>
    <x v="351"/>
    <x v="0"/>
    <s v="CM-12445"/>
    <s v="Chuck Magee"/>
    <x v="0"/>
    <x v="0"/>
    <x v="12"/>
    <s v="Texas"/>
    <x v="14"/>
    <x v="2"/>
    <x v="550"/>
    <x v="1"/>
    <x v="13"/>
    <x v="128"/>
    <n v="25.248000000000001"/>
    <n v="4"/>
    <n v="0.2"/>
    <n v="7.89"/>
    <n v="20.198400000000003"/>
    <n v="5.0496000000000008"/>
    <x v="0"/>
    <x v="2"/>
    <s v="Q4"/>
    <x v="6"/>
  </r>
  <r>
    <n v="6208"/>
    <s v="CA-2016-133697"/>
    <x v="201"/>
    <x v="351"/>
    <x v="0"/>
    <s v="CM-12445"/>
    <s v="Chuck Magee"/>
    <x v="0"/>
    <x v="0"/>
    <x v="12"/>
    <s v="Texas"/>
    <x v="14"/>
    <x v="2"/>
    <x v="394"/>
    <x v="0"/>
    <x v="1"/>
    <x v="395"/>
    <n v="56.686"/>
    <n v="1"/>
    <n v="0.3"/>
    <n v="-14.5764"/>
    <n v="39.680199999999999"/>
    <n v="17.005800000000001"/>
    <x v="0"/>
    <x v="2"/>
    <s v="Q4"/>
    <x v="6"/>
  </r>
  <r>
    <n v="6209"/>
    <s v="CA-2017-148138"/>
    <x v="365"/>
    <x v="914"/>
    <x v="1"/>
    <s v="ME-18010"/>
    <s v="Michelle Ellison"/>
    <x v="1"/>
    <x v="0"/>
    <x v="292"/>
    <s v="Ohio"/>
    <x v="367"/>
    <x v="3"/>
    <x v="911"/>
    <x v="1"/>
    <x v="4"/>
    <x v="903"/>
    <n v="51.167999999999999"/>
    <n v="2"/>
    <n v="0.2"/>
    <n v="-6.3959999999999999"/>
    <n v="40.934400000000004"/>
    <n v="10.233600000000001"/>
    <x v="3"/>
    <x v="8"/>
    <s v="Q3"/>
    <x v="5"/>
  </r>
  <r>
    <n v="6210"/>
    <s v="CA-2017-119809"/>
    <x v="238"/>
    <x v="1171"/>
    <x v="1"/>
    <s v="YS-21880"/>
    <s v="Yana Sorensen"/>
    <x v="1"/>
    <x v="0"/>
    <x v="4"/>
    <s v="Washington"/>
    <x v="5"/>
    <x v="1"/>
    <x v="760"/>
    <x v="1"/>
    <x v="8"/>
    <x v="758"/>
    <n v="2793.5279999999998"/>
    <n v="9"/>
    <n v="0.2"/>
    <n v="942.81569999999999"/>
    <n v="2234.8224"/>
    <n v="558.7056"/>
    <x v="3"/>
    <x v="6"/>
    <s v="Q3"/>
    <x v="5"/>
  </r>
  <r>
    <n v="6211"/>
    <s v="CA-2017-119809"/>
    <x v="238"/>
    <x v="1171"/>
    <x v="1"/>
    <s v="YS-21880"/>
    <s v="Yana Sorensen"/>
    <x v="1"/>
    <x v="0"/>
    <x v="4"/>
    <s v="Washington"/>
    <x v="5"/>
    <x v="1"/>
    <x v="384"/>
    <x v="1"/>
    <x v="4"/>
    <x v="385"/>
    <n v="1000.02"/>
    <n v="7"/>
    <n v="0"/>
    <n v="290.00580000000002"/>
    <n v="1000.02"/>
    <n v="0"/>
    <x v="3"/>
    <x v="6"/>
    <s v="Q3"/>
    <x v="5"/>
  </r>
  <r>
    <n v="6212"/>
    <s v="CA-2017-119809"/>
    <x v="238"/>
    <x v="1171"/>
    <x v="1"/>
    <s v="YS-21880"/>
    <s v="Yana Sorensen"/>
    <x v="1"/>
    <x v="0"/>
    <x v="4"/>
    <s v="Washington"/>
    <x v="5"/>
    <x v="1"/>
    <x v="504"/>
    <x v="0"/>
    <x v="5"/>
    <x v="504"/>
    <n v="65.94"/>
    <n v="3"/>
    <n v="0"/>
    <n v="22.419599999999999"/>
    <n v="65.94"/>
    <n v="0"/>
    <x v="3"/>
    <x v="6"/>
    <s v="Q3"/>
    <x v="5"/>
  </r>
  <r>
    <n v="6213"/>
    <s v="CA-2017-149944"/>
    <x v="105"/>
    <x v="38"/>
    <x v="0"/>
    <s v="MB-17305"/>
    <s v="Maria Bertelson"/>
    <x v="0"/>
    <x v="0"/>
    <x v="468"/>
    <s v="Washington"/>
    <x v="561"/>
    <x v="1"/>
    <x v="829"/>
    <x v="1"/>
    <x v="13"/>
    <x v="128"/>
    <n v="18.239999999999998"/>
    <n v="3"/>
    <n v="0"/>
    <n v="9.1199999999999992"/>
    <n v="18.239999999999998"/>
    <n v="0"/>
    <x v="3"/>
    <x v="0"/>
    <s v="Q4"/>
    <x v="1"/>
  </r>
  <r>
    <n v="6214"/>
    <s v="CA-2017-149944"/>
    <x v="105"/>
    <x v="38"/>
    <x v="0"/>
    <s v="MB-17305"/>
    <s v="Maria Bertelson"/>
    <x v="0"/>
    <x v="0"/>
    <x v="468"/>
    <s v="Washington"/>
    <x v="561"/>
    <x v="1"/>
    <x v="513"/>
    <x v="1"/>
    <x v="9"/>
    <x v="513"/>
    <n v="76.12"/>
    <n v="2"/>
    <n v="0"/>
    <n v="22.0748"/>
    <n v="76.12"/>
    <n v="0"/>
    <x v="3"/>
    <x v="0"/>
    <s v="Q4"/>
    <x v="1"/>
  </r>
  <r>
    <n v="6215"/>
    <s v="CA-2014-128538"/>
    <x v="856"/>
    <x v="323"/>
    <x v="1"/>
    <s v="AS-10240"/>
    <s v="Alan Shonely"/>
    <x v="0"/>
    <x v="0"/>
    <x v="332"/>
    <s v="California"/>
    <x v="413"/>
    <x v="1"/>
    <x v="588"/>
    <x v="1"/>
    <x v="12"/>
    <x v="588"/>
    <n v="7.64"/>
    <n v="1"/>
    <n v="0"/>
    <n v="3.7435999999999998"/>
    <n v="7.64"/>
    <n v="0"/>
    <x v="2"/>
    <x v="2"/>
    <s v="Q4"/>
    <x v="3"/>
  </r>
  <r>
    <n v="6216"/>
    <s v="CA-2015-161711"/>
    <x v="109"/>
    <x v="253"/>
    <x v="1"/>
    <s v="MC-17425"/>
    <s v="Mark Cousins"/>
    <x v="1"/>
    <x v="0"/>
    <x v="20"/>
    <s v="New York"/>
    <x v="45"/>
    <x v="3"/>
    <x v="205"/>
    <x v="0"/>
    <x v="5"/>
    <x v="206"/>
    <n v="68.16"/>
    <n v="3"/>
    <n v="0"/>
    <n v="27.945599999999999"/>
    <n v="68.16"/>
    <n v="0"/>
    <x v="1"/>
    <x v="0"/>
    <s v="Q4"/>
    <x v="3"/>
  </r>
  <r>
    <n v="6217"/>
    <s v="CA-2015-161711"/>
    <x v="109"/>
    <x v="253"/>
    <x v="1"/>
    <s v="MC-17425"/>
    <s v="Mark Cousins"/>
    <x v="1"/>
    <x v="0"/>
    <x v="20"/>
    <s v="New York"/>
    <x v="45"/>
    <x v="3"/>
    <x v="837"/>
    <x v="1"/>
    <x v="12"/>
    <x v="153"/>
    <n v="62.24"/>
    <n v="8"/>
    <n v="0"/>
    <n v="29.252800000000001"/>
    <n v="62.24"/>
    <n v="0"/>
    <x v="1"/>
    <x v="0"/>
    <s v="Q4"/>
    <x v="3"/>
  </r>
  <r>
    <n v="6218"/>
    <s v="US-2015-129553"/>
    <x v="1097"/>
    <x v="1039"/>
    <x v="1"/>
    <s v="PG-18820"/>
    <s v="Patrick Gardner"/>
    <x v="0"/>
    <x v="0"/>
    <x v="103"/>
    <s v="Kentucky"/>
    <x v="175"/>
    <x v="0"/>
    <x v="1136"/>
    <x v="2"/>
    <x v="7"/>
    <x v="1124"/>
    <n v="29.97"/>
    <n v="3"/>
    <n v="0"/>
    <n v="0.29970000000000002"/>
    <n v="29.97"/>
    <n v="0"/>
    <x v="1"/>
    <x v="7"/>
    <s v="Q3"/>
    <x v="2"/>
  </r>
  <r>
    <n v="6219"/>
    <s v="CA-2016-160220"/>
    <x v="201"/>
    <x v="936"/>
    <x v="1"/>
    <s v="JS-16030"/>
    <s v="Joy Smith"/>
    <x v="0"/>
    <x v="0"/>
    <x v="149"/>
    <s v="Michigan"/>
    <x v="190"/>
    <x v="2"/>
    <x v="1020"/>
    <x v="2"/>
    <x v="7"/>
    <x v="1011"/>
    <n v="125.7"/>
    <n v="6"/>
    <n v="0"/>
    <n v="35.195999999999998"/>
    <n v="125.7"/>
    <n v="0"/>
    <x v="0"/>
    <x v="2"/>
    <s v="Q4"/>
    <x v="6"/>
  </r>
  <r>
    <n v="6220"/>
    <s v="CA-2016-160220"/>
    <x v="201"/>
    <x v="936"/>
    <x v="1"/>
    <s v="JS-16030"/>
    <s v="Joy Smith"/>
    <x v="0"/>
    <x v="0"/>
    <x v="149"/>
    <s v="Michigan"/>
    <x v="190"/>
    <x v="2"/>
    <x v="664"/>
    <x v="2"/>
    <x v="7"/>
    <x v="664"/>
    <n v="191.98"/>
    <n v="2"/>
    <n v="0"/>
    <n v="51.834600000000002"/>
    <n v="191.98"/>
    <n v="0"/>
    <x v="0"/>
    <x v="2"/>
    <s v="Q4"/>
    <x v="6"/>
  </r>
  <r>
    <n v="6221"/>
    <s v="CA-2016-160220"/>
    <x v="201"/>
    <x v="936"/>
    <x v="1"/>
    <s v="JS-16030"/>
    <s v="Joy Smith"/>
    <x v="0"/>
    <x v="0"/>
    <x v="149"/>
    <s v="Michigan"/>
    <x v="190"/>
    <x v="2"/>
    <x v="383"/>
    <x v="1"/>
    <x v="4"/>
    <x v="384"/>
    <n v="20.86"/>
    <n v="7"/>
    <n v="0"/>
    <n v="1.4601999999999999"/>
    <n v="20.86"/>
    <n v="0"/>
    <x v="0"/>
    <x v="2"/>
    <s v="Q4"/>
    <x v="6"/>
  </r>
  <r>
    <n v="6222"/>
    <s v="US-2017-157224"/>
    <x v="32"/>
    <x v="934"/>
    <x v="0"/>
    <s v="JB-16000"/>
    <s v="Joy Bell-"/>
    <x v="0"/>
    <x v="0"/>
    <x v="1"/>
    <s v="California"/>
    <x v="62"/>
    <x v="1"/>
    <x v="919"/>
    <x v="1"/>
    <x v="2"/>
    <x v="911"/>
    <n v="56.7"/>
    <n v="9"/>
    <n v="0"/>
    <n v="26.082000000000001"/>
    <n v="56.7"/>
    <n v="0"/>
    <x v="3"/>
    <x v="8"/>
    <s v="Q3"/>
    <x v="6"/>
  </r>
  <r>
    <n v="6223"/>
    <s v="CA-2017-140627"/>
    <x v="331"/>
    <x v="63"/>
    <x v="1"/>
    <s v="DK-12985"/>
    <s v="Darren Koutras"/>
    <x v="0"/>
    <x v="0"/>
    <x v="469"/>
    <s v="Tennessee"/>
    <x v="562"/>
    <x v="0"/>
    <x v="205"/>
    <x v="0"/>
    <x v="5"/>
    <x v="206"/>
    <n v="72.703999999999994"/>
    <n v="4"/>
    <n v="0.2"/>
    <n v="19.084800000000001"/>
    <n v="58.163199999999996"/>
    <n v="14.540799999999999"/>
    <x v="3"/>
    <x v="4"/>
    <s v="Q4"/>
    <x v="3"/>
  </r>
  <r>
    <n v="6224"/>
    <s v="CA-2017-140627"/>
    <x v="331"/>
    <x v="63"/>
    <x v="1"/>
    <s v="DK-12985"/>
    <s v="Darren Koutras"/>
    <x v="0"/>
    <x v="0"/>
    <x v="469"/>
    <s v="Tennessee"/>
    <x v="562"/>
    <x v="0"/>
    <x v="909"/>
    <x v="1"/>
    <x v="6"/>
    <x v="901"/>
    <n v="12.263999999999999"/>
    <n v="7"/>
    <n v="0.2"/>
    <n v="1.0730999999999999"/>
    <n v="9.8111999999999995"/>
    <n v="2.4527999999999999"/>
    <x v="3"/>
    <x v="4"/>
    <s v="Q4"/>
    <x v="3"/>
  </r>
  <r>
    <n v="6225"/>
    <s v="CA-2017-140627"/>
    <x v="331"/>
    <x v="63"/>
    <x v="1"/>
    <s v="DK-12985"/>
    <s v="Darren Koutras"/>
    <x v="0"/>
    <x v="0"/>
    <x v="469"/>
    <s v="Tennessee"/>
    <x v="562"/>
    <x v="0"/>
    <x v="72"/>
    <x v="1"/>
    <x v="4"/>
    <x v="72"/>
    <n v="218.352"/>
    <n v="3"/>
    <n v="0.2"/>
    <n v="-54.588000000000001"/>
    <n v="174.6816"/>
    <n v="43.670400000000001"/>
    <x v="3"/>
    <x v="4"/>
    <s v="Q4"/>
    <x v="3"/>
  </r>
  <r>
    <n v="6226"/>
    <s v="CA-2015-133445"/>
    <x v="348"/>
    <x v="256"/>
    <x v="1"/>
    <s v="JF-15490"/>
    <s v="Jeremy Farry"/>
    <x v="0"/>
    <x v="0"/>
    <x v="32"/>
    <s v="Oregon"/>
    <x v="40"/>
    <x v="1"/>
    <x v="1487"/>
    <x v="0"/>
    <x v="0"/>
    <x v="1474"/>
    <n v="66.293999999999997"/>
    <n v="1"/>
    <n v="0.7"/>
    <n v="-103.86060000000001"/>
    <n v="19.888200000000001"/>
    <n v="46.405799999999992"/>
    <x v="1"/>
    <x v="2"/>
    <s v="Q4"/>
    <x v="2"/>
  </r>
  <r>
    <n v="6227"/>
    <s v="CA-2015-133445"/>
    <x v="348"/>
    <x v="256"/>
    <x v="1"/>
    <s v="JF-15490"/>
    <s v="Jeremy Farry"/>
    <x v="0"/>
    <x v="0"/>
    <x v="32"/>
    <s v="Oregon"/>
    <x v="40"/>
    <x v="1"/>
    <x v="1455"/>
    <x v="0"/>
    <x v="1"/>
    <x v="1441"/>
    <n v="291.16800000000001"/>
    <n v="4"/>
    <n v="0.2"/>
    <n v="-14.558400000000001"/>
    <n v="232.93440000000001"/>
    <n v="58.233600000000003"/>
    <x v="1"/>
    <x v="2"/>
    <s v="Q4"/>
    <x v="2"/>
  </r>
  <r>
    <n v="6228"/>
    <s v="CA-2014-148782"/>
    <x v="981"/>
    <x v="322"/>
    <x v="1"/>
    <s v="PO-18850"/>
    <s v="Patrick O'Brill"/>
    <x v="0"/>
    <x v="0"/>
    <x v="218"/>
    <s v="Texas"/>
    <x v="273"/>
    <x v="2"/>
    <x v="687"/>
    <x v="2"/>
    <x v="7"/>
    <x v="687"/>
    <n v="88.775999999999996"/>
    <n v="3"/>
    <n v="0.2"/>
    <n v="7.7679"/>
    <n v="71.020799999999994"/>
    <n v="17.755199999999999"/>
    <x v="2"/>
    <x v="0"/>
    <s v="Q4"/>
    <x v="1"/>
  </r>
  <r>
    <n v="6229"/>
    <s v="CA-2016-148208"/>
    <x v="115"/>
    <x v="1040"/>
    <x v="1"/>
    <s v="BT-11530"/>
    <s v="Bradley Talbott"/>
    <x v="2"/>
    <x v="0"/>
    <x v="138"/>
    <s v="Ohio"/>
    <x v="177"/>
    <x v="3"/>
    <x v="40"/>
    <x v="2"/>
    <x v="7"/>
    <x v="40"/>
    <n v="110.376"/>
    <n v="4"/>
    <n v="0.4"/>
    <n v="-20.235600000000002"/>
    <n v="66.2256"/>
    <n v="44.150400000000005"/>
    <x v="0"/>
    <x v="9"/>
    <s v="Q1"/>
    <x v="5"/>
  </r>
  <r>
    <n v="6230"/>
    <s v="CA-2016-148208"/>
    <x v="115"/>
    <x v="1040"/>
    <x v="1"/>
    <s v="BT-11530"/>
    <s v="Bradley Talbott"/>
    <x v="2"/>
    <x v="0"/>
    <x v="138"/>
    <s v="Ohio"/>
    <x v="177"/>
    <x v="3"/>
    <x v="43"/>
    <x v="2"/>
    <x v="11"/>
    <x v="43"/>
    <n v="55.176000000000002"/>
    <n v="3"/>
    <n v="0.2"/>
    <n v="15.863099999999999"/>
    <n v="44.140800000000006"/>
    <n v="11.035200000000001"/>
    <x v="0"/>
    <x v="9"/>
    <s v="Q1"/>
    <x v="5"/>
  </r>
  <r>
    <n v="6231"/>
    <s v="CA-2017-127656"/>
    <x v="497"/>
    <x v="1089"/>
    <x v="1"/>
    <s v="NW-18400"/>
    <s v="Natalie Webber"/>
    <x v="0"/>
    <x v="0"/>
    <x v="470"/>
    <s v="Iowa"/>
    <x v="563"/>
    <x v="2"/>
    <x v="773"/>
    <x v="1"/>
    <x v="6"/>
    <x v="772"/>
    <n v="30.32"/>
    <n v="4"/>
    <n v="0"/>
    <n v="11.8248"/>
    <n v="30.32"/>
    <n v="0"/>
    <x v="3"/>
    <x v="7"/>
    <s v="Q3"/>
    <x v="0"/>
  </r>
  <r>
    <n v="6232"/>
    <s v="US-2017-142188"/>
    <x v="220"/>
    <x v="218"/>
    <x v="3"/>
    <s v="JF-15415"/>
    <s v="Jennifer Ferguson"/>
    <x v="0"/>
    <x v="0"/>
    <x v="4"/>
    <s v="Washington"/>
    <x v="59"/>
    <x v="1"/>
    <x v="637"/>
    <x v="0"/>
    <x v="1"/>
    <x v="637"/>
    <n v="177.56800000000001"/>
    <n v="2"/>
    <n v="0.2"/>
    <n v="8.8783999999999992"/>
    <n v="142.05440000000002"/>
    <n v="35.513600000000004"/>
    <x v="3"/>
    <x v="8"/>
    <s v="Q3"/>
    <x v="2"/>
  </r>
  <r>
    <n v="6233"/>
    <s v="US-2017-142188"/>
    <x v="220"/>
    <x v="218"/>
    <x v="3"/>
    <s v="JF-15415"/>
    <s v="Jennifer Ferguson"/>
    <x v="0"/>
    <x v="0"/>
    <x v="4"/>
    <s v="Washington"/>
    <x v="59"/>
    <x v="1"/>
    <x v="510"/>
    <x v="1"/>
    <x v="10"/>
    <x v="510"/>
    <n v="19.440000000000001"/>
    <n v="3"/>
    <n v="0"/>
    <n v="9.3312000000000008"/>
    <n v="19.440000000000001"/>
    <n v="0"/>
    <x v="3"/>
    <x v="8"/>
    <s v="Q3"/>
    <x v="2"/>
  </r>
  <r>
    <n v="6234"/>
    <s v="US-2017-142188"/>
    <x v="220"/>
    <x v="218"/>
    <x v="3"/>
    <s v="JF-15415"/>
    <s v="Jennifer Ferguson"/>
    <x v="0"/>
    <x v="0"/>
    <x v="4"/>
    <s v="Washington"/>
    <x v="59"/>
    <x v="1"/>
    <x v="511"/>
    <x v="1"/>
    <x v="10"/>
    <x v="511"/>
    <n v="71.28"/>
    <n v="11"/>
    <n v="0"/>
    <n v="34.214399999999998"/>
    <n v="71.28"/>
    <n v="0"/>
    <x v="3"/>
    <x v="8"/>
    <s v="Q3"/>
    <x v="2"/>
  </r>
  <r>
    <n v="6235"/>
    <s v="US-2017-142188"/>
    <x v="220"/>
    <x v="218"/>
    <x v="3"/>
    <s v="JF-15415"/>
    <s v="Jennifer Ferguson"/>
    <x v="0"/>
    <x v="0"/>
    <x v="4"/>
    <s v="Washington"/>
    <x v="59"/>
    <x v="1"/>
    <x v="1498"/>
    <x v="1"/>
    <x v="8"/>
    <x v="1486"/>
    <n v="1471.96"/>
    <n v="5"/>
    <n v="0.2"/>
    <n v="459.98750000000001"/>
    <n v="1177.568"/>
    <n v="294.392"/>
    <x v="3"/>
    <x v="8"/>
    <s v="Q3"/>
    <x v="2"/>
  </r>
  <r>
    <n v="6236"/>
    <s v="US-2017-142188"/>
    <x v="220"/>
    <x v="218"/>
    <x v="3"/>
    <s v="JF-15415"/>
    <s v="Jennifer Ferguson"/>
    <x v="0"/>
    <x v="0"/>
    <x v="4"/>
    <s v="Washington"/>
    <x v="59"/>
    <x v="1"/>
    <x v="1777"/>
    <x v="2"/>
    <x v="7"/>
    <x v="1767"/>
    <n v="79.959999999999994"/>
    <n v="5"/>
    <n v="0.2"/>
    <n v="-17.991"/>
    <n v="63.967999999999996"/>
    <n v="15.991999999999999"/>
    <x v="3"/>
    <x v="8"/>
    <s v="Q3"/>
    <x v="2"/>
  </r>
  <r>
    <n v="6237"/>
    <s v="CA-2016-144400"/>
    <x v="1098"/>
    <x v="824"/>
    <x v="1"/>
    <s v="AC-10420"/>
    <s v="Alyssa Crouse"/>
    <x v="1"/>
    <x v="0"/>
    <x v="10"/>
    <s v="Pennsylvania"/>
    <x v="74"/>
    <x v="3"/>
    <x v="244"/>
    <x v="1"/>
    <x v="12"/>
    <x v="245"/>
    <n v="57.576000000000001"/>
    <n v="3"/>
    <n v="0.2"/>
    <n v="21.591000000000001"/>
    <n v="46.0608"/>
    <n v="11.5152"/>
    <x v="0"/>
    <x v="11"/>
    <s v="Q1"/>
    <x v="0"/>
  </r>
  <r>
    <n v="6238"/>
    <s v="US-2016-155180"/>
    <x v="115"/>
    <x v="1184"/>
    <x v="1"/>
    <s v="TB-21280"/>
    <s v="Toby Braunhardt"/>
    <x v="0"/>
    <x v="0"/>
    <x v="20"/>
    <s v="New York"/>
    <x v="29"/>
    <x v="3"/>
    <x v="1263"/>
    <x v="1"/>
    <x v="8"/>
    <x v="1247"/>
    <n v="26.335999999999999"/>
    <n v="4"/>
    <n v="0.2"/>
    <n v="9.2175999999999991"/>
    <n v="21.0688"/>
    <n v="5.2671999999999999"/>
    <x v="0"/>
    <x v="9"/>
    <s v="Q1"/>
    <x v="5"/>
  </r>
  <r>
    <n v="6239"/>
    <s v="CA-2015-134075"/>
    <x v="295"/>
    <x v="313"/>
    <x v="1"/>
    <s v="HA-14905"/>
    <s v="Helen Abelman"/>
    <x v="0"/>
    <x v="0"/>
    <x v="49"/>
    <s v="California"/>
    <x v="58"/>
    <x v="1"/>
    <x v="1281"/>
    <x v="0"/>
    <x v="5"/>
    <x v="1266"/>
    <n v="166.5"/>
    <n v="3"/>
    <n v="0"/>
    <n v="21.645"/>
    <n v="166.5"/>
    <n v="0"/>
    <x v="1"/>
    <x v="4"/>
    <s v="Q4"/>
    <x v="3"/>
  </r>
  <r>
    <n v="6240"/>
    <s v="CA-2015-134075"/>
    <x v="295"/>
    <x v="313"/>
    <x v="1"/>
    <s v="HA-14905"/>
    <s v="Helen Abelman"/>
    <x v="0"/>
    <x v="0"/>
    <x v="49"/>
    <s v="California"/>
    <x v="58"/>
    <x v="1"/>
    <x v="734"/>
    <x v="1"/>
    <x v="4"/>
    <x v="733"/>
    <n v="360.38"/>
    <n v="2"/>
    <n v="0"/>
    <n v="93.698800000000006"/>
    <n v="360.38"/>
    <n v="0"/>
    <x v="1"/>
    <x v="4"/>
    <s v="Q4"/>
    <x v="3"/>
  </r>
  <r>
    <n v="6241"/>
    <s v="US-2016-131912"/>
    <x v="517"/>
    <x v="97"/>
    <x v="0"/>
    <s v="LH-17155"/>
    <s v="Logan Haushalter"/>
    <x v="0"/>
    <x v="0"/>
    <x v="1"/>
    <s v="California"/>
    <x v="141"/>
    <x v="1"/>
    <x v="908"/>
    <x v="1"/>
    <x v="8"/>
    <x v="900"/>
    <n v="11.744"/>
    <n v="1"/>
    <n v="0.2"/>
    <n v="3.8168000000000002"/>
    <n v="9.3952000000000009"/>
    <n v="2.3488000000000002"/>
    <x v="0"/>
    <x v="2"/>
    <s v="Q4"/>
    <x v="3"/>
  </r>
  <r>
    <n v="6242"/>
    <s v="CA-2017-141572"/>
    <x v="39"/>
    <x v="1135"/>
    <x v="0"/>
    <s v="LO-17170"/>
    <s v="Lori Olson"/>
    <x v="1"/>
    <x v="0"/>
    <x v="3"/>
    <s v="New Hampshire"/>
    <x v="208"/>
    <x v="3"/>
    <x v="1435"/>
    <x v="0"/>
    <x v="5"/>
    <x v="1423"/>
    <n v="247.44"/>
    <n v="8"/>
    <n v="0"/>
    <n v="101.4504"/>
    <n v="247.44"/>
    <n v="0"/>
    <x v="3"/>
    <x v="5"/>
    <s v="Q2"/>
    <x v="1"/>
  </r>
  <r>
    <n v="6243"/>
    <s v="CA-2014-134621"/>
    <x v="1059"/>
    <x v="58"/>
    <x v="1"/>
    <s v="DP-13390"/>
    <s v="Dennis Pardue"/>
    <x v="2"/>
    <x v="0"/>
    <x v="29"/>
    <s v="Tennessee"/>
    <x v="84"/>
    <x v="0"/>
    <x v="999"/>
    <x v="1"/>
    <x v="8"/>
    <x v="991"/>
    <n v="18.239999999999998"/>
    <n v="2"/>
    <n v="0.7"/>
    <n v="-14.592000000000001"/>
    <n v="5.4720000000000004"/>
    <n v="12.767999999999999"/>
    <x v="2"/>
    <x v="4"/>
    <s v="Q4"/>
    <x v="1"/>
  </r>
  <r>
    <n v="6244"/>
    <s v="CA-2016-165561"/>
    <x v="390"/>
    <x v="940"/>
    <x v="1"/>
    <s v="CR-12580"/>
    <s v="Clay Rozendal"/>
    <x v="2"/>
    <x v="0"/>
    <x v="234"/>
    <s v="Washington"/>
    <x v="291"/>
    <x v="1"/>
    <x v="1566"/>
    <x v="1"/>
    <x v="14"/>
    <x v="1557"/>
    <n v="25.35"/>
    <n v="3"/>
    <n v="0"/>
    <n v="7.6050000000000004"/>
    <n v="25.35"/>
    <n v="0"/>
    <x v="0"/>
    <x v="0"/>
    <s v="Q4"/>
    <x v="6"/>
  </r>
  <r>
    <n v="6245"/>
    <s v="CA-2015-112305"/>
    <x v="312"/>
    <x v="332"/>
    <x v="1"/>
    <s v="KB-16405"/>
    <s v="Katrina Bavinger"/>
    <x v="2"/>
    <x v="0"/>
    <x v="4"/>
    <s v="Washington"/>
    <x v="59"/>
    <x v="1"/>
    <x v="1167"/>
    <x v="1"/>
    <x v="6"/>
    <x v="1154"/>
    <n v="119.04"/>
    <n v="6"/>
    <n v="0"/>
    <n v="30.950399999999998"/>
    <n v="119.04"/>
    <n v="0"/>
    <x v="1"/>
    <x v="0"/>
    <s v="Q4"/>
    <x v="5"/>
  </r>
  <r>
    <n v="6246"/>
    <s v="CA-2015-112305"/>
    <x v="312"/>
    <x v="332"/>
    <x v="1"/>
    <s v="KB-16405"/>
    <s v="Katrina Bavinger"/>
    <x v="2"/>
    <x v="0"/>
    <x v="4"/>
    <s v="Washington"/>
    <x v="59"/>
    <x v="1"/>
    <x v="1256"/>
    <x v="0"/>
    <x v="5"/>
    <x v="1240"/>
    <n v="22.14"/>
    <n v="3"/>
    <n v="0"/>
    <n v="6.4206000000000003"/>
    <n v="22.14"/>
    <n v="0"/>
    <x v="1"/>
    <x v="0"/>
    <s v="Q4"/>
    <x v="5"/>
  </r>
  <r>
    <n v="6247"/>
    <s v="CA-2015-112305"/>
    <x v="312"/>
    <x v="332"/>
    <x v="1"/>
    <s v="KB-16405"/>
    <s v="Katrina Bavinger"/>
    <x v="2"/>
    <x v="0"/>
    <x v="4"/>
    <s v="Washington"/>
    <x v="59"/>
    <x v="1"/>
    <x v="1695"/>
    <x v="2"/>
    <x v="11"/>
    <x v="1683"/>
    <n v="13.98"/>
    <n v="2"/>
    <n v="0"/>
    <n v="6.0114000000000001"/>
    <n v="13.98"/>
    <n v="0"/>
    <x v="1"/>
    <x v="0"/>
    <s v="Q4"/>
    <x v="5"/>
  </r>
  <r>
    <n v="6248"/>
    <s v="CA-2017-121580"/>
    <x v="148"/>
    <x v="150"/>
    <x v="1"/>
    <s v="ML-17410"/>
    <s v="Maris LaWare"/>
    <x v="0"/>
    <x v="0"/>
    <x v="38"/>
    <s v="Indiana"/>
    <x v="134"/>
    <x v="2"/>
    <x v="1311"/>
    <x v="1"/>
    <x v="8"/>
    <x v="1297"/>
    <n v="43.41"/>
    <n v="1"/>
    <n v="0"/>
    <n v="19.968599999999999"/>
    <n v="43.41"/>
    <n v="0"/>
    <x v="3"/>
    <x v="5"/>
    <s v="Q2"/>
    <x v="2"/>
  </r>
  <r>
    <n v="6249"/>
    <s v="CA-2017-121580"/>
    <x v="148"/>
    <x v="150"/>
    <x v="1"/>
    <s v="ML-17410"/>
    <s v="Maris LaWare"/>
    <x v="0"/>
    <x v="0"/>
    <x v="38"/>
    <s v="Indiana"/>
    <x v="134"/>
    <x v="2"/>
    <x v="1035"/>
    <x v="0"/>
    <x v="5"/>
    <x v="325"/>
    <n v="6.24"/>
    <n v="3"/>
    <n v="0"/>
    <n v="2.6208"/>
    <n v="6.24"/>
    <n v="0"/>
    <x v="3"/>
    <x v="5"/>
    <s v="Q2"/>
    <x v="2"/>
  </r>
  <r>
    <n v="6250"/>
    <s v="CA-2017-121580"/>
    <x v="148"/>
    <x v="150"/>
    <x v="1"/>
    <s v="ML-17410"/>
    <s v="Maris LaWare"/>
    <x v="0"/>
    <x v="0"/>
    <x v="38"/>
    <s v="Indiana"/>
    <x v="134"/>
    <x v="2"/>
    <x v="1778"/>
    <x v="1"/>
    <x v="9"/>
    <x v="1768"/>
    <n v="465.16"/>
    <n v="2"/>
    <n v="0"/>
    <n v="120.94159999999999"/>
    <n v="465.16"/>
    <n v="0"/>
    <x v="3"/>
    <x v="5"/>
    <s v="Q2"/>
    <x v="2"/>
  </r>
  <r>
    <n v="6251"/>
    <s v="CA-2017-121580"/>
    <x v="148"/>
    <x v="150"/>
    <x v="1"/>
    <s v="ML-17410"/>
    <s v="Maris LaWare"/>
    <x v="0"/>
    <x v="0"/>
    <x v="38"/>
    <s v="Indiana"/>
    <x v="134"/>
    <x v="2"/>
    <x v="226"/>
    <x v="1"/>
    <x v="10"/>
    <x v="227"/>
    <n v="7.98"/>
    <n v="1"/>
    <n v="0"/>
    <n v="3.99"/>
    <n v="7.98"/>
    <n v="0"/>
    <x v="3"/>
    <x v="5"/>
    <s v="Q2"/>
    <x v="2"/>
  </r>
  <r>
    <n v="6252"/>
    <s v="CA-2014-101147"/>
    <x v="266"/>
    <x v="283"/>
    <x v="2"/>
    <s v="MC-17575"/>
    <s v="Matt Collins"/>
    <x v="0"/>
    <x v="0"/>
    <x v="22"/>
    <s v="Illinois"/>
    <x v="36"/>
    <x v="2"/>
    <x v="360"/>
    <x v="1"/>
    <x v="9"/>
    <x v="360"/>
    <n v="2.3940000000000001"/>
    <n v="1"/>
    <n v="0.8"/>
    <n v="-6.3441000000000001"/>
    <n v="0.47879999999999989"/>
    <n v="1.9152000000000002"/>
    <x v="2"/>
    <x v="4"/>
    <s v="Q4"/>
    <x v="0"/>
  </r>
  <r>
    <n v="6253"/>
    <s v="CA-2014-165806"/>
    <x v="884"/>
    <x v="284"/>
    <x v="3"/>
    <s v="VM-21685"/>
    <s v="Valerie Mitchum"/>
    <x v="2"/>
    <x v="0"/>
    <x v="419"/>
    <s v="Georgia"/>
    <x v="509"/>
    <x v="0"/>
    <x v="490"/>
    <x v="1"/>
    <x v="10"/>
    <x v="490"/>
    <n v="58.32"/>
    <n v="9"/>
    <n v="0"/>
    <n v="27.993600000000001"/>
    <n v="58.32"/>
    <n v="0"/>
    <x v="2"/>
    <x v="3"/>
    <s v="Q2"/>
    <x v="2"/>
  </r>
  <r>
    <n v="6254"/>
    <s v="CA-2014-165806"/>
    <x v="884"/>
    <x v="284"/>
    <x v="3"/>
    <s v="VM-21685"/>
    <s v="Valerie Mitchum"/>
    <x v="2"/>
    <x v="0"/>
    <x v="419"/>
    <s v="Georgia"/>
    <x v="509"/>
    <x v="0"/>
    <x v="1086"/>
    <x v="2"/>
    <x v="7"/>
    <x v="1076"/>
    <n v="200.97"/>
    <n v="3"/>
    <n v="0"/>
    <n v="50.2425"/>
    <n v="200.97"/>
    <n v="0"/>
    <x v="2"/>
    <x v="3"/>
    <s v="Q2"/>
    <x v="2"/>
  </r>
  <r>
    <n v="6255"/>
    <s v="CA-2015-151624"/>
    <x v="1014"/>
    <x v="240"/>
    <x v="1"/>
    <s v="VW-21775"/>
    <s v="Victoria Wilson"/>
    <x v="1"/>
    <x v="0"/>
    <x v="122"/>
    <s v="Alabama"/>
    <x v="153"/>
    <x v="0"/>
    <x v="1565"/>
    <x v="0"/>
    <x v="5"/>
    <x v="1556"/>
    <n v="21.36"/>
    <n v="8"/>
    <n v="0"/>
    <n v="8.1167999999999996"/>
    <n v="21.36"/>
    <n v="0"/>
    <x v="1"/>
    <x v="8"/>
    <s v="Q3"/>
    <x v="0"/>
  </r>
  <r>
    <n v="6256"/>
    <s v="CA-2017-139444"/>
    <x v="428"/>
    <x v="17"/>
    <x v="1"/>
    <s v="GK-14620"/>
    <s v="Grace Kelly"/>
    <x v="1"/>
    <x v="0"/>
    <x v="243"/>
    <s v="Texas"/>
    <x v="301"/>
    <x v="2"/>
    <x v="85"/>
    <x v="1"/>
    <x v="2"/>
    <x v="85"/>
    <n v="9.8559999999999999"/>
    <n v="4"/>
    <n v="0.2"/>
    <n v="3.4496000000000002"/>
    <n v="7.8848000000000003"/>
    <n v="1.9712000000000001"/>
    <x v="3"/>
    <x v="8"/>
    <s v="Q3"/>
    <x v="3"/>
  </r>
  <r>
    <n v="6257"/>
    <s v="CA-2015-133977"/>
    <x v="684"/>
    <x v="37"/>
    <x v="0"/>
    <s v="AT-10435"/>
    <s v="Alyssa Tate"/>
    <x v="2"/>
    <x v="0"/>
    <x v="76"/>
    <s v="Florida"/>
    <x v="96"/>
    <x v="0"/>
    <x v="1426"/>
    <x v="1"/>
    <x v="8"/>
    <x v="1414"/>
    <n v="3.444"/>
    <n v="1"/>
    <n v="0.7"/>
    <n v="-2.5255999999999998"/>
    <n v="1.0332000000000001"/>
    <n v="2.4107999999999996"/>
    <x v="1"/>
    <x v="8"/>
    <s v="Q3"/>
    <x v="1"/>
  </r>
  <r>
    <n v="6258"/>
    <s v="CA-2017-141425"/>
    <x v="808"/>
    <x v="373"/>
    <x v="0"/>
    <s v="AR-10825"/>
    <s v="Anthony Rawles"/>
    <x v="1"/>
    <x v="0"/>
    <x v="38"/>
    <s v="Ohio"/>
    <x v="47"/>
    <x v="3"/>
    <x v="262"/>
    <x v="1"/>
    <x v="14"/>
    <x v="262"/>
    <n v="384.59199999999998"/>
    <n v="2"/>
    <n v="0.2"/>
    <n v="-81.725800000000007"/>
    <n v="307.67360000000002"/>
    <n v="76.918400000000005"/>
    <x v="3"/>
    <x v="0"/>
    <s v="Q4"/>
    <x v="6"/>
  </r>
  <r>
    <n v="6259"/>
    <s v="CA-2015-133536"/>
    <x v="262"/>
    <x v="803"/>
    <x v="0"/>
    <s v="JH-15820"/>
    <s v="John Huston"/>
    <x v="0"/>
    <x v="0"/>
    <x v="20"/>
    <s v="New York"/>
    <x v="29"/>
    <x v="3"/>
    <x v="661"/>
    <x v="1"/>
    <x v="12"/>
    <x v="661"/>
    <n v="22.92"/>
    <n v="3"/>
    <n v="0"/>
    <n v="11.2308"/>
    <n v="22.92"/>
    <n v="0"/>
    <x v="1"/>
    <x v="10"/>
    <s v="Q1"/>
    <x v="3"/>
  </r>
  <r>
    <n v="6260"/>
    <s v="CA-2015-150441"/>
    <x v="863"/>
    <x v="1087"/>
    <x v="0"/>
    <s v="RA-19285"/>
    <s v="Ralph Arnett"/>
    <x v="0"/>
    <x v="0"/>
    <x v="102"/>
    <s v="Indiana"/>
    <x v="237"/>
    <x v="2"/>
    <x v="798"/>
    <x v="1"/>
    <x v="8"/>
    <x v="796"/>
    <n v="11.36"/>
    <n v="4"/>
    <n v="0"/>
    <n v="5.5663999999999998"/>
    <n v="11.36"/>
    <n v="0"/>
    <x v="1"/>
    <x v="6"/>
    <s v="Q3"/>
    <x v="6"/>
  </r>
  <r>
    <n v="6261"/>
    <s v="CA-2015-162607"/>
    <x v="793"/>
    <x v="1185"/>
    <x v="1"/>
    <s v="RO-19780"/>
    <s v="Rose O'Brian"/>
    <x v="0"/>
    <x v="0"/>
    <x v="4"/>
    <s v="Washington"/>
    <x v="60"/>
    <x v="1"/>
    <x v="525"/>
    <x v="1"/>
    <x v="8"/>
    <x v="525"/>
    <n v="14.592000000000001"/>
    <n v="3"/>
    <n v="0.2"/>
    <n v="4.9248000000000003"/>
    <n v="11.6736"/>
    <n v="2.9184000000000001"/>
    <x v="1"/>
    <x v="5"/>
    <s v="Q2"/>
    <x v="0"/>
  </r>
  <r>
    <n v="6262"/>
    <s v="CA-2017-103506"/>
    <x v="283"/>
    <x v="1186"/>
    <x v="1"/>
    <s v="LR-17035"/>
    <s v="Lisa Ryan"/>
    <x v="1"/>
    <x v="0"/>
    <x v="85"/>
    <s v="New York"/>
    <x v="254"/>
    <x v="3"/>
    <x v="322"/>
    <x v="1"/>
    <x v="2"/>
    <x v="322"/>
    <n v="41.4"/>
    <n v="4"/>
    <n v="0"/>
    <n v="19.872"/>
    <n v="41.4"/>
    <n v="0"/>
    <x v="3"/>
    <x v="7"/>
    <s v="Q3"/>
    <x v="1"/>
  </r>
  <r>
    <n v="6263"/>
    <s v="CA-2016-132479"/>
    <x v="446"/>
    <x v="750"/>
    <x v="2"/>
    <s v="MK-17905"/>
    <s v="Michael Kennedy"/>
    <x v="1"/>
    <x v="0"/>
    <x v="179"/>
    <s v="Illinois"/>
    <x v="228"/>
    <x v="2"/>
    <x v="382"/>
    <x v="1"/>
    <x v="8"/>
    <x v="383"/>
    <n v="442.37200000000001"/>
    <n v="7"/>
    <n v="0.8"/>
    <n v="-729.91380000000004"/>
    <n v="88.474399999999989"/>
    <n v="353.89760000000001"/>
    <x v="0"/>
    <x v="8"/>
    <s v="Q3"/>
    <x v="3"/>
  </r>
  <r>
    <n v="6264"/>
    <s v="CA-2017-160724"/>
    <x v="1024"/>
    <x v="1187"/>
    <x v="1"/>
    <s v="YS-21880"/>
    <s v="Yana Sorensen"/>
    <x v="1"/>
    <x v="0"/>
    <x v="38"/>
    <s v="Georgia"/>
    <x v="112"/>
    <x v="0"/>
    <x v="1023"/>
    <x v="1"/>
    <x v="8"/>
    <x v="1014"/>
    <n v="34.5"/>
    <n v="3"/>
    <n v="0"/>
    <n v="15.525"/>
    <n v="34.5"/>
    <n v="0"/>
    <x v="3"/>
    <x v="5"/>
    <s v="Q2"/>
    <x v="5"/>
  </r>
  <r>
    <n v="6265"/>
    <s v="US-2016-115952"/>
    <x v="1099"/>
    <x v="358"/>
    <x v="3"/>
    <s v="JH-15910"/>
    <s v="Jonathan Howell"/>
    <x v="0"/>
    <x v="0"/>
    <x v="251"/>
    <s v="Oklahoma"/>
    <x v="311"/>
    <x v="2"/>
    <x v="68"/>
    <x v="1"/>
    <x v="8"/>
    <x v="68"/>
    <n v="28.85"/>
    <n v="5"/>
    <n v="0"/>
    <n v="14.425000000000001"/>
    <n v="28.85"/>
    <n v="0"/>
    <x v="0"/>
    <x v="2"/>
    <s v="Q4"/>
    <x v="6"/>
  </r>
  <r>
    <n v="6266"/>
    <s v="CA-2014-146731"/>
    <x v="935"/>
    <x v="821"/>
    <x v="1"/>
    <s v="AT-10735"/>
    <s v="Annie Thurman"/>
    <x v="0"/>
    <x v="0"/>
    <x v="316"/>
    <s v="Tennessee"/>
    <x v="394"/>
    <x v="0"/>
    <x v="834"/>
    <x v="1"/>
    <x v="10"/>
    <x v="829"/>
    <n v="3.488"/>
    <n v="2"/>
    <n v="0.2"/>
    <n v="1.1772"/>
    <n v="2.7904"/>
    <n v="0.6976"/>
    <x v="2"/>
    <x v="0"/>
    <s v="Q4"/>
    <x v="2"/>
  </r>
  <r>
    <n v="6267"/>
    <s v="CA-2014-146731"/>
    <x v="935"/>
    <x v="821"/>
    <x v="1"/>
    <s v="AT-10735"/>
    <s v="Annie Thurman"/>
    <x v="0"/>
    <x v="0"/>
    <x v="316"/>
    <s v="Tennessee"/>
    <x v="394"/>
    <x v="0"/>
    <x v="681"/>
    <x v="1"/>
    <x v="10"/>
    <x v="681"/>
    <n v="143.85599999999999"/>
    <n v="9"/>
    <n v="0.2"/>
    <n v="48.551400000000001"/>
    <n v="115.0848"/>
    <n v="28.7712"/>
    <x v="2"/>
    <x v="0"/>
    <s v="Q4"/>
    <x v="2"/>
  </r>
  <r>
    <n v="6268"/>
    <s v="CA-2015-115392"/>
    <x v="486"/>
    <x v="1100"/>
    <x v="0"/>
    <s v="RM-19675"/>
    <s v="Robert Marley"/>
    <x v="2"/>
    <x v="0"/>
    <x v="471"/>
    <s v="Massachusetts"/>
    <x v="564"/>
    <x v="3"/>
    <x v="495"/>
    <x v="2"/>
    <x v="7"/>
    <x v="495"/>
    <n v="311.98"/>
    <n v="2"/>
    <n v="0"/>
    <n v="93.593999999999994"/>
    <n v="311.98"/>
    <n v="0"/>
    <x v="1"/>
    <x v="2"/>
    <s v="Q4"/>
    <x v="6"/>
  </r>
  <r>
    <n v="6269"/>
    <s v="CA-2015-115392"/>
    <x v="486"/>
    <x v="1100"/>
    <x v="0"/>
    <s v="RM-19675"/>
    <s v="Robert Marley"/>
    <x v="2"/>
    <x v="0"/>
    <x v="471"/>
    <s v="Massachusetts"/>
    <x v="564"/>
    <x v="3"/>
    <x v="1366"/>
    <x v="1"/>
    <x v="8"/>
    <x v="307"/>
    <n v="22.45"/>
    <n v="5"/>
    <n v="0"/>
    <n v="10.327"/>
    <n v="22.45"/>
    <n v="0"/>
    <x v="1"/>
    <x v="2"/>
    <s v="Q4"/>
    <x v="6"/>
  </r>
  <r>
    <n v="6270"/>
    <s v="CA-2017-102379"/>
    <x v="574"/>
    <x v="792"/>
    <x v="1"/>
    <s v="BB-11545"/>
    <s v="Brenda Bowman"/>
    <x v="1"/>
    <x v="0"/>
    <x v="182"/>
    <s v="California"/>
    <x v="232"/>
    <x v="1"/>
    <x v="140"/>
    <x v="2"/>
    <x v="7"/>
    <x v="141"/>
    <n v="39.991999999999997"/>
    <n v="1"/>
    <n v="0.2"/>
    <n v="-7.9984000000000002"/>
    <n v="31.993600000000001"/>
    <n v="7.9984000000000002"/>
    <x v="3"/>
    <x v="4"/>
    <s v="Q4"/>
    <x v="3"/>
  </r>
  <r>
    <n v="6271"/>
    <s v="CA-2017-102379"/>
    <x v="574"/>
    <x v="792"/>
    <x v="1"/>
    <s v="BB-11545"/>
    <s v="Brenda Bowman"/>
    <x v="1"/>
    <x v="0"/>
    <x v="182"/>
    <s v="California"/>
    <x v="232"/>
    <x v="1"/>
    <x v="1578"/>
    <x v="0"/>
    <x v="1"/>
    <x v="1569"/>
    <n v="1159.056"/>
    <n v="9"/>
    <n v="0.2"/>
    <n v="43.464599999999997"/>
    <n v="927.24480000000005"/>
    <n v="231.81120000000001"/>
    <x v="3"/>
    <x v="4"/>
    <s v="Q4"/>
    <x v="3"/>
  </r>
  <r>
    <n v="6272"/>
    <s v="CA-2017-102379"/>
    <x v="574"/>
    <x v="792"/>
    <x v="1"/>
    <s v="BB-11545"/>
    <s v="Brenda Bowman"/>
    <x v="1"/>
    <x v="0"/>
    <x v="182"/>
    <s v="California"/>
    <x v="232"/>
    <x v="1"/>
    <x v="915"/>
    <x v="1"/>
    <x v="6"/>
    <x v="907"/>
    <n v="179.9"/>
    <n v="5"/>
    <n v="0"/>
    <n v="44.975000000000001"/>
    <n v="179.9"/>
    <n v="0"/>
    <x v="3"/>
    <x v="4"/>
    <s v="Q4"/>
    <x v="3"/>
  </r>
  <r>
    <n v="6273"/>
    <s v="CA-2017-149706"/>
    <x v="157"/>
    <x v="169"/>
    <x v="2"/>
    <s v="AS-10285"/>
    <s v="Alejandro Savely"/>
    <x v="1"/>
    <x v="0"/>
    <x v="472"/>
    <s v="Illinois"/>
    <x v="565"/>
    <x v="2"/>
    <x v="1196"/>
    <x v="2"/>
    <x v="11"/>
    <x v="1181"/>
    <n v="116.312"/>
    <n v="7"/>
    <n v="0.2"/>
    <n v="23.2624"/>
    <n v="93.049599999999998"/>
    <n v="23.2624"/>
    <x v="3"/>
    <x v="4"/>
    <s v="Q4"/>
    <x v="2"/>
  </r>
  <r>
    <n v="6274"/>
    <s v="US-2016-139087"/>
    <x v="19"/>
    <x v="18"/>
    <x v="0"/>
    <s v="DK-13375"/>
    <s v="Dennis Kane"/>
    <x v="0"/>
    <x v="0"/>
    <x v="4"/>
    <s v="Washington"/>
    <x v="59"/>
    <x v="1"/>
    <x v="1379"/>
    <x v="0"/>
    <x v="5"/>
    <x v="1364"/>
    <n v="12.42"/>
    <n v="3"/>
    <n v="0"/>
    <n v="4.4711999999999996"/>
    <n v="12.42"/>
    <n v="0"/>
    <x v="0"/>
    <x v="7"/>
    <s v="Q3"/>
    <x v="1"/>
  </r>
  <r>
    <n v="6275"/>
    <s v="US-2016-139087"/>
    <x v="19"/>
    <x v="18"/>
    <x v="0"/>
    <s v="DK-13375"/>
    <s v="Dennis Kane"/>
    <x v="0"/>
    <x v="0"/>
    <x v="4"/>
    <s v="Washington"/>
    <x v="59"/>
    <x v="1"/>
    <x v="1779"/>
    <x v="2"/>
    <x v="11"/>
    <x v="1769"/>
    <n v="428.4"/>
    <n v="3"/>
    <n v="0"/>
    <n v="89.963999999999999"/>
    <n v="428.4"/>
    <n v="0"/>
    <x v="0"/>
    <x v="7"/>
    <s v="Q3"/>
    <x v="1"/>
  </r>
  <r>
    <n v="6276"/>
    <s v="US-2016-139087"/>
    <x v="19"/>
    <x v="18"/>
    <x v="0"/>
    <s v="DK-13375"/>
    <s v="Dennis Kane"/>
    <x v="0"/>
    <x v="0"/>
    <x v="4"/>
    <s v="Washington"/>
    <x v="59"/>
    <x v="1"/>
    <x v="1592"/>
    <x v="0"/>
    <x v="5"/>
    <x v="1584"/>
    <n v="24.75"/>
    <n v="5"/>
    <n v="0"/>
    <n v="10.89"/>
    <n v="24.75"/>
    <n v="0"/>
    <x v="0"/>
    <x v="7"/>
    <s v="Q3"/>
    <x v="1"/>
  </r>
  <r>
    <n v="6277"/>
    <s v="US-2016-139087"/>
    <x v="19"/>
    <x v="18"/>
    <x v="0"/>
    <s v="DK-13375"/>
    <s v="Dennis Kane"/>
    <x v="0"/>
    <x v="0"/>
    <x v="4"/>
    <s v="Washington"/>
    <x v="59"/>
    <x v="1"/>
    <x v="300"/>
    <x v="1"/>
    <x v="2"/>
    <x v="300"/>
    <n v="87.71"/>
    <n v="7"/>
    <n v="0"/>
    <n v="41.223700000000001"/>
    <n v="87.71"/>
    <n v="0"/>
    <x v="0"/>
    <x v="7"/>
    <s v="Q3"/>
    <x v="1"/>
  </r>
  <r>
    <n v="6278"/>
    <s v="US-2016-139087"/>
    <x v="19"/>
    <x v="18"/>
    <x v="0"/>
    <s v="DK-13375"/>
    <s v="Dennis Kane"/>
    <x v="0"/>
    <x v="0"/>
    <x v="4"/>
    <s v="Washington"/>
    <x v="59"/>
    <x v="1"/>
    <x v="54"/>
    <x v="1"/>
    <x v="4"/>
    <x v="54"/>
    <n v="69.52"/>
    <n v="2"/>
    <n v="0"/>
    <n v="17.38"/>
    <n v="69.52"/>
    <n v="0"/>
    <x v="0"/>
    <x v="7"/>
    <s v="Q3"/>
    <x v="1"/>
  </r>
  <r>
    <n v="6279"/>
    <s v="US-2016-139087"/>
    <x v="19"/>
    <x v="18"/>
    <x v="0"/>
    <s v="DK-13375"/>
    <s v="Dennis Kane"/>
    <x v="0"/>
    <x v="0"/>
    <x v="4"/>
    <s v="Washington"/>
    <x v="59"/>
    <x v="1"/>
    <x v="780"/>
    <x v="2"/>
    <x v="7"/>
    <x v="779"/>
    <n v="20.783999999999999"/>
    <n v="2"/>
    <n v="0.2"/>
    <n v="-4.6764000000000001"/>
    <n v="16.627199999999998"/>
    <n v="4.1567999999999996"/>
    <x v="0"/>
    <x v="7"/>
    <s v="Q3"/>
    <x v="1"/>
  </r>
  <r>
    <n v="6280"/>
    <s v="US-2016-139087"/>
    <x v="19"/>
    <x v="18"/>
    <x v="0"/>
    <s v="DK-13375"/>
    <s v="Dennis Kane"/>
    <x v="0"/>
    <x v="0"/>
    <x v="4"/>
    <s v="Washington"/>
    <x v="59"/>
    <x v="1"/>
    <x v="961"/>
    <x v="1"/>
    <x v="8"/>
    <x v="954"/>
    <n v="12.816000000000001"/>
    <n v="3"/>
    <n v="0.2"/>
    <n v="4.1651999999999996"/>
    <n v="10.252800000000001"/>
    <n v="2.5632000000000001"/>
    <x v="0"/>
    <x v="7"/>
    <s v="Q3"/>
    <x v="1"/>
  </r>
  <r>
    <n v="6281"/>
    <s v="CA-2017-152226"/>
    <x v="605"/>
    <x v="1188"/>
    <x v="1"/>
    <s v="JH-15910"/>
    <s v="Jonathan Howell"/>
    <x v="0"/>
    <x v="0"/>
    <x v="74"/>
    <s v="Ohio"/>
    <x v="93"/>
    <x v="3"/>
    <x v="1139"/>
    <x v="1"/>
    <x v="2"/>
    <x v="1127"/>
    <n v="5.9039999999999999"/>
    <n v="2"/>
    <n v="0.2"/>
    <n v="1.9925999999999999"/>
    <n v="4.7232000000000003"/>
    <n v="1.1808000000000001"/>
    <x v="3"/>
    <x v="5"/>
    <s v="Q2"/>
    <x v="5"/>
  </r>
  <r>
    <n v="6282"/>
    <s v="CA-2015-116484"/>
    <x v="312"/>
    <x v="6"/>
    <x v="1"/>
    <s v="JK-15205"/>
    <s v="Jamie Kunitz"/>
    <x v="0"/>
    <x v="0"/>
    <x v="292"/>
    <s v="Ohio"/>
    <x v="367"/>
    <x v="3"/>
    <x v="1780"/>
    <x v="0"/>
    <x v="5"/>
    <x v="1770"/>
    <n v="63.823999999999998"/>
    <n v="2"/>
    <n v="0.2"/>
    <n v="9.5736000000000008"/>
    <n v="51.059200000000004"/>
    <n v="12.764800000000001"/>
    <x v="1"/>
    <x v="0"/>
    <s v="Q4"/>
    <x v="5"/>
  </r>
  <r>
    <n v="6283"/>
    <s v="CA-2015-116484"/>
    <x v="312"/>
    <x v="6"/>
    <x v="1"/>
    <s v="JK-15205"/>
    <s v="Jamie Kunitz"/>
    <x v="0"/>
    <x v="0"/>
    <x v="292"/>
    <s v="Ohio"/>
    <x v="367"/>
    <x v="3"/>
    <x v="1755"/>
    <x v="1"/>
    <x v="4"/>
    <x v="1745"/>
    <n v="141.55199999999999"/>
    <n v="3"/>
    <n v="0.2"/>
    <n v="-26.541"/>
    <n v="113.24160000000001"/>
    <n v="28.310400000000001"/>
    <x v="1"/>
    <x v="0"/>
    <s v="Q4"/>
    <x v="5"/>
  </r>
  <r>
    <n v="6284"/>
    <s v="CA-2016-100944"/>
    <x v="446"/>
    <x v="961"/>
    <x v="1"/>
    <s v="EH-13765"/>
    <s v="Edward Hooks"/>
    <x v="1"/>
    <x v="0"/>
    <x v="1"/>
    <s v="California"/>
    <x v="13"/>
    <x v="1"/>
    <x v="1697"/>
    <x v="1"/>
    <x v="12"/>
    <x v="1685"/>
    <n v="304.89999999999998"/>
    <n v="5"/>
    <n v="0"/>
    <n v="143.303"/>
    <n v="304.89999999999998"/>
    <n v="0"/>
    <x v="0"/>
    <x v="8"/>
    <s v="Q3"/>
    <x v="3"/>
  </r>
  <r>
    <n v="6285"/>
    <s v="CA-2016-100944"/>
    <x v="446"/>
    <x v="961"/>
    <x v="1"/>
    <s v="EH-13765"/>
    <s v="Edward Hooks"/>
    <x v="1"/>
    <x v="0"/>
    <x v="1"/>
    <s v="California"/>
    <x v="13"/>
    <x v="1"/>
    <x v="1153"/>
    <x v="0"/>
    <x v="1"/>
    <x v="1141"/>
    <n v="563.24"/>
    <n v="5"/>
    <n v="0.2"/>
    <n v="56.323999999999998"/>
    <n v="450.59200000000004"/>
    <n v="112.64800000000001"/>
    <x v="0"/>
    <x v="8"/>
    <s v="Q3"/>
    <x v="3"/>
  </r>
  <r>
    <n v="6286"/>
    <s v="CA-2016-125080"/>
    <x v="147"/>
    <x v="936"/>
    <x v="1"/>
    <s v="VW-21775"/>
    <s v="Victoria Wilson"/>
    <x v="1"/>
    <x v="0"/>
    <x v="80"/>
    <s v="Ohio"/>
    <x v="345"/>
    <x v="3"/>
    <x v="1258"/>
    <x v="0"/>
    <x v="3"/>
    <x v="1242"/>
    <n v="661.17600000000004"/>
    <n v="2"/>
    <n v="0.4"/>
    <n v="-231.41159999999999"/>
    <n v="396.7056"/>
    <n v="264.47040000000004"/>
    <x v="0"/>
    <x v="2"/>
    <s v="Q4"/>
    <x v="5"/>
  </r>
  <r>
    <n v="6287"/>
    <s v="CA-2016-121020"/>
    <x v="1057"/>
    <x v="894"/>
    <x v="1"/>
    <s v="CG-12040"/>
    <s v="Catherine Glotzbach"/>
    <x v="2"/>
    <x v="0"/>
    <x v="465"/>
    <s v="Tennessee"/>
    <x v="558"/>
    <x v="0"/>
    <x v="835"/>
    <x v="2"/>
    <x v="7"/>
    <x v="830"/>
    <n v="239.976"/>
    <n v="3"/>
    <n v="0.2"/>
    <n v="17.998200000000001"/>
    <n v="191.98080000000002"/>
    <n v="47.995200000000004"/>
    <x v="0"/>
    <x v="2"/>
    <s v="Q4"/>
    <x v="2"/>
  </r>
  <r>
    <n v="6288"/>
    <s v="CA-2014-100090"/>
    <x v="1001"/>
    <x v="984"/>
    <x v="1"/>
    <s v="EB-13705"/>
    <s v="Ed Braxton"/>
    <x v="1"/>
    <x v="0"/>
    <x v="8"/>
    <s v="California"/>
    <x v="34"/>
    <x v="1"/>
    <x v="1021"/>
    <x v="0"/>
    <x v="3"/>
    <x v="1012"/>
    <n v="502.488"/>
    <n v="3"/>
    <n v="0.2"/>
    <n v="-87.935400000000001"/>
    <n v="401.99040000000002"/>
    <n v="100.49760000000001"/>
    <x v="2"/>
    <x v="7"/>
    <s v="Q3"/>
    <x v="0"/>
  </r>
  <r>
    <n v="6289"/>
    <s v="CA-2014-100090"/>
    <x v="1001"/>
    <x v="984"/>
    <x v="1"/>
    <s v="EB-13705"/>
    <s v="Ed Braxton"/>
    <x v="1"/>
    <x v="0"/>
    <x v="8"/>
    <s v="California"/>
    <x v="34"/>
    <x v="1"/>
    <x v="800"/>
    <x v="1"/>
    <x v="8"/>
    <x v="798"/>
    <n v="196.70400000000001"/>
    <n v="6"/>
    <n v="0.2"/>
    <n v="68.846400000000003"/>
    <n v="157.36320000000001"/>
    <n v="39.340800000000002"/>
    <x v="2"/>
    <x v="7"/>
    <s v="Q3"/>
    <x v="0"/>
  </r>
  <r>
    <n v="6290"/>
    <s v="US-2015-139675"/>
    <x v="649"/>
    <x v="567"/>
    <x v="0"/>
    <s v="NF-18595"/>
    <s v="Nicole Fjeld"/>
    <x v="2"/>
    <x v="0"/>
    <x v="455"/>
    <s v="California"/>
    <x v="548"/>
    <x v="1"/>
    <x v="120"/>
    <x v="0"/>
    <x v="1"/>
    <x v="120"/>
    <n v="915.13599999999997"/>
    <n v="4"/>
    <n v="0.2"/>
    <n v="102.9528"/>
    <n v="732.10879999999997"/>
    <n v="183.02719999999999"/>
    <x v="1"/>
    <x v="10"/>
    <s v="Q1"/>
    <x v="5"/>
  </r>
  <r>
    <n v="6291"/>
    <s v="US-2015-139675"/>
    <x v="649"/>
    <x v="567"/>
    <x v="0"/>
    <s v="NF-18595"/>
    <s v="Nicole Fjeld"/>
    <x v="2"/>
    <x v="0"/>
    <x v="455"/>
    <s v="California"/>
    <x v="548"/>
    <x v="1"/>
    <x v="514"/>
    <x v="0"/>
    <x v="5"/>
    <x v="514"/>
    <n v="327.76"/>
    <n v="8"/>
    <n v="0"/>
    <n v="91.772800000000004"/>
    <n v="327.76"/>
    <n v="0"/>
    <x v="1"/>
    <x v="10"/>
    <s v="Q1"/>
    <x v="5"/>
  </r>
  <r>
    <n v="6292"/>
    <s v="CA-2017-143756"/>
    <x v="574"/>
    <x v="241"/>
    <x v="2"/>
    <s v="ME-17725"/>
    <s v="Max Engle"/>
    <x v="0"/>
    <x v="0"/>
    <x v="127"/>
    <s v="Virginia"/>
    <x v="269"/>
    <x v="0"/>
    <x v="1131"/>
    <x v="0"/>
    <x v="1"/>
    <x v="1119"/>
    <n v="701.96"/>
    <n v="2"/>
    <n v="0"/>
    <n v="168.47040000000001"/>
    <n v="701.96"/>
    <n v="0"/>
    <x v="3"/>
    <x v="4"/>
    <s v="Q4"/>
    <x v="3"/>
  </r>
  <r>
    <n v="6293"/>
    <s v="CA-2015-151253"/>
    <x v="1100"/>
    <x v="1189"/>
    <x v="1"/>
    <s v="AZ-10750"/>
    <s v="Annie Zypern"/>
    <x v="0"/>
    <x v="0"/>
    <x v="1"/>
    <s v="California"/>
    <x v="141"/>
    <x v="1"/>
    <x v="687"/>
    <x v="2"/>
    <x v="7"/>
    <x v="687"/>
    <n v="88.775999999999996"/>
    <n v="3"/>
    <n v="0.2"/>
    <n v="7.7679"/>
    <n v="71.020799999999994"/>
    <n v="17.755199999999999"/>
    <x v="1"/>
    <x v="3"/>
    <s v="Q2"/>
    <x v="4"/>
  </r>
  <r>
    <n v="6294"/>
    <s v="CA-2015-151253"/>
    <x v="1100"/>
    <x v="1189"/>
    <x v="1"/>
    <s v="AZ-10750"/>
    <s v="Annie Zypern"/>
    <x v="0"/>
    <x v="0"/>
    <x v="1"/>
    <s v="California"/>
    <x v="141"/>
    <x v="1"/>
    <x v="1394"/>
    <x v="1"/>
    <x v="6"/>
    <x v="1380"/>
    <n v="64.14"/>
    <n v="3"/>
    <n v="0"/>
    <n v="16.676400000000001"/>
    <n v="64.14"/>
    <n v="0"/>
    <x v="1"/>
    <x v="3"/>
    <s v="Q2"/>
    <x v="4"/>
  </r>
  <r>
    <n v="6295"/>
    <s v="CA-2014-141152"/>
    <x v="1101"/>
    <x v="76"/>
    <x v="2"/>
    <s v="RF-19345"/>
    <s v="Randy Ferguson"/>
    <x v="1"/>
    <x v="0"/>
    <x v="20"/>
    <s v="New York"/>
    <x v="23"/>
    <x v="3"/>
    <x v="735"/>
    <x v="1"/>
    <x v="8"/>
    <x v="734"/>
    <n v="33.552"/>
    <n v="1"/>
    <n v="0.2"/>
    <n v="12.582000000000001"/>
    <n v="26.8416"/>
    <n v="6.7103999999999999"/>
    <x v="2"/>
    <x v="8"/>
    <s v="Q3"/>
    <x v="0"/>
  </r>
  <r>
    <n v="6296"/>
    <s v="CA-2014-141313"/>
    <x v="129"/>
    <x v="916"/>
    <x v="1"/>
    <s v="AJ-10780"/>
    <s v="Anthony Jacobs"/>
    <x v="1"/>
    <x v="0"/>
    <x v="473"/>
    <s v="Massachusetts"/>
    <x v="566"/>
    <x v="3"/>
    <x v="1364"/>
    <x v="1"/>
    <x v="9"/>
    <x v="1350"/>
    <n v="1737.18"/>
    <n v="6"/>
    <n v="0"/>
    <n v="503.78219999999999"/>
    <n v="1737.18"/>
    <n v="0"/>
    <x v="2"/>
    <x v="4"/>
    <s v="Q4"/>
    <x v="1"/>
  </r>
  <r>
    <n v="6297"/>
    <s v="CA-2014-141313"/>
    <x v="129"/>
    <x v="916"/>
    <x v="1"/>
    <s v="AJ-10780"/>
    <s v="Anthony Jacobs"/>
    <x v="1"/>
    <x v="0"/>
    <x v="473"/>
    <s v="Massachusetts"/>
    <x v="566"/>
    <x v="3"/>
    <x v="426"/>
    <x v="1"/>
    <x v="4"/>
    <x v="426"/>
    <n v="704.25"/>
    <n v="5"/>
    <n v="0"/>
    <n v="84.51"/>
    <n v="704.25"/>
    <n v="0"/>
    <x v="2"/>
    <x v="4"/>
    <s v="Q4"/>
    <x v="1"/>
  </r>
  <r>
    <n v="6298"/>
    <s v="CA-2014-141313"/>
    <x v="129"/>
    <x v="916"/>
    <x v="1"/>
    <s v="AJ-10780"/>
    <s v="Anthony Jacobs"/>
    <x v="1"/>
    <x v="0"/>
    <x v="473"/>
    <s v="Massachusetts"/>
    <x v="566"/>
    <x v="3"/>
    <x v="1733"/>
    <x v="1"/>
    <x v="10"/>
    <x v="1721"/>
    <n v="141.76"/>
    <n v="4"/>
    <n v="0"/>
    <n v="66.627200000000002"/>
    <n v="141.76"/>
    <n v="0"/>
    <x v="2"/>
    <x v="4"/>
    <s v="Q4"/>
    <x v="1"/>
  </r>
  <r>
    <n v="6299"/>
    <s v="CA-2014-169852"/>
    <x v="618"/>
    <x v="1190"/>
    <x v="1"/>
    <s v="SF-20965"/>
    <s v="Sylvia Foulston"/>
    <x v="1"/>
    <x v="0"/>
    <x v="70"/>
    <s v="California"/>
    <x v="142"/>
    <x v="1"/>
    <x v="58"/>
    <x v="1"/>
    <x v="8"/>
    <x v="58"/>
    <n v="36.36"/>
    <n v="3"/>
    <n v="0.2"/>
    <n v="12.2715"/>
    <n v="29.088000000000001"/>
    <n v="7.2720000000000002"/>
    <x v="2"/>
    <x v="2"/>
    <s v="Q4"/>
    <x v="0"/>
  </r>
  <r>
    <n v="6300"/>
    <s v="CA-2017-107314"/>
    <x v="329"/>
    <x v="108"/>
    <x v="2"/>
    <s v="MZ-17335"/>
    <s v="Maria Zettner"/>
    <x v="2"/>
    <x v="0"/>
    <x v="8"/>
    <s v="California"/>
    <x v="9"/>
    <x v="1"/>
    <x v="1781"/>
    <x v="0"/>
    <x v="5"/>
    <x v="1771"/>
    <n v="25.83"/>
    <n v="3"/>
    <n v="0"/>
    <n v="9.5571000000000002"/>
    <n v="25.83"/>
    <n v="0"/>
    <x v="3"/>
    <x v="0"/>
    <s v="Q4"/>
    <x v="6"/>
  </r>
  <r>
    <n v="6301"/>
    <s v="US-2014-161305"/>
    <x v="571"/>
    <x v="979"/>
    <x v="1"/>
    <s v="SB-20170"/>
    <s v="Sarah Bern"/>
    <x v="0"/>
    <x v="0"/>
    <x v="22"/>
    <s v="Illinois"/>
    <x v="36"/>
    <x v="2"/>
    <x v="102"/>
    <x v="1"/>
    <x v="8"/>
    <x v="102"/>
    <n v="24.588000000000001"/>
    <n v="3"/>
    <n v="0.8"/>
    <n v="-38.111400000000003"/>
    <n v="4.9175999999999993"/>
    <n v="19.670400000000001"/>
    <x v="2"/>
    <x v="1"/>
    <s v="Q2"/>
    <x v="5"/>
  </r>
  <r>
    <n v="6302"/>
    <s v="US-2014-161305"/>
    <x v="571"/>
    <x v="979"/>
    <x v="1"/>
    <s v="SB-20170"/>
    <s v="Sarah Bern"/>
    <x v="0"/>
    <x v="0"/>
    <x v="22"/>
    <s v="Illinois"/>
    <x v="36"/>
    <x v="2"/>
    <x v="755"/>
    <x v="1"/>
    <x v="12"/>
    <x v="753"/>
    <n v="13.984"/>
    <n v="2"/>
    <n v="0.2"/>
    <n v="4.7195999999999998"/>
    <n v="11.187200000000001"/>
    <n v="2.7968000000000002"/>
    <x v="2"/>
    <x v="1"/>
    <s v="Q2"/>
    <x v="5"/>
  </r>
  <r>
    <n v="6303"/>
    <s v="CA-2017-166919"/>
    <x v="51"/>
    <x v="207"/>
    <x v="1"/>
    <s v="AH-10210"/>
    <s v="Alan Hwang"/>
    <x v="0"/>
    <x v="0"/>
    <x v="61"/>
    <s v="Texas"/>
    <x v="77"/>
    <x v="2"/>
    <x v="1692"/>
    <x v="2"/>
    <x v="7"/>
    <x v="1680"/>
    <n v="195.96"/>
    <n v="5"/>
    <n v="0.2"/>
    <n v="19.596"/>
    <n v="156.76800000000003"/>
    <n v="39.192000000000007"/>
    <x v="3"/>
    <x v="0"/>
    <s v="Q4"/>
    <x v="6"/>
  </r>
  <r>
    <n v="6304"/>
    <s v="CA-2017-162712"/>
    <x v="978"/>
    <x v="46"/>
    <x v="0"/>
    <s v="NK-18490"/>
    <s v="Neil Knudson"/>
    <x v="2"/>
    <x v="0"/>
    <x v="331"/>
    <s v="Texas"/>
    <x v="412"/>
    <x v="2"/>
    <x v="1090"/>
    <x v="1"/>
    <x v="10"/>
    <x v="1080"/>
    <n v="74.352000000000004"/>
    <n v="3"/>
    <n v="0.2"/>
    <n v="23.234999999999999"/>
    <n v="59.481600000000007"/>
    <n v="14.870400000000002"/>
    <x v="3"/>
    <x v="1"/>
    <s v="Q2"/>
    <x v="1"/>
  </r>
  <r>
    <n v="6305"/>
    <s v="CA-2017-107552"/>
    <x v="1024"/>
    <x v="547"/>
    <x v="3"/>
    <s v="AI-10855"/>
    <s v="Arianne Irving"/>
    <x v="0"/>
    <x v="0"/>
    <x v="20"/>
    <s v="New York"/>
    <x v="45"/>
    <x v="3"/>
    <x v="711"/>
    <x v="1"/>
    <x v="10"/>
    <x v="710"/>
    <n v="6.68"/>
    <n v="1"/>
    <n v="0"/>
    <n v="3.2063999999999999"/>
    <n v="6.68"/>
    <n v="0"/>
    <x v="3"/>
    <x v="5"/>
    <s v="Q2"/>
    <x v="5"/>
  </r>
  <r>
    <n v="6306"/>
    <s v="CA-2016-163328"/>
    <x v="254"/>
    <x v="781"/>
    <x v="0"/>
    <s v="TP-21565"/>
    <s v="Tracy Poddar"/>
    <x v="1"/>
    <x v="0"/>
    <x v="474"/>
    <s v="Oregon"/>
    <x v="567"/>
    <x v="1"/>
    <x v="1590"/>
    <x v="1"/>
    <x v="14"/>
    <x v="1582"/>
    <n v="17.584"/>
    <n v="7"/>
    <n v="0.2"/>
    <n v="-4.1761999999999997"/>
    <n v="14.0672"/>
    <n v="3.5167999999999999"/>
    <x v="0"/>
    <x v="0"/>
    <s v="Q4"/>
    <x v="5"/>
  </r>
  <r>
    <n v="6307"/>
    <s v="CA-2016-163328"/>
    <x v="254"/>
    <x v="781"/>
    <x v="0"/>
    <s v="TP-21565"/>
    <s v="Tracy Poddar"/>
    <x v="1"/>
    <x v="0"/>
    <x v="474"/>
    <s v="Oregon"/>
    <x v="567"/>
    <x v="1"/>
    <x v="1585"/>
    <x v="0"/>
    <x v="1"/>
    <x v="1576"/>
    <n v="104.78400000000001"/>
    <n v="1"/>
    <n v="0.2"/>
    <n v="-14.4078"/>
    <n v="83.827200000000005"/>
    <n v="20.956800000000001"/>
    <x v="0"/>
    <x v="0"/>
    <s v="Q4"/>
    <x v="5"/>
  </r>
  <r>
    <n v="6308"/>
    <s v="CA-2016-163328"/>
    <x v="254"/>
    <x v="781"/>
    <x v="0"/>
    <s v="TP-21565"/>
    <s v="Tracy Poddar"/>
    <x v="1"/>
    <x v="0"/>
    <x v="474"/>
    <s v="Oregon"/>
    <x v="567"/>
    <x v="1"/>
    <x v="1673"/>
    <x v="1"/>
    <x v="10"/>
    <x v="1661"/>
    <n v="47.951999999999998"/>
    <n v="3"/>
    <n v="0.2"/>
    <n v="16.783200000000001"/>
    <n v="38.361600000000003"/>
    <n v="9.5904000000000007"/>
    <x v="0"/>
    <x v="0"/>
    <s v="Q4"/>
    <x v="5"/>
  </r>
  <r>
    <n v="6309"/>
    <s v="CA-2016-163328"/>
    <x v="254"/>
    <x v="781"/>
    <x v="0"/>
    <s v="TP-21565"/>
    <s v="Tracy Poddar"/>
    <x v="1"/>
    <x v="0"/>
    <x v="474"/>
    <s v="Oregon"/>
    <x v="567"/>
    <x v="1"/>
    <x v="1631"/>
    <x v="0"/>
    <x v="1"/>
    <x v="1621"/>
    <n v="650.35199999999998"/>
    <n v="3"/>
    <n v="0.2"/>
    <n v="-97.552800000000005"/>
    <n v="520.28160000000003"/>
    <n v="130.07040000000001"/>
    <x v="0"/>
    <x v="0"/>
    <s v="Q4"/>
    <x v="5"/>
  </r>
  <r>
    <n v="6310"/>
    <s v="CA-2016-163328"/>
    <x v="254"/>
    <x v="781"/>
    <x v="0"/>
    <s v="TP-21565"/>
    <s v="Tracy Poddar"/>
    <x v="1"/>
    <x v="0"/>
    <x v="474"/>
    <s v="Oregon"/>
    <x v="567"/>
    <x v="1"/>
    <x v="508"/>
    <x v="1"/>
    <x v="2"/>
    <x v="508"/>
    <n v="629.18399999999997"/>
    <n v="8"/>
    <n v="0.2"/>
    <n v="228.07919999999999"/>
    <n v="503.34719999999999"/>
    <n v="125.8368"/>
    <x v="0"/>
    <x v="0"/>
    <s v="Q4"/>
    <x v="5"/>
  </r>
  <r>
    <n v="6311"/>
    <s v="CA-2016-163328"/>
    <x v="254"/>
    <x v="781"/>
    <x v="0"/>
    <s v="TP-21565"/>
    <s v="Tracy Poddar"/>
    <x v="1"/>
    <x v="0"/>
    <x v="474"/>
    <s v="Oregon"/>
    <x v="567"/>
    <x v="1"/>
    <x v="640"/>
    <x v="1"/>
    <x v="10"/>
    <x v="640"/>
    <n v="15.176"/>
    <n v="1"/>
    <n v="0.2"/>
    <n v="5.3116000000000003"/>
    <n v="12.1408"/>
    <n v="3.0352000000000001"/>
    <x v="0"/>
    <x v="0"/>
    <s v="Q4"/>
    <x v="5"/>
  </r>
  <r>
    <n v="6312"/>
    <s v="CA-2014-112837"/>
    <x v="1102"/>
    <x v="370"/>
    <x v="1"/>
    <s v="LW-17125"/>
    <s v="Liz Willingham"/>
    <x v="0"/>
    <x v="0"/>
    <x v="475"/>
    <s v="California"/>
    <x v="568"/>
    <x v="1"/>
    <x v="101"/>
    <x v="0"/>
    <x v="5"/>
    <x v="101"/>
    <n v="127.95"/>
    <n v="3"/>
    <n v="0"/>
    <n v="21.7515"/>
    <n v="127.95"/>
    <n v="0"/>
    <x v="2"/>
    <x v="8"/>
    <s v="Q3"/>
    <x v="6"/>
  </r>
  <r>
    <n v="6313"/>
    <s v="CA-2017-120019"/>
    <x v="911"/>
    <x v="638"/>
    <x v="1"/>
    <s v="NG-18355"/>
    <s v="Nat Gilpin"/>
    <x v="1"/>
    <x v="0"/>
    <x v="54"/>
    <s v="Connecticut"/>
    <x v="69"/>
    <x v="3"/>
    <x v="1662"/>
    <x v="1"/>
    <x v="4"/>
    <x v="1650"/>
    <n v="579.51"/>
    <n v="3"/>
    <n v="0"/>
    <n v="81.131399999999999"/>
    <n v="579.51"/>
    <n v="0"/>
    <x v="3"/>
    <x v="11"/>
    <s v="Q1"/>
    <x v="6"/>
  </r>
  <r>
    <n v="6314"/>
    <s v="CA-2017-120019"/>
    <x v="911"/>
    <x v="638"/>
    <x v="1"/>
    <s v="NG-18355"/>
    <s v="Nat Gilpin"/>
    <x v="1"/>
    <x v="0"/>
    <x v="54"/>
    <s v="Connecticut"/>
    <x v="69"/>
    <x v="3"/>
    <x v="1250"/>
    <x v="2"/>
    <x v="7"/>
    <x v="1234"/>
    <n v="14.99"/>
    <n v="1"/>
    <n v="0"/>
    <n v="7.3451000000000004"/>
    <n v="14.99"/>
    <n v="0"/>
    <x v="3"/>
    <x v="11"/>
    <s v="Q1"/>
    <x v="6"/>
  </r>
  <r>
    <n v="6315"/>
    <s v="CA-2014-100762"/>
    <x v="156"/>
    <x v="695"/>
    <x v="1"/>
    <s v="NG-18355"/>
    <s v="Nat Gilpin"/>
    <x v="1"/>
    <x v="0"/>
    <x v="25"/>
    <s v="Michigan"/>
    <x v="30"/>
    <x v="2"/>
    <x v="108"/>
    <x v="1"/>
    <x v="6"/>
    <x v="108"/>
    <n v="151.91999999999999"/>
    <n v="4"/>
    <n v="0"/>
    <n v="45.576000000000001"/>
    <n v="151.91999999999999"/>
    <n v="0"/>
    <x v="2"/>
    <x v="0"/>
    <s v="Q4"/>
    <x v="2"/>
  </r>
  <r>
    <n v="6316"/>
    <s v="CA-2014-100762"/>
    <x v="156"/>
    <x v="695"/>
    <x v="1"/>
    <s v="NG-18355"/>
    <s v="Nat Gilpin"/>
    <x v="1"/>
    <x v="0"/>
    <x v="25"/>
    <s v="Michigan"/>
    <x v="30"/>
    <x v="2"/>
    <x v="508"/>
    <x v="1"/>
    <x v="2"/>
    <x v="508"/>
    <n v="196.62"/>
    <n v="2"/>
    <n v="0"/>
    <n v="96.343800000000002"/>
    <n v="196.62"/>
    <n v="0"/>
    <x v="2"/>
    <x v="0"/>
    <s v="Q4"/>
    <x v="2"/>
  </r>
  <r>
    <n v="6317"/>
    <s v="CA-2014-100762"/>
    <x v="156"/>
    <x v="695"/>
    <x v="1"/>
    <s v="NG-18355"/>
    <s v="Nat Gilpin"/>
    <x v="1"/>
    <x v="0"/>
    <x v="25"/>
    <s v="Michigan"/>
    <x v="30"/>
    <x v="2"/>
    <x v="1415"/>
    <x v="1"/>
    <x v="10"/>
    <x v="1402"/>
    <n v="144.12"/>
    <n v="3"/>
    <n v="0"/>
    <n v="69.177599999999998"/>
    <n v="144.12"/>
    <n v="0"/>
    <x v="2"/>
    <x v="0"/>
    <s v="Q4"/>
    <x v="2"/>
  </r>
  <r>
    <n v="6318"/>
    <s v="CA-2014-100762"/>
    <x v="156"/>
    <x v="695"/>
    <x v="1"/>
    <s v="NG-18355"/>
    <s v="Nat Gilpin"/>
    <x v="1"/>
    <x v="0"/>
    <x v="25"/>
    <s v="Michigan"/>
    <x v="30"/>
    <x v="2"/>
    <x v="226"/>
    <x v="1"/>
    <x v="10"/>
    <x v="227"/>
    <n v="15.96"/>
    <n v="2"/>
    <n v="0"/>
    <n v="7.98"/>
    <n v="15.96"/>
    <n v="0"/>
    <x v="2"/>
    <x v="0"/>
    <s v="Q4"/>
    <x v="2"/>
  </r>
  <r>
    <n v="6319"/>
    <s v="CA-2017-161459"/>
    <x v="920"/>
    <x v="364"/>
    <x v="0"/>
    <s v="EB-13750"/>
    <s v="Edward Becker"/>
    <x v="1"/>
    <x v="0"/>
    <x v="229"/>
    <s v="California"/>
    <x v="286"/>
    <x v="1"/>
    <x v="1557"/>
    <x v="2"/>
    <x v="7"/>
    <x v="1546"/>
    <n v="39.96"/>
    <n v="5"/>
    <n v="0.2"/>
    <n v="3.4965000000000002"/>
    <n v="31.968000000000004"/>
    <n v="7.9920000000000009"/>
    <x v="3"/>
    <x v="0"/>
    <s v="Q4"/>
    <x v="3"/>
  </r>
  <r>
    <n v="6320"/>
    <s v="CA-2017-161459"/>
    <x v="920"/>
    <x v="364"/>
    <x v="0"/>
    <s v="EB-13750"/>
    <s v="Edward Becker"/>
    <x v="1"/>
    <x v="0"/>
    <x v="229"/>
    <s v="California"/>
    <x v="286"/>
    <x v="1"/>
    <x v="126"/>
    <x v="1"/>
    <x v="10"/>
    <x v="562"/>
    <n v="34.08"/>
    <n v="6"/>
    <n v="0"/>
    <n v="15.336"/>
    <n v="34.08"/>
    <n v="0"/>
    <x v="3"/>
    <x v="0"/>
    <s v="Q4"/>
    <x v="3"/>
  </r>
  <r>
    <n v="6321"/>
    <s v="CA-2017-160017"/>
    <x v="394"/>
    <x v="725"/>
    <x v="1"/>
    <s v="SP-20860"/>
    <s v="Sung Pak"/>
    <x v="1"/>
    <x v="0"/>
    <x v="108"/>
    <s v="Florida"/>
    <x v="133"/>
    <x v="0"/>
    <x v="585"/>
    <x v="1"/>
    <x v="10"/>
    <x v="585"/>
    <n v="10.368"/>
    <n v="2"/>
    <n v="0.2"/>
    <n v="3.6288"/>
    <n v="8.2944000000000013"/>
    <n v="2.0736000000000003"/>
    <x v="3"/>
    <x v="8"/>
    <s v="Q3"/>
    <x v="6"/>
  </r>
  <r>
    <n v="6322"/>
    <s v="CA-2014-123316"/>
    <x v="303"/>
    <x v="1098"/>
    <x v="1"/>
    <s v="SP-20545"/>
    <s v="Sibella Parks"/>
    <x v="1"/>
    <x v="0"/>
    <x v="145"/>
    <s v="New York"/>
    <x v="184"/>
    <x v="3"/>
    <x v="507"/>
    <x v="1"/>
    <x v="8"/>
    <x v="507"/>
    <n v="7.7519999999999998"/>
    <n v="3"/>
    <n v="0.2"/>
    <n v="2.8100999999999998"/>
    <n v="6.2016"/>
    <n v="1.5504"/>
    <x v="2"/>
    <x v="2"/>
    <s v="Q4"/>
    <x v="2"/>
  </r>
  <r>
    <n v="6323"/>
    <s v="CA-2014-141299"/>
    <x v="561"/>
    <x v="290"/>
    <x v="0"/>
    <s v="RB-19795"/>
    <s v="Ross Baird"/>
    <x v="2"/>
    <x v="0"/>
    <x v="297"/>
    <s v="Michigan"/>
    <x v="373"/>
    <x v="2"/>
    <x v="661"/>
    <x v="1"/>
    <x v="12"/>
    <x v="661"/>
    <n v="15.28"/>
    <n v="2"/>
    <n v="0"/>
    <n v="7.4871999999999996"/>
    <n v="15.28"/>
    <n v="0"/>
    <x v="2"/>
    <x v="1"/>
    <s v="Q2"/>
    <x v="0"/>
  </r>
  <r>
    <n v="6324"/>
    <s v="CA-2014-104402"/>
    <x v="1103"/>
    <x v="278"/>
    <x v="1"/>
    <s v="DB-13660"/>
    <s v="Duane Benoit"/>
    <x v="0"/>
    <x v="0"/>
    <x v="46"/>
    <s v="Delaware"/>
    <x v="284"/>
    <x v="3"/>
    <x v="1734"/>
    <x v="2"/>
    <x v="15"/>
    <x v="1722"/>
    <n v="65.97"/>
    <n v="3"/>
    <n v="0"/>
    <n v="31.0059"/>
    <n v="65.97"/>
    <n v="0"/>
    <x v="2"/>
    <x v="1"/>
    <s v="Q2"/>
    <x v="0"/>
  </r>
  <r>
    <n v="6325"/>
    <s v="CA-2015-110289"/>
    <x v="1104"/>
    <x v="450"/>
    <x v="1"/>
    <s v="NB-18655"/>
    <s v="Nona Balk"/>
    <x v="1"/>
    <x v="0"/>
    <x v="8"/>
    <s v="California"/>
    <x v="9"/>
    <x v="1"/>
    <x v="481"/>
    <x v="1"/>
    <x v="10"/>
    <x v="482"/>
    <n v="33.4"/>
    <n v="5"/>
    <n v="0"/>
    <n v="16.032"/>
    <n v="33.4"/>
    <n v="0"/>
    <x v="1"/>
    <x v="2"/>
    <s v="Q4"/>
    <x v="6"/>
  </r>
  <r>
    <n v="6326"/>
    <s v="CA-2015-110289"/>
    <x v="1104"/>
    <x v="450"/>
    <x v="1"/>
    <s v="NB-18655"/>
    <s v="Nona Balk"/>
    <x v="1"/>
    <x v="0"/>
    <x v="8"/>
    <s v="California"/>
    <x v="9"/>
    <x v="1"/>
    <x v="439"/>
    <x v="1"/>
    <x v="12"/>
    <x v="439"/>
    <n v="210.84"/>
    <n v="4"/>
    <n v="0"/>
    <n v="103.3116"/>
    <n v="210.84"/>
    <n v="0"/>
    <x v="1"/>
    <x v="2"/>
    <s v="Q4"/>
    <x v="6"/>
  </r>
  <r>
    <n v="6327"/>
    <s v="CA-2014-167927"/>
    <x v="407"/>
    <x v="436"/>
    <x v="1"/>
    <s v="XP-21865"/>
    <s v="Xylona Preis"/>
    <x v="0"/>
    <x v="0"/>
    <x v="17"/>
    <s v="Michigan"/>
    <x v="20"/>
    <x v="2"/>
    <x v="4"/>
    <x v="1"/>
    <x v="4"/>
    <x v="4"/>
    <n v="13.98"/>
    <n v="1"/>
    <n v="0"/>
    <n v="4.0541999999999998"/>
    <n v="13.98"/>
    <n v="0"/>
    <x v="2"/>
    <x v="9"/>
    <s v="Q1"/>
    <x v="2"/>
  </r>
  <r>
    <n v="6328"/>
    <s v="CA-2014-167927"/>
    <x v="407"/>
    <x v="436"/>
    <x v="1"/>
    <s v="XP-21865"/>
    <s v="Xylona Preis"/>
    <x v="0"/>
    <x v="0"/>
    <x v="17"/>
    <s v="Michigan"/>
    <x v="20"/>
    <x v="2"/>
    <x v="269"/>
    <x v="0"/>
    <x v="5"/>
    <x v="269"/>
    <n v="272.94"/>
    <n v="3"/>
    <n v="0"/>
    <n v="30.023399999999999"/>
    <n v="272.94"/>
    <n v="0"/>
    <x v="2"/>
    <x v="9"/>
    <s v="Q1"/>
    <x v="2"/>
  </r>
  <r>
    <n v="6329"/>
    <s v="CA-2014-167927"/>
    <x v="407"/>
    <x v="436"/>
    <x v="1"/>
    <s v="XP-21865"/>
    <s v="Xylona Preis"/>
    <x v="0"/>
    <x v="0"/>
    <x v="17"/>
    <s v="Michigan"/>
    <x v="20"/>
    <x v="2"/>
    <x v="536"/>
    <x v="1"/>
    <x v="8"/>
    <x v="536"/>
    <n v="19.05"/>
    <n v="5"/>
    <n v="0"/>
    <n v="8.9535"/>
    <n v="19.05"/>
    <n v="0"/>
    <x v="2"/>
    <x v="9"/>
    <s v="Q1"/>
    <x v="2"/>
  </r>
  <r>
    <n v="6330"/>
    <s v="CA-2014-167927"/>
    <x v="407"/>
    <x v="436"/>
    <x v="1"/>
    <s v="XP-21865"/>
    <s v="Xylona Preis"/>
    <x v="0"/>
    <x v="0"/>
    <x v="17"/>
    <s v="Michigan"/>
    <x v="20"/>
    <x v="2"/>
    <x v="14"/>
    <x v="1"/>
    <x v="9"/>
    <x v="14"/>
    <n v="247.71600000000001"/>
    <n v="4"/>
    <n v="0.1"/>
    <n v="93.581599999999995"/>
    <n v="222.9444"/>
    <n v="24.771600000000003"/>
    <x v="2"/>
    <x v="9"/>
    <s v="Q1"/>
    <x v="2"/>
  </r>
  <r>
    <n v="6331"/>
    <s v="CA-2014-167927"/>
    <x v="407"/>
    <x v="436"/>
    <x v="1"/>
    <s v="XP-21865"/>
    <s v="Xylona Preis"/>
    <x v="0"/>
    <x v="0"/>
    <x v="17"/>
    <s v="Michigan"/>
    <x v="20"/>
    <x v="2"/>
    <x v="1291"/>
    <x v="1"/>
    <x v="4"/>
    <x v="1277"/>
    <n v="66.58"/>
    <n v="2"/>
    <n v="0"/>
    <n v="15.979200000000001"/>
    <n v="66.58"/>
    <n v="0"/>
    <x v="2"/>
    <x v="9"/>
    <s v="Q1"/>
    <x v="2"/>
  </r>
  <r>
    <n v="6332"/>
    <s v="CA-2014-167927"/>
    <x v="407"/>
    <x v="436"/>
    <x v="1"/>
    <s v="XP-21865"/>
    <s v="Xylona Preis"/>
    <x v="0"/>
    <x v="0"/>
    <x v="17"/>
    <s v="Michigan"/>
    <x v="20"/>
    <x v="2"/>
    <x v="1064"/>
    <x v="1"/>
    <x v="6"/>
    <x v="1053"/>
    <n v="43.92"/>
    <n v="3"/>
    <n v="0"/>
    <n v="12.736800000000001"/>
    <n v="43.92"/>
    <n v="0"/>
    <x v="2"/>
    <x v="9"/>
    <s v="Q1"/>
    <x v="2"/>
  </r>
  <r>
    <n v="6333"/>
    <s v="CA-2014-167927"/>
    <x v="407"/>
    <x v="436"/>
    <x v="1"/>
    <s v="XP-21865"/>
    <s v="Xylona Preis"/>
    <x v="0"/>
    <x v="0"/>
    <x v="17"/>
    <s v="Michigan"/>
    <x v="20"/>
    <x v="2"/>
    <x v="875"/>
    <x v="0"/>
    <x v="5"/>
    <x v="869"/>
    <n v="14.73"/>
    <n v="3"/>
    <n v="0"/>
    <n v="4.8609"/>
    <n v="14.73"/>
    <n v="0"/>
    <x v="2"/>
    <x v="9"/>
    <s v="Q1"/>
    <x v="2"/>
  </r>
  <r>
    <n v="6334"/>
    <s v="CA-2014-167927"/>
    <x v="407"/>
    <x v="436"/>
    <x v="1"/>
    <s v="XP-21865"/>
    <s v="Xylona Preis"/>
    <x v="0"/>
    <x v="0"/>
    <x v="17"/>
    <s v="Michigan"/>
    <x v="20"/>
    <x v="2"/>
    <x v="990"/>
    <x v="1"/>
    <x v="8"/>
    <x v="305"/>
    <n v="29.7"/>
    <n v="5"/>
    <n v="0"/>
    <n v="13.365"/>
    <n v="29.7"/>
    <n v="0"/>
    <x v="2"/>
    <x v="9"/>
    <s v="Q1"/>
    <x v="2"/>
  </r>
  <r>
    <n v="6335"/>
    <s v="CA-2014-133305"/>
    <x v="384"/>
    <x v="406"/>
    <x v="1"/>
    <s v="MH-17455"/>
    <s v="Mark Hamilton"/>
    <x v="0"/>
    <x v="0"/>
    <x v="20"/>
    <s v="New York"/>
    <x v="164"/>
    <x v="3"/>
    <x v="314"/>
    <x v="1"/>
    <x v="10"/>
    <x v="314"/>
    <n v="49.12"/>
    <n v="4"/>
    <n v="0"/>
    <n v="23.086400000000001"/>
    <n v="49.12"/>
    <n v="0"/>
    <x v="2"/>
    <x v="7"/>
    <s v="Q3"/>
    <x v="5"/>
  </r>
  <r>
    <n v="6336"/>
    <s v="CA-2014-133305"/>
    <x v="384"/>
    <x v="406"/>
    <x v="1"/>
    <s v="MH-17455"/>
    <s v="Mark Hamilton"/>
    <x v="0"/>
    <x v="0"/>
    <x v="20"/>
    <s v="New York"/>
    <x v="164"/>
    <x v="3"/>
    <x v="1203"/>
    <x v="1"/>
    <x v="8"/>
    <x v="1188"/>
    <n v="18.28"/>
    <n v="5"/>
    <n v="0.2"/>
    <n v="6.3979999999999997"/>
    <n v="14.624000000000002"/>
    <n v="3.6560000000000006"/>
    <x v="2"/>
    <x v="7"/>
    <s v="Q3"/>
    <x v="5"/>
  </r>
  <r>
    <n v="6337"/>
    <s v="CA-2016-165995"/>
    <x v="133"/>
    <x v="479"/>
    <x v="1"/>
    <s v="BG-11740"/>
    <s v="Bruce Geld"/>
    <x v="0"/>
    <x v="0"/>
    <x v="1"/>
    <s v="California"/>
    <x v="141"/>
    <x v="1"/>
    <x v="1530"/>
    <x v="0"/>
    <x v="5"/>
    <x v="1517"/>
    <n v="47.04"/>
    <n v="4"/>
    <n v="0"/>
    <n v="15.993600000000001"/>
    <n v="47.04"/>
    <n v="0"/>
    <x v="0"/>
    <x v="6"/>
    <s v="Q3"/>
    <x v="0"/>
  </r>
  <r>
    <n v="6338"/>
    <s v="CA-2016-165995"/>
    <x v="133"/>
    <x v="479"/>
    <x v="1"/>
    <s v="BG-11740"/>
    <s v="Bruce Geld"/>
    <x v="0"/>
    <x v="0"/>
    <x v="1"/>
    <s v="California"/>
    <x v="141"/>
    <x v="1"/>
    <x v="1495"/>
    <x v="2"/>
    <x v="7"/>
    <x v="1483"/>
    <n v="339.96"/>
    <n v="5"/>
    <n v="0.2"/>
    <n v="42.494999999999997"/>
    <n v="271.96800000000002"/>
    <n v="67.992000000000004"/>
    <x v="0"/>
    <x v="6"/>
    <s v="Q3"/>
    <x v="0"/>
  </r>
  <r>
    <n v="6339"/>
    <s v="CA-2017-143112"/>
    <x v="361"/>
    <x v="1041"/>
    <x v="1"/>
    <s v="TS-21370"/>
    <s v="Todd Sumrall"/>
    <x v="1"/>
    <x v="0"/>
    <x v="20"/>
    <s v="New York"/>
    <x v="45"/>
    <x v="3"/>
    <x v="1513"/>
    <x v="2"/>
    <x v="7"/>
    <x v="1500"/>
    <n v="87.8"/>
    <n v="4"/>
    <n v="0"/>
    <n v="43.9"/>
    <n v="87.8"/>
    <n v="0"/>
    <x v="3"/>
    <x v="2"/>
    <s v="Q4"/>
    <x v="6"/>
  </r>
  <r>
    <n v="6340"/>
    <s v="CA-2017-143112"/>
    <x v="361"/>
    <x v="1041"/>
    <x v="1"/>
    <s v="TS-21370"/>
    <s v="Todd Sumrall"/>
    <x v="1"/>
    <x v="0"/>
    <x v="20"/>
    <s v="New York"/>
    <x v="45"/>
    <x v="3"/>
    <x v="812"/>
    <x v="0"/>
    <x v="1"/>
    <x v="809"/>
    <n v="221.38200000000001"/>
    <n v="2"/>
    <n v="0.1"/>
    <n v="2.4598"/>
    <n v="199.24380000000002"/>
    <n v="22.138200000000001"/>
    <x v="3"/>
    <x v="2"/>
    <s v="Q4"/>
    <x v="6"/>
  </r>
  <r>
    <n v="6341"/>
    <s v="CA-2017-143112"/>
    <x v="361"/>
    <x v="1041"/>
    <x v="1"/>
    <s v="TS-21370"/>
    <s v="Todd Sumrall"/>
    <x v="1"/>
    <x v="0"/>
    <x v="20"/>
    <s v="New York"/>
    <x v="45"/>
    <x v="3"/>
    <x v="1646"/>
    <x v="2"/>
    <x v="15"/>
    <x v="1635"/>
    <n v="5199.96"/>
    <n v="4"/>
    <n v="0"/>
    <n v="1351.9896000000001"/>
    <n v="5199.96"/>
    <n v="0"/>
    <x v="3"/>
    <x v="2"/>
    <s v="Q4"/>
    <x v="6"/>
  </r>
  <r>
    <n v="6342"/>
    <s v="US-2017-105830"/>
    <x v="413"/>
    <x v="771"/>
    <x v="2"/>
    <s v="DB-13660"/>
    <s v="Duane Benoit"/>
    <x v="0"/>
    <x v="0"/>
    <x v="152"/>
    <s v="Ohio"/>
    <x v="402"/>
    <x v="3"/>
    <x v="1166"/>
    <x v="1"/>
    <x v="4"/>
    <x v="1153"/>
    <n v="156.512"/>
    <n v="4"/>
    <n v="0.2"/>
    <n v="-35.215200000000003"/>
    <n v="125.20960000000001"/>
    <n v="31.302400000000002"/>
    <x v="0"/>
    <x v="4"/>
    <s v="Q4"/>
    <x v="3"/>
  </r>
  <r>
    <n v="6343"/>
    <s v="CA-2015-146255"/>
    <x v="1105"/>
    <x v="392"/>
    <x v="2"/>
    <s v="EM-14140"/>
    <s v="Eugene Moren"/>
    <x v="2"/>
    <x v="0"/>
    <x v="46"/>
    <s v="Delaware"/>
    <x v="284"/>
    <x v="3"/>
    <x v="240"/>
    <x v="2"/>
    <x v="11"/>
    <x v="241"/>
    <n v="119.85"/>
    <n v="3"/>
    <n v="0"/>
    <n v="52.734000000000002"/>
    <n v="119.85"/>
    <n v="0"/>
    <x v="1"/>
    <x v="10"/>
    <s v="Q1"/>
    <x v="3"/>
  </r>
  <r>
    <n v="6344"/>
    <s v="CA-2015-146255"/>
    <x v="1105"/>
    <x v="392"/>
    <x v="2"/>
    <s v="EM-14140"/>
    <s v="Eugene Moren"/>
    <x v="2"/>
    <x v="0"/>
    <x v="46"/>
    <s v="Delaware"/>
    <x v="284"/>
    <x v="3"/>
    <x v="338"/>
    <x v="1"/>
    <x v="8"/>
    <x v="338"/>
    <n v="30.44"/>
    <n v="2"/>
    <n v="0"/>
    <n v="14.9156"/>
    <n v="30.44"/>
    <n v="0"/>
    <x v="1"/>
    <x v="10"/>
    <s v="Q1"/>
    <x v="3"/>
  </r>
  <r>
    <n v="6345"/>
    <s v="CA-2015-146255"/>
    <x v="1105"/>
    <x v="392"/>
    <x v="2"/>
    <s v="EM-14140"/>
    <s v="Eugene Moren"/>
    <x v="2"/>
    <x v="0"/>
    <x v="46"/>
    <s v="Delaware"/>
    <x v="284"/>
    <x v="3"/>
    <x v="1002"/>
    <x v="1"/>
    <x v="8"/>
    <x v="994"/>
    <n v="69.28"/>
    <n v="2"/>
    <n v="0"/>
    <n v="33.254399999999997"/>
    <n v="69.28"/>
    <n v="0"/>
    <x v="1"/>
    <x v="10"/>
    <s v="Q1"/>
    <x v="3"/>
  </r>
  <r>
    <n v="6346"/>
    <s v="CA-2015-146255"/>
    <x v="1105"/>
    <x v="392"/>
    <x v="2"/>
    <s v="EM-14140"/>
    <s v="Eugene Moren"/>
    <x v="2"/>
    <x v="0"/>
    <x v="46"/>
    <s v="Delaware"/>
    <x v="284"/>
    <x v="3"/>
    <x v="1602"/>
    <x v="2"/>
    <x v="7"/>
    <x v="1594"/>
    <n v="587.97"/>
    <n v="3"/>
    <n v="0"/>
    <n v="170.51130000000001"/>
    <n v="587.97"/>
    <n v="0"/>
    <x v="1"/>
    <x v="10"/>
    <s v="Q1"/>
    <x v="3"/>
  </r>
  <r>
    <n v="6347"/>
    <s v="CA-2017-104822"/>
    <x v="179"/>
    <x v="1191"/>
    <x v="3"/>
    <s v="RB-19465"/>
    <s v="Rick Bensley"/>
    <x v="2"/>
    <x v="0"/>
    <x v="20"/>
    <s v="New York"/>
    <x v="23"/>
    <x v="3"/>
    <x v="1123"/>
    <x v="1"/>
    <x v="2"/>
    <x v="1111"/>
    <n v="24.55"/>
    <n v="5"/>
    <n v="0"/>
    <n v="12.029500000000001"/>
    <n v="24.55"/>
    <n v="0"/>
    <x v="3"/>
    <x v="2"/>
    <s v="Q4"/>
    <x v="5"/>
  </r>
  <r>
    <n v="6348"/>
    <s v="CA-2015-104486"/>
    <x v="489"/>
    <x v="1192"/>
    <x v="1"/>
    <s v="PO-18850"/>
    <s v="Patrick O'Brill"/>
    <x v="0"/>
    <x v="0"/>
    <x v="8"/>
    <s v="California"/>
    <x v="9"/>
    <x v="1"/>
    <x v="338"/>
    <x v="1"/>
    <x v="8"/>
    <x v="338"/>
    <n v="12.176"/>
    <n v="1"/>
    <n v="0.2"/>
    <n v="4.4138000000000002"/>
    <n v="9.7408000000000001"/>
    <n v="2.4352"/>
    <x v="1"/>
    <x v="5"/>
    <s v="Q2"/>
    <x v="5"/>
  </r>
  <r>
    <n v="6349"/>
    <s v="CA-2015-104486"/>
    <x v="489"/>
    <x v="1192"/>
    <x v="1"/>
    <s v="PO-18850"/>
    <s v="Patrick O'Brill"/>
    <x v="0"/>
    <x v="0"/>
    <x v="8"/>
    <s v="California"/>
    <x v="9"/>
    <x v="1"/>
    <x v="253"/>
    <x v="1"/>
    <x v="4"/>
    <x v="254"/>
    <n v="37.32"/>
    <n v="3"/>
    <n v="0"/>
    <n v="10.4496"/>
    <n v="37.32"/>
    <n v="0"/>
    <x v="1"/>
    <x v="5"/>
    <s v="Q2"/>
    <x v="5"/>
  </r>
  <r>
    <n v="6350"/>
    <s v="CA-2015-104486"/>
    <x v="489"/>
    <x v="1192"/>
    <x v="1"/>
    <s v="PO-18850"/>
    <s v="Patrick O'Brill"/>
    <x v="0"/>
    <x v="0"/>
    <x v="8"/>
    <s v="California"/>
    <x v="9"/>
    <x v="1"/>
    <x v="354"/>
    <x v="1"/>
    <x v="14"/>
    <x v="354"/>
    <n v="35.06"/>
    <n v="2"/>
    <n v="0"/>
    <n v="10.518000000000001"/>
    <n v="35.06"/>
    <n v="0"/>
    <x v="1"/>
    <x v="5"/>
    <s v="Q2"/>
    <x v="5"/>
  </r>
  <r>
    <n v="6351"/>
    <s v="CA-2017-161557"/>
    <x v="213"/>
    <x v="221"/>
    <x v="1"/>
    <s v="AG-10900"/>
    <s v="Arthur Gainer"/>
    <x v="0"/>
    <x v="0"/>
    <x v="61"/>
    <s v="Texas"/>
    <x v="162"/>
    <x v="2"/>
    <x v="797"/>
    <x v="0"/>
    <x v="5"/>
    <x v="795"/>
    <n v="108.4"/>
    <n v="5"/>
    <n v="0.6"/>
    <n v="-105.69"/>
    <n v="43.360000000000007"/>
    <n v="65.040000000000006"/>
    <x v="3"/>
    <x v="8"/>
    <s v="Q3"/>
    <x v="1"/>
  </r>
  <r>
    <n v="6352"/>
    <s v="CA-2017-161130"/>
    <x v="132"/>
    <x v="834"/>
    <x v="1"/>
    <s v="BF-11275"/>
    <s v="Beth Fritzler"/>
    <x v="1"/>
    <x v="0"/>
    <x v="100"/>
    <s v="Florida"/>
    <x v="327"/>
    <x v="0"/>
    <x v="944"/>
    <x v="2"/>
    <x v="7"/>
    <x v="937"/>
    <n v="361.37599999999998"/>
    <n v="2"/>
    <n v="0.2"/>
    <n v="27.103200000000001"/>
    <n v="289.10079999999999"/>
    <n v="72.275199999999998"/>
    <x v="3"/>
    <x v="0"/>
    <s v="Q4"/>
    <x v="5"/>
  </r>
  <r>
    <n v="6353"/>
    <s v="US-2015-161347"/>
    <x v="1023"/>
    <x v="400"/>
    <x v="1"/>
    <s v="HG-14845"/>
    <s v="Harry Greene"/>
    <x v="0"/>
    <x v="0"/>
    <x v="10"/>
    <s v="Pennsylvania"/>
    <x v="74"/>
    <x v="3"/>
    <x v="1232"/>
    <x v="1"/>
    <x v="8"/>
    <x v="1215"/>
    <n v="2.4119999999999999"/>
    <n v="1"/>
    <n v="0.7"/>
    <n v="-2.0099999999999998"/>
    <n v="0.72360000000000013"/>
    <n v="1.6883999999999999"/>
    <x v="1"/>
    <x v="8"/>
    <s v="Q3"/>
    <x v="1"/>
  </r>
  <r>
    <n v="6354"/>
    <s v="US-2015-109015"/>
    <x v="684"/>
    <x v="64"/>
    <x v="1"/>
    <s v="BS-11590"/>
    <s v="Brendan Sweed"/>
    <x v="1"/>
    <x v="0"/>
    <x v="20"/>
    <s v="New York"/>
    <x v="164"/>
    <x v="3"/>
    <x v="1612"/>
    <x v="1"/>
    <x v="9"/>
    <x v="1603"/>
    <n v="8.39"/>
    <n v="1"/>
    <n v="0"/>
    <n v="2.0975000000000001"/>
    <n v="8.39"/>
    <n v="0"/>
    <x v="1"/>
    <x v="8"/>
    <s v="Q3"/>
    <x v="1"/>
  </r>
  <r>
    <n v="6355"/>
    <s v="US-2015-109015"/>
    <x v="684"/>
    <x v="64"/>
    <x v="1"/>
    <s v="BS-11590"/>
    <s v="Brendan Sweed"/>
    <x v="1"/>
    <x v="0"/>
    <x v="20"/>
    <s v="New York"/>
    <x v="164"/>
    <x v="3"/>
    <x v="981"/>
    <x v="2"/>
    <x v="7"/>
    <x v="974"/>
    <n v="337.98"/>
    <n v="2"/>
    <n v="0"/>
    <n v="101.39400000000001"/>
    <n v="337.98"/>
    <n v="0"/>
    <x v="1"/>
    <x v="8"/>
    <s v="Q3"/>
    <x v="1"/>
  </r>
  <r>
    <n v="6356"/>
    <s v="CA-2014-110611"/>
    <x v="191"/>
    <x v="293"/>
    <x v="1"/>
    <s v="JD-16015"/>
    <s v="Joy Daniels"/>
    <x v="0"/>
    <x v="0"/>
    <x v="10"/>
    <s v="Pennsylvania"/>
    <x v="74"/>
    <x v="3"/>
    <x v="193"/>
    <x v="1"/>
    <x v="4"/>
    <x v="194"/>
    <n v="83.92"/>
    <n v="5"/>
    <n v="0.2"/>
    <n v="-13.637"/>
    <n v="67.13600000000001"/>
    <n v="16.784000000000002"/>
    <x v="2"/>
    <x v="2"/>
    <s v="Q4"/>
    <x v="2"/>
  </r>
  <r>
    <n v="6357"/>
    <s v="CA-2017-139080"/>
    <x v="205"/>
    <x v="1193"/>
    <x v="1"/>
    <s v="CS-12250"/>
    <s v="Chris Selesnick"/>
    <x v="1"/>
    <x v="0"/>
    <x v="4"/>
    <s v="Washington"/>
    <x v="5"/>
    <x v="1"/>
    <x v="1181"/>
    <x v="1"/>
    <x v="8"/>
    <x v="1167"/>
    <n v="19.68"/>
    <n v="5"/>
    <n v="0.2"/>
    <n v="6.8879999999999999"/>
    <n v="15.744"/>
    <n v="3.9359999999999999"/>
    <x v="3"/>
    <x v="9"/>
    <s v="Q1"/>
    <x v="2"/>
  </r>
  <r>
    <n v="6358"/>
    <s v="CA-2017-139080"/>
    <x v="205"/>
    <x v="1193"/>
    <x v="1"/>
    <s v="CS-12250"/>
    <s v="Chris Selesnick"/>
    <x v="1"/>
    <x v="0"/>
    <x v="4"/>
    <s v="Washington"/>
    <x v="5"/>
    <x v="1"/>
    <x v="747"/>
    <x v="1"/>
    <x v="10"/>
    <x v="745"/>
    <n v="25.92"/>
    <n v="4"/>
    <n v="0"/>
    <n v="12.441599999999999"/>
    <n v="25.92"/>
    <n v="0"/>
    <x v="3"/>
    <x v="9"/>
    <s v="Q1"/>
    <x v="2"/>
  </r>
  <r>
    <n v="6359"/>
    <s v="CA-2017-139080"/>
    <x v="205"/>
    <x v="1193"/>
    <x v="1"/>
    <s v="CS-12250"/>
    <s v="Chris Selesnick"/>
    <x v="1"/>
    <x v="0"/>
    <x v="4"/>
    <s v="Washington"/>
    <x v="5"/>
    <x v="1"/>
    <x v="1009"/>
    <x v="1"/>
    <x v="10"/>
    <x v="1001"/>
    <n v="6.48"/>
    <n v="1"/>
    <n v="0"/>
    <n v="3.1103999999999998"/>
    <n v="6.48"/>
    <n v="0"/>
    <x v="3"/>
    <x v="9"/>
    <s v="Q1"/>
    <x v="2"/>
  </r>
  <r>
    <n v="6360"/>
    <s v="CA-2017-139080"/>
    <x v="205"/>
    <x v="1193"/>
    <x v="1"/>
    <s v="CS-12250"/>
    <s v="Chris Selesnick"/>
    <x v="1"/>
    <x v="0"/>
    <x v="4"/>
    <s v="Washington"/>
    <x v="5"/>
    <x v="1"/>
    <x v="1763"/>
    <x v="2"/>
    <x v="7"/>
    <x v="1752"/>
    <n v="86.352000000000004"/>
    <n v="6"/>
    <n v="0.2"/>
    <n v="8.6351999999999993"/>
    <n v="69.081600000000009"/>
    <n v="17.270400000000002"/>
    <x v="3"/>
    <x v="9"/>
    <s v="Q1"/>
    <x v="2"/>
  </r>
  <r>
    <n v="6361"/>
    <s v="CA-2015-115693"/>
    <x v="895"/>
    <x v="631"/>
    <x v="1"/>
    <s v="FC-14245"/>
    <s v="Frank Carlisle"/>
    <x v="2"/>
    <x v="0"/>
    <x v="1"/>
    <s v="California"/>
    <x v="3"/>
    <x v="1"/>
    <x v="1473"/>
    <x v="1"/>
    <x v="6"/>
    <x v="1460"/>
    <n v="56.3"/>
    <n v="2"/>
    <n v="0"/>
    <n v="15.763999999999999"/>
    <n v="56.3"/>
    <n v="0"/>
    <x v="1"/>
    <x v="4"/>
    <s v="Q4"/>
    <x v="6"/>
  </r>
  <r>
    <n v="6362"/>
    <s v="US-2014-107993"/>
    <x v="641"/>
    <x v="457"/>
    <x v="1"/>
    <s v="SE-20110"/>
    <s v="Sanjit Engle"/>
    <x v="0"/>
    <x v="0"/>
    <x v="24"/>
    <s v="Oregon"/>
    <x v="329"/>
    <x v="1"/>
    <x v="1583"/>
    <x v="1"/>
    <x v="6"/>
    <x v="1574"/>
    <n v="51.015999999999998"/>
    <n v="7"/>
    <n v="0.2"/>
    <n v="8.2901000000000007"/>
    <n v="40.812800000000003"/>
    <n v="10.203200000000001"/>
    <x v="2"/>
    <x v="0"/>
    <s v="Q4"/>
    <x v="0"/>
  </r>
  <r>
    <n v="6363"/>
    <s v="CA-2017-110443"/>
    <x v="610"/>
    <x v="654"/>
    <x v="1"/>
    <s v="CK-12205"/>
    <s v="Chloris Kastensmidt"/>
    <x v="0"/>
    <x v="0"/>
    <x v="476"/>
    <s v="Washington"/>
    <x v="569"/>
    <x v="1"/>
    <x v="443"/>
    <x v="1"/>
    <x v="8"/>
    <x v="443"/>
    <n v="150.80000000000001"/>
    <n v="5"/>
    <n v="0.2"/>
    <n v="56.55"/>
    <n v="120.64000000000001"/>
    <n v="30.160000000000004"/>
    <x v="3"/>
    <x v="0"/>
    <s v="Q4"/>
    <x v="0"/>
  </r>
  <r>
    <n v="6364"/>
    <s v="CA-2017-110443"/>
    <x v="610"/>
    <x v="654"/>
    <x v="1"/>
    <s v="CK-12205"/>
    <s v="Chloris Kastensmidt"/>
    <x v="0"/>
    <x v="0"/>
    <x v="476"/>
    <s v="Washington"/>
    <x v="569"/>
    <x v="1"/>
    <x v="1782"/>
    <x v="2"/>
    <x v="15"/>
    <x v="1772"/>
    <n v="1039.992"/>
    <n v="1"/>
    <n v="0.2"/>
    <n v="103.9992"/>
    <n v="831.99360000000001"/>
    <n v="207.9984"/>
    <x v="3"/>
    <x v="0"/>
    <s v="Q4"/>
    <x v="0"/>
  </r>
  <r>
    <n v="6365"/>
    <s v="CA-2017-110443"/>
    <x v="610"/>
    <x v="654"/>
    <x v="1"/>
    <s v="CK-12205"/>
    <s v="Chloris Kastensmidt"/>
    <x v="0"/>
    <x v="0"/>
    <x v="476"/>
    <s v="Washington"/>
    <x v="569"/>
    <x v="1"/>
    <x v="1723"/>
    <x v="1"/>
    <x v="10"/>
    <x v="1710"/>
    <n v="51.84"/>
    <n v="8"/>
    <n v="0"/>
    <n v="24.883199999999999"/>
    <n v="51.84"/>
    <n v="0"/>
    <x v="3"/>
    <x v="0"/>
    <s v="Q4"/>
    <x v="0"/>
  </r>
  <r>
    <n v="6366"/>
    <s v="CA-2017-144848"/>
    <x v="1095"/>
    <x v="710"/>
    <x v="2"/>
    <s v="DS-13030"/>
    <s v="Darrin Sayre"/>
    <x v="2"/>
    <x v="0"/>
    <x v="20"/>
    <s v="New York"/>
    <x v="29"/>
    <x v="3"/>
    <x v="1783"/>
    <x v="2"/>
    <x v="7"/>
    <x v="1773"/>
    <n v="41.22"/>
    <n v="1"/>
    <n v="0"/>
    <n v="11.1294"/>
    <n v="41.22"/>
    <n v="0"/>
    <x v="3"/>
    <x v="3"/>
    <s v="Q2"/>
    <x v="0"/>
  </r>
  <r>
    <n v="6367"/>
    <s v="CA-2017-144848"/>
    <x v="1095"/>
    <x v="710"/>
    <x v="2"/>
    <s v="DS-13030"/>
    <s v="Darrin Sayre"/>
    <x v="2"/>
    <x v="0"/>
    <x v="20"/>
    <s v="New York"/>
    <x v="29"/>
    <x v="3"/>
    <x v="262"/>
    <x v="1"/>
    <x v="14"/>
    <x v="262"/>
    <n v="240.37"/>
    <n v="1"/>
    <n v="0"/>
    <n v="7.2111000000000001"/>
    <n v="240.37"/>
    <n v="0"/>
    <x v="3"/>
    <x v="3"/>
    <s v="Q2"/>
    <x v="0"/>
  </r>
  <r>
    <n v="6368"/>
    <s v="CA-2017-144848"/>
    <x v="1095"/>
    <x v="710"/>
    <x v="2"/>
    <s v="DS-13030"/>
    <s v="Darrin Sayre"/>
    <x v="2"/>
    <x v="0"/>
    <x v="20"/>
    <s v="New York"/>
    <x v="29"/>
    <x v="3"/>
    <x v="476"/>
    <x v="2"/>
    <x v="7"/>
    <x v="477"/>
    <n v="119.02"/>
    <n v="2"/>
    <n v="0"/>
    <n v="33.325600000000001"/>
    <n v="119.02"/>
    <n v="0"/>
    <x v="3"/>
    <x v="3"/>
    <s v="Q2"/>
    <x v="0"/>
  </r>
  <r>
    <n v="6369"/>
    <s v="US-2017-147998"/>
    <x v="240"/>
    <x v="286"/>
    <x v="1"/>
    <s v="SA-20830"/>
    <s v="Sue Ann Reed"/>
    <x v="0"/>
    <x v="0"/>
    <x v="49"/>
    <s v="California"/>
    <x v="58"/>
    <x v="1"/>
    <x v="1197"/>
    <x v="1"/>
    <x v="8"/>
    <x v="1182"/>
    <n v="133.12"/>
    <n v="5"/>
    <n v="0.2"/>
    <n v="49.92"/>
    <n v="106.49600000000001"/>
    <n v="26.624000000000002"/>
    <x v="3"/>
    <x v="5"/>
    <s v="Q2"/>
    <x v="5"/>
  </r>
  <r>
    <n v="6370"/>
    <s v="CA-2016-103919"/>
    <x v="339"/>
    <x v="1194"/>
    <x v="1"/>
    <s v="TP-21565"/>
    <s v="Tracy Poddar"/>
    <x v="1"/>
    <x v="0"/>
    <x v="55"/>
    <s v="Texas"/>
    <x v="70"/>
    <x v="2"/>
    <x v="285"/>
    <x v="0"/>
    <x v="5"/>
    <x v="285"/>
    <n v="38.08"/>
    <n v="5"/>
    <n v="0.6"/>
    <n v="-29.512"/>
    <n v="15.231999999999999"/>
    <n v="22.847999999999999"/>
    <x v="0"/>
    <x v="2"/>
    <s v="Q4"/>
    <x v="2"/>
  </r>
  <r>
    <n v="6371"/>
    <s v="CA-2016-113425"/>
    <x v="831"/>
    <x v="1143"/>
    <x v="3"/>
    <s v="JK-16120"/>
    <s v="Julie Kriz"/>
    <x v="2"/>
    <x v="0"/>
    <x v="20"/>
    <s v="New York"/>
    <x v="29"/>
    <x v="3"/>
    <x v="1531"/>
    <x v="0"/>
    <x v="0"/>
    <x v="1518"/>
    <n v="113.568"/>
    <n v="2"/>
    <n v="0.2"/>
    <n v="12.776400000000001"/>
    <n v="90.854399999999998"/>
    <n v="22.7136"/>
    <x v="0"/>
    <x v="0"/>
    <s v="Q4"/>
    <x v="2"/>
  </r>
  <r>
    <n v="6372"/>
    <s v="CA-2017-143035"/>
    <x v="621"/>
    <x v="391"/>
    <x v="0"/>
    <s v="CC-12430"/>
    <s v="Chuck Clark"/>
    <x v="2"/>
    <x v="0"/>
    <x v="20"/>
    <s v="New York"/>
    <x v="29"/>
    <x v="3"/>
    <x v="107"/>
    <x v="0"/>
    <x v="5"/>
    <x v="107"/>
    <n v="83.92"/>
    <n v="4"/>
    <n v="0"/>
    <n v="21.819199999999999"/>
    <n v="83.92"/>
    <n v="0"/>
    <x v="3"/>
    <x v="2"/>
    <s v="Q4"/>
    <x v="0"/>
  </r>
  <r>
    <n v="6373"/>
    <s v="CA-2017-143035"/>
    <x v="621"/>
    <x v="391"/>
    <x v="0"/>
    <s v="CC-12430"/>
    <s v="Chuck Clark"/>
    <x v="2"/>
    <x v="0"/>
    <x v="20"/>
    <s v="New York"/>
    <x v="29"/>
    <x v="3"/>
    <x v="790"/>
    <x v="1"/>
    <x v="6"/>
    <x v="788"/>
    <n v="6.63"/>
    <n v="3"/>
    <n v="0"/>
    <n v="3.1160999999999999"/>
    <n v="6.63"/>
    <n v="0"/>
    <x v="3"/>
    <x v="2"/>
    <s v="Q4"/>
    <x v="0"/>
  </r>
  <r>
    <n v="6374"/>
    <s v="CA-2017-143035"/>
    <x v="621"/>
    <x v="391"/>
    <x v="0"/>
    <s v="CC-12430"/>
    <s v="Chuck Clark"/>
    <x v="2"/>
    <x v="0"/>
    <x v="20"/>
    <s v="New York"/>
    <x v="29"/>
    <x v="3"/>
    <x v="695"/>
    <x v="2"/>
    <x v="11"/>
    <x v="695"/>
    <n v="371.97"/>
    <n v="3"/>
    <n v="0"/>
    <n v="66.954599999999999"/>
    <n v="371.97"/>
    <n v="0"/>
    <x v="3"/>
    <x v="2"/>
    <s v="Q4"/>
    <x v="0"/>
  </r>
  <r>
    <n v="6375"/>
    <s v="CA-2014-107811"/>
    <x v="333"/>
    <x v="617"/>
    <x v="1"/>
    <s v="LA-16780"/>
    <s v="Laura Armstrong"/>
    <x v="1"/>
    <x v="0"/>
    <x v="26"/>
    <s v="Tennessee"/>
    <x v="31"/>
    <x v="0"/>
    <x v="654"/>
    <x v="0"/>
    <x v="1"/>
    <x v="654"/>
    <n v="561.58399999999995"/>
    <n v="2"/>
    <n v="0.2"/>
    <n v="70.197999999999993"/>
    <n v="449.2672"/>
    <n v="112.3168"/>
    <x v="2"/>
    <x v="3"/>
    <s v="Q2"/>
    <x v="0"/>
  </r>
  <r>
    <n v="6376"/>
    <s v="CA-2014-107811"/>
    <x v="333"/>
    <x v="617"/>
    <x v="1"/>
    <s v="LA-16780"/>
    <s v="Laura Armstrong"/>
    <x v="1"/>
    <x v="0"/>
    <x v="26"/>
    <s v="Tennessee"/>
    <x v="31"/>
    <x v="0"/>
    <x v="352"/>
    <x v="1"/>
    <x v="4"/>
    <x v="352"/>
    <n v="99.92"/>
    <n v="5"/>
    <n v="0.2"/>
    <n v="-1.2490000000000001"/>
    <n v="79.936000000000007"/>
    <n v="19.984000000000002"/>
    <x v="2"/>
    <x v="3"/>
    <s v="Q2"/>
    <x v="0"/>
  </r>
  <r>
    <n v="6377"/>
    <s v="CA-2016-163216"/>
    <x v="877"/>
    <x v="1195"/>
    <x v="2"/>
    <s v="AW-10930"/>
    <s v="Arthur Wiediger"/>
    <x v="2"/>
    <x v="0"/>
    <x v="10"/>
    <s v="Pennsylvania"/>
    <x v="105"/>
    <x v="3"/>
    <x v="85"/>
    <x v="1"/>
    <x v="2"/>
    <x v="85"/>
    <n v="4.9279999999999999"/>
    <n v="2"/>
    <n v="0.2"/>
    <n v="1.7248000000000001"/>
    <n v="3.9424000000000001"/>
    <n v="0.98560000000000003"/>
    <x v="0"/>
    <x v="2"/>
    <s v="Q4"/>
    <x v="5"/>
  </r>
  <r>
    <n v="6378"/>
    <s v="US-2016-116442"/>
    <x v="272"/>
    <x v="259"/>
    <x v="1"/>
    <s v="BP-11230"/>
    <s v="Benjamin Patterson"/>
    <x v="0"/>
    <x v="0"/>
    <x v="1"/>
    <s v="California"/>
    <x v="25"/>
    <x v="1"/>
    <x v="1256"/>
    <x v="0"/>
    <x v="5"/>
    <x v="1240"/>
    <n v="14.76"/>
    <n v="2"/>
    <n v="0"/>
    <n v="4.2804000000000002"/>
    <n v="14.76"/>
    <n v="0"/>
    <x v="0"/>
    <x v="4"/>
    <s v="Q4"/>
    <x v="6"/>
  </r>
  <r>
    <n v="6379"/>
    <s v="CA-2017-150623"/>
    <x v="318"/>
    <x v="1001"/>
    <x v="1"/>
    <s v="DB-13360"/>
    <s v="Dennis Bolton"/>
    <x v="2"/>
    <x v="0"/>
    <x v="416"/>
    <s v="Connecticut"/>
    <x v="504"/>
    <x v="3"/>
    <x v="409"/>
    <x v="2"/>
    <x v="11"/>
    <x v="409"/>
    <n v="99.99"/>
    <n v="1"/>
    <n v="0"/>
    <n v="41.995800000000003"/>
    <n v="99.99"/>
    <n v="0"/>
    <x v="3"/>
    <x v="3"/>
    <s v="Q2"/>
    <x v="2"/>
  </r>
  <r>
    <n v="6380"/>
    <s v="CA-2017-150623"/>
    <x v="318"/>
    <x v="1001"/>
    <x v="1"/>
    <s v="DB-13360"/>
    <s v="Dennis Bolton"/>
    <x v="2"/>
    <x v="0"/>
    <x v="416"/>
    <s v="Connecticut"/>
    <x v="504"/>
    <x v="3"/>
    <x v="1277"/>
    <x v="1"/>
    <x v="4"/>
    <x v="1262"/>
    <n v="286.14999999999998"/>
    <n v="5"/>
    <n v="0"/>
    <n v="71.537499999999994"/>
    <n v="286.14999999999998"/>
    <n v="0"/>
    <x v="3"/>
    <x v="3"/>
    <s v="Q2"/>
    <x v="2"/>
  </r>
  <r>
    <n v="6381"/>
    <s v="US-2014-163797"/>
    <x v="918"/>
    <x v="969"/>
    <x v="1"/>
    <s v="PC-19000"/>
    <s v="Pauline Chand"/>
    <x v="2"/>
    <x v="0"/>
    <x v="432"/>
    <s v="Arizona"/>
    <x v="522"/>
    <x v="1"/>
    <x v="1506"/>
    <x v="1"/>
    <x v="13"/>
    <x v="1493"/>
    <n v="49.792000000000002"/>
    <n v="8"/>
    <n v="0.2"/>
    <n v="-11.8256"/>
    <n v="39.833600000000004"/>
    <n v="9.958400000000001"/>
    <x v="2"/>
    <x v="3"/>
    <s v="Q2"/>
    <x v="0"/>
  </r>
  <r>
    <n v="6382"/>
    <s v="CA-2016-127236"/>
    <x v="892"/>
    <x v="944"/>
    <x v="1"/>
    <s v="TB-21595"/>
    <s v="Troy Blackwell"/>
    <x v="0"/>
    <x v="0"/>
    <x v="24"/>
    <s v="Ohio"/>
    <x v="157"/>
    <x v="3"/>
    <x v="574"/>
    <x v="0"/>
    <x v="0"/>
    <x v="574"/>
    <n v="299.97500000000002"/>
    <n v="5"/>
    <n v="0.5"/>
    <n v="-167.98599999999999"/>
    <n v="149.98750000000001"/>
    <n v="149.98750000000001"/>
    <x v="0"/>
    <x v="10"/>
    <s v="Q1"/>
    <x v="0"/>
  </r>
  <r>
    <n v="6383"/>
    <s v="CA-2016-127236"/>
    <x v="892"/>
    <x v="944"/>
    <x v="1"/>
    <s v="TB-21595"/>
    <s v="Troy Blackwell"/>
    <x v="0"/>
    <x v="0"/>
    <x v="24"/>
    <s v="Ohio"/>
    <x v="157"/>
    <x v="3"/>
    <x v="1326"/>
    <x v="2"/>
    <x v="7"/>
    <x v="1312"/>
    <n v="158.376"/>
    <n v="4"/>
    <n v="0.4"/>
    <n v="-36.9544"/>
    <n v="95.025599999999997"/>
    <n v="63.350400000000008"/>
    <x v="0"/>
    <x v="10"/>
    <s v="Q1"/>
    <x v="0"/>
  </r>
  <r>
    <n v="6384"/>
    <s v="US-2017-104661"/>
    <x v="787"/>
    <x v="827"/>
    <x v="2"/>
    <s v="TB-21250"/>
    <s v="Tim Brockman"/>
    <x v="0"/>
    <x v="0"/>
    <x v="89"/>
    <s v="Texas"/>
    <x v="110"/>
    <x v="2"/>
    <x v="800"/>
    <x v="1"/>
    <x v="8"/>
    <x v="798"/>
    <n v="32.783999999999999"/>
    <n v="4"/>
    <n v="0.8"/>
    <n v="-52.4544"/>
    <n v="6.5567999999999982"/>
    <n v="26.2272"/>
    <x v="3"/>
    <x v="9"/>
    <s v="Q1"/>
    <x v="1"/>
  </r>
  <r>
    <n v="6385"/>
    <s v="US-2017-104661"/>
    <x v="787"/>
    <x v="827"/>
    <x v="2"/>
    <s v="TB-21250"/>
    <s v="Tim Brockman"/>
    <x v="0"/>
    <x v="0"/>
    <x v="89"/>
    <s v="Texas"/>
    <x v="110"/>
    <x v="2"/>
    <x v="246"/>
    <x v="2"/>
    <x v="11"/>
    <x v="247"/>
    <n v="47.984000000000002"/>
    <n v="2"/>
    <n v="0.2"/>
    <n v="14.395200000000001"/>
    <n v="38.387200000000007"/>
    <n v="9.5968000000000018"/>
    <x v="3"/>
    <x v="9"/>
    <s v="Q1"/>
    <x v="1"/>
  </r>
  <r>
    <n v="6386"/>
    <s v="US-2017-104661"/>
    <x v="787"/>
    <x v="827"/>
    <x v="2"/>
    <s v="TB-21250"/>
    <s v="Tim Brockman"/>
    <x v="0"/>
    <x v="0"/>
    <x v="89"/>
    <s v="Texas"/>
    <x v="110"/>
    <x v="2"/>
    <x v="1599"/>
    <x v="2"/>
    <x v="11"/>
    <x v="1591"/>
    <n v="62.591999999999999"/>
    <n v="8"/>
    <n v="0.2"/>
    <n v="13.300800000000001"/>
    <n v="50.073599999999999"/>
    <n v="12.5184"/>
    <x v="3"/>
    <x v="9"/>
    <s v="Q1"/>
    <x v="1"/>
  </r>
  <r>
    <n v="6387"/>
    <s v="US-2017-104661"/>
    <x v="787"/>
    <x v="827"/>
    <x v="2"/>
    <s v="TB-21250"/>
    <s v="Tim Brockman"/>
    <x v="0"/>
    <x v="0"/>
    <x v="89"/>
    <s v="Texas"/>
    <x v="110"/>
    <x v="2"/>
    <x v="410"/>
    <x v="1"/>
    <x v="8"/>
    <x v="410"/>
    <n v="4.2759999999999998"/>
    <n v="1"/>
    <n v="0.8"/>
    <n v="-6.6277999999999997"/>
    <n v="0.85519999999999974"/>
    <n v="3.4207999999999998"/>
    <x v="3"/>
    <x v="9"/>
    <s v="Q1"/>
    <x v="1"/>
  </r>
  <r>
    <n v="6388"/>
    <s v="CA-2014-134103"/>
    <x v="1106"/>
    <x v="1196"/>
    <x v="1"/>
    <s v="MV-18190"/>
    <s v="Mike Vittorini"/>
    <x v="0"/>
    <x v="0"/>
    <x v="66"/>
    <s v="Michigan"/>
    <x v="151"/>
    <x v="2"/>
    <x v="523"/>
    <x v="1"/>
    <x v="10"/>
    <x v="523"/>
    <n v="10.56"/>
    <n v="2"/>
    <n v="0"/>
    <n v="4.7519999999999998"/>
    <n v="10.56"/>
    <n v="0"/>
    <x v="2"/>
    <x v="9"/>
    <s v="Q1"/>
    <x v="6"/>
  </r>
  <r>
    <n v="6389"/>
    <s v="CA-2014-134103"/>
    <x v="1106"/>
    <x v="1196"/>
    <x v="1"/>
    <s v="MV-18190"/>
    <s v="Mike Vittorini"/>
    <x v="0"/>
    <x v="0"/>
    <x v="66"/>
    <s v="Michigan"/>
    <x v="151"/>
    <x v="2"/>
    <x v="156"/>
    <x v="1"/>
    <x v="4"/>
    <x v="157"/>
    <n v="229.94"/>
    <n v="2"/>
    <n v="0"/>
    <n v="6.8982000000000001"/>
    <n v="229.94"/>
    <n v="0"/>
    <x v="2"/>
    <x v="9"/>
    <s v="Q1"/>
    <x v="6"/>
  </r>
  <r>
    <n v="6390"/>
    <s v="CA-2015-147529"/>
    <x v="1107"/>
    <x v="640"/>
    <x v="1"/>
    <s v="DK-12835"/>
    <s v="Damala Kotsonis"/>
    <x v="1"/>
    <x v="0"/>
    <x v="24"/>
    <s v="Virginia"/>
    <x v="28"/>
    <x v="0"/>
    <x v="633"/>
    <x v="1"/>
    <x v="12"/>
    <x v="633"/>
    <n v="311.14999999999998"/>
    <n v="5"/>
    <n v="0"/>
    <n v="146.2405"/>
    <n v="311.14999999999998"/>
    <n v="0"/>
    <x v="1"/>
    <x v="11"/>
    <s v="Q1"/>
    <x v="3"/>
  </r>
  <r>
    <n v="6391"/>
    <s v="CA-2015-147529"/>
    <x v="1107"/>
    <x v="640"/>
    <x v="1"/>
    <s v="DK-12835"/>
    <s v="Damala Kotsonis"/>
    <x v="1"/>
    <x v="0"/>
    <x v="24"/>
    <s v="Virginia"/>
    <x v="28"/>
    <x v="0"/>
    <x v="219"/>
    <x v="1"/>
    <x v="10"/>
    <x v="220"/>
    <n v="12.96"/>
    <n v="2"/>
    <n v="0"/>
    <n v="6.3503999999999996"/>
    <n v="12.96"/>
    <n v="0"/>
    <x v="1"/>
    <x v="11"/>
    <s v="Q1"/>
    <x v="3"/>
  </r>
  <r>
    <n v="6392"/>
    <s v="CA-2016-129126"/>
    <x v="882"/>
    <x v="292"/>
    <x v="1"/>
    <s v="PK-19075"/>
    <s v="Pete Kriz"/>
    <x v="0"/>
    <x v="0"/>
    <x v="20"/>
    <s v="New York"/>
    <x v="164"/>
    <x v="3"/>
    <x v="1490"/>
    <x v="1"/>
    <x v="10"/>
    <x v="1477"/>
    <n v="14.62"/>
    <n v="2"/>
    <n v="0"/>
    <n v="6.7252000000000001"/>
    <n v="14.62"/>
    <n v="0"/>
    <x v="0"/>
    <x v="4"/>
    <s v="Q4"/>
    <x v="4"/>
  </r>
  <r>
    <n v="6393"/>
    <s v="CA-2016-129126"/>
    <x v="882"/>
    <x v="292"/>
    <x v="1"/>
    <s v="PK-19075"/>
    <s v="Pete Kriz"/>
    <x v="0"/>
    <x v="0"/>
    <x v="20"/>
    <s v="New York"/>
    <x v="164"/>
    <x v="3"/>
    <x v="1186"/>
    <x v="1"/>
    <x v="2"/>
    <x v="1172"/>
    <n v="5.76"/>
    <n v="2"/>
    <n v="0"/>
    <n v="2.8224"/>
    <n v="5.76"/>
    <n v="0"/>
    <x v="0"/>
    <x v="4"/>
    <s v="Q4"/>
    <x v="4"/>
  </r>
  <r>
    <n v="6394"/>
    <s v="CA-2016-129126"/>
    <x v="882"/>
    <x v="292"/>
    <x v="1"/>
    <s v="PK-19075"/>
    <s v="Pete Kriz"/>
    <x v="0"/>
    <x v="0"/>
    <x v="20"/>
    <s v="New York"/>
    <x v="164"/>
    <x v="3"/>
    <x v="110"/>
    <x v="1"/>
    <x v="13"/>
    <x v="110"/>
    <n v="21.48"/>
    <n v="6"/>
    <n v="0"/>
    <n v="10.5252"/>
    <n v="21.48"/>
    <n v="0"/>
    <x v="0"/>
    <x v="4"/>
    <s v="Q4"/>
    <x v="4"/>
  </r>
  <r>
    <n v="6395"/>
    <s v="CA-2016-129126"/>
    <x v="882"/>
    <x v="292"/>
    <x v="1"/>
    <s v="PK-19075"/>
    <s v="Pete Kriz"/>
    <x v="0"/>
    <x v="0"/>
    <x v="20"/>
    <s v="New York"/>
    <x v="164"/>
    <x v="3"/>
    <x v="1071"/>
    <x v="0"/>
    <x v="5"/>
    <x v="1060"/>
    <n v="396.92"/>
    <n v="4"/>
    <n v="0"/>
    <n v="198.46"/>
    <n v="396.92"/>
    <n v="0"/>
    <x v="0"/>
    <x v="4"/>
    <s v="Q4"/>
    <x v="4"/>
  </r>
  <r>
    <n v="6396"/>
    <s v="CA-2016-129126"/>
    <x v="882"/>
    <x v="292"/>
    <x v="1"/>
    <s v="PK-19075"/>
    <s v="Pete Kriz"/>
    <x v="0"/>
    <x v="0"/>
    <x v="20"/>
    <s v="New York"/>
    <x v="164"/>
    <x v="3"/>
    <x v="456"/>
    <x v="1"/>
    <x v="4"/>
    <x v="457"/>
    <n v="17.149999999999999"/>
    <n v="1"/>
    <n v="0"/>
    <n v="4.6304999999999996"/>
    <n v="17.149999999999999"/>
    <n v="0"/>
    <x v="0"/>
    <x v="4"/>
    <s v="Q4"/>
    <x v="4"/>
  </r>
  <r>
    <n v="6397"/>
    <s v="CA-2016-129126"/>
    <x v="882"/>
    <x v="292"/>
    <x v="1"/>
    <s v="PK-19075"/>
    <s v="Pete Kriz"/>
    <x v="0"/>
    <x v="0"/>
    <x v="20"/>
    <s v="New York"/>
    <x v="164"/>
    <x v="3"/>
    <x v="1784"/>
    <x v="1"/>
    <x v="8"/>
    <x v="1774"/>
    <n v="23.12"/>
    <n v="2"/>
    <n v="0.2"/>
    <n v="7.8029999999999999"/>
    <n v="18.496000000000002"/>
    <n v="4.6240000000000006"/>
    <x v="0"/>
    <x v="4"/>
    <s v="Q4"/>
    <x v="4"/>
  </r>
  <r>
    <n v="6398"/>
    <s v="CA-2017-131632"/>
    <x v="1108"/>
    <x v="276"/>
    <x v="1"/>
    <s v="AH-10120"/>
    <s v="Adrian Hane"/>
    <x v="2"/>
    <x v="0"/>
    <x v="61"/>
    <s v="Texas"/>
    <x v="162"/>
    <x v="2"/>
    <x v="279"/>
    <x v="1"/>
    <x v="6"/>
    <x v="279"/>
    <n v="5.2480000000000002"/>
    <n v="2"/>
    <n v="0.2"/>
    <n v="0.59040000000000004"/>
    <n v="4.1984000000000004"/>
    <n v="1.0496000000000001"/>
    <x v="3"/>
    <x v="2"/>
    <s v="Q4"/>
    <x v="0"/>
  </r>
  <r>
    <n v="6399"/>
    <s v="CA-2017-151981"/>
    <x v="634"/>
    <x v="948"/>
    <x v="1"/>
    <s v="GM-14455"/>
    <s v="Gary Mitchum"/>
    <x v="2"/>
    <x v="0"/>
    <x v="3"/>
    <s v="New Hampshire"/>
    <x v="208"/>
    <x v="3"/>
    <x v="1405"/>
    <x v="2"/>
    <x v="7"/>
    <x v="1392"/>
    <n v="824.95"/>
    <n v="5"/>
    <n v="0"/>
    <n v="247.48500000000001"/>
    <n v="824.95"/>
    <n v="0"/>
    <x v="3"/>
    <x v="6"/>
    <s v="Q3"/>
    <x v="1"/>
  </r>
  <r>
    <n v="6400"/>
    <s v="CA-2017-151981"/>
    <x v="634"/>
    <x v="948"/>
    <x v="1"/>
    <s v="GM-14455"/>
    <s v="Gary Mitchum"/>
    <x v="2"/>
    <x v="0"/>
    <x v="3"/>
    <s v="New Hampshire"/>
    <x v="208"/>
    <x v="3"/>
    <x v="1038"/>
    <x v="1"/>
    <x v="2"/>
    <x v="1028"/>
    <n v="24.64"/>
    <n v="8"/>
    <n v="0"/>
    <n v="11.827199999999999"/>
    <n v="24.64"/>
    <n v="0"/>
    <x v="3"/>
    <x v="6"/>
    <s v="Q3"/>
    <x v="1"/>
  </r>
  <r>
    <n v="6401"/>
    <s v="CA-2017-151981"/>
    <x v="634"/>
    <x v="948"/>
    <x v="1"/>
    <s v="GM-14455"/>
    <s v="Gary Mitchum"/>
    <x v="2"/>
    <x v="0"/>
    <x v="3"/>
    <s v="New Hampshire"/>
    <x v="208"/>
    <x v="3"/>
    <x v="108"/>
    <x v="1"/>
    <x v="6"/>
    <x v="108"/>
    <n v="227.88"/>
    <n v="6"/>
    <n v="0"/>
    <n v="68.364000000000004"/>
    <n v="227.88"/>
    <n v="0"/>
    <x v="3"/>
    <x v="6"/>
    <s v="Q3"/>
    <x v="1"/>
  </r>
  <r>
    <n v="6402"/>
    <s v="CA-2017-125472"/>
    <x v="1109"/>
    <x v="1135"/>
    <x v="2"/>
    <s v="BD-11725"/>
    <s v="Bruce Degenhardt"/>
    <x v="0"/>
    <x v="0"/>
    <x v="240"/>
    <s v="Louisiana"/>
    <x v="298"/>
    <x v="0"/>
    <x v="1119"/>
    <x v="0"/>
    <x v="0"/>
    <x v="1107"/>
    <n v="241.96"/>
    <n v="2"/>
    <n v="0"/>
    <n v="33.874400000000001"/>
    <n v="241.96"/>
    <n v="0"/>
    <x v="3"/>
    <x v="5"/>
    <s v="Q2"/>
    <x v="0"/>
  </r>
  <r>
    <n v="6403"/>
    <s v="CA-2017-125472"/>
    <x v="1109"/>
    <x v="1135"/>
    <x v="2"/>
    <s v="BD-11725"/>
    <s v="Bruce Degenhardt"/>
    <x v="0"/>
    <x v="0"/>
    <x v="240"/>
    <s v="Louisiana"/>
    <x v="298"/>
    <x v="0"/>
    <x v="1065"/>
    <x v="1"/>
    <x v="8"/>
    <x v="1054"/>
    <n v="3.89"/>
    <n v="1"/>
    <n v="0"/>
    <n v="1.8672"/>
    <n v="3.89"/>
    <n v="0"/>
    <x v="3"/>
    <x v="5"/>
    <s v="Q2"/>
    <x v="0"/>
  </r>
  <r>
    <n v="6404"/>
    <s v="CA-2017-125472"/>
    <x v="1109"/>
    <x v="1135"/>
    <x v="2"/>
    <s v="BD-11725"/>
    <s v="Bruce Degenhardt"/>
    <x v="0"/>
    <x v="0"/>
    <x v="240"/>
    <s v="Louisiana"/>
    <x v="298"/>
    <x v="0"/>
    <x v="1565"/>
    <x v="0"/>
    <x v="5"/>
    <x v="1556"/>
    <n v="8.01"/>
    <n v="3"/>
    <n v="0"/>
    <n v="3.0438000000000001"/>
    <n v="8.01"/>
    <n v="0"/>
    <x v="3"/>
    <x v="5"/>
    <s v="Q2"/>
    <x v="0"/>
  </r>
  <r>
    <n v="6405"/>
    <s v="CA-2015-156328"/>
    <x v="672"/>
    <x v="1197"/>
    <x v="1"/>
    <s v="RM-19375"/>
    <s v="Raymond Messe"/>
    <x v="0"/>
    <x v="0"/>
    <x v="253"/>
    <s v="North Carolina"/>
    <x v="313"/>
    <x v="0"/>
    <x v="1192"/>
    <x v="2"/>
    <x v="7"/>
    <x v="1177"/>
    <n v="177.48"/>
    <n v="3"/>
    <n v="0.2"/>
    <n v="19.9665"/>
    <n v="141.98400000000001"/>
    <n v="35.496000000000002"/>
    <x v="1"/>
    <x v="0"/>
    <s v="Q4"/>
    <x v="2"/>
  </r>
  <r>
    <n v="6406"/>
    <s v="CA-2017-154074"/>
    <x v="515"/>
    <x v="1198"/>
    <x v="0"/>
    <s v="BW-11110"/>
    <s v="Bart Watters"/>
    <x v="1"/>
    <x v="0"/>
    <x v="258"/>
    <s v="Washington"/>
    <x v="320"/>
    <x v="1"/>
    <x v="406"/>
    <x v="0"/>
    <x v="1"/>
    <x v="407"/>
    <n v="569.56799999999998"/>
    <n v="2"/>
    <n v="0.2"/>
    <n v="7.1196000000000002"/>
    <n v="455.65440000000001"/>
    <n v="113.9136"/>
    <x v="3"/>
    <x v="6"/>
    <s v="Q3"/>
    <x v="6"/>
  </r>
  <r>
    <n v="6407"/>
    <s v="CA-2017-154074"/>
    <x v="515"/>
    <x v="1198"/>
    <x v="0"/>
    <s v="BW-11110"/>
    <s v="Bart Watters"/>
    <x v="1"/>
    <x v="0"/>
    <x v="258"/>
    <s v="Washington"/>
    <x v="320"/>
    <x v="1"/>
    <x v="80"/>
    <x v="1"/>
    <x v="4"/>
    <x v="80"/>
    <n v="149.72999999999999"/>
    <n v="7"/>
    <n v="0"/>
    <n v="43.421700000000001"/>
    <n v="149.72999999999999"/>
    <n v="0"/>
    <x v="3"/>
    <x v="6"/>
    <s v="Q3"/>
    <x v="6"/>
  </r>
  <r>
    <n v="6408"/>
    <s v="CA-2017-161774"/>
    <x v="304"/>
    <x v="646"/>
    <x v="2"/>
    <s v="GT-14710"/>
    <s v="Greg Tran"/>
    <x v="0"/>
    <x v="0"/>
    <x v="12"/>
    <s v="Texas"/>
    <x v="16"/>
    <x v="2"/>
    <x v="1189"/>
    <x v="0"/>
    <x v="1"/>
    <x v="1175"/>
    <n v="899.43"/>
    <n v="5"/>
    <n v="0.3"/>
    <n v="-12.849"/>
    <n v="629.60099999999989"/>
    <n v="269.82899999999995"/>
    <x v="3"/>
    <x v="5"/>
    <s v="Q2"/>
    <x v="1"/>
  </r>
  <r>
    <n v="6409"/>
    <s v="CA-2017-161774"/>
    <x v="304"/>
    <x v="646"/>
    <x v="2"/>
    <s v="GT-14710"/>
    <s v="Greg Tran"/>
    <x v="0"/>
    <x v="0"/>
    <x v="12"/>
    <s v="Texas"/>
    <x v="16"/>
    <x v="2"/>
    <x v="1175"/>
    <x v="1"/>
    <x v="6"/>
    <x v="1161"/>
    <n v="46.2"/>
    <n v="5"/>
    <n v="0.2"/>
    <n v="5.7750000000000004"/>
    <n v="36.96"/>
    <n v="9.24"/>
    <x v="3"/>
    <x v="5"/>
    <s v="Q2"/>
    <x v="1"/>
  </r>
  <r>
    <n v="6410"/>
    <s v="CA-2017-161774"/>
    <x v="304"/>
    <x v="646"/>
    <x v="2"/>
    <s v="GT-14710"/>
    <s v="Greg Tran"/>
    <x v="0"/>
    <x v="0"/>
    <x v="12"/>
    <s v="Texas"/>
    <x v="16"/>
    <x v="2"/>
    <x v="1785"/>
    <x v="1"/>
    <x v="10"/>
    <x v="1775"/>
    <n v="47.951999999999998"/>
    <n v="3"/>
    <n v="0.2"/>
    <n v="16.183800000000002"/>
    <n v="38.361600000000003"/>
    <n v="9.5904000000000007"/>
    <x v="3"/>
    <x v="5"/>
    <s v="Q2"/>
    <x v="1"/>
  </r>
  <r>
    <n v="6411"/>
    <s v="CA-2017-161774"/>
    <x v="304"/>
    <x v="646"/>
    <x v="2"/>
    <s v="GT-14710"/>
    <s v="Greg Tran"/>
    <x v="0"/>
    <x v="0"/>
    <x v="12"/>
    <s v="Texas"/>
    <x v="16"/>
    <x v="2"/>
    <x v="1557"/>
    <x v="2"/>
    <x v="7"/>
    <x v="1546"/>
    <n v="7.992"/>
    <n v="1"/>
    <n v="0.2"/>
    <n v="0.69930000000000003"/>
    <n v="6.3936000000000002"/>
    <n v="1.5984"/>
    <x v="3"/>
    <x v="5"/>
    <s v="Q2"/>
    <x v="1"/>
  </r>
  <r>
    <n v="6412"/>
    <s v="CA-2017-161774"/>
    <x v="304"/>
    <x v="646"/>
    <x v="2"/>
    <s v="GT-14710"/>
    <s v="Greg Tran"/>
    <x v="0"/>
    <x v="0"/>
    <x v="12"/>
    <s v="Texas"/>
    <x v="16"/>
    <x v="2"/>
    <x v="1684"/>
    <x v="1"/>
    <x v="10"/>
    <x v="1672"/>
    <n v="76.864000000000004"/>
    <n v="2"/>
    <n v="0.2"/>
    <n v="26.9024"/>
    <n v="61.491200000000006"/>
    <n v="15.372800000000002"/>
    <x v="3"/>
    <x v="5"/>
    <s v="Q2"/>
    <x v="1"/>
  </r>
  <r>
    <n v="6413"/>
    <s v="CA-2017-151211"/>
    <x v="629"/>
    <x v="176"/>
    <x v="1"/>
    <s v="AH-10120"/>
    <s v="Adrian Hane"/>
    <x v="2"/>
    <x v="0"/>
    <x v="103"/>
    <s v="Kentucky"/>
    <x v="175"/>
    <x v="0"/>
    <x v="141"/>
    <x v="1"/>
    <x v="8"/>
    <x v="142"/>
    <n v="102.93"/>
    <n v="3"/>
    <n v="0"/>
    <n v="48.377099999999999"/>
    <n v="102.93"/>
    <n v="0"/>
    <x v="3"/>
    <x v="6"/>
    <s v="Q3"/>
    <x v="6"/>
  </r>
  <r>
    <n v="6414"/>
    <s v="CA-2017-151211"/>
    <x v="629"/>
    <x v="176"/>
    <x v="1"/>
    <s v="AH-10120"/>
    <s v="Adrian Hane"/>
    <x v="2"/>
    <x v="0"/>
    <x v="103"/>
    <s v="Kentucky"/>
    <x v="175"/>
    <x v="0"/>
    <x v="960"/>
    <x v="2"/>
    <x v="11"/>
    <x v="953"/>
    <n v="98.16"/>
    <n v="6"/>
    <n v="0"/>
    <n v="9.8160000000000007"/>
    <n v="98.16"/>
    <n v="0"/>
    <x v="3"/>
    <x v="6"/>
    <s v="Q3"/>
    <x v="6"/>
  </r>
  <r>
    <n v="6415"/>
    <s v="CA-2017-142671"/>
    <x v="468"/>
    <x v="773"/>
    <x v="0"/>
    <s v="DR-12940"/>
    <s v="Daniel Raglin"/>
    <x v="2"/>
    <x v="0"/>
    <x v="389"/>
    <s v="Florida"/>
    <x v="474"/>
    <x v="0"/>
    <x v="1736"/>
    <x v="1"/>
    <x v="8"/>
    <x v="1725"/>
    <n v="11.52"/>
    <n v="5"/>
    <n v="0.7"/>
    <n v="-7.68"/>
    <n v="3.4560000000000004"/>
    <n v="8.0640000000000001"/>
    <x v="3"/>
    <x v="0"/>
    <s v="Q4"/>
    <x v="5"/>
  </r>
  <r>
    <n v="6416"/>
    <s v="CA-2017-144750"/>
    <x v="170"/>
    <x v="783"/>
    <x v="3"/>
    <s v="DL-13495"/>
    <s v="Dionis Lloyd"/>
    <x v="1"/>
    <x v="0"/>
    <x v="432"/>
    <s v="Arizona"/>
    <x v="522"/>
    <x v="1"/>
    <x v="656"/>
    <x v="1"/>
    <x v="10"/>
    <x v="656"/>
    <n v="83.88"/>
    <n v="1"/>
    <n v="0.2"/>
    <n v="29.358000000000001"/>
    <n v="67.103999999999999"/>
    <n v="16.776"/>
    <x v="3"/>
    <x v="6"/>
    <s v="Q3"/>
    <x v="2"/>
  </r>
  <r>
    <n v="6417"/>
    <s v="CA-2016-111976"/>
    <x v="387"/>
    <x v="331"/>
    <x v="1"/>
    <s v="BD-11620"/>
    <s v="Brian DeCherney"/>
    <x v="0"/>
    <x v="0"/>
    <x v="10"/>
    <s v="Pennsylvania"/>
    <x v="74"/>
    <x v="3"/>
    <x v="1409"/>
    <x v="2"/>
    <x v="7"/>
    <x v="1396"/>
    <n v="108.57599999999999"/>
    <n v="4"/>
    <n v="0.4"/>
    <n v="-25.334399999999999"/>
    <n v="65.145599999999988"/>
    <n v="43.430399999999999"/>
    <x v="0"/>
    <x v="10"/>
    <s v="Q1"/>
    <x v="0"/>
  </r>
  <r>
    <n v="6418"/>
    <s v="CA-2016-111976"/>
    <x v="387"/>
    <x v="331"/>
    <x v="1"/>
    <s v="BD-11620"/>
    <s v="Brian DeCherney"/>
    <x v="0"/>
    <x v="0"/>
    <x v="10"/>
    <s v="Pennsylvania"/>
    <x v="74"/>
    <x v="3"/>
    <x v="1028"/>
    <x v="1"/>
    <x v="13"/>
    <x v="1019"/>
    <n v="5.984"/>
    <n v="2"/>
    <n v="0.2"/>
    <n v="-1.3464"/>
    <n v="4.7872000000000003"/>
    <n v="1.1968000000000001"/>
    <x v="0"/>
    <x v="10"/>
    <s v="Q1"/>
    <x v="0"/>
  </r>
  <r>
    <n v="6419"/>
    <s v="CA-2016-140130"/>
    <x v="731"/>
    <x v="519"/>
    <x v="1"/>
    <s v="HW-14935"/>
    <s v="Helen Wasserman"/>
    <x v="1"/>
    <x v="0"/>
    <x v="251"/>
    <s v="Oklahoma"/>
    <x v="311"/>
    <x v="2"/>
    <x v="133"/>
    <x v="1"/>
    <x v="14"/>
    <x v="134"/>
    <n v="21.96"/>
    <n v="2"/>
    <n v="0"/>
    <n v="6.1487999999999996"/>
    <n v="21.96"/>
    <n v="0"/>
    <x v="0"/>
    <x v="2"/>
    <s v="Q4"/>
    <x v="2"/>
  </r>
  <r>
    <n v="6420"/>
    <s v="CA-2016-140130"/>
    <x v="731"/>
    <x v="519"/>
    <x v="1"/>
    <s v="HW-14935"/>
    <s v="Helen Wasserman"/>
    <x v="1"/>
    <x v="0"/>
    <x v="251"/>
    <s v="Oklahoma"/>
    <x v="311"/>
    <x v="2"/>
    <x v="1265"/>
    <x v="0"/>
    <x v="1"/>
    <x v="1249"/>
    <n v="368.97"/>
    <n v="3"/>
    <n v="0"/>
    <n v="81.173400000000001"/>
    <n v="368.97"/>
    <n v="0"/>
    <x v="0"/>
    <x v="2"/>
    <s v="Q4"/>
    <x v="2"/>
  </r>
  <r>
    <n v="6421"/>
    <s v="CA-2016-140130"/>
    <x v="731"/>
    <x v="519"/>
    <x v="1"/>
    <s v="HW-14935"/>
    <s v="Helen Wasserman"/>
    <x v="1"/>
    <x v="0"/>
    <x v="251"/>
    <s v="Oklahoma"/>
    <x v="311"/>
    <x v="2"/>
    <x v="1560"/>
    <x v="1"/>
    <x v="6"/>
    <x v="1550"/>
    <n v="12.39"/>
    <n v="3"/>
    <n v="0"/>
    <n v="3.4691999999999998"/>
    <n v="12.39"/>
    <n v="0"/>
    <x v="0"/>
    <x v="2"/>
    <s v="Q4"/>
    <x v="2"/>
  </r>
  <r>
    <n v="6422"/>
    <s v="CA-2016-140130"/>
    <x v="731"/>
    <x v="519"/>
    <x v="1"/>
    <s v="HW-14935"/>
    <s v="Helen Wasserman"/>
    <x v="1"/>
    <x v="0"/>
    <x v="251"/>
    <s v="Oklahoma"/>
    <x v="311"/>
    <x v="2"/>
    <x v="1439"/>
    <x v="1"/>
    <x v="4"/>
    <x v="1427"/>
    <n v="332.94"/>
    <n v="3"/>
    <n v="0"/>
    <n v="9.9882000000000009"/>
    <n v="332.94"/>
    <n v="0"/>
    <x v="0"/>
    <x v="2"/>
    <s v="Q4"/>
    <x v="2"/>
  </r>
  <r>
    <n v="6423"/>
    <s v="CA-2014-159121"/>
    <x v="711"/>
    <x v="1199"/>
    <x v="1"/>
    <s v="JO-15145"/>
    <s v="Jack O'Briant"/>
    <x v="1"/>
    <x v="0"/>
    <x v="446"/>
    <s v="Utah"/>
    <x v="539"/>
    <x v="1"/>
    <x v="1097"/>
    <x v="2"/>
    <x v="11"/>
    <x v="1087"/>
    <n v="111.93"/>
    <n v="7"/>
    <n v="0"/>
    <n v="34.698300000000003"/>
    <n v="111.93"/>
    <n v="0"/>
    <x v="2"/>
    <x v="7"/>
    <s v="Q3"/>
    <x v="3"/>
  </r>
  <r>
    <n v="6424"/>
    <s v="CA-2015-149650"/>
    <x v="1040"/>
    <x v="983"/>
    <x v="2"/>
    <s v="RD-19660"/>
    <s v="Robert Dilbeck"/>
    <x v="2"/>
    <x v="0"/>
    <x v="182"/>
    <s v="California"/>
    <x v="232"/>
    <x v="1"/>
    <x v="367"/>
    <x v="0"/>
    <x v="1"/>
    <x v="368"/>
    <n v="454.27199999999999"/>
    <n v="8"/>
    <n v="0.2"/>
    <n v="-73.819199999999995"/>
    <n v="363.41759999999999"/>
    <n v="90.854399999999998"/>
    <x v="1"/>
    <x v="2"/>
    <s v="Q4"/>
    <x v="3"/>
  </r>
  <r>
    <n v="6425"/>
    <s v="CA-2017-115777"/>
    <x v="971"/>
    <x v="1178"/>
    <x v="1"/>
    <s v="DO-13645"/>
    <s v="Doug O'Connell"/>
    <x v="0"/>
    <x v="0"/>
    <x v="104"/>
    <s v="Massachusetts"/>
    <x v="128"/>
    <x v="3"/>
    <x v="1553"/>
    <x v="1"/>
    <x v="10"/>
    <x v="1541"/>
    <n v="19.440000000000001"/>
    <n v="3"/>
    <n v="0"/>
    <n v="9.3312000000000008"/>
    <n v="19.440000000000001"/>
    <n v="0"/>
    <x v="3"/>
    <x v="6"/>
    <s v="Q3"/>
    <x v="3"/>
  </r>
  <r>
    <n v="6426"/>
    <s v="CA-2016-143714"/>
    <x v="454"/>
    <x v="500"/>
    <x v="1"/>
    <s v="CC-12370"/>
    <s v="Christopher Conant"/>
    <x v="0"/>
    <x v="0"/>
    <x v="10"/>
    <s v="Pennsylvania"/>
    <x v="74"/>
    <x v="3"/>
    <x v="1388"/>
    <x v="2"/>
    <x v="16"/>
    <x v="1374"/>
    <n v="8399.9760000000006"/>
    <n v="4"/>
    <n v="0.4"/>
    <n v="1119.9967999999999"/>
    <n v="5039.9856"/>
    <n v="3359.9904000000006"/>
    <x v="0"/>
    <x v="5"/>
    <s v="Q2"/>
    <x v="2"/>
  </r>
  <r>
    <n v="6427"/>
    <s v="CA-2016-143714"/>
    <x v="454"/>
    <x v="500"/>
    <x v="1"/>
    <s v="CC-12370"/>
    <s v="Christopher Conant"/>
    <x v="0"/>
    <x v="0"/>
    <x v="10"/>
    <s v="Pennsylvania"/>
    <x v="74"/>
    <x v="3"/>
    <x v="1786"/>
    <x v="1"/>
    <x v="8"/>
    <x v="1776"/>
    <n v="6.2939999999999996"/>
    <n v="1"/>
    <n v="0.7"/>
    <n v="-4.1959999999999997"/>
    <n v="1.8882000000000001"/>
    <n v="4.4057999999999993"/>
    <x v="0"/>
    <x v="5"/>
    <s v="Q2"/>
    <x v="2"/>
  </r>
  <r>
    <n v="6428"/>
    <s v="CA-2016-143714"/>
    <x v="454"/>
    <x v="500"/>
    <x v="1"/>
    <s v="CC-12370"/>
    <s v="Christopher Conant"/>
    <x v="0"/>
    <x v="0"/>
    <x v="10"/>
    <s v="Pennsylvania"/>
    <x v="74"/>
    <x v="3"/>
    <x v="815"/>
    <x v="1"/>
    <x v="10"/>
    <x v="811"/>
    <n v="10.368"/>
    <n v="2"/>
    <n v="0.2"/>
    <n v="3.6288"/>
    <n v="8.2944000000000013"/>
    <n v="2.0736000000000003"/>
    <x v="0"/>
    <x v="5"/>
    <s v="Q2"/>
    <x v="2"/>
  </r>
  <r>
    <n v="6429"/>
    <s v="CA-2016-143714"/>
    <x v="454"/>
    <x v="500"/>
    <x v="1"/>
    <s v="CC-12370"/>
    <s v="Christopher Conant"/>
    <x v="0"/>
    <x v="0"/>
    <x v="10"/>
    <s v="Pennsylvania"/>
    <x v="74"/>
    <x v="3"/>
    <x v="1787"/>
    <x v="2"/>
    <x v="7"/>
    <x v="1777"/>
    <n v="122.38200000000001"/>
    <n v="3"/>
    <n v="0.4"/>
    <n v="-24.476400000000002"/>
    <n v="73.429199999999994"/>
    <n v="48.952800000000003"/>
    <x v="0"/>
    <x v="5"/>
    <s v="Q2"/>
    <x v="2"/>
  </r>
  <r>
    <n v="6430"/>
    <s v="CA-2014-165764"/>
    <x v="935"/>
    <x v="322"/>
    <x v="1"/>
    <s v="SH-20395"/>
    <s v="Shahid Hopkins"/>
    <x v="0"/>
    <x v="0"/>
    <x v="108"/>
    <s v="North Carolina"/>
    <x v="222"/>
    <x v="0"/>
    <x v="720"/>
    <x v="1"/>
    <x v="4"/>
    <x v="719"/>
    <n v="25.984000000000002"/>
    <n v="2"/>
    <n v="0.2"/>
    <n v="-1.6240000000000001"/>
    <n v="20.787200000000002"/>
    <n v="5.1968000000000005"/>
    <x v="2"/>
    <x v="0"/>
    <s v="Q4"/>
    <x v="2"/>
  </r>
  <r>
    <n v="6431"/>
    <s v="CA-2014-165764"/>
    <x v="935"/>
    <x v="322"/>
    <x v="1"/>
    <s v="SH-20395"/>
    <s v="Shahid Hopkins"/>
    <x v="0"/>
    <x v="0"/>
    <x v="108"/>
    <s v="North Carolina"/>
    <x v="222"/>
    <x v="0"/>
    <x v="114"/>
    <x v="0"/>
    <x v="3"/>
    <x v="114"/>
    <n v="945.03599999999994"/>
    <n v="6"/>
    <n v="0.4"/>
    <n v="-299.26139999999998"/>
    <n v="567.02159999999992"/>
    <n v="378.01440000000002"/>
    <x v="2"/>
    <x v="0"/>
    <s v="Q4"/>
    <x v="2"/>
  </r>
  <r>
    <n v="6432"/>
    <s v="CA-2014-165764"/>
    <x v="935"/>
    <x v="322"/>
    <x v="1"/>
    <s v="SH-20395"/>
    <s v="Shahid Hopkins"/>
    <x v="0"/>
    <x v="0"/>
    <x v="108"/>
    <s v="North Carolina"/>
    <x v="222"/>
    <x v="0"/>
    <x v="1282"/>
    <x v="1"/>
    <x v="8"/>
    <x v="1267"/>
    <n v="14.301"/>
    <n v="7"/>
    <n v="0.7"/>
    <n v="-10.487399999999999"/>
    <n v="4.2903000000000011"/>
    <n v="10.0107"/>
    <x v="2"/>
    <x v="0"/>
    <s v="Q4"/>
    <x v="2"/>
  </r>
  <r>
    <n v="6433"/>
    <s v="CA-2014-165764"/>
    <x v="935"/>
    <x v="322"/>
    <x v="1"/>
    <s v="SH-20395"/>
    <s v="Shahid Hopkins"/>
    <x v="0"/>
    <x v="0"/>
    <x v="108"/>
    <s v="North Carolina"/>
    <x v="222"/>
    <x v="0"/>
    <x v="1304"/>
    <x v="0"/>
    <x v="5"/>
    <x v="1289"/>
    <n v="410.35199999999998"/>
    <n v="3"/>
    <n v="0.2"/>
    <n v="-51.293999999999997"/>
    <n v="328.28160000000003"/>
    <n v="82.070400000000006"/>
    <x v="2"/>
    <x v="0"/>
    <s v="Q4"/>
    <x v="2"/>
  </r>
  <r>
    <n v="6434"/>
    <s v="CA-2015-121405"/>
    <x v="1110"/>
    <x v="442"/>
    <x v="1"/>
    <s v="FC-14335"/>
    <s v="Fred Chung"/>
    <x v="1"/>
    <x v="0"/>
    <x v="22"/>
    <s v="Illinois"/>
    <x v="26"/>
    <x v="2"/>
    <x v="1017"/>
    <x v="1"/>
    <x v="10"/>
    <x v="1008"/>
    <n v="23.52"/>
    <n v="5"/>
    <n v="0.2"/>
    <n v="8.5259999999999998"/>
    <n v="18.815999999999999"/>
    <n v="4.7039999999999997"/>
    <x v="1"/>
    <x v="10"/>
    <s v="Q1"/>
    <x v="2"/>
  </r>
  <r>
    <n v="6435"/>
    <s v="CA-2015-121405"/>
    <x v="1110"/>
    <x v="442"/>
    <x v="1"/>
    <s v="FC-14335"/>
    <s v="Fred Chung"/>
    <x v="1"/>
    <x v="0"/>
    <x v="22"/>
    <s v="Illinois"/>
    <x v="26"/>
    <x v="2"/>
    <x v="1409"/>
    <x v="2"/>
    <x v="7"/>
    <x v="1396"/>
    <n v="180.96"/>
    <n v="5"/>
    <n v="0.2"/>
    <n v="13.571999999999999"/>
    <n v="144.768"/>
    <n v="36.192"/>
    <x v="1"/>
    <x v="10"/>
    <s v="Q1"/>
    <x v="2"/>
  </r>
  <r>
    <n v="6436"/>
    <s v="US-2017-116897"/>
    <x v="837"/>
    <x v="990"/>
    <x v="2"/>
    <s v="JG-15160"/>
    <s v="James Galang"/>
    <x v="0"/>
    <x v="0"/>
    <x v="449"/>
    <s v="Idaho"/>
    <x v="542"/>
    <x v="1"/>
    <x v="1457"/>
    <x v="0"/>
    <x v="5"/>
    <x v="1443"/>
    <n v="35"/>
    <n v="4"/>
    <n v="0"/>
    <n v="14.7"/>
    <n v="35"/>
    <n v="0"/>
    <x v="3"/>
    <x v="5"/>
    <s v="Q2"/>
    <x v="3"/>
  </r>
  <r>
    <n v="6437"/>
    <s v="US-2017-116897"/>
    <x v="837"/>
    <x v="990"/>
    <x v="2"/>
    <s v="JG-15160"/>
    <s v="James Galang"/>
    <x v="0"/>
    <x v="0"/>
    <x v="449"/>
    <s v="Idaho"/>
    <x v="542"/>
    <x v="1"/>
    <x v="621"/>
    <x v="1"/>
    <x v="4"/>
    <x v="621"/>
    <n v="477.15"/>
    <n v="5"/>
    <n v="0"/>
    <n v="28.629000000000001"/>
    <n v="477.15"/>
    <n v="0"/>
    <x v="3"/>
    <x v="5"/>
    <s v="Q2"/>
    <x v="3"/>
  </r>
  <r>
    <n v="6438"/>
    <s v="US-2017-116897"/>
    <x v="837"/>
    <x v="990"/>
    <x v="2"/>
    <s v="JG-15160"/>
    <s v="James Galang"/>
    <x v="0"/>
    <x v="0"/>
    <x v="449"/>
    <s v="Idaho"/>
    <x v="542"/>
    <x v="1"/>
    <x v="1443"/>
    <x v="2"/>
    <x v="7"/>
    <x v="1431"/>
    <n v="302.37599999999998"/>
    <n v="3"/>
    <n v="0.2"/>
    <n v="22.6782"/>
    <n v="241.9008"/>
    <n v="60.475200000000001"/>
    <x v="3"/>
    <x v="5"/>
    <s v="Q2"/>
    <x v="3"/>
  </r>
  <r>
    <n v="6439"/>
    <s v="US-2017-113992"/>
    <x v="817"/>
    <x v="857"/>
    <x v="1"/>
    <s v="LC-16885"/>
    <s v="Lena Creighton"/>
    <x v="0"/>
    <x v="0"/>
    <x v="243"/>
    <s v="Texas"/>
    <x v="301"/>
    <x v="2"/>
    <x v="3"/>
    <x v="0"/>
    <x v="3"/>
    <x v="3"/>
    <n v="974.98800000000006"/>
    <n v="4"/>
    <n v="0.3"/>
    <n v="-97.498800000000003"/>
    <n v="682.49159999999995"/>
    <n v="292.49639999999999"/>
    <x v="3"/>
    <x v="4"/>
    <s v="Q4"/>
    <x v="6"/>
  </r>
  <r>
    <n v="6440"/>
    <s v="CA-2014-166891"/>
    <x v="777"/>
    <x v="911"/>
    <x v="2"/>
    <s v="CC-12220"/>
    <s v="Chris Cortes"/>
    <x v="0"/>
    <x v="0"/>
    <x v="20"/>
    <s v="New York"/>
    <x v="23"/>
    <x v="3"/>
    <x v="1585"/>
    <x v="0"/>
    <x v="1"/>
    <x v="1576"/>
    <n v="589.41"/>
    <n v="5"/>
    <n v="0.1"/>
    <n v="-6.5490000000000004"/>
    <n v="530.46899999999994"/>
    <n v="58.941000000000003"/>
    <x v="2"/>
    <x v="2"/>
    <s v="Q4"/>
    <x v="3"/>
  </r>
  <r>
    <n v="6441"/>
    <s v="CA-2016-101161"/>
    <x v="63"/>
    <x v="550"/>
    <x v="1"/>
    <s v="BW-11110"/>
    <s v="Bart Watters"/>
    <x v="1"/>
    <x v="0"/>
    <x v="20"/>
    <s v="New York"/>
    <x v="23"/>
    <x v="3"/>
    <x v="924"/>
    <x v="1"/>
    <x v="6"/>
    <x v="916"/>
    <n v="34.700000000000003"/>
    <n v="5"/>
    <n v="0"/>
    <n v="12.492000000000001"/>
    <n v="34.700000000000003"/>
    <n v="0"/>
    <x v="0"/>
    <x v="2"/>
    <s v="Q4"/>
    <x v="6"/>
  </r>
  <r>
    <n v="6442"/>
    <s v="CA-2016-101161"/>
    <x v="63"/>
    <x v="550"/>
    <x v="1"/>
    <s v="BW-11110"/>
    <s v="Bart Watters"/>
    <x v="1"/>
    <x v="0"/>
    <x v="20"/>
    <s v="New York"/>
    <x v="23"/>
    <x v="3"/>
    <x v="1291"/>
    <x v="1"/>
    <x v="4"/>
    <x v="1277"/>
    <n v="99.87"/>
    <n v="3"/>
    <n v="0"/>
    <n v="23.968800000000002"/>
    <n v="99.87"/>
    <n v="0"/>
    <x v="0"/>
    <x v="2"/>
    <s v="Q4"/>
    <x v="6"/>
  </r>
  <r>
    <n v="6443"/>
    <s v="CA-2016-101161"/>
    <x v="63"/>
    <x v="550"/>
    <x v="1"/>
    <s v="BW-11110"/>
    <s v="Bart Watters"/>
    <x v="1"/>
    <x v="0"/>
    <x v="20"/>
    <s v="New York"/>
    <x v="23"/>
    <x v="3"/>
    <x v="1237"/>
    <x v="1"/>
    <x v="10"/>
    <x v="1220"/>
    <n v="37.94"/>
    <n v="2"/>
    <n v="0"/>
    <n v="18.211200000000002"/>
    <n v="37.94"/>
    <n v="0"/>
    <x v="0"/>
    <x v="2"/>
    <s v="Q4"/>
    <x v="6"/>
  </r>
  <r>
    <n v="6444"/>
    <s v="CA-2016-101161"/>
    <x v="63"/>
    <x v="550"/>
    <x v="1"/>
    <s v="BW-11110"/>
    <s v="Bart Watters"/>
    <x v="1"/>
    <x v="0"/>
    <x v="20"/>
    <s v="New York"/>
    <x v="23"/>
    <x v="3"/>
    <x v="1508"/>
    <x v="1"/>
    <x v="2"/>
    <x v="1495"/>
    <n v="24.9"/>
    <n v="5"/>
    <n v="0"/>
    <n v="11.454000000000001"/>
    <n v="24.9"/>
    <n v="0"/>
    <x v="0"/>
    <x v="2"/>
    <s v="Q4"/>
    <x v="6"/>
  </r>
  <r>
    <n v="6445"/>
    <s v="CA-2016-101161"/>
    <x v="63"/>
    <x v="550"/>
    <x v="1"/>
    <s v="BW-11110"/>
    <s v="Bart Watters"/>
    <x v="1"/>
    <x v="0"/>
    <x v="20"/>
    <s v="New York"/>
    <x v="23"/>
    <x v="3"/>
    <x v="905"/>
    <x v="0"/>
    <x v="5"/>
    <x v="897"/>
    <n v="82.26"/>
    <n v="3"/>
    <n v="0"/>
    <n v="33.726599999999998"/>
    <n v="82.26"/>
    <n v="0"/>
    <x v="0"/>
    <x v="2"/>
    <s v="Q4"/>
    <x v="6"/>
  </r>
  <r>
    <n v="6446"/>
    <s v="CA-2015-151785"/>
    <x v="616"/>
    <x v="392"/>
    <x v="1"/>
    <s v="JJ-15445"/>
    <s v="Jennifer Jackson"/>
    <x v="0"/>
    <x v="0"/>
    <x v="22"/>
    <s v="Illinois"/>
    <x v="36"/>
    <x v="2"/>
    <x v="1084"/>
    <x v="1"/>
    <x v="13"/>
    <x v="1074"/>
    <n v="7.1040000000000001"/>
    <n v="6"/>
    <n v="0.2"/>
    <n v="2.4864000000000002"/>
    <n v="5.6832000000000003"/>
    <n v="1.4208000000000001"/>
    <x v="1"/>
    <x v="10"/>
    <s v="Q1"/>
    <x v="6"/>
  </r>
  <r>
    <n v="6447"/>
    <s v="US-2017-119816"/>
    <x v="168"/>
    <x v="1200"/>
    <x v="0"/>
    <s v="TT-21460"/>
    <s v="Tonja Turnell"/>
    <x v="2"/>
    <x v="0"/>
    <x v="12"/>
    <s v="Texas"/>
    <x v="14"/>
    <x v="2"/>
    <x v="28"/>
    <x v="0"/>
    <x v="5"/>
    <x v="28"/>
    <n v="103.5"/>
    <n v="5"/>
    <n v="0.6"/>
    <n v="-77.625"/>
    <n v="41.400000000000006"/>
    <n v="62.099999999999994"/>
    <x v="3"/>
    <x v="10"/>
    <s v="Q1"/>
    <x v="3"/>
  </r>
  <r>
    <n v="6448"/>
    <s v="US-2017-119816"/>
    <x v="168"/>
    <x v="1200"/>
    <x v="0"/>
    <s v="TT-21460"/>
    <s v="Tonja Turnell"/>
    <x v="2"/>
    <x v="0"/>
    <x v="12"/>
    <s v="Texas"/>
    <x v="14"/>
    <x v="2"/>
    <x v="1098"/>
    <x v="1"/>
    <x v="2"/>
    <x v="1088"/>
    <n v="2.464"/>
    <n v="1"/>
    <n v="0.2"/>
    <n v="0.86240000000000006"/>
    <n v="1.9712000000000001"/>
    <n v="0.49280000000000002"/>
    <x v="3"/>
    <x v="10"/>
    <s v="Q1"/>
    <x v="3"/>
  </r>
  <r>
    <n v="6449"/>
    <s v="US-2017-119816"/>
    <x v="168"/>
    <x v="1200"/>
    <x v="0"/>
    <s v="TT-21460"/>
    <s v="Tonja Turnell"/>
    <x v="2"/>
    <x v="0"/>
    <x v="12"/>
    <s v="Texas"/>
    <x v="14"/>
    <x v="2"/>
    <x v="376"/>
    <x v="1"/>
    <x v="4"/>
    <x v="377"/>
    <n v="8.7200000000000006"/>
    <n v="1"/>
    <n v="0.2"/>
    <n v="0.65400000000000003"/>
    <n v="6.9760000000000009"/>
    <n v="1.7440000000000002"/>
    <x v="3"/>
    <x v="10"/>
    <s v="Q1"/>
    <x v="3"/>
  </r>
  <r>
    <n v="6450"/>
    <s v="CA-2015-156510"/>
    <x v="12"/>
    <x v="591"/>
    <x v="1"/>
    <s v="EH-13990"/>
    <s v="Erica Hackney"/>
    <x v="0"/>
    <x v="0"/>
    <x v="255"/>
    <s v="Connecticut"/>
    <x v="315"/>
    <x v="3"/>
    <x v="973"/>
    <x v="1"/>
    <x v="8"/>
    <x v="967"/>
    <n v="10.76"/>
    <n v="2"/>
    <n v="0"/>
    <n v="5.1647999999999996"/>
    <n v="10.76"/>
    <n v="0"/>
    <x v="1"/>
    <x v="8"/>
    <s v="Q3"/>
    <x v="5"/>
  </r>
  <r>
    <n v="6451"/>
    <s v="CA-2015-156510"/>
    <x v="12"/>
    <x v="591"/>
    <x v="1"/>
    <s v="EH-13990"/>
    <s v="Erica Hackney"/>
    <x v="0"/>
    <x v="0"/>
    <x v="255"/>
    <s v="Connecticut"/>
    <x v="315"/>
    <x v="3"/>
    <x v="393"/>
    <x v="1"/>
    <x v="10"/>
    <x v="394"/>
    <n v="45.68"/>
    <n v="2"/>
    <n v="0"/>
    <n v="21.012799999999999"/>
    <n v="45.68"/>
    <n v="0"/>
    <x v="1"/>
    <x v="8"/>
    <s v="Q3"/>
    <x v="5"/>
  </r>
  <r>
    <n v="6452"/>
    <s v="CA-2015-156510"/>
    <x v="12"/>
    <x v="591"/>
    <x v="1"/>
    <s v="EH-13990"/>
    <s v="Erica Hackney"/>
    <x v="0"/>
    <x v="0"/>
    <x v="255"/>
    <s v="Connecticut"/>
    <x v="315"/>
    <x v="3"/>
    <x v="87"/>
    <x v="1"/>
    <x v="6"/>
    <x v="87"/>
    <n v="6.7"/>
    <n v="1"/>
    <n v="0"/>
    <n v="2.2109999999999999"/>
    <n v="6.7"/>
    <n v="0"/>
    <x v="1"/>
    <x v="8"/>
    <s v="Q3"/>
    <x v="5"/>
  </r>
  <r>
    <n v="6453"/>
    <s v="US-2015-110261"/>
    <x v="546"/>
    <x v="226"/>
    <x v="0"/>
    <s v="PR-18880"/>
    <s v="Patrick Ryan"/>
    <x v="0"/>
    <x v="0"/>
    <x v="477"/>
    <s v="Illinois"/>
    <x v="570"/>
    <x v="2"/>
    <x v="984"/>
    <x v="2"/>
    <x v="7"/>
    <x v="977"/>
    <n v="158.376"/>
    <n v="3"/>
    <n v="0.2"/>
    <n v="13.857900000000001"/>
    <n v="126.70080000000002"/>
    <n v="31.675200000000004"/>
    <x v="1"/>
    <x v="4"/>
    <s v="Q4"/>
    <x v="3"/>
  </r>
  <r>
    <n v="6454"/>
    <s v="CA-2015-125710"/>
    <x v="1049"/>
    <x v="349"/>
    <x v="1"/>
    <s v="BT-11680"/>
    <s v="Brian Thompson"/>
    <x v="0"/>
    <x v="0"/>
    <x v="12"/>
    <s v="Texas"/>
    <x v="66"/>
    <x v="2"/>
    <x v="1539"/>
    <x v="1"/>
    <x v="6"/>
    <x v="1527"/>
    <n v="3.44"/>
    <n v="2"/>
    <n v="0.2"/>
    <n v="0.55900000000000005"/>
    <n v="2.7520000000000002"/>
    <n v="0.68800000000000006"/>
    <x v="1"/>
    <x v="2"/>
    <s v="Q4"/>
    <x v="6"/>
  </r>
  <r>
    <n v="6455"/>
    <s v="CA-2017-161102"/>
    <x v="689"/>
    <x v="260"/>
    <x v="2"/>
    <s v="EC-14050"/>
    <s v="Erin Creighton"/>
    <x v="0"/>
    <x v="0"/>
    <x v="8"/>
    <s v="California"/>
    <x v="94"/>
    <x v="1"/>
    <x v="86"/>
    <x v="1"/>
    <x v="4"/>
    <x v="86"/>
    <n v="56.56"/>
    <n v="2"/>
    <n v="0"/>
    <n v="15.2712"/>
    <n v="56.56"/>
    <n v="0"/>
    <x v="3"/>
    <x v="7"/>
    <s v="Q3"/>
    <x v="2"/>
  </r>
  <r>
    <n v="6456"/>
    <s v="CA-2017-161102"/>
    <x v="689"/>
    <x v="260"/>
    <x v="2"/>
    <s v="EC-14050"/>
    <s v="Erin Creighton"/>
    <x v="0"/>
    <x v="0"/>
    <x v="8"/>
    <s v="California"/>
    <x v="94"/>
    <x v="1"/>
    <x v="1226"/>
    <x v="0"/>
    <x v="5"/>
    <x v="1210"/>
    <n v="36.96"/>
    <n v="7"/>
    <n v="0"/>
    <n v="11.457599999999999"/>
    <n v="36.96"/>
    <n v="0"/>
    <x v="3"/>
    <x v="7"/>
    <s v="Q3"/>
    <x v="2"/>
  </r>
  <r>
    <n v="6457"/>
    <s v="CA-2014-110065"/>
    <x v="79"/>
    <x v="826"/>
    <x v="1"/>
    <s v="SP-20650"/>
    <s v="Stephanie Phelps"/>
    <x v="1"/>
    <x v="0"/>
    <x v="20"/>
    <s v="New York"/>
    <x v="29"/>
    <x v="3"/>
    <x v="1236"/>
    <x v="2"/>
    <x v="7"/>
    <x v="1219"/>
    <n v="135.99"/>
    <n v="1"/>
    <n v="0"/>
    <n v="36.717300000000002"/>
    <n v="135.99"/>
    <n v="0"/>
    <x v="2"/>
    <x v="6"/>
    <s v="Q3"/>
    <x v="0"/>
  </r>
  <r>
    <n v="6458"/>
    <s v="CA-2014-110065"/>
    <x v="79"/>
    <x v="826"/>
    <x v="1"/>
    <s v="SP-20650"/>
    <s v="Stephanie Phelps"/>
    <x v="1"/>
    <x v="0"/>
    <x v="20"/>
    <s v="New York"/>
    <x v="29"/>
    <x v="3"/>
    <x v="1605"/>
    <x v="1"/>
    <x v="6"/>
    <x v="1597"/>
    <n v="15.96"/>
    <n v="7"/>
    <n v="0"/>
    <n v="7.0224000000000002"/>
    <n v="15.96"/>
    <n v="0"/>
    <x v="2"/>
    <x v="6"/>
    <s v="Q3"/>
    <x v="0"/>
  </r>
  <r>
    <n v="6459"/>
    <s v="US-2017-133361"/>
    <x v="304"/>
    <x v="808"/>
    <x v="2"/>
    <s v="AJ-10780"/>
    <s v="Anthony Jacobs"/>
    <x v="1"/>
    <x v="0"/>
    <x v="248"/>
    <s v="Maryland"/>
    <x v="307"/>
    <x v="3"/>
    <x v="868"/>
    <x v="1"/>
    <x v="6"/>
    <x v="862"/>
    <n v="3.76"/>
    <n v="2"/>
    <n v="0"/>
    <n v="1.0904"/>
    <n v="3.76"/>
    <n v="0"/>
    <x v="3"/>
    <x v="5"/>
    <s v="Q2"/>
    <x v="1"/>
  </r>
  <r>
    <n v="6460"/>
    <s v="US-2017-133361"/>
    <x v="304"/>
    <x v="808"/>
    <x v="2"/>
    <s v="AJ-10780"/>
    <s v="Anthony Jacobs"/>
    <x v="1"/>
    <x v="0"/>
    <x v="248"/>
    <s v="Maryland"/>
    <x v="307"/>
    <x v="3"/>
    <x v="425"/>
    <x v="1"/>
    <x v="6"/>
    <x v="425"/>
    <n v="14.7"/>
    <n v="5"/>
    <n v="0"/>
    <n v="6.6150000000000002"/>
    <n v="14.7"/>
    <n v="0"/>
    <x v="3"/>
    <x v="5"/>
    <s v="Q2"/>
    <x v="1"/>
  </r>
  <r>
    <n v="6461"/>
    <s v="US-2017-133361"/>
    <x v="304"/>
    <x v="808"/>
    <x v="2"/>
    <s v="AJ-10780"/>
    <s v="Anthony Jacobs"/>
    <x v="1"/>
    <x v="0"/>
    <x v="248"/>
    <s v="Maryland"/>
    <x v="307"/>
    <x v="3"/>
    <x v="1453"/>
    <x v="1"/>
    <x v="6"/>
    <x v="1439"/>
    <n v="37.200000000000003"/>
    <n v="5"/>
    <n v="0"/>
    <n v="9.3000000000000007"/>
    <n v="37.200000000000003"/>
    <n v="0"/>
    <x v="3"/>
    <x v="5"/>
    <s v="Q2"/>
    <x v="1"/>
  </r>
  <r>
    <n v="6462"/>
    <s v="US-2017-133361"/>
    <x v="304"/>
    <x v="808"/>
    <x v="2"/>
    <s v="AJ-10780"/>
    <s v="Anthony Jacobs"/>
    <x v="1"/>
    <x v="0"/>
    <x v="248"/>
    <s v="Maryland"/>
    <x v="307"/>
    <x v="3"/>
    <x v="1048"/>
    <x v="2"/>
    <x v="11"/>
    <x v="1037"/>
    <n v="89.97"/>
    <n v="3"/>
    <n v="0"/>
    <n v="18.893699999999999"/>
    <n v="89.97"/>
    <n v="0"/>
    <x v="3"/>
    <x v="5"/>
    <s v="Q2"/>
    <x v="1"/>
  </r>
  <r>
    <n v="6463"/>
    <s v="US-2017-133361"/>
    <x v="304"/>
    <x v="808"/>
    <x v="2"/>
    <s v="AJ-10780"/>
    <s v="Anthony Jacobs"/>
    <x v="1"/>
    <x v="0"/>
    <x v="248"/>
    <s v="Maryland"/>
    <x v="307"/>
    <x v="3"/>
    <x v="1585"/>
    <x v="0"/>
    <x v="1"/>
    <x v="1576"/>
    <n v="261.95999999999998"/>
    <n v="2"/>
    <n v="0"/>
    <n v="23.5764"/>
    <n v="261.95999999999998"/>
    <n v="0"/>
    <x v="3"/>
    <x v="5"/>
    <s v="Q2"/>
    <x v="1"/>
  </r>
  <r>
    <n v="6464"/>
    <s v="US-2017-133361"/>
    <x v="304"/>
    <x v="808"/>
    <x v="2"/>
    <s v="AJ-10780"/>
    <s v="Anthony Jacobs"/>
    <x v="1"/>
    <x v="0"/>
    <x v="248"/>
    <s v="Maryland"/>
    <x v="307"/>
    <x v="3"/>
    <x v="198"/>
    <x v="1"/>
    <x v="2"/>
    <x v="199"/>
    <n v="74"/>
    <n v="5"/>
    <n v="0"/>
    <n v="37"/>
    <n v="74"/>
    <n v="0"/>
    <x v="3"/>
    <x v="5"/>
    <s v="Q2"/>
    <x v="1"/>
  </r>
  <r>
    <n v="6465"/>
    <s v="US-2016-155404"/>
    <x v="897"/>
    <x v="961"/>
    <x v="1"/>
    <s v="AS-10630"/>
    <s v="Ann Steele"/>
    <x v="2"/>
    <x v="0"/>
    <x v="103"/>
    <s v="Kentucky"/>
    <x v="175"/>
    <x v="0"/>
    <x v="1494"/>
    <x v="0"/>
    <x v="5"/>
    <x v="1482"/>
    <n v="13.28"/>
    <n v="2"/>
    <n v="0"/>
    <n v="6.3743999999999996"/>
    <n v="13.28"/>
    <n v="0"/>
    <x v="0"/>
    <x v="8"/>
    <s v="Q3"/>
    <x v="6"/>
  </r>
  <r>
    <n v="6466"/>
    <s v="CA-2015-114503"/>
    <x v="50"/>
    <x v="50"/>
    <x v="1"/>
    <s v="AA-10375"/>
    <s v="Allen Armold"/>
    <x v="0"/>
    <x v="0"/>
    <x v="465"/>
    <s v="Tennessee"/>
    <x v="558"/>
    <x v="0"/>
    <x v="1754"/>
    <x v="1"/>
    <x v="4"/>
    <x v="1744"/>
    <n v="84.96"/>
    <n v="6"/>
    <n v="0.2"/>
    <n v="6.3719999999999999"/>
    <n v="67.968000000000004"/>
    <n v="16.992000000000001"/>
    <x v="1"/>
    <x v="0"/>
    <s v="Q4"/>
    <x v="5"/>
  </r>
  <r>
    <n v="6467"/>
    <s v="CA-2017-153080"/>
    <x v="1053"/>
    <x v="1169"/>
    <x v="0"/>
    <s v="EH-13945"/>
    <s v="Eric Hoffmann"/>
    <x v="0"/>
    <x v="0"/>
    <x v="1"/>
    <s v="California"/>
    <x v="141"/>
    <x v="1"/>
    <x v="1599"/>
    <x v="2"/>
    <x v="11"/>
    <x v="1591"/>
    <n v="68.459999999999994"/>
    <n v="7"/>
    <n v="0"/>
    <n v="25.330200000000001"/>
    <n v="68.459999999999994"/>
    <n v="0"/>
    <x v="3"/>
    <x v="5"/>
    <s v="Q2"/>
    <x v="2"/>
  </r>
  <r>
    <n v="6468"/>
    <s v="CA-2016-163804"/>
    <x v="499"/>
    <x v="542"/>
    <x v="1"/>
    <s v="DB-13270"/>
    <s v="Deborah Brumfield"/>
    <x v="2"/>
    <x v="0"/>
    <x v="205"/>
    <s v="Rhode Island"/>
    <x v="258"/>
    <x v="3"/>
    <x v="403"/>
    <x v="1"/>
    <x v="4"/>
    <x v="404"/>
    <n v="2079.4"/>
    <n v="5"/>
    <n v="0"/>
    <n v="582.23199999999997"/>
    <n v="2079.4"/>
    <n v="0"/>
    <x v="0"/>
    <x v="4"/>
    <s v="Q4"/>
    <x v="5"/>
  </r>
  <r>
    <n v="6469"/>
    <s v="CA-2016-163804"/>
    <x v="499"/>
    <x v="542"/>
    <x v="1"/>
    <s v="DB-13270"/>
    <s v="Deborah Brumfield"/>
    <x v="2"/>
    <x v="0"/>
    <x v="205"/>
    <s v="Rhode Island"/>
    <x v="258"/>
    <x v="3"/>
    <x v="1066"/>
    <x v="2"/>
    <x v="7"/>
    <x v="1055"/>
    <n v="629.95000000000005"/>
    <n v="5"/>
    <n v="0"/>
    <n v="176.386"/>
    <n v="629.95000000000005"/>
    <n v="0"/>
    <x v="0"/>
    <x v="4"/>
    <s v="Q4"/>
    <x v="5"/>
  </r>
  <r>
    <n v="6470"/>
    <s v="CA-2016-163804"/>
    <x v="499"/>
    <x v="542"/>
    <x v="1"/>
    <s v="DB-13270"/>
    <s v="Deborah Brumfield"/>
    <x v="2"/>
    <x v="0"/>
    <x v="205"/>
    <s v="Rhode Island"/>
    <x v="258"/>
    <x v="3"/>
    <x v="441"/>
    <x v="0"/>
    <x v="5"/>
    <x v="1719"/>
    <n v="72.42"/>
    <n v="6"/>
    <n v="0"/>
    <n v="23.898599999999998"/>
    <n v="72.42"/>
    <n v="0"/>
    <x v="0"/>
    <x v="4"/>
    <s v="Q4"/>
    <x v="5"/>
  </r>
  <r>
    <n v="6471"/>
    <s v="CA-2015-108532"/>
    <x v="1111"/>
    <x v="756"/>
    <x v="1"/>
    <s v="CC-12100"/>
    <s v="Chad Cunningham"/>
    <x v="2"/>
    <x v="0"/>
    <x v="66"/>
    <s v="Michigan"/>
    <x v="151"/>
    <x v="2"/>
    <x v="984"/>
    <x v="2"/>
    <x v="7"/>
    <x v="977"/>
    <n v="131.97999999999999"/>
    <n v="2"/>
    <n v="0"/>
    <n v="35.634599999999999"/>
    <n v="131.97999999999999"/>
    <n v="0"/>
    <x v="1"/>
    <x v="6"/>
    <s v="Q3"/>
    <x v="3"/>
  </r>
  <r>
    <n v="6472"/>
    <s v="CA-2015-108532"/>
    <x v="1111"/>
    <x v="756"/>
    <x v="1"/>
    <s v="CC-12100"/>
    <s v="Chad Cunningham"/>
    <x v="2"/>
    <x v="0"/>
    <x v="66"/>
    <s v="Michigan"/>
    <x v="151"/>
    <x v="2"/>
    <x v="960"/>
    <x v="2"/>
    <x v="11"/>
    <x v="953"/>
    <n v="114.52"/>
    <n v="7"/>
    <n v="0"/>
    <n v="11.452"/>
    <n v="114.52"/>
    <n v="0"/>
    <x v="1"/>
    <x v="6"/>
    <s v="Q3"/>
    <x v="3"/>
  </r>
  <r>
    <n v="6473"/>
    <s v="CA-2014-151897"/>
    <x v="571"/>
    <x v="161"/>
    <x v="1"/>
    <s v="VT-21700"/>
    <s v="Valerie Takahito"/>
    <x v="2"/>
    <x v="0"/>
    <x v="12"/>
    <s v="Texas"/>
    <x v="32"/>
    <x v="2"/>
    <x v="300"/>
    <x v="1"/>
    <x v="2"/>
    <x v="300"/>
    <n v="100.24"/>
    <n v="10"/>
    <n v="0.2"/>
    <n v="33.831000000000003"/>
    <n v="80.192000000000007"/>
    <n v="20.048000000000002"/>
    <x v="2"/>
    <x v="1"/>
    <s v="Q2"/>
    <x v="5"/>
  </r>
  <r>
    <n v="6474"/>
    <s v="CA-2016-113292"/>
    <x v="196"/>
    <x v="1179"/>
    <x v="0"/>
    <s v="DB-13060"/>
    <s v="Dave Brooks"/>
    <x v="0"/>
    <x v="0"/>
    <x v="29"/>
    <s v="Tennessee"/>
    <x v="84"/>
    <x v="0"/>
    <x v="963"/>
    <x v="1"/>
    <x v="9"/>
    <x v="956"/>
    <n v="871.8"/>
    <n v="3"/>
    <n v="0.2"/>
    <n v="87.18"/>
    <n v="697.44"/>
    <n v="174.36"/>
    <x v="0"/>
    <x v="10"/>
    <s v="Q1"/>
    <x v="5"/>
  </r>
  <r>
    <n v="6475"/>
    <s v="CA-2014-149524"/>
    <x v="1112"/>
    <x v="306"/>
    <x v="2"/>
    <s v="BS-11590"/>
    <s v="Brendan Sweed"/>
    <x v="1"/>
    <x v="0"/>
    <x v="10"/>
    <s v="Pennsylvania"/>
    <x v="11"/>
    <x v="3"/>
    <x v="927"/>
    <x v="0"/>
    <x v="0"/>
    <x v="920"/>
    <n v="61.96"/>
    <n v="4"/>
    <n v="0.5"/>
    <n v="-53.285600000000002"/>
    <n v="30.98"/>
    <n v="30.98"/>
    <x v="2"/>
    <x v="9"/>
    <s v="Q1"/>
    <x v="0"/>
  </r>
  <r>
    <n v="6476"/>
    <s v="CA-2017-140872"/>
    <x v="95"/>
    <x v="272"/>
    <x v="1"/>
    <s v="NR-18550"/>
    <s v="Nick Radford"/>
    <x v="0"/>
    <x v="0"/>
    <x v="95"/>
    <s v="Florida"/>
    <x v="118"/>
    <x v="0"/>
    <x v="881"/>
    <x v="1"/>
    <x v="8"/>
    <x v="875"/>
    <n v="4.5540000000000003"/>
    <n v="3"/>
    <n v="0.7"/>
    <n v="-3.4914000000000001"/>
    <n v="1.3662000000000003"/>
    <n v="3.1878000000000002"/>
    <x v="3"/>
    <x v="1"/>
    <s v="Q2"/>
    <x v="3"/>
  </r>
  <r>
    <n v="6477"/>
    <s v="CA-2017-140872"/>
    <x v="95"/>
    <x v="272"/>
    <x v="1"/>
    <s v="NR-18550"/>
    <s v="Nick Radford"/>
    <x v="0"/>
    <x v="0"/>
    <x v="95"/>
    <s v="Florida"/>
    <x v="118"/>
    <x v="0"/>
    <x v="189"/>
    <x v="1"/>
    <x v="9"/>
    <x v="190"/>
    <n v="5.2"/>
    <n v="2"/>
    <n v="0.2"/>
    <n v="0.58499999999999996"/>
    <n v="4.16"/>
    <n v="1.04"/>
    <x v="3"/>
    <x v="1"/>
    <s v="Q2"/>
    <x v="3"/>
  </r>
  <r>
    <n v="6478"/>
    <s v="CA-2017-140872"/>
    <x v="95"/>
    <x v="272"/>
    <x v="1"/>
    <s v="NR-18550"/>
    <s v="Nick Radford"/>
    <x v="0"/>
    <x v="0"/>
    <x v="95"/>
    <s v="Florida"/>
    <x v="118"/>
    <x v="0"/>
    <x v="217"/>
    <x v="2"/>
    <x v="11"/>
    <x v="218"/>
    <n v="205.99199999999999"/>
    <n v="1"/>
    <n v="0.2"/>
    <n v="-2.5749"/>
    <n v="164.7936"/>
    <n v="41.198399999999999"/>
    <x v="3"/>
    <x v="1"/>
    <s v="Q2"/>
    <x v="3"/>
  </r>
  <r>
    <n v="6479"/>
    <s v="CA-2017-140872"/>
    <x v="95"/>
    <x v="272"/>
    <x v="1"/>
    <s v="NR-18550"/>
    <s v="Nick Radford"/>
    <x v="0"/>
    <x v="0"/>
    <x v="95"/>
    <s v="Florida"/>
    <x v="118"/>
    <x v="0"/>
    <x v="1145"/>
    <x v="1"/>
    <x v="10"/>
    <x v="1133"/>
    <n v="15.552"/>
    <n v="3"/>
    <n v="0.2"/>
    <n v="5.4432"/>
    <n v="12.441600000000001"/>
    <n v="3.1104000000000003"/>
    <x v="3"/>
    <x v="1"/>
    <s v="Q2"/>
    <x v="3"/>
  </r>
  <r>
    <n v="6480"/>
    <s v="CA-2017-140872"/>
    <x v="95"/>
    <x v="272"/>
    <x v="1"/>
    <s v="NR-18550"/>
    <s v="Nick Radford"/>
    <x v="0"/>
    <x v="0"/>
    <x v="95"/>
    <s v="Florida"/>
    <x v="118"/>
    <x v="0"/>
    <x v="1066"/>
    <x v="2"/>
    <x v="7"/>
    <x v="1055"/>
    <n v="503.96"/>
    <n v="5"/>
    <n v="0.2"/>
    <n v="50.396000000000001"/>
    <n v="403.16800000000001"/>
    <n v="100.792"/>
    <x v="3"/>
    <x v="1"/>
    <s v="Q2"/>
    <x v="3"/>
  </r>
  <r>
    <n v="6481"/>
    <s v="CA-2017-140872"/>
    <x v="95"/>
    <x v="272"/>
    <x v="1"/>
    <s v="NR-18550"/>
    <s v="Nick Radford"/>
    <x v="0"/>
    <x v="0"/>
    <x v="95"/>
    <s v="Florida"/>
    <x v="118"/>
    <x v="0"/>
    <x v="1298"/>
    <x v="1"/>
    <x v="9"/>
    <x v="1283"/>
    <n v="24.472000000000001"/>
    <n v="7"/>
    <n v="0.2"/>
    <n v="1.8353999999999999"/>
    <n v="19.577600000000004"/>
    <n v="4.894400000000001"/>
    <x v="3"/>
    <x v="1"/>
    <s v="Q2"/>
    <x v="3"/>
  </r>
  <r>
    <n v="6482"/>
    <s v="CA-2017-140872"/>
    <x v="95"/>
    <x v="272"/>
    <x v="1"/>
    <s v="NR-18550"/>
    <s v="Nick Radford"/>
    <x v="0"/>
    <x v="0"/>
    <x v="95"/>
    <s v="Florida"/>
    <x v="118"/>
    <x v="0"/>
    <x v="415"/>
    <x v="0"/>
    <x v="0"/>
    <x v="415"/>
    <n v="241.56800000000001"/>
    <n v="2"/>
    <n v="0.2"/>
    <n v="0"/>
    <n v="193.25440000000003"/>
    <n v="48.313600000000008"/>
    <x v="3"/>
    <x v="1"/>
    <s v="Q2"/>
    <x v="3"/>
  </r>
  <r>
    <n v="6483"/>
    <s v="CA-2017-140872"/>
    <x v="95"/>
    <x v="272"/>
    <x v="1"/>
    <s v="NR-18550"/>
    <s v="Nick Radford"/>
    <x v="0"/>
    <x v="0"/>
    <x v="95"/>
    <s v="Florida"/>
    <x v="118"/>
    <x v="0"/>
    <x v="1615"/>
    <x v="2"/>
    <x v="11"/>
    <x v="1606"/>
    <n v="110.4"/>
    <n v="2"/>
    <n v="0.2"/>
    <n v="-4.1399999999999997"/>
    <n v="88.320000000000007"/>
    <n v="22.080000000000002"/>
    <x v="3"/>
    <x v="1"/>
    <s v="Q2"/>
    <x v="3"/>
  </r>
  <r>
    <n v="6484"/>
    <s v="CA-2017-113908"/>
    <x v="95"/>
    <x v="1201"/>
    <x v="1"/>
    <s v="KN-16390"/>
    <s v="Katherine Nockton"/>
    <x v="1"/>
    <x v="0"/>
    <x v="20"/>
    <s v="New York"/>
    <x v="164"/>
    <x v="3"/>
    <x v="855"/>
    <x v="0"/>
    <x v="3"/>
    <x v="848"/>
    <n v="384.76799999999997"/>
    <n v="2"/>
    <n v="0.4"/>
    <n v="-115.43040000000001"/>
    <n v="230.86079999999998"/>
    <n v="153.90719999999999"/>
    <x v="3"/>
    <x v="1"/>
    <s v="Q2"/>
    <x v="3"/>
  </r>
  <r>
    <n v="6485"/>
    <s v="CA-2017-113908"/>
    <x v="95"/>
    <x v="1201"/>
    <x v="1"/>
    <s v="KN-16390"/>
    <s v="Katherine Nockton"/>
    <x v="1"/>
    <x v="0"/>
    <x v="20"/>
    <s v="New York"/>
    <x v="164"/>
    <x v="3"/>
    <x v="1728"/>
    <x v="2"/>
    <x v="15"/>
    <x v="1715"/>
    <n v="78.66"/>
    <n v="6"/>
    <n v="0"/>
    <n v="36.183599999999998"/>
    <n v="78.66"/>
    <n v="0"/>
    <x v="3"/>
    <x v="1"/>
    <s v="Q2"/>
    <x v="3"/>
  </r>
  <r>
    <n v="6486"/>
    <s v="CA-2017-113908"/>
    <x v="95"/>
    <x v="1201"/>
    <x v="1"/>
    <s v="KN-16390"/>
    <s v="Katherine Nockton"/>
    <x v="1"/>
    <x v="0"/>
    <x v="20"/>
    <s v="New York"/>
    <x v="164"/>
    <x v="3"/>
    <x v="752"/>
    <x v="1"/>
    <x v="10"/>
    <x v="750"/>
    <n v="45.36"/>
    <n v="4"/>
    <n v="0"/>
    <n v="22.226400000000002"/>
    <n v="45.36"/>
    <n v="0"/>
    <x v="3"/>
    <x v="1"/>
    <s v="Q2"/>
    <x v="3"/>
  </r>
  <r>
    <n v="6487"/>
    <s v="CA-2015-120621"/>
    <x v="1113"/>
    <x v="211"/>
    <x v="1"/>
    <s v="JW-16075"/>
    <s v="Julia West"/>
    <x v="0"/>
    <x v="0"/>
    <x v="108"/>
    <s v="North Carolina"/>
    <x v="222"/>
    <x v="0"/>
    <x v="227"/>
    <x v="1"/>
    <x v="9"/>
    <x v="228"/>
    <n v="962.08"/>
    <n v="4"/>
    <n v="0.2"/>
    <n v="156.33799999999999"/>
    <n v="769.6640000000001"/>
    <n v="192.41600000000003"/>
    <x v="1"/>
    <x v="10"/>
    <s v="Q1"/>
    <x v="3"/>
  </r>
  <r>
    <n v="6488"/>
    <s v="CA-2015-120621"/>
    <x v="1113"/>
    <x v="211"/>
    <x v="1"/>
    <s v="JW-16075"/>
    <s v="Julia West"/>
    <x v="0"/>
    <x v="0"/>
    <x v="108"/>
    <s v="North Carolina"/>
    <x v="222"/>
    <x v="0"/>
    <x v="1395"/>
    <x v="1"/>
    <x v="8"/>
    <x v="1382"/>
    <n v="12.843"/>
    <n v="3"/>
    <n v="0.7"/>
    <n v="-9.8462999999999994"/>
    <n v="3.8529000000000004"/>
    <n v="8.9901"/>
    <x v="1"/>
    <x v="10"/>
    <s v="Q1"/>
    <x v="3"/>
  </r>
  <r>
    <n v="6489"/>
    <s v="CA-2015-120621"/>
    <x v="1113"/>
    <x v="211"/>
    <x v="1"/>
    <s v="JW-16075"/>
    <s v="Julia West"/>
    <x v="0"/>
    <x v="0"/>
    <x v="108"/>
    <s v="North Carolina"/>
    <x v="222"/>
    <x v="0"/>
    <x v="145"/>
    <x v="1"/>
    <x v="10"/>
    <x v="146"/>
    <n v="295.45600000000002"/>
    <n v="14"/>
    <n v="0.2"/>
    <n v="96.023200000000003"/>
    <n v="236.36480000000003"/>
    <n v="59.091200000000008"/>
    <x v="1"/>
    <x v="10"/>
    <s v="Q1"/>
    <x v="3"/>
  </r>
  <r>
    <n v="6490"/>
    <s v="US-2017-148866"/>
    <x v="20"/>
    <x v="706"/>
    <x v="1"/>
    <s v="JM-15535"/>
    <s v="Jessica Myrick"/>
    <x v="0"/>
    <x v="0"/>
    <x v="20"/>
    <s v="New York"/>
    <x v="164"/>
    <x v="3"/>
    <x v="1434"/>
    <x v="1"/>
    <x v="10"/>
    <x v="1422"/>
    <n v="32.4"/>
    <n v="5"/>
    <n v="0"/>
    <n v="15.552"/>
    <n v="32.4"/>
    <n v="0"/>
    <x v="3"/>
    <x v="8"/>
    <s v="Q3"/>
    <x v="0"/>
  </r>
  <r>
    <n v="6491"/>
    <s v="CA-2014-149594"/>
    <x v="1114"/>
    <x v="76"/>
    <x v="1"/>
    <s v="MF-18250"/>
    <s v="Monica Federle"/>
    <x v="1"/>
    <x v="0"/>
    <x v="10"/>
    <s v="Pennsylvania"/>
    <x v="74"/>
    <x v="3"/>
    <x v="596"/>
    <x v="0"/>
    <x v="5"/>
    <x v="596"/>
    <n v="103.93600000000001"/>
    <n v="4"/>
    <n v="0.2"/>
    <n v="16.889600000000002"/>
    <n v="83.148800000000008"/>
    <n v="20.787200000000002"/>
    <x v="2"/>
    <x v="8"/>
    <s v="Q3"/>
    <x v="2"/>
  </r>
  <r>
    <n v="6492"/>
    <s v="CA-2016-113845"/>
    <x v="73"/>
    <x v="539"/>
    <x v="1"/>
    <s v="FA-14230"/>
    <s v="Frank Atkinson"/>
    <x v="1"/>
    <x v="0"/>
    <x v="333"/>
    <s v="Florida"/>
    <x v="414"/>
    <x v="0"/>
    <x v="199"/>
    <x v="0"/>
    <x v="0"/>
    <x v="200"/>
    <n v="289.56799999999998"/>
    <n v="2"/>
    <n v="0.2"/>
    <n v="10.8588"/>
    <n v="231.65440000000001"/>
    <n v="57.913600000000002"/>
    <x v="0"/>
    <x v="0"/>
    <s v="Q4"/>
    <x v="1"/>
  </r>
  <r>
    <n v="6493"/>
    <s v="CA-2016-113845"/>
    <x v="73"/>
    <x v="539"/>
    <x v="1"/>
    <s v="FA-14230"/>
    <s v="Frank Atkinson"/>
    <x v="1"/>
    <x v="0"/>
    <x v="333"/>
    <s v="Florida"/>
    <x v="414"/>
    <x v="0"/>
    <x v="337"/>
    <x v="1"/>
    <x v="4"/>
    <x v="337"/>
    <n v="39.72"/>
    <n v="5"/>
    <n v="0.2"/>
    <n v="4.4684999999999997"/>
    <n v="31.776"/>
    <n v="7.944"/>
    <x v="0"/>
    <x v="0"/>
    <s v="Q4"/>
    <x v="1"/>
  </r>
  <r>
    <n v="6494"/>
    <s v="CA-2016-113845"/>
    <x v="73"/>
    <x v="539"/>
    <x v="1"/>
    <s v="FA-14230"/>
    <s v="Frank Atkinson"/>
    <x v="1"/>
    <x v="0"/>
    <x v="333"/>
    <s v="Florida"/>
    <x v="414"/>
    <x v="0"/>
    <x v="1081"/>
    <x v="2"/>
    <x v="7"/>
    <x v="1071"/>
    <n v="244.768"/>
    <n v="4"/>
    <n v="0.2"/>
    <n v="24.476800000000001"/>
    <n v="195.81440000000001"/>
    <n v="48.953600000000002"/>
    <x v="0"/>
    <x v="0"/>
    <s v="Q4"/>
    <x v="1"/>
  </r>
  <r>
    <n v="6495"/>
    <s v="CA-2017-111262"/>
    <x v="960"/>
    <x v="943"/>
    <x v="0"/>
    <s v="KH-16510"/>
    <s v="Keith Herrera"/>
    <x v="0"/>
    <x v="0"/>
    <x v="12"/>
    <s v="Texas"/>
    <x v="14"/>
    <x v="2"/>
    <x v="46"/>
    <x v="2"/>
    <x v="11"/>
    <x v="46"/>
    <n v="24"/>
    <n v="2"/>
    <n v="0.2"/>
    <n v="-2.7"/>
    <n v="19.200000000000003"/>
    <n v="4.8000000000000007"/>
    <x v="3"/>
    <x v="2"/>
    <s v="Q4"/>
    <x v="3"/>
  </r>
  <r>
    <n v="6496"/>
    <s v="CA-2017-111262"/>
    <x v="960"/>
    <x v="943"/>
    <x v="0"/>
    <s v="KH-16510"/>
    <s v="Keith Herrera"/>
    <x v="0"/>
    <x v="0"/>
    <x v="12"/>
    <s v="Texas"/>
    <x v="14"/>
    <x v="2"/>
    <x v="289"/>
    <x v="1"/>
    <x v="10"/>
    <x v="289"/>
    <n v="15.552"/>
    <n v="3"/>
    <n v="0.2"/>
    <n v="5.4432"/>
    <n v="12.441600000000001"/>
    <n v="3.1104000000000003"/>
    <x v="3"/>
    <x v="2"/>
    <s v="Q4"/>
    <x v="3"/>
  </r>
  <r>
    <n v="6497"/>
    <s v="CA-2017-111262"/>
    <x v="960"/>
    <x v="943"/>
    <x v="0"/>
    <s v="KH-16510"/>
    <s v="Keith Herrera"/>
    <x v="0"/>
    <x v="0"/>
    <x v="12"/>
    <s v="Texas"/>
    <x v="14"/>
    <x v="2"/>
    <x v="960"/>
    <x v="2"/>
    <x v="11"/>
    <x v="953"/>
    <n v="26.175999999999998"/>
    <n v="2"/>
    <n v="0.2"/>
    <n v="-3.2719999999999998"/>
    <n v="20.940799999999999"/>
    <n v="5.2351999999999999"/>
    <x v="3"/>
    <x v="2"/>
    <s v="Q4"/>
    <x v="3"/>
  </r>
  <r>
    <n v="6498"/>
    <s v="CA-2015-103135"/>
    <x v="1115"/>
    <x v="376"/>
    <x v="1"/>
    <s v="SS-20515"/>
    <s v="Shirley Schmidt"/>
    <x v="2"/>
    <x v="0"/>
    <x v="103"/>
    <s v="Kentucky"/>
    <x v="175"/>
    <x v="0"/>
    <x v="5"/>
    <x v="0"/>
    <x v="5"/>
    <x v="5"/>
    <n v="20.94"/>
    <n v="3"/>
    <n v="0"/>
    <n v="6.0726000000000004"/>
    <n v="20.94"/>
    <n v="0"/>
    <x v="1"/>
    <x v="7"/>
    <s v="Q3"/>
    <x v="5"/>
  </r>
  <r>
    <n v="6499"/>
    <s v="CA-2015-103135"/>
    <x v="1115"/>
    <x v="376"/>
    <x v="1"/>
    <s v="SS-20515"/>
    <s v="Shirley Schmidt"/>
    <x v="2"/>
    <x v="0"/>
    <x v="103"/>
    <s v="Kentucky"/>
    <x v="175"/>
    <x v="0"/>
    <x v="491"/>
    <x v="1"/>
    <x v="8"/>
    <x v="491"/>
    <n v="135.09"/>
    <n v="9"/>
    <n v="0"/>
    <n v="62.141399999999997"/>
    <n v="135.09"/>
    <n v="0"/>
    <x v="1"/>
    <x v="7"/>
    <s v="Q3"/>
    <x v="5"/>
  </r>
  <r>
    <n v="6500"/>
    <s v="CA-2015-103135"/>
    <x v="1115"/>
    <x v="376"/>
    <x v="1"/>
    <s v="SS-20515"/>
    <s v="Shirley Schmidt"/>
    <x v="2"/>
    <x v="0"/>
    <x v="103"/>
    <s v="Kentucky"/>
    <x v="175"/>
    <x v="0"/>
    <x v="1235"/>
    <x v="2"/>
    <x v="11"/>
    <x v="1218"/>
    <n v="279.86"/>
    <n v="14"/>
    <n v="0"/>
    <n v="64.367800000000003"/>
    <n v="279.86"/>
    <n v="0"/>
    <x v="1"/>
    <x v="7"/>
    <s v="Q3"/>
    <x v="5"/>
  </r>
  <r>
    <n v="6501"/>
    <s v="CA-2015-103135"/>
    <x v="1115"/>
    <x v="376"/>
    <x v="1"/>
    <s v="SS-20515"/>
    <s v="Shirley Schmidt"/>
    <x v="2"/>
    <x v="0"/>
    <x v="103"/>
    <s v="Kentucky"/>
    <x v="175"/>
    <x v="0"/>
    <x v="491"/>
    <x v="1"/>
    <x v="8"/>
    <x v="491"/>
    <n v="90.06"/>
    <n v="6"/>
    <n v="0"/>
    <n v="41.427599999999998"/>
    <n v="90.06"/>
    <n v="0"/>
    <x v="1"/>
    <x v="7"/>
    <s v="Q3"/>
    <x v="5"/>
  </r>
  <r>
    <n v="6502"/>
    <s v="CA-2014-129147"/>
    <x v="981"/>
    <x v="1057"/>
    <x v="1"/>
    <s v="LC-17050"/>
    <s v="Liz Carlisle"/>
    <x v="0"/>
    <x v="0"/>
    <x v="64"/>
    <s v="Ohio"/>
    <x v="81"/>
    <x v="3"/>
    <x v="1501"/>
    <x v="2"/>
    <x v="7"/>
    <x v="1489"/>
    <n v="539.96400000000006"/>
    <n v="6"/>
    <n v="0.4"/>
    <n v="-107.9928"/>
    <n v="323.97840000000002"/>
    <n v="215.98560000000003"/>
    <x v="2"/>
    <x v="0"/>
    <s v="Q4"/>
    <x v="1"/>
  </r>
  <r>
    <n v="6503"/>
    <s v="CA-2014-129147"/>
    <x v="981"/>
    <x v="1057"/>
    <x v="1"/>
    <s v="LC-17050"/>
    <s v="Liz Carlisle"/>
    <x v="0"/>
    <x v="0"/>
    <x v="64"/>
    <s v="Ohio"/>
    <x v="81"/>
    <x v="3"/>
    <x v="179"/>
    <x v="2"/>
    <x v="7"/>
    <x v="180"/>
    <n v="50.231999999999999"/>
    <n v="7"/>
    <n v="0.4"/>
    <n v="-10.0464"/>
    <n v="30.139199999999999"/>
    <n v="20.0928"/>
    <x v="2"/>
    <x v="0"/>
    <s v="Q4"/>
    <x v="1"/>
  </r>
  <r>
    <n v="6504"/>
    <s v="CA-2014-129147"/>
    <x v="981"/>
    <x v="1057"/>
    <x v="1"/>
    <s v="LC-17050"/>
    <s v="Liz Carlisle"/>
    <x v="0"/>
    <x v="0"/>
    <x v="64"/>
    <s v="Ohio"/>
    <x v="81"/>
    <x v="3"/>
    <x v="410"/>
    <x v="1"/>
    <x v="8"/>
    <x v="410"/>
    <n v="19.242000000000001"/>
    <n v="3"/>
    <n v="0.7"/>
    <n v="-13.4694"/>
    <n v="5.7726000000000015"/>
    <n v="13.4694"/>
    <x v="2"/>
    <x v="0"/>
    <s v="Q4"/>
    <x v="1"/>
  </r>
  <r>
    <n v="6505"/>
    <s v="CA-2017-128265"/>
    <x v="701"/>
    <x v="228"/>
    <x v="0"/>
    <s v="VW-21775"/>
    <s v="Victoria Wilson"/>
    <x v="1"/>
    <x v="0"/>
    <x v="20"/>
    <s v="New York"/>
    <x v="164"/>
    <x v="3"/>
    <x v="403"/>
    <x v="1"/>
    <x v="4"/>
    <x v="404"/>
    <n v="1247.6400000000001"/>
    <n v="3"/>
    <n v="0"/>
    <n v="349.33920000000001"/>
    <n v="1247.6400000000001"/>
    <n v="0"/>
    <x v="3"/>
    <x v="0"/>
    <s v="Q4"/>
    <x v="5"/>
  </r>
  <r>
    <n v="6506"/>
    <s v="CA-2016-152331"/>
    <x v="190"/>
    <x v="991"/>
    <x v="1"/>
    <s v="LD-16855"/>
    <s v="Lela Donovan"/>
    <x v="1"/>
    <x v="0"/>
    <x v="22"/>
    <s v="Illinois"/>
    <x v="155"/>
    <x v="2"/>
    <x v="147"/>
    <x v="1"/>
    <x v="6"/>
    <x v="148"/>
    <n v="5.3040000000000003"/>
    <n v="3"/>
    <n v="0.2"/>
    <n v="0.46410000000000001"/>
    <n v="4.2432000000000007"/>
    <n v="1.0608000000000002"/>
    <x v="0"/>
    <x v="1"/>
    <s v="Q2"/>
    <x v="1"/>
  </r>
  <r>
    <n v="6507"/>
    <s v="US-2016-128909"/>
    <x v="790"/>
    <x v="1202"/>
    <x v="0"/>
    <s v="SP-20545"/>
    <s v="Sibella Parks"/>
    <x v="1"/>
    <x v="0"/>
    <x v="10"/>
    <s v="Pennsylvania"/>
    <x v="105"/>
    <x v="3"/>
    <x v="1774"/>
    <x v="1"/>
    <x v="10"/>
    <x v="1764"/>
    <n v="19.135999999999999"/>
    <n v="4"/>
    <n v="0.2"/>
    <n v="5.98"/>
    <n v="15.3088"/>
    <n v="3.8271999999999999"/>
    <x v="0"/>
    <x v="2"/>
    <s v="Q4"/>
    <x v="1"/>
  </r>
  <r>
    <n v="6508"/>
    <s v="US-2016-128909"/>
    <x v="790"/>
    <x v="1202"/>
    <x v="0"/>
    <s v="SP-20545"/>
    <s v="Sibella Parks"/>
    <x v="1"/>
    <x v="0"/>
    <x v="10"/>
    <s v="Pennsylvania"/>
    <x v="105"/>
    <x v="3"/>
    <x v="575"/>
    <x v="0"/>
    <x v="5"/>
    <x v="575"/>
    <n v="332.83199999999999"/>
    <n v="4"/>
    <n v="0.2"/>
    <n v="-24.962399999999999"/>
    <n v="266.26560000000001"/>
    <n v="66.566400000000002"/>
    <x v="0"/>
    <x v="2"/>
    <s v="Q4"/>
    <x v="1"/>
  </r>
  <r>
    <n v="6509"/>
    <s v="CA-2017-102197"/>
    <x v="698"/>
    <x v="738"/>
    <x v="1"/>
    <s v="DK-13150"/>
    <s v="David Kendrick"/>
    <x v="1"/>
    <x v="0"/>
    <x v="20"/>
    <s v="New York"/>
    <x v="29"/>
    <x v="3"/>
    <x v="314"/>
    <x v="1"/>
    <x v="10"/>
    <x v="366"/>
    <n v="279.89999999999998"/>
    <n v="5"/>
    <n v="0"/>
    <n v="137.15100000000001"/>
    <n v="279.89999999999998"/>
    <n v="0"/>
    <x v="3"/>
    <x v="4"/>
    <s v="Q4"/>
    <x v="4"/>
  </r>
  <r>
    <n v="6510"/>
    <s v="CA-2017-102197"/>
    <x v="698"/>
    <x v="738"/>
    <x v="1"/>
    <s v="DK-13150"/>
    <s v="David Kendrick"/>
    <x v="1"/>
    <x v="0"/>
    <x v="20"/>
    <s v="New York"/>
    <x v="29"/>
    <x v="3"/>
    <x v="301"/>
    <x v="1"/>
    <x v="8"/>
    <x v="301"/>
    <n v="50.351999999999997"/>
    <n v="3"/>
    <n v="0.2"/>
    <n v="17.623200000000001"/>
    <n v="40.281599999999997"/>
    <n v="10.070399999999999"/>
    <x v="3"/>
    <x v="4"/>
    <s v="Q4"/>
    <x v="4"/>
  </r>
  <r>
    <n v="6511"/>
    <s v="CA-2017-102197"/>
    <x v="698"/>
    <x v="738"/>
    <x v="1"/>
    <s v="DK-13150"/>
    <s v="David Kendrick"/>
    <x v="1"/>
    <x v="0"/>
    <x v="20"/>
    <s v="New York"/>
    <x v="29"/>
    <x v="3"/>
    <x v="752"/>
    <x v="1"/>
    <x v="10"/>
    <x v="750"/>
    <n v="34.020000000000003"/>
    <n v="3"/>
    <n v="0"/>
    <n v="16.669799999999999"/>
    <n v="34.020000000000003"/>
    <n v="0"/>
    <x v="3"/>
    <x v="4"/>
    <s v="Q4"/>
    <x v="4"/>
  </r>
  <r>
    <n v="6512"/>
    <s v="CA-2017-167640"/>
    <x v="904"/>
    <x v="935"/>
    <x v="1"/>
    <s v="FC-14245"/>
    <s v="Frank Carlisle"/>
    <x v="2"/>
    <x v="0"/>
    <x v="8"/>
    <s v="California"/>
    <x v="9"/>
    <x v="1"/>
    <x v="703"/>
    <x v="1"/>
    <x v="6"/>
    <x v="703"/>
    <n v="23.88"/>
    <n v="6"/>
    <n v="0"/>
    <n v="8.1191999999999993"/>
    <n v="23.88"/>
    <n v="0"/>
    <x v="3"/>
    <x v="10"/>
    <s v="Q1"/>
    <x v="2"/>
  </r>
  <r>
    <n v="6513"/>
    <s v="CA-2017-167640"/>
    <x v="904"/>
    <x v="935"/>
    <x v="1"/>
    <s v="FC-14245"/>
    <s v="Frank Carlisle"/>
    <x v="2"/>
    <x v="0"/>
    <x v="8"/>
    <s v="California"/>
    <x v="9"/>
    <x v="1"/>
    <x v="1363"/>
    <x v="1"/>
    <x v="2"/>
    <x v="1349"/>
    <n v="11.52"/>
    <n v="4"/>
    <n v="0"/>
    <n v="5.6448"/>
    <n v="11.52"/>
    <n v="0"/>
    <x v="3"/>
    <x v="10"/>
    <s v="Q1"/>
    <x v="2"/>
  </r>
  <r>
    <n v="6514"/>
    <s v="CA-2017-167640"/>
    <x v="904"/>
    <x v="935"/>
    <x v="1"/>
    <s v="FC-14245"/>
    <s v="Frank Carlisle"/>
    <x v="2"/>
    <x v="0"/>
    <x v="8"/>
    <s v="California"/>
    <x v="9"/>
    <x v="1"/>
    <x v="1522"/>
    <x v="1"/>
    <x v="10"/>
    <x v="1509"/>
    <n v="286.93"/>
    <n v="7"/>
    <n v="0"/>
    <n v="140.59569999999999"/>
    <n v="286.93"/>
    <n v="0"/>
    <x v="3"/>
    <x v="10"/>
    <s v="Q1"/>
    <x v="2"/>
  </r>
  <r>
    <n v="6515"/>
    <s v="CA-2017-167640"/>
    <x v="904"/>
    <x v="935"/>
    <x v="1"/>
    <s v="FC-14245"/>
    <s v="Frank Carlisle"/>
    <x v="2"/>
    <x v="0"/>
    <x v="8"/>
    <s v="California"/>
    <x v="9"/>
    <x v="1"/>
    <x v="957"/>
    <x v="2"/>
    <x v="7"/>
    <x v="950"/>
    <n v="206.38399999999999"/>
    <n v="2"/>
    <n v="0.2"/>
    <n v="23.2182"/>
    <n v="165.10720000000001"/>
    <n v="41.276800000000001"/>
    <x v="3"/>
    <x v="10"/>
    <s v="Q1"/>
    <x v="2"/>
  </r>
  <r>
    <n v="6516"/>
    <s v="US-2017-116652"/>
    <x v="175"/>
    <x v="184"/>
    <x v="1"/>
    <s v="RD-19480"/>
    <s v="Rick Duston"/>
    <x v="0"/>
    <x v="0"/>
    <x v="8"/>
    <s v="California"/>
    <x v="34"/>
    <x v="1"/>
    <x v="955"/>
    <x v="0"/>
    <x v="1"/>
    <x v="948"/>
    <n v="218.352"/>
    <n v="3"/>
    <n v="0.2"/>
    <n v="0"/>
    <n v="174.6816"/>
    <n v="43.670400000000001"/>
    <x v="3"/>
    <x v="8"/>
    <s v="Q3"/>
    <x v="5"/>
  </r>
  <r>
    <n v="6517"/>
    <s v="US-2017-116652"/>
    <x v="175"/>
    <x v="184"/>
    <x v="1"/>
    <s v="RD-19480"/>
    <s v="Rick Duston"/>
    <x v="0"/>
    <x v="0"/>
    <x v="8"/>
    <s v="California"/>
    <x v="34"/>
    <x v="1"/>
    <x v="1060"/>
    <x v="0"/>
    <x v="5"/>
    <x v="1049"/>
    <n v="529.9"/>
    <n v="5"/>
    <n v="0"/>
    <n v="105.98"/>
    <n v="529.9"/>
    <n v="0"/>
    <x v="3"/>
    <x v="8"/>
    <s v="Q3"/>
    <x v="5"/>
  </r>
  <r>
    <n v="6518"/>
    <s v="US-2017-116652"/>
    <x v="175"/>
    <x v="184"/>
    <x v="1"/>
    <s v="RD-19480"/>
    <s v="Rick Duston"/>
    <x v="0"/>
    <x v="0"/>
    <x v="8"/>
    <s v="California"/>
    <x v="34"/>
    <x v="1"/>
    <x v="1068"/>
    <x v="1"/>
    <x v="6"/>
    <x v="1057"/>
    <n v="99.3"/>
    <n v="10"/>
    <n v="0"/>
    <n v="41.706000000000003"/>
    <n v="99.3"/>
    <n v="0"/>
    <x v="3"/>
    <x v="8"/>
    <s v="Q3"/>
    <x v="5"/>
  </r>
  <r>
    <n v="6519"/>
    <s v="US-2017-116652"/>
    <x v="175"/>
    <x v="184"/>
    <x v="1"/>
    <s v="RD-19480"/>
    <s v="Rick Duston"/>
    <x v="0"/>
    <x v="0"/>
    <x v="8"/>
    <s v="California"/>
    <x v="34"/>
    <x v="1"/>
    <x v="1309"/>
    <x v="1"/>
    <x v="9"/>
    <x v="1294"/>
    <n v="108.96"/>
    <n v="2"/>
    <n v="0"/>
    <n v="30.508800000000001"/>
    <n v="108.96"/>
    <n v="0"/>
    <x v="3"/>
    <x v="8"/>
    <s v="Q3"/>
    <x v="5"/>
  </r>
  <r>
    <n v="6520"/>
    <s v="US-2017-116652"/>
    <x v="175"/>
    <x v="184"/>
    <x v="1"/>
    <s v="RD-19480"/>
    <s v="Rick Duston"/>
    <x v="0"/>
    <x v="0"/>
    <x v="8"/>
    <s v="California"/>
    <x v="34"/>
    <x v="1"/>
    <x v="472"/>
    <x v="1"/>
    <x v="8"/>
    <x v="473"/>
    <n v="2.6880000000000002"/>
    <n v="1"/>
    <n v="0.2"/>
    <n v="0.84"/>
    <n v="2.1504000000000003"/>
    <n v="0.53760000000000008"/>
    <x v="3"/>
    <x v="8"/>
    <s v="Q3"/>
    <x v="5"/>
  </r>
  <r>
    <n v="6521"/>
    <s v="CA-2017-138289"/>
    <x v="1034"/>
    <x v="827"/>
    <x v="0"/>
    <s v="AR-10540"/>
    <s v="Andy Reiter"/>
    <x v="0"/>
    <x v="0"/>
    <x v="25"/>
    <s v="Michigan"/>
    <x v="30"/>
    <x v="2"/>
    <x v="316"/>
    <x v="1"/>
    <x v="8"/>
    <x v="316"/>
    <n v="5443.96"/>
    <n v="4"/>
    <n v="0"/>
    <n v="2504.2215999999999"/>
    <n v="5443.96"/>
    <n v="0"/>
    <x v="3"/>
    <x v="9"/>
    <s v="Q1"/>
    <x v="2"/>
  </r>
  <r>
    <n v="6522"/>
    <s v="CA-2017-138289"/>
    <x v="1034"/>
    <x v="827"/>
    <x v="0"/>
    <s v="AR-10540"/>
    <s v="Andy Reiter"/>
    <x v="0"/>
    <x v="0"/>
    <x v="25"/>
    <s v="Michigan"/>
    <x v="30"/>
    <x v="2"/>
    <x v="1719"/>
    <x v="0"/>
    <x v="1"/>
    <x v="1706"/>
    <n v="302.67"/>
    <n v="3"/>
    <n v="0"/>
    <n v="72.640799999999999"/>
    <n v="302.67"/>
    <n v="0"/>
    <x v="3"/>
    <x v="9"/>
    <s v="Q1"/>
    <x v="2"/>
  </r>
  <r>
    <n v="6523"/>
    <s v="CA-2017-138289"/>
    <x v="1034"/>
    <x v="827"/>
    <x v="0"/>
    <s v="AR-10540"/>
    <s v="Andy Reiter"/>
    <x v="0"/>
    <x v="0"/>
    <x v="25"/>
    <s v="Michigan"/>
    <x v="30"/>
    <x v="2"/>
    <x v="1788"/>
    <x v="1"/>
    <x v="10"/>
    <x v="1778"/>
    <n v="56.07"/>
    <n v="7"/>
    <n v="0"/>
    <n v="25.2315"/>
    <n v="56.07"/>
    <n v="0"/>
    <x v="3"/>
    <x v="9"/>
    <s v="Q1"/>
    <x v="2"/>
  </r>
  <r>
    <n v="6524"/>
    <s v="CA-2016-129308"/>
    <x v="274"/>
    <x v="522"/>
    <x v="1"/>
    <s v="CC-12100"/>
    <s v="Chad Cunningham"/>
    <x v="2"/>
    <x v="0"/>
    <x v="10"/>
    <s v="Pennsylvania"/>
    <x v="74"/>
    <x v="3"/>
    <x v="1621"/>
    <x v="1"/>
    <x v="2"/>
    <x v="1612"/>
    <n v="10.08"/>
    <n v="2"/>
    <n v="0.2"/>
    <n v="3.2759999999999998"/>
    <n v="8.0640000000000001"/>
    <n v="2.016"/>
    <x v="0"/>
    <x v="7"/>
    <s v="Q3"/>
    <x v="6"/>
  </r>
  <r>
    <n v="6525"/>
    <s v="CA-2016-129308"/>
    <x v="274"/>
    <x v="522"/>
    <x v="1"/>
    <s v="CC-12100"/>
    <s v="Chad Cunningham"/>
    <x v="2"/>
    <x v="0"/>
    <x v="10"/>
    <s v="Pennsylvania"/>
    <x v="74"/>
    <x v="3"/>
    <x v="966"/>
    <x v="2"/>
    <x v="7"/>
    <x v="959"/>
    <n v="59.994"/>
    <n v="1"/>
    <n v="0.4"/>
    <n v="-12.998699999999999"/>
    <n v="35.996400000000001"/>
    <n v="23.997600000000002"/>
    <x v="0"/>
    <x v="7"/>
    <s v="Q3"/>
    <x v="6"/>
  </r>
  <r>
    <n v="6526"/>
    <s v="CA-2016-129308"/>
    <x v="274"/>
    <x v="522"/>
    <x v="1"/>
    <s v="CC-12100"/>
    <s v="Chad Cunningham"/>
    <x v="2"/>
    <x v="0"/>
    <x v="10"/>
    <s v="Pennsylvania"/>
    <x v="74"/>
    <x v="3"/>
    <x v="31"/>
    <x v="1"/>
    <x v="8"/>
    <x v="31"/>
    <n v="5.7149999999999999"/>
    <n v="5"/>
    <n v="0.7"/>
    <n v="-4.7625000000000002"/>
    <n v="1.7145000000000001"/>
    <n v="4.0004999999999997"/>
    <x v="0"/>
    <x v="7"/>
    <s v="Q3"/>
    <x v="6"/>
  </r>
  <r>
    <n v="6527"/>
    <s v="CA-2016-129308"/>
    <x v="274"/>
    <x v="522"/>
    <x v="1"/>
    <s v="CC-12100"/>
    <s v="Chad Cunningham"/>
    <x v="2"/>
    <x v="0"/>
    <x v="10"/>
    <s v="Pennsylvania"/>
    <x v="74"/>
    <x v="3"/>
    <x v="1375"/>
    <x v="1"/>
    <x v="8"/>
    <x v="1360"/>
    <n v="9.42"/>
    <n v="5"/>
    <n v="0.7"/>
    <n v="-7.85"/>
    <n v="2.8260000000000005"/>
    <n v="6.5939999999999994"/>
    <x v="0"/>
    <x v="7"/>
    <s v="Q3"/>
    <x v="6"/>
  </r>
  <r>
    <n v="6528"/>
    <s v="CA-2016-157791"/>
    <x v="443"/>
    <x v="470"/>
    <x v="0"/>
    <s v="CA-11965"/>
    <s v="Carol Adams"/>
    <x v="1"/>
    <x v="0"/>
    <x v="99"/>
    <s v="Rhode Island"/>
    <x v="122"/>
    <x v="3"/>
    <x v="615"/>
    <x v="2"/>
    <x v="16"/>
    <x v="615"/>
    <n v="1999.96"/>
    <n v="4"/>
    <n v="0"/>
    <n v="899.98199999999997"/>
    <n v="1999.96"/>
    <n v="0"/>
    <x v="0"/>
    <x v="4"/>
    <s v="Q4"/>
    <x v="5"/>
  </r>
  <r>
    <n v="6529"/>
    <s v="CA-2014-146864"/>
    <x v="1091"/>
    <x v="166"/>
    <x v="1"/>
    <s v="BT-11530"/>
    <s v="Bradley Talbott"/>
    <x v="2"/>
    <x v="0"/>
    <x v="20"/>
    <s v="New York"/>
    <x v="23"/>
    <x v="3"/>
    <x v="1789"/>
    <x v="1"/>
    <x v="4"/>
    <x v="1779"/>
    <n v="216.4"/>
    <n v="4"/>
    <n v="0"/>
    <n v="56.264000000000003"/>
    <n v="216.4"/>
    <n v="0"/>
    <x v="2"/>
    <x v="4"/>
    <s v="Q4"/>
    <x v="2"/>
  </r>
  <r>
    <n v="6530"/>
    <s v="CA-2014-103744"/>
    <x v="1116"/>
    <x v="1203"/>
    <x v="1"/>
    <s v="MG-17875"/>
    <s v="Michael Grace"/>
    <x v="2"/>
    <x v="0"/>
    <x v="236"/>
    <s v="Texas"/>
    <x v="293"/>
    <x v="2"/>
    <x v="865"/>
    <x v="1"/>
    <x v="2"/>
    <x v="859"/>
    <n v="6.9359999999999999"/>
    <n v="3"/>
    <n v="0.2"/>
    <n v="2.3409"/>
    <n v="5.5488"/>
    <n v="1.3872"/>
    <x v="2"/>
    <x v="11"/>
    <s v="Q1"/>
    <x v="1"/>
  </r>
  <r>
    <n v="6531"/>
    <s v="CA-2014-103744"/>
    <x v="1116"/>
    <x v="1203"/>
    <x v="1"/>
    <s v="MG-17875"/>
    <s v="Michael Grace"/>
    <x v="2"/>
    <x v="0"/>
    <x v="236"/>
    <s v="Texas"/>
    <x v="293"/>
    <x v="2"/>
    <x v="777"/>
    <x v="1"/>
    <x v="8"/>
    <x v="776"/>
    <n v="4.4279999999999999"/>
    <n v="3"/>
    <n v="0.8"/>
    <n v="-6.8634000000000004"/>
    <n v="0.88559999999999983"/>
    <n v="3.5424000000000002"/>
    <x v="2"/>
    <x v="11"/>
    <s v="Q1"/>
    <x v="1"/>
  </r>
  <r>
    <n v="6532"/>
    <s v="US-2017-107384"/>
    <x v="769"/>
    <x v="274"/>
    <x v="1"/>
    <s v="TP-21130"/>
    <s v="Theone Pippenger"/>
    <x v="0"/>
    <x v="0"/>
    <x v="30"/>
    <s v="Minnesota"/>
    <x v="38"/>
    <x v="2"/>
    <x v="1039"/>
    <x v="1"/>
    <x v="6"/>
    <x v="1029"/>
    <n v="8.8000000000000007"/>
    <n v="5"/>
    <n v="0"/>
    <n v="2.552"/>
    <n v="8.8000000000000007"/>
    <n v="0"/>
    <x v="3"/>
    <x v="4"/>
    <s v="Q4"/>
    <x v="2"/>
  </r>
  <r>
    <n v="6533"/>
    <s v="US-2017-107384"/>
    <x v="769"/>
    <x v="274"/>
    <x v="1"/>
    <s v="TP-21130"/>
    <s v="Theone Pippenger"/>
    <x v="0"/>
    <x v="0"/>
    <x v="30"/>
    <s v="Minnesota"/>
    <x v="38"/>
    <x v="2"/>
    <x v="1779"/>
    <x v="2"/>
    <x v="11"/>
    <x v="1769"/>
    <n v="142.80000000000001"/>
    <n v="1"/>
    <n v="0"/>
    <n v="29.988"/>
    <n v="142.80000000000001"/>
    <n v="0"/>
    <x v="3"/>
    <x v="4"/>
    <s v="Q4"/>
    <x v="2"/>
  </r>
  <r>
    <n v="6534"/>
    <s v="US-2017-107384"/>
    <x v="769"/>
    <x v="274"/>
    <x v="1"/>
    <s v="TP-21130"/>
    <s v="Theone Pippenger"/>
    <x v="0"/>
    <x v="0"/>
    <x v="30"/>
    <s v="Minnesota"/>
    <x v="38"/>
    <x v="2"/>
    <x v="1593"/>
    <x v="2"/>
    <x v="11"/>
    <x v="1585"/>
    <n v="399.95"/>
    <n v="5"/>
    <n v="0"/>
    <n v="143.982"/>
    <n v="399.95"/>
    <n v="0"/>
    <x v="3"/>
    <x v="4"/>
    <s v="Q4"/>
    <x v="2"/>
  </r>
  <r>
    <n v="6535"/>
    <s v="CA-2014-128209"/>
    <x v="664"/>
    <x v="794"/>
    <x v="1"/>
    <s v="GT-14710"/>
    <s v="Greg Tran"/>
    <x v="0"/>
    <x v="0"/>
    <x v="198"/>
    <s v="New York"/>
    <x v="249"/>
    <x v="3"/>
    <x v="1176"/>
    <x v="1"/>
    <x v="8"/>
    <x v="1162"/>
    <n v="2152.7759999999998"/>
    <n v="3"/>
    <n v="0.2"/>
    <n v="726.56190000000004"/>
    <n v="1722.2208000000001"/>
    <n v="430.55520000000001"/>
    <x v="2"/>
    <x v="0"/>
    <s v="Q4"/>
    <x v="2"/>
  </r>
  <r>
    <n v="6536"/>
    <s v="CA-2014-128209"/>
    <x v="664"/>
    <x v="794"/>
    <x v="1"/>
    <s v="GT-14710"/>
    <s v="Greg Tran"/>
    <x v="0"/>
    <x v="0"/>
    <x v="198"/>
    <s v="New York"/>
    <x v="249"/>
    <x v="3"/>
    <x v="1248"/>
    <x v="0"/>
    <x v="0"/>
    <x v="1232"/>
    <n v="4007.84"/>
    <n v="10"/>
    <n v="0.2"/>
    <n v="-50.097999999999999"/>
    <n v="3206.2720000000004"/>
    <n v="801.5680000000001"/>
    <x v="2"/>
    <x v="0"/>
    <s v="Q4"/>
    <x v="2"/>
  </r>
  <r>
    <n v="6537"/>
    <s v="CA-2014-169684"/>
    <x v="22"/>
    <x v="1204"/>
    <x v="2"/>
    <s v="FH-14365"/>
    <s v="Fred Hopkins"/>
    <x v="1"/>
    <x v="0"/>
    <x v="289"/>
    <s v="Tennessee"/>
    <x v="364"/>
    <x v="0"/>
    <x v="962"/>
    <x v="0"/>
    <x v="3"/>
    <x v="955"/>
    <n v="328.59"/>
    <n v="3"/>
    <n v="0.4"/>
    <n v="-147.8655"/>
    <n v="197.15399999999997"/>
    <n v="131.43600000000001"/>
    <x v="2"/>
    <x v="2"/>
    <s v="Q4"/>
    <x v="2"/>
  </r>
  <r>
    <n v="6538"/>
    <s v="CA-2014-169684"/>
    <x v="22"/>
    <x v="1204"/>
    <x v="2"/>
    <s v="FH-14365"/>
    <s v="Fred Hopkins"/>
    <x v="1"/>
    <x v="0"/>
    <x v="289"/>
    <s v="Tennessee"/>
    <x v="364"/>
    <x v="0"/>
    <x v="356"/>
    <x v="1"/>
    <x v="4"/>
    <x v="356"/>
    <n v="98.352000000000004"/>
    <n v="3"/>
    <n v="0.2"/>
    <n v="-24.588000000000001"/>
    <n v="78.681600000000003"/>
    <n v="19.670400000000001"/>
    <x v="2"/>
    <x v="2"/>
    <s v="Q4"/>
    <x v="2"/>
  </r>
  <r>
    <n v="6539"/>
    <s v="CA-2015-109862"/>
    <x v="969"/>
    <x v="697"/>
    <x v="1"/>
    <s v="HK-14890"/>
    <s v="Heather Kirkland"/>
    <x v="1"/>
    <x v="0"/>
    <x v="46"/>
    <s v="Delaware"/>
    <x v="284"/>
    <x v="3"/>
    <x v="559"/>
    <x v="2"/>
    <x v="7"/>
    <x v="558"/>
    <n v="158.99"/>
    <n v="1"/>
    <n v="0"/>
    <n v="41.337400000000002"/>
    <n v="158.99"/>
    <n v="0"/>
    <x v="1"/>
    <x v="2"/>
    <s v="Q4"/>
    <x v="1"/>
  </r>
  <r>
    <n v="6540"/>
    <s v="CA-2015-109862"/>
    <x v="969"/>
    <x v="697"/>
    <x v="1"/>
    <s v="HK-14890"/>
    <s v="Heather Kirkland"/>
    <x v="1"/>
    <x v="0"/>
    <x v="46"/>
    <s v="Delaware"/>
    <x v="284"/>
    <x v="3"/>
    <x v="1340"/>
    <x v="0"/>
    <x v="1"/>
    <x v="1325"/>
    <n v="291.10000000000002"/>
    <n v="5"/>
    <n v="0"/>
    <n v="75.686000000000007"/>
    <n v="291.10000000000002"/>
    <n v="0"/>
    <x v="1"/>
    <x v="2"/>
    <s v="Q4"/>
    <x v="1"/>
  </r>
  <r>
    <n v="6541"/>
    <s v="US-2017-107888"/>
    <x v="673"/>
    <x v="381"/>
    <x v="2"/>
    <s v="CC-12220"/>
    <s v="Chris Cortes"/>
    <x v="0"/>
    <x v="0"/>
    <x v="4"/>
    <s v="Washington"/>
    <x v="5"/>
    <x v="1"/>
    <x v="1635"/>
    <x v="1"/>
    <x v="10"/>
    <x v="1625"/>
    <n v="73.680000000000007"/>
    <n v="6"/>
    <n v="0"/>
    <n v="34.629600000000003"/>
    <n v="73.680000000000007"/>
    <n v="0"/>
    <x v="3"/>
    <x v="0"/>
    <s v="Q4"/>
    <x v="6"/>
  </r>
  <r>
    <n v="6542"/>
    <s v="US-2017-107888"/>
    <x v="673"/>
    <x v="381"/>
    <x v="2"/>
    <s v="CC-12220"/>
    <s v="Chris Cortes"/>
    <x v="0"/>
    <x v="0"/>
    <x v="4"/>
    <s v="Washington"/>
    <x v="5"/>
    <x v="1"/>
    <x v="583"/>
    <x v="0"/>
    <x v="5"/>
    <x v="583"/>
    <n v="139.91999999999999"/>
    <n v="2"/>
    <n v="0"/>
    <n v="23.7864"/>
    <n v="139.91999999999999"/>
    <n v="0"/>
    <x v="3"/>
    <x v="0"/>
    <s v="Q4"/>
    <x v="6"/>
  </r>
  <r>
    <n v="6543"/>
    <s v="US-2017-107888"/>
    <x v="673"/>
    <x v="381"/>
    <x v="2"/>
    <s v="CC-12220"/>
    <s v="Chris Cortes"/>
    <x v="0"/>
    <x v="0"/>
    <x v="4"/>
    <s v="Washington"/>
    <x v="5"/>
    <x v="1"/>
    <x v="1517"/>
    <x v="2"/>
    <x v="7"/>
    <x v="1504"/>
    <n v="107.88"/>
    <n v="3"/>
    <n v="0.2"/>
    <n v="10.788"/>
    <n v="86.304000000000002"/>
    <n v="21.576000000000001"/>
    <x v="3"/>
    <x v="0"/>
    <s v="Q4"/>
    <x v="6"/>
  </r>
  <r>
    <n v="6544"/>
    <s v="US-2017-107888"/>
    <x v="673"/>
    <x v="381"/>
    <x v="2"/>
    <s v="CC-12220"/>
    <s v="Chris Cortes"/>
    <x v="0"/>
    <x v="0"/>
    <x v="4"/>
    <s v="Washington"/>
    <x v="5"/>
    <x v="1"/>
    <x v="1291"/>
    <x v="1"/>
    <x v="4"/>
    <x v="1277"/>
    <n v="33.29"/>
    <n v="1"/>
    <n v="0"/>
    <n v="7.9896000000000003"/>
    <n v="33.29"/>
    <n v="0"/>
    <x v="3"/>
    <x v="0"/>
    <s v="Q4"/>
    <x v="6"/>
  </r>
  <r>
    <n v="6545"/>
    <s v="US-2017-154872"/>
    <x v="304"/>
    <x v="380"/>
    <x v="1"/>
    <s v="DP-13000"/>
    <s v="Darren Powers"/>
    <x v="0"/>
    <x v="0"/>
    <x v="138"/>
    <s v="Ohio"/>
    <x v="177"/>
    <x v="3"/>
    <x v="1561"/>
    <x v="1"/>
    <x v="8"/>
    <x v="1551"/>
    <n v="58.17"/>
    <n v="5"/>
    <n v="0.7"/>
    <n v="-46.536000000000001"/>
    <n v="17.451000000000004"/>
    <n v="40.719000000000001"/>
    <x v="3"/>
    <x v="5"/>
    <s v="Q2"/>
    <x v="1"/>
  </r>
  <r>
    <n v="6546"/>
    <s v="US-2017-154872"/>
    <x v="304"/>
    <x v="380"/>
    <x v="1"/>
    <s v="DP-13000"/>
    <s v="Darren Powers"/>
    <x v="0"/>
    <x v="0"/>
    <x v="138"/>
    <s v="Ohio"/>
    <x v="177"/>
    <x v="3"/>
    <x v="840"/>
    <x v="1"/>
    <x v="2"/>
    <x v="834"/>
    <n v="5.04"/>
    <n v="2"/>
    <n v="0.2"/>
    <n v="1.764"/>
    <n v="4.032"/>
    <n v="1.008"/>
    <x v="3"/>
    <x v="5"/>
    <s v="Q2"/>
    <x v="1"/>
  </r>
  <r>
    <n v="6547"/>
    <s v="US-2017-154872"/>
    <x v="304"/>
    <x v="380"/>
    <x v="1"/>
    <s v="DP-13000"/>
    <s v="Darren Powers"/>
    <x v="0"/>
    <x v="0"/>
    <x v="138"/>
    <s v="Ohio"/>
    <x v="177"/>
    <x v="3"/>
    <x v="1693"/>
    <x v="1"/>
    <x v="10"/>
    <x v="1681"/>
    <n v="24.783999999999999"/>
    <n v="1"/>
    <n v="0.2"/>
    <n v="7.7450000000000001"/>
    <n v="19.827200000000001"/>
    <n v="4.9568000000000003"/>
    <x v="3"/>
    <x v="5"/>
    <s v="Q2"/>
    <x v="1"/>
  </r>
  <r>
    <n v="6548"/>
    <s v="CA-2014-113880"/>
    <x v="72"/>
    <x v="1154"/>
    <x v="1"/>
    <s v="VF-21715"/>
    <s v="Vicky Freymann"/>
    <x v="2"/>
    <x v="0"/>
    <x v="308"/>
    <s v="Illinois"/>
    <x v="385"/>
    <x v="2"/>
    <x v="83"/>
    <x v="0"/>
    <x v="1"/>
    <x v="83"/>
    <n v="634.11599999999999"/>
    <n v="6"/>
    <n v="0.3"/>
    <n v="-172.1172"/>
    <n v="443.88119999999998"/>
    <n v="190.23479999999998"/>
    <x v="2"/>
    <x v="10"/>
    <s v="Q1"/>
    <x v="3"/>
  </r>
  <r>
    <n v="6549"/>
    <s v="CA-2014-113880"/>
    <x v="72"/>
    <x v="1154"/>
    <x v="1"/>
    <s v="VF-21715"/>
    <s v="Vicky Freymann"/>
    <x v="2"/>
    <x v="0"/>
    <x v="308"/>
    <s v="Illinois"/>
    <x v="385"/>
    <x v="2"/>
    <x v="1749"/>
    <x v="1"/>
    <x v="10"/>
    <x v="1739"/>
    <n v="17.472000000000001"/>
    <n v="3"/>
    <n v="0.2"/>
    <n v="5.6783999999999999"/>
    <n v="13.977600000000002"/>
    <n v="3.4944000000000006"/>
    <x v="2"/>
    <x v="10"/>
    <s v="Q1"/>
    <x v="3"/>
  </r>
  <r>
    <n v="6550"/>
    <s v="US-2015-164966"/>
    <x v="117"/>
    <x v="1205"/>
    <x v="2"/>
    <s v="GH-14410"/>
    <s v="Gary Hansen"/>
    <x v="2"/>
    <x v="0"/>
    <x v="69"/>
    <s v="Minnesota"/>
    <x v="87"/>
    <x v="2"/>
    <x v="792"/>
    <x v="0"/>
    <x v="1"/>
    <x v="790"/>
    <n v="155.88"/>
    <n v="6"/>
    <n v="0"/>
    <n v="38.97"/>
    <n v="155.88"/>
    <n v="0"/>
    <x v="1"/>
    <x v="7"/>
    <s v="Q3"/>
    <x v="6"/>
  </r>
  <r>
    <n v="6551"/>
    <s v="CA-2015-126739"/>
    <x v="549"/>
    <x v="397"/>
    <x v="0"/>
    <s v="JH-16180"/>
    <s v="Justin Hirsh"/>
    <x v="0"/>
    <x v="0"/>
    <x v="20"/>
    <s v="New York"/>
    <x v="45"/>
    <x v="3"/>
    <x v="1455"/>
    <x v="0"/>
    <x v="1"/>
    <x v="1441"/>
    <n v="327.56400000000002"/>
    <n v="4"/>
    <n v="0.1"/>
    <n v="21.837599999999998"/>
    <n v="294.80760000000004"/>
    <n v="32.756400000000006"/>
    <x v="1"/>
    <x v="0"/>
    <s v="Q4"/>
    <x v="1"/>
  </r>
  <r>
    <n v="6552"/>
    <s v="CA-2017-161578"/>
    <x v="819"/>
    <x v="91"/>
    <x v="0"/>
    <s v="RB-19465"/>
    <s v="Rick Bensley"/>
    <x v="2"/>
    <x v="0"/>
    <x v="1"/>
    <s v="California"/>
    <x v="1"/>
    <x v="1"/>
    <x v="481"/>
    <x v="1"/>
    <x v="10"/>
    <x v="482"/>
    <n v="13.36"/>
    <n v="2"/>
    <n v="0"/>
    <n v="6.4127999999999998"/>
    <n v="13.36"/>
    <n v="0"/>
    <x v="3"/>
    <x v="4"/>
    <s v="Q4"/>
    <x v="3"/>
  </r>
  <r>
    <n v="6553"/>
    <s v="CA-2017-161578"/>
    <x v="819"/>
    <x v="91"/>
    <x v="0"/>
    <s v="RB-19465"/>
    <s v="Rick Bensley"/>
    <x v="2"/>
    <x v="0"/>
    <x v="1"/>
    <s v="California"/>
    <x v="1"/>
    <x v="1"/>
    <x v="967"/>
    <x v="1"/>
    <x v="4"/>
    <x v="960"/>
    <n v="158.9"/>
    <n v="5"/>
    <n v="0"/>
    <n v="7.9450000000000003"/>
    <n v="158.9"/>
    <n v="0"/>
    <x v="3"/>
    <x v="4"/>
    <s v="Q4"/>
    <x v="3"/>
  </r>
  <r>
    <n v="6554"/>
    <s v="CA-2014-137092"/>
    <x v="22"/>
    <x v="657"/>
    <x v="0"/>
    <s v="LS-16975"/>
    <s v="Lindsay Shagiari"/>
    <x v="2"/>
    <x v="0"/>
    <x v="22"/>
    <s v="Illinois"/>
    <x v="155"/>
    <x v="2"/>
    <x v="590"/>
    <x v="2"/>
    <x v="11"/>
    <x v="590"/>
    <n v="319.96800000000002"/>
    <n v="4"/>
    <n v="0.2"/>
    <n v="71.992800000000003"/>
    <n v="255.97440000000003"/>
    <n v="63.993600000000008"/>
    <x v="2"/>
    <x v="2"/>
    <s v="Q4"/>
    <x v="2"/>
  </r>
  <r>
    <n v="6555"/>
    <s v="CA-2014-137092"/>
    <x v="22"/>
    <x v="657"/>
    <x v="0"/>
    <s v="LS-16975"/>
    <s v="Lindsay Shagiari"/>
    <x v="2"/>
    <x v="0"/>
    <x v="22"/>
    <s v="Illinois"/>
    <x v="155"/>
    <x v="2"/>
    <x v="1672"/>
    <x v="1"/>
    <x v="4"/>
    <x v="1660"/>
    <n v="505.32"/>
    <n v="3"/>
    <n v="0.2"/>
    <n v="31.5825"/>
    <n v="404.25600000000003"/>
    <n v="101.06400000000001"/>
    <x v="2"/>
    <x v="2"/>
    <s v="Q4"/>
    <x v="2"/>
  </r>
  <r>
    <n v="6556"/>
    <s v="CA-2014-137092"/>
    <x v="22"/>
    <x v="657"/>
    <x v="0"/>
    <s v="LS-16975"/>
    <s v="Lindsay Shagiari"/>
    <x v="2"/>
    <x v="0"/>
    <x v="22"/>
    <s v="Illinois"/>
    <x v="155"/>
    <x v="2"/>
    <x v="1790"/>
    <x v="1"/>
    <x v="10"/>
    <x v="1780"/>
    <n v="3.8079999999999998"/>
    <n v="1"/>
    <n v="0.2"/>
    <n v="1.2376"/>
    <n v="3.0464000000000002"/>
    <n v="0.76160000000000005"/>
    <x v="2"/>
    <x v="2"/>
    <s v="Q4"/>
    <x v="2"/>
  </r>
  <r>
    <n v="6557"/>
    <s v="CA-2014-137092"/>
    <x v="22"/>
    <x v="657"/>
    <x v="0"/>
    <s v="LS-16975"/>
    <s v="Lindsay Shagiari"/>
    <x v="2"/>
    <x v="0"/>
    <x v="22"/>
    <s v="Illinois"/>
    <x v="155"/>
    <x v="2"/>
    <x v="1311"/>
    <x v="1"/>
    <x v="8"/>
    <x v="1297"/>
    <n v="8.6820000000000004"/>
    <n v="1"/>
    <n v="0.8"/>
    <n v="-14.759399999999999"/>
    <n v="1.7363999999999997"/>
    <n v="6.9456000000000007"/>
    <x v="2"/>
    <x v="2"/>
    <s v="Q4"/>
    <x v="2"/>
  </r>
  <r>
    <n v="6558"/>
    <s v="CA-2014-137092"/>
    <x v="22"/>
    <x v="657"/>
    <x v="0"/>
    <s v="LS-16975"/>
    <s v="Lindsay Shagiari"/>
    <x v="2"/>
    <x v="0"/>
    <x v="22"/>
    <s v="Illinois"/>
    <x v="155"/>
    <x v="2"/>
    <x v="580"/>
    <x v="1"/>
    <x v="2"/>
    <x v="580"/>
    <n v="24.423999999999999"/>
    <n v="1"/>
    <n v="0.2"/>
    <n v="7.9378000000000002"/>
    <n v="19.539200000000001"/>
    <n v="4.8848000000000003"/>
    <x v="2"/>
    <x v="2"/>
    <s v="Q4"/>
    <x v="2"/>
  </r>
  <r>
    <n v="6559"/>
    <s v="CA-2015-166947"/>
    <x v="1117"/>
    <x v="1206"/>
    <x v="1"/>
    <s v="EB-13750"/>
    <s v="Edward Becker"/>
    <x v="1"/>
    <x v="0"/>
    <x v="198"/>
    <s v="New York"/>
    <x v="249"/>
    <x v="3"/>
    <x v="499"/>
    <x v="0"/>
    <x v="1"/>
    <x v="499"/>
    <n v="1522.6379999999999"/>
    <n v="9"/>
    <n v="0.1"/>
    <n v="169.18199999999999"/>
    <n v="1370.3742"/>
    <n v="152.2638"/>
    <x v="1"/>
    <x v="1"/>
    <s v="Q2"/>
    <x v="5"/>
  </r>
  <r>
    <n v="6560"/>
    <s v="CA-2016-160941"/>
    <x v="658"/>
    <x v="1050"/>
    <x v="1"/>
    <s v="DK-12835"/>
    <s v="Damala Kotsonis"/>
    <x v="1"/>
    <x v="0"/>
    <x v="43"/>
    <s v="California"/>
    <x v="52"/>
    <x v="1"/>
    <x v="970"/>
    <x v="1"/>
    <x v="12"/>
    <x v="964"/>
    <n v="419.9"/>
    <n v="5"/>
    <n v="0"/>
    <n v="197.35300000000001"/>
    <n v="419.9"/>
    <n v="0"/>
    <x v="0"/>
    <x v="7"/>
    <s v="Q3"/>
    <x v="6"/>
  </r>
  <r>
    <n v="6561"/>
    <s v="CA-2016-160941"/>
    <x v="658"/>
    <x v="1050"/>
    <x v="1"/>
    <s v="DK-12835"/>
    <s v="Damala Kotsonis"/>
    <x v="1"/>
    <x v="0"/>
    <x v="43"/>
    <s v="California"/>
    <x v="52"/>
    <x v="1"/>
    <x v="365"/>
    <x v="1"/>
    <x v="2"/>
    <x v="365"/>
    <n v="3.15"/>
    <n v="1"/>
    <n v="0"/>
    <n v="1.512"/>
    <n v="3.15"/>
    <n v="0"/>
    <x v="0"/>
    <x v="7"/>
    <s v="Q3"/>
    <x v="6"/>
  </r>
  <r>
    <n v="6562"/>
    <s v="CA-2017-144680"/>
    <x v="185"/>
    <x v="504"/>
    <x v="2"/>
    <s v="SC-20260"/>
    <s v="Scott Cohen"/>
    <x v="1"/>
    <x v="0"/>
    <x v="81"/>
    <s v="Texas"/>
    <x v="174"/>
    <x v="2"/>
    <x v="731"/>
    <x v="1"/>
    <x v="9"/>
    <x v="730"/>
    <n v="33.619999999999997"/>
    <n v="5"/>
    <n v="0.8"/>
    <n v="-90.774000000000001"/>
    <n v="6.7239999999999984"/>
    <n v="26.896000000000001"/>
    <x v="3"/>
    <x v="10"/>
    <s v="Q1"/>
    <x v="5"/>
  </r>
  <r>
    <n v="6563"/>
    <s v="CA-2014-166086"/>
    <x v="1118"/>
    <x v="1207"/>
    <x v="1"/>
    <s v="CT-11995"/>
    <s v="Carol Triggs"/>
    <x v="0"/>
    <x v="0"/>
    <x v="104"/>
    <s v="Massachusetts"/>
    <x v="128"/>
    <x v="3"/>
    <x v="61"/>
    <x v="1"/>
    <x v="8"/>
    <x v="61"/>
    <n v="16.14"/>
    <n v="3"/>
    <n v="0"/>
    <n v="7.9085999999999999"/>
    <n v="16.14"/>
    <n v="0"/>
    <x v="2"/>
    <x v="5"/>
    <s v="Q2"/>
    <x v="4"/>
  </r>
  <r>
    <n v="6564"/>
    <s v="CA-2014-166086"/>
    <x v="1118"/>
    <x v="1207"/>
    <x v="1"/>
    <s v="CT-11995"/>
    <s v="Carol Triggs"/>
    <x v="0"/>
    <x v="0"/>
    <x v="104"/>
    <s v="Massachusetts"/>
    <x v="128"/>
    <x v="3"/>
    <x v="1582"/>
    <x v="0"/>
    <x v="3"/>
    <x v="1573"/>
    <n v="194.25"/>
    <n v="2"/>
    <n v="0.3"/>
    <n v="-38.85"/>
    <n v="135.97499999999999"/>
    <n v="58.274999999999999"/>
    <x v="2"/>
    <x v="5"/>
    <s v="Q2"/>
    <x v="4"/>
  </r>
  <r>
    <n v="6565"/>
    <s v="CA-2014-166086"/>
    <x v="1118"/>
    <x v="1207"/>
    <x v="1"/>
    <s v="CT-11995"/>
    <s v="Carol Triggs"/>
    <x v="0"/>
    <x v="0"/>
    <x v="104"/>
    <s v="Massachusetts"/>
    <x v="128"/>
    <x v="3"/>
    <x v="671"/>
    <x v="1"/>
    <x v="6"/>
    <x v="671"/>
    <n v="8.64"/>
    <n v="3"/>
    <n v="0"/>
    <n v="2.5055999999999998"/>
    <n v="8.64"/>
    <n v="0"/>
    <x v="2"/>
    <x v="5"/>
    <s v="Q2"/>
    <x v="4"/>
  </r>
  <r>
    <n v="6566"/>
    <s v="CA-2014-166086"/>
    <x v="1118"/>
    <x v="1207"/>
    <x v="1"/>
    <s v="CT-11995"/>
    <s v="Carol Triggs"/>
    <x v="0"/>
    <x v="0"/>
    <x v="104"/>
    <s v="Massachusetts"/>
    <x v="128"/>
    <x v="3"/>
    <x v="635"/>
    <x v="0"/>
    <x v="1"/>
    <x v="635"/>
    <n v="872.32"/>
    <n v="4"/>
    <n v="0"/>
    <n v="244.24959999999999"/>
    <n v="872.32"/>
    <n v="0"/>
    <x v="2"/>
    <x v="5"/>
    <s v="Q2"/>
    <x v="4"/>
  </r>
  <r>
    <n v="6567"/>
    <s v="CA-2017-131282"/>
    <x v="1119"/>
    <x v="493"/>
    <x v="0"/>
    <s v="CB-12025"/>
    <s v="Cassandra Brandow"/>
    <x v="0"/>
    <x v="0"/>
    <x v="435"/>
    <s v="Texas"/>
    <x v="525"/>
    <x v="2"/>
    <x v="569"/>
    <x v="1"/>
    <x v="8"/>
    <x v="569"/>
    <n v="243.99199999999999"/>
    <n v="4"/>
    <n v="0.8"/>
    <n v="-426.98599999999999"/>
    <n v="48.798399999999987"/>
    <n v="195.1936"/>
    <x v="3"/>
    <x v="11"/>
    <s v="Q1"/>
    <x v="1"/>
  </r>
  <r>
    <n v="6568"/>
    <s v="CA-2017-131282"/>
    <x v="1119"/>
    <x v="493"/>
    <x v="0"/>
    <s v="CB-12025"/>
    <s v="Cassandra Brandow"/>
    <x v="0"/>
    <x v="0"/>
    <x v="435"/>
    <s v="Texas"/>
    <x v="525"/>
    <x v="2"/>
    <x v="1325"/>
    <x v="1"/>
    <x v="6"/>
    <x v="772"/>
    <n v="7.12"/>
    <n v="5"/>
    <n v="0.2"/>
    <n v="0.71199999999999997"/>
    <n v="5.6960000000000006"/>
    <n v="1.4240000000000002"/>
    <x v="3"/>
    <x v="11"/>
    <s v="Q1"/>
    <x v="1"/>
  </r>
  <r>
    <n v="6569"/>
    <s v="CA-2014-100678"/>
    <x v="891"/>
    <x v="1117"/>
    <x v="1"/>
    <s v="KM-16720"/>
    <s v="Kunst Miller"/>
    <x v="0"/>
    <x v="0"/>
    <x v="12"/>
    <s v="Texas"/>
    <x v="14"/>
    <x v="2"/>
    <x v="59"/>
    <x v="1"/>
    <x v="6"/>
    <x v="59"/>
    <n v="2.6880000000000002"/>
    <n v="2"/>
    <n v="0.2"/>
    <n v="1.008"/>
    <n v="2.1504000000000003"/>
    <n v="0.53760000000000008"/>
    <x v="2"/>
    <x v="3"/>
    <s v="Q2"/>
    <x v="5"/>
  </r>
  <r>
    <n v="6570"/>
    <s v="CA-2014-100678"/>
    <x v="891"/>
    <x v="1117"/>
    <x v="1"/>
    <s v="KM-16720"/>
    <s v="Kunst Miller"/>
    <x v="0"/>
    <x v="0"/>
    <x v="12"/>
    <s v="Texas"/>
    <x v="14"/>
    <x v="2"/>
    <x v="291"/>
    <x v="0"/>
    <x v="1"/>
    <x v="291"/>
    <n v="317.05799999999999"/>
    <n v="3"/>
    <n v="0.3"/>
    <n v="-18.117599999999999"/>
    <n v="221.94059999999999"/>
    <n v="95.117399999999989"/>
    <x v="2"/>
    <x v="3"/>
    <s v="Q2"/>
    <x v="5"/>
  </r>
  <r>
    <n v="6571"/>
    <s v="CA-2014-100678"/>
    <x v="891"/>
    <x v="1117"/>
    <x v="1"/>
    <s v="KM-16720"/>
    <s v="Kunst Miller"/>
    <x v="0"/>
    <x v="0"/>
    <x v="12"/>
    <s v="Texas"/>
    <x v="14"/>
    <x v="2"/>
    <x v="633"/>
    <x v="1"/>
    <x v="12"/>
    <x v="633"/>
    <n v="149.352"/>
    <n v="3"/>
    <n v="0.2"/>
    <n v="50.406300000000002"/>
    <n v="119.48160000000001"/>
    <n v="29.870400000000004"/>
    <x v="2"/>
    <x v="3"/>
    <s v="Q2"/>
    <x v="5"/>
  </r>
  <r>
    <n v="6572"/>
    <s v="CA-2014-100678"/>
    <x v="891"/>
    <x v="1117"/>
    <x v="1"/>
    <s v="KM-16720"/>
    <s v="Kunst Miller"/>
    <x v="0"/>
    <x v="0"/>
    <x v="12"/>
    <s v="Texas"/>
    <x v="14"/>
    <x v="2"/>
    <x v="1523"/>
    <x v="2"/>
    <x v="11"/>
    <x v="1510"/>
    <n v="227.976"/>
    <n v="3"/>
    <n v="0.2"/>
    <n v="28.497"/>
    <n v="182.38080000000002"/>
    <n v="45.595200000000006"/>
    <x v="2"/>
    <x v="3"/>
    <s v="Q2"/>
    <x v="5"/>
  </r>
  <r>
    <n v="6573"/>
    <s v="CA-2016-161543"/>
    <x v="1120"/>
    <x v="577"/>
    <x v="1"/>
    <s v="RD-19720"/>
    <s v="Roger Demir"/>
    <x v="0"/>
    <x v="0"/>
    <x v="4"/>
    <s v="Washington"/>
    <x v="59"/>
    <x v="1"/>
    <x v="1296"/>
    <x v="1"/>
    <x v="10"/>
    <x v="1281"/>
    <n v="11.96"/>
    <n v="2"/>
    <n v="0"/>
    <n v="5.8604000000000003"/>
    <n v="11.96"/>
    <n v="0"/>
    <x v="0"/>
    <x v="5"/>
    <s v="Q2"/>
    <x v="0"/>
  </r>
  <r>
    <n v="6574"/>
    <s v="CA-2016-160535"/>
    <x v="881"/>
    <x v="724"/>
    <x v="1"/>
    <s v="BP-11050"/>
    <s v="Barry Pond"/>
    <x v="1"/>
    <x v="0"/>
    <x v="135"/>
    <s v="New Jersey"/>
    <x v="170"/>
    <x v="3"/>
    <x v="426"/>
    <x v="1"/>
    <x v="4"/>
    <x v="426"/>
    <n v="563.4"/>
    <n v="4"/>
    <n v="0"/>
    <n v="67.608000000000004"/>
    <n v="563.4"/>
    <n v="0"/>
    <x v="0"/>
    <x v="0"/>
    <s v="Q4"/>
    <x v="5"/>
  </r>
  <r>
    <n v="6575"/>
    <s v="CA-2016-160535"/>
    <x v="881"/>
    <x v="724"/>
    <x v="1"/>
    <s v="BP-11050"/>
    <s v="Barry Pond"/>
    <x v="1"/>
    <x v="0"/>
    <x v="135"/>
    <s v="New Jersey"/>
    <x v="170"/>
    <x v="3"/>
    <x v="1791"/>
    <x v="2"/>
    <x v="15"/>
    <x v="1781"/>
    <n v="319.92"/>
    <n v="8"/>
    <n v="0"/>
    <n v="118.3704"/>
    <n v="319.92"/>
    <n v="0"/>
    <x v="0"/>
    <x v="0"/>
    <s v="Q4"/>
    <x v="5"/>
  </r>
  <r>
    <n v="6576"/>
    <s v="CA-2017-123085"/>
    <x v="448"/>
    <x v="494"/>
    <x v="1"/>
    <s v="EJ-13720"/>
    <s v="Ed Jacobs"/>
    <x v="0"/>
    <x v="0"/>
    <x v="1"/>
    <s v="California"/>
    <x v="141"/>
    <x v="1"/>
    <x v="1543"/>
    <x v="2"/>
    <x v="11"/>
    <x v="1531"/>
    <n v="1049.44"/>
    <n v="8"/>
    <n v="0"/>
    <n v="440.76479999999998"/>
    <n v="1049.44"/>
    <n v="0"/>
    <x v="3"/>
    <x v="10"/>
    <s v="Q1"/>
    <x v="5"/>
  </r>
  <r>
    <n v="6577"/>
    <s v="CA-2017-123085"/>
    <x v="448"/>
    <x v="494"/>
    <x v="1"/>
    <s v="EJ-13720"/>
    <s v="Ed Jacobs"/>
    <x v="0"/>
    <x v="0"/>
    <x v="1"/>
    <s v="California"/>
    <x v="141"/>
    <x v="1"/>
    <x v="56"/>
    <x v="0"/>
    <x v="1"/>
    <x v="56"/>
    <n v="170.352"/>
    <n v="3"/>
    <n v="0.2"/>
    <n v="-17.0352"/>
    <n v="136.2816"/>
    <n v="34.070399999999999"/>
    <x v="3"/>
    <x v="10"/>
    <s v="Q1"/>
    <x v="5"/>
  </r>
  <r>
    <n v="6578"/>
    <s v="CA-2015-153752"/>
    <x v="401"/>
    <x v="223"/>
    <x v="0"/>
    <s v="RO-19780"/>
    <s v="Rose O'Brian"/>
    <x v="0"/>
    <x v="0"/>
    <x v="81"/>
    <s v="Virginia"/>
    <x v="101"/>
    <x v="0"/>
    <x v="1129"/>
    <x v="2"/>
    <x v="7"/>
    <x v="1117"/>
    <n v="173.94"/>
    <n v="6"/>
    <n v="0"/>
    <n v="50.442599999999999"/>
    <n v="173.94"/>
    <n v="0"/>
    <x v="1"/>
    <x v="4"/>
    <s v="Q4"/>
    <x v="1"/>
  </r>
  <r>
    <n v="6579"/>
    <s v="CA-2014-103660"/>
    <x v="55"/>
    <x v="83"/>
    <x v="1"/>
    <s v="MW-18220"/>
    <s v="Mitch Webber"/>
    <x v="0"/>
    <x v="0"/>
    <x v="4"/>
    <s v="Washington"/>
    <x v="5"/>
    <x v="1"/>
    <x v="1149"/>
    <x v="2"/>
    <x v="7"/>
    <x v="1137"/>
    <n v="1007.944"/>
    <n v="7"/>
    <n v="0.2"/>
    <n v="75.595799999999997"/>
    <n v="806.35519999999997"/>
    <n v="201.58879999999999"/>
    <x v="2"/>
    <x v="6"/>
    <s v="Q3"/>
    <x v="2"/>
  </r>
  <r>
    <n v="6580"/>
    <s v="CA-2016-169887"/>
    <x v="332"/>
    <x v="856"/>
    <x v="3"/>
    <s v="MS-17530"/>
    <s v="MaryBeth Skach"/>
    <x v="0"/>
    <x v="0"/>
    <x v="4"/>
    <s v="Washington"/>
    <x v="59"/>
    <x v="1"/>
    <x v="1083"/>
    <x v="1"/>
    <x v="10"/>
    <x v="1073"/>
    <n v="6.68"/>
    <n v="1"/>
    <n v="0"/>
    <n v="3.2063999999999999"/>
    <n v="6.68"/>
    <n v="0"/>
    <x v="0"/>
    <x v="2"/>
    <s v="Q4"/>
    <x v="3"/>
  </r>
  <r>
    <n v="6581"/>
    <s v="CA-2016-169887"/>
    <x v="332"/>
    <x v="856"/>
    <x v="3"/>
    <s v="MS-17530"/>
    <s v="MaryBeth Skach"/>
    <x v="0"/>
    <x v="0"/>
    <x v="4"/>
    <s v="Washington"/>
    <x v="59"/>
    <x v="1"/>
    <x v="1622"/>
    <x v="1"/>
    <x v="6"/>
    <x v="1050"/>
    <n v="8.34"/>
    <n v="3"/>
    <n v="0"/>
    <n v="2.2517999999999998"/>
    <n v="8.34"/>
    <n v="0"/>
    <x v="0"/>
    <x v="2"/>
    <s v="Q4"/>
    <x v="3"/>
  </r>
  <r>
    <n v="6582"/>
    <s v="CA-2016-169887"/>
    <x v="332"/>
    <x v="856"/>
    <x v="3"/>
    <s v="MS-17530"/>
    <s v="MaryBeth Skach"/>
    <x v="0"/>
    <x v="0"/>
    <x v="4"/>
    <s v="Washington"/>
    <x v="59"/>
    <x v="1"/>
    <x v="1792"/>
    <x v="0"/>
    <x v="5"/>
    <x v="1782"/>
    <n v="101.94"/>
    <n v="3"/>
    <n v="0"/>
    <n v="30.582000000000001"/>
    <n v="101.94"/>
    <n v="0"/>
    <x v="0"/>
    <x v="2"/>
    <s v="Q4"/>
    <x v="3"/>
  </r>
  <r>
    <n v="6583"/>
    <s v="CA-2016-148516"/>
    <x v="1121"/>
    <x v="1208"/>
    <x v="1"/>
    <s v="DW-13585"/>
    <s v="Dorothy Wardle"/>
    <x v="1"/>
    <x v="0"/>
    <x v="156"/>
    <s v="Washington"/>
    <x v="199"/>
    <x v="1"/>
    <x v="603"/>
    <x v="2"/>
    <x v="11"/>
    <x v="603"/>
    <n v="179.97"/>
    <n v="3"/>
    <n v="0"/>
    <n v="86.385599999999997"/>
    <n v="179.97"/>
    <n v="0"/>
    <x v="0"/>
    <x v="6"/>
    <s v="Q3"/>
    <x v="1"/>
  </r>
  <r>
    <n v="6584"/>
    <s v="CA-2017-104731"/>
    <x v="246"/>
    <x v="1186"/>
    <x v="1"/>
    <s v="AM-10705"/>
    <s v="Anne McFarland"/>
    <x v="0"/>
    <x v="0"/>
    <x v="127"/>
    <s v="Virginia"/>
    <x v="269"/>
    <x v="0"/>
    <x v="1385"/>
    <x v="1"/>
    <x v="6"/>
    <x v="1371"/>
    <n v="101.94"/>
    <n v="6"/>
    <n v="0"/>
    <n v="29.5626"/>
    <n v="101.94"/>
    <n v="0"/>
    <x v="3"/>
    <x v="7"/>
    <s v="Q3"/>
    <x v="5"/>
  </r>
  <r>
    <n v="6585"/>
    <s v="CA-2017-104731"/>
    <x v="246"/>
    <x v="1186"/>
    <x v="1"/>
    <s v="AM-10705"/>
    <s v="Anne McFarland"/>
    <x v="0"/>
    <x v="0"/>
    <x v="127"/>
    <s v="Virginia"/>
    <x v="269"/>
    <x v="0"/>
    <x v="704"/>
    <x v="2"/>
    <x v="7"/>
    <x v="704"/>
    <n v="271.95999999999998"/>
    <n v="4"/>
    <n v="0"/>
    <n v="67.989999999999995"/>
    <n v="271.95999999999998"/>
    <n v="0"/>
    <x v="3"/>
    <x v="7"/>
    <s v="Q3"/>
    <x v="5"/>
  </r>
  <r>
    <n v="6586"/>
    <s v="CA-2017-104731"/>
    <x v="246"/>
    <x v="1186"/>
    <x v="1"/>
    <s v="AM-10705"/>
    <s v="Anne McFarland"/>
    <x v="0"/>
    <x v="0"/>
    <x v="127"/>
    <s v="Virginia"/>
    <x v="269"/>
    <x v="0"/>
    <x v="247"/>
    <x v="0"/>
    <x v="5"/>
    <x v="248"/>
    <n v="8.8000000000000007"/>
    <n v="5"/>
    <n v="0"/>
    <n v="3.8719999999999999"/>
    <n v="8.8000000000000007"/>
    <n v="0"/>
    <x v="3"/>
    <x v="7"/>
    <s v="Q3"/>
    <x v="5"/>
  </r>
  <r>
    <n v="6587"/>
    <s v="CA-2017-104731"/>
    <x v="246"/>
    <x v="1186"/>
    <x v="1"/>
    <s v="AM-10705"/>
    <s v="Anne McFarland"/>
    <x v="0"/>
    <x v="0"/>
    <x v="127"/>
    <s v="Virginia"/>
    <x v="269"/>
    <x v="0"/>
    <x v="950"/>
    <x v="1"/>
    <x v="6"/>
    <x v="943"/>
    <n v="19.68"/>
    <n v="6"/>
    <n v="0"/>
    <n v="5.7072000000000003"/>
    <n v="19.68"/>
    <n v="0"/>
    <x v="3"/>
    <x v="7"/>
    <s v="Q3"/>
    <x v="5"/>
  </r>
  <r>
    <n v="6588"/>
    <s v="CA-2017-104731"/>
    <x v="246"/>
    <x v="1186"/>
    <x v="1"/>
    <s v="AM-10705"/>
    <s v="Anne McFarland"/>
    <x v="0"/>
    <x v="0"/>
    <x v="127"/>
    <s v="Virginia"/>
    <x v="269"/>
    <x v="0"/>
    <x v="713"/>
    <x v="0"/>
    <x v="0"/>
    <x v="712"/>
    <n v="302.94"/>
    <n v="3"/>
    <n v="0"/>
    <n v="69.676199999999994"/>
    <n v="302.94"/>
    <n v="0"/>
    <x v="3"/>
    <x v="7"/>
    <s v="Q3"/>
    <x v="5"/>
  </r>
  <r>
    <n v="6589"/>
    <s v="CA-2017-104731"/>
    <x v="246"/>
    <x v="1186"/>
    <x v="1"/>
    <s v="AM-10705"/>
    <s v="Anne McFarland"/>
    <x v="0"/>
    <x v="0"/>
    <x v="127"/>
    <s v="Virginia"/>
    <x v="269"/>
    <x v="0"/>
    <x v="591"/>
    <x v="1"/>
    <x v="8"/>
    <x v="591"/>
    <n v="14.94"/>
    <n v="3"/>
    <n v="0"/>
    <n v="7.1711999999999998"/>
    <n v="14.94"/>
    <n v="0"/>
    <x v="3"/>
    <x v="7"/>
    <s v="Q3"/>
    <x v="5"/>
  </r>
  <r>
    <n v="6590"/>
    <s v="CA-2017-104731"/>
    <x v="246"/>
    <x v="1186"/>
    <x v="1"/>
    <s v="AM-10705"/>
    <s v="Anne McFarland"/>
    <x v="0"/>
    <x v="0"/>
    <x v="127"/>
    <s v="Virginia"/>
    <x v="269"/>
    <x v="0"/>
    <x v="413"/>
    <x v="1"/>
    <x v="14"/>
    <x v="413"/>
    <n v="231.72"/>
    <n v="2"/>
    <n v="0"/>
    <n v="11.586"/>
    <n v="231.72"/>
    <n v="0"/>
    <x v="3"/>
    <x v="7"/>
    <s v="Q3"/>
    <x v="5"/>
  </r>
  <r>
    <n v="6591"/>
    <s v="CA-2014-164749"/>
    <x v="893"/>
    <x v="616"/>
    <x v="2"/>
    <s v="BG-11740"/>
    <s v="Bruce Geld"/>
    <x v="0"/>
    <x v="0"/>
    <x v="478"/>
    <s v="Florida"/>
    <x v="571"/>
    <x v="0"/>
    <x v="617"/>
    <x v="1"/>
    <x v="2"/>
    <x v="617"/>
    <n v="9.9120000000000008"/>
    <n v="3"/>
    <n v="0.2"/>
    <n v="3.2214"/>
    <n v="7.9296000000000006"/>
    <n v="1.9824000000000002"/>
    <x v="2"/>
    <x v="10"/>
    <s v="Q1"/>
    <x v="1"/>
  </r>
  <r>
    <n v="6592"/>
    <s v="CA-2015-103716"/>
    <x v="28"/>
    <x v="1192"/>
    <x v="1"/>
    <s v="KB-16585"/>
    <s v="Ken Black"/>
    <x v="1"/>
    <x v="0"/>
    <x v="8"/>
    <s v="California"/>
    <x v="94"/>
    <x v="1"/>
    <x v="332"/>
    <x v="1"/>
    <x v="6"/>
    <x v="332"/>
    <n v="34.65"/>
    <n v="3"/>
    <n v="0"/>
    <n v="9.702"/>
    <n v="34.65"/>
    <n v="0"/>
    <x v="1"/>
    <x v="3"/>
    <s v="Q2"/>
    <x v="6"/>
  </r>
  <r>
    <n v="6593"/>
    <s v="CA-2015-103716"/>
    <x v="28"/>
    <x v="1192"/>
    <x v="1"/>
    <s v="KB-16585"/>
    <s v="Ken Black"/>
    <x v="1"/>
    <x v="0"/>
    <x v="8"/>
    <s v="California"/>
    <x v="94"/>
    <x v="1"/>
    <x v="500"/>
    <x v="2"/>
    <x v="7"/>
    <x v="500"/>
    <n v="19.8"/>
    <n v="5"/>
    <n v="0.2"/>
    <n v="1.7324999999999999"/>
    <n v="15.840000000000002"/>
    <n v="3.9600000000000004"/>
    <x v="1"/>
    <x v="3"/>
    <s v="Q2"/>
    <x v="6"/>
  </r>
  <r>
    <n v="6594"/>
    <s v="CA-2016-126795"/>
    <x v="900"/>
    <x v="1"/>
    <x v="0"/>
    <s v="GT-14710"/>
    <s v="Greg Tran"/>
    <x v="0"/>
    <x v="0"/>
    <x v="20"/>
    <s v="New York"/>
    <x v="23"/>
    <x v="3"/>
    <x v="542"/>
    <x v="1"/>
    <x v="8"/>
    <x v="542"/>
    <n v="33.567999999999998"/>
    <n v="2"/>
    <n v="0.2"/>
    <n v="11.748799999999999"/>
    <n v="26.854399999999998"/>
    <n v="6.7135999999999996"/>
    <x v="0"/>
    <x v="1"/>
    <s v="Q2"/>
    <x v="2"/>
  </r>
  <r>
    <n v="6595"/>
    <s v="CA-2015-146290"/>
    <x v="124"/>
    <x v="1209"/>
    <x v="1"/>
    <s v="SV-20815"/>
    <s v="Stuart Van"/>
    <x v="1"/>
    <x v="0"/>
    <x v="245"/>
    <s v="Indiana"/>
    <x v="303"/>
    <x v="2"/>
    <x v="646"/>
    <x v="1"/>
    <x v="6"/>
    <x v="646"/>
    <n v="125.93"/>
    <n v="7"/>
    <n v="0"/>
    <n v="35.260399999999997"/>
    <n v="125.93"/>
    <n v="0"/>
    <x v="1"/>
    <x v="5"/>
    <s v="Q2"/>
    <x v="2"/>
  </r>
  <r>
    <n v="6596"/>
    <s v="CA-2017-157112"/>
    <x v="756"/>
    <x v="732"/>
    <x v="2"/>
    <s v="GG-14650"/>
    <s v="Greg Guthrie"/>
    <x v="1"/>
    <x v="0"/>
    <x v="38"/>
    <s v="Ohio"/>
    <x v="47"/>
    <x v="3"/>
    <x v="460"/>
    <x v="1"/>
    <x v="8"/>
    <x v="461"/>
    <n v="11.76"/>
    <n v="5"/>
    <n v="0.7"/>
    <n v="-7.84"/>
    <n v="3.5280000000000005"/>
    <n v="8.2319999999999993"/>
    <x v="3"/>
    <x v="3"/>
    <s v="Q2"/>
    <x v="1"/>
  </r>
  <r>
    <n v="6597"/>
    <s v="CA-2017-157112"/>
    <x v="756"/>
    <x v="732"/>
    <x v="2"/>
    <s v="GG-14650"/>
    <s v="Greg Guthrie"/>
    <x v="1"/>
    <x v="0"/>
    <x v="38"/>
    <s v="Ohio"/>
    <x v="47"/>
    <x v="3"/>
    <x v="128"/>
    <x v="1"/>
    <x v="10"/>
    <x v="129"/>
    <n v="5.3440000000000003"/>
    <n v="1"/>
    <n v="0.2"/>
    <n v="1.8704000000000001"/>
    <n v="4.2752000000000008"/>
    <n v="1.0688000000000002"/>
    <x v="3"/>
    <x v="3"/>
    <s v="Q2"/>
    <x v="1"/>
  </r>
  <r>
    <n v="6598"/>
    <s v="CA-2014-169257"/>
    <x v="571"/>
    <x v="979"/>
    <x v="1"/>
    <s v="SV-20785"/>
    <s v="Stewart Visinsky"/>
    <x v="0"/>
    <x v="0"/>
    <x v="108"/>
    <s v="Florida"/>
    <x v="133"/>
    <x v="0"/>
    <x v="248"/>
    <x v="1"/>
    <x v="8"/>
    <x v="249"/>
    <n v="1.365"/>
    <n v="1"/>
    <n v="0.7"/>
    <n v="-0.91"/>
    <n v="0.40950000000000003"/>
    <n v="0.9554999999999999"/>
    <x v="2"/>
    <x v="1"/>
    <s v="Q2"/>
    <x v="5"/>
  </r>
  <r>
    <n v="6599"/>
    <s v="CA-2014-169257"/>
    <x v="571"/>
    <x v="979"/>
    <x v="1"/>
    <s v="SV-20785"/>
    <s v="Stewart Visinsky"/>
    <x v="0"/>
    <x v="0"/>
    <x v="108"/>
    <s v="Florida"/>
    <x v="133"/>
    <x v="0"/>
    <x v="1413"/>
    <x v="1"/>
    <x v="10"/>
    <x v="1400"/>
    <n v="62.015999999999998"/>
    <n v="2"/>
    <n v="0.2"/>
    <n v="22.480799999999999"/>
    <n v="49.6128"/>
    <n v="12.4032"/>
    <x v="2"/>
    <x v="1"/>
    <s v="Q2"/>
    <x v="5"/>
  </r>
  <r>
    <n v="6600"/>
    <s v="CA-2014-154095"/>
    <x v="266"/>
    <x v="899"/>
    <x v="1"/>
    <s v="ON-18715"/>
    <s v="Odella Nelson"/>
    <x v="1"/>
    <x v="0"/>
    <x v="183"/>
    <s v="Maryland"/>
    <x v="234"/>
    <x v="3"/>
    <x v="526"/>
    <x v="0"/>
    <x v="5"/>
    <x v="526"/>
    <n v="60.72"/>
    <n v="3"/>
    <n v="0"/>
    <n v="23.680800000000001"/>
    <n v="60.72"/>
    <n v="0"/>
    <x v="2"/>
    <x v="4"/>
    <s v="Q4"/>
    <x v="0"/>
  </r>
  <r>
    <n v="6601"/>
    <s v="CA-2014-154095"/>
    <x v="266"/>
    <x v="899"/>
    <x v="1"/>
    <s v="ON-18715"/>
    <s v="Odella Nelson"/>
    <x v="1"/>
    <x v="0"/>
    <x v="183"/>
    <s v="Maryland"/>
    <x v="234"/>
    <x v="3"/>
    <x v="1438"/>
    <x v="1"/>
    <x v="10"/>
    <x v="1426"/>
    <n v="146.82"/>
    <n v="3"/>
    <n v="0"/>
    <n v="73.41"/>
    <n v="146.82"/>
    <n v="0"/>
    <x v="2"/>
    <x v="4"/>
    <s v="Q4"/>
    <x v="0"/>
  </r>
  <r>
    <n v="6602"/>
    <s v="CA-2014-154095"/>
    <x v="266"/>
    <x v="899"/>
    <x v="1"/>
    <s v="ON-18715"/>
    <s v="Odella Nelson"/>
    <x v="1"/>
    <x v="0"/>
    <x v="183"/>
    <s v="Maryland"/>
    <x v="234"/>
    <x v="3"/>
    <x v="1144"/>
    <x v="0"/>
    <x v="1"/>
    <x v="1132"/>
    <n v="239.84"/>
    <n v="8"/>
    <n v="0"/>
    <n v="64.756799999999998"/>
    <n v="239.84"/>
    <n v="0"/>
    <x v="2"/>
    <x v="4"/>
    <s v="Q4"/>
    <x v="0"/>
  </r>
  <r>
    <n v="6603"/>
    <s v="CA-2014-154095"/>
    <x v="266"/>
    <x v="899"/>
    <x v="1"/>
    <s v="ON-18715"/>
    <s v="Odella Nelson"/>
    <x v="1"/>
    <x v="0"/>
    <x v="183"/>
    <s v="Maryland"/>
    <x v="234"/>
    <x v="3"/>
    <x v="286"/>
    <x v="1"/>
    <x v="2"/>
    <x v="286"/>
    <n v="15.66"/>
    <n v="6"/>
    <n v="0"/>
    <n v="7.2035999999999998"/>
    <n v="15.66"/>
    <n v="0"/>
    <x v="2"/>
    <x v="4"/>
    <s v="Q4"/>
    <x v="0"/>
  </r>
  <r>
    <n v="6604"/>
    <s v="CA-2017-146346"/>
    <x v="46"/>
    <x v="46"/>
    <x v="2"/>
    <s v="RA-19945"/>
    <s v="Ryan Akin"/>
    <x v="0"/>
    <x v="0"/>
    <x v="479"/>
    <s v="Colorado"/>
    <x v="572"/>
    <x v="1"/>
    <x v="886"/>
    <x v="1"/>
    <x v="4"/>
    <x v="879"/>
    <n v="146.352"/>
    <n v="3"/>
    <n v="0.2"/>
    <n v="-32.929200000000002"/>
    <n v="117.08160000000001"/>
    <n v="29.270400000000002"/>
    <x v="3"/>
    <x v="1"/>
    <s v="Q2"/>
    <x v="3"/>
  </r>
  <r>
    <n v="6605"/>
    <s v="CA-2016-148852"/>
    <x v="439"/>
    <x v="388"/>
    <x v="1"/>
    <s v="SV-20785"/>
    <s v="Stewart Visinsky"/>
    <x v="0"/>
    <x v="0"/>
    <x v="157"/>
    <s v="California"/>
    <x v="200"/>
    <x v="1"/>
    <x v="494"/>
    <x v="1"/>
    <x v="13"/>
    <x v="494"/>
    <n v="5.94"/>
    <n v="3"/>
    <n v="0"/>
    <n v="0"/>
    <n v="5.94"/>
    <n v="0"/>
    <x v="0"/>
    <x v="5"/>
    <s v="Q2"/>
    <x v="6"/>
  </r>
  <r>
    <n v="6606"/>
    <s v="CA-2016-148852"/>
    <x v="439"/>
    <x v="388"/>
    <x v="1"/>
    <s v="SV-20785"/>
    <s v="Stewart Visinsky"/>
    <x v="0"/>
    <x v="0"/>
    <x v="157"/>
    <s v="California"/>
    <x v="200"/>
    <x v="1"/>
    <x v="1004"/>
    <x v="1"/>
    <x v="10"/>
    <x v="996"/>
    <n v="45.36"/>
    <n v="7"/>
    <n v="0"/>
    <n v="21.7728"/>
    <n v="45.36"/>
    <n v="0"/>
    <x v="0"/>
    <x v="5"/>
    <s v="Q2"/>
    <x v="6"/>
  </r>
  <r>
    <n v="6607"/>
    <s v="CA-2016-148852"/>
    <x v="439"/>
    <x v="388"/>
    <x v="1"/>
    <s v="SV-20785"/>
    <s v="Stewart Visinsky"/>
    <x v="0"/>
    <x v="0"/>
    <x v="157"/>
    <s v="California"/>
    <x v="200"/>
    <x v="1"/>
    <x v="781"/>
    <x v="2"/>
    <x v="7"/>
    <x v="780"/>
    <n v="211.16800000000001"/>
    <n v="4"/>
    <n v="0.2"/>
    <n v="23.756399999999999"/>
    <n v="168.93440000000001"/>
    <n v="42.233600000000003"/>
    <x v="0"/>
    <x v="5"/>
    <s v="Q2"/>
    <x v="6"/>
  </r>
  <r>
    <n v="6608"/>
    <s v="CA-2016-148852"/>
    <x v="439"/>
    <x v="388"/>
    <x v="1"/>
    <s v="SV-20785"/>
    <s v="Stewart Visinsky"/>
    <x v="0"/>
    <x v="0"/>
    <x v="157"/>
    <s v="California"/>
    <x v="200"/>
    <x v="1"/>
    <x v="211"/>
    <x v="0"/>
    <x v="1"/>
    <x v="212"/>
    <n v="484.70400000000001"/>
    <n v="6"/>
    <n v="0.2"/>
    <n v="-84.8232"/>
    <n v="387.76320000000004"/>
    <n v="96.94080000000001"/>
    <x v="0"/>
    <x v="5"/>
    <s v="Q2"/>
    <x v="6"/>
  </r>
  <r>
    <n v="6609"/>
    <s v="CA-2016-148852"/>
    <x v="439"/>
    <x v="388"/>
    <x v="1"/>
    <s v="SV-20785"/>
    <s v="Stewart Visinsky"/>
    <x v="0"/>
    <x v="0"/>
    <x v="157"/>
    <s v="California"/>
    <x v="200"/>
    <x v="1"/>
    <x v="1520"/>
    <x v="2"/>
    <x v="15"/>
    <x v="1507"/>
    <n v="371.976"/>
    <n v="3"/>
    <n v="0.2"/>
    <n v="116.24250000000001"/>
    <n v="297.58080000000001"/>
    <n v="74.395200000000003"/>
    <x v="0"/>
    <x v="5"/>
    <s v="Q2"/>
    <x v="6"/>
  </r>
  <r>
    <n v="6610"/>
    <s v="US-2015-118906"/>
    <x v="366"/>
    <x v="392"/>
    <x v="3"/>
    <s v="KB-16585"/>
    <s v="Ken Black"/>
    <x v="1"/>
    <x v="0"/>
    <x v="183"/>
    <s v="Maryland"/>
    <x v="234"/>
    <x v="3"/>
    <x v="328"/>
    <x v="1"/>
    <x v="4"/>
    <x v="328"/>
    <n v="89.82"/>
    <n v="6"/>
    <n v="0"/>
    <n v="25.1496"/>
    <n v="89.82"/>
    <n v="0"/>
    <x v="1"/>
    <x v="10"/>
    <s v="Q1"/>
    <x v="0"/>
  </r>
  <r>
    <n v="6611"/>
    <s v="CA-2016-168921"/>
    <x v="201"/>
    <x v="856"/>
    <x v="2"/>
    <s v="AG-10495"/>
    <s v="Andrew Gjertsen"/>
    <x v="1"/>
    <x v="0"/>
    <x v="1"/>
    <s v="California"/>
    <x v="13"/>
    <x v="1"/>
    <x v="1232"/>
    <x v="1"/>
    <x v="8"/>
    <x v="1215"/>
    <n v="19.295999999999999"/>
    <n v="3"/>
    <n v="0.2"/>
    <n v="6.03"/>
    <n v="15.4368"/>
    <n v="3.8592"/>
    <x v="0"/>
    <x v="2"/>
    <s v="Q4"/>
    <x v="6"/>
  </r>
  <r>
    <n v="6612"/>
    <s v="CA-2015-107678"/>
    <x v="1122"/>
    <x v="353"/>
    <x v="1"/>
    <s v="JK-16090"/>
    <s v="Juliana Krohn"/>
    <x v="0"/>
    <x v="0"/>
    <x v="103"/>
    <s v="Kentucky"/>
    <x v="175"/>
    <x v="0"/>
    <x v="268"/>
    <x v="0"/>
    <x v="1"/>
    <x v="268"/>
    <n v="191.96"/>
    <n v="2"/>
    <n v="0"/>
    <n v="51.8292"/>
    <n v="191.96"/>
    <n v="0"/>
    <x v="1"/>
    <x v="3"/>
    <s v="Q2"/>
    <x v="0"/>
  </r>
  <r>
    <n v="6613"/>
    <s v="CA-2015-107678"/>
    <x v="1122"/>
    <x v="353"/>
    <x v="1"/>
    <s v="JK-16090"/>
    <s v="Juliana Krohn"/>
    <x v="0"/>
    <x v="0"/>
    <x v="103"/>
    <s v="Kentucky"/>
    <x v="175"/>
    <x v="0"/>
    <x v="20"/>
    <x v="1"/>
    <x v="8"/>
    <x v="20"/>
    <n v="21.3"/>
    <n v="3"/>
    <n v="0"/>
    <n v="9.798"/>
    <n v="21.3"/>
    <n v="0"/>
    <x v="1"/>
    <x v="3"/>
    <s v="Q2"/>
    <x v="0"/>
  </r>
  <r>
    <n v="6614"/>
    <s v="CA-2015-107678"/>
    <x v="1122"/>
    <x v="353"/>
    <x v="1"/>
    <s v="JK-16090"/>
    <s v="Juliana Krohn"/>
    <x v="0"/>
    <x v="0"/>
    <x v="103"/>
    <s v="Kentucky"/>
    <x v="175"/>
    <x v="0"/>
    <x v="539"/>
    <x v="2"/>
    <x v="7"/>
    <x v="539"/>
    <n v="469.95"/>
    <n v="5"/>
    <n v="0"/>
    <n v="131.58600000000001"/>
    <n v="469.95"/>
    <n v="0"/>
    <x v="1"/>
    <x v="3"/>
    <s v="Q2"/>
    <x v="0"/>
  </r>
  <r>
    <n v="6615"/>
    <s v="CA-2015-107678"/>
    <x v="1122"/>
    <x v="353"/>
    <x v="1"/>
    <s v="JK-16090"/>
    <s v="Juliana Krohn"/>
    <x v="0"/>
    <x v="0"/>
    <x v="103"/>
    <s v="Kentucky"/>
    <x v="175"/>
    <x v="0"/>
    <x v="583"/>
    <x v="0"/>
    <x v="5"/>
    <x v="583"/>
    <n v="209.88"/>
    <n v="3"/>
    <n v="0"/>
    <n v="35.679600000000001"/>
    <n v="209.88"/>
    <n v="0"/>
    <x v="1"/>
    <x v="3"/>
    <s v="Q2"/>
    <x v="0"/>
  </r>
  <r>
    <n v="6616"/>
    <s v="CA-2016-123512"/>
    <x v="26"/>
    <x v="1210"/>
    <x v="2"/>
    <s v="MV-18190"/>
    <s v="Mike Vittorini"/>
    <x v="0"/>
    <x v="0"/>
    <x v="1"/>
    <s v="California"/>
    <x v="62"/>
    <x v="1"/>
    <x v="1601"/>
    <x v="0"/>
    <x v="0"/>
    <x v="1593"/>
    <n v="239.666"/>
    <n v="2"/>
    <n v="0.15"/>
    <n v="14.098000000000001"/>
    <n v="203.71609999999998"/>
    <n v="35.9499"/>
    <x v="0"/>
    <x v="1"/>
    <s v="Q2"/>
    <x v="5"/>
  </r>
  <r>
    <n v="6617"/>
    <s v="CA-2016-123512"/>
    <x v="26"/>
    <x v="1210"/>
    <x v="2"/>
    <s v="MV-18190"/>
    <s v="Mike Vittorini"/>
    <x v="0"/>
    <x v="0"/>
    <x v="1"/>
    <s v="California"/>
    <x v="62"/>
    <x v="1"/>
    <x v="1345"/>
    <x v="1"/>
    <x v="2"/>
    <x v="1330"/>
    <n v="22.5"/>
    <n v="6"/>
    <n v="0"/>
    <n v="10.8"/>
    <n v="22.5"/>
    <n v="0"/>
    <x v="0"/>
    <x v="1"/>
    <s v="Q2"/>
    <x v="5"/>
  </r>
  <r>
    <n v="6618"/>
    <s v="CA-2016-123512"/>
    <x v="26"/>
    <x v="1210"/>
    <x v="2"/>
    <s v="MV-18190"/>
    <s v="Mike Vittorini"/>
    <x v="0"/>
    <x v="0"/>
    <x v="1"/>
    <s v="California"/>
    <x v="62"/>
    <x v="1"/>
    <x v="1766"/>
    <x v="1"/>
    <x v="10"/>
    <x v="1755"/>
    <n v="219.84"/>
    <n v="4"/>
    <n v="0"/>
    <n v="107.7216"/>
    <n v="219.84"/>
    <n v="0"/>
    <x v="0"/>
    <x v="1"/>
    <s v="Q2"/>
    <x v="5"/>
  </r>
  <r>
    <n v="6619"/>
    <s v="US-2017-167402"/>
    <x v="1123"/>
    <x v="827"/>
    <x v="0"/>
    <s v="CP-12085"/>
    <s v="Cathy Prescott"/>
    <x v="1"/>
    <x v="0"/>
    <x v="24"/>
    <s v="Missouri"/>
    <x v="333"/>
    <x v="2"/>
    <x v="1347"/>
    <x v="1"/>
    <x v="10"/>
    <x v="1332"/>
    <n v="32.4"/>
    <n v="5"/>
    <n v="0"/>
    <n v="15.552"/>
    <n v="32.4"/>
    <n v="0"/>
    <x v="3"/>
    <x v="9"/>
    <s v="Q1"/>
    <x v="5"/>
  </r>
  <r>
    <n v="6620"/>
    <s v="US-2017-167402"/>
    <x v="1123"/>
    <x v="827"/>
    <x v="0"/>
    <s v="CP-12085"/>
    <s v="Cathy Prescott"/>
    <x v="1"/>
    <x v="0"/>
    <x v="24"/>
    <s v="Missouri"/>
    <x v="333"/>
    <x v="2"/>
    <x v="1753"/>
    <x v="1"/>
    <x v="6"/>
    <x v="1743"/>
    <n v="209.94"/>
    <n v="6"/>
    <n v="0"/>
    <n v="54.584400000000002"/>
    <n v="209.94"/>
    <n v="0"/>
    <x v="3"/>
    <x v="9"/>
    <s v="Q1"/>
    <x v="5"/>
  </r>
  <r>
    <n v="6621"/>
    <s v="US-2017-167402"/>
    <x v="1123"/>
    <x v="827"/>
    <x v="0"/>
    <s v="CP-12085"/>
    <s v="Cathy Prescott"/>
    <x v="1"/>
    <x v="0"/>
    <x v="24"/>
    <s v="Missouri"/>
    <x v="333"/>
    <x v="2"/>
    <x v="465"/>
    <x v="1"/>
    <x v="14"/>
    <x v="466"/>
    <n v="4164.05"/>
    <n v="5"/>
    <n v="0"/>
    <n v="83.281000000000006"/>
    <n v="4164.05"/>
    <n v="0"/>
    <x v="3"/>
    <x v="9"/>
    <s v="Q1"/>
    <x v="5"/>
  </r>
  <r>
    <n v="6622"/>
    <s v="US-2017-167402"/>
    <x v="1123"/>
    <x v="827"/>
    <x v="0"/>
    <s v="CP-12085"/>
    <s v="Cathy Prescott"/>
    <x v="1"/>
    <x v="0"/>
    <x v="24"/>
    <s v="Missouri"/>
    <x v="333"/>
    <x v="2"/>
    <x v="1544"/>
    <x v="0"/>
    <x v="0"/>
    <x v="1532"/>
    <n v="212.94"/>
    <n v="3"/>
    <n v="0"/>
    <n v="53.234999999999999"/>
    <n v="212.94"/>
    <n v="0"/>
    <x v="3"/>
    <x v="9"/>
    <s v="Q1"/>
    <x v="5"/>
  </r>
  <r>
    <n v="6623"/>
    <s v="CA-2014-130449"/>
    <x v="1124"/>
    <x v="1211"/>
    <x v="2"/>
    <s v="VP-21760"/>
    <s v="Victoria Pisteka"/>
    <x v="1"/>
    <x v="0"/>
    <x v="8"/>
    <s v="California"/>
    <x v="9"/>
    <x v="1"/>
    <x v="5"/>
    <x v="0"/>
    <x v="5"/>
    <x v="5"/>
    <n v="41.88"/>
    <n v="6"/>
    <n v="0"/>
    <n v="12.145200000000001"/>
    <n v="41.88"/>
    <n v="0"/>
    <x v="2"/>
    <x v="8"/>
    <s v="Q3"/>
    <x v="3"/>
  </r>
  <r>
    <n v="6624"/>
    <s v="CA-2014-130449"/>
    <x v="1124"/>
    <x v="1211"/>
    <x v="2"/>
    <s v="VP-21760"/>
    <s v="Victoria Pisteka"/>
    <x v="1"/>
    <x v="0"/>
    <x v="8"/>
    <s v="California"/>
    <x v="9"/>
    <x v="1"/>
    <x v="573"/>
    <x v="1"/>
    <x v="2"/>
    <x v="573"/>
    <n v="58.48"/>
    <n v="8"/>
    <n v="0"/>
    <n v="27.485600000000002"/>
    <n v="58.48"/>
    <n v="0"/>
    <x v="2"/>
    <x v="8"/>
    <s v="Q3"/>
    <x v="3"/>
  </r>
  <r>
    <n v="6625"/>
    <s v="CA-2015-141250"/>
    <x v="1125"/>
    <x v="1177"/>
    <x v="1"/>
    <s v="PM-18940"/>
    <s v="Paul MacIntyre"/>
    <x v="0"/>
    <x v="0"/>
    <x v="480"/>
    <s v="Texas"/>
    <x v="573"/>
    <x v="2"/>
    <x v="1213"/>
    <x v="0"/>
    <x v="3"/>
    <x v="1198"/>
    <n v="102.438"/>
    <n v="1"/>
    <n v="0.3"/>
    <n v="-13.1706"/>
    <n v="71.706599999999995"/>
    <n v="30.731400000000001"/>
    <x v="1"/>
    <x v="9"/>
    <s v="Q1"/>
    <x v="2"/>
  </r>
  <r>
    <n v="6626"/>
    <s v="CA-2015-141250"/>
    <x v="1125"/>
    <x v="1177"/>
    <x v="1"/>
    <s v="PM-18940"/>
    <s v="Paul MacIntyre"/>
    <x v="0"/>
    <x v="0"/>
    <x v="480"/>
    <s v="Texas"/>
    <x v="573"/>
    <x v="2"/>
    <x v="1459"/>
    <x v="0"/>
    <x v="1"/>
    <x v="1445"/>
    <n v="199.304"/>
    <n v="4"/>
    <n v="0.3"/>
    <n v="-8.5416000000000007"/>
    <n v="139.5128"/>
    <n v="59.791199999999996"/>
    <x v="1"/>
    <x v="9"/>
    <s v="Q1"/>
    <x v="2"/>
  </r>
  <r>
    <n v="6627"/>
    <s v="CA-2014-145541"/>
    <x v="637"/>
    <x v="444"/>
    <x v="1"/>
    <s v="TB-21400"/>
    <s v="Tom Boeckenhauer"/>
    <x v="0"/>
    <x v="0"/>
    <x v="20"/>
    <s v="New York"/>
    <x v="23"/>
    <x v="3"/>
    <x v="1629"/>
    <x v="2"/>
    <x v="15"/>
    <x v="1619"/>
    <n v="6999.96"/>
    <n v="4"/>
    <n v="0"/>
    <n v="2239.9872"/>
    <n v="6999.96"/>
    <n v="0"/>
    <x v="2"/>
    <x v="4"/>
    <s v="Q4"/>
    <x v="1"/>
  </r>
  <r>
    <n v="6628"/>
    <s v="CA-2014-138513"/>
    <x v="235"/>
    <x v="248"/>
    <x v="1"/>
    <s v="EH-13990"/>
    <s v="Erica Hackney"/>
    <x v="0"/>
    <x v="0"/>
    <x v="234"/>
    <s v="Washington"/>
    <x v="291"/>
    <x v="1"/>
    <x v="89"/>
    <x v="1"/>
    <x v="10"/>
    <x v="89"/>
    <n v="12.96"/>
    <n v="2"/>
    <n v="0"/>
    <n v="6.2207999999999997"/>
    <n v="12.96"/>
    <n v="0"/>
    <x v="2"/>
    <x v="5"/>
    <s v="Q2"/>
    <x v="5"/>
  </r>
  <r>
    <n v="6629"/>
    <s v="CA-2015-135489"/>
    <x v="444"/>
    <x v="238"/>
    <x v="0"/>
    <s v="GW-14605"/>
    <s v="Giulietta Weimer"/>
    <x v="0"/>
    <x v="0"/>
    <x v="20"/>
    <s v="New York"/>
    <x v="23"/>
    <x v="3"/>
    <x v="222"/>
    <x v="2"/>
    <x v="7"/>
    <x v="223"/>
    <n v="279.86"/>
    <n v="14"/>
    <n v="0"/>
    <n v="134.33279999999999"/>
    <n v="279.86"/>
    <n v="0"/>
    <x v="1"/>
    <x v="8"/>
    <s v="Q3"/>
    <x v="3"/>
  </r>
  <r>
    <n v="6630"/>
    <s v="CA-2015-125696"/>
    <x v="653"/>
    <x v="310"/>
    <x v="1"/>
    <s v="NP-18685"/>
    <s v="Nora Pelletier"/>
    <x v="2"/>
    <x v="0"/>
    <x v="481"/>
    <s v="North Carolina"/>
    <x v="574"/>
    <x v="0"/>
    <x v="1181"/>
    <x v="1"/>
    <x v="8"/>
    <x v="1167"/>
    <n v="7.38"/>
    <n v="5"/>
    <n v="0.7"/>
    <n v="-5.4119999999999999"/>
    <n v="2.2140000000000004"/>
    <n v="5.1659999999999995"/>
    <x v="1"/>
    <x v="2"/>
    <s v="Q4"/>
    <x v="5"/>
  </r>
  <r>
    <n v="6631"/>
    <s v="CA-2016-105081"/>
    <x v="591"/>
    <x v="525"/>
    <x v="1"/>
    <s v="JE-15715"/>
    <s v="Joe Elijah"/>
    <x v="0"/>
    <x v="0"/>
    <x v="4"/>
    <s v="Washington"/>
    <x v="60"/>
    <x v="1"/>
    <x v="1003"/>
    <x v="0"/>
    <x v="1"/>
    <x v="995"/>
    <n v="698.35199999999998"/>
    <n v="3"/>
    <n v="0.2"/>
    <n v="52.376399999999997"/>
    <n v="558.6816"/>
    <n v="139.6704"/>
    <x v="0"/>
    <x v="4"/>
    <s v="Q4"/>
    <x v="1"/>
  </r>
  <r>
    <n v="6632"/>
    <s v="CA-2016-105081"/>
    <x v="591"/>
    <x v="525"/>
    <x v="1"/>
    <s v="JE-15715"/>
    <s v="Joe Elijah"/>
    <x v="0"/>
    <x v="0"/>
    <x v="4"/>
    <s v="Washington"/>
    <x v="60"/>
    <x v="1"/>
    <x v="1110"/>
    <x v="0"/>
    <x v="3"/>
    <x v="1099"/>
    <n v="1747.25"/>
    <n v="5"/>
    <n v="0"/>
    <n v="629.01"/>
    <n v="1747.25"/>
    <n v="0"/>
    <x v="0"/>
    <x v="4"/>
    <s v="Q4"/>
    <x v="1"/>
  </r>
  <r>
    <n v="6633"/>
    <s v="US-2016-146857"/>
    <x v="715"/>
    <x v="588"/>
    <x v="0"/>
    <s v="BE-11455"/>
    <s v="Brad Eason"/>
    <x v="2"/>
    <x v="0"/>
    <x v="24"/>
    <s v="Missouri"/>
    <x v="333"/>
    <x v="2"/>
    <x v="1309"/>
    <x v="1"/>
    <x v="9"/>
    <x v="1294"/>
    <n v="54.48"/>
    <n v="1"/>
    <n v="0"/>
    <n v="15.2544"/>
    <n v="54.48"/>
    <n v="0"/>
    <x v="0"/>
    <x v="5"/>
    <s v="Q2"/>
    <x v="5"/>
  </r>
  <r>
    <n v="6634"/>
    <s v="CA-2016-166275"/>
    <x v="1057"/>
    <x v="351"/>
    <x v="3"/>
    <s v="SS-20590"/>
    <s v="Sonia Sunley"/>
    <x v="0"/>
    <x v="0"/>
    <x v="8"/>
    <s v="California"/>
    <x v="9"/>
    <x v="1"/>
    <x v="651"/>
    <x v="2"/>
    <x v="11"/>
    <x v="651"/>
    <n v="199.99"/>
    <n v="1"/>
    <n v="0"/>
    <n v="85.995699999999999"/>
    <n v="199.99"/>
    <n v="0"/>
    <x v="0"/>
    <x v="2"/>
    <s v="Q4"/>
    <x v="2"/>
  </r>
  <r>
    <n v="6635"/>
    <s v="CA-2017-144498"/>
    <x v="636"/>
    <x v="593"/>
    <x v="3"/>
    <s v="MB-18085"/>
    <s v="Mick Brown"/>
    <x v="0"/>
    <x v="0"/>
    <x v="35"/>
    <s v="North Carolina"/>
    <x v="43"/>
    <x v="0"/>
    <x v="350"/>
    <x v="1"/>
    <x v="8"/>
    <x v="350"/>
    <n v="68.540999999999997"/>
    <n v="11"/>
    <n v="0.7"/>
    <n v="-52.548099999999998"/>
    <n v="20.5623"/>
    <n v="47.978699999999996"/>
    <x v="3"/>
    <x v="5"/>
    <s v="Q2"/>
    <x v="3"/>
  </r>
  <r>
    <n v="6636"/>
    <s v="CA-2017-144498"/>
    <x v="636"/>
    <x v="593"/>
    <x v="3"/>
    <s v="MB-18085"/>
    <s v="Mick Brown"/>
    <x v="0"/>
    <x v="0"/>
    <x v="35"/>
    <s v="North Carolina"/>
    <x v="43"/>
    <x v="0"/>
    <x v="34"/>
    <x v="2"/>
    <x v="7"/>
    <x v="34"/>
    <n v="627.16800000000001"/>
    <n v="4"/>
    <n v="0.2"/>
    <n v="70.556399999999996"/>
    <n v="501.73440000000005"/>
    <n v="125.43360000000001"/>
    <x v="3"/>
    <x v="5"/>
    <s v="Q2"/>
    <x v="3"/>
  </r>
  <r>
    <n v="6637"/>
    <s v="CA-2017-144498"/>
    <x v="636"/>
    <x v="593"/>
    <x v="3"/>
    <s v="MB-18085"/>
    <s v="Mick Brown"/>
    <x v="0"/>
    <x v="0"/>
    <x v="35"/>
    <s v="North Carolina"/>
    <x v="43"/>
    <x v="0"/>
    <x v="580"/>
    <x v="1"/>
    <x v="2"/>
    <x v="580"/>
    <n v="122.12"/>
    <n v="5"/>
    <n v="0.2"/>
    <n v="39.689"/>
    <n v="97.696000000000012"/>
    <n v="24.424000000000003"/>
    <x v="3"/>
    <x v="5"/>
    <s v="Q2"/>
    <x v="3"/>
  </r>
  <r>
    <n v="6638"/>
    <s v="CA-2017-103352"/>
    <x v="344"/>
    <x v="524"/>
    <x v="0"/>
    <s v="RP-19390"/>
    <s v="Resi Pölking"/>
    <x v="0"/>
    <x v="0"/>
    <x v="20"/>
    <s v="New York"/>
    <x v="164"/>
    <x v="3"/>
    <x v="372"/>
    <x v="1"/>
    <x v="6"/>
    <x v="373"/>
    <n v="6.99"/>
    <n v="3"/>
    <n v="0"/>
    <n v="2.0270999999999999"/>
    <n v="6.99"/>
    <n v="0"/>
    <x v="3"/>
    <x v="0"/>
    <s v="Q4"/>
    <x v="2"/>
  </r>
  <r>
    <n v="6639"/>
    <s v="CA-2017-103352"/>
    <x v="344"/>
    <x v="524"/>
    <x v="0"/>
    <s v="RP-19390"/>
    <s v="Resi Pölking"/>
    <x v="0"/>
    <x v="0"/>
    <x v="20"/>
    <s v="New York"/>
    <x v="164"/>
    <x v="3"/>
    <x v="1403"/>
    <x v="1"/>
    <x v="8"/>
    <x v="1390"/>
    <n v="107.42400000000001"/>
    <n v="6"/>
    <n v="0.2"/>
    <n v="36.255600000000001"/>
    <n v="85.939200000000014"/>
    <n v="21.484800000000003"/>
    <x v="3"/>
    <x v="0"/>
    <s v="Q4"/>
    <x v="2"/>
  </r>
  <r>
    <n v="6640"/>
    <s v="CA-2014-108609"/>
    <x v="656"/>
    <x v="1024"/>
    <x v="0"/>
    <s v="AJ-10780"/>
    <s v="Anthony Jacobs"/>
    <x v="1"/>
    <x v="0"/>
    <x v="160"/>
    <s v="Ohio"/>
    <x v="203"/>
    <x v="3"/>
    <x v="1234"/>
    <x v="0"/>
    <x v="3"/>
    <x v="1217"/>
    <n v="1421.664"/>
    <n v="8"/>
    <n v="0.4"/>
    <n v="-734.52639999999997"/>
    <n v="852.99839999999995"/>
    <n v="568.66560000000004"/>
    <x v="2"/>
    <x v="2"/>
    <s v="Q4"/>
    <x v="5"/>
  </r>
  <r>
    <n v="6641"/>
    <s v="CA-2017-128328"/>
    <x v="485"/>
    <x v="1212"/>
    <x v="1"/>
    <s v="PO-18865"/>
    <s v="Patrick O'Donnell"/>
    <x v="0"/>
    <x v="0"/>
    <x v="245"/>
    <s v="Indiana"/>
    <x v="303"/>
    <x v="2"/>
    <x v="542"/>
    <x v="1"/>
    <x v="8"/>
    <x v="542"/>
    <n v="125.88"/>
    <n v="6"/>
    <n v="0"/>
    <n v="60.422400000000003"/>
    <n v="125.88"/>
    <n v="0"/>
    <x v="3"/>
    <x v="6"/>
    <s v="Q3"/>
    <x v="3"/>
  </r>
  <r>
    <n v="6642"/>
    <s v="CA-2017-128328"/>
    <x v="485"/>
    <x v="1212"/>
    <x v="1"/>
    <s v="PO-18865"/>
    <s v="Patrick O'Donnell"/>
    <x v="0"/>
    <x v="0"/>
    <x v="245"/>
    <s v="Indiana"/>
    <x v="303"/>
    <x v="2"/>
    <x v="685"/>
    <x v="2"/>
    <x v="11"/>
    <x v="685"/>
    <n v="79.78"/>
    <n v="2"/>
    <n v="0"/>
    <n v="29.518599999999999"/>
    <n v="79.78"/>
    <n v="0"/>
    <x v="3"/>
    <x v="6"/>
    <s v="Q3"/>
    <x v="3"/>
  </r>
  <r>
    <n v="6643"/>
    <s v="CA-2017-128328"/>
    <x v="485"/>
    <x v="1212"/>
    <x v="1"/>
    <s v="PO-18865"/>
    <s v="Patrick O'Donnell"/>
    <x v="0"/>
    <x v="0"/>
    <x v="245"/>
    <s v="Indiana"/>
    <x v="303"/>
    <x v="2"/>
    <x v="1760"/>
    <x v="1"/>
    <x v="2"/>
    <x v="1749"/>
    <n v="133.19999999999999"/>
    <n v="9"/>
    <n v="0"/>
    <n v="66.599999999999994"/>
    <n v="133.19999999999999"/>
    <n v="0"/>
    <x v="3"/>
    <x v="6"/>
    <s v="Q3"/>
    <x v="3"/>
  </r>
  <r>
    <n v="6644"/>
    <s v="US-2015-156496"/>
    <x v="544"/>
    <x v="99"/>
    <x v="1"/>
    <s v="WB-21850"/>
    <s v="William Brown"/>
    <x v="0"/>
    <x v="0"/>
    <x v="252"/>
    <s v="Oregon"/>
    <x v="312"/>
    <x v="1"/>
    <x v="819"/>
    <x v="2"/>
    <x v="7"/>
    <x v="815"/>
    <n v="438.36799999999999"/>
    <n v="4"/>
    <n v="0.2"/>
    <n v="38.357199999999999"/>
    <n v="350.69440000000003"/>
    <n v="87.673600000000008"/>
    <x v="1"/>
    <x v="6"/>
    <s v="Q3"/>
    <x v="2"/>
  </r>
  <r>
    <n v="6645"/>
    <s v="US-2015-156496"/>
    <x v="544"/>
    <x v="99"/>
    <x v="1"/>
    <s v="WB-21850"/>
    <s v="William Brown"/>
    <x v="0"/>
    <x v="0"/>
    <x v="252"/>
    <s v="Oregon"/>
    <x v="312"/>
    <x v="1"/>
    <x v="771"/>
    <x v="2"/>
    <x v="7"/>
    <x v="770"/>
    <n v="139.94399999999999"/>
    <n v="7"/>
    <n v="0.2"/>
    <n v="-31.487400000000001"/>
    <n v="111.95519999999999"/>
    <n v="27.988799999999998"/>
    <x v="1"/>
    <x v="6"/>
    <s v="Q3"/>
    <x v="2"/>
  </r>
  <r>
    <n v="6646"/>
    <s v="US-2015-156496"/>
    <x v="544"/>
    <x v="99"/>
    <x v="1"/>
    <s v="WB-21850"/>
    <s v="William Brown"/>
    <x v="0"/>
    <x v="0"/>
    <x v="252"/>
    <s v="Oregon"/>
    <x v="312"/>
    <x v="1"/>
    <x v="586"/>
    <x v="1"/>
    <x v="9"/>
    <x v="586"/>
    <n v="133.47200000000001"/>
    <n v="4"/>
    <n v="0.2"/>
    <n v="15.015599999999999"/>
    <n v="106.77760000000001"/>
    <n v="26.694400000000002"/>
    <x v="1"/>
    <x v="6"/>
    <s v="Q3"/>
    <x v="2"/>
  </r>
  <r>
    <n v="6647"/>
    <s v="US-2016-127334"/>
    <x v="272"/>
    <x v="967"/>
    <x v="1"/>
    <s v="MP-18175"/>
    <s v="Mike Pelletier"/>
    <x v="2"/>
    <x v="0"/>
    <x v="24"/>
    <s v="Oregon"/>
    <x v="329"/>
    <x v="1"/>
    <x v="215"/>
    <x v="0"/>
    <x v="3"/>
    <x v="216"/>
    <n v="564.19500000000005"/>
    <n v="3"/>
    <n v="0.5"/>
    <n v="-304.6653"/>
    <n v="282.09750000000003"/>
    <n v="282.09750000000003"/>
    <x v="0"/>
    <x v="4"/>
    <s v="Q4"/>
    <x v="6"/>
  </r>
  <r>
    <n v="6648"/>
    <s v="US-2016-127334"/>
    <x v="272"/>
    <x v="967"/>
    <x v="1"/>
    <s v="MP-18175"/>
    <s v="Mike Pelletier"/>
    <x v="2"/>
    <x v="0"/>
    <x v="24"/>
    <s v="Oregon"/>
    <x v="329"/>
    <x v="1"/>
    <x v="1309"/>
    <x v="1"/>
    <x v="9"/>
    <x v="1294"/>
    <n v="87.168000000000006"/>
    <n v="2"/>
    <n v="0.2"/>
    <n v="8.7167999999999992"/>
    <n v="69.734400000000008"/>
    <n v="17.433600000000002"/>
    <x v="0"/>
    <x v="4"/>
    <s v="Q4"/>
    <x v="6"/>
  </r>
  <r>
    <n v="6649"/>
    <s v="US-2017-124779"/>
    <x v="565"/>
    <x v="218"/>
    <x v="2"/>
    <s v="BF-11020"/>
    <s v="Barry Französisch"/>
    <x v="1"/>
    <x v="0"/>
    <x v="81"/>
    <s v="Texas"/>
    <x v="174"/>
    <x v="2"/>
    <x v="471"/>
    <x v="1"/>
    <x v="8"/>
    <x v="472"/>
    <n v="42.616"/>
    <n v="7"/>
    <n v="0.8"/>
    <n v="-68.185599999999994"/>
    <n v="8.5231999999999974"/>
    <n v="34.092800000000004"/>
    <x v="3"/>
    <x v="8"/>
    <s v="Q3"/>
    <x v="5"/>
  </r>
  <r>
    <n v="6650"/>
    <s v="US-2017-124779"/>
    <x v="565"/>
    <x v="218"/>
    <x v="2"/>
    <s v="BF-11020"/>
    <s v="Barry Französisch"/>
    <x v="1"/>
    <x v="0"/>
    <x v="81"/>
    <s v="Texas"/>
    <x v="174"/>
    <x v="2"/>
    <x v="1687"/>
    <x v="2"/>
    <x v="16"/>
    <x v="1675"/>
    <n v="319.98399999999998"/>
    <n v="2"/>
    <n v="0.2"/>
    <n v="107.99460000000001"/>
    <n v="255.9872"/>
    <n v="63.9968"/>
    <x v="3"/>
    <x v="8"/>
    <s v="Q3"/>
    <x v="5"/>
  </r>
  <r>
    <n v="6651"/>
    <s v="US-2017-124779"/>
    <x v="565"/>
    <x v="218"/>
    <x v="2"/>
    <s v="BF-11020"/>
    <s v="Barry Französisch"/>
    <x v="1"/>
    <x v="0"/>
    <x v="81"/>
    <s v="Texas"/>
    <x v="174"/>
    <x v="2"/>
    <x v="271"/>
    <x v="1"/>
    <x v="13"/>
    <x v="271"/>
    <n v="45.92"/>
    <n v="5"/>
    <n v="0.2"/>
    <n v="15.497999999999999"/>
    <n v="36.736000000000004"/>
    <n v="9.1840000000000011"/>
    <x v="3"/>
    <x v="8"/>
    <s v="Q3"/>
    <x v="5"/>
  </r>
  <r>
    <n v="6652"/>
    <s v="US-2017-124779"/>
    <x v="565"/>
    <x v="218"/>
    <x v="2"/>
    <s v="BF-11020"/>
    <s v="Barry Französisch"/>
    <x v="1"/>
    <x v="0"/>
    <x v="81"/>
    <s v="Texas"/>
    <x v="174"/>
    <x v="2"/>
    <x v="750"/>
    <x v="0"/>
    <x v="5"/>
    <x v="748"/>
    <n v="21.184000000000001"/>
    <n v="2"/>
    <n v="0.6"/>
    <n v="-11.651199999999999"/>
    <n v="8.4736000000000011"/>
    <n v="12.7104"/>
    <x v="3"/>
    <x v="8"/>
    <s v="Q3"/>
    <x v="5"/>
  </r>
  <r>
    <n v="6653"/>
    <s v="US-2017-124779"/>
    <x v="565"/>
    <x v="218"/>
    <x v="2"/>
    <s v="BF-11020"/>
    <s v="Barry Französisch"/>
    <x v="1"/>
    <x v="0"/>
    <x v="81"/>
    <s v="Texas"/>
    <x v="174"/>
    <x v="2"/>
    <x v="180"/>
    <x v="1"/>
    <x v="10"/>
    <x v="181"/>
    <n v="20.736000000000001"/>
    <n v="4"/>
    <n v="0.2"/>
    <n v="7.2576000000000001"/>
    <n v="16.588800000000003"/>
    <n v="4.1472000000000007"/>
    <x v="3"/>
    <x v="8"/>
    <s v="Q3"/>
    <x v="5"/>
  </r>
  <r>
    <n v="6654"/>
    <s v="US-2017-124779"/>
    <x v="565"/>
    <x v="218"/>
    <x v="2"/>
    <s v="BF-11020"/>
    <s v="Barry Französisch"/>
    <x v="1"/>
    <x v="0"/>
    <x v="81"/>
    <s v="Texas"/>
    <x v="174"/>
    <x v="2"/>
    <x v="1534"/>
    <x v="0"/>
    <x v="1"/>
    <x v="1522"/>
    <n v="213.43"/>
    <n v="5"/>
    <n v="0.3"/>
    <n v="-39.637"/>
    <n v="149.40099999999998"/>
    <n v="64.028999999999996"/>
    <x v="3"/>
    <x v="8"/>
    <s v="Q3"/>
    <x v="5"/>
  </r>
  <r>
    <n v="6655"/>
    <s v="CA-2017-135937"/>
    <x v="297"/>
    <x v="1213"/>
    <x v="1"/>
    <s v="KM-16375"/>
    <s v="Katherine Murray"/>
    <x v="2"/>
    <x v="0"/>
    <x v="23"/>
    <s v="Arizona"/>
    <x v="27"/>
    <x v="1"/>
    <x v="872"/>
    <x v="2"/>
    <x v="7"/>
    <x v="866"/>
    <n v="333.57600000000002"/>
    <n v="3"/>
    <n v="0.2"/>
    <n v="25.0182"/>
    <n v="266.86080000000004"/>
    <n v="66.71520000000001"/>
    <x v="3"/>
    <x v="11"/>
    <s v="Q1"/>
    <x v="2"/>
  </r>
  <r>
    <n v="6656"/>
    <s v="CA-2017-135937"/>
    <x v="297"/>
    <x v="1213"/>
    <x v="1"/>
    <s v="KM-16375"/>
    <s v="Katherine Murray"/>
    <x v="2"/>
    <x v="0"/>
    <x v="23"/>
    <s v="Arizona"/>
    <x v="27"/>
    <x v="1"/>
    <x v="1227"/>
    <x v="2"/>
    <x v="11"/>
    <x v="1211"/>
    <n v="31.992000000000001"/>
    <n v="1"/>
    <n v="0.2"/>
    <n v="4.7988"/>
    <n v="25.593600000000002"/>
    <n v="6.3984000000000005"/>
    <x v="3"/>
    <x v="11"/>
    <s v="Q1"/>
    <x v="2"/>
  </r>
  <r>
    <n v="6657"/>
    <s v="CA-2017-135937"/>
    <x v="297"/>
    <x v="1213"/>
    <x v="1"/>
    <s v="KM-16375"/>
    <s v="Katherine Murray"/>
    <x v="2"/>
    <x v="0"/>
    <x v="23"/>
    <s v="Arizona"/>
    <x v="27"/>
    <x v="1"/>
    <x v="911"/>
    <x v="1"/>
    <x v="4"/>
    <x v="903"/>
    <n v="51.167999999999999"/>
    <n v="2"/>
    <n v="0.2"/>
    <n v="-6.3959999999999999"/>
    <n v="40.934400000000004"/>
    <n v="10.233600000000001"/>
    <x v="3"/>
    <x v="11"/>
    <s v="Q1"/>
    <x v="2"/>
  </r>
  <r>
    <n v="6658"/>
    <s v="CA-2017-135937"/>
    <x v="297"/>
    <x v="1213"/>
    <x v="1"/>
    <s v="KM-16375"/>
    <s v="Katherine Murray"/>
    <x v="2"/>
    <x v="0"/>
    <x v="23"/>
    <s v="Arizona"/>
    <x v="27"/>
    <x v="1"/>
    <x v="1510"/>
    <x v="1"/>
    <x v="12"/>
    <x v="1497"/>
    <n v="10.64"/>
    <n v="5"/>
    <n v="0.2"/>
    <n v="3.8570000000000002"/>
    <n v="8.5120000000000005"/>
    <n v="2.1280000000000001"/>
    <x v="3"/>
    <x v="11"/>
    <s v="Q1"/>
    <x v="2"/>
  </r>
  <r>
    <n v="6659"/>
    <s v="CA-2017-135937"/>
    <x v="297"/>
    <x v="1213"/>
    <x v="1"/>
    <s v="KM-16375"/>
    <s v="Katherine Murray"/>
    <x v="2"/>
    <x v="0"/>
    <x v="23"/>
    <s v="Arizona"/>
    <x v="27"/>
    <x v="1"/>
    <x v="592"/>
    <x v="0"/>
    <x v="5"/>
    <x v="592"/>
    <n v="68.703999999999994"/>
    <n v="2"/>
    <n v="0.2"/>
    <n v="16.3172"/>
    <n v="54.963200000000001"/>
    <n v="13.7408"/>
    <x v="3"/>
    <x v="11"/>
    <s v="Q1"/>
    <x v="2"/>
  </r>
  <r>
    <n v="6660"/>
    <s v="CA-2017-135937"/>
    <x v="297"/>
    <x v="1213"/>
    <x v="1"/>
    <s v="KM-16375"/>
    <s v="Katherine Murray"/>
    <x v="2"/>
    <x v="0"/>
    <x v="23"/>
    <s v="Arizona"/>
    <x v="27"/>
    <x v="1"/>
    <x v="977"/>
    <x v="0"/>
    <x v="3"/>
    <x v="832"/>
    <n v="386.91"/>
    <n v="9"/>
    <n v="0.5"/>
    <n v="-185.71680000000001"/>
    <n v="193.45500000000001"/>
    <n v="193.45500000000001"/>
    <x v="3"/>
    <x v="11"/>
    <s v="Q1"/>
    <x v="2"/>
  </r>
  <r>
    <n v="6661"/>
    <s v="CA-2015-129322"/>
    <x v="816"/>
    <x v="1214"/>
    <x v="0"/>
    <s v="DB-13405"/>
    <s v="Denny Blanton"/>
    <x v="0"/>
    <x v="0"/>
    <x v="104"/>
    <s v="Massachusetts"/>
    <x v="128"/>
    <x v="3"/>
    <x v="1643"/>
    <x v="1"/>
    <x v="6"/>
    <x v="1633"/>
    <n v="39.659999999999997"/>
    <n v="2"/>
    <n v="0"/>
    <n v="11.898"/>
    <n v="39.659999999999997"/>
    <n v="0"/>
    <x v="1"/>
    <x v="6"/>
    <s v="Q3"/>
    <x v="3"/>
  </r>
  <r>
    <n v="6662"/>
    <s v="CA-2015-129322"/>
    <x v="816"/>
    <x v="1214"/>
    <x v="0"/>
    <s v="DB-13405"/>
    <s v="Denny Blanton"/>
    <x v="0"/>
    <x v="0"/>
    <x v="104"/>
    <s v="Massachusetts"/>
    <x v="128"/>
    <x v="3"/>
    <x v="1051"/>
    <x v="1"/>
    <x v="9"/>
    <x v="1040"/>
    <n v="113.92"/>
    <n v="2"/>
    <n v="0"/>
    <n v="33.036799999999999"/>
    <n v="113.92"/>
    <n v="0"/>
    <x v="1"/>
    <x v="6"/>
    <s v="Q3"/>
    <x v="3"/>
  </r>
  <r>
    <n v="6663"/>
    <s v="CA-2015-129322"/>
    <x v="816"/>
    <x v="1214"/>
    <x v="0"/>
    <s v="DB-13405"/>
    <s v="Denny Blanton"/>
    <x v="0"/>
    <x v="0"/>
    <x v="104"/>
    <s v="Massachusetts"/>
    <x v="128"/>
    <x v="3"/>
    <x v="1242"/>
    <x v="1"/>
    <x v="8"/>
    <x v="1225"/>
    <n v="447.86"/>
    <n v="7"/>
    <n v="0"/>
    <n v="210.49420000000001"/>
    <n v="447.86"/>
    <n v="0"/>
    <x v="1"/>
    <x v="6"/>
    <s v="Q3"/>
    <x v="3"/>
  </r>
  <r>
    <n v="6664"/>
    <s v="CA-2017-162173"/>
    <x v="40"/>
    <x v="943"/>
    <x v="1"/>
    <s v="OT-18730"/>
    <s v="Olvera Toch"/>
    <x v="0"/>
    <x v="0"/>
    <x v="173"/>
    <s v="Virginia"/>
    <x v="220"/>
    <x v="0"/>
    <x v="719"/>
    <x v="0"/>
    <x v="3"/>
    <x v="718"/>
    <n v="356.85"/>
    <n v="5"/>
    <n v="0"/>
    <n v="60.664499999999997"/>
    <n v="356.85"/>
    <n v="0"/>
    <x v="3"/>
    <x v="2"/>
    <s v="Q4"/>
    <x v="6"/>
  </r>
  <r>
    <n v="6665"/>
    <s v="CA-2017-162173"/>
    <x v="40"/>
    <x v="943"/>
    <x v="1"/>
    <s v="OT-18730"/>
    <s v="Olvera Toch"/>
    <x v="0"/>
    <x v="0"/>
    <x v="173"/>
    <s v="Virginia"/>
    <x v="220"/>
    <x v="0"/>
    <x v="842"/>
    <x v="1"/>
    <x v="12"/>
    <x v="836"/>
    <n v="251.58"/>
    <n v="7"/>
    <n v="0"/>
    <n v="113.211"/>
    <n v="251.58"/>
    <n v="0"/>
    <x v="3"/>
    <x v="2"/>
    <s v="Q4"/>
    <x v="6"/>
  </r>
  <r>
    <n v="6666"/>
    <s v="CA-2016-115483"/>
    <x v="216"/>
    <x v="461"/>
    <x v="0"/>
    <s v="JS-15880"/>
    <s v="John Stevenson"/>
    <x v="0"/>
    <x v="0"/>
    <x v="218"/>
    <s v="Texas"/>
    <x v="273"/>
    <x v="2"/>
    <x v="1766"/>
    <x v="1"/>
    <x v="10"/>
    <x v="1755"/>
    <n v="219.84"/>
    <n v="5"/>
    <n v="0.2"/>
    <n v="79.691999999999993"/>
    <n v="175.87200000000001"/>
    <n v="43.968000000000004"/>
    <x v="0"/>
    <x v="7"/>
    <s v="Q3"/>
    <x v="6"/>
  </r>
  <r>
    <n v="6667"/>
    <s v="CA-2017-122175"/>
    <x v="605"/>
    <x v="324"/>
    <x v="0"/>
    <s v="CA-12775"/>
    <s v="Cynthia Arntzen"/>
    <x v="0"/>
    <x v="0"/>
    <x v="219"/>
    <s v="New Jersey"/>
    <x v="274"/>
    <x v="3"/>
    <x v="1685"/>
    <x v="0"/>
    <x v="5"/>
    <x v="1673"/>
    <n v="42.85"/>
    <n v="5"/>
    <n v="0"/>
    <n v="15.426"/>
    <n v="42.85"/>
    <n v="0"/>
    <x v="3"/>
    <x v="5"/>
    <s v="Q2"/>
    <x v="5"/>
  </r>
  <r>
    <n v="6668"/>
    <s v="CA-2017-122175"/>
    <x v="605"/>
    <x v="324"/>
    <x v="0"/>
    <s v="CA-12775"/>
    <s v="Cynthia Arntzen"/>
    <x v="0"/>
    <x v="0"/>
    <x v="219"/>
    <s v="New Jersey"/>
    <x v="274"/>
    <x v="3"/>
    <x v="641"/>
    <x v="1"/>
    <x v="2"/>
    <x v="641"/>
    <n v="6.16"/>
    <n v="2"/>
    <n v="0"/>
    <n v="2.9567999999999999"/>
    <n v="6.16"/>
    <n v="0"/>
    <x v="3"/>
    <x v="5"/>
    <s v="Q2"/>
    <x v="5"/>
  </r>
  <r>
    <n v="6669"/>
    <s v="CA-2017-122175"/>
    <x v="605"/>
    <x v="324"/>
    <x v="0"/>
    <s v="CA-12775"/>
    <s v="Cynthia Arntzen"/>
    <x v="0"/>
    <x v="0"/>
    <x v="219"/>
    <s v="New Jersey"/>
    <x v="274"/>
    <x v="3"/>
    <x v="1768"/>
    <x v="1"/>
    <x v="14"/>
    <x v="1757"/>
    <n v="17"/>
    <n v="2"/>
    <n v="0"/>
    <n v="4.42"/>
    <n v="17"/>
    <n v="0"/>
    <x v="3"/>
    <x v="5"/>
    <s v="Q2"/>
    <x v="5"/>
  </r>
  <r>
    <n v="6670"/>
    <s v="CA-2017-122175"/>
    <x v="605"/>
    <x v="324"/>
    <x v="0"/>
    <s v="CA-12775"/>
    <s v="Cynthia Arntzen"/>
    <x v="0"/>
    <x v="0"/>
    <x v="219"/>
    <s v="New Jersey"/>
    <x v="274"/>
    <x v="3"/>
    <x v="1563"/>
    <x v="2"/>
    <x v="11"/>
    <x v="1554"/>
    <n v="87.4"/>
    <n v="5"/>
    <n v="0"/>
    <n v="34.96"/>
    <n v="87.4"/>
    <n v="0"/>
    <x v="3"/>
    <x v="5"/>
    <s v="Q2"/>
    <x v="5"/>
  </r>
  <r>
    <n v="6671"/>
    <s v="CA-2017-161088"/>
    <x v="1126"/>
    <x v="990"/>
    <x v="1"/>
    <s v="MH-18115"/>
    <s v="Mick Hernandez"/>
    <x v="2"/>
    <x v="0"/>
    <x v="38"/>
    <s v="Georgia"/>
    <x v="112"/>
    <x v="0"/>
    <x v="528"/>
    <x v="1"/>
    <x v="8"/>
    <x v="528"/>
    <n v="29.84"/>
    <n v="2"/>
    <n v="0"/>
    <n v="13.428000000000001"/>
    <n v="29.84"/>
    <n v="0"/>
    <x v="3"/>
    <x v="5"/>
    <s v="Q2"/>
    <x v="6"/>
  </r>
  <r>
    <n v="6672"/>
    <s v="CA-2014-154837"/>
    <x v="709"/>
    <x v="55"/>
    <x v="0"/>
    <s v="RB-19645"/>
    <s v="Robert Barroso"/>
    <x v="1"/>
    <x v="0"/>
    <x v="1"/>
    <s v="California"/>
    <x v="3"/>
    <x v="1"/>
    <x v="582"/>
    <x v="1"/>
    <x v="8"/>
    <x v="582"/>
    <n v="49.567999999999998"/>
    <n v="2"/>
    <n v="0.2"/>
    <n v="17.348800000000001"/>
    <n v="39.654400000000003"/>
    <n v="9.9136000000000006"/>
    <x v="2"/>
    <x v="6"/>
    <s v="Q3"/>
    <x v="3"/>
  </r>
  <r>
    <n v="6673"/>
    <s v="CA-2015-153794"/>
    <x v="861"/>
    <x v="1215"/>
    <x v="1"/>
    <s v="SB-20290"/>
    <s v="Sean Braxton"/>
    <x v="1"/>
    <x v="0"/>
    <x v="70"/>
    <s v="California"/>
    <x v="142"/>
    <x v="1"/>
    <x v="108"/>
    <x v="1"/>
    <x v="6"/>
    <x v="108"/>
    <n v="265.86"/>
    <n v="7"/>
    <n v="0"/>
    <n v="79.757999999999996"/>
    <n v="265.86"/>
    <n v="0"/>
    <x v="1"/>
    <x v="8"/>
    <s v="Q3"/>
    <x v="5"/>
  </r>
  <r>
    <n v="6674"/>
    <s v="CA-2015-135510"/>
    <x v="577"/>
    <x v="64"/>
    <x v="1"/>
    <s v="TW-21025"/>
    <s v="Tamara Willingham"/>
    <x v="2"/>
    <x v="0"/>
    <x v="262"/>
    <s v="Virginia"/>
    <x v="325"/>
    <x v="0"/>
    <x v="1793"/>
    <x v="0"/>
    <x v="5"/>
    <x v="1783"/>
    <n v="67.959999999999994"/>
    <n v="4"/>
    <n v="0"/>
    <n v="12.232799999999999"/>
    <n v="67.959999999999994"/>
    <n v="0"/>
    <x v="1"/>
    <x v="8"/>
    <s v="Q3"/>
    <x v="3"/>
  </r>
  <r>
    <n v="6675"/>
    <s v="CA-2015-109337"/>
    <x v="82"/>
    <x v="78"/>
    <x v="0"/>
    <s v="DL-13330"/>
    <s v="Denise Leinenbach"/>
    <x v="0"/>
    <x v="0"/>
    <x v="104"/>
    <s v="Indiana"/>
    <x v="451"/>
    <x v="2"/>
    <x v="853"/>
    <x v="1"/>
    <x v="6"/>
    <x v="846"/>
    <n v="10.92"/>
    <n v="6"/>
    <n v="0"/>
    <n v="4.9139999999999997"/>
    <n v="10.92"/>
    <n v="0"/>
    <x v="1"/>
    <x v="0"/>
    <s v="Q4"/>
    <x v="3"/>
  </r>
  <r>
    <n v="6676"/>
    <s v="CA-2015-109337"/>
    <x v="82"/>
    <x v="78"/>
    <x v="0"/>
    <s v="DL-13330"/>
    <s v="Denise Leinenbach"/>
    <x v="0"/>
    <x v="0"/>
    <x v="104"/>
    <s v="Indiana"/>
    <x v="451"/>
    <x v="2"/>
    <x v="1794"/>
    <x v="2"/>
    <x v="15"/>
    <x v="1784"/>
    <n v="83.9"/>
    <n v="2"/>
    <n v="0"/>
    <n v="22.652999999999999"/>
    <n v="83.9"/>
    <n v="0"/>
    <x v="1"/>
    <x v="0"/>
    <s v="Q4"/>
    <x v="3"/>
  </r>
  <r>
    <n v="6677"/>
    <s v="CA-2015-109337"/>
    <x v="82"/>
    <x v="78"/>
    <x v="0"/>
    <s v="DL-13330"/>
    <s v="Denise Leinenbach"/>
    <x v="0"/>
    <x v="0"/>
    <x v="104"/>
    <s v="Indiana"/>
    <x v="451"/>
    <x v="2"/>
    <x v="1683"/>
    <x v="1"/>
    <x v="9"/>
    <x v="1671"/>
    <n v="19.75"/>
    <n v="5"/>
    <n v="0"/>
    <n v="5.1349999999999998"/>
    <n v="19.75"/>
    <n v="0"/>
    <x v="1"/>
    <x v="0"/>
    <s v="Q4"/>
    <x v="3"/>
  </r>
  <r>
    <n v="6678"/>
    <s v="CA-2015-109337"/>
    <x v="82"/>
    <x v="78"/>
    <x v="0"/>
    <s v="DL-13330"/>
    <s v="Denise Leinenbach"/>
    <x v="0"/>
    <x v="0"/>
    <x v="104"/>
    <s v="Indiana"/>
    <x v="451"/>
    <x v="2"/>
    <x v="1543"/>
    <x v="2"/>
    <x v="11"/>
    <x v="1531"/>
    <n v="393.54"/>
    <n v="3"/>
    <n v="0"/>
    <n v="165.2868"/>
    <n v="393.54"/>
    <n v="0"/>
    <x v="1"/>
    <x v="0"/>
    <s v="Q4"/>
    <x v="3"/>
  </r>
  <r>
    <n v="6679"/>
    <s v="CA-2014-150329"/>
    <x v="982"/>
    <x v="1216"/>
    <x v="1"/>
    <s v="SD-20485"/>
    <s v="Shirley Daniels"/>
    <x v="2"/>
    <x v="0"/>
    <x v="42"/>
    <s v="Arizona"/>
    <x v="51"/>
    <x v="1"/>
    <x v="904"/>
    <x v="0"/>
    <x v="5"/>
    <x v="896"/>
    <n v="46.872"/>
    <n v="7"/>
    <n v="0.2"/>
    <n v="3.5154000000000001"/>
    <n v="37.497599999999998"/>
    <n v="9.3743999999999996"/>
    <x v="2"/>
    <x v="2"/>
    <s v="Q4"/>
    <x v="5"/>
  </r>
  <r>
    <n v="6680"/>
    <s v="CA-2017-145037"/>
    <x v="264"/>
    <x v="285"/>
    <x v="0"/>
    <s v="TB-21055"/>
    <s v="Ted Butterfield"/>
    <x v="0"/>
    <x v="0"/>
    <x v="255"/>
    <s v="Connecticut"/>
    <x v="315"/>
    <x v="3"/>
    <x v="376"/>
    <x v="1"/>
    <x v="4"/>
    <x v="377"/>
    <n v="10.9"/>
    <n v="1"/>
    <n v="0"/>
    <n v="2.8340000000000001"/>
    <n v="10.9"/>
    <n v="0"/>
    <x v="3"/>
    <x v="8"/>
    <s v="Q3"/>
    <x v="3"/>
  </r>
  <r>
    <n v="6681"/>
    <s v="CA-2017-145037"/>
    <x v="264"/>
    <x v="285"/>
    <x v="0"/>
    <s v="TB-21055"/>
    <s v="Ted Butterfield"/>
    <x v="0"/>
    <x v="0"/>
    <x v="255"/>
    <s v="Connecticut"/>
    <x v="315"/>
    <x v="3"/>
    <x v="368"/>
    <x v="1"/>
    <x v="10"/>
    <x v="369"/>
    <n v="79.92"/>
    <n v="4"/>
    <n v="0"/>
    <n v="37.562399999999997"/>
    <n v="79.92"/>
    <n v="0"/>
    <x v="3"/>
    <x v="8"/>
    <s v="Q3"/>
    <x v="3"/>
  </r>
  <r>
    <n v="6682"/>
    <s v="CA-2017-145037"/>
    <x v="264"/>
    <x v="285"/>
    <x v="0"/>
    <s v="TB-21055"/>
    <s v="Ted Butterfield"/>
    <x v="0"/>
    <x v="0"/>
    <x v="255"/>
    <s v="Connecticut"/>
    <x v="315"/>
    <x v="3"/>
    <x v="1619"/>
    <x v="1"/>
    <x v="10"/>
    <x v="1610"/>
    <n v="146.82"/>
    <n v="3"/>
    <n v="0"/>
    <n v="73.41"/>
    <n v="146.82"/>
    <n v="0"/>
    <x v="3"/>
    <x v="8"/>
    <s v="Q3"/>
    <x v="3"/>
  </r>
  <r>
    <n v="6683"/>
    <s v="CA-2017-154466"/>
    <x v="314"/>
    <x v="771"/>
    <x v="2"/>
    <s v="DP-13390"/>
    <s v="Dennis Pardue"/>
    <x v="2"/>
    <x v="0"/>
    <x v="47"/>
    <s v="Wisconsin"/>
    <x v="56"/>
    <x v="2"/>
    <x v="751"/>
    <x v="1"/>
    <x v="8"/>
    <x v="749"/>
    <n v="3.6"/>
    <n v="2"/>
    <n v="0"/>
    <n v="1.728"/>
    <n v="3.6"/>
    <n v="0"/>
    <x v="3"/>
    <x v="9"/>
    <s v="Q1"/>
    <x v="1"/>
  </r>
  <r>
    <n v="6684"/>
    <s v="CA-2014-109134"/>
    <x v="1127"/>
    <x v="1105"/>
    <x v="1"/>
    <s v="DE-13255"/>
    <s v="Deanra Eno"/>
    <x v="2"/>
    <x v="0"/>
    <x v="1"/>
    <s v="California"/>
    <x v="141"/>
    <x v="1"/>
    <x v="1533"/>
    <x v="0"/>
    <x v="5"/>
    <x v="1521"/>
    <n v="20.04"/>
    <n v="6"/>
    <n v="0"/>
    <n v="8.8176000000000005"/>
    <n v="20.04"/>
    <n v="0"/>
    <x v="2"/>
    <x v="0"/>
    <s v="Q4"/>
    <x v="4"/>
  </r>
  <r>
    <n v="6685"/>
    <s v="US-2015-129637"/>
    <x v="997"/>
    <x v="190"/>
    <x v="1"/>
    <s v="MC-18100"/>
    <s v="Mick Crebagga"/>
    <x v="0"/>
    <x v="0"/>
    <x v="41"/>
    <s v="Illinois"/>
    <x v="50"/>
    <x v="2"/>
    <x v="906"/>
    <x v="1"/>
    <x v="4"/>
    <x v="898"/>
    <n v="180.01599999999999"/>
    <n v="1"/>
    <n v="0.2"/>
    <n v="-15.7514"/>
    <n v="144.0128"/>
    <n v="36.0032"/>
    <x v="1"/>
    <x v="4"/>
    <s v="Q4"/>
    <x v="6"/>
  </r>
  <r>
    <n v="6686"/>
    <s v="US-2015-129637"/>
    <x v="997"/>
    <x v="190"/>
    <x v="1"/>
    <s v="MC-18100"/>
    <s v="Mick Crebagga"/>
    <x v="0"/>
    <x v="0"/>
    <x v="41"/>
    <s v="Illinois"/>
    <x v="50"/>
    <x v="2"/>
    <x v="689"/>
    <x v="0"/>
    <x v="5"/>
    <x v="689"/>
    <n v="41.552"/>
    <n v="2"/>
    <n v="0.6"/>
    <n v="-19.737200000000001"/>
    <n v="16.620799999999999"/>
    <n v="24.9312"/>
    <x v="1"/>
    <x v="4"/>
    <s v="Q4"/>
    <x v="6"/>
  </r>
  <r>
    <n v="6687"/>
    <s v="US-2015-129637"/>
    <x v="997"/>
    <x v="190"/>
    <x v="1"/>
    <s v="MC-18100"/>
    <s v="Mick Crebagga"/>
    <x v="0"/>
    <x v="0"/>
    <x v="41"/>
    <s v="Illinois"/>
    <x v="50"/>
    <x v="2"/>
    <x v="950"/>
    <x v="1"/>
    <x v="6"/>
    <x v="943"/>
    <n v="13.12"/>
    <n v="5"/>
    <n v="0.2"/>
    <n v="1.476"/>
    <n v="10.496"/>
    <n v="2.6240000000000001"/>
    <x v="1"/>
    <x v="4"/>
    <s v="Q4"/>
    <x v="6"/>
  </r>
  <r>
    <n v="6688"/>
    <s v="CA-2015-165162"/>
    <x v="263"/>
    <x v="1033"/>
    <x v="1"/>
    <s v="HG-15025"/>
    <s v="Hunter Glantz"/>
    <x v="0"/>
    <x v="0"/>
    <x v="1"/>
    <s v="California"/>
    <x v="3"/>
    <x v="1"/>
    <x v="1362"/>
    <x v="1"/>
    <x v="4"/>
    <x v="1348"/>
    <n v="1117.92"/>
    <n v="4"/>
    <n v="0"/>
    <n v="55.896000000000001"/>
    <n v="1117.92"/>
    <n v="0"/>
    <x v="1"/>
    <x v="5"/>
    <s v="Q2"/>
    <x v="6"/>
  </r>
  <r>
    <n v="6689"/>
    <s v="CA-2017-140494"/>
    <x v="434"/>
    <x v="1097"/>
    <x v="0"/>
    <s v="CM-11815"/>
    <s v="Candace McMahon"/>
    <x v="1"/>
    <x v="0"/>
    <x v="8"/>
    <s v="California"/>
    <x v="9"/>
    <x v="1"/>
    <x v="1130"/>
    <x v="2"/>
    <x v="11"/>
    <x v="1118"/>
    <n v="111.96"/>
    <n v="4"/>
    <n v="0"/>
    <n v="21.272400000000001"/>
    <n v="111.96"/>
    <n v="0"/>
    <x v="3"/>
    <x v="10"/>
    <s v="Q1"/>
    <x v="5"/>
  </r>
  <r>
    <n v="6690"/>
    <s v="CA-2017-104108"/>
    <x v="574"/>
    <x v="784"/>
    <x v="1"/>
    <s v="RP-19855"/>
    <s v="Roy Phan"/>
    <x v="1"/>
    <x v="0"/>
    <x v="12"/>
    <s v="Texas"/>
    <x v="14"/>
    <x v="2"/>
    <x v="1279"/>
    <x v="1"/>
    <x v="6"/>
    <x v="1264"/>
    <n v="12.16"/>
    <n v="5"/>
    <n v="0.2"/>
    <n v="2.1280000000000001"/>
    <n v="9.7280000000000015"/>
    <n v="2.4320000000000004"/>
    <x v="3"/>
    <x v="4"/>
    <s v="Q4"/>
    <x v="3"/>
  </r>
  <r>
    <n v="6691"/>
    <s v="US-2017-165869"/>
    <x v="689"/>
    <x v="727"/>
    <x v="1"/>
    <s v="LS-17200"/>
    <s v="Luke Schmidt"/>
    <x v="1"/>
    <x v="0"/>
    <x v="158"/>
    <s v="Wisconsin"/>
    <x v="201"/>
    <x v="2"/>
    <x v="236"/>
    <x v="1"/>
    <x v="8"/>
    <x v="237"/>
    <n v="17.52"/>
    <n v="4"/>
    <n v="0"/>
    <n v="8.4095999999999993"/>
    <n v="17.52"/>
    <n v="0"/>
    <x v="3"/>
    <x v="7"/>
    <s v="Q3"/>
    <x v="2"/>
  </r>
  <r>
    <n v="6692"/>
    <s v="US-2017-165869"/>
    <x v="689"/>
    <x v="727"/>
    <x v="1"/>
    <s v="LS-17200"/>
    <s v="Luke Schmidt"/>
    <x v="1"/>
    <x v="0"/>
    <x v="158"/>
    <s v="Wisconsin"/>
    <x v="201"/>
    <x v="2"/>
    <x v="408"/>
    <x v="1"/>
    <x v="9"/>
    <x v="408"/>
    <n v="155.88"/>
    <n v="6"/>
    <n v="0"/>
    <n v="54.558"/>
    <n v="155.88"/>
    <n v="0"/>
    <x v="3"/>
    <x v="7"/>
    <s v="Q3"/>
    <x v="2"/>
  </r>
  <r>
    <n v="6693"/>
    <s v="CA-2017-160899"/>
    <x v="938"/>
    <x v="851"/>
    <x v="0"/>
    <s v="DR-12940"/>
    <s v="Daniel Raglin"/>
    <x v="2"/>
    <x v="0"/>
    <x v="335"/>
    <s v="Louisiana"/>
    <x v="416"/>
    <x v="0"/>
    <x v="1311"/>
    <x v="1"/>
    <x v="8"/>
    <x v="1297"/>
    <n v="477.51"/>
    <n v="11"/>
    <n v="0"/>
    <n v="219.65459999999999"/>
    <n v="477.51"/>
    <n v="0"/>
    <x v="3"/>
    <x v="6"/>
    <s v="Q3"/>
    <x v="5"/>
  </r>
  <r>
    <n v="6694"/>
    <s v="CA-2017-144225"/>
    <x v="1033"/>
    <x v="725"/>
    <x v="0"/>
    <s v="CC-12475"/>
    <s v="Cindy Chapman"/>
    <x v="0"/>
    <x v="0"/>
    <x v="248"/>
    <s v="Maryland"/>
    <x v="307"/>
    <x v="3"/>
    <x v="1397"/>
    <x v="1"/>
    <x v="10"/>
    <x v="1384"/>
    <n v="164.88"/>
    <n v="3"/>
    <n v="0"/>
    <n v="80.791200000000003"/>
    <n v="164.88"/>
    <n v="0"/>
    <x v="3"/>
    <x v="8"/>
    <s v="Q3"/>
    <x v="3"/>
  </r>
  <r>
    <n v="6695"/>
    <s v="US-2016-163538"/>
    <x v="370"/>
    <x v="881"/>
    <x v="1"/>
    <s v="SS-20515"/>
    <s v="Shirley Schmidt"/>
    <x v="2"/>
    <x v="0"/>
    <x v="47"/>
    <s v="Wisconsin"/>
    <x v="56"/>
    <x v="2"/>
    <x v="1097"/>
    <x v="2"/>
    <x v="11"/>
    <x v="1087"/>
    <n v="47.97"/>
    <n v="3"/>
    <n v="0"/>
    <n v="14.870699999999999"/>
    <n v="47.97"/>
    <n v="0"/>
    <x v="0"/>
    <x v="6"/>
    <s v="Q3"/>
    <x v="5"/>
  </r>
  <r>
    <n v="6696"/>
    <s v="US-2016-155103"/>
    <x v="499"/>
    <x v="439"/>
    <x v="1"/>
    <s v="JF-15190"/>
    <s v="Jamie Frazer"/>
    <x v="0"/>
    <x v="0"/>
    <x v="20"/>
    <s v="New York"/>
    <x v="23"/>
    <x v="3"/>
    <x v="1591"/>
    <x v="1"/>
    <x v="8"/>
    <x v="1583"/>
    <n v="415.17599999999999"/>
    <n v="3"/>
    <n v="0.2"/>
    <n v="134.93219999999999"/>
    <n v="332.14080000000001"/>
    <n v="83.035200000000003"/>
    <x v="0"/>
    <x v="4"/>
    <s v="Q4"/>
    <x v="5"/>
  </r>
  <r>
    <n v="6697"/>
    <s v="US-2016-155103"/>
    <x v="499"/>
    <x v="439"/>
    <x v="1"/>
    <s v="JF-15190"/>
    <s v="Jamie Frazer"/>
    <x v="0"/>
    <x v="0"/>
    <x v="20"/>
    <s v="New York"/>
    <x v="23"/>
    <x v="3"/>
    <x v="908"/>
    <x v="1"/>
    <x v="8"/>
    <x v="900"/>
    <n v="35.231999999999999"/>
    <n v="3"/>
    <n v="0.2"/>
    <n v="11.4504"/>
    <n v="28.185600000000001"/>
    <n v="7.0464000000000002"/>
    <x v="0"/>
    <x v="4"/>
    <s v="Q4"/>
    <x v="5"/>
  </r>
  <r>
    <n v="6698"/>
    <s v="US-2016-155103"/>
    <x v="499"/>
    <x v="439"/>
    <x v="1"/>
    <s v="JF-15190"/>
    <s v="Jamie Frazer"/>
    <x v="0"/>
    <x v="0"/>
    <x v="20"/>
    <s v="New York"/>
    <x v="23"/>
    <x v="3"/>
    <x v="1397"/>
    <x v="1"/>
    <x v="10"/>
    <x v="1384"/>
    <n v="54.96"/>
    <n v="1"/>
    <n v="0"/>
    <n v="26.930399999999999"/>
    <n v="54.96"/>
    <n v="0"/>
    <x v="0"/>
    <x v="4"/>
    <s v="Q4"/>
    <x v="5"/>
  </r>
  <r>
    <n v="6699"/>
    <s v="CA-2017-145429"/>
    <x v="246"/>
    <x v="262"/>
    <x v="1"/>
    <s v="SW-20455"/>
    <s v="Shaun Weien"/>
    <x v="0"/>
    <x v="0"/>
    <x v="70"/>
    <s v="California"/>
    <x v="142"/>
    <x v="1"/>
    <x v="1795"/>
    <x v="1"/>
    <x v="10"/>
    <x v="1785"/>
    <n v="16.34"/>
    <n v="2"/>
    <n v="0"/>
    <n v="7.6798000000000002"/>
    <n v="16.34"/>
    <n v="0"/>
    <x v="3"/>
    <x v="7"/>
    <s v="Q3"/>
    <x v="5"/>
  </r>
  <r>
    <n v="6700"/>
    <s v="CA-2017-145429"/>
    <x v="246"/>
    <x v="262"/>
    <x v="1"/>
    <s v="SW-20455"/>
    <s v="Shaun Weien"/>
    <x v="0"/>
    <x v="0"/>
    <x v="70"/>
    <s v="California"/>
    <x v="142"/>
    <x v="1"/>
    <x v="1153"/>
    <x v="0"/>
    <x v="1"/>
    <x v="1141"/>
    <n v="225.29599999999999"/>
    <n v="2"/>
    <n v="0.2"/>
    <n v="22.529599999999999"/>
    <n v="180.23680000000002"/>
    <n v="45.059200000000004"/>
    <x v="3"/>
    <x v="7"/>
    <s v="Q3"/>
    <x v="5"/>
  </r>
  <r>
    <n v="6701"/>
    <s v="CA-2017-145429"/>
    <x v="246"/>
    <x v="262"/>
    <x v="1"/>
    <s v="SW-20455"/>
    <s v="Shaun Weien"/>
    <x v="0"/>
    <x v="0"/>
    <x v="70"/>
    <s v="California"/>
    <x v="142"/>
    <x v="1"/>
    <x v="301"/>
    <x v="1"/>
    <x v="8"/>
    <x v="301"/>
    <n v="50.351999999999997"/>
    <n v="3"/>
    <n v="0.2"/>
    <n v="17.623200000000001"/>
    <n v="40.281599999999997"/>
    <n v="10.070399999999999"/>
    <x v="3"/>
    <x v="7"/>
    <s v="Q3"/>
    <x v="5"/>
  </r>
  <r>
    <n v="6702"/>
    <s v="CA-2015-153535"/>
    <x v="1128"/>
    <x v="1217"/>
    <x v="1"/>
    <s v="SG-20470"/>
    <s v="Sheri Gordon"/>
    <x v="0"/>
    <x v="0"/>
    <x v="481"/>
    <s v="North Carolina"/>
    <x v="574"/>
    <x v="0"/>
    <x v="1154"/>
    <x v="0"/>
    <x v="5"/>
    <x v="1142"/>
    <n v="163.136"/>
    <n v="4"/>
    <n v="0.2"/>
    <n v="20.391999999999999"/>
    <n v="130.50880000000001"/>
    <n v="32.627200000000002"/>
    <x v="1"/>
    <x v="5"/>
    <s v="Q2"/>
    <x v="4"/>
  </r>
  <r>
    <n v="6703"/>
    <s v="CA-2015-153535"/>
    <x v="1128"/>
    <x v="1217"/>
    <x v="1"/>
    <s v="SG-20470"/>
    <s v="Sheri Gordon"/>
    <x v="0"/>
    <x v="0"/>
    <x v="481"/>
    <s v="North Carolina"/>
    <x v="574"/>
    <x v="0"/>
    <x v="880"/>
    <x v="1"/>
    <x v="8"/>
    <x v="874"/>
    <n v="6.4080000000000004"/>
    <n v="4"/>
    <n v="0.7"/>
    <n v="-4.9127999999999998"/>
    <n v="1.9224000000000003"/>
    <n v="4.4855999999999998"/>
    <x v="1"/>
    <x v="5"/>
    <s v="Q2"/>
    <x v="4"/>
  </r>
  <r>
    <n v="6704"/>
    <s v="CA-2015-139164"/>
    <x v="537"/>
    <x v="1218"/>
    <x v="1"/>
    <s v="CS-12355"/>
    <s v="Christine Sundaresam"/>
    <x v="0"/>
    <x v="0"/>
    <x v="85"/>
    <s v="California"/>
    <x v="106"/>
    <x v="1"/>
    <x v="1236"/>
    <x v="2"/>
    <x v="7"/>
    <x v="1219"/>
    <n v="217.584"/>
    <n v="2"/>
    <n v="0.2"/>
    <n v="19.038599999999999"/>
    <n v="174.06720000000001"/>
    <n v="43.516800000000003"/>
    <x v="1"/>
    <x v="1"/>
    <s v="Q2"/>
    <x v="0"/>
  </r>
  <r>
    <n v="6705"/>
    <s v="CA-2015-139164"/>
    <x v="537"/>
    <x v="1218"/>
    <x v="1"/>
    <s v="CS-12355"/>
    <s v="Christine Sundaresam"/>
    <x v="0"/>
    <x v="0"/>
    <x v="85"/>
    <s v="California"/>
    <x v="106"/>
    <x v="1"/>
    <x v="804"/>
    <x v="1"/>
    <x v="13"/>
    <x v="802"/>
    <n v="5.43"/>
    <n v="3"/>
    <n v="0"/>
    <n v="1.7919"/>
    <n v="5.43"/>
    <n v="0"/>
    <x v="1"/>
    <x v="1"/>
    <s v="Q2"/>
    <x v="0"/>
  </r>
  <r>
    <n v="6706"/>
    <s v="CA-2015-139164"/>
    <x v="537"/>
    <x v="1218"/>
    <x v="1"/>
    <s v="CS-12355"/>
    <s v="Christine Sundaresam"/>
    <x v="0"/>
    <x v="0"/>
    <x v="85"/>
    <s v="California"/>
    <x v="106"/>
    <x v="1"/>
    <x v="160"/>
    <x v="2"/>
    <x v="7"/>
    <x v="161"/>
    <n v="143.976"/>
    <n v="3"/>
    <n v="0.2"/>
    <n v="8.9984999999999999"/>
    <n v="115.1808"/>
    <n v="28.795200000000001"/>
    <x v="1"/>
    <x v="1"/>
    <s v="Q2"/>
    <x v="0"/>
  </r>
  <r>
    <n v="6707"/>
    <s v="CA-2016-112277"/>
    <x v="545"/>
    <x v="1219"/>
    <x v="1"/>
    <s v="SC-20695"/>
    <s v="Steve Chapman"/>
    <x v="1"/>
    <x v="0"/>
    <x v="2"/>
    <s v="Florida"/>
    <x v="2"/>
    <x v="0"/>
    <x v="918"/>
    <x v="2"/>
    <x v="7"/>
    <x v="910"/>
    <n v="519.67999999999995"/>
    <n v="7"/>
    <n v="0.2"/>
    <n v="58.463999999999999"/>
    <n v="415.74399999999997"/>
    <n v="103.93599999999999"/>
    <x v="0"/>
    <x v="8"/>
    <s v="Q3"/>
    <x v="3"/>
  </r>
  <r>
    <n v="6708"/>
    <s v="CA-2014-167724"/>
    <x v="138"/>
    <x v="1220"/>
    <x v="1"/>
    <s v="BF-11170"/>
    <s v="Ben Ferrer"/>
    <x v="2"/>
    <x v="0"/>
    <x v="248"/>
    <s v="Maryland"/>
    <x v="307"/>
    <x v="3"/>
    <x v="1796"/>
    <x v="1"/>
    <x v="2"/>
    <x v="1786"/>
    <n v="7.83"/>
    <n v="3"/>
    <n v="0"/>
    <n v="3.6017999999999999"/>
    <n v="7.83"/>
    <n v="0"/>
    <x v="2"/>
    <x v="3"/>
    <s v="Q2"/>
    <x v="1"/>
  </r>
  <r>
    <n v="6709"/>
    <s v="CA-2015-123141"/>
    <x v="717"/>
    <x v="765"/>
    <x v="1"/>
    <s v="GZ-14470"/>
    <s v="Gary Zandusky"/>
    <x v="0"/>
    <x v="0"/>
    <x v="482"/>
    <s v="New Mexico"/>
    <x v="575"/>
    <x v="1"/>
    <x v="157"/>
    <x v="0"/>
    <x v="1"/>
    <x v="158"/>
    <n v="883.84"/>
    <n v="4"/>
    <n v="0.2"/>
    <n v="99.432000000000002"/>
    <n v="707.07200000000012"/>
    <n v="176.76800000000003"/>
    <x v="1"/>
    <x v="0"/>
    <s v="Q4"/>
    <x v="3"/>
  </r>
  <r>
    <n v="6710"/>
    <s v="CA-2015-123141"/>
    <x v="717"/>
    <x v="765"/>
    <x v="1"/>
    <s v="GZ-14470"/>
    <s v="Gary Zandusky"/>
    <x v="0"/>
    <x v="0"/>
    <x v="482"/>
    <s v="New Mexico"/>
    <x v="575"/>
    <x v="1"/>
    <x v="268"/>
    <x v="0"/>
    <x v="1"/>
    <x v="268"/>
    <n v="230.352"/>
    <n v="3"/>
    <n v="0.2"/>
    <n v="20.155799999999999"/>
    <n v="184.28160000000003"/>
    <n v="46.070400000000006"/>
    <x v="1"/>
    <x v="0"/>
    <s v="Q4"/>
    <x v="3"/>
  </r>
  <r>
    <n v="6711"/>
    <s v="CA-2016-149503"/>
    <x v="10"/>
    <x v="485"/>
    <x v="2"/>
    <s v="SP-20650"/>
    <s v="Stephanie Phelps"/>
    <x v="1"/>
    <x v="0"/>
    <x v="280"/>
    <s v="California"/>
    <x v="351"/>
    <x v="1"/>
    <x v="1160"/>
    <x v="1"/>
    <x v="8"/>
    <x v="1147"/>
    <n v="273.92"/>
    <n v="8"/>
    <n v="0.2"/>
    <n v="99.296000000000006"/>
    <n v="219.13600000000002"/>
    <n v="54.784000000000006"/>
    <x v="0"/>
    <x v="4"/>
    <s v="Q4"/>
    <x v="5"/>
  </r>
  <r>
    <n v="6712"/>
    <s v="CA-2017-163069"/>
    <x v="238"/>
    <x v="783"/>
    <x v="0"/>
    <s v="PJ-19015"/>
    <s v="Pauline Johnson"/>
    <x v="0"/>
    <x v="0"/>
    <x v="38"/>
    <s v="Ohio"/>
    <x v="47"/>
    <x v="3"/>
    <x v="1024"/>
    <x v="1"/>
    <x v="6"/>
    <x v="1015"/>
    <n v="9.9120000000000008"/>
    <n v="3"/>
    <n v="0.2"/>
    <n v="1.2390000000000001"/>
    <n v="7.9296000000000006"/>
    <n v="1.9824000000000002"/>
    <x v="3"/>
    <x v="6"/>
    <s v="Q3"/>
    <x v="5"/>
  </r>
  <r>
    <n v="6713"/>
    <s v="CA-2017-107629"/>
    <x v="817"/>
    <x v="93"/>
    <x v="3"/>
    <s v="DB-13060"/>
    <s v="Dave Brooks"/>
    <x v="0"/>
    <x v="0"/>
    <x v="242"/>
    <s v="Illinois"/>
    <x v="300"/>
    <x v="2"/>
    <x v="1319"/>
    <x v="0"/>
    <x v="5"/>
    <x v="1305"/>
    <n v="266.35199999999998"/>
    <n v="6"/>
    <n v="0.6"/>
    <n v="-292.98719999999997"/>
    <n v="106.54079999999999"/>
    <n v="159.81119999999999"/>
    <x v="3"/>
    <x v="4"/>
    <s v="Q4"/>
    <x v="6"/>
  </r>
  <r>
    <n v="6714"/>
    <s v="CA-2017-107629"/>
    <x v="817"/>
    <x v="93"/>
    <x v="3"/>
    <s v="DB-13060"/>
    <s v="Dave Brooks"/>
    <x v="0"/>
    <x v="0"/>
    <x v="242"/>
    <s v="Illinois"/>
    <x v="300"/>
    <x v="2"/>
    <x v="267"/>
    <x v="0"/>
    <x v="5"/>
    <x v="267"/>
    <n v="56.328000000000003"/>
    <n v="3"/>
    <n v="0.6"/>
    <n v="-26.755800000000001"/>
    <n v="22.531200000000002"/>
    <n v="33.796799999999998"/>
    <x v="3"/>
    <x v="4"/>
    <s v="Q4"/>
    <x v="6"/>
  </r>
  <r>
    <n v="6715"/>
    <s v="CA-2017-107629"/>
    <x v="817"/>
    <x v="93"/>
    <x v="3"/>
    <s v="DB-13060"/>
    <s v="Dave Brooks"/>
    <x v="0"/>
    <x v="0"/>
    <x v="242"/>
    <s v="Illinois"/>
    <x v="300"/>
    <x v="2"/>
    <x v="960"/>
    <x v="2"/>
    <x v="11"/>
    <x v="953"/>
    <n v="39.264000000000003"/>
    <n v="3"/>
    <n v="0.2"/>
    <n v="-4.9080000000000004"/>
    <n v="31.411200000000004"/>
    <n v="7.8528000000000011"/>
    <x v="3"/>
    <x v="4"/>
    <s v="Q4"/>
    <x v="6"/>
  </r>
  <r>
    <n v="6716"/>
    <s v="CA-2017-107629"/>
    <x v="817"/>
    <x v="93"/>
    <x v="3"/>
    <s v="DB-13060"/>
    <s v="Dave Brooks"/>
    <x v="0"/>
    <x v="0"/>
    <x v="242"/>
    <s v="Illinois"/>
    <x v="300"/>
    <x v="2"/>
    <x v="1571"/>
    <x v="1"/>
    <x v="6"/>
    <x v="1562"/>
    <n v="95.231999999999999"/>
    <n v="6"/>
    <n v="0.2"/>
    <n v="24.9984"/>
    <n v="76.185600000000008"/>
    <n v="19.046400000000002"/>
    <x v="3"/>
    <x v="4"/>
    <s v="Q4"/>
    <x v="6"/>
  </r>
  <r>
    <n v="6717"/>
    <s v="CA-2016-134789"/>
    <x v="143"/>
    <x v="1221"/>
    <x v="1"/>
    <s v="CK-12325"/>
    <s v="Christine Kargatis"/>
    <x v="2"/>
    <x v="0"/>
    <x v="322"/>
    <s v="Arkansas"/>
    <x v="400"/>
    <x v="0"/>
    <x v="659"/>
    <x v="1"/>
    <x v="13"/>
    <x v="659"/>
    <n v="30"/>
    <n v="6"/>
    <n v="0"/>
    <n v="14.4"/>
    <n v="30"/>
    <n v="0"/>
    <x v="0"/>
    <x v="3"/>
    <s v="Q2"/>
    <x v="5"/>
  </r>
  <r>
    <n v="6718"/>
    <s v="CA-2016-134789"/>
    <x v="143"/>
    <x v="1221"/>
    <x v="1"/>
    <s v="CK-12325"/>
    <s v="Christine Kargatis"/>
    <x v="2"/>
    <x v="0"/>
    <x v="322"/>
    <s v="Arkansas"/>
    <x v="400"/>
    <x v="0"/>
    <x v="548"/>
    <x v="1"/>
    <x v="10"/>
    <x v="548"/>
    <n v="25.92"/>
    <n v="4"/>
    <n v="0"/>
    <n v="12.700799999999999"/>
    <n v="25.92"/>
    <n v="0"/>
    <x v="0"/>
    <x v="3"/>
    <s v="Q2"/>
    <x v="5"/>
  </r>
  <r>
    <n v="6719"/>
    <s v="CA-2016-134789"/>
    <x v="143"/>
    <x v="1221"/>
    <x v="1"/>
    <s v="CK-12325"/>
    <s v="Christine Kargatis"/>
    <x v="2"/>
    <x v="0"/>
    <x v="322"/>
    <s v="Arkansas"/>
    <x v="400"/>
    <x v="0"/>
    <x v="892"/>
    <x v="0"/>
    <x v="5"/>
    <x v="885"/>
    <n v="159.91999999999999"/>
    <n v="4"/>
    <n v="0"/>
    <n v="31.984000000000002"/>
    <n v="159.91999999999999"/>
    <n v="0"/>
    <x v="0"/>
    <x v="3"/>
    <s v="Q2"/>
    <x v="5"/>
  </r>
  <r>
    <n v="6720"/>
    <s v="CA-2016-130442"/>
    <x v="186"/>
    <x v="292"/>
    <x v="2"/>
    <s v="SF-20065"/>
    <s v="Sandra Flanagan"/>
    <x v="0"/>
    <x v="0"/>
    <x v="483"/>
    <s v="North Carolina"/>
    <x v="576"/>
    <x v="0"/>
    <x v="937"/>
    <x v="1"/>
    <x v="9"/>
    <x v="930"/>
    <n v="34.944000000000003"/>
    <n v="3"/>
    <n v="0.2"/>
    <n v="3.0575999999999999"/>
    <n v="27.955200000000005"/>
    <n v="6.9888000000000012"/>
    <x v="0"/>
    <x v="4"/>
    <s v="Q4"/>
    <x v="5"/>
  </r>
  <r>
    <n v="6721"/>
    <s v="CA-2017-102974"/>
    <x v="20"/>
    <x v="706"/>
    <x v="1"/>
    <s v="DP-13105"/>
    <s v="Dave Poirier"/>
    <x v="1"/>
    <x v="0"/>
    <x v="1"/>
    <s v="California"/>
    <x v="3"/>
    <x v="1"/>
    <x v="632"/>
    <x v="2"/>
    <x v="11"/>
    <x v="632"/>
    <n v="149.94999999999999"/>
    <n v="5"/>
    <n v="0"/>
    <n v="31.4895"/>
    <n v="149.94999999999999"/>
    <n v="0"/>
    <x v="3"/>
    <x v="8"/>
    <s v="Q3"/>
    <x v="0"/>
  </r>
  <r>
    <n v="6722"/>
    <s v="CA-2017-102974"/>
    <x v="20"/>
    <x v="706"/>
    <x v="1"/>
    <s v="DP-13105"/>
    <s v="Dave Poirier"/>
    <x v="1"/>
    <x v="0"/>
    <x v="1"/>
    <s v="California"/>
    <x v="3"/>
    <x v="1"/>
    <x v="1759"/>
    <x v="1"/>
    <x v="6"/>
    <x v="1748"/>
    <n v="23.32"/>
    <n v="2"/>
    <n v="0"/>
    <n v="6.0632000000000001"/>
    <n v="23.32"/>
    <n v="0"/>
    <x v="3"/>
    <x v="8"/>
    <s v="Q3"/>
    <x v="0"/>
  </r>
  <r>
    <n v="6723"/>
    <s v="CA-2017-102974"/>
    <x v="20"/>
    <x v="706"/>
    <x v="1"/>
    <s v="DP-13105"/>
    <s v="Dave Poirier"/>
    <x v="1"/>
    <x v="0"/>
    <x v="1"/>
    <s v="California"/>
    <x v="3"/>
    <x v="1"/>
    <x v="1260"/>
    <x v="1"/>
    <x v="6"/>
    <x v="1244"/>
    <n v="16.739999999999998"/>
    <n v="3"/>
    <n v="0"/>
    <n v="4.8545999999999996"/>
    <n v="16.739999999999998"/>
    <n v="0"/>
    <x v="3"/>
    <x v="8"/>
    <s v="Q3"/>
    <x v="0"/>
  </r>
  <r>
    <n v="6724"/>
    <s v="US-2017-166394"/>
    <x v="507"/>
    <x v="371"/>
    <x v="0"/>
    <s v="VM-21835"/>
    <s v="Vivian Mathis"/>
    <x v="0"/>
    <x v="0"/>
    <x v="462"/>
    <s v="New Hampshire"/>
    <x v="555"/>
    <x v="3"/>
    <x v="1099"/>
    <x v="1"/>
    <x v="13"/>
    <x v="128"/>
    <n v="14.82"/>
    <n v="6"/>
    <n v="0"/>
    <n v="6.9653999999999998"/>
    <n v="14.82"/>
    <n v="0"/>
    <x v="3"/>
    <x v="8"/>
    <s v="Q3"/>
    <x v="2"/>
  </r>
  <r>
    <n v="6725"/>
    <s v="CA-2016-128811"/>
    <x v="126"/>
    <x v="1069"/>
    <x v="1"/>
    <s v="SF-20200"/>
    <s v="Sarah Foster"/>
    <x v="0"/>
    <x v="0"/>
    <x v="4"/>
    <s v="Washington"/>
    <x v="5"/>
    <x v="1"/>
    <x v="203"/>
    <x v="1"/>
    <x v="13"/>
    <x v="204"/>
    <n v="10.47"/>
    <n v="3"/>
    <n v="0"/>
    <n v="4.8162000000000003"/>
    <n v="10.47"/>
    <n v="0"/>
    <x v="0"/>
    <x v="8"/>
    <s v="Q3"/>
    <x v="2"/>
  </r>
  <r>
    <n v="6726"/>
    <s v="CA-2016-128811"/>
    <x v="126"/>
    <x v="1069"/>
    <x v="1"/>
    <s v="SF-20200"/>
    <s v="Sarah Foster"/>
    <x v="0"/>
    <x v="0"/>
    <x v="4"/>
    <s v="Washington"/>
    <x v="5"/>
    <x v="1"/>
    <x v="1647"/>
    <x v="1"/>
    <x v="2"/>
    <x v="1636"/>
    <n v="11.07"/>
    <n v="3"/>
    <n v="0"/>
    <n v="5.2028999999999996"/>
    <n v="11.07"/>
    <n v="0"/>
    <x v="0"/>
    <x v="8"/>
    <s v="Q3"/>
    <x v="2"/>
  </r>
  <r>
    <n v="6727"/>
    <s v="CA-2016-128811"/>
    <x v="126"/>
    <x v="1069"/>
    <x v="1"/>
    <s v="SF-20200"/>
    <s v="Sarah Foster"/>
    <x v="0"/>
    <x v="0"/>
    <x v="4"/>
    <s v="Washington"/>
    <x v="5"/>
    <x v="1"/>
    <x v="625"/>
    <x v="1"/>
    <x v="8"/>
    <x v="625"/>
    <n v="20.704000000000001"/>
    <n v="4"/>
    <n v="0.2"/>
    <n v="7.7640000000000002"/>
    <n v="16.563200000000002"/>
    <n v="4.1408000000000005"/>
    <x v="0"/>
    <x v="8"/>
    <s v="Q3"/>
    <x v="2"/>
  </r>
  <r>
    <n v="6728"/>
    <s v="CA-2017-145443"/>
    <x v="682"/>
    <x v="719"/>
    <x v="0"/>
    <s v="SC-20695"/>
    <s v="Steve Chapman"/>
    <x v="1"/>
    <x v="0"/>
    <x v="102"/>
    <s v="Indiana"/>
    <x v="237"/>
    <x v="2"/>
    <x v="1733"/>
    <x v="1"/>
    <x v="10"/>
    <x v="1721"/>
    <n v="177.2"/>
    <n v="5"/>
    <n v="0"/>
    <n v="83.284000000000006"/>
    <n v="177.2"/>
    <n v="0"/>
    <x v="3"/>
    <x v="6"/>
    <s v="Q3"/>
    <x v="6"/>
  </r>
  <r>
    <n v="6729"/>
    <s v="CA-2016-165827"/>
    <x v="254"/>
    <x v="333"/>
    <x v="1"/>
    <s v="MF-17665"/>
    <s v="Maureen Fritzler"/>
    <x v="1"/>
    <x v="0"/>
    <x v="100"/>
    <s v="Florida"/>
    <x v="123"/>
    <x v="0"/>
    <x v="1172"/>
    <x v="0"/>
    <x v="5"/>
    <x v="1158"/>
    <n v="50.496000000000002"/>
    <n v="6"/>
    <n v="0.2"/>
    <n v="8.2056000000000004"/>
    <n v="40.396800000000006"/>
    <n v="10.099200000000002"/>
    <x v="0"/>
    <x v="0"/>
    <s v="Q4"/>
    <x v="5"/>
  </r>
  <r>
    <n v="6730"/>
    <s v="CA-2015-156734"/>
    <x v="652"/>
    <x v="403"/>
    <x v="2"/>
    <s v="BV-11245"/>
    <s v="Benjamin Venier"/>
    <x v="1"/>
    <x v="0"/>
    <x v="214"/>
    <s v="Tennessee"/>
    <x v="296"/>
    <x v="0"/>
    <x v="1282"/>
    <x v="1"/>
    <x v="8"/>
    <x v="1267"/>
    <n v="6.1289999999999996"/>
    <n v="3"/>
    <n v="0.7"/>
    <n v="-4.4946000000000002"/>
    <n v="1.8387000000000002"/>
    <n v="4.2902999999999993"/>
    <x v="1"/>
    <x v="1"/>
    <s v="Q2"/>
    <x v="6"/>
  </r>
  <r>
    <n v="6731"/>
    <s v="CA-2015-156734"/>
    <x v="652"/>
    <x v="403"/>
    <x v="2"/>
    <s v="BV-11245"/>
    <s v="Benjamin Venier"/>
    <x v="1"/>
    <x v="0"/>
    <x v="214"/>
    <s v="Tennessee"/>
    <x v="296"/>
    <x v="0"/>
    <x v="228"/>
    <x v="0"/>
    <x v="1"/>
    <x v="229"/>
    <n v="643.13599999999997"/>
    <n v="4"/>
    <n v="0.2"/>
    <n v="56.2744"/>
    <n v="514.50879999999995"/>
    <n v="128.62719999999999"/>
    <x v="1"/>
    <x v="1"/>
    <s v="Q2"/>
    <x v="6"/>
  </r>
  <r>
    <n v="6732"/>
    <s v="CA-2015-156734"/>
    <x v="652"/>
    <x v="403"/>
    <x v="2"/>
    <s v="BV-11245"/>
    <s v="Benjamin Venier"/>
    <x v="1"/>
    <x v="0"/>
    <x v="214"/>
    <s v="Tennessee"/>
    <x v="296"/>
    <x v="0"/>
    <x v="289"/>
    <x v="1"/>
    <x v="10"/>
    <x v="289"/>
    <n v="20.736000000000001"/>
    <n v="4"/>
    <n v="0.2"/>
    <n v="7.2576000000000001"/>
    <n v="16.588800000000003"/>
    <n v="4.1472000000000007"/>
    <x v="1"/>
    <x v="1"/>
    <s v="Q2"/>
    <x v="6"/>
  </r>
  <r>
    <n v="6733"/>
    <s v="CA-2014-120096"/>
    <x v="1129"/>
    <x v="1222"/>
    <x v="2"/>
    <s v="KE-16420"/>
    <s v="Katrina Edelman"/>
    <x v="1"/>
    <x v="0"/>
    <x v="34"/>
    <s v="Colorado"/>
    <x v="42"/>
    <x v="1"/>
    <x v="1486"/>
    <x v="1"/>
    <x v="10"/>
    <x v="1473"/>
    <n v="177.536"/>
    <n v="4"/>
    <n v="0.2"/>
    <n v="62.137599999999999"/>
    <n v="142.02880000000002"/>
    <n v="35.507200000000005"/>
    <x v="2"/>
    <x v="7"/>
    <s v="Q3"/>
    <x v="5"/>
  </r>
  <r>
    <n v="6734"/>
    <s v="CA-2014-120096"/>
    <x v="1129"/>
    <x v="1222"/>
    <x v="2"/>
    <s v="KE-16420"/>
    <s v="Katrina Edelman"/>
    <x v="1"/>
    <x v="0"/>
    <x v="34"/>
    <s v="Colorado"/>
    <x v="42"/>
    <x v="1"/>
    <x v="1266"/>
    <x v="1"/>
    <x v="9"/>
    <x v="1250"/>
    <n v="32.432000000000002"/>
    <n v="2"/>
    <n v="0.2"/>
    <n v="3.2431999999999999"/>
    <n v="25.945600000000002"/>
    <n v="6.4864000000000006"/>
    <x v="2"/>
    <x v="7"/>
    <s v="Q3"/>
    <x v="5"/>
  </r>
  <r>
    <n v="6735"/>
    <s v="CA-2015-141754"/>
    <x v="139"/>
    <x v="603"/>
    <x v="1"/>
    <s v="EM-14200"/>
    <s v="Evan Minnotte"/>
    <x v="2"/>
    <x v="0"/>
    <x v="100"/>
    <s v="Florida"/>
    <x v="229"/>
    <x v="0"/>
    <x v="676"/>
    <x v="1"/>
    <x v="2"/>
    <x v="676"/>
    <n v="11.696"/>
    <n v="2"/>
    <n v="0.2"/>
    <n v="3.9474"/>
    <n v="9.3567999999999998"/>
    <n v="2.3391999999999999"/>
    <x v="1"/>
    <x v="4"/>
    <s v="Q4"/>
    <x v="1"/>
  </r>
  <r>
    <n v="6736"/>
    <s v="CA-2016-123358"/>
    <x v="342"/>
    <x v="229"/>
    <x v="1"/>
    <s v="BT-11680"/>
    <s v="Brian Thompson"/>
    <x v="0"/>
    <x v="0"/>
    <x v="8"/>
    <s v="California"/>
    <x v="34"/>
    <x v="1"/>
    <x v="983"/>
    <x v="1"/>
    <x v="9"/>
    <x v="976"/>
    <n v="113.76"/>
    <n v="3"/>
    <n v="0"/>
    <n v="44.366399999999999"/>
    <n v="113.76"/>
    <n v="0"/>
    <x v="0"/>
    <x v="3"/>
    <s v="Q2"/>
    <x v="1"/>
  </r>
  <r>
    <n v="6737"/>
    <s v="CA-2016-123358"/>
    <x v="342"/>
    <x v="229"/>
    <x v="1"/>
    <s v="BT-11680"/>
    <s v="Brian Thompson"/>
    <x v="0"/>
    <x v="0"/>
    <x v="8"/>
    <s v="California"/>
    <x v="34"/>
    <x v="1"/>
    <x v="1662"/>
    <x v="1"/>
    <x v="4"/>
    <x v="1650"/>
    <n v="579.51"/>
    <n v="3"/>
    <n v="0"/>
    <n v="81.131399999999999"/>
    <n v="579.51"/>
    <n v="0"/>
    <x v="0"/>
    <x v="3"/>
    <s v="Q2"/>
    <x v="1"/>
  </r>
  <r>
    <n v="6738"/>
    <s v="CA-2016-123358"/>
    <x v="342"/>
    <x v="229"/>
    <x v="1"/>
    <s v="BT-11680"/>
    <s v="Brian Thompson"/>
    <x v="0"/>
    <x v="0"/>
    <x v="8"/>
    <s v="California"/>
    <x v="34"/>
    <x v="1"/>
    <x v="1764"/>
    <x v="1"/>
    <x v="4"/>
    <x v="1753"/>
    <n v="150.66"/>
    <n v="9"/>
    <n v="0"/>
    <n v="6.0263999999999998"/>
    <n v="150.66"/>
    <n v="0"/>
    <x v="0"/>
    <x v="3"/>
    <s v="Q2"/>
    <x v="1"/>
  </r>
  <r>
    <n v="6739"/>
    <s v="CA-2016-123358"/>
    <x v="342"/>
    <x v="229"/>
    <x v="1"/>
    <s v="BT-11680"/>
    <s v="Brian Thompson"/>
    <x v="0"/>
    <x v="0"/>
    <x v="8"/>
    <s v="California"/>
    <x v="34"/>
    <x v="1"/>
    <x v="491"/>
    <x v="1"/>
    <x v="8"/>
    <x v="491"/>
    <n v="48.031999999999996"/>
    <n v="4"/>
    <n v="0.2"/>
    <n v="15.6104"/>
    <n v="38.425600000000003"/>
    <n v="9.6064000000000007"/>
    <x v="0"/>
    <x v="3"/>
    <s v="Q2"/>
    <x v="1"/>
  </r>
  <r>
    <n v="6740"/>
    <s v="CA-2014-144029"/>
    <x v="542"/>
    <x v="1223"/>
    <x v="1"/>
    <s v="MM-18055"/>
    <s v="Michelle Moray"/>
    <x v="0"/>
    <x v="0"/>
    <x v="22"/>
    <s v="Illinois"/>
    <x v="36"/>
    <x v="2"/>
    <x v="1354"/>
    <x v="1"/>
    <x v="4"/>
    <x v="1340"/>
    <n v="102.624"/>
    <n v="3"/>
    <n v="0.2"/>
    <n v="7.6967999999999996"/>
    <n v="82.099199999999996"/>
    <n v="20.524799999999999"/>
    <x v="2"/>
    <x v="5"/>
    <s v="Q2"/>
    <x v="2"/>
  </r>
  <r>
    <n v="6741"/>
    <s v="CA-2014-144029"/>
    <x v="542"/>
    <x v="1223"/>
    <x v="1"/>
    <s v="MM-18055"/>
    <s v="Michelle Moray"/>
    <x v="0"/>
    <x v="0"/>
    <x v="22"/>
    <s v="Illinois"/>
    <x v="36"/>
    <x v="2"/>
    <x v="1189"/>
    <x v="0"/>
    <x v="1"/>
    <x v="1175"/>
    <n v="359.77199999999999"/>
    <n v="2"/>
    <n v="0.3"/>
    <n v="-5.1395999999999997"/>
    <n v="251.84039999999999"/>
    <n v="107.93159999999999"/>
    <x v="2"/>
    <x v="5"/>
    <s v="Q2"/>
    <x v="2"/>
  </r>
  <r>
    <n v="6742"/>
    <s v="CA-2014-144029"/>
    <x v="542"/>
    <x v="1223"/>
    <x v="1"/>
    <s v="MM-18055"/>
    <s v="Michelle Moray"/>
    <x v="0"/>
    <x v="0"/>
    <x v="22"/>
    <s v="Illinois"/>
    <x v="36"/>
    <x v="2"/>
    <x v="796"/>
    <x v="1"/>
    <x v="6"/>
    <x v="794"/>
    <n v="13.391999999999999"/>
    <n v="3"/>
    <n v="0.2"/>
    <n v="3.1806000000000001"/>
    <n v="10.7136"/>
    <n v="2.6783999999999999"/>
    <x v="2"/>
    <x v="5"/>
    <s v="Q2"/>
    <x v="2"/>
  </r>
  <r>
    <n v="6743"/>
    <s v="US-2017-101784"/>
    <x v="91"/>
    <x v="513"/>
    <x v="1"/>
    <s v="PO-18850"/>
    <s v="Patrick O'Brill"/>
    <x v="0"/>
    <x v="0"/>
    <x v="1"/>
    <s v="California"/>
    <x v="141"/>
    <x v="1"/>
    <x v="64"/>
    <x v="0"/>
    <x v="1"/>
    <x v="124"/>
    <n v="122.136"/>
    <n v="3"/>
    <n v="0.2"/>
    <n v="-13.7403"/>
    <n v="97.708799999999997"/>
    <n v="24.427199999999999"/>
    <x v="3"/>
    <x v="7"/>
    <s v="Q3"/>
    <x v="6"/>
  </r>
  <r>
    <n v="6744"/>
    <s v="CA-2015-156923"/>
    <x v="1130"/>
    <x v="1224"/>
    <x v="1"/>
    <s v="SP-20860"/>
    <s v="Sung Pak"/>
    <x v="1"/>
    <x v="0"/>
    <x v="18"/>
    <s v="New Hampshire"/>
    <x v="354"/>
    <x v="3"/>
    <x v="150"/>
    <x v="1"/>
    <x v="10"/>
    <x v="151"/>
    <n v="35.880000000000003"/>
    <n v="6"/>
    <n v="0"/>
    <n v="16.146000000000001"/>
    <n v="35.880000000000003"/>
    <n v="0"/>
    <x v="1"/>
    <x v="11"/>
    <s v="Q1"/>
    <x v="2"/>
  </r>
  <r>
    <n v="6745"/>
    <s v="CA-2017-111269"/>
    <x v="114"/>
    <x v="812"/>
    <x v="0"/>
    <s v="CS-12355"/>
    <s v="Christine Sundaresam"/>
    <x v="0"/>
    <x v="0"/>
    <x v="65"/>
    <s v="Ohio"/>
    <x v="82"/>
    <x v="3"/>
    <x v="590"/>
    <x v="2"/>
    <x v="11"/>
    <x v="590"/>
    <n v="479.952"/>
    <n v="6"/>
    <n v="0.2"/>
    <n v="107.9892"/>
    <n v="383.96160000000003"/>
    <n v="95.990400000000008"/>
    <x v="3"/>
    <x v="1"/>
    <s v="Q2"/>
    <x v="5"/>
  </r>
  <r>
    <n v="6746"/>
    <s v="CA-2017-111269"/>
    <x v="114"/>
    <x v="812"/>
    <x v="0"/>
    <s v="CS-12355"/>
    <s v="Christine Sundaresam"/>
    <x v="0"/>
    <x v="0"/>
    <x v="65"/>
    <s v="Ohio"/>
    <x v="82"/>
    <x v="3"/>
    <x v="250"/>
    <x v="1"/>
    <x v="6"/>
    <x v="251"/>
    <n v="23.92"/>
    <n v="5"/>
    <n v="0.2"/>
    <n v="1.794"/>
    <n v="19.136000000000003"/>
    <n v="4.7840000000000007"/>
    <x v="3"/>
    <x v="1"/>
    <s v="Q2"/>
    <x v="5"/>
  </r>
  <r>
    <n v="6747"/>
    <s v="CA-2017-159156"/>
    <x v="38"/>
    <x v="38"/>
    <x v="2"/>
    <s v="KB-16600"/>
    <s v="Ken Brennan"/>
    <x v="1"/>
    <x v="0"/>
    <x v="20"/>
    <s v="New York"/>
    <x v="29"/>
    <x v="3"/>
    <x v="1443"/>
    <x v="2"/>
    <x v="7"/>
    <x v="1431"/>
    <n v="629.95000000000005"/>
    <n v="5"/>
    <n v="0"/>
    <n v="163.78700000000001"/>
    <n v="629.95000000000005"/>
    <n v="0"/>
    <x v="3"/>
    <x v="0"/>
    <s v="Q4"/>
    <x v="2"/>
  </r>
  <r>
    <n v="6748"/>
    <s v="CA-2017-100230"/>
    <x v="157"/>
    <x v="159"/>
    <x v="1"/>
    <s v="AA-10375"/>
    <s v="Allen Armold"/>
    <x v="0"/>
    <x v="0"/>
    <x v="20"/>
    <s v="New York"/>
    <x v="45"/>
    <x v="3"/>
    <x v="440"/>
    <x v="1"/>
    <x v="8"/>
    <x v="440"/>
    <n v="14.952"/>
    <n v="1"/>
    <n v="0.2"/>
    <n v="5.0462999999999996"/>
    <n v="11.961600000000001"/>
    <n v="2.9904000000000002"/>
    <x v="3"/>
    <x v="4"/>
    <s v="Q4"/>
    <x v="2"/>
  </r>
  <r>
    <n v="6749"/>
    <s v="CA-2017-100230"/>
    <x v="157"/>
    <x v="159"/>
    <x v="1"/>
    <s v="AA-10375"/>
    <s v="Allen Armold"/>
    <x v="0"/>
    <x v="0"/>
    <x v="20"/>
    <s v="New York"/>
    <x v="45"/>
    <x v="3"/>
    <x v="1357"/>
    <x v="1"/>
    <x v="10"/>
    <x v="1343"/>
    <n v="17.940000000000001"/>
    <n v="3"/>
    <n v="0"/>
    <n v="8.0730000000000004"/>
    <n v="17.940000000000001"/>
    <n v="0"/>
    <x v="3"/>
    <x v="4"/>
    <s v="Q4"/>
    <x v="2"/>
  </r>
  <r>
    <n v="6750"/>
    <s v="CA-2017-100230"/>
    <x v="157"/>
    <x v="159"/>
    <x v="1"/>
    <s v="AA-10375"/>
    <s v="Allen Armold"/>
    <x v="0"/>
    <x v="0"/>
    <x v="20"/>
    <s v="New York"/>
    <x v="45"/>
    <x v="3"/>
    <x v="1717"/>
    <x v="2"/>
    <x v="7"/>
    <x v="1704"/>
    <n v="116.98"/>
    <n v="2"/>
    <n v="0"/>
    <n v="29.245000000000001"/>
    <n v="116.98"/>
    <n v="0"/>
    <x v="3"/>
    <x v="4"/>
    <s v="Q4"/>
    <x v="2"/>
  </r>
  <r>
    <n v="6751"/>
    <s v="CA-2016-154767"/>
    <x v="931"/>
    <x v="991"/>
    <x v="0"/>
    <s v="BP-11155"/>
    <s v="Becky Pak"/>
    <x v="0"/>
    <x v="0"/>
    <x v="267"/>
    <s v="New Jersey"/>
    <x v="334"/>
    <x v="3"/>
    <x v="1534"/>
    <x v="0"/>
    <x v="1"/>
    <x v="1522"/>
    <n v="121.96"/>
    <n v="2"/>
    <n v="0"/>
    <n v="20.7332"/>
    <n v="121.96"/>
    <n v="0"/>
    <x v="0"/>
    <x v="1"/>
    <s v="Q2"/>
    <x v="0"/>
  </r>
  <r>
    <n v="6752"/>
    <s v="CA-2016-154767"/>
    <x v="931"/>
    <x v="991"/>
    <x v="0"/>
    <s v="BP-11155"/>
    <s v="Becky Pak"/>
    <x v="0"/>
    <x v="0"/>
    <x v="267"/>
    <s v="New Jersey"/>
    <x v="334"/>
    <x v="3"/>
    <x v="1518"/>
    <x v="1"/>
    <x v="9"/>
    <x v="1505"/>
    <n v="8.74"/>
    <n v="2"/>
    <n v="0"/>
    <n v="2.2724000000000002"/>
    <n v="8.74"/>
    <n v="0"/>
    <x v="0"/>
    <x v="1"/>
    <s v="Q2"/>
    <x v="0"/>
  </r>
  <r>
    <n v="6753"/>
    <s v="CA-2016-154767"/>
    <x v="931"/>
    <x v="991"/>
    <x v="0"/>
    <s v="BP-11155"/>
    <s v="Becky Pak"/>
    <x v="0"/>
    <x v="0"/>
    <x v="267"/>
    <s v="New Jersey"/>
    <x v="334"/>
    <x v="3"/>
    <x v="334"/>
    <x v="1"/>
    <x v="10"/>
    <x v="334"/>
    <n v="61.96"/>
    <n v="2"/>
    <n v="0"/>
    <n v="27.882000000000001"/>
    <n v="61.96"/>
    <n v="0"/>
    <x v="0"/>
    <x v="1"/>
    <s v="Q2"/>
    <x v="0"/>
  </r>
  <r>
    <n v="6754"/>
    <s v="CA-2016-154767"/>
    <x v="931"/>
    <x v="991"/>
    <x v="0"/>
    <s v="BP-11155"/>
    <s v="Becky Pak"/>
    <x v="0"/>
    <x v="0"/>
    <x v="267"/>
    <s v="New Jersey"/>
    <x v="334"/>
    <x v="3"/>
    <x v="1406"/>
    <x v="1"/>
    <x v="8"/>
    <x v="1393"/>
    <n v="7.96"/>
    <n v="2"/>
    <n v="0"/>
    <n v="3.7412000000000001"/>
    <n v="7.96"/>
    <n v="0"/>
    <x v="0"/>
    <x v="1"/>
    <s v="Q2"/>
    <x v="0"/>
  </r>
  <r>
    <n v="6755"/>
    <s v="CA-2016-154767"/>
    <x v="931"/>
    <x v="991"/>
    <x v="0"/>
    <s v="BP-11155"/>
    <s v="Becky Pak"/>
    <x v="0"/>
    <x v="0"/>
    <x v="267"/>
    <s v="New Jersey"/>
    <x v="334"/>
    <x v="3"/>
    <x v="14"/>
    <x v="1"/>
    <x v="9"/>
    <x v="14"/>
    <n v="275.24"/>
    <n v="4"/>
    <n v="0"/>
    <n v="121.1056"/>
    <n v="275.24"/>
    <n v="0"/>
    <x v="0"/>
    <x v="1"/>
    <s v="Q2"/>
    <x v="0"/>
  </r>
  <r>
    <n v="6756"/>
    <s v="CA-2017-124205"/>
    <x v="175"/>
    <x v="184"/>
    <x v="1"/>
    <s v="TC-21145"/>
    <s v="Theresa Coyne"/>
    <x v="1"/>
    <x v="0"/>
    <x v="80"/>
    <s v="New Jersey"/>
    <x v="100"/>
    <x v="3"/>
    <x v="1462"/>
    <x v="0"/>
    <x v="5"/>
    <x v="1448"/>
    <n v="47.4"/>
    <n v="5"/>
    <n v="0"/>
    <n v="18.96"/>
    <n v="47.4"/>
    <n v="0"/>
    <x v="3"/>
    <x v="8"/>
    <s v="Q3"/>
    <x v="5"/>
  </r>
  <r>
    <n v="6757"/>
    <s v="CA-2017-124205"/>
    <x v="175"/>
    <x v="184"/>
    <x v="1"/>
    <s v="TC-21145"/>
    <s v="Theresa Coyne"/>
    <x v="1"/>
    <x v="0"/>
    <x v="80"/>
    <s v="New Jersey"/>
    <x v="100"/>
    <x v="3"/>
    <x v="1584"/>
    <x v="0"/>
    <x v="1"/>
    <x v="1575"/>
    <n v="512.96"/>
    <n v="4"/>
    <n v="0"/>
    <n v="143.62880000000001"/>
    <n v="512.96"/>
    <n v="0"/>
    <x v="3"/>
    <x v="8"/>
    <s v="Q3"/>
    <x v="5"/>
  </r>
  <r>
    <n v="6758"/>
    <s v="CA-2017-124205"/>
    <x v="175"/>
    <x v="184"/>
    <x v="1"/>
    <s v="TC-21145"/>
    <s v="Theresa Coyne"/>
    <x v="1"/>
    <x v="0"/>
    <x v="80"/>
    <s v="New Jersey"/>
    <x v="100"/>
    <x v="3"/>
    <x v="803"/>
    <x v="2"/>
    <x v="7"/>
    <x v="801"/>
    <n v="395.94"/>
    <n v="6"/>
    <n v="0"/>
    <n v="102.9444"/>
    <n v="395.94"/>
    <n v="0"/>
    <x v="3"/>
    <x v="8"/>
    <s v="Q3"/>
    <x v="5"/>
  </r>
  <r>
    <n v="6759"/>
    <s v="CA-2017-124205"/>
    <x v="175"/>
    <x v="184"/>
    <x v="1"/>
    <s v="TC-21145"/>
    <s v="Theresa Coyne"/>
    <x v="1"/>
    <x v="0"/>
    <x v="80"/>
    <s v="New Jersey"/>
    <x v="100"/>
    <x v="3"/>
    <x v="356"/>
    <x v="1"/>
    <x v="4"/>
    <x v="356"/>
    <n v="81.96"/>
    <n v="2"/>
    <n v="0"/>
    <n v="0"/>
    <n v="81.96"/>
    <n v="0"/>
    <x v="3"/>
    <x v="8"/>
    <s v="Q3"/>
    <x v="5"/>
  </r>
  <r>
    <n v="6760"/>
    <s v="CA-2017-165715"/>
    <x v="574"/>
    <x v="274"/>
    <x v="1"/>
    <s v="BG-11035"/>
    <s v="Barry Gonzalez"/>
    <x v="0"/>
    <x v="0"/>
    <x v="247"/>
    <s v="North Carolina"/>
    <x v="306"/>
    <x v="0"/>
    <x v="894"/>
    <x v="1"/>
    <x v="6"/>
    <x v="887"/>
    <n v="32.776000000000003"/>
    <n v="1"/>
    <n v="0.2"/>
    <n v="2.4582000000000002"/>
    <n v="26.220800000000004"/>
    <n v="6.555200000000001"/>
    <x v="3"/>
    <x v="4"/>
    <s v="Q4"/>
    <x v="3"/>
  </r>
  <r>
    <n v="6761"/>
    <s v="CA-2017-100636"/>
    <x v="335"/>
    <x v="569"/>
    <x v="1"/>
    <s v="DO-13435"/>
    <s v="Denny Ordway"/>
    <x v="0"/>
    <x v="0"/>
    <x v="20"/>
    <s v="New York"/>
    <x v="45"/>
    <x v="3"/>
    <x v="72"/>
    <x v="1"/>
    <x v="4"/>
    <x v="72"/>
    <n v="272.94"/>
    <n v="3"/>
    <n v="0"/>
    <n v="0"/>
    <n v="272.94"/>
    <n v="0"/>
    <x v="3"/>
    <x v="1"/>
    <s v="Q2"/>
    <x v="2"/>
  </r>
  <r>
    <n v="6762"/>
    <s v="CA-2016-162943"/>
    <x v="1131"/>
    <x v="1050"/>
    <x v="0"/>
    <s v="DB-12970"/>
    <s v="Darren Budd"/>
    <x v="1"/>
    <x v="0"/>
    <x v="20"/>
    <s v="New York"/>
    <x v="45"/>
    <x v="3"/>
    <x v="901"/>
    <x v="0"/>
    <x v="1"/>
    <x v="893"/>
    <n v="253.76400000000001"/>
    <n v="2"/>
    <n v="0.1"/>
    <n v="31.015599999999999"/>
    <n v="228.38760000000002"/>
    <n v="25.376400000000004"/>
    <x v="0"/>
    <x v="7"/>
    <s v="Q3"/>
    <x v="1"/>
  </r>
  <r>
    <n v="6763"/>
    <s v="CA-2016-144764"/>
    <x v="476"/>
    <x v="1054"/>
    <x v="1"/>
    <s v="RL-19615"/>
    <s v="Rob Lucas"/>
    <x v="0"/>
    <x v="0"/>
    <x v="22"/>
    <s v="Illinois"/>
    <x v="36"/>
    <x v="2"/>
    <x v="2"/>
    <x v="1"/>
    <x v="2"/>
    <x v="2"/>
    <n v="29.24"/>
    <n v="5"/>
    <n v="0.2"/>
    <n v="9.8684999999999992"/>
    <n v="23.391999999999999"/>
    <n v="5.8479999999999999"/>
    <x v="0"/>
    <x v="8"/>
    <s v="Q3"/>
    <x v="5"/>
  </r>
  <r>
    <n v="6764"/>
    <s v="CA-2016-144764"/>
    <x v="476"/>
    <x v="1054"/>
    <x v="1"/>
    <s v="RL-19615"/>
    <s v="Rob Lucas"/>
    <x v="0"/>
    <x v="0"/>
    <x v="22"/>
    <s v="Illinois"/>
    <x v="36"/>
    <x v="2"/>
    <x v="210"/>
    <x v="1"/>
    <x v="4"/>
    <x v="211"/>
    <n v="35.167999999999999"/>
    <n v="2"/>
    <n v="0.2"/>
    <n v="-8.3523999999999994"/>
    <n v="28.134399999999999"/>
    <n v="7.0335999999999999"/>
    <x v="0"/>
    <x v="8"/>
    <s v="Q3"/>
    <x v="5"/>
  </r>
  <r>
    <n v="6765"/>
    <s v="CA-2016-144764"/>
    <x v="476"/>
    <x v="1054"/>
    <x v="1"/>
    <s v="RL-19615"/>
    <s v="Rob Lucas"/>
    <x v="0"/>
    <x v="0"/>
    <x v="22"/>
    <s v="Illinois"/>
    <x v="36"/>
    <x v="2"/>
    <x v="1797"/>
    <x v="2"/>
    <x v="15"/>
    <x v="1787"/>
    <n v="1362.9"/>
    <n v="3"/>
    <n v="0.3"/>
    <n v="-19.47"/>
    <n v="954.03"/>
    <n v="408.87"/>
    <x v="0"/>
    <x v="8"/>
    <s v="Q3"/>
    <x v="5"/>
  </r>
  <r>
    <n v="6766"/>
    <s v="CA-2017-100615"/>
    <x v="693"/>
    <x v="321"/>
    <x v="1"/>
    <s v="SJ-20215"/>
    <s v="Sarah Jordon"/>
    <x v="0"/>
    <x v="0"/>
    <x v="22"/>
    <s v="Illinois"/>
    <x v="155"/>
    <x v="2"/>
    <x v="291"/>
    <x v="0"/>
    <x v="1"/>
    <x v="291"/>
    <n v="317.05799999999999"/>
    <n v="3"/>
    <n v="0.3"/>
    <n v="-18.117599999999999"/>
    <n v="221.94059999999999"/>
    <n v="95.117399999999989"/>
    <x v="3"/>
    <x v="3"/>
    <s v="Q2"/>
    <x v="6"/>
  </r>
  <r>
    <n v="6767"/>
    <s v="CA-2017-100615"/>
    <x v="693"/>
    <x v="321"/>
    <x v="1"/>
    <s v="SJ-20215"/>
    <s v="Sarah Jordon"/>
    <x v="0"/>
    <x v="0"/>
    <x v="22"/>
    <s v="Illinois"/>
    <x v="155"/>
    <x v="2"/>
    <x v="32"/>
    <x v="1"/>
    <x v="6"/>
    <x v="32"/>
    <n v="15.76"/>
    <n v="2"/>
    <n v="0.2"/>
    <n v="3.5459999999999998"/>
    <n v="12.608000000000001"/>
    <n v="3.1520000000000001"/>
    <x v="3"/>
    <x v="3"/>
    <s v="Q2"/>
    <x v="6"/>
  </r>
  <r>
    <n v="6768"/>
    <s v="CA-2017-100615"/>
    <x v="693"/>
    <x v="321"/>
    <x v="1"/>
    <s v="SJ-20215"/>
    <s v="Sarah Jordon"/>
    <x v="0"/>
    <x v="0"/>
    <x v="22"/>
    <s v="Illinois"/>
    <x v="155"/>
    <x v="2"/>
    <x v="1027"/>
    <x v="0"/>
    <x v="5"/>
    <x v="1018"/>
    <n v="14.56"/>
    <n v="5"/>
    <n v="0.6"/>
    <n v="-6.1879999999999997"/>
    <n v="5.8240000000000007"/>
    <n v="8.7360000000000007"/>
    <x v="3"/>
    <x v="3"/>
    <s v="Q2"/>
    <x v="6"/>
  </r>
  <r>
    <n v="6769"/>
    <s v="CA-2014-109302"/>
    <x v="1132"/>
    <x v="128"/>
    <x v="1"/>
    <s v="CS-12175"/>
    <s v="Charles Sheldon"/>
    <x v="1"/>
    <x v="0"/>
    <x v="80"/>
    <s v="New Jersey"/>
    <x v="100"/>
    <x v="3"/>
    <x v="912"/>
    <x v="1"/>
    <x v="8"/>
    <x v="904"/>
    <n v="196.21"/>
    <n v="7"/>
    <n v="0"/>
    <n v="98.105000000000004"/>
    <n v="196.21"/>
    <n v="0"/>
    <x v="2"/>
    <x v="6"/>
    <s v="Q3"/>
    <x v="0"/>
  </r>
  <r>
    <n v="6770"/>
    <s v="CA-2017-139787"/>
    <x v="20"/>
    <x v="19"/>
    <x v="1"/>
    <s v="JP-16135"/>
    <s v="Julie Prescott"/>
    <x v="2"/>
    <x v="0"/>
    <x v="38"/>
    <s v="Georgia"/>
    <x v="112"/>
    <x v="0"/>
    <x v="1658"/>
    <x v="1"/>
    <x v="6"/>
    <x v="1646"/>
    <n v="35.4"/>
    <n v="5"/>
    <n v="0"/>
    <n v="13.452"/>
    <n v="35.4"/>
    <n v="0"/>
    <x v="3"/>
    <x v="8"/>
    <s v="Q3"/>
    <x v="0"/>
  </r>
  <r>
    <n v="6771"/>
    <s v="CA-2017-139402"/>
    <x v="34"/>
    <x v="114"/>
    <x v="1"/>
    <s v="NC-18535"/>
    <s v="Nick Crebassa"/>
    <x v="1"/>
    <x v="0"/>
    <x v="42"/>
    <s v="Arizona"/>
    <x v="51"/>
    <x v="1"/>
    <x v="1078"/>
    <x v="1"/>
    <x v="10"/>
    <x v="1068"/>
    <n v="419.4"/>
    <n v="5"/>
    <n v="0.2"/>
    <n v="146.79"/>
    <n v="335.52"/>
    <n v="83.88"/>
    <x v="3"/>
    <x v="4"/>
    <s v="Q4"/>
    <x v="3"/>
  </r>
  <r>
    <n v="6772"/>
    <s v="CA-2017-139402"/>
    <x v="34"/>
    <x v="114"/>
    <x v="1"/>
    <s v="NC-18535"/>
    <s v="Nick Crebassa"/>
    <x v="1"/>
    <x v="0"/>
    <x v="42"/>
    <s v="Arizona"/>
    <x v="51"/>
    <x v="1"/>
    <x v="1784"/>
    <x v="1"/>
    <x v="8"/>
    <x v="1774"/>
    <n v="13.005000000000001"/>
    <n v="3"/>
    <n v="0.7"/>
    <n v="-9.9704999999999995"/>
    <n v="3.9015000000000009"/>
    <n v="9.1035000000000004"/>
    <x v="3"/>
    <x v="4"/>
    <s v="Q4"/>
    <x v="3"/>
  </r>
  <r>
    <n v="6773"/>
    <s v="CA-2016-119018"/>
    <x v="254"/>
    <x v="281"/>
    <x v="1"/>
    <s v="CW-11905"/>
    <s v="Carl Weiss"/>
    <x v="2"/>
    <x v="0"/>
    <x v="1"/>
    <s v="California"/>
    <x v="25"/>
    <x v="1"/>
    <x v="308"/>
    <x v="1"/>
    <x v="8"/>
    <x v="308"/>
    <n v="7.7119999999999997"/>
    <n v="2"/>
    <n v="0.2"/>
    <n v="2.7955999999999999"/>
    <n v="6.1696"/>
    <n v="1.5424"/>
    <x v="0"/>
    <x v="0"/>
    <s v="Q4"/>
    <x v="5"/>
  </r>
  <r>
    <n v="6774"/>
    <s v="CA-2016-119018"/>
    <x v="254"/>
    <x v="281"/>
    <x v="1"/>
    <s v="CW-11905"/>
    <s v="Carl Weiss"/>
    <x v="2"/>
    <x v="0"/>
    <x v="1"/>
    <s v="California"/>
    <x v="25"/>
    <x v="1"/>
    <x v="1581"/>
    <x v="1"/>
    <x v="8"/>
    <x v="1572"/>
    <n v="4.1760000000000002"/>
    <n v="1"/>
    <n v="0.2"/>
    <n v="1.3049999999999999"/>
    <n v="3.3408000000000002"/>
    <n v="0.83520000000000005"/>
    <x v="0"/>
    <x v="0"/>
    <s v="Q4"/>
    <x v="5"/>
  </r>
  <r>
    <n v="6775"/>
    <s v="CA-2016-119018"/>
    <x v="254"/>
    <x v="281"/>
    <x v="1"/>
    <s v="CW-11905"/>
    <s v="Carl Weiss"/>
    <x v="2"/>
    <x v="0"/>
    <x v="1"/>
    <s v="California"/>
    <x v="25"/>
    <x v="1"/>
    <x v="1798"/>
    <x v="1"/>
    <x v="10"/>
    <x v="1788"/>
    <n v="38.880000000000003"/>
    <n v="6"/>
    <n v="0"/>
    <n v="18.662400000000002"/>
    <n v="38.880000000000003"/>
    <n v="0"/>
    <x v="0"/>
    <x v="0"/>
    <s v="Q4"/>
    <x v="5"/>
  </r>
  <r>
    <n v="6776"/>
    <s v="CA-2015-105361"/>
    <x v="368"/>
    <x v="442"/>
    <x v="1"/>
    <s v="CM-12115"/>
    <s v="Chad McGuire"/>
    <x v="0"/>
    <x v="0"/>
    <x v="20"/>
    <s v="New York"/>
    <x v="23"/>
    <x v="3"/>
    <x v="249"/>
    <x v="1"/>
    <x v="10"/>
    <x v="250"/>
    <n v="17.64"/>
    <n v="4"/>
    <n v="0"/>
    <n v="8.1143999999999998"/>
    <n v="17.64"/>
    <n v="0"/>
    <x v="1"/>
    <x v="10"/>
    <s v="Q1"/>
    <x v="1"/>
  </r>
  <r>
    <n v="6777"/>
    <s v="US-2016-152373"/>
    <x v="64"/>
    <x v="47"/>
    <x v="1"/>
    <s v="PT-19090"/>
    <s v="Pete Takahito"/>
    <x v="0"/>
    <x v="0"/>
    <x v="52"/>
    <s v="Texas"/>
    <x v="65"/>
    <x v="2"/>
    <x v="41"/>
    <x v="1"/>
    <x v="4"/>
    <x v="41"/>
    <n v="93.456000000000003"/>
    <n v="3"/>
    <n v="0.2"/>
    <n v="-17.523"/>
    <n v="74.764800000000008"/>
    <n v="18.691200000000002"/>
    <x v="0"/>
    <x v="8"/>
    <s v="Q3"/>
    <x v="2"/>
  </r>
  <r>
    <n v="6778"/>
    <s v="US-2017-166037"/>
    <x v="480"/>
    <x v="1085"/>
    <x v="1"/>
    <s v="CL-12700"/>
    <s v="Craig Leslie"/>
    <x v="2"/>
    <x v="0"/>
    <x v="20"/>
    <s v="New York"/>
    <x v="29"/>
    <x v="3"/>
    <x v="1233"/>
    <x v="2"/>
    <x v="11"/>
    <x v="1216"/>
    <n v="449.91"/>
    <n v="9"/>
    <n v="0"/>
    <n v="157.46850000000001"/>
    <n v="449.91"/>
    <n v="0"/>
    <x v="3"/>
    <x v="9"/>
    <s v="Q1"/>
    <x v="3"/>
  </r>
  <r>
    <n v="6779"/>
    <s v="US-2016-147711"/>
    <x v="323"/>
    <x v="1054"/>
    <x v="0"/>
    <s v="HF-14995"/>
    <s v="Herbert Flentye"/>
    <x v="0"/>
    <x v="0"/>
    <x v="248"/>
    <s v="Maryland"/>
    <x v="307"/>
    <x v="3"/>
    <x v="1121"/>
    <x v="0"/>
    <x v="0"/>
    <x v="1109"/>
    <n v="344.94"/>
    <n v="3"/>
    <n v="0"/>
    <n v="31.044599999999999"/>
    <n v="344.94"/>
    <n v="0"/>
    <x v="0"/>
    <x v="8"/>
    <s v="Q3"/>
    <x v="3"/>
  </r>
  <r>
    <n v="6780"/>
    <s v="US-2016-147711"/>
    <x v="323"/>
    <x v="1054"/>
    <x v="0"/>
    <s v="HF-14995"/>
    <s v="Herbert Flentye"/>
    <x v="0"/>
    <x v="0"/>
    <x v="248"/>
    <s v="Maryland"/>
    <x v="307"/>
    <x v="3"/>
    <x v="1256"/>
    <x v="0"/>
    <x v="5"/>
    <x v="1240"/>
    <n v="14.76"/>
    <n v="2"/>
    <n v="0"/>
    <n v="4.2804000000000002"/>
    <n v="14.76"/>
    <n v="0"/>
    <x v="0"/>
    <x v="8"/>
    <s v="Q3"/>
    <x v="3"/>
  </r>
  <r>
    <n v="6781"/>
    <s v="US-2016-147711"/>
    <x v="323"/>
    <x v="1054"/>
    <x v="0"/>
    <s v="HF-14995"/>
    <s v="Herbert Flentye"/>
    <x v="0"/>
    <x v="0"/>
    <x v="248"/>
    <s v="Maryland"/>
    <x v="307"/>
    <x v="3"/>
    <x v="849"/>
    <x v="1"/>
    <x v="8"/>
    <x v="842"/>
    <n v="12.76"/>
    <n v="2"/>
    <n v="0"/>
    <n v="5.8696000000000002"/>
    <n v="12.76"/>
    <n v="0"/>
    <x v="0"/>
    <x v="8"/>
    <s v="Q3"/>
    <x v="3"/>
  </r>
  <r>
    <n v="6782"/>
    <s v="US-2016-147711"/>
    <x v="323"/>
    <x v="1054"/>
    <x v="0"/>
    <s v="HF-14995"/>
    <s v="Herbert Flentye"/>
    <x v="0"/>
    <x v="0"/>
    <x v="248"/>
    <s v="Maryland"/>
    <x v="307"/>
    <x v="3"/>
    <x v="676"/>
    <x v="1"/>
    <x v="2"/>
    <x v="676"/>
    <n v="58.48"/>
    <n v="8"/>
    <n v="0"/>
    <n v="27.485600000000002"/>
    <n v="58.48"/>
    <n v="0"/>
    <x v="0"/>
    <x v="8"/>
    <s v="Q3"/>
    <x v="3"/>
  </r>
  <r>
    <n v="6783"/>
    <s v="CA-2017-121293"/>
    <x v="800"/>
    <x v="303"/>
    <x v="0"/>
    <s v="JC-15775"/>
    <s v="John Castell"/>
    <x v="0"/>
    <x v="0"/>
    <x v="10"/>
    <s v="Pennsylvania"/>
    <x v="105"/>
    <x v="3"/>
    <x v="545"/>
    <x v="0"/>
    <x v="5"/>
    <x v="545"/>
    <n v="20.096"/>
    <n v="4"/>
    <n v="0.2"/>
    <n v="3.0144000000000002"/>
    <n v="16.076800000000002"/>
    <n v="4.0192000000000005"/>
    <x v="3"/>
    <x v="7"/>
    <s v="Q3"/>
    <x v="0"/>
  </r>
  <r>
    <n v="6784"/>
    <s v="CA-2017-121293"/>
    <x v="800"/>
    <x v="303"/>
    <x v="0"/>
    <s v="JC-15775"/>
    <s v="John Castell"/>
    <x v="0"/>
    <x v="0"/>
    <x v="10"/>
    <s v="Pennsylvania"/>
    <x v="105"/>
    <x v="3"/>
    <x v="1799"/>
    <x v="1"/>
    <x v="14"/>
    <x v="1789"/>
    <n v="37.752000000000002"/>
    <n v="3"/>
    <n v="0.2"/>
    <n v="4.2470999999999997"/>
    <n v="30.201600000000003"/>
    <n v="7.5504000000000007"/>
    <x v="3"/>
    <x v="7"/>
    <s v="Q3"/>
    <x v="0"/>
  </r>
  <r>
    <n v="6785"/>
    <s v="CA-2017-121293"/>
    <x v="800"/>
    <x v="303"/>
    <x v="0"/>
    <s v="JC-15775"/>
    <s v="John Castell"/>
    <x v="0"/>
    <x v="0"/>
    <x v="10"/>
    <s v="Pennsylvania"/>
    <x v="105"/>
    <x v="3"/>
    <x v="1744"/>
    <x v="0"/>
    <x v="3"/>
    <x v="1733"/>
    <n v="138.58799999999999"/>
    <n v="1"/>
    <n v="0.4"/>
    <n v="-34.646999999999998"/>
    <n v="83.152799999999999"/>
    <n v="55.435200000000002"/>
    <x v="3"/>
    <x v="7"/>
    <s v="Q3"/>
    <x v="0"/>
  </r>
  <r>
    <n v="6786"/>
    <s v="CA-2017-121293"/>
    <x v="800"/>
    <x v="303"/>
    <x v="0"/>
    <s v="JC-15775"/>
    <s v="John Castell"/>
    <x v="0"/>
    <x v="0"/>
    <x v="10"/>
    <s v="Pennsylvania"/>
    <x v="105"/>
    <x v="3"/>
    <x v="391"/>
    <x v="1"/>
    <x v="4"/>
    <x v="392"/>
    <n v="259.92"/>
    <n v="5"/>
    <n v="0.2"/>
    <n v="-25.992000000000001"/>
    <n v="207.93600000000004"/>
    <n v="51.984000000000009"/>
    <x v="3"/>
    <x v="7"/>
    <s v="Q3"/>
    <x v="0"/>
  </r>
  <r>
    <n v="6787"/>
    <s v="CA-2017-121293"/>
    <x v="800"/>
    <x v="303"/>
    <x v="0"/>
    <s v="JC-15775"/>
    <s v="John Castell"/>
    <x v="0"/>
    <x v="0"/>
    <x v="10"/>
    <s v="Pennsylvania"/>
    <x v="105"/>
    <x v="3"/>
    <x v="260"/>
    <x v="1"/>
    <x v="10"/>
    <x v="260"/>
    <n v="20.736000000000001"/>
    <n v="4"/>
    <n v="0.2"/>
    <n v="7.2576000000000001"/>
    <n v="16.588800000000003"/>
    <n v="4.1472000000000007"/>
    <x v="3"/>
    <x v="7"/>
    <s v="Q3"/>
    <x v="0"/>
  </r>
  <r>
    <n v="6788"/>
    <s v="CA-2015-118843"/>
    <x v="1023"/>
    <x v="1006"/>
    <x v="1"/>
    <s v="JH-15910"/>
    <s v="Jonathan Howell"/>
    <x v="0"/>
    <x v="0"/>
    <x v="118"/>
    <s v="Georgia"/>
    <x v="148"/>
    <x v="0"/>
    <x v="784"/>
    <x v="0"/>
    <x v="5"/>
    <x v="783"/>
    <n v="129.93"/>
    <n v="3"/>
    <n v="0"/>
    <n v="12.993"/>
    <n v="129.93"/>
    <n v="0"/>
    <x v="1"/>
    <x v="8"/>
    <s v="Q3"/>
    <x v="1"/>
  </r>
  <r>
    <n v="6789"/>
    <s v="CA-2015-118843"/>
    <x v="1023"/>
    <x v="1006"/>
    <x v="1"/>
    <s v="JH-15910"/>
    <s v="Jonathan Howell"/>
    <x v="0"/>
    <x v="0"/>
    <x v="118"/>
    <s v="Georgia"/>
    <x v="148"/>
    <x v="0"/>
    <x v="991"/>
    <x v="1"/>
    <x v="10"/>
    <x v="983"/>
    <n v="69.930000000000007"/>
    <n v="7"/>
    <n v="0"/>
    <n v="31.468499999999999"/>
    <n v="69.930000000000007"/>
    <n v="0"/>
    <x v="1"/>
    <x v="8"/>
    <s v="Q3"/>
    <x v="1"/>
  </r>
  <r>
    <n v="6790"/>
    <s v="CA-2015-161445"/>
    <x v="67"/>
    <x v="609"/>
    <x v="0"/>
    <s v="CC-12610"/>
    <s v="Corey Catlett"/>
    <x v="1"/>
    <x v="0"/>
    <x v="28"/>
    <s v="North Carolina"/>
    <x v="35"/>
    <x v="0"/>
    <x v="399"/>
    <x v="1"/>
    <x v="6"/>
    <x v="400"/>
    <n v="140.73599999999999"/>
    <n v="4"/>
    <n v="0.2"/>
    <n v="12.314399999999999"/>
    <n v="112.58879999999999"/>
    <n v="28.147199999999998"/>
    <x v="1"/>
    <x v="8"/>
    <s v="Q3"/>
    <x v="2"/>
  </r>
  <r>
    <n v="6791"/>
    <s v="CA-2016-124527"/>
    <x v="76"/>
    <x v="398"/>
    <x v="2"/>
    <s v="IM-15055"/>
    <s v="Ionia McGrath"/>
    <x v="0"/>
    <x v="0"/>
    <x v="43"/>
    <s v="California"/>
    <x v="52"/>
    <x v="1"/>
    <x v="255"/>
    <x v="1"/>
    <x v="8"/>
    <x v="256"/>
    <n v="8.32"/>
    <n v="5"/>
    <n v="0.2"/>
    <n v="2.8079999999999998"/>
    <n v="6.6560000000000006"/>
    <n v="1.6640000000000001"/>
    <x v="0"/>
    <x v="0"/>
    <s v="Q4"/>
    <x v="4"/>
  </r>
  <r>
    <n v="6792"/>
    <s v="CA-2016-162348"/>
    <x v="338"/>
    <x v="441"/>
    <x v="1"/>
    <s v="BF-11170"/>
    <s v="Ben Ferrer"/>
    <x v="2"/>
    <x v="0"/>
    <x v="301"/>
    <s v="California"/>
    <x v="378"/>
    <x v="1"/>
    <x v="1611"/>
    <x v="0"/>
    <x v="5"/>
    <x v="1602"/>
    <n v="9.98"/>
    <n v="1"/>
    <n v="0"/>
    <n v="2.7944"/>
    <n v="9.98"/>
    <n v="0"/>
    <x v="0"/>
    <x v="0"/>
    <s v="Q4"/>
    <x v="6"/>
  </r>
  <r>
    <n v="6793"/>
    <s v="CA-2014-141005"/>
    <x v="860"/>
    <x v="913"/>
    <x v="2"/>
    <s v="CS-12355"/>
    <s v="Christine Sundaresam"/>
    <x v="0"/>
    <x v="0"/>
    <x v="54"/>
    <s v="Connecticut"/>
    <x v="69"/>
    <x v="3"/>
    <x v="542"/>
    <x v="1"/>
    <x v="8"/>
    <x v="542"/>
    <n v="62.94"/>
    <n v="3"/>
    <n v="0"/>
    <n v="30.211200000000002"/>
    <n v="62.94"/>
    <n v="0"/>
    <x v="2"/>
    <x v="6"/>
    <s v="Q3"/>
    <x v="5"/>
  </r>
  <r>
    <n v="6794"/>
    <s v="CA-2015-145394"/>
    <x v="547"/>
    <x v="988"/>
    <x v="1"/>
    <s v="MC-17605"/>
    <s v="Matt Connell"/>
    <x v="1"/>
    <x v="0"/>
    <x v="22"/>
    <s v="Illinois"/>
    <x v="26"/>
    <x v="2"/>
    <x v="1031"/>
    <x v="1"/>
    <x v="4"/>
    <x v="1022"/>
    <n v="21.488"/>
    <n v="2"/>
    <n v="0.2"/>
    <n v="1.6115999999999999"/>
    <n v="17.1904"/>
    <n v="4.2976000000000001"/>
    <x v="1"/>
    <x v="0"/>
    <s v="Q4"/>
    <x v="2"/>
  </r>
  <r>
    <n v="6795"/>
    <s v="CA-2015-145394"/>
    <x v="547"/>
    <x v="988"/>
    <x v="1"/>
    <s v="MC-17605"/>
    <s v="Matt Connell"/>
    <x v="1"/>
    <x v="0"/>
    <x v="22"/>
    <s v="Illinois"/>
    <x v="26"/>
    <x v="2"/>
    <x v="1278"/>
    <x v="2"/>
    <x v="7"/>
    <x v="1263"/>
    <n v="239.976"/>
    <n v="3"/>
    <n v="0.2"/>
    <n v="26.997299999999999"/>
    <n v="191.98080000000002"/>
    <n v="47.995200000000004"/>
    <x v="1"/>
    <x v="0"/>
    <s v="Q4"/>
    <x v="2"/>
  </r>
  <r>
    <n v="6796"/>
    <s v="CA-2015-145394"/>
    <x v="547"/>
    <x v="988"/>
    <x v="1"/>
    <s v="MC-17605"/>
    <s v="Matt Connell"/>
    <x v="1"/>
    <x v="0"/>
    <x v="22"/>
    <s v="Illinois"/>
    <x v="26"/>
    <x v="2"/>
    <x v="1618"/>
    <x v="0"/>
    <x v="5"/>
    <x v="1609"/>
    <n v="34.503999999999998"/>
    <n v="2"/>
    <n v="0.6"/>
    <n v="-15.5268"/>
    <n v="13.801600000000001"/>
    <n v="20.702399999999997"/>
    <x v="1"/>
    <x v="0"/>
    <s v="Q4"/>
    <x v="2"/>
  </r>
  <r>
    <n v="6797"/>
    <s v="CA-2015-168809"/>
    <x v="767"/>
    <x v="454"/>
    <x v="3"/>
    <s v="MC-18100"/>
    <s v="Mick Crebagga"/>
    <x v="0"/>
    <x v="0"/>
    <x v="12"/>
    <s v="Texas"/>
    <x v="16"/>
    <x v="2"/>
    <x v="1001"/>
    <x v="0"/>
    <x v="5"/>
    <x v="1253"/>
    <n v="20.103999999999999"/>
    <n v="2"/>
    <n v="0.6"/>
    <n v="-16.585799999999999"/>
    <n v="8.0416000000000007"/>
    <n v="12.062399999999998"/>
    <x v="1"/>
    <x v="6"/>
    <s v="Q3"/>
    <x v="0"/>
  </r>
  <r>
    <n v="6798"/>
    <s v="CA-2015-168809"/>
    <x v="767"/>
    <x v="454"/>
    <x v="3"/>
    <s v="MC-18100"/>
    <s v="Mick Crebagga"/>
    <x v="0"/>
    <x v="0"/>
    <x v="12"/>
    <s v="Texas"/>
    <x v="16"/>
    <x v="2"/>
    <x v="412"/>
    <x v="1"/>
    <x v="8"/>
    <x v="412"/>
    <n v="3.798"/>
    <n v="1"/>
    <n v="0.8"/>
    <n v="-6.0768000000000004"/>
    <n v="0.75959999999999983"/>
    <n v="3.0384000000000002"/>
    <x v="1"/>
    <x v="6"/>
    <s v="Q3"/>
    <x v="0"/>
  </r>
  <r>
    <n v="6799"/>
    <s v="CA-2015-168809"/>
    <x v="767"/>
    <x v="454"/>
    <x v="3"/>
    <s v="MC-18100"/>
    <s v="Mick Crebagga"/>
    <x v="0"/>
    <x v="0"/>
    <x v="12"/>
    <s v="Texas"/>
    <x v="16"/>
    <x v="2"/>
    <x v="1800"/>
    <x v="0"/>
    <x v="5"/>
    <x v="1790"/>
    <n v="7.88"/>
    <n v="5"/>
    <n v="0.6"/>
    <n v="-3.94"/>
    <n v="3.1520000000000001"/>
    <n v="4.7279999999999998"/>
    <x v="1"/>
    <x v="6"/>
    <s v="Q3"/>
    <x v="0"/>
  </r>
  <r>
    <n v="6800"/>
    <s v="CA-2016-109827"/>
    <x v="591"/>
    <x v="1015"/>
    <x v="1"/>
    <s v="LW-16825"/>
    <s v="Laurel Workman"/>
    <x v="1"/>
    <x v="0"/>
    <x v="42"/>
    <s v="Arizona"/>
    <x v="51"/>
    <x v="1"/>
    <x v="223"/>
    <x v="0"/>
    <x v="3"/>
    <x v="224"/>
    <n v="35.445"/>
    <n v="1"/>
    <n v="0.5"/>
    <n v="-24.102599999999999"/>
    <n v="17.7225"/>
    <n v="17.7225"/>
    <x v="0"/>
    <x v="4"/>
    <s v="Q4"/>
    <x v="1"/>
  </r>
  <r>
    <n v="6801"/>
    <s v="CA-2016-109827"/>
    <x v="591"/>
    <x v="1015"/>
    <x v="1"/>
    <s v="LW-16825"/>
    <s v="Laurel Workman"/>
    <x v="1"/>
    <x v="0"/>
    <x v="42"/>
    <s v="Arizona"/>
    <x v="51"/>
    <x v="1"/>
    <x v="1384"/>
    <x v="2"/>
    <x v="15"/>
    <x v="1370"/>
    <n v="269.97000000000003"/>
    <n v="2"/>
    <n v="0.7"/>
    <n v="-386.95699999999999"/>
    <n v="80.991000000000014"/>
    <n v="188.97900000000001"/>
    <x v="0"/>
    <x v="4"/>
    <s v="Q4"/>
    <x v="1"/>
  </r>
  <r>
    <n v="6802"/>
    <s v="CA-2016-109827"/>
    <x v="591"/>
    <x v="1015"/>
    <x v="1"/>
    <s v="LW-16825"/>
    <s v="Laurel Workman"/>
    <x v="1"/>
    <x v="0"/>
    <x v="42"/>
    <s v="Arizona"/>
    <x v="51"/>
    <x v="1"/>
    <x v="1202"/>
    <x v="2"/>
    <x v="11"/>
    <x v="1187"/>
    <n v="45.12"/>
    <n v="3"/>
    <n v="0.2"/>
    <n v="-7.8959999999999999"/>
    <n v="36.095999999999997"/>
    <n v="9.0239999999999991"/>
    <x v="0"/>
    <x v="4"/>
    <s v="Q4"/>
    <x v="1"/>
  </r>
  <r>
    <n v="6803"/>
    <s v="CA-2016-109827"/>
    <x v="591"/>
    <x v="1015"/>
    <x v="1"/>
    <s v="LW-16825"/>
    <s v="Laurel Workman"/>
    <x v="1"/>
    <x v="0"/>
    <x v="42"/>
    <s v="Arizona"/>
    <x v="51"/>
    <x v="1"/>
    <x v="725"/>
    <x v="2"/>
    <x v="11"/>
    <x v="724"/>
    <n v="100.8"/>
    <n v="2"/>
    <n v="0.2"/>
    <n v="21.42"/>
    <n v="80.64"/>
    <n v="20.16"/>
    <x v="0"/>
    <x v="4"/>
    <s v="Q4"/>
    <x v="1"/>
  </r>
  <r>
    <n v="6804"/>
    <s v="CA-2016-109827"/>
    <x v="591"/>
    <x v="1015"/>
    <x v="1"/>
    <s v="LW-16825"/>
    <s v="Laurel Workman"/>
    <x v="1"/>
    <x v="0"/>
    <x v="42"/>
    <s v="Arizona"/>
    <x v="51"/>
    <x v="1"/>
    <x v="1144"/>
    <x v="0"/>
    <x v="1"/>
    <x v="1132"/>
    <n v="47.968000000000004"/>
    <n v="2"/>
    <n v="0.2"/>
    <n v="4.1971999999999996"/>
    <n v="38.374400000000009"/>
    <n v="9.5936000000000021"/>
    <x v="0"/>
    <x v="4"/>
    <s v="Q4"/>
    <x v="1"/>
  </r>
  <r>
    <n v="6805"/>
    <s v="CA-2014-152233"/>
    <x v="1082"/>
    <x v="911"/>
    <x v="2"/>
    <s v="KH-16510"/>
    <s v="Keith Herrera"/>
    <x v="0"/>
    <x v="0"/>
    <x v="225"/>
    <s v="California"/>
    <x v="281"/>
    <x v="1"/>
    <x v="1233"/>
    <x v="2"/>
    <x v="11"/>
    <x v="1216"/>
    <n v="99.98"/>
    <n v="2"/>
    <n v="0"/>
    <n v="34.993000000000002"/>
    <n v="99.98"/>
    <n v="0"/>
    <x v="2"/>
    <x v="2"/>
    <s v="Q4"/>
    <x v="1"/>
  </r>
  <r>
    <n v="6806"/>
    <s v="CA-2014-125682"/>
    <x v="754"/>
    <x v="573"/>
    <x v="2"/>
    <s v="RB-19645"/>
    <s v="Robert Barroso"/>
    <x v="1"/>
    <x v="0"/>
    <x v="118"/>
    <s v="Georgia"/>
    <x v="148"/>
    <x v="0"/>
    <x v="1383"/>
    <x v="1"/>
    <x v="10"/>
    <x v="1369"/>
    <n v="9.9600000000000009"/>
    <n v="2"/>
    <n v="0"/>
    <n v="4.8803999999999998"/>
    <n v="9.9600000000000009"/>
    <n v="0"/>
    <x v="2"/>
    <x v="0"/>
    <s v="Q4"/>
    <x v="3"/>
  </r>
  <r>
    <n v="6807"/>
    <s v="CA-2017-162880"/>
    <x v="53"/>
    <x v="168"/>
    <x v="1"/>
    <s v="GD-14590"/>
    <s v="Giulietta Dortch"/>
    <x v="1"/>
    <x v="0"/>
    <x v="231"/>
    <s v="Washington"/>
    <x v="577"/>
    <x v="1"/>
    <x v="308"/>
    <x v="1"/>
    <x v="8"/>
    <x v="308"/>
    <n v="3.8559999999999999"/>
    <n v="1"/>
    <n v="0.2"/>
    <n v="1.3977999999999999"/>
    <n v="3.0848"/>
    <n v="0.7712"/>
    <x v="3"/>
    <x v="4"/>
    <s v="Q4"/>
    <x v="2"/>
  </r>
  <r>
    <n v="6808"/>
    <s v="CA-2015-128125"/>
    <x v="1052"/>
    <x v="1225"/>
    <x v="1"/>
    <s v="EB-13705"/>
    <s v="Ed Braxton"/>
    <x v="1"/>
    <x v="0"/>
    <x v="12"/>
    <s v="Texas"/>
    <x v="14"/>
    <x v="2"/>
    <x v="447"/>
    <x v="1"/>
    <x v="10"/>
    <x v="447"/>
    <n v="98.376000000000005"/>
    <n v="3"/>
    <n v="0.2"/>
    <n v="35.661299999999997"/>
    <n v="78.700800000000015"/>
    <n v="19.675200000000004"/>
    <x v="1"/>
    <x v="10"/>
    <s v="Q1"/>
    <x v="0"/>
  </r>
  <r>
    <n v="6809"/>
    <s v="CA-2015-128125"/>
    <x v="1052"/>
    <x v="1225"/>
    <x v="1"/>
    <s v="EB-13705"/>
    <s v="Ed Braxton"/>
    <x v="1"/>
    <x v="0"/>
    <x v="12"/>
    <s v="Texas"/>
    <x v="14"/>
    <x v="2"/>
    <x v="1608"/>
    <x v="0"/>
    <x v="5"/>
    <x v="1599"/>
    <n v="22.38"/>
    <n v="3"/>
    <n v="0.6"/>
    <n v="-7.8330000000000002"/>
    <n v="8.952"/>
    <n v="13.427999999999999"/>
    <x v="1"/>
    <x v="10"/>
    <s v="Q1"/>
    <x v="0"/>
  </r>
  <r>
    <n v="6810"/>
    <s v="CA-2017-156237"/>
    <x v="32"/>
    <x v="17"/>
    <x v="2"/>
    <s v="PS-18760"/>
    <s v="Pamela Stobb"/>
    <x v="0"/>
    <x v="0"/>
    <x v="10"/>
    <s v="Pennsylvania"/>
    <x v="11"/>
    <x v="3"/>
    <x v="625"/>
    <x v="1"/>
    <x v="8"/>
    <x v="625"/>
    <n v="3.8820000000000001"/>
    <n v="2"/>
    <n v="0.7"/>
    <n v="-2.5880000000000001"/>
    <n v="1.1646000000000003"/>
    <n v="2.7174"/>
    <x v="3"/>
    <x v="8"/>
    <s v="Q3"/>
    <x v="6"/>
  </r>
  <r>
    <n v="6811"/>
    <s v="CA-2017-156237"/>
    <x v="32"/>
    <x v="17"/>
    <x v="2"/>
    <s v="PS-18760"/>
    <s v="Pamela Stobb"/>
    <x v="0"/>
    <x v="0"/>
    <x v="10"/>
    <s v="Pennsylvania"/>
    <x v="11"/>
    <x v="3"/>
    <x v="1794"/>
    <x v="2"/>
    <x v="15"/>
    <x v="1784"/>
    <n v="12.585000000000001"/>
    <n v="1"/>
    <n v="0.7"/>
    <n v="-18.038499999999999"/>
    <n v="3.775500000000001"/>
    <n v="8.8094999999999999"/>
    <x v="3"/>
    <x v="8"/>
    <s v="Q3"/>
    <x v="6"/>
  </r>
  <r>
    <n v="6812"/>
    <s v="CA-2017-156237"/>
    <x v="32"/>
    <x v="17"/>
    <x v="2"/>
    <s v="PS-18760"/>
    <s v="Pamela Stobb"/>
    <x v="0"/>
    <x v="0"/>
    <x v="10"/>
    <s v="Pennsylvania"/>
    <x v="11"/>
    <x v="3"/>
    <x v="394"/>
    <x v="0"/>
    <x v="1"/>
    <x v="395"/>
    <n v="113.372"/>
    <n v="2"/>
    <n v="0.3"/>
    <n v="-29.152799999999999"/>
    <n v="79.360399999999998"/>
    <n v="34.011600000000001"/>
    <x v="3"/>
    <x v="8"/>
    <s v="Q3"/>
    <x v="6"/>
  </r>
  <r>
    <n v="6813"/>
    <s v="CA-2017-156237"/>
    <x v="32"/>
    <x v="17"/>
    <x v="2"/>
    <s v="PS-18760"/>
    <s v="Pamela Stobb"/>
    <x v="0"/>
    <x v="0"/>
    <x v="10"/>
    <s v="Pennsylvania"/>
    <x v="11"/>
    <x v="3"/>
    <x v="785"/>
    <x v="1"/>
    <x v="8"/>
    <x v="784"/>
    <n v="18.312000000000001"/>
    <n v="4"/>
    <n v="0.7"/>
    <n v="-12.208"/>
    <n v="5.4936000000000016"/>
    <n v="12.8184"/>
    <x v="3"/>
    <x v="8"/>
    <s v="Q3"/>
    <x v="6"/>
  </r>
  <r>
    <n v="6814"/>
    <s v="CA-2017-156237"/>
    <x v="32"/>
    <x v="17"/>
    <x v="2"/>
    <s v="PS-18760"/>
    <s v="Pamela Stobb"/>
    <x v="0"/>
    <x v="0"/>
    <x v="10"/>
    <s v="Pennsylvania"/>
    <x v="11"/>
    <x v="3"/>
    <x v="1801"/>
    <x v="0"/>
    <x v="5"/>
    <x v="1791"/>
    <n v="127.93600000000001"/>
    <n v="8"/>
    <n v="0.2"/>
    <n v="4.7976000000000001"/>
    <n v="102.34880000000001"/>
    <n v="25.587200000000003"/>
    <x v="3"/>
    <x v="8"/>
    <s v="Q3"/>
    <x v="6"/>
  </r>
  <r>
    <n v="6815"/>
    <s v="CA-2017-156237"/>
    <x v="32"/>
    <x v="17"/>
    <x v="2"/>
    <s v="PS-18760"/>
    <s v="Pamela Stobb"/>
    <x v="0"/>
    <x v="0"/>
    <x v="10"/>
    <s v="Pennsylvania"/>
    <x v="11"/>
    <x v="3"/>
    <x v="344"/>
    <x v="2"/>
    <x v="15"/>
    <x v="344"/>
    <n v="241.17"/>
    <n v="2"/>
    <n v="0.7"/>
    <n v="-168.81899999999999"/>
    <n v="72.351000000000013"/>
    <n v="168.81899999999999"/>
    <x v="3"/>
    <x v="8"/>
    <s v="Q3"/>
    <x v="6"/>
  </r>
  <r>
    <n v="6816"/>
    <s v="CA-2014-144414"/>
    <x v="1103"/>
    <x v="365"/>
    <x v="1"/>
    <s v="GH-14425"/>
    <s v="Gary Hwang"/>
    <x v="0"/>
    <x v="0"/>
    <x v="4"/>
    <s v="Washington"/>
    <x v="59"/>
    <x v="1"/>
    <x v="1035"/>
    <x v="0"/>
    <x v="5"/>
    <x v="325"/>
    <n v="6.24"/>
    <n v="3"/>
    <n v="0"/>
    <n v="2.6208"/>
    <n v="6.24"/>
    <n v="0"/>
    <x v="2"/>
    <x v="1"/>
    <s v="Q2"/>
    <x v="0"/>
  </r>
  <r>
    <n v="6817"/>
    <s v="CA-2014-144414"/>
    <x v="1103"/>
    <x v="365"/>
    <x v="1"/>
    <s v="GH-14425"/>
    <s v="Gary Hwang"/>
    <x v="0"/>
    <x v="0"/>
    <x v="4"/>
    <s v="Washington"/>
    <x v="59"/>
    <x v="1"/>
    <x v="294"/>
    <x v="1"/>
    <x v="13"/>
    <x v="294"/>
    <n v="17.899999999999999"/>
    <n v="5"/>
    <n v="0"/>
    <n v="8.9499999999999993"/>
    <n v="17.899999999999999"/>
    <n v="0"/>
    <x v="2"/>
    <x v="1"/>
    <s v="Q2"/>
    <x v="0"/>
  </r>
  <r>
    <n v="6818"/>
    <s v="CA-2014-144414"/>
    <x v="1103"/>
    <x v="365"/>
    <x v="1"/>
    <s v="GH-14425"/>
    <s v="Gary Hwang"/>
    <x v="0"/>
    <x v="0"/>
    <x v="4"/>
    <s v="Washington"/>
    <x v="59"/>
    <x v="1"/>
    <x v="316"/>
    <x v="1"/>
    <x v="8"/>
    <x v="316"/>
    <n v="3266.3760000000002"/>
    <n v="3"/>
    <n v="0.2"/>
    <n v="1061.5722000000001"/>
    <n v="2613.1008000000002"/>
    <n v="653.27520000000004"/>
    <x v="2"/>
    <x v="1"/>
    <s v="Q2"/>
    <x v="0"/>
  </r>
  <r>
    <n v="6819"/>
    <s v="CA-2017-163860"/>
    <x v="116"/>
    <x v="378"/>
    <x v="1"/>
    <s v="LO-17170"/>
    <s v="Lori Olson"/>
    <x v="1"/>
    <x v="0"/>
    <x v="97"/>
    <s v="Illinois"/>
    <x v="120"/>
    <x v="2"/>
    <x v="1338"/>
    <x v="1"/>
    <x v="8"/>
    <x v="1323"/>
    <n v="1.68"/>
    <n v="5"/>
    <n v="0.8"/>
    <n v="-2.6880000000000002"/>
    <n v="0.33599999999999991"/>
    <n v="1.3440000000000001"/>
    <x v="3"/>
    <x v="4"/>
    <s v="Q4"/>
    <x v="6"/>
  </r>
  <r>
    <n v="6820"/>
    <s v="CA-2017-163860"/>
    <x v="116"/>
    <x v="378"/>
    <x v="1"/>
    <s v="LO-17170"/>
    <s v="Lori Olson"/>
    <x v="1"/>
    <x v="0"/>
    <x v="97"/>
    <s v="Illinois"/>
    <x v="120"/>
    <x v="2"/>
    <x v="1494"/>
    <x v="0"/>
    <x v="5"/>
    <x v="1482"/>
    <n v="7.968"/>
    <n v="3"/>
    <n v="0.6"/>
    <n v="-2.3904000000000001"/>
    <n v="3.1872000000000003"/>
    <n v="4.7808000000000002"/>
    <x v="3"/>
    <x v="4"/>
    <s v="Q4"/>
    <x v="6"/>
  </r>
  <r>
    <n v="6821"/>
    <s v="CA-2017-163860"/>
    <x v="116"/>
    <x v="378"/>
    <x v="1"/>
    <s v="LO-17170"/>
    <s v="Lori Olson"/>
    <x v="1"/>
    <x v="0"/>
    <x v="97"/>
    <s v="Illinois"/>
    <x v="120"/>
    <x v="2"/>
    <x v="167"/>
    <x v="0"/>
    <x v="1"/>
    <x v="168"/>
    <n v="113.372"/>
    <n v="2"/>
    <n v="0.3"/>
    <n v="-3.2391999999999999"/>
    <n v="79.360399999999998"/>
    <n v="34.011600000000001"/>
    <x v="3"/>
    <x v="4"/>
    <s v="Q4"/>
    <x v="6"/>
  </r>
  <r>
    <n v="6822"/>
    <s v="CA-2017-163860"/>
    <x v="116"/>
    <x v="378"/>
    <x v="1"/>
    <s v="LO-17170"/>
    <s v="Lori Olson"/>
    <x v="1"/>
    <x v="0"/>
    <x v="97"/>
    <s v="Illinois"/>
    <x v="120"/>
    <x v="2"/>
    <x v="345"/>
    <x v="0"/>
    <x v="5"/>
    <x v="345"/>
    <n v="2.96"/>
    <n v="2"/>
    <n v="0.6"/>
    <n v="-1.4059999999999999"/>
    <n v="1.1839999999999999"/>
    <n v="1.776"/>
    <x v="3"/>
    <x v="4"/>
    <s v="Q4"/>
    <x v="6"/>
  </r>
  <r>
    <n v="6823"/>
    <s v="US-2017-115609"/>
    <x v="808"/>
    <x v="170"/>
    <x v="1"/>
    <s v="CS-12505"/>
    <s v="Cindy Stewart"/>
    <x v="0"/>
    <x v="0"/>
    <x v="1"/>
    <s v="California"/>
    <x v="1"/>
    <x v="1"/>
    <x v="731"/>
    <x v="1"/>
    <x v="9"/>
    <x v="730"/>
    <n v="168.1"/>
    <n v="5"/>
    <n v="0"/>
    <n v="43.706000000000003"/>
    <n v="168.1"/>
    <n v="0"/>
    <x v="3"/>
    <x v="0"/>
    <s v="Q4"/>
    <x v="6"/>
  </r>
  <r>
    <n v="6824"/>
    <s v="CA-2015-154291"/>
    <x v="395"/>
    <x v="421"/>
    <x v="1"/>
    <s v="YS-21880"/>
    <s v="Yana Sorensen"/>
    <x v="1"/>
    <x v="0"/>
    <x v="122"/>
    <s v="Alabama"/>
    <x v="153"/>
    <x v="0"/>
    <x v="466"/>
    <x v="1"/>
    <x v="12"/>
    <x v="467"/>
    <n v="98.46"/>
    <n v="9"/>
    <n v="0"/>
    <n v="49.23"/>
    <n v="98.46"/>
    <n v="0"/>
    <x v="1"/>
    <x v="7"/>
    <s v="Q3"/>
    <x v="3"/>
  </r>
  <r>
    <n v="6825"/>
    <s v="CA-2015-154291"/>
    <x v="395"/>
    <x v="421"/>
    <x v="1"/>
    <s v="YS-21880"/>
    <s v="Yana Sorensen"/>
    <x v="1"/>
    <x v="0"/>
    <x v="122"/>
    <s v="Alabama"/>
    <x v="153"/>
    <x v="0"/>
    <x v="363"/>
    <x v="0"/>
    <x v="3"/>
    <x v="363"/>
    <n v="358.58"/>
    <n v="2"/>
    <n v="0"/>
    <n v="39.443800000000003"/>
    <n v="358.58"/>
    <n v="0"/>
    <x v="1"/>
    <x v="7"/>
    <s v="Q3"/>
    <x v="3"/>
  </r>
  <r>
    <n v="6826"/>
    <s v="CA-2016-118689"/>
    <x v="824"/>
    <x v="1080"/>
    <x v="1"/>
    <s v="TC-20980"/>
    <s v="Tamara Chand"/>
    <x v="1"/>
    <x v="0"/>
    <x v="240"/>
    <s v="Indiana"/>
    <x v="376"/>
    <x v="2"/>
    <x v="720"/>
    <x v="1"/>
    <x v="4"/>
    <x v="719"/>
    <n v="32.479999999999997"/>
    <n v="2"/>
    <n v="0"/>
    <n v="4.8719999999999999"/>
    <n v="32.479999999999997"/>
    <n v="0"/>
    <x v="0"/>
    <x v="2"/>
    <s v="Q4"/>
    <x v="1"/>
  </r>
  <r>
    <n v="6827"/>
    <s v="CA-2016-118689"/>
    <x v="824"/>
    <x v="1080"/>
    <x v="1"/>
    <s v="TC-20980"/>
    <s v="Tamara Chand"/>
    <x v="1"/>
    <x v="0"/>
    <x v="240"/>
    <s v="Indiana"/>
    <x v="376"/>
    <x v="2"/>
    <x v="1388"/>
    <x v="2"/>
    <x v="16"/>
    <x v="1374"/>
    <n v="17499.95"/>
    <n v="5"/>
    <n v="0"/>
    <n v="8399.9760000000006"/>
    <n v="17499.95"/>
    <n v="0"/>
    <x v="0"/>
    <x v="2"/>
    <s v="Q4"/>
    <x v="1"/>
  </r>
  <r>
    <n v="6828"/>
    <s v="CA-2016-118689"/>
    <x v="824"/>
    <x v="1080"/>
    <x v="1"/>
    <s v="TC-20980"/>
    <s v="Tamara Chand"/>
    <x v="1"/>
    <x v="0"/>
    <x v="240"/>
    <s v="Indiana"/>
    <x v="376"/>
    <x v="2"/>
    <x v="1498"/>
    <x v="1"/>
    <x v="8"/>
    <x v="1486"/>
    <n v="735.98"/>
    <n v="2"/>
    <n v="0"/>
    <n v="331.19099999999997"/>
    <n v="735.98"/>
    <n v="0"/>
    <x v="0"/>
    <x v="2"/>
    <s v="Q4"/>
    <x v="1"/>
  </r>
  <r>
    <n v="6829"/>
    <s v="CA-2016-118689"/>
    <x v="824"/>
    <x v="1080"/>
    <x v="1"/>
    <s v="TC-20980"/>
    <s v="Tamara Chand"/>
    <x v="1"/>
    <x v="0"/>
    <x v="240"/>
    <s v="Indiana"/>
    <x v="376"/>
    <x v="2"/>
    <x v="696"/>
    <x v="1"/>
    <x v="8"/>
    <x v="696"/>
    <n v="34.369999999999997"/>
    <n v="7"/>
    <n v="0"/>
    <n v="16.8413"/>
    <n v="34.369999999999997"/>
    <n v="0"/>
    <x v="0"/>
    <x v="2"/>
    <s v="Q4"/>
    <x v="1"/>
  </r>
  <r>
    <n v="6830"/>
    <s v="CA-2016-118689"/>
    <x v="824"/>
    <x v="1080"/>
    <x v="1"/>
    <s v="TC-20980"/>
    <s v="Tamara Chand"/>
    <x v="1"/>
    <x v="0"/>
    <x v="240"/>
    <s v="Indiana"/>
    <x v="376"/>
    <x v="2"/>
    <x v="207"/>
    <x v="1"/>
    <x v="6"/>
    <x v="208"/>
    <n v="33.96"/>
    <n v="2"/>
    <n v="0"/>
    <n v="9.5088000000000008"/>
    <n v="33.96"/>
    <n v="0"/>
    <x v="0"/>
    <x v="2"/>
    <s v="Q4"/>
    <x v="1"/>
  </r>
  <r>
    <n v="6831"/>
    <s v="CA-2016-140438"/>
    <x v="435"/>
    <x v="1045"/>
    <x v="0"/>
    <s v="PW-19030"/>
    <s v="Pauline Webber"/>
    <x v="1"/>
    <x v="0"/>
    <x v="20"/>
    <s v="New York"/>
    <x v="29"/>
    <x v="3"/>
    <x v="984"/>
    <x v="2"/>
    <x v="7"/>
    <x v="977"/>
    <n v="197.97"/>
    <n v="3"/>
    <n v="0"/>
    <n v="53.451900000000002"/>
    <n v="197.97"/>
    <n v="0"/>
    <x v="0"/>
    <x v="4"/>
    <s v="Q4"/>
    <x v="3"/>
  </r>
  <r>
    <n v="6832"/>
    <s v="US-2017-123204"/>
    <x v="246"/>
    <x v="1186"/>
    <x v="1"/>
    <s v="CS-11860"/>
    <s v="Cari Schnelling"/>
    <x v="0"/>
    <x v="0"/>
    <x v="20"/>
    <s v="New York"/>
    <x v="23"/>
    <x v="3"/>
    <x v="1298"/>
    <x v="1"/>
    <x v="9"/>
    <x v="1283"/>
    <n v="17.48"/>
    <n v="4"/>
    <n v="0"/>
    <n v="4.5448000000000004"/>
    <n v="17.48"/>
    <n v="0"/>
    <x v="3"/>
    <x v="7"/>
    <s v="Q3"/>
    <x v="5"/>
  </r>
  <r>
    <n v="6833"/>
    <s v="CA-2015-112522"/>
    <x v="998"/>
    <x v="334"/>
    <x v="1"/>
    <s v="DP-13165"/>
    <s v="David Philippe"/>
    <x v="0"/>
    <x v="0"/>
    <x v="22"/>
    <s v="Illinois"/>
    <x v="26"/>
    <x v="2"/>
    <x v="1412"/>
    <x v="1"/>
    <x v="6"/>
    <x v="1399"/>
    <n v="8.016"/>
    <n v="3"/>
    <n v="0.2"/>
    <n v="1.002"/>
    <n v="6.4128000000000007"/>
    <n v="1.6032000000000002"/>
    <x v="1"/>
    <x v="2"/>
    <s v="Q4"/>
    <x v="3"/>
  </r>
  <r>
    <n v="6834"/>
    <s v="CA-2016-153101"/>
    <x v="162"/>
    <x v="1054"/>
    <x v="3"/>
    <s v="PJ-19015"/>
    <s v="Pauline Johnson"/>
    <x v="0"/>
    <x v="0"/>
    <x v="157"/>
    <s v="California"/>
    <x v="200"/>
    <x v="1"/>
    <x v="962"/>
    <x v="0"/>
    <x v="3"/>
    <x v="955"/>
    <n v="146.04"/>
    <n v="1"/>
    <n v="0.2"/>
    <n v="-12.778499999999999"/>
    <n v="116.83199999999999"/>
    <n v="29.207999999999998"/>
    <x v="0"/>
    <x v="8"/>
    <s v="Q3"/>
    <x v="6"/>
  </r>
  <r>
    <n v="6835"/>
    <s v="CA-2016-142615"/>
    <x v="73"/>
    <x v="71"/>
    <x v="1"/>
    <s v="BM-11575"/>
    <s v="Brendan Murry"/>
    <x v="1"/>
    <x v="0"/>
    <x v="484"/>
    <s v="California"/>
    <x v="578"/>
    <x v="1"/>
    <x v="1775"/>
    <x v="2"/>
    <x v="11"/>
    <x v="1765"/>
    <n v="27.88"/>
    <n v="2"/>
    <n v="0"/>
    <n v="3.9032"/>
    <n v="27.88"/>
    <n v="0"/>
    <x v="0"/>
    <x v="0"/>
    <s v="Q4"/>
    <x v="1"/>
  </r>
  <r>
    <n v="6836"/>
    <s v="CA-2017-142643"/>
    <x v="453"/>
    <x v="1191"/>
    <x v="1"/>
    <s v="DL-13495"/>
    <s v="Dionis Lloyd"/>
    <x v="1"/>
    <x v="0"/>
    <x v="302"/>
    <s v="California"/>
    <x v="379"/>
    <x v="1"/>
    <x v="580"/>
    <x v="1"/>
    <x v="2"/>
    <x v="580"/>
    <n v="152.65"/>
    <n v="5"/>
    <n v="0"/>
    <n v="70.218999999999994"/>
    <n v="152.65"/>
    <n v="0"/>
    <x v="3"/>
    <x v="2"/>
    <s v="Q4"/>
    <x v="1"/>
  </r>
  <r>
    <n v="6837"/>
    <s v="CA-2017-142643"/>
    <x v="453"/>
    <x v="1191"/>
    <x v="1"/>
    <s v="DL-13495"/>
    <s v="Dionis Lloyd"/>
    <x v="1"/>
    <x v="0"/>
    <x v="302"/>
    <s v="California"/>
    <x v="379"/>
    <x v="1"/>
    <x v="205"/>
    <x v="0"/>
    <x v="5"/>
    <x v="206"/>
    <n v="22.72"/>
    <n v="1"/>
    <n v="0"/>
    <n v="9.3152000000000008"/>
    <n v="22.72"/>
    <n v="0"/>
    <x v="3"/>
    <x v="2"/>
    <s v="Q4"/>
    <x v="1"/>
  </r>
  <r>
    <n v="6838"/>
    <s v="CA-2015-116260"/>
    <x v="380"/>
    <x v="1112"/>
    <x v="1"/>
    <s v="BF-10975"/>
    <s v="Barbara Fisher"/>
    <x v="1"/>
    <x v="0"/>
    <x v="219"/>
    <s v="New Jersey"/>
    <x v="274"/>
    <x v="3"/>
    <x v="324"/>
    <x v="1"/>
    <x v="6"/>
    <x v="324"/>
    <n v="11.12"/>
    <n v="4"/>
    <n v="0"/>
    <n v="2.8912"/>
    <n v="11.12"/>
    <n v="0"/>
    <x v="1"/>
    <x v="7"/>
    <s v="Q3"/>
    <x v="2"/>
  </r>
  <r>
    <n v="6839"/>
    <s v="CA-2017-107517"/>
    <x v="1119"/>
    <x v="736"/>
    <x v="1"/>
    <s v="FC-14335"/>
    <s v="Fred Chung"/>
    <x v="1"/>
    <x v="0"/>
    <x v="170"/>
    <s v="California"/>
    <x v="216"/>
    <x v="1"/>
    <x v="1739"/>
    <x v="1"/>
    <x v="9"/>
    <x v="1728"/>
    <n v="1640.7"/>
    <n v="5"/>
    <n v="0"/>
    <n v="459.39600000000002"/>
    <n v="1640.7"/>
    <n v="0"/>
    <x v="3"/>
    <x v="11"/>
    <s v="Q1"/>
    <x v="1"/>
  </r>
  <r>
    <n v="6840"/>
    <s v="CA-2017-107517"/>
    <x v="1119"/>
    <x v="736"/>
    <x v="1"/>
    <s v="FC-14335"/>
    <s v="Fred Chung"/>
    <x v="1"/>
    <x v="0"/>
    <x v="170"/>
    <s v="California"/>
    <x v="216"/>
    <x v="1"/>
    <x v="918"/>
    <x v="2"/>
    <x v="7"/>
    <x v="910"/>
    <n v="371.2"/>
    <n v="5"/>
    <n v="0.2"/>
    <n v="41.76"/>
    <n v="296.95999999999998"/>
    <n v="74.239999999999995"/>
    <x v="3"/>
    <x v="11"/>
    <s v="Q1"/>
    <x v="1"/>
  </r>
  <r>
    <n v="6841"/>
    <s v="CA-2015-166338"/>
    <x v="401"/>
    <x v="157"/>
    <x v="2"/>
    <s v="MP-18175"/>
    <s v="Mike Pelletier"/>
    <x v="2"/>
    <x v="0"/>
    <x v="21"/>
    <s v="Ohio"/>
    <x v="411"/>
    <x v="3"/>
    <x v="91"/>
    <x v="1"/>
    <x v="8"/>
    <x v="91"/>
    <n v="14.832000000000001"/>
    <n v="3"/>
    <n v="0.7"/>
    <n v="-10.382400000000001"/>
    <n v="4.4496000000000011"/>
    <n v="10.382400000000001"/>
    <x v="1"/>
    <x v="4"/>
    <s v="Q4"/>
    <x v="1"/>
  </r>
  <r>
    <n v="6842"/>
    <s v="CA-2016-123946"/>
    <x v="126"/>
    <x v="106"/>
    <x v="1"/>
    <s v="AJ-10795"/>
    <s v="Anthony Johnson"/>
    <x v="1"/>
    <x v="0"/>
    <x v="24"/>
    <s v="Virginia"/>
    <x v="28"/>
    <x v="0"/>
    <x v="1691"/>
    <x v="2"/>
    <x v="11"/>
    <x v="1679"/>
    <n v="20.7"/>
    <n v="3"/>
    <n v="0"/>
    <n v="1.6559999999999999"/>
    <n v="20.7"/>
    <n v="0"/>
    <x v="0"/>
    <x v="8"/>
    <s v="Q3"/>
    <x v="2"/>
  </r>
  <r>
    <n v="6843"/>
    <s v="CA-2016-123946"/>
    <x v="126"/>
    <x v="106"/>
    <x v="1"/>
    <s v="AJ-10795"/>
    <s v="Anthony Johnson"/>
    <x v="1"/>
    <x v="0"/>
    <x v="24"/>
    <s v="Virginia"/>
    <x v="28"/>
    <x v="0"/>
    <x v="1228"/>
    <x v="1"/>
    <x v="13"/>
    <x v="128"/>
    <n v="11.34"/>
    <n v="3"/>
    <n v="0"/>
    <n v="5.2164000000000001"/>
    <n v="11.34"/>
    <n v="0"/>
    <x v="0"/>
    <x v="8"/>
    <s v="Q3"/>
    <x v="2"/>
  </r>
  <r>
    <n v="6844"/>
    <s v="CA-2016-123946"/>
    <x v="126"/>
    <x v="106"/>
    <x v="1"/>
    <s v="AJ-10795"/>
    <s v="Anthony Johnson"/>
    <x v="1"/>
    <x v="0"/>
    <x v="24"/>
    <s v="Virginia"/>
    <x v="28"/>
    <x v="0"/>
    <x v="1033"/>
    <x v="1"/>
    <x v="4"/>
    <x v="1024"/>
    <n v="67.900000000000006"/>
    <n v="5"/>
    <n v="0"/>
    <n v="0.67900000000000005"/>
    <n v="67.900000000000006"/>
    <n v="0"/>
    <x v="0"/>
    <x v="8"/>
    <s v="Q3"/>
    <x v="2"/>
  </r>
  <r>
    <n v="6845"/>
    <s v="CA-2016-123946"/>
    <x v="126"/>
    <x v="106"/>
    <x v="1"/>
    <s v="AJ-10795"/>
    <s v="Anthony Johnson"/>
    <x v="1"/>
    <x v="0"/>
    <x v="24"/>
    <s v="Virginia"/>
    <x v="28"/>
    <x v="0"/>
    <x v="1802"/>
    <x v="0"/>
    <x v="1"/>
    <x v="1792"/>
    <n v="1059.1199999999999"/>
    <n v="4"/>
    <n v="0"/>
    <n v="307.14479999999998"/>
    <n v="1059.1199999999999"/>
    <n v="0"/>
    <x v="0"/>
    <x v="8"/>
    <s v="Q3"/>
    <x v="2"/>
  </r>
  <r>
    <n v="6846"/>
    <s v="CA-2014-147543"/>
    <x v="522"/>
    <x v="984"/>
    <x v="1"/>
    <s v="BC-11125"/>
    <s v="Becky Castell"/>
    <x v="2"/>
    <x v="0"/>
    <x v="485"/>
    <s v="California"/>
    <x v="579"/>
    <x v="1"/>
    <x v="1180"/>
    <x v="0"/>
    <x v="1"/>
    <x v="1166"/>
    <n v="478.48"/>
    <n v="2"/>
    <n v="0.2"/>
    <n v="47.847999999999999"/>
    <n v="382.78400000000005"/>
    <n v="95.696000000000012"/>
    <x v="2"/>
    <x v="7"/>
    <s v="Q3"/>
    <x v="1"/>
  </r>
  <r>
    <n v="6847"/>
    <s v="US-2016-159093"/>
    <x v="195"/>
    <x v="201"/>
    <x v="1"/>
    <s v="RS-19420"/>
    <s v="Ricardo Sperren"/>
    <x v="1"/>
    <x v="0"/>
    <x v="1"/>
    <s v="California"/>
    <x v="1"/>
    <x v="1"/>
    <x v="1788"/>
    <x v="1"/>
    <x v="10"/>
    <x v="1778"/>
    <n v="32.04"/>
    <n v="4"/>
    <n v="0"/>
    <n v="14.417999999999999"/>
    <n v="32.04"/>
    <n v="0"/>
    <x v="0"/>
    <x v="5"/>
    <s v="Q2"/>
    <x v="2"/>
  </r>
  <r>
    <n v="6848"/>
    <s v="CA-2016-162110"/>
    <x v="427"/>
    <x v="18"/>
    <x v="1"/>
    <s v="NP-18670"/>
    <s v="Nora Paige"/>
    <x v="0"/>
    <x v="0"/>
    <x v="42"/>
    <s v="Arizona"/>
    <x v="51"/>
    <x v="1"/>
    <x v="431"/>
    <x v="2"/>
    <x v="7"/>
    <x v="431"/>
    <n v="55.991999999999997"/>
    <n v="1"/>
    <n v="0.2"/>
    <n v="3.4994999999999998"/>
    <n v="44.793599999999998"/>
    <n v="11.198399999999999"/>
    <x v="0"/>
    <x v="7"/>
    <s v="Q3"/>
    <x v="2"/>
  </r>
  <r>
    <n v="6849"/>
    <s v="US-2016-163461"/>
    <x v="1133"/>
    <x v="490"/>
    <x v="2"/>
    <s v="BT-11440"/>
    <s v="Bobby Trafton"/>
    <x v="0"/>
    <x v="0"/>
    <x v="436"/>
    <s v="Illinois"/>
    <x v="527"/>
    <x v="2"/>
    <x v="1684"/>
    <x v="1"/>
    <x v="10"/>
    <x v="1672"/>
    <n v="76.864000000000004"/>
    <n v="2"/>
    <n v="0.2"/>
    <n v="26.9024"/>
    <n v="61.491200000000006"/>
    <n v="15.372800000000002"/>
    <x v="0"/>
    <x v="1"/>
    <s v="Q2"/>
    <x v="3"/>
  </r>
  <r>
    <n v="6850"/>
    <s v="CA-2014-101462"/>
    <x v="1017"/>
    <x v="452"/>
    <x v="1"/>
    <s v="BP-11230"/>
    <s v="Benjamin Patterson"/>
    <x v="0"/>
    <x v="0"/>
    <x v="1"/>
    <s v="California"/>
    <x v="62"/>
    <x v="1"/>
    <x v="1442"/>
    <x v="0"/>
    <x v="5"/>
    <x v="1430"/>
    <n v="59.92"/>
    <n v="4"/>
    <n v="0"/>
    <n v="27.563199999999998"/>
    <n v="59.92"/>
    <n v="0"/>
    <x v="2"/>
    <x v="3"/>
    <s v="Q2"/>
    <x v="1"/>
  </r>
  <r>
    <n v="6851"/>
    <s v="US-2016-100461"/>
    <x v="1134"/>
    <x v="712"/>
    <x v="1"/>
    <s v="JO-15145"/>
    <s v="Jack O'Briant"/>
    <x v="1"/>
    <x v="0"/>
    <x v="47"/>
    <s v="Wisconsin"/>
    <x v="56"/>
    <x v="2"/>
    <x v="37"/>
    <x v="0"/>
    <x v="0"/>
    <x v="37"/>
    <n v="1565.88"/>
    <n v="6"/>
    <n v="0"/>
    <n v="407.12880000000001"/>
    <n v="1565.88"/>
    <n v="0"/>
    <x v="0"/>
    <x v="9"/>
    <s v="Q1"/>
    <x v="5"/>
  </r>
  <r>
    <n v="6852"/>
    <s v="US-2016-100461"/>
    <x v="1134"/>
    <x v="712"/>
    <x v="1"/>
    <s v="JO-15145"/>
    <s v="Jack O'Briant"/>
    <x v="1"/>
    <x v="0"/>
    <x v="47"/>
    <s v="Wisconsin"/>
    <x v="56"/>
    <x v="2"/>
    <x v="58"/>
    <x v="1"/>
    <x v="8"/>
    <x v="58"/>
    <n v="106.05"/>
    <n v="7"/>
    <n v="0"/>
    <n v="49.843499999999999"/>
    <n v="106.05"/>
    <n v="0"/>
    <x v="0"/>
    <x v="9"/>
    <s v="Q1"/>
    <x v="5"/>
  </r>
  <r>
    <n v="6853"/>
    <s v="US-2017-162670"/>
    <x v="331"/>
    <x v="675"/>
    <x v="0"/>
    <s v="MF-18250"/>
    <s v="Monica Federle"/>
    <x v="1"/>
    <x v="0"/>
    <x v="290"/>
    <s v="Arkansas"/>
    <x v="365"/>
    <x v="0"/>
    <x v="177"/>
    <x v="1"/>
    <x v="4"/>
    <x v="178"/>
    <n v="62.04"/>
    <n v="4"/>
    <n v="0"/>
    <n v="17.371200000000002"/>
    <n v="62.04"/>
    <n v="0"/>
    <x v="3"/>
    <x v="4"/>
    <s v="Q4"/>
    <x v="3"/>
  </r>
  <r>
    <n v="6854"/>
    <s v="US-2017-162670"/>
    <x v="331"/>
    <x v="675"/>
    <x v="0"/>
    <s v="MF-18250"/>
    <s v="Monica Federle"/>
    <x v="1"/>
    <x v="0"/>
    <x v="290"/>
    <s v="Arkansas"/>
    <x v="365"/>
    <x v="0"/>
    <x v="1405"/>
    <x v="2"/>
    <x v="7"/>
    <x v="1392"/>
    <n v="494.97"/>
    <n v="3"/>
    <n v="0"/>
    <n v="148.49100000000001"/>
    <n v="494.97"/>
    <n v="0"/>
    <x v="3"/>
    <x v="4"/>
    <s v="Q4"/>
    <x v="3"/>
  </r>
  <r>
    <n v="6855"/>
    <s v="US-2017-162670"/>
    <x v="331"/>
    <x v="675"/>
    <x v="0"/>
    <s v="MF-18250"/>
    <s v="Monica Federle"/>
    <x v="1"/>
    <x v="0"/>
    <x v="290"/>
    <s v="Arkansas"/>
    <x v="365"/>
    <x v="0"/>
    <x v="196"/>
    <x v="1"/>
    <x v="4"/>
    <x v="197"/>
    <n v="367.96"/>
    <n v="4"/>
    <n v="0"/>
    <n v="14.718400000000001"/>
    <n v="367.96"/>
    <n v="0"/>
    <x v="3"/>
    <x v="4"/>
    <s v="Q4"/>
    <x v="3"/>
  </r>
  <r>
    <n v="6856"/>
    <s v="US-2017-162670"/>
    <x v="331"/>
    <x v="675"/>
    <x v="0"/>
    <s v="MF-18250"/>
    <s v="Monica Federle"/>
    <x v="1"/>
    <x v="0"/>
    <x v="290"/>
    <s v="Arkansas"/>
    <x v="365"/>
    <x v="0"/>
    <x v="1134"/>
    <x v="1"/>
    <x v="10"/>
    <x v="1122"/>
    <n v="44.96"/>
    <n v="2"/>
    <n v="0"/>
    <n v="20.6816"/>
    <n v="44.96"/>
    <n v="0"/>
    <x v="3"/>
    <x v="4"/>
    <s v="Q4"/>
    <x v="3"/>
  </r>
  <r>
    <n v="6857"/>
    <s v="US-2017-162670"/>
    <x v="331"/>
    <x v="675"/>
    <x v="0"/>
    <s v="MF-18250"/>
    <s v="Monica Federle"/>
    <x v="1"/>
    <x v="0"/>
    <x v="290"/>
    <s v="Arkansas"/>
    <x v="365"/>
    <x v="0"/>
    <x v="1697"/>
    <x v="1"/>
    <x v="12"/>
    <x v="1685"/>
    <n v="182.94"/>
    <n v="3"/>
    <n v="0"/>
    <n v="85.981800000000007"/>
    <n v="182.94"/>
    <n v="0"/>
    <x v="3"/>
    <x v="4"/>
    <s v="Q4"/>
    <x v="3"/>
  </r>
  <r>
    <n v="6858"/>
    <s v="CA-2017-128965"/>
    <x v="827"/>
    <x v="901"/>
    <x v="1"/>
    <s v="PS-18760"/>
    <s v="Pamela Stobb"/>
    <x v="0"/>
    <x v="0"/>
    <x v="1"/>
    <s v="California"/>
    <x v="141"/>
    <x v="1"/>
    <x v="945"/>
    <x v="1"/>
    <x v="10"/>
    <x v="938"/>
    <n v="28.14"/>
    <n v="3"/>
    <n v="0"/>
    <n v="13.507199999999999"/>
    <n v="28.14"/>
    <n v="0"/>
    <x v="3"/>
    <x v="3"/>
    <s v="Q2"/>
    <x v="2"/>
  </r>
  <r>
    <n v="6859"/>
    <s v="CA-2017-128965"/>
    <x v="827"/>
    <x v="901"/>
    <x v="1"/>
    <s v="PS-18760"/>
    <s v="Pamela Stobb"/>
    <x v="0"/>
    <x v="0"/>
    <x v="1"/>
    <s v="California"/>
    <x v="141"/>
    <x v="1"/>
    <x v="932"/>
    <x v="1"/>
    <x v="2"/>
    <x v="925"/>
    <n v="7.38"/>
    <n v="2"/>
    <n v="0"/>
    <n v="3.4685999999999999"/>
    <n v="7.38"/>
    <n v="0"/>
    <x v="3"/>
    <x v="3"/>
    <s v="Q2"/>
    <x v="2"/>
  </r>
  <r>
    <n v="6860"/>
    <s v="CA-2017-128965"/>
    <x v="827"/>
    <x v="901"/>
    <x v="1"/>
    <s v="PS-18760"/>
    <s v="Pamela Stobb"/>
    <x v="0"/>
    <x v="0"/>
    <x v="1"/>
    <s v="California"/>
    <x v="141"/>
    <x v="1"/>
    <x v="845"/>
    <x v="1"/>
    <x v="13"/>
    <x v="839"/>
    <n v="10.9"/>
    <n v="5"/>
    <n v="0"/>
    <n v="3.597"/>
    <n v="10.9"/>
    <n v="0"/>
    <x v="3"/>
    <x v="3"/>
    <s v="Q2"/>
    <x v="2"/>
  </r>
  <r>
    <n v="6861"/>
    <s v="CA-2017-128965"/>
    <x v="827"/>
    <x v="901"/>
    <x v="1"/>
    <s v="PS-18760"/>
    <s v="Pamela Stobb"/>
    <x v="0"/>
    <x v="0"/>
    <x v="1"/>
    <s v="California"/>
    <x v="141"/>
    <x v="1"/>
    <x v="606"/>
    <x v="2"/>
    <x v="11"/>
    <x v="606"/>
    <n v="274.89"/>
    <n v="11"/>
    <n v="0"/>
    <n v="46.731299999999997"/>
    <n v="274.89"/>
    <n v="0"/>
    <x v="3"/>
    <x v="3"/>
    <s v="Q2"/>
    <x v="2"/>
  </r>
  <r>
    <n v="6862"/>
    <s v="CA-2017-128965"/>
    <x v="827"/>
    <x v="901"/>
    <x v="1"/>
    <s v="PS-18760"/>
    <s v="Pamela Stobb"/>
    <x v="0"/>
    <x v="0"/>
    <x v="1"/>
    <s v="California"/>
    <x v="141"/>
    <x v="1"/>
    <x v="1186"/>
    <x v="1"/>
    <x v="2"/>
    <x v="1172"/>
    <n v="23.04"/>
    <n v="8"/>
    <n v="0"/>
    <n v="11.2896"/>
    <n v="23.04"/>
    <n v="0"/>
    <x v="3"/>
    <x v="3"/>
    <s v="Q2"/>
    <x v="2"/>
  </r>
  <r>
    <n v="6863"/>
    <s v="CA-2017-128965"/>
    <x v="827"/>
    <x v="901"/>
    <x v="1"/>
    <s v="PS-18760"/>
    <s v="Pamela Stobb"/>
    <x v="0"/>
    <x v="0"/>
    <x v="1"/>
    <s v="California"/>
    <x v="141"/>
    <x v="1"/>
    <x v="1209"/>
    <x v="0"/>
    <x v="1"/>
    <x v="1194"/>
    <n v="218.352"/>
    <n v="3"/>
    <n v="0.2"/>
    <n v="-19.105799999999999"/>
    <n v="174.6816"/>
    <n v="43.670400000000001"/>
    <x v="3"/>
    <x v="3"/>
    <s v="Q2"/>
    <x v="2"/>
  </r>
  <r>
    <n v="6864"/>
    <s v="CA-2017-138618"/>
    <x v="96"/>
    <x v="274"/>
    <x v="1"/>
    <s v="MY-17380"/>
    <s v="Maribeth Yedwab"/>
    <x v="1"/>
    <x v="0"/>
    <x v="52"/>
    <s v="Texas"/>
    <x v="65"/>
    <x v="2"/>
    <x v="1440"/>
    <x v="1"/>
    <x v="10"/>
    <x v="1428"/>
    <n v="10.368"/>
    <n v="2"/>
    <n v="0.2"/>
    <n v="3.6288"/>
    <n v="8.2944000000000013"/>
    <n v="2.0736000000000003"/>
    <x v="3"/>
    <x v="4"/>
    <s v="Q4"/>
    <x v="5"/>
  </r>
  <r>
    <n v="6865"/>
    <s v="US-2016-126452"/>
    <x v="1036"/>
    <x v="267"/>
    <x v="1"/>
    <s v="SC-20230"/>
    <s v="Scot Coram"/>
    <x v="1"/>
    <x v="0"/>
    <x v="1"/>
    <s v="California"/>
    <x v="25"/>
    <x v="1"/>
    <x v="741"/>
    <x v="1"/>
    <x v="8"/>
    <x v="739"/>
    <n v="12.672000000000001"/>
    <n v="2"/>
    <n v="0.2"/>
    <n v="4.7519999999999998"/>
    <n v="10.137600000000001"/>
    <n v="2.5344000000000002"/>
    <x v="0"/>
    <x v="6"/>
    <s v="Q3"/>
    <x v="1"/>
  </r>
  <r>
    <n v="6866"/>
    <s v="US-2016-126452"/>
    <x v="1036"/>
    <x v="267"/>
    <x v="1"/>
    <s v="SC-20230"/>
    <s v="Scot Coram"/>
    <x v="1"/>
    <x v="0"/>
    <x v="1"/>
    <s v="California"/>
    <x v="25"/>
    <x v="1"/>
    <x v="461"/>
    <x v="2"/>
    <x v="7"/>
    <x v="462"/>
    <n v="91.96"/>
    <n v="5"/>
    <n v="0.2"/>
    <n v="-20.690999999999999"/>
    <n v="73.567999999999998"/>
    <n v="18.391999999999999"/>
    <x v="0"/>
    <x v="6"/>
    <s v="Q3"/>
    <x v="1"/>
  </r>
  <r>
    <n v="6867"/>
    <s v="US-2016-126452"/>
    <x v="1036"/>
    <x v="267"/>
    <x v="1"/>
    <s v="SC-20230"/>
    <s v="Scot Coram"/>
    <x v="1"/>
    <x v="0"/>
    <x v="1"/>
    <s v="California"/>
    <x v="25"/>
    <x v="1"/>
    <x v="106"/>
    <x v="2"/>
    <x v="11"/>
    <x v="106"/>
    <n v="254.97"/>
    <n v="3"/>
    <n v="0"/>
    <n v="91.789199999999994"/>
    <n v="254.97"/>
    <n v="0"/>
    <x v="0"/>
    <x v="6"/>
    <s v="Q3"/>
    <x v="1"/>
  </r>
  <r>
    <n v="6868"/>
    <s v="US-2016-126452"/>
    <x v="1036"/>
    <x v="267"/>
    <x v="1"/>
    <s v="SC-20230"/>
    <s v="Scot Coram"/>
    <x v="1"/>
    <x v="0"/>
    <x v="1"/>
    <s v="California"/>
    <x v="25"/>
    <x v="1"/>
    <x v="1431"/>
    <x v="2"/>
    <x v="7"/>
    <x v="1419"/>
    <n v="31.984000000000002"/>
    <n v="2"/>
    <n v="0.2"/>
    <n v="-7.9960000000000004"/>
    <n v="25.587200000000003"/>
    <n v="6.3968000000000007"/>
    <x v="0"/>
    <x v="6"/>
    <s v="Q3"/>
    <x v="1"/>
  </r>
  <r>
    <n v="6869"/>
    <s v="US-2016-126452"/>
    <x v="1036"/>
    <x v="267"/>
    <x v="1"/>
    <s v="SC-20230"/>
    <s v="Scot Coram"/>
    <x v="1"/>
    <x v="0"/>
    <x v="1"/>
    <s v="California"/>
    <x v="25"/>
    <x v="1"/>
    <x v="1382"/>
    <x v="0"/>
    <x v="3"/>
    <x v="1367"/>
    <n v="2887.056"/>
    <n v="9"/>
    <n v="0.2"/>
    <n v="180.441"/>
    <n v="2309.6448"/>
    <n v="577.41120000000001"/>
    <x v="0"/>
    <x v="6"/>
    <s v="Q3"/>
    <x v="1"/>
  </r>
  <r>
    <n v="6870"/>
    <s v="US-2016-126452"/>
    <x v="1036"/>
    <x v="267"/>
    <x v="1"/>
    <s v="SC-20230"/>
    <s v="Scot Coram"/>
    <x v="1"/>
    <x v="0"/>
    <x v="1"/>
    <s v="California"/>
    <x v="25"/>
    <x v="1"/>
    <x v="1465"/>
    <x v="1"/>
    <x v="10"/>
    <x v="1451"/>
    <n v="12.96"/>
    <n v="2"/>
    <n v="0"/>
    <n v="6.2207999999999997"/>
    <n v="12.96"/>
    <n v="0"/>
    <x v="0"/>
    <x v="6"/>
    <s v="Q3"/>
    <x v="1"/>
  </r>
  <r>
    <n v="6871"/>
    <s v="US-2016-126452"/>
    <x v="1036"/>
    <x v="267"/>
    <x v="1"/>
    <s v="SC-20230"/>
    <s v="Scot Coram"/>
    <x v="1"/>
    <x v="0"/>
    <x v="1"/>
    <s v="California"/>
    <x v="25"/>
    <x v="1"/>
    <x v="1610"/>
    <x v="1"/>
    <x v="10"/>
    <x v="1601"/>
    <n v="47.52"/>
    <n v="9"/>
    <n v="0"/>
    <n v="21.384"/>
    <n v="47.52"/>
    <n v="0"/>
    <x v="0"/>
    <x v="6"/>
    <s v="Q3"/>
    <x v="1"/>
  </r>
  <r>
    <n v="6872"/>
    <s v="CA-2016-145009"/>
    <x v="5"/>
    <x v="542"/>
    <x v="0"/>
    <s v="RF-19345"/>
    <s v="Randy Ferguson"/>
    <x v="1"/>
    <x v="0"/>
    <x v="22"/>
    <s v="Illinois"/>
    <x v="26"/>
    <x v="2"/>
    <x v="690"/>
    <x v="1"/>
    <x v="2"/>
    <x v="690"/>
    <n v="11.952"/>
    <n v="3"/>
    <n v="0.2"/>
    <n v="3.8843999999999999"/>
    <n v="9.5616000000000003"/>
    <n v="2.3904000000000001"/>
    <x v="0"/>
    <x v="4"/>
    <s v="Q4"/>
    <x v="2"/>
  </r>
  <r>
    <n v="6873"/>
    <s v="CA-2015-162544"/>
    <x v="1135"/>
    <x v="79"/>
    <x v="2"/>
    <s v="SG-20080"/>
    <s v="Sandra Glassco"/>
    <x v="0"/>
    <x v="0"/>
    <x v="4"/>
    <s v="Washington"/>
    <x v="59"/>
    <x v="1"/>
    <x v="1668"/>
    <x v="1"/>
    <x v="10"/>
    <x v="1656"/>
    <n v="4.9800000000000004"/>
    <n v="1"/>
    <n v="0"/>
    <n v="2.3405999999999998"/>
    <n v="4.9800000000000004"/>
    <n v="0"/>
    <x v="1"/>
    <x v="4"/>
    <s v="Q4"/>
    <x v="4"/>
  </r>
  <r>
    <n v="6874"/>
    <s v="CA-2014-124394"/>
    <x v="1136"/>
    <x v="657"/>
    <x v="0"/>
    <s v="TB-21520"/>
    <s v="Tracy Blumstein"/>
    <x v="0"/>
    <x v="0"/>
    <x v="486"/>
    <s v="Texas"/>
    <x v="580"/>
    <x v="2"/>
    <x v="828"/>
    <x v="1"/>
    <x v="8"/>
    <x v="824"/>
    <n v="10.78"/>
    <n v="5"/>
    <n v="0.8"/>
    <n v="-17.248000000000001"/>
    <n v="2.1559999999999993"/>
    <n v="8.6240000000000006"/>
    <x v="2"/>
    <x v="2"/>
    <s v="Q4"/>
    <x v="5"/>
  </r>
  <r>
    <n v="6875"/>
    <s v="CA-2014-124394"/>
    <x v="1136"/>
    <x v="657"/>
    <x v="0"/>
    <s v="TB-21520"/>
    <s v="Tracy Blumstein"/>
    <x v="0"/>
    <x v="0"/>
    <x v="486"/>
    <s v="Texas"/>
    <x v="580"/>
    <x v="2"/>
    <x v="959"/>
    <x v="2"/>
    <x v="11"/>
    <x v="952"/>
    <n v="119.976"/>
    <n v="3"/>
    <n v="0.2"/>
    <n v="-17.996400000000001"/>
    <n v="95.980800000000002"/>
    <n v="23.995200000000001"/>
    <x v="2"/>
    <x v="2"/>
    <s v="Q4"/>
    <x v="5"/>
  </r>
  <r>
    <n v="6876"/>
    <s v="US-2016-121013"/>
    <x v="64"/>
    <x v="165"/>
    <x v="1"/>
    <s v="MM-17920"/>
    <s v="Michael Moore"/>
    <x v="0"/>
    <x v="0"/>
    <x v="269"/>
    <s v="Virginia"/>
    <x v="336"/>
    <x v="0"/>
    <x v="1351"/>
    <x v="1"/>
    <x v="2"/>
    <x v="1337"/>
    <n v="25.06"/>
    <n v="2"/>
    <n v="0"/>
    <n v="11.7782"/>
    <n v="25.06"/>
    <n v="0"/>
    <x v="0"/>
    <x v="8"/>
    <s v="Q3"/>
    <x v="2"/>
  </r>
  <r>
    <n v="6877"/>
    <s v="US-2016-121013"/>
    <x v="64"/>
    <x v="165"/>
    <x v="1"/>
    <s v="MM-17920"/>
    <s v="Michael Moore"/>
    <x v="0"/>
    <x v="0"/>
    <x v="269"/>
    <s v="Virginia"/>
    <x v="336"/>
    <x v="0"/>
    <x v="1258"/>
    <x v="0"/>
    <x v="3"/>
    <x v="1242"/>
    <n v="1652.94"/>
    <n v="3"/>
    <n v="0"/>
    <n v="314.05860000000001"/>
    <n v="1652.94"/>
    <n v="0"/>
    <x v="0"/>
    <x v="8"/>
    <s v="Q3"/>
    <x v="2"/>
  </r>
  <r>
    <n v="6878"/>
    <s v="US-2015-123918"/>
    <x v="52"/>
    <x v="526"/>
    <x v="3"/>
    <s v="CG-12520"/>
    <s v="Claire Gute"/>
    <x v="0"/>
    <x v="0"/>
    <x v="61"/>
    <s v="Texas"/>
    <x v="162"/>
    <x v="2"/>
    <x v="859"/>
    <x v="0"/>
    <x v="5"/>
    <x v="853"/>
    <n v="131.376"/>
    <n v="6"/>
    <n v="0.6"/>
    <n v="-95.247600000000006"/>
    <n v="52.550400000000003"/>
    <n v="78.825599999999994"/>
    <x v="1"/>
    <x v="2"/>
    <s v="Q4"/>
    <x v="6"/>
  </r>
  <r>
    <n v="6879"/>
    <s v="US-2015-123918"/>
    <x v="52"/>
    <x v="526"/>
    <x v="3"/>
    <s v="CG-12520"/>
    <s v="Claire Gute"/>
    <x v="0"/>
    <x v="0"/>
    <x v="61"/>
    <s v="Texas"/>
    <x v="162"/>
    <x v="2"/>
    <x v="1083"/>
    <x v="1"/>
    <x v="10"/>
    <x v="1073"/>
    <n v="5.3440000000000003"/>
    <n v="1"/>
    <n v="0.2"/>
    <n v="1.8704000000000001"/>
    <n v="4.2752000000000008"/>
    <n v="1.0688000000000002"/>
    <x v="1"/>
    <x v="2"/>
    <s v="Q4"/>
    <x v="6"/>
  </r>
  <r>
    <n v="6880"/>
    <s v="CA-2015-137113"/>
    <x v="494"/>
    <x v="1197"/>
    <x v="0"/>
    <s v="TW-21025"/>
    <s v="Tamara Willingham"/>
    <x v="2"/>
    <x v="0"/>
    <x v="4"/>
    <s v="Washington"/>
    <x v="59"/>
    <x v="1"/>
    <x v="445"/>
    <x v="0"/>
    <x v="1"/>
    <x v="445"/>
    <n v="2003.92"/>
    <n v="5"/>
    <n v="0.2"/>
    <n v="125.245"/>
    <n v="1603.1360000000002"/>
    <n v="400.78400000000005"/>
    <x v="1"/>
    <x v="4"/>
    <s v="Q4"/>
    <x v="0"/>
  </r>
  <r>
    <n v="6881"/>
    <s v="CA-2015-137113"/>
    <x v="494"/>
    <x v="1197"/>
    <x v="0"/>
    <s v="TW-21025"/>
    <s v="Tamara Willingham"/>
    <x v="2"/>
    <x v="0"/>
    <x v="4"/>
    <s v="Washington"/>
    <x v="59"/>
    <x v="1"/>
    <x v="1330"/>
    <x v="1"/>
    <x v="10"/>
    <x v="1315"/>
    <n v="32.4"/>
    <n v="5"/>
    <n v="0"/>
    <n v="15.552"/>
    <n v="32.4"/>
    <n v="0"/>
    <x v="1"/>
    <x v="4"/>
    <s v="Q4"/>
    <x v="0"/>
  </r>
  <r>
    <n v="6882"/>
    <s v="CA-2015-137113"/>
    <x v="494"/>
    <x v="1197"/>
    <x v="0"/>
    <s v="TW-21025"/>
    <s v="Tamara Willingham"/>
    <x v="2"/>
    <x v="0"/>
    <x v="4"/>
    <s v="Washington"/>
    <x v="59"/>
    <x v="1"/>
    <x v="214"/>
    <x v="0"/>
    <x v="3"/>
    <x v="215"/>
    <n v="1913.4"/>
    <n v="9"/>
    <n v="0"/>
    <n v="401.81400000000002"/>
    <n v="1913.4"/>
    <n v="0"/>
    <x v="1"/>
    <x v="4"/>
    <s v="Q4"/>
    <x v="0"/>
  </r>
  <r>
    <n v="6883"/>
    <s v="CA-2015-137113"/>
    <x v="494"/>
    <x v="1197"/>
    <x v="0"/>
    <s v="TW-21025"/>
    <s v="Tamara Willingham"/>
    <x v="2"/>
    <x v="0"/>
    <x v="4"/>
    <s v="Washington"/>
    <x v="59"/>
    <x v="1"/>
    <x v="1166"/>
    <x v="1"/>
    <x v="4"/>
    <x v="1153"/>
    <n v="146.72999999999999"/>
    <n v="3"/>
    <n v="0"/>
    <n v="2.9346000000000001"/>
    <n v="146.72999999999999"/>
    <n v="0"/>
    <x v="1"/>
    <x v="4"/>
    <s v="Q4"/>
    <x v="0"/>
  </r>
  <r>
    <n v="6884"/>
    <s v="CA-2015-137113"/>
    <x v="494"/>
    <x v="1197"/>
    <x v="0"/>
    <s v="TW-21025"/>
    <s v="Tamara Willingham"/>
    <x v="2"/>
    <x v="0"/>
    <x v="4"/>
    <s v="Washington"/>
    <x v="59"/>
    <x v="1"/>
    <x v="393"/>
    <x v="1"/>
    <x v="10"/>
    <x v="394"/>
    <n v="114.2"/>
    <n v="5"/>
    <n v="0"/>
    <n v="52.531999999999996"/>
    <n v="114.2"/>
    <n v="0"/>
    <x v="1"/>
    <x v="4"/>
    <s v="Q4"/>
    <x v="0"/>
  </r>
  <r>
    <n v="6885"/>
    <s v="CA-2015-120677"/>
    <x v="70"/>
    <x v="630"/>
    <x v="1"/>
    <s v="BD-11320"/>
    <s v="Bill Donatelli"/>
    <x v="0"/>
    <x v="0"/>
    <x v="31"/>
    <s v="Minnesota"/>
    <x v="39"/>
    <x v="2"/>
    <x v="1476"/>
    <x v="0"/>
    <x v="1"/>
    <x v="1463"/>
    <n v="2567.84"/>
    <n v="8"/>
    <n v="0"/>
    <n v="770.35199999999998"/>
    <n v="2567.84"/>
    <n v="0"/>
    <x v="1"/>
    <x v="5"/>
    <s v="Q2"/>
    <x v="1"/>
  </r>
  <r>
    <n v="6886"/>
    <s v="CA-2017-123036"/>
    <x v="18"/>
    <x v="31"/>
    <x v="1"/>
    <s v="HA-14905"/>
    <s v="Helen Abelman"/>
    <x v="0"/>
    <x v="0"/>
    <x v="24"/>
    <s v="Ohio"/>
    <x v="157"/>
    <x v="3"/>
    <x v="103"/>
    <x v="2"/>
    <x v="11"/>
    <x v="103"/>
    <n v="37.055999999999997"/>
    <n v="4"/>
    <n v="0.2"/>
    <n v="8.8008000000000006"/>
    <n v="29.6448"/>
    <n v="7.4112"/>
    <x v="3"/>
    <x v="8"/>
    <s v="Q3"/>
    <x v="1"/>
  </r>
  <r>
    <n v="6887"/>
    <s v="CA-2017-123036"/>
    <x v="18"/>
    <x v="31"/>
    <x v="1"/>
    <s v="HA-14905"/>
    <s v="Helen Abelman"/>
    <x v="0"/>
    <x v="0"/>
    <x v="24"/>
    <s v="Ohio"/>
    <x v="157"/>
    <x v="3"/>
    <x v="1015"/>
    <x v="2"/>
    <x v="7"/>
    <x v="1006"/>
    <n v="259.89600000000002"/>
    <n v="2"/>
    <n v="0.4"/>
    <n v="-56.3108"/>
    <n v="155.9376"/>
    <n v="103.95840000000001"/>
    <x v="3"/>
    <x v="8"/>
    <s v="Q3"/>
    <x v="1"/>
  </r>
  <r>
    <n v="6888"/>
    <s v="CA-2017-120222"/>
    <x v="1016"/>
    <x v="1060"/>
    <x v="1"/>
    <s v="LL-16840"/>
    <s v="Lauren Leatherbury"/>
    <x v="0"/>
    <x v="0"/>
    <x v="1"/>
    <s v="California"/>
    <x v="3"/>
    <x v="1"/>
    <x v="69"/>
    <x v="1"/>
    <x v="10"/>
    <x v="69"/>
    <n v="19.05"/>
    <n v="3"/>
    <n v="0"/>
    <n v="8.7629999999999999"/>
    <n v="19.05"/>
    <n v="0"/>
    <x v="3"/>
    <x v="3"/>
    <s v="Q2"/>
    <x v="0"/>
  </r>
  <r>
    <n v="6889"/>
    <s v="CA-2017-120222"/>
    <x v="1016"/>
    <x v="1060"/>
    <x v="1"/>
    <s v="LL-16840"/>
    <s v="Lauren Leatherbury"/>
    <x v="0"/>
    <x v="0"/>
    <x v="1"/>
    <s v="California"/>
    <x v="3"/>
    <x v="1"/>
    <x v="997"/>
    <x v="1"/>
    <x v="8"/>
    <x v="989"/>
    <n v="73.343999999999994"/>
    <n v="3"/>
    <n v="0.2"/>
    <n v="27.504000000000001"/>
    <n v="58.675199999999997"/>
    <n v="14.668799999999999"/>
    <x v="3"/>
    <x v="3"/>
    <s v="Q2"/>
    <x v="0"/>
  </r>
  <r>
    <n v="6890"/>
    <s v="CA-2017-164756"/>
    <x v="65"/>
    <x v="304"/>
    <x v="1"/>
    <s v="SS-20140"/>
    <s v="Saphhira Shifley"/>
    <x v="1"/>
    <x v="0"/>
    <x v="38"/>
    <s v="Georgia"/>
    <x v="112"/>
    <x v="0"/>
    <x v="179"/>
    <x v="2"/>
    <x v="7"/>
    <x v="180"/>
    <n v="95.68"/>
    <n v="8"/>
    <n v="0"/>
    <n v="26.790400000000002"/>
    <n v="95.68"/>
    <n v="0"/>
    <x v="3"/>
    <x v="8"/>
    <s v="Q3"/>
    <x v="2"/>
  </r>
  <r>
    <n v="6891"/>
    <s v="CA-2017-164756"/>
    <x v="65"/>
    <x v="304"/>
    <x v="1"/>
    <s v="SS-20140"/>
    <s v="Saphhira Shifley"/>
    <x v="1"/>
    <x v="0"/>
    <x v="38"/>
    <s v="Georgia"/>
    <x v="112"/>
    <x v="0"/>
    <x v="251"/>
    <x v="1"/>
    <x v="10"/>
    <x v="252"/>
    <n v="50.96"/>
    <n v="7"/>
    <n v="0"/>
    <n v="24.460799999999999"/>
    <n v="50.96"/>
    <n v="0"/>
    <x v="3"/>
    <x v="8"/>
    <s v="Q3"/>
    <x v="2"/>
  </r>
  <r>
    <n v="6892"/>
    <s v="CA-2017-164756"/>
    <x v="65"/>
    <x v="304"/>
    <x v="1"/>
    <s v="SS-20140"/>
    <s v="Saphhira Shifley"/>
    <x v="1"/>
    <x v="0"/>
    <x v="38"/>
    <s v="Georgia"/>
    <x v="112"/>
    <x v="0"/>
    <x v="108"/>
    <x v="1"/>
    <x v="6"/>
    <x v="108"/>
    <n v="113.94"/>
    <n v="3"/>
    <n v="0"/>
    <n v="34.182000000000002"/>
    <n v="113.94"/>
    <n v="0"/>
    <x v="3"/>
    <x v="8"/>
    <s v="Q3"/>
    <x v="2"/>
  </r>
  <r>
    <n v="6893"/>
    <s v="CA-2017-164756"/>
    <x v="65"/>
    <x v="304"/>
    <x v="1"/>
    <s v="SS-20140"/>
    <s v="Saphhira Shifley"/>
    <x v="1"/>
    <x v="0"/>
    <x v="38"/>
    <s v="Georgia"/>
    <x v="112"/>
    <x v="0"/>
    <x v="1465"/>
    <x v="1"/>
    <x v="10"/>
    <x v="1451"/>
    <n v="25.92"/>
    <n v="4"/>
    <n v="0"/>
    <n v="12.441599999999999"/>
    <n v="25.92"/>
    <n v="0"/>
    <x v="3"/>
    <x v="8"/>
    <s v="Q3"/>
    <x v="2"/>
  </r>
  <r>
    <n v="6894"/>
    <s v="CA-2017-164756"/>
    <x v="65"/>
    <x v="304"/>
    <x v="1"/>
    <s v="SS-20140"/>
    <s v="Saphhira Shifley"/>
    <x v="1"/>
    <x v="0"/>
    <x v="38"/>
    <s v="Georgia"/>
    <x v="112"/>
    <x v="0"/>
    <x v="1524"/>
    <x v="0"/>
    <x v="5"/>
    <x v="1511"/>
    <n v="20.32"/>
    <n v="4"/>
    <n v="0"/>
    <n v="6.9088000000000003"/>
    <n v="20.32"/>
    <n v="0"/>
    <x v="3"/>
    <x v="8"/>
    <s v="Q3"/>
    <x v="2"/>
  </r>
  <r>
    <n v="6895"/>
    <s v="CA-2017-164756"/>
    <x v="65"/>
    <x v="304"/>
    <x v="1"/>
    <s v="SS-20140"/>
    <s v="Saphhira Shifley"/>
    <x v="1"/>
    <x v="0"/>
    <x v="38"/>
    <s v="Georgia"/>
    <x v="112"/>
    <x v="0"/>
    <x v="53"/>
    <x v="2"/>
    <x v="7"/>
    <x v="53"/>
    <n v="411.98"/>
    <n v="2"/>
    <n v="0"/>
    <n v="119.4742"/>
    <n v="411.98"/>
    <n v="0"/>
    <x v="3"/>
    <x v="8"/>
    <s v="Q3"/>
    <x v="2"/>
  </r>
  <r>
    <n v="6896"/>
    <s v="CA-2017-164756"/>
    <x v="65"/>
    <x v="304"/>
    <x v="1"/>
    <s v="SS-20140"/>
    <s v="Saphhira Shifley"/>
    <x v="1"/>
    <x v="0"/>
    <x v="38"/>
    <s v="Georgia"/>
    <x v="112"/>
    <x v="0"/>
    <x v="610"/>
    <x v="1"/>
    <x v="14"/>
    <x v="610"/>
    <n v="34.479999999999997"/>
    <n v="2"/>
    <n v="0"/>
    <n v="9.9992000000000001"/>
    <n v="34.479999999999997"/>
    <n v="0"/>
    <x v="3"/>
    <x v="8"/>
    <s v="Q3"/>
    <x v="2"/>
  </r>
  <r>
    <n v="6897"/>
    <s v="CA-2017-164756"/>
    <x v="65"/>
    <x v="304"/>
    <x v="1"/>
    <s v="SS-20140"/>
    <s v="Saphhira Shifley"/>
    <x v="1"/>
    <x v="0"/>
    <x v="38"/>
    <s v="Georgia"/>
    <x v="112"/>
    <x v="0"/>
    <x v="1689"/>
    <x v="1"/>
    <x v="10"/>
    <x v="1677"/>
    <n v="244.55"/>
    <n v="5"/>
    <n v="0"/>
    <n v="114.9385"/>
    <n v="244.55"/>
    <n v="0"/>
    <x v="3"/>
    <x v="8"/>
    <s v="Q3"/>
    <x v="2"/>
  </r>
  <r>
    <n v="6898"/>
    <s v="CA-2017-122028"/>
    <x v="238"/>
    <x v="1171"/>
    <x v="1"/>
    <s v="CK-12205"/>
    <s v="Chloris Kastensmidt"/>
    <x v="0"/>
    <x v="0"/>
    <x v="80"/>
    <s v="Ohio"/>
    <x v="345"/>
    <x v="3"/>
    <x v="1224"/>
    <x v="1"/>
    <x v="8"/>
    <x v="1208"/>
    <n v="10.782"/>
    <n v="3"/>
    <n v="0.7"/>
    <n v="-7.9067999999999996"/>
    <n v="3.2346000000000004"/>
    <n v="7.5473999999999997"/>
    <x v="3"/>
    <x v="6"/>
    <s v="Q3"/>
    <x v="5"/>
  </r>
  <r>
    <n v="6899"/>
    <s v="US-2015-165512"/>
    <x v="1137"/>
    <x v="1226"/>
    <x v="0"/>
    <s v="VS-21820"/>
    <s v="Vivek Sundaresam"/>
    <x v="0"/>
    <x v="0"/>
    <x v="14"/>
    <s v="Illinois"/>
    <x v="17"/>
    <x v="2"/>
    <x v="812"/>
    <x v="0"/>
    <x v="1"/>
    <x v="809"/>
    <n v="602.65099999999995"/>
    <n v="7"/>
    <n v="0.3"/>
    <n v="-163.57669999999999"/>
    <n v="421.85569999999996"/>
    <n v="180.79529999999997"/>
    <x v="1"/>
    <x v="5"/>
    <s v="Q2"/>
    <x v="1"/>
  </r>
  <r>
    <n v="6900"/>
    <s v="US-2015-165512"/>
    <x v="1137"/>
    <x v="1226"/>
    <x v="0"/>
    <s v="VS-21820"/>
    <s v="Vivek Sundaresam"/>
    <x v="0"/>
    <x v="0"/>
    <x v="14"/>
    <s v="Illinois"/>
    <x v="17"/>
    <x v="2"/>
    <x v="1206"/>
    <x v="1"/>
    <x v="8"/>
    <x v="1191"/>
    <n v="7.6559999999999997"/>
    <n v="6"/>
    <n v="0.8"/>
    <n v="-13.0152"/>
    <n v="1.5311999999999997"/>
    <n v="6.1248000000000005"/>
    <x v="1"/>
    <x v="5"/>
    <s v="Q2"/>
    <x v="1"/>
  </r>
  <r>
    <n v="6901"/>
    <s v="CA-2015-140557"/>
    <x v="67"/>
    <x v="835"/>
    <x v="1"/>
    <s v="TN-21040"/>
    <s v="Tanja Norvell"/>
    <x v="2"/>
    <x v="0"/>
    <x v="20"/>
    <s v="New York"/>
    <x v="29"/>
    <x v="3"/>
    <x v="657"/>
    <x v="2"/>
    <x v="11"/>
    <x v="657"/>
    <n v="559.92999999999995"/>
    <n v="7"/>
    <n v="0"/>
    <n v="167.97900000000001"/>
    <n v="559.92999999999995"/>
    <n v="0"/>
    <x v="1"/>
    <x v="8"/>
    <s v="Q3"/>
    <x v="2"/>
  </r>
  <r>
    <n v="6902"/>
    <s v="US-2017-135013"/>
    <x v="1138"/>
    <x v="892"/>
    <x v="3"/>
    <s v="HR-14830"/>
    <s v="Harold Ryan"/>
    <x v="1"/>
    <x v="0"/>
    <x v="101"/>
    <s v="California"/>
    <x v="125"/>
    <x v="1"/>
    <x v="306"/>
    <x v="2"/>
    <x v="16"/>
    <x v="306"/>
    <n v="2399.96"/>
    <n v="5"/>
    <n v="0.2"/>
    <n v="839.98599999999999"/>
    <n v="1919.9680000000001"/>
    <n v="479.99200000000002"/>
    <x v="3"/>
    <x v="7"/>
    <s v="Q3"/>
    <x v="2"/>
  </r>
  <r>
    <n v="6903"/>
    <s v="CA-2017-111220"/>
    <x v="264"/>
    <x v="221"/>
    <x v="1"/>
    <s v="JS-15595"/>
    <s v="Jill Stevenson"/>
    <x v="1"/>
    <x v="0"/>
    <x v="22"/>
    <s v="Illinois"/>
    <x v="155"/>
    <x v="2"/>
    <x v="659"/>
    <x v="1"/>
    <x v="13"/>
    <x v="659"/>
    <n v="16"/>
    <n v="4"/>
    <n v="0.2"/>
    <n v="5.6"/>
    <n v="12.8"/>
    <n v="3.2"/>
    <x v="3"/>
    <x v="8"/>
    <s v="Q3"/>
    <x v="3"/>
  </r>
  <r>
    <n v="6904"/>
    <s v="CA-2017-111220"/>
    <x v="264"/>
    <x v="221"/>
    <x v="1"/>
    <s v="JS-15595"/>
    <s v="Jill Stevenson"/>
    <x v="1"/>
    <x v="0"/>
    <x v="22"/>
    <s v="Illinois"/>
    <x v="155"/>
    <x v="2"/>
    <x v="1803"/>
    <x v="1"/>
    <x v="9"/>
    <x v="1793"/>
    <n v="5.5880000000000001"/>
    <n v="2"/>
    <n v="0.8"/>
    <n v="-15.0876"/>
    <n v="1.1175999999999997"/>
    <n v="4.4704000000000006"/>
    <x v="3"/>
    <x v="8"/>
    <s v="Q3"/>
    <x v="3"/>
  </r>
  <r>
    <n v="6905"/>
    <s v="CA-2017-111220"/>
    <x v="264"/>
    <x v="221"/>
    <x v="1"/>
    <s v="JS-15595"/>
    <s v="Jill Stevenson"/>
    <x v="1"/>
    <x v="0"/>
    <x v="22"/>
    <s v="Illinois"/>
    <x v="155"/>
    <x v="2"/>
    <x v="1755"/>
    <x v="1"/>
    <x v="4"/>
    <x v="1745"/>
    <n v="235.92"/>
    <n v="5"/>
    <n v="0.2"/>
    <n v="-44.234999999999999"/>
    <n v="188.73599999999999"/>
    <n v="47.183999999999997"/>
    <x v="3"/>
    <x v="8"/>
    <s v="Q3"/>
    <x v="3"/>
  </r>
  <r>
    <n v="6906"/>
    <s v="US-2017-149006"/>
    <x v="1139"/>
    <x v="274"/>
    <x v="0"/>
    <s v="BN-11470"/>
    <s v="Brad Norvell"/>
    <x v="1"/>
    <x v="0"/>
    <x v="71"/>
    <s v="California"/>
    <x v="90"/>
    <x v="1"/>
    <x v="683"/>
    <x v="1"/>
    <x v="4"/>
    <x v="683"/>
    <n v="10.68"/>
    <n v="1"/>
    <n v="0"/>
    <n v="2.8835999999999999"/>
    <n v="10.68"/>
    <n v="0"/>
    <x v="3"/>
    <x v="4"/>
    <s v="Q4"/>
    <x v="4"/>
  </r>
  <r>
    <n v="6907"/>
    <s v="CA-2017-149468"/>
    <x v="968"/>
    <x v="775"/>
    <x v="3"/>
    <s v="AR-10405"/>
    <s v="Allen Rosenblatt"/>
    <x v="1"/>
    <x v="0"/>
    <x v="149"/>
    <s v="Michigan"/>
    <x v="190"/>
    <x v="2"/>
    <x v="340"/>
    <x v="1"/>
    <x v="8"/>
    <x v="340"/>
    <n v="41.28"/>
    <n v="2"/>
    <n v="0"/>
    <n v="19.814399999999999"/>
    <n v="41.28"/>
    <n v="0"/>
    <x v="3"/>
    <x v="5"/>
    <s v="Q2"/>
    <x v="3"/>
  </r>
  <r>
    <n v="6908"/>
    <s v="CA-2016-140249"/>
    <x v="720"/>
    <x v="767"/>
    <x v="1"/>
    <s v="SW-20455"/>
    <s v="Shaun Weien"/>
    <x v="0"/>
    <x v="0"/>
    <x v="4"/>
    <s v="Washington"/>
    <x v="5"/>
    <x v="1"/>
    <x v="1718"/>
    <x v="2"/>
    <x v="7"/>
    <x v="1705"/>
    <n v="1001.5839999999999"/>
    <n v="2"/>
    <n v="0.2"/>
    <n v="125.19799999999999"/>
    <n v="801.2672"/>
    <n v="200.3168"/>
    <x v="0"/>
    <x v="8"/>
    <s v="Q3"/>
    <x v="0"/>
  </r>
  <r>
    <n v="6909"/>
    <s v="US-2017-135503"/>
    <x v="389"/>
    <x v="159"/>
    <x v="1"/>
    <s v="JE-16165"/>
    <s v="Justin Ellison"/>
    <x v="1"/>
    <x v="0"/>
    <x v="310"/>
    <s v="South Carolina"/>
    <x v="387"/>
    <x v="0"/>
    <x v="1256"/>
    <x v="0"/>
    <x v="5"/>
    <x v="1240"/>
    <n v="14.76"/>
    <n v="2"/>
    <n v="0"/>
    <n v="4.2804000000000002"/>
    <n v="14.76"/>
    <n v="0"/>
    <x v="3"/>
    <x v="4"/>
    <s v="Q4"/>
    <x v="1"/>
  </r>
  <r>
    <n v="6910"/>
    <s v="CA-2014-126277"/>
    <x v="103"/>
    <x v="233"/>
    <x v="0"/>
    <s v="LH-16900"/>
    <s v="Lena Hernandez"/>
    <x v="0"/>
    <x v="0"/>
    <x v="38"/>
    <s v="Ohio"/>
    <x v="47"/>
    <x v="3"/>
    <x v="757"/>
    <x v="1"/>
    <x v="8"/>
    <x v="755"/>
    <n v="2.5019999999999998"/>
    <n v="3"/>
    <n v="0.7"/>
    <n v="-2.0015999999999998"/>
    <n v="0.75060000000000004"/>
    <n v="1.7513999999999996"/>
    <x v="2"/>
    <x v="8"/>
    <s v="Q3"/>
    <x v="3"/>
  </r>
  <r>
    <n v="6911"/>
    <s v="US-2017-115301"/>
    <x v="570"/>
    <x v="641"/>
    <x v="1"/>
    <s v="VG-21790"/>
    <s v="Vivek Gonzalez"/>
    <x v="0"/>
    <x v="0"/>
    <x v="4"/>
    <s v="Washington"/>
    <x v="5"/>
    <x v="1"/>
    <x v="266"/>
    <x v="0"/>
    <x v="0"/>
    <x v="266"/>
    <n v="115.96"/>
    <n v="2"/>
    <n v="0"/>
    <n v="25.511199999999999"/>
    <n v="115.96"/>
    <n v="0"/>
    <x v="3"/>
    <x v="7"/>
    <s v="Q3"/>
    <x v="3"/>
  </r>
  <r>
    <n v="6912"/>
    <s v="CA-2017-168942"/>
    <x v="378"/>
    <x v="727"/>
    <x v="0"/>
    <s v="EM-13960"/>
    <s v="Eric Murdock"/>
    <x v="0"/>
    <x v="0"/>
    <x v="8"/>
    <s v="California"/>
    <x v="9"/>
    <x v="1"/>
    <x v="821"/>
    <x v="1"/>
    <x v="4"/>
    <x v="817"/>
    <n v="186.54"/>
    <n v="3"/>
    <n v="0"/>
    <n v="50.3658"/>
    <n v="186.54"/>
    <n v="0"/>
    <x v="3"/>
    <x v="6"/>
    <s v="Q3"/>
    <x v="0"/>
  </r>
  <r>
    <n v="6913"/>
    <s v="US-2017-128398"/>
    <x v="743"/>
    <x v="547"/>
    <x v="0"/>
    <s v="EM-13825"/>
    <s v="Elizabeth Moffitt"/>
    <x v="1"/>
    <x v="0"/>
    <x v="1"/>
    <s v="California"/>
    <x v="13"/>
    <x v="1"/>
    <x v="685"/>
    <x v="2"/>
    <x v="11"/>
    <x v="685"/>
    <n v="159.56"/>
    <n v="4"/>
    <n v="0"/>
    <n v="59.037199999999999"/>
    <n v="159.56"/>
    <n v="0"/>
    <x v="3"/>
    <x v="5"/>
    <s v="Q2"/>
    <x v="0"/>
  </r>
  <r>
    <n v="6914"/>
    <s v="CA-2015-104115"/>
    <x v="821"/>
    <x v="883"/>
    <x v="1"/>
    <s v="JH-15910"/>
    <s v="Jonathan Howell"/>
    <x v="0"/>
    <x v="0"/>
    <x v="487"/>
    <s v="Florida"/>
    <x v="581"/>
    <x v="0"/>
    <x v="104"/>
    <x v="2"/>
    <x v="7"/>
    <x v="104"/>
    <n v="55.984000000000002"/>
    <n v="2"/>
    <n v="0.2"/>
    <n v="4.1988000000000003"/>
    <n v="44.787200000000006"/>
    <n v="11.196800000000001"/>
    <x v="1"/>
    <x v="1"/>
    <s v="Q2"/>
    <x v="5"/>
  </r>
  <r>
    <n v="6915"/>
    <s v="CA-2014-142510"/>
    <x v="1091"/>
    <x v="473"/>
    <x v="1"/>
    <s v="NP-18700"/>
    <s v="Nora Preis"/>
    <x v="0"/>
    <x v="0"/>
    <x v="22"/>
    <s v="Illinois"/>
    <x v="36"/>
    <x v="2"/>
    <x v="546"/>
    <x v="1"/>
    <x v="4"/>
    <x v="546"/>
    <n v="132.16"/>
    <n v="1"/>
    <n v="0.2"/>
    <n v="9.9120000000000008"/>
    <n v="105.72800000000001"/>
    <n v="26.432000000000002"/>
    <x v="2"/>
    <x v="4"/>
    <s v="Q4"/>
    <x v="2"/>
  </r>
  <r>
    <n v="6916"/>
    <s v="CA-2014-142510"/>
    <x v="1091"/>
    <x v="473"/>
    <x v="1"/>
    <s v="NP-18700"/>
    <s v="Nora Preis"/>
    <x v="0"/>
    <x v="0"/>
    <x v="22"/>
    <s v="Illinois"/>
    <x v="36"/>
    <x v="2"/>
    <x v="528"/>
    <x v="1"/>
    <x v="8"/>
    <x v="528"/>
    <n v="17.904"/>
    <n v="6"/>
    <n v="0.8"/>
    <n v="-31.332000000000001"/>
    <n v="3.5807999999999991"/>
    <n v="14.3232"/>
    <x v="2"/>
    <x v="4"/>
    <s v="Q4"/>
    <x v="2"/>
  </r>
  <r>
    <n v="6917"/>
    <s v="CA-2014-142510"/>
    <x v="1091"/>
    <x v="473"/>
    <x v="1"/>
    <s v="NP-18700"/>
    <s v="Nora Preis"/>
    <x v="0"/>
    <x v="0"/>
    <x v="22"/>
    <s v="Illinois"/>
    <x v="36"/>
    <x v="2"/>
    <x v="968"/>
    <x v="1"/>
    <x v="10"/>
    <x v="961"/>
    <n v="124.032"/>
    <n v="4"/>
    <n v="0.2"/>
    <n v="44.961599999999997"/>
    <n v="99.2256"/>
    <n v="24.8064"/>
    <x v="2"/>
    <x v="4"/>
    <s v="Q4"/>
    <x v="2"/>
  </r>
  <r>
    <n v="6918"/>
    <s v="CA-2014-124247"/>
    <x v="757"/>
    <x v="444"/>
    <x v="1"/>
    <s v="SH-20635"/>
    <s v="Stefanie Holloman"/>
    <x v="1"/>
    <x v="0"/>
    <x v="301"/>
    <s v="California"/>
    <x v="378"/>
    <x v="1"/>
    <x v="1131"/>
    <x v="0"/>
    <x v="1"/>
    <x v="1119"/>
    <n v="1403.92"/>
    <n v="5"/>
    <n v="0.2"/>
    <n v="70.195999999999998"/>
    <n v="1123.1360000000002"/>
    <n v="280.78400000000005"/>
    <x v="2"/>
    <x v="4"/>
    <s v="Q4"/>
    <x v="0"/>
  </r>
  <r>
    <n v="6919"/>
    <s v="CA-2016-105473"/>
    <x v="947"/>
    <x v="172"/>
    <x v="0"/>
    <s v="BM-11785"/>
    <s v="Bryan Mills"/>
    <x v="0"/>
    <x v="0"/>
    <x v="4"/>
    <s v="Washington"/>
    <x v="60"/>
    <x v="1"/>
    <x v="1511"/>
    <x v="1"/>
    <x v="14"/>
    <x v="1498"/>
    <n v="28.8"/>
    <n v="3"/>
    <n v="0"/>
    <n v="0.86399999999999999"/>
    <n v="28.8"/>
    <n v="0"/>
    <x v="0"/>
    <x v="3"/>
    <s v="Q2"/>
    <x v="3"/>
  </r>
  <r>
    <n v="6920"/>
    <s v="CA-2015-102806"/>
    <x v="1031"/>
    <x v="311"/>
    <x v="1"/>
    <s v="HG-14965"/>
    <s v="Henry Goldwyn"/>
    <x v="1"/>
    <x v="0"/>
    <x v="10"/>
    <s v="Pennsylvania"/>
    <x v="105"/>
    <x v="3"/>
    <x v="800"/>
    <x v="1"/>
    <x v="8"/>
    <x v="798"/>
    <n v="24.588000000000001"/>
    <n v="2"/>
    <n v="0.7"/>
    <n v="-18.031199999999998"/>
    <n v="7.3764000000000012"/>
    <n v="17.211600000000001"/>
    <x v="1"/>
    <x v="5"/>
    <s v="Q2"/>
    <x v="6"/>
  </r>
  <r>
    <n v="6921"/>
    <s v="CA-2017-121706"/>
    <x v="425"/>
    <x v="965"/>
    <x v="1"/>
    <s v="BM-11140"/>
    <s v="Becky Martin"/>
    <x v="0"/>
    <x v="0"/>
    <x v="443"/>
    <s v="California"/>
    <x v="536"/>
    <x v="1"/>
    <x v="543"/>
    <x v="1"/>
    <x v="9"/>
    <x v="543"/>
    <n v="356.79"/>
    <n v="7"/>
    <n v="0"/>
    <n v="99.901200000000003"/>
    <n v="356.79"/>
    <n v="0"/>
    <x v="3"/>
    <x v="11"/>
    <s v="Q1"/>
    <x v="1"/>
  </r>
  <r>
    <n v="6922"/>
    <s v="CA-2017-109211"/>
    <x v="1095"/>
    <x v="939"/>
    <x v="1"/>
    <s v="PS-19045"/>
    <s v="Penelope Sewall"/>
    <x v="2"/>
    <x v="0"/>
    <x v="20"/>
    <s v="New York"/>
    <x v="164"/>
    <x v="3"/>
    <x v="618"/>
    <x v="1"/>
    <x v="12"/>
    <x v="618"/>
    <n v="16.98"/>
    <n v="1"/>
    <n v="0"/>
    <n v="8.49"/>
    <n v="16.98"/>
    <n v="0"/>
    <x v="3"/>
    <x v="3"/>
    <s v="Q2"/>
    <x v="0"/>
  </r>
  <r>
    <n v="6923"/>
    <s v="CA-2015-134257"/>
    <x v="199"/>
    <x v="1227"/>
    <x v="0"/>
    <s v="MS-17710"/>
    <s v="Maurice Satty"/>
    <x v="0"/>
    <x v="0"/>
    <x v="109"/>
    <s v="Alabama"/>
    <x v="340"/>
    <x v="0"/>
    <x v="508"/>
    <x v="1"/>
    <x v="2"/>
    <x v="508"/>
    <n v="491.55"/>
    <n v="5"/>
    <n v="0"/>
    <n v="240.8595"/>
    <n v="491.55"/>
    <n v="0"/>
    <x v="1"/>
    <x v="10"/>
    <s v="Q1"/>
    <x v="2"/>
  </r>
  <r>
    <n v="6924"/>
    <s v="CA-2015-134257"/>
    <x v="199"/>
    <x v="1227"/>
    <x v="0"/>
    <s v="MS-17710"/>
    <s v="Maurice Satty"/>
    <x v="0"/>
    <x v="0"/>
    <x v="109"/>
    <s v="Alabama"/>
    <x v="340"/>
    <x v="0"/>
    <x v="436"/>
    <x v="1"/>
    <x v="12"/>
    <x v="436"/>
    <n v="7.38"/>
    <n v="2"/>
    <n v="0"/>
    <n v="3.3948"/>
    <n v="7.38"/>
    <n v="0"/>
    <x v="1"/>
    <x v="10"/>
    <s v="Q1"/>
    <x v="2"/>
  </r>
  <r>
    <n v="6925"/>
    <s v="CA-2015-137925"/>
    <x v="672"/>
    <x v="107"/>
    <x v="1"/>
    <s v="JL-15235"/>
    <s v="Janet Lee"/>
    <x v="0"/>
    <x v="0"/>
    <x v="20"/>
    <s v="New York"/>
    <x v="45"/>
    <x v="3"/>
    <x v="938"/>
    <x v="1"/>
    <x v="10"/>
    <x v="931"/>
    <n v="23.66"/>
    <n v="7"/>
    <n v="0"/>
    <n v="10.883599999999999"/>
    <n v="23.66"/>
    <n v="0"/>
    <x v="1"/>
    <x v="0"/>
    <s v="Q4"/>
    <x v="2"/>
  </r>
  <r>
    <n v="6926"/>
    <s v="CA-2015-137925"/>
    <x v="672"/>
    <x v="107"/>
    <x v="1"/>
    <s v="JL-15235"/>
    <s v="Janet Lee"/>
    <x v="0"/>
    <x v="0"/>
    <x v="20"/>
    <s v="New York"/>
    <x v="45"/>
    <x v="3"/>
    <x v="1544"/>
    <x v="0"/>
    <x v="0"/>
    <x v="1532"/>
    <n v="681.40800000000002"/>
    <n v="12"/>
    <n v="0.2"/>
    <n v="42.588000000000001"/>
    <n v="545.12639999999999"/>
    <n v="136.2816"/>
    <x v="1"/>
    <x v="0"/>
    <s v="Q4"/>
    <x v="2"/>
  </r>
  <r>
    <n v="6927"/>
    <s v="CA-2016-140046"/>
    <x v="1062"/>
    <x v="1151"/>
    <x v="1"/>
    <s v="KM-16660"/>
    <s v="Khloe Miller"/>
    <x v="0"/>
    <x v="0"/>
    <x v="1"/>
    <s v="California"/>
    <x v="3"/>
    <x v="1"/>
    <x v="1729"/>
    <x v="1"/>
    <x v="2"/>
    <x v="1716"/>
    <n v="18.899999999999999"/>
    <n v="3"/>
    <n v="0"/>
    <n v="8.6940000000000008"/>
    <n v="18.899999999999999"/>
    <n v="0"/>
    <x v="0"/>
    <x v="7"/>
    <s v="Q3"/>
    <x v="6"/>
  </r>
  <r>
    <n v="6928"/>
    <s v="CA-2016-140382"/>
    <x v="661"/>
    <x v="22"/>
    <x v="0"/>
    <s v="RD-19900"/>
    <s v="Ruben Dartt"/>
    <x v="0"/>
    <x v="0"/>
    <x v="8"/>
    <s v="California"/>
    <x v="9"/>
    <x v="1"/>
    <x v="1247"/>
    <x v="1"/>
    <x v="4"/>
    <x v="1231"/>
    <n v="93.68"/>
    <n v="4"/>
    <n v="0"/>
    <n v="25.293600000000001"/>
    <n v="93.68"/>
    <n v="0"/>
    <x v="0"/>
    <x v="1"/>
    <s v="Q2"/>
    <x v="6"/>
  </r>
  <r>
    <n v="6929"/>
    <s v="CA-2016-140382"/>
    <x v="661"/>
    <x v="22"/>
    <x v="0"/>
    <s v="RD-19900"/>
    <s v="Ruben Dartt"/>
    <x v="0"/>
    <x v="0"/>
    <x v="8"/>
    <s v="California"/>
    <x v="9"/>
    <x v="1"/>
    <x v="573"/>
    <x v="1"/>
    <x v="2"/>
    <x v="573"/>
    <n v="21.93"/>
    <n v="3"/>
    <n v="0"/>
    <n v="10.3071"/>
    <n v="21.93"/>
    <n v="0"/>
    <x v="0"/>
    <x v="1"/>
    <s v="Q2"/>
    <x v="6"/>
  </r>
  <r>
    <n v="6930"/>
    <s v="CA-2016-140382"/>
    <x v="661"/>
    <x v="22"/>
    <x v="0"/>
    <s v="RD-19900"/>
    <s v="Ruben Dartt"/>
    <x v="0"/>
    <x v="0"/>
    <x v="8"/>
    <s v="California"/>
    <x v="9"/>
    <x v="1"/>
    <x v="348"/>
    <x v="2"/>
    <x v="7"/>
    <x v="348"/>
    <n v="862.34400000000005"/>
    <n v="7"/>
    <n v="0.2"/>
    <n v="97.0137"/>
    <n v="689.87520000000006"/>
    <n v="172.46880000000002"/>
    <x v="0"/>
    <x v="1"/>
    <s v="Q2"/>
    <x v="6"/>
  </r>
  <r>
    <n v="6931"/>
    <s v="CA-2016-140382"/>
    <x v="661"/>
    <x v="22"/>
    <x v="0"/>
    <s v="RD-19900"/>
    <s v="Ruben Dartt"/>
    <x v="0"/>
    <x v="0"/>
    <x v="8"/>
    <s v="California"/>
    <x v="9"/>
    <x v="1"/>
    <x v="681"/>
    <x v="1"/>
    <x v="10"/>
    <x v="681"/>
    <n v="19.98"/>
    <n v="1"/>
    <n v="0"/>
    <n v="9.3905999999999992"/>
    <n v="19.98"/>
    <n v="0"/>
    <x v="0"/>
    <x v="1"/>
    <s v="Q2"/>
    <x v="6"/>
  </r>
  <r>
    <n v="6932"/>
    <s v="CA-2014-164182"/>
    <x v="686"/>
    <x v="701"/>
    <x v="1"/>
    <s v="ST-20530"/>
    <s v="Shui Tom"/>
    <x v="0"/>
    <x v="0"/>
    <x v="10"/>
    <s v="Pennsylvania"/>
    <x v="11"/>
    <x v="3"/>
    <x v="1804"/>
    <x v="2"/>
    <x v="7"/>
    <x v="1794"/>
    <n v="13.494"/>
    <n v="1"/>
    <n v="0.4"/>
    <n v="-2.2490000000000001"/>
    <n v="8.0963999999999992"/>
    <n v="5.3976000000000006"/>
    <x v="2"/>
    <x v="7"/>
    <s v="Q3"/>
    <x v="2"/>
  </r>
  <r>
    <n v="6933"/>
    <s v="CA-2014-164182"/>
    <x v="686"/>
    <x v="701"/>
    <x v="1"/>
    <s v="ST-20530"/>
    <s v="Shui Tom"/>
    <x v="0"/>
    <x v="0"/>
    <x v="10"/>
    <s v="Pennsylvania"/>
    <x v="11"/>
    <x v="3"/>
    <x v="1730"/>
    <x v="2"/>
    <x v="7"/>
    <x v="1717"/>
    <n v="23.988"/>
    <n v="2"/>
    <n v="0.4"/>
    <n v="-13.993"/>
    <n v="14.392799999999999"/>
    <n v="9.5952000000000002"/>
    <x v="2"/>
    <x v="7"/>
    <s v="Q3"/>
    <x v="2"/>
  </r>
  <r>
    <n v="6934"/>
    <s v="CA-2014-164182"/>
    <x v="686"/>
    <x v="701"/>
    <x v="1"/>
    <s v="ST-20530"/>
    <s v="Shui Tom"/>
    <x v="0"/>
    <x v="0"/>
    <x v="10"/>
    <s v="Pennsylvania"/>
    <x v="11"/>
    <x v="3"/>
    <x v="1801"/>
    <x v="0"/>
    <x v="5"/>
    <x v="1791"/>
    <n v="31.984000000000002"/>
    <n v="2"/>
    <n v="0.2"/>
    <n v="1.1994"/>
    <n v="25.587200000000003"/>
    <n v="6.3968000000000007"/>
    <x v="2"/>
    <x v="7"/>
    <s v="Q3"/>
    <x v="2"/>
  </r>
  <r>
    <n v="6935"/>
    <s v="CA-2014-164182"/>
    <x v="686"/>
    <x v="701"/>
    <x v="1"/>
    <s v="ST-20530"/>
    <s v="Shui Tom"/>
    <x v="0"/>
    <x v="0"/>
    <x v="10"/>
    <s v="Pennsylvania"/>
    <x v="11"/>
    <x v="3"/>
    <x v="1062"/>
    <x v="1"/>
    <x v="6"/>
    <x v="1051"/>
    <n v="41.584000000000003"/>
    <n v="2"/>
    <n v="0.2"/>
    <n v="4.6782000000000004"/>
    <n v="33.267200000000003"/>
    <n v="8.3168000000000006"/>
    <x v="2"/>
    <x v="7"/>
    <s v="Q3"/>
    <x v="2"/>
  </r>
  <r>
    <n v="6936"/>
    <s v="CA-2017-137365"/>
    <x v="329"/>
    <x v="108"/>
    <x v="0"/>
    <s v="BP-11095"/>
    <s v="Bart Pistole"/>
    <x v="1"/>
    <x v="0"/>
    <x v="236"/>
    <s v="Texas"/>
    <x v="293"/>
    <x v="2"/>
    <x v="97"/>
    <x v="2"/>
    <x v="11"/>
    <x v="97"/>
    <n v="95.975999999999999"/>
    <n v="3"/>
    <n v="0.2"/>
    <n v="-10.7973"/>
    <n v="76.780799999999999"/>
    <n v="19.1952"/>
    <x v="3"/>
    <x v="0"/>
    <s v="Q4"/>
    <x v="6"/>
  </r>
  <r>
    <n v="6937"/>
    <s v="CA-2016-129847"/>
    <x v="476"/>
    <x v="383"/>
    <x v="2"/>
    <s v="TA-21385"/>
    <s v="Tom Ashbrook"/>
    <x v="2"/>
    <x v="0"/>
    <x v="22"/>
    <s v="Illinois"/>
    <x v="155"/>
    <x v="2"/>
    <x v="1805"/>
    <x v="0"/>
    <x v="5"/>
    <x v="1795"/>
    <n v="84.272000000000006"/>
    <n v="2"/>
    <n v="0.6"/>
    <n v="-75.844800000000006"/>
    <n v="33.708800000000004"/>
    <n v="50.563200000000002"/>
    <x v="0"/>
    <x v="8"/>
    <s v="Q3"/>
    <x v="5"/>
  </r>
  <r>
    <n v="6938"/>
    <s v="CA-2014-126963"/>
    <x v="345"/>
    <x v="1228"/>
    <x v="3"/>
    <s v="PS-18760"/>
    <s v="Pamela Stobb"/>
    <x v="0"/>
    <x v="0"/>
    <x v="236"/>
    <s v="Texas"/>
    <x v="293"/>
    <x v="2"/>
    <x v="1767"/>
    <x v="1"/>
    <x v="10"/>
    <x v="1756"/>
    <n v="36.543999999999997"/>
    <n v="2"/>
    <n v="0.2"/>
    <n v="11.876799999999999"/>
    <n v="29.235199999999999"/>
    <n v="7.3087999999999997"/>
    <x v="2"/>
    <x v="1"/>
    <s v="Q2"/>
    <x v="1"/>
  </r>
  <r>
    <n v="6939"/>
    <s v="CA-2016-125094"/>
    <x v="732"/>
    <x v="333"/>
    <x v="1"/>
    <s v="NP-18700"/>
    <s v="Nora Preis"/>
    <x v="0"/>
    <x v="0"/>
    <x v="4"/>
    <s v="Washington"/>
    <x v="59"/>
    <x v="1"/>
    <x v="1806"/>
    <x v="2"/>
    <x v="11"/>
    <x v="1796"/>
    <n v="479.72"/>
    <n v="4"/>
    <n v="0"/>
    <n v="52.769199999999998"/>
    <n v="479.72"/>
    <n v="0"/>
    <x v="0"/>
    <x v="0"/>
    <s v="Q4"/>
    <x v="3"/>
  </r>
  <r>
    <n v="6940"/>
    <s v="CA-2017-107132"/>
    <x v="335"/>
    <x v="569"/>
    <x v="1"/>
    <s v="SC-20260"/>
    <s v="Scott Cohen"/>
    <x v="1"/>
    <x v="0"/>
    <x v="20"/>
    <s v="New York"/>
    <x v="29"/>
    <x v="3"/>
    <x v="669"/>
    <x v="1"/>
    <x v="8"/>
    <x v="669"/>
    <n v="102.36799999999999"/>
    <n v="2"/>
    <n v="0.2"/>
    <n v="37.108400000000003"/>
    <n v="81.894400000000005"/>
    <n v="20.473600000000001"/>
    <x v="3"/>
    <x v="1"/>
    <s v="Q2"/>
    <x v="2"/>
  </r>
  <r>
    <n v="6941"/>
    <s v="CA-2017-107132"/>
    <x v="335"/>
    <x v="569"/>
    <x v="1"/>
    <s v="SC-20260"/>
    <s v="Scott Cohen"/>
    <x v="1"/>
    <x v="0"/>
    <x v="20"/>
    <s v="New York"/>
    <x v="29"/>
    <x v="3"/>
    <x v="675"/>
    <x v="1"/>
    <x v="14"/>
    <x v="675"/>
    <n v="28.4"/>
    <n v="5"/>
    <n v="0"/>
    <n v="8.2360000000000007"/>
    <n v="28.4"/>
    <n v="0"/>
    <x v="3"/>
    <x v="1"/>
    <s v="Q2"/>
    <x v="2"/>
  </r>
  <r>
    <n v="6942"/>
    <s v="CA-2017-107132"/>
    <x v="335"/>
    <x v="569"/>
    <x v="1"/>
    <s v="SC-20260"/>
    <s v="Scott Cohen"/>
    <x v="1"/>
    <x v="0"/>
    <x v="20"/>
    <s v="New York"/>
    <x v="29"/>
    <x v="3"/>
    <x v="518"/>
    <x v="1"/>
    <x v="4"/>
    <x v="518"/>
    <n v="713.88"/>
    <n v="4"/>
    <n v="0"/>
    <n v="214.16399999999999"/>
    <n v="713.88"/>
    <n v="0"/>
    <x v="3"/>
    <x v="1"/>
    <s v="Q2"/>
    <x v="2"/>
  </r>
  <r>
    <n v="6943"/>
    <s v="CA-2017-107132"/>
    <x v="335"/>
    <x v="569"/>
    <x v="1"/>
    <s v="SC-20260"/>
    <s v="Scott Cohen"/>
    <x v="1"/>
    <x v="0"/>
    <x v="20"/>
    <s v="New York"/>
    <x v="29"/>
    <x v="3"/>
    <x v="1274"/>
    <x v="1"/>
    <x v="10"/>
    <x v="1259"/>
    <n v="68.52"/>
    <n v="3"/>
    <n v="0"/>
    <n v="31.519200000000001"/>
    <n v="68.52"/>
    <n v="0"/>
    <x v="3"/>
    <x v="1"/>
    <s v="Q2"/>
    <x v="2"/>
  </r>
  <r>
    <n v="6944"/>
    <s v="CA-2015-139248"/>
    <x v="395"/>
    <x v="1229"/>
    <x v="1"/>
    <s v="RD-19930"/>
    <s v="Russell D'Ascenzo"/>
    <x v="0"/>
    <x v="0"/>
    <x v="1"/>
    <s v="California"/>
    <x v="3"/>
    <x v="1"/>
    <x v="1807"/>
    <x v="2"/>
    <x v="7"/>
    <x v="1797"/>
    <n v="623.96"/>
    <n v="5"/>
    <n v="0.2"/>
    <n v="38.997500000000002"/>
    <n v="499.16800000000006"/>
    <n v="124.79200000000002"/>
    <x v="1"/>
    <x v="7"/>
    <s v="Q3"/>
    <x v="3"/>
  </r>
  <r>
    <n v="6945"/>
    <s v="CA-2014-148369"/>
    <x v="865"/>
    <x v="1138"/>
    <x v="1"/>
    <s v="TH-21115"/>
    <s v="Thea Hudgings"/>
    <x v="1"/>
    <x v="0"/>
    <x v="46"/>
    <s v="Delaware"/>
    <x v="284"/>
    <x v="3"/>
    <x v="994"/>
    <x v="1"/>
    <x v="8"/>
    <x v="986"/>
    <n v="11.12"/>
    <n v="4"/>
    <n v="0"/>
    <n v="5.4488000000000003"/>
    <n v="11.12"/>
    <n v="0"/>
    <x v="2"/>
    <x v="8"/>
    <s v="Q3"/>
    <x v="0"/>
  </r>
  <r>
    <n v="6946"/>
    <s v="CA-2016-106243"/>
    <x v="955"/>
    <x v="1037"/>
    <x v="1"/>
    <s v="GM-14680"/>
    <s v="Greg Matthias"/>
    <x v="0"/>
    <x v="0"/>
    <x v="20"/>
    <s v="New York"/>
    <x v="164"/>
    <x v="3"/>
    <x v="1219"/>
    <x v="0"/>
    <x v="0"/>
    <x v="1203"/>
    <n v="523.91999999999996"/>
    <n v="5"/>
    <n v="0.2"/>
    <n v="-26.196000000000002"/>
    <n v="419.13599999999997"/>
    <n v="104.78399999999999"/>
    <x v="0"/>
    <x v="8"/>
    <s v="Q3"/>
    <x v="5"/>
  </r>
  <r>
    <n v="6947"/>
    <s v="CA-2015-126466"/>
    <x v="529"/>
    <x v="681"/>
    <x v="1"/>
    <s v="JO-15550"/>
    <s v="Jesus Ocampo"/>
    <x v="2"/>
    <x v="0"/>
    <x v="43"/>
    <s v="California"/>
    <x v="52"/>
    <x v="1"/>
    <x v="310"/>
    <x v="1"/>
    <x v="13"/>
    <x v="310"/>
    <n v="2.48"/>
    <n v="2"/>
    <n v="0"/>
    <n v="1.1656"/>
    <n v="2.48"/>
    <n v="0"/>
    <x v="1"/>
    <x v="0"/>
    <s v="Q4"/>
    <x v="2"/>
  </r>
  <r>
    <n v="6948"/>
    <s v="CA-2015-130365"/>
    <x v="334"/>
    <x v="1230"/>
    <x v="1"/>
    <s v="ZC-21910"/>
    <s v="Zuschuss Carroll"/>
    <x v="0"/>
    <x v="0"/>
    <x v="34"/>
    <s v="Illinois"/>
    <x v="173"/>
    <x v="2"/>
    <x v="942"/>
    <x v="1"/>
    <x v="4"/>
    <x v="935"/>
    <n v="221.024"/>
    <n v="2"/>
    <n v="0.2"/>
    <n v="-55.256"/>
    <n v="176.81920000000002"/>
    <n v="44.204800000000006"/>
    <x v="1"/>
    <x v="3"/>
    <s v="Q2"/>
    <x v="3"/>
  </r>
  <r>
    <n v="6949"/>
    <s v="CA-2015-130365"/>
    <x v="334"/>
    <x v="1230"/>
    <x v="1"/>
    <s v="ZC-21910"/>
    <s v="Zuschuss Carroll"/>
    <x v="0"/>
    <x v="0"/>
    <x v="34"/>
    <s v="Illinois"/>
    <x v="173"/>
    <x v="2"/>
    <x v="1534"/>
    <x v="0"/>
    <x v="1"/>
    <x v="1522"/>
    <n v="128.05799999999999"/>
    <n v="3"/>
    <n v="0.3"/>
    <n v="-23.7822"/>
    <n v="89.640599999999992"/>
    <n v="38.417399999999994"/>
    <x v="1"/>
    <x v="3"/>
    <s v="Q2"/>
    <x v="3"/>
  </r>
  <r>
    <n v="6950"/>
    <s v="CA-2017-143021"/>
    <x v="123"/>
    <x v="381"/>
    <x v="3"/>
    <s v="AP-10720"/>
    <s v="Anne Pryor"/>
    <x v="2"/>
    <x v="0"/>
    <x v="20"/>
    <s v="New York"/>
    <x v="164"/>
    <x v="3"/>
    <x v="1124"/>
    <x v="1"/>
    <x v="8"/>
    <x v="1112"/>
    <n v="58.408000000000001"/>
    <n v="7"/>
    <n v="0.2"/>
    <n v="18.252500000000001"/>
    <n v="46.726400000000005"/>
    <n v="11.681600000000001"/>
    <x v="3"/>
    <x v="0"/>
    <s v="Q4"/>
    <x v="1"/>
  </r>
  <r>
    <n v="6951"/>
    <s v="CA-2017-143021"/>
    <x v="123"/>
    <x v="381"/>
    <x v="3"/>
    <s v="AP-10720"/>
    <s v="Anne Pryor"/>
    <x v="2"/>
    <x v="0"/>
    <x v="20"/>
    <s v="New York"/>
    <x v="164"/>
    <x v="3"/>
    <x v="972"/>
    <x v="0"/>
    <x v="3"/>
    <x v="966"/>
    <n v="79.974000000000004"/>
    <n v="3"/>
    <n v="0.4"/>
    <n v="-29.323799999999999"/>
    <n v="47.984400000000001"/>
    <n v="31.989600000000003"/>
    <x v="3"/>
    <x v="0"/>
    <s v="Q4"/>
    <x v="1"/>
  </r>
  <r>
    <n v="6952"/>
    <s v="CA-2015-161767"/>
    <x v="312"/>
    <x v="1005"/>
    <x v="1"/>
    <s v="GK-14620"/>
    <s v="Grace Kelly"/>
    <x v="1"/>
    <x v="0"/>
    <x v="61"/>
    <s v="Texas"/>
    <x v="162"/>
    <x v="2"/>
    <x v="1808"/>
    <x v="2"/>
    <x v="15"/>
    <x v="1798"/>
    <n v="479.988"/>
    <n v="2"/>
    <n v="0.4"/>
    <n v="55.998600000000003"/>
    <n v="287.99279999999999"/>
    <n v="191.99520000000001"/>
    <x v="1"/>
    <x v="0"/>
    <s v="Q4"/>
    <x v="5"/>
  </r>
  <r>
    <n v="6953"/>
    <s v="CA-2015-129917"/>
    <x v="653"/>
    <x v="1120"/>
    <x v="2"/>
    <s v="HM-14980"/>
    <s v="Henry MacAllister"/>
    <x v="0"/>
    <x v="0"/>
    <x v="1"/>
    <s v="California"/>
    <x v="141"/>
    <x v="1"/>
    <x v="1181"/>
    <x v="1"/>
    <x v="8"/>
    <x v="1167"/>
    <n v="11.808"/>
    <n v="3"/>
    <n v="0.2"/>
    <n v="4.1327999999999996"/>
    <n v="9.4464000000000006"/>
    <n v="2.3616000000000001"/>
    <x v="1"/>
    <x v="2"/>
    <s v="Q4"/>
    <x v="5"/>
  </r>
  <r>
    <n v="6954"/>
    <s v="CA-2015-129917"/>
    <x v="653"/>
    <x v="1120"/>
    <x v="2"/>
    <s v="HM-14980"/>
    <s v="Henry MacAllister"/>
    <x v="0"/>
    <x v="0"/>
    <x v="1"/>
    <s v="California"/>
    <x v="141"/>
    <x v="1"/>
    <x v="1595"/>
    <x v="1"/>
    <x v="8"/>
    <x v="1587"/>
    <n v="53.567999999999998"/>
    <n v="4"/>
    <n v="0.2"/>
    <n v="19.418399999999998"/>
    <n v="42.854399999999998"/>
    <n v="10.7136"/>
    <x v="1"/>
    <x v="2"/>
    <s v="Q4"/>
    <x v="5"/>
  </r>
  <r>
    <n v="6955"/>
    <s v="CA-2015-129917"/>
    <x v="653"/>
    <x v="1120"/>
    <x v="2"/>
    <s v="HM-14980"/>
    <s v="Henry MacAllister"/>
    <x v="0"/>
    <x v="0"/>
    <x v="1"/>
    <s v="California"/>
    <x v="141"/>
    <x v="1"/>
    <x v="1370"/>
    <x v="2"/>
    <x v="7"/>
    <x v="1355"/>
    <n v="503.96"/>
    <n v="5"/>
    <n v="0.2"/>
    <n v="50.396000000000001"/>
    <n v="403.16800000000001"/>
    <n v="100.792"/>
    <x v="1"/>
    <x v="2"/>
    <s v="Q4"/>
    <x v="5"/>
  </r>
  <r>
    <n v="6956"/>
    <s v="CA-2015-115420"/>
    <x v="334"/>
    <x v="32"/>
    <x v="1"/>
    <s v="LS-16945"/>
    <s v="Linda Southworth"/>
    <x v="1"/>
    <x v="0"/>
    <x v="1"/>
    <s v="California"/>
    <x v="25"/>
    <x v="1"/>
    <x v="761"/>
    <x v="1"/>
    <x v="12"/>
    <x v="760"/>
    <n v="21.34"/>
    <n v="2"/>
    <n v="0"/>
    <n v="9.8163999999999998"/>
    <n v="21.34"/>
    <n v="0"/>
    <x v="1"/>
    <x v="3"/>
    <s v="Q2"/>
    <x v="3"/>
  </r>
  <r>
    <n v="6957"/>
    <s v="CA-2016-157588"/>
    <x v="216"/>
    <x v="194"/>
    <x v="1"/>
    <s v="AR-10570"/>
    <s v="Anemone Ratner"/>
    <x v="0"/>
    <x v="0"/>
    <x v="38"/>
    <s v="Georgia"/>
    <x v="112"/>
    <x v="0"/>
    <x v="1344"/>
    <x v="1"/>
    <x v="8"/>
    <x v="1329"/>
    <n v="36.4"/>
    <n v="5"/>
    <n v="0"/>
    <n v="17.108000000000001"/>
    <n v="36.4"/>
    <n v="0"/>
    <x v="0"/>
    <x v="7"/>
    <s v="Q3"/>
    <x v="6"/>
  </r>
  <r>
    <n v="6958"/>
    <s v="CA-2016-157588"/>
    <x v="216"/>
    <x v="194"/>
    <x v="1"/>
    <s v="AR-10570"/>
    <s v="Anemone Ratner"/>
    <x v="0"/>
    <x v="0"/>
    <x v="38"/>
    <s v="Georgia"/>
    <x v="112"/>
    <x v="0"/>
    <x v="28"/>
    <x v="0"/>
    <x v="5"/>
    <x v="28"/>
    <n v="51.75"/>
    <n v="1"/>
    <n v="0"/>
    <n v="15.525"/>
    <n v="51.75"/>
    <n v="0"/>
    <x v="0"/>
    <x v="7"/>
    <s v="Q3"/>
    <x v="6"/>
  </r>
  <r>
    <n v="6959"/>
    <s v="CA-2015-167255"/>
    <x v="874"/>
    <x v="591"/>
    <x v="0"/>
    <s v="RH-19510"/>
    <s v="Rick Huthwaite"/>
    <x v="2"/>
    <x v="0"/>
    <x v="8"/>
    <s v="California"/>
    <x v="94"/>
    <x v="1"/>
    <x v="177"/>
    <x v="1"/>
    <x v="4"/>
    <x v="178"/>
    <n v="15.51"/>
    <n v="1"/>
    <n v="0"/>
    <n v="4.3428000000000004"/>
    <n v="15.51"/>
    <n v="0"/>
    <x v="1"/>
    <x v="8"/>
    <s v="Q3"/>
    <x v="1"/>
  </r>
  <r>
    <n v="6960"/>
    <s v="CA-2015-167255"/>
    <x v="874"/>
    <x v="591"/>
    <x v="0"/>
    <s v="RH-19510"/>
    <s v="Rick Huthwaite"/>
    <x v="2"/>
    <x v="0"/>
    <x v="8"/>
    <s v="California"/>
    <x v="94"/>
    <x v="1"/>
    <x v="126"/>
    <x v="1"/>
    <x v="10"/>
    <x v="127"/>
    <n v="146.82"/>
    <n v="3"/>
    <n v="0"/>
    <n v="73.41"/>
    <n v="146.82"/>
    <n v="0"/>
    <x v="1"/>
    <x v="8"/>
    <s v="Q3"/>
    <x v="1"/>
  </r>
  <r>
    <n v="6961"/>
    <s v="CA-2015-167255"/>
    <x v="874"/>
    <x v="591"/>
    <x v="0"/>
    <s v="RH-19510"/>
    <s v="Rick Huthwaite"/>
    <x v="2"/>
    <x v="0"/>
    <x v="8"/>
    <s v="California"/>
    <x v="94"/>
    <x v="1"/>
    <x v="490"/>
    <x v="1"/>
    <x v="10"/>
    <x v="490"/>
    <n v="12.96"/>
    <n v="2"/>
    <n v="0"/>
    <n v="6.2207999999999997"/>
    <n v="12.96"/>
    <n v="0"/>
    <x v="1"/>
    <x v="8"/>
    <s v="Q3"/>
    <x v="1"/>
  </r>
  <r>
    <n v="6962"/>
    <s v="CA-2017-162096"/>
    <x v="468"/>
    <x v="173"/>
    <x v="3"/>
    <s v="TB-21190"/>
    <s v="Thomas Brumley"/>
    <x v="2"/>
    <x v="0"/>
    <x v="169"/>
    <s v="California"/>
    <x v="215"/>
    <x v="1"/>
    <x v="1026"/>
    <x v="1"/>
    <x v="6"/>
    <x v="1017"/>
    <n v="7.8"/>
    <n v="3"/>
    <n v="0"/>
    <n v="2.1059999999999999"/>
    <n v="7.8"/>
    <n v="0"/>
    <x v="3"/>
    <x v="0"/>
    <s v="Q4"/>
    <x v="5"/>
  </r>
  <r>
    <n v="6963"/>
    <s v="CA-2016-157161"/>
    <x v="87"/>
    <x v="1231"/>
    <x v="0"/>
    <s v="JD-15895"/>
    <s v="Jonathan Doherty"/>
    <x v="1"/>
    <x v="0"/>
    <x v="29"/>
    <s v="South Carolina"/>
    <x v="37"/>
    <x v="0"/>
    <x v="29"/>
    <x v="1"/>
    <x v="12"/>
    <x v="29"/>
    <n v="10.199999999999999"/>
    <n v="5"/>
    <n v="0"/>
    <n v="4.7939999999999996"/>
    <n v="10.199999999999999"/>
    <n v="0"/>
    <x v="0"/>
    <x v="7"/>
    <s v="Q3"/>
    <x v="3"/>
  </r>
  <r>
    <n v="6964"/>
    <s v="CA-2016-157161"/>
    <x v="87"/>
    <x v="1231"/>
    <x v="0"/>
    <s v="JD-15895"/>
    <s v="Jonathan Doherty"/>
    <x v="1"/>
    <x v="0"/>
    <x v="29"/>
    <s v="South Carolina"/>
    <x v="37"/>
    <x v="0"/>
    <x v="1453"/>
    <x v="1"/>
    <x v="6"/>
    <x v="1439"/>
    <n v="22.32"/>
    <n v="3"/>
    <n v="0"/>
    <n v="5.58"/>
    <n v="22.32"/>
    <n v="0"/>
    <x v="0"/>
    <x v="7"/>
    <s v="Q3"/>
    <x v="3"/>
  </r>
  <r>
    <n v="6965"/>
    <s v="CA-2016-157161"/>
    <x v="87"/>
    <x v="1231"/>
    <x v="0"/>
    <s v="JD-15895"/>
    <s v="Jonathan Doherty"/>
    <x v="1"/>
    <x v="0"/>
    <x v="29"/>
    <s v="South Carolina"/>
    <x v="37"/>
    <x v="0"/>
    <x v="544"/>
    <x v="1"/>
    <x v="8"/>
    <x v="544"/>
    <n v="24.1"/>
    <n v="5"/>
    <n v="0"/>
    <n v="11.086"/>
    <n v="24.1"/>
    <n v="0"/>
    <x v="0"/>
    <x v="7"/>
    <s v="Q3"/>
    <x v="3"/>
  </r>
  <r>
    <n v="6966"/>
    <s v="CA-2016-157161"/>
    <x v="87"/>
    <x v="1231"/>
    <x v="0"/>
    <s v="JD-15895"/>
    <s v="Jonathan Doherty"/>
    <x v="1"/>
    <x v="0"/>
    <x v="29"/>
    <s v="South Carolina"/>
    <x v="37"/>
    <x v="0"/>
    <x v="1302"/>
    <x v="2"/>
    <x v="11"/>
    <x v="1287"/>
    <n v="75.98"/>
    <n v="2"/>
    <n v="0"/>
    <n v="18.235199999999999"/>
    <n v="75.98"/>
    <n v="0"/>
    <x v="0"/>
    <x v="7"/>
    <s v="Q3"/>
    <x v="3"/>
  </r>
  <r>
    <n v="6967"/>
    <s v="CA-2016-157161"/>
    <x v="87"/>
    <x v="1231"/>
    <x v="0"/>
    <s v="JD-15895"/>
    <s v="Jonathan Doherty"/>
    <x v="1"/>
    <x v="0"/>
    <x v="29"/>
    <s v="South Carolina"/>
    <x v="37"/>
    <x v="0"/>
    <x v="507"/>
    <x v="1"/>
    <x v="8"/>
    <x v="507"/>
    <n v="6.46"/>
    <n v="2"/>
    <n v="0"/>
    <n v="3.1654"/>
    <n v="6.46"/>
    <n v="0"/>
    <x v="0"/>
    <x v="7"/>
    <s v="Q3"/>
    <x v="3"/>
  </r>
  <r>
    <n v="6968"/>
    <s v="CA-2016-157161"/>
    <x v="87"/>
    <x v="1231"/>
    <x v="0"/>
    <s v="JD-15895"/>
    <s v="Jonathan Doherty"/>
    <x v="1"/>
    <x v="0"/>
    <x v="29"/>
    <s v="South Carolina"/>
    <x v="37"/>
    <x v="0"/>
    <x v="1604"/>
    <x v="1"/>
    <x v="10"/>
    <x v="1596"/>
    <n v="60.12"/>
    <n v="9"/>
    <n v="0"/>
    <n v="28.857600000000001"/>
    <n v="60.12"/>
    <n v="0"/>
    <x v="0"/>
    <x v="7"/>
    <s v="Q3"/>
    <x v="3"/>
  </r>
  <r>
    <n v="6969"/>
    <s v="CA-2015-110765"/>
    <x v="1140"/>
    <x v="52"/>
    <x v="0"/>
    <s v="MP-17965"/>
    <s v="Michael Paige"/>
    <x v="1"/>
    <x v="0"/>
    <x v="20"/>
    <s v="New York"/>
    <x v="164"/>
    <x v="3"/>
    <x v="903"/>
    <x v="2"/>
    <x v="7"/>
    <x v="895"/>
    <n v="824.97"/>
    <n v="3"/>
    <n v="0"/>
    <n v="214.4922"/>
    <n v="824.97"/>
    <n v="0"/>
    <x v="1"/>
    <x v="2"/>
    <s v="Q4"/>
    <x v="5"/>
  </r>
  <r>
    <n v="6970"/>
    <s v="CA-2016-163937"/>
    <x v="994"/>
    <x v="405"/>
    <x v="0"/>
    <s v="JB-16000"/>
    <s v="Joy Bell-"/>
    <x v="0"/>
    <x v="0"/>
    <x v="468"/>
    <s v="Washington"/>
    <x v="561"/>
    <x v="1"/>
    <x v="527"/>
    <x v="0"/>
    <x v="5"/>
    <x v="527"/>
    <n v="24.85"/>
    <n v="5"/>
    <n v="0"/>
    <n v="7.7035"/>
    <n v="24.85"/>
    <n v="0"/>
    <x v="0"/>
    <x v="9"/>
    <s v="Q1"/>
    <x v="1"/>
  </r>
  <r>
    <n v="6971"/>
    <s v="CA-2017-153822"/>
    <x v="20"/>
    <x v="425"/>
    <x v="1"/>
    <s v="AB-10105"/>
    <s v="Adrian Barton"/>
    <x v="0"/>
    <x v="0"/>
    <x v="42"/>
    <s v="Arizona"/>
    <x v="51"/>
    <x v="1"/>
    <x v="1555"/>
    <x v="1"/>
    <x v="4"/>
    <x v="1543"/>
    <n v="12.624000000000001"/>
    <n v="2"/>
    <n v="0.2"/>
    <n v="-2.5247999999999999"/>
    <n v="10.099200000000002"/>
    <n v="2.5248000000000004"/>
    <x v="3"/>
    <x v="8"/>
    <s v="Q3"/>
    <x v="0"/>
  </r>
  <r>
    <n v="6972"/>
    <s v="CA-2017-153822"/>
    <x v="20"/>
    <x v="425"/>
    <x v="1"/>
    <s v="AB-10105"/>
    <s v="Adrian Barton"/>
    <x v="0"/>
    <x v="0"/>
    <x v="42"/>
    <s v="Arizona"/>
    <x v="51"/>
    <x v="1"/>
    <x v="201"/>
    <x v="2"/>
    <x v="11"/>
    <x v="202"/>
    <n v="89.584000000000003"/>
    <n v="2"/>
    <n v="0.2"/>
    <n v="4.4791999999999996"/>
    <n v="71.667200000000008"/>
    <n v="17.916800000000002"/>
    <x v="3"/>
    <x v="8"/>
    <s v="Q3"/>
    <x v="0"/>
  </r>
  <r>
    <n v="6973"/>
    <s v="CA-2017-153822"/>
    <x v="20"/>
    <x v="425"/>
    <x v="1"/>
    <s v="AB-10105"/>
    <s v="Adrian Barton"/>
    <x v="0"/>
    <x v="0"/>
    <x v="42"/>
    <s v="Arizona"/>
    <x v="51"/>
    <x v="1"/>
    <x v="1538"/>
    <x v="2"/>
    <x v="7"/>
    <x v="1526"/>
    <n v="471.92"/>
    <n v="2"/>
    <n v="0.2"/>
    <n v="29.495000000000001"/>
    <n v="377.53600000000006"/>
    <n v="94.384000000000015"/>
    <x v="3"/>
    <x v="8"/>
    <s v="Q3"/>
    <x v="0"/>
  </r>
  <r>
    <n v="6974"/>
    <s v="CA-2017-153822"/>
    <x v="20"/>
    <x v="425"/>
    <x v="1"/>
    <s v="AB-10105"/>
    <s v="Adrian Barton"/>
    <x v="0"/>
    <x v="0"/>
    <x v="42"/>
    <s v="Arizona"/>
    <x v="51"/>
    <x v="1"/>
    <x v="58"/>
    <x v="1"/>
    <x v="8"/>
    <x v="58"/>
    <n v="18.18"/>
    <n v="4"/>
    <n v="0.7"/>
    <n v="-13.938000000000001"/>
    <n v="5.4540000000000006"/>
    <n v="12.725999999999999"/>
    <x v="3"/>
    <x v="8"/>
    <s v="Q3"/>
    <x v="0"/>
  </r>
  <r>
    <n v="6975"/>
    <s v="CA-2017-146185"/>
    <x v="175"/>
    <x v="184"/>
    <x v="1"/>
    <s v="CC-12145"/>
    <s v="Charles Crestani"/>
    <x v="0"/>
    <x v="0"/>
    <x v="12"/>
    <s v="Texas"/>
    <x v="14"/>
    <x v="2"/>
    <x v="1571"/>
    <x v="1"/>
    <x v="6"/>
    <x v="1562"/>
    <n v="31.744"/>
    <n v="2"/>
    <n v="0.2"/>
    <n v="8.3328000000000007"/>
    <n v="25.395200000000003"/>
    <n v="6.3488000000000007"/>
    <x v="3"/>
    <x v="8"/>
    <s v="Q3"/>
    <x v="5"/>
  </r>
  <r>
    <n v="6976"/>
    <s v="CA-2015-112144"/>
    <x v="1141"/>
    <x v="790"/>
    <x v="1"/>
    <s v="CY-12745"/>
    <s v="Craig Yedwab"/>
    <x v="1"/>
    <x v="0"/>
    <x v="23"/>
    <s v="Arizona"/>
    <x v="27"/>
    <x v="1"/>
    <x v="1139"/>
    <x v="1"/>
    <x v="2"/>
    <x v="1127"/>
    <n v="5.9039999999999999"/>
    <n v="2"/>
    <n v="0.2"/>
    <n v="1.9925999999999999"/>
    <n v="4.7232000000000003"/>
    <n v="1.1808000000000001"/>
    <x v="1"/>
    <x v="1"/>
    <s v="Q2"/>
    <x v="1"/>
  </r>
  <r>
    <n v="6977"/>
    <s v="CA-2015-112144"/>
    <x v="1141"/>
    <x v="790"/>
    <x v="1"/>
    <s v="CY-12745"/>
    <s v="Craig Yedwab"/>
    <x v="1"/>
    <x v="0"/>
    <x v="23"/>
    <s v="Arizona"/>
    <x v="27"/>
    <x v="1"/>
    <x v="622"/>
    <x v="0"/>
    <x v="5"/>
    <x v="622"/>
    <n v="621.76"/>
    <n v="4"/>
    <n v="0.2"/>
    <n v="46.631999999999998"/>
    <n v="497.40800000000002"/>
    <n v="124.352"/>
    <x v="1"/>
    <x v="1"/>
    <s v="Q2"/>
    <x v="1"/>
  </r>
  <r>
    <n v="6978"/>
    <s v="US-2016-119298"/>
    <x v="881"/>
    <x v="940"/>
    <x v="2"/>
    <s v="EP-13915"/>
    <s v="Emily Phan"/>
    <x v="0"/>
    <x v="0"/>
    <x v="186"/>
    <s v="Arkansas"/>
    <x v="236"/>
    <x v="0"/>
    <x v="993"/>
    <x v="2"/>
    <x v="7"/>
    <x v="985"/>
    <n v="59.98"/>
    <n v="2"/>
    <n v="0"/>
    <n v="17.994"/>
    <n v="59.98"/>
    <n v="0"/>
    <x v="0"/>
    <x v="0"/>
    <s v="Q4"/>
    <x v="5"/>
  </r>
  <r>
    <n v="6979"/>
    <s v="CA-2017-155159"/>
    <x v="920"/>
    <x v="364"/>
    <x v="0"/>
    <s v="DL-13315"/>
    <s v="Delfina Latchford"/>
    <x v="0"/>
    <x v="0"/>
    <x v="118"/>
    <s v="Georgia"/>
    <x v="148"/>
    <x v="0"/>
    <x v="362"/>
    <x v="1"/>
    <x v="10"/>
    <x v="362"/>
    <n v="48.87"/>
    <n v="9"/>
    <n v="0"/>
    <n v="23.946300000000001"/>
    <n v="48.87"/>
    <n v="0"/>
    <x v="3"/>
    <x v="0"/>
    <s v="Q4"/>
    <x v="3"/>
  </r>
  <r>
    <n v="6980"/>
    <s v="CA-2017-149076"/>
    <x v="424"/>
    <x v="992"/>
    <x v="1"/>
    <s v="SO-20335"/>
    <s v="Sean O'Donnell"/>
    <x v="0"/>
    <x v="0"/>
    <x v="1"/>
    <s v="California"/>
    <x v="1"/>
    <x v="1"/>
    <x v="1693"/>
    <x v="1"/>
    <x v="10"/>
    <x v="1681"/>
    <n v="154.9"/>
    <n v="5"/>
    <n v="0"/>
    <n v="69.704999999999998"/>
    <n v="154.9"/>
    <n v="0"/>
    <x v="3"/>
    <x v="9"/>
    <s v="Q1"/>
    <x v="3"/>
  </r>
  <r>
    <n v="6981"/>
    <s v="CA-2014-146990"/>
    <x v="845"/>
    <x v="821"/>
    <x v="2"/>
    <s v="BP-11095"/>
    <s v="Bart Pistole"/>
    <x v="1"/>
    <x v="0"/>
    <x v="20"/>
    <s v="New York"/>
    <x v="23"/>
    <x v="3"/>
    <x v="1084"/>
    <x v="1"/>
    <x v="13"/>
    <x v="1074"/>
    <n v="5.92"/>
    <n v="4"/>
    <n v="0"/>
    <n v="2.8416000000000001"/>
    <n v="5.92"/>
    <n v="0"/>
    <x v="2"/>
    <x v="0"/>
    <s v="Q4"/>
    <x v="5"/>
  </r>
  <r>
    <n v="6982"/>
    <s v="CA-2014-146990"/>
    <x v="845"/>
    <x v="821"/>
    <x v="2"/>
    <s v="BP-11095"/>
    <s v="Bart Pistole"/>
    <x v="1"/>
    <x v="0"/>
    <x v="20"/>
    <s v="New York"/>
    <x v="23"/>
    <x v="3"/>
    <x v="1603"/>
    <x v="1"/>
    <x v="10"/>
    <x v="1595"/>
    <n v="30.18"/>
    <n v="3"/>
    <n v="0"/>
    <n v="13.8828"/>
    <n v="30.18"/>
    <n v="0"/>
    <x v="2"/>
    <x v="0"/>
    <s v="Q4"/>
    <x v="5"/>
  </r>
  <r>
    <n v="6983"/>
    <s v="CA-2016-116526"/>
    <x v="142"/>
    <x v="344"/>
    <x v="1"/>
    <s v="JA-15970"/>
    <s v="Joseph Airdo"/>
    <x v="0"/>
    <x v="0"/>
    <x v="66"/>
    <s v="Michigan"/>
    <x v="83"/>
    <x v="2"/>
    <x v="544"/>
    <x v="1"/>
    <x v="8"/>
    <x v="544"/>
    <n v="24.1"/>
    <n v="5"/>
    <n v="0"/>
    <n v="11.086"/>
    <n v="24.1"/>
    <n v="0"/>
    <x v="0"/>
    <x v="8"/>
    <s v="Q3"/>
    <x v="6"/>
  </r>
  <r>
    <n v="6984"/>
    <s v="CA-2016-116526"/>
    <x v="142"/>
    <x v="344"/>
    <x v="1"/>
    <s v="JA-15970"/>
    <s v="Joseph Airdo"/>
    <x v="0"/>
    <x v="0"/>
    <x v="66"/>
    <s v="Michigan"/>
    <x v="83"/>
    <x v="2"/>
    <x v="402"/>
    <x v="2"/>
    <x v="7"/>
    <x v="403"/>
    <n v="8.7799999999999994"/>
    <n v="1"/>
    <n v="0"/>
    <n v="2.2827999999999999"/>
    <n v="8.7799999999999994"/>
    <n v="0"/>
    <x v="0"/>
    <x v="8"/>
    <s v="Q3"/>
    <x v="6"/>
  </r>
  <r>
    <n v="6985"/>
    <s v="CA-2016-116526"/>
    <x v="142"/>
    <x v="344"/>
    <x v="1"/>
    <s v="JA-15970"/>
    <s v="Joseph Airdo"/>
    <x v="0"/>
    <x v="0"/>
    <x v="66"/>
    <s v="Michigan"/>
    <x v="83"/>
    <x v="2"/>
    <x v="549"/>
    <x v="1"/>
    <x v="9"/>
    <x v="549"/>
    <n v="376.74"/>
    <n v="4"/>
    <n v="0.1"/>
    <n v="71.162000000000006"/>
    <n v="339.06600000000003"/>
    <n v="37.673999999999999"/>
    <x v="0"/>
    <x v="8"/>
    <s v="Q3"/>
    <x v="6"/>
  </r>
  <r>
    <n v="6986"/>
    <s v="CA-2016-116526"/>
    <x v="142"/>
    <x v="344"/>
    <x v="1"/>
    <s v="JA-15970"/>
    <s v="Joseph Airdo"/>
    <x v="0"/>
    <x v="0"/>
    <x v="66"/>
    <s v="Michigan"/>
    <x v="83"/>
    <x v="2"/>
    <x v="777"/>
    <x v="1"/>
    <x v="8"/>
    <x v="776"/>
    <n v="29.52"/>
    <n v="4"/>
    <n v="0"/>
    <n v="14.4648"/>
    <n v="29.52"/>
    <n v="0"/>
    <x v="0"/>
    <x v="8"/>
    <s v="Q3"/>
    <x v="6"/>
  </r>
  <r>
    <n v="6987"/>
    <s v="CA-2016-116526"/>
    <x v="142"/>
    <x v="344"/>
    <x v="1"/>
    <s v="JA-15970"/>
    <s v="Joseph Airdo"/>
    <x v="0"/>
    <x v="0"/>
    <x v="66"/>
    <s v="Michigan"/>
    <x v="83"/>
    <x v="2"/>
    <x v="879"/>
    <x v="1"/>
    <x v="6"/>
    <x v="873"/>
    <n v="11.96"/>
    <n v="2"/>
    <n v="0"/>
    <n v="2.99"/>
    <n v="11.96"/>
    <n v="0"/>
    <x v="0"/>
    <x v="8"/>
    <s v="Q3"/>
    <x v="6"/>
  </r>
  <r>
    <n v="6988"/>
    <s v="CA-2016-116526"/>
    <x v="142"/>
    <x v="344"/>
    <x v="1"/>
    <s v="JA-15970"/>
    <s v="Joseph Airdo"/>
    <x v="0"/>
    <x v="0"/>
    <x v="66"/>
    <s v="Michigan"/>
    <x v="83"/>
    <x v="2"/>
    <x v="1085"/>
    <x v="1"/>
    <x v="8"/>
    <x v="1075"/>
    <n v="26.4"/>
    <n v="5"/>
    <n v="0"/>
    <n v="12.672000000000001"/>
    <n v="26.4"/>
    <n v="0"/>
    <x v="0"/>
    <x v="8"/>
    <s v="Q3"/>
    <x v="6"/>
  </r>
  <r>
    <n v="6989"/>
    <s v="CA-2017-158561"/>
    <x v="343"/>
    <x v="38"/>
    <x v="0"/>
    <s v="BB-11545"/>
    <s v="Brenda Bowman"/>
    <x v="1"/>
    <x v="0"/>
    <x v="2"/>
    <s v="Florida"/>
    <x v="2"/>
    <x v="0"/>
    <x v="1364"/>
    <x v="1"/>
    <x v="9"/>
    <x v="1350"/>
    <n v="1158.1199999999999"/>
    <n v="5"/>
    <n v="0.2"/>
    <n v="130.2885"/>
    <n v="926.49599999999998"/>
    <n v="231.624"/>
    <x v="3"/>
    <x v="0"/>
    <s v="Q4"/>
    <x v="3"/>
  </r>
  <r>
    <n v="6990"/>
    <s v="CA-2017-165099"/>
    <x v="157"/>
    <x v="114"/>
    <x v="2"/>
    <s v="DK-13375"/>
    <s v="Dennis Kane"/>
    <x v="0"/>
    <x v="0"/>
    <x v="488"/>
    <s v="Texas"/>
    <x v="582"/>
    <x v="2"/>
    <x v="1809"/>
    <x v="1"/>
    <x v="9"/>
    <x v="1799"/>
    <n v="1.3919999999999999"/>
    <n v="2"/>
    <n v="0.8"/>
    <n v="-3.7584"/>
    <n v="0.27839999999999993"/>
    <n v="1.1135999999999999"/>
    <x v="3"/>
    <x v="4"/>
    <s v="Q4"/>
    <x v="2"/>
  </r>
  <r>
    <n v="6991"/>
    <s v="CA-2015-109386"/>
    <x v="627"/>
    <x v="681"/>
    <x v="0"/>
    <s v="RH-19600"/>
    <s v="Rob Haberlin"/>
    <x v="0"/>
    <x v="0"/>
    <x v="409"/>
    <s v="Virginia"/>
    <x v="496"/>
    <x v="0"/>
    <x v="667"/>
    <x v="1"/>
    <x v="9"/>
    <x v="667"/>
    <n v="44.43"/>
    <n v="3"/>
    <n v="0"/>
    <n v="18.660599999999999"/>
    <n v="44.43"/>
    <n v="0"/>
    <x v="1"/>
    <x v="0"/>
    <s v="Q4"/>
    <x v="1"/>
  </r>
  <r>
    <n v="6992"/>
    <s v="CA-2015-109386"/>
    <x v="627"/>
    <x v="681"/>
    <x v="0"/>
    <s v="RH-19600"/>
    <s v="Rob Haberlin"/>
    <x v="0"/>
    <x v="0"/>
    <x v="409"/>
    <s v="Virginia"/>
    <x v="496"/>
    <x v="0"/>
    <x v="1409"/>
    <x v="2"/>
    <x v="7"/>
    <x v="1396"/>
    <n v="226.2"/>
    <n v="5"/>
    <n v="0"/>
    <n v="58.811999999999998"/>
    <n v="226.2"/>
    <n v="0"/>
    <x v="1"/>
    <x v="0"/>
    <s v="Q4"/>
    <x v="1"/>
  </r>
  <r>
    <n v="6993"/>
    <s v="CA-2015-109386"/>
    <x v="627"/>
    <x v="681"/>
    <x v="0"/>
    <s v="RH-19600"/>
    <s v="Rob Haberlin"/>
    <x v="0"/>
    <x v="0"/>
    <x v="409"/>
    <s v="Virginia"/>
    <x v="496"/>
    <x v="0"/>
    <x v="1292"/>
    <x v="0"/>
    <x v="5"/>
    <x v="1278"/>
    <n v="186.54"/>
    <n v="3"/>
    <n v="0"/>
    <n v="41.038800000000002"/>
    <n v="186.54"/>
    <n v="0"/>
    <x v="1"/>
    <x v="0"/>
    <s v="Q4"/>
    <x v="1"/>
  </r>
  <r>
    <n v="6994"/>
    <s v="CA-2015-109386"/>
    <x v="627"/>
    <x v="681"/>
    <x v="0"/>
    <s v="RH-19600"/>
    <s v="Rob Haberlin"/>
    <x v="0"/>
    <x v="0"/>
    <x v="409"/>
    <s v="Virginia"/>
    <x v="496"/>
    <x v="0"/>
    <x v="108"/>
    <x v="1"/>
    <x v="6"/>
    <x v="108"/>
    <n v="265.86"/>
    <n v="7"/>
    <n v="0"/>
    <n v="79.757999999999996"/>
    <n v="265.86"/>
    <n v="0"/>
    <x v="1"/>
    <x v="0"/>
    <s v="Q4"/>
    <x v="1"/>
  </r>
  <r>
    <n v="6995"/>
    <s v="CA-2015-109386"/>
    <x v="627"/>
    <x v="681"/>
    <x v="0"/>
    <s v="RH-19600"/>
    <s v="Rob Haberlin"/>
    <x v="0"/>
    <x v="0"/>
    <x v="409"/>
    <s v="Virginia"/>
    <x v="496"/>
    <x v="0"/>
    <x v="311"/>
    <x v="1"/>
    <x v="6"/>
    <x v="311"/>
    <n v="27.9"/>
    <n v="5"/>
    <n v="0"/>
    <n v="6.9749999999999996"/>
    <n v="27.9"/>
    <n v="0"/>
    <x v="1"/>
    <x v="0"/>
    <s v="Q4"/>
    <x v="1"/>
  </r>
  <r>
    <n v="6996"/>
    <s v="CA-2015-166800"/>
    <x v="902"/>
    <x v="6"/>
    <x v="1"/>
    <s v="AG-10300"/>
    <s v="Aleksandra Gannaway"/>
    <x v="1"/>
    <x v="0"/>
    <x v="98"/>
    <s v="Nevada"/>
    <x v="121"/>
    <x v="1"/>
    <x v="1037"/>
    <x v="1"/>
    <x v="9"/>
    <x v="1027"/>
    <n v="31.08"/>
    <n v="4"/>
    <n v="0"/>
    <n v="8.3916000000000004"/>
    <n v="31.08"/>
    <n v="0"/>
    <x v="1"/>
    <x v="0"/>
    <s v="Q4"/>
    <x v="6"/>
  </r>
  <r>
    <n v="6997"/>
    <s v="CA-2017-117443"/>
    <x v="331"/>
    <x v="209"/>
    <x v="0"/>
    <s v="JB-15400"/>
    <s v="Jennifer Braxton"/>
    <x v="1"/>
    <x v="0"/>
    <x v="179"/>
    <s v="Illinois"/>
    <x v="228"/>
    <x v="2"/>
    <x v="153"/>
    <x v="1"/>
    <x v="8"/>
    <x v="154"/>
    <n v="13.84"/>
    <n v="4"/>
    <n v="0.8"/>
    <n v="-22.143999999999998"/>
    <n v="2.7679999999999993"/>
    <n v="11.072000000000001"/>
    <x v="3"/>
    <x v="4"/>
    <s v="Q4"/>
    <x v="3"/>
  </r>
  <r>
    <n v="6998"/>
    <s v="CA-2017-117443"/>
    <x v="331"/>
    <x v="209"/>
    <x v="0"/>
    <s v="JB-15400"/>
    <s v="Jennifer Braxton"/>
    <x v="1"/>
    <x v="0"/>
    <x v="179"/>
    <s v="Illinois"/>
    <x v="228"/>
    <x v="2"/>
    <x v="1082"/>
    <x v="1"/>
    <x v="10"/>
    <x v="1072"/>
    <n v="175.87200000000001"/>
    <n v="4"/>
    <n v="0.2"/>
    <n v="63.753599999999999"/>
    <n v="140.69760000000002"/>
    <n v="35.174400000000006"/>
    <x v="3"/>
    <x v="4"/>
    <s v="Q4"/>
    <x v="3"/>
  </r>
  <r>
    <n v="6999"/>
    <s v="US-2016-134369"/>
    <x v="1142"/>
    <x v="42"/>
    <x v="1"/>
    <s v="BC-11125"/>
    <s v="Becky Castell"/>
    <x v="2"/>
    <x v="0"/>
    <x v="229"/>
    <s v="California"/>
    <x v="286"/>
    <x v="1"/>
    <x v="727"/>
    <x v="1"/>
    <x v="10"/>
    <x v="1552"/>
    <n v="12.96"/>
    <n v="2"/>
    <n v="0"/>
    <n v="6.3503999999999996"/>
    <n v="12.96"/>
    <n v="0"/>
    <x v="0"/>
    <x v="8"/>
    <s v="Q3"/>
    <x v="5"/>
  </r>
  <r>
    <n v="7000"/>
    <s v="CA-2017-123687"/>
    <x v="1143"/>
    <x v="990"/>
    <x v="2"/>
    <s v="KC-16675"/>
    <s v="Kimberly Carter"/>
    <x v="1"/>
    <x v="0"/>
    <x v="103"/>
    <s v="Kentucky"/>
    <x v="175"/>
    <x v="0"/>
    <x v="1710"/>
    <x v="1"/>
    <x v="9"/>
    <x v="1699"/>
    <n v="208.44"/>
    <n v="3"/>
    <n v="0"/>
    <n v="62.531999999999996"/>
    <n v="208.44"/>
    <n v="0"/>
    <x v="3"/>
    <x v="5"/>
    <s v="Q2"/>
    <x v="5"/>
  </r>
  <r>
    <n v="7001"/>
    <s v="CA-2017-123687"/>
    <x v="1143"/>
    <x v="990"/>
    <x v="2"/>
    <s v="KC-16675"/>
    <s v="Kimberly Carter"/>
    <x v="1"/>
    <x v="0"/>
    <x v="103"/>
    <s v="Kentucky"/>
    <x v="175"/>
    <x v="0"/>
    <x v="505"/>
    <x v="1"/>
    <x v="14"/>
    <x v="505"/>
    <n v="25.76"/>
    <n v="2"/>
    <n v="0"/>
    <n v="0.77280000000000004"/>
    <n v="25.76"/>
    <n v="0"/>
    <x v="3"/>
    <x v="5"/>
    <s v="Q2"/>
    <x v="5"/>
  </r>
  <r>
    <n v="7002"/>
    <s v="CA-2015-104871"/>
    <x v="1110"/>
    <x v="1157"/>
    <x v="1"/>
    <s v="DR-12940"/>
    <s v="Daniel Raglin"/>
    <x v="2"/>
    <x v="0"/>
    <x v="489"/>
    <s v="Illinois"/>
    <x v="583"/>
    <x v="2"/>
    <x v="1585"/>
    <x v="0"/>
    <x v="1"/>
    <x v="1576"/>
    <n v="366.74400000000003"/>
    <n v="4"/>
    <n v="0.3"/>
    <n v="-110.0232"/>
    <n v="256.7208"/>
    <n v="110.0232"/>
    <x v="1"/>
    <x v="10"/>
    <s v="Q1"/>
    <x v="2"/>
  </r>
  <r>
    <n v="7003"/>
    <s v="CA-2014-133158"/>
    <x v="710"/>
    <x v="760"/>
    <x v="0"/>
    <s v="DW-13195"/>
    <s v="David Wiener"/>
    <x v="1"/>
    <x v="0"/>
    <x v="1"/>
    <s v="California"/>
    <x v="62"/>
    <x v="1"/>
    <x v="479"/>
    <x v="0"/>
    <x v="5"/>
    <x v="480"/>
    <n v="289.24"/>
    <n v="7"/>
    <n v="0"/>
    <n v="26.031600000000001"/>
    <n v="289.24"/>
    <n v="0"/>
    <x v="2"/>
    <x v="6"/>
    <s v="Q3"/>
    <x v="0"/>
  </r>
  <r>
    <n v="7004"/>
    <s v="CA-2014-133158"/>
    <x v="710"/>
    <x v="760"/>
    <x v="0"/>
    <s v="DW-13195"/>
    <s v="David Wiener"/>
    <x v="1"/>
    <x v="0"/>
    <x v="1"/>
    <s v="California"/>
    <x v="62"/>
    <x v="1"/>
    <x v="1311"/>
    <x v="1"/>
    <x v="8"/>
    <x v="1297"/>
    <n v="69.456000000000003"/>
    <n v="2"/>
    <n v="0.2"/>
    <n v="22.5732"/>
    <n v="55.564800000000005"/>
    <n v="13.891200000000001"/>
    <x v="2"/>
    <x v="6"/>
    <s v="Q3"/>
    <x v="0"/>
  </r>
  <r>
    <n v="7005"/>
    <s v="CA-2014-126333"/>
    <x v="851"/>
    <x v="58"/>
    <x v="1"/>
    <s v="ME-18010"/>
    <s v="Michelle Ellison"/>
    <x v="1"/>
    <x v="0"/>
    <x v="396"/>
    <s v="Texas"/>
    <x v="482"/>
    <x v="2"/>
    <x v="1396"/>
    <x v="1"/>
    <x v="10"/>
    <x v="1383"/>
    <n v="5.1840000000000002"/>
    <n v="1"/>
    <n v="0.2"/>
    <n v="1.8144"/>
    <n v="4.1472000000000007"/>
    <n v="1.0368000000000002"/>
    <x v="2"/>
    <x v="4"/>
    <s v="Q4"/>
    <x v="0"/>
  </r>
  <r>
    <n v="7006"/>
    <s v="CA-2015-141740"/>
    <x v="549"/>
    <x v="745"/>
    <x v="1"/>
    <s v="JF-15490"/>
    <s v="Jeremy Farry"/>
    <x v="0"/>
    <x v="0"/>
    <x v="20"/>
    <s v="New York"/>
    <x v="29"/>
    <x v="3"/>
    <x v="1756"/>
    <x v="0"/>
    <x v="1"/>
    <x v="1746"/>
    <n v="205.16399999999999"/>
    <n v="2"/>
    <n v="0.1"/>
    <n v="13.6776"/>
    <n v="184.64759999999998"/>
    <n v="20.516400000000001"/>
    <x v="1"/>
    <x v="0"/>
    <s v="Q4"/>
    <x v="1"/>
  </r>
  <r>
    <n v="7007"/>
    <s v="CA-2014-119466"/>
    <x v="534"/>
    <x v="444"/>
    <x v="1"/>
    <s v="SP-20860"/>
    <s v="Sung Pak"/>
    <x v="1"/>
    <x v="0"/>
    <x v="22"/>
    <s v="Illinois"/>
    <x v="36"/>
    <x v="2"/>
    <x v="1445"/>
    <x v="0"/>
    <x v="5"/>
    <x v="1432"/>
    <n v="8.5440000000000005"/>
    <n v="2"/>
    <n v="0.6"/>
    <n v="-7.476"/>
    <n v="3.4176000000000002"/>
    <n v="5.1264000000000003"/>
    <x v="2"/>
    <x v="4"/>
    <s v="Q4"/>
    <x v="2"/>
  </r>
  <r>
    <n v="7008"/>
    <s v="CA-2015-154823"/>
    <x v="291"/>
    <x v="454"/>
    <x v="1"/>
    <s v="KN-16390"/>
    <s v="Katherine Nockton"/>
    <x v="1"/>
    <x v="0"/>
    <x v="24"/>
    <s v="Ohio"/>
    <x v="157"/>
    <x v="3"/>
    <x v="410"/>
    <x v="1"/>
    <x v="8"/>
    <x v="410"/>
    <n v="12.827999999999999"/>
    <n v="2"/>
    <n v="0.7"/>
    <n v="-8.9795999999999996"/>
    <n v="3.8484000000000003"/>
    <n v="8.9795999999999996"/>
    <x v="1"/>
    <x v="6"/>
    <s v="Q3"/>
    <x v="5"/>
  </r>
  <r>
    <n v="7009"/>
    <s v="CA-2015-154823"/>
    <x v="291"/>
    <x v="454"/>
    <x v="1"/>
    <s v="KN-16390"/>
    <s v="Katherine Nockton"/>
    <x v="1"/>
    <x v="0"/>
    <x v="24"/>
    <s v="Ohio"/>
    <x v="157"/>
    <x v="3"/>
    <x v="463"/>
    <x v="0"/>
    <x v="1"/>
    <x v="464"/>
    <n v="598.45799999999997"/>
    <n v="3"/>
    <n v="0.3"/>
    <n v="-42.747"/>
    <n v="418.92059999999998"/>
    <n v="179.53739999999999"/>
    <x v="1"/>
    <x v="6"/>
    <s v="Q3"/>
    <x v="5"/>
  </r>
  <r>
    <n v="7010"/>
    <s v="CA-2015-154823"/>
    <x v="291"/>
    <x v="454"/>
    <x v="1"/>
    <s v="KN-16390"/>
    <s v="Katherine Nockton"/>
    <x v="1"/>
    <x v="0"/>
    <x v="24"/>
    <s v="Ohio"/>
    <x v="157"/>
    <x v="3"/>
    <x v="1525"/>
    <x v="0"/>
    <x v="5"/>
    <x v="1512"/>
    <n v="25.984000000000002"/>
    <n v="1"/>
    <n v="0.2"/>
    <n v="-3.8976000000000002"/>
    <n v="20.787200000000002"/>
    <n v="5.1968000000000005"/>
    <x v="1"/>
    <x v="6"/>
    <s v="Q3"/>
    <x v="5"/>
  </r>
  <r>
    <n v="7011"/>
    <s v="US-2014-135881"/>
    <x v="235"/>
    <x v="248"/>
    <x v="1"/>
    <s v="GT-14710"/>
    <s v="Greg Tran"/>
    <x v="0"/>
    <x v="0"/>
    <x v="20"/>
    <s v="New York"/>
    <x v="45"/>
    <x v="3"/>
    <x v="1366"/>
    <x v="1"/>
    <x v="8"/>
    <x v="307"/>
    <n v="17.96"/>
    <n v="5"/>
    <n v="0.2"/>
    <n v="5.8369999999999997"/>
    <n v="14.368000000000002"/>
    <n v="3.5920000000000005"/>
    <x v="2"/>
    <x v="5"/>
    <s v="Q2"/>
    <x v="5"/>
  </r>
  <r>
    <n v="7012"/>
    <s v="US-2014-135881"/>
    <x v="235"/>
    <x v="248"/>
    <x v="1"/>
    <s v="GT-14710"/>
    <s v="Greg Tran"/>
    <x v="0"/>
    <x v="0"/>
    <x v="20"/>
    <s v="New York"/>
    <x v="45"/>
    <x v="3"/>
    <x v="1576"/>
    <x v="1"/>
    <x v="14"/>
    <x v="1567"/>
    <n v="5.04"/>
    <n v="2"/>
    <n v="0"/>
    <n v="0.1512"/>
    <n v="5.04"/>
    <n v="0"/>
    <x v="2"/>
    <x v="5"/>
    <s v="Q2"/>
    <x v="5"/>
  </r>
  <r>
    <n v="7013"/>
    <s v="US-2014-135881"/>
    <x v="235"/>
    <x v="248"/>
    <x v="1"/>
    <s v="GT-14710"/>
    <s v="Greg Tran"/>
    <x v="0"/>
    <x v="0"/>
    <x v="20"/>
    <s v="New York"/>
    <x v="45"/>
    <x v="3"/>
    <x v="77"/>
    <x v="1"/>
    <x v="9"/>
    <x v="77"/>
    <n v="208.16"/>
    <n v="1"/>
    <n v="0"/>
    <n v="56.203200000000002"/>
    <n v="208.16"/>
    <n v="0"/>
    <x v="2"/>
    <x v="5"/>
    <s v="Q2"/>
    <x v="5"/>
  </r>
  <r>
    <n v="7014"/>
    <s v="CA-2017-141201"/>
    <x v="34"/>
    <x v="33"/>
    <x v="0"/>
    <s v="DB-12910"/>
    <s v="Daniel Byrd"/>
    <x v="2"/>
    <x v="0"/>
    <x v="162"/>
    <s v="California"/>
    <x v="205"/>
    <x v="1"/>
    <x v="672"/>
    <x v="0"/>
    <x v="0"/>
    <x v="672"/>
    <n v="148.25700000000001"/>
    <n v="3"/>
    <n v="0.15"/>
    <n v="15.697800000000001"/>
    <n v="126.01845"/>
    <n v="22.23855"/>
    <x v="3"/>
    <x v="4"/>
    <s v="Q4"/>
    <x v="3"/>
  </r>
  <r>
    <n v="7015"/>
    <s v="CA-2014-114790"/>
    <x v="518"/>
    <x v="1232"/>
    <x v="0"/>
    <s v="FM-14215"/>
    <s v="Filia McAdams"/>
    <x v="1"/>
    <x v="0"/>
    <x v="102"/>
    <s v="Kentucky"/>
    <x v="126"/>
    <x v="0"/>
    <x v="414"/>
    <x v="1"/>
    <x v="9"/>
    <x v="414"/>
    <n v="146.76"/>
    <n v="3"/>
    <n v="0"/>
    <n v="38.157600000000002"/>
    <n v="146.76"/>
    <n v="0"/>
    <x v="2"/>
    <x v="10"/>
    <s v="Q1"/>
    <x v="0"/>
  </r>
  <r>
    <n v="7016"/>
    <s v="CA-2014-114790"/>
    <x v="518"/>
    <x v="1232"/>
    <x v="0"/>
    <s v="FM-14215"/>
    <s v="Filia McAdams"/>
    <x v="1"/>
    <x v="0"/>
    <x v="102"/>
    <s v="Kentucky"/>
    <x v="126"/>
    <x v="0"/>
    <x v="678"/>
    <x v="2"/>
    <x v="11"/>
    <x v="678"/>
    <n v="32.96"/>
    <n v="2"/>
    <n v="0"/>
    <n v="14.172800000000001"/>
    <n v="32.96"/>
    <n v="0"/>
    <x v="2"/>
    <x v="10"/>
    <s v="Q1"/>
    <x v="0"/>
  </r>
  <r>
    <n v="7017"/>
    <s v="CA-2014-114790"/>
    <x v="518"/>
    <x v="1232"/>
    <x v="0"/>
    <s v="FM-14215"/>
    <s v="Filia McAdams"/>
    <x v="1"/>
    <x v="0"/>
    <x v="102"/>
    <s v="Kentucky"/>
    <x v="126"/>
    <x v="0"/>
    <x v="469"/>
    <x v="2"/>
    <x v="7"/>
    <x v="470"/>
    <n v="587.97"/>
    <n v="3"/>
    <n v="0"/>
    <n v="164.63159999999999"/>
    <n v="587.97"/>
    <n v="0"/>
    <x v="2"/>
    <x v="10"/>
    <s v="Q1"/>
    <x v="0"/>
  </r>
  <r>
    <n v="7018"/>
    <s v="CA-2014-114790"/>
    <x v="518"/>
    <x v="1232"/>
    <x v="0"/>
    <s v="FM-14215"/>
    <s v="Filia McAdams"/>
    <x v="1"/>
    <x v="0"/>
    <x v="102"/>
    <s v="Kentucky"/>
    <x v="126"/>
    <x v="0"/>
    <x v="1463"/>
    <x v="1"/>
    <x v="10"/>
    <x v="1449"/>
    <n v="14.94"/>
    <n v="3"/>
    <n v="0"/>
    <n v="7.0217999999999998"/>
    <n v="14.94"/>
    <n v="0"/>
    <x v="2"/>
    <x v="10"/>
    <s v="Q1"/>
    <x v="0"/>
  </r>
  <r>
    <n v="7019"/>
    <s v="US-2016-154256"/>
    <x v="661"/>
    <x v="1233"/>
    <x v="0"/>
    <s v="SM-20005"/>
    <s v="Sally Matthias"/>
    <x v="0"/>
    <x v="0"/>
    <x v="20"/>
    <s v="New York"/>
    <x v="45"/>
    <x v="3"/>
    <x v="1647"/>
    <x v="1"/>
    <x v="2"/>
    <x v="1636"/>
    <n v="25.83"/>
    <n v="7"/>
    <n v="0"/>
    <n v="12.1401"/>
    <n v="25.83"/>
    <n v="0"/>
    <x v="0"/>
    <x v="1"/>
    <s v="Q2"/>
    <x v="6"/>
  </r>
  <r>
    <n v="7020"/>
    <s v="CA-2014-124737"/>
    <x v="709"/>
    <x v="55"/>
    <x v="1"/>
    <s v="AP-10915"/>
    <s v="Arthur Prichep"/>
    <x v="0"/>
    <x v="0"/>
    <x v="60"/>
    <s v="Colorado"/>
    <x v="76"/>
    <x v="1"/>
    <x v="1810"/>
    <x v="1"/>
    <x v="10"/>
    <x v="1800"/>
    <n v="15.552"/>
    <n v="3"/>
    <n v="0.2"/>
    <n v="5.4432"/>
    <n v="12.441600000000001"/>
    <n v="3.1104000000000003"/>
    <x v="2"/>
    <x v="6"/>
    <s v="Q3"/>
    <x v="3"/>
  </r>
  <r>
    <n v="7021"/>
    <s v="CA-2014-124737"/>
    <x v="709"/>
    <x v="55"/>
    <x v="1"/>
    <s v="AP-10915"/>
    <s v="Arthur Prichep"/>
    <x v="0"/>
    <x v="0"/>
    <x v="60"/>
    <s v="Colorado"/>
    <x v="76"/>
    <x v="1"/>
    <x v="1768"/>
    <x v="1"/>
    <x v="14"/>
    <x v="1757"/>
    <n v="6.8"/>
    <n v="1"/>
    <n v="0.2"/>
    <n v="0.51"/>
    <n v="5.44"/>
    <n v="1.36"/>
    <x v="2"/>
    <x v="6"/>
    <s v="Q3"/>
    <x v="3"/>
  </r>
  <r>
    <n v="7022"/>
    <s v="CA-2014-124737"/>
    <x v="709"/>
    <x v="55"/>
    <x v="1"/>
    <s v="AP-10915"/>
    <s v="Arthur Prichep"/>
    <x v="0"/>
    <x v="0"/>
    <x v="60"/>
    <s v="Colorado"/>
    <x v="76"/>
    <x v="1"/>
    <x v="247"/>
    <x v="0"/>
    <x v="5"/>
    <x v="248"/>
    <n v="4.2240000000000002"/>
    <n v="3"/>
    <n v="0.2"/>
    <n v="1.2672000000000001"/>
    <n v="3.3792000000000004"/>
    <n v="0.84480000000000011"/>
    <x v="2"/>
    <x v="6"/>
    <s v="Q3"/>
    <x v="3"/>
  </r>
  <r>
    <n v="7023"/>
    <s v="CA-2014-124737"/>
    <x v="709"/>
    <x v="55"/>
    <x v="1"/>
    <s v="AP-10915"/>
    <s v="Arthur Prichep"/>
    <x v="0"/>
    <x v="0"/>
    <x v="60"/>
    <s v="Colorado"/>
    <x v="76"/>
    <x v="1"/>
    <x v="424"/>
    <x v="2"/>
    <x v="7"/>
    <x v="424"/>
    <n v="143.63999999999999"/>
    <n v="9"/>
    <n v="0.2"/>
    <n v="10.773"/>
    <n v="114.91199999999999"/>
    <n v="28.727999999999998"/>
    <x v="2"/>
    <x v="6"/>
    <s v="Q3"/>
    <x v="3"/>
  </r>
  <r>
    <n v="7024"/>
    <s v="CA-2014-124737"/>
    <x v="709"/>
    <x v="55"/>
    <x v="1"/>
    <s v="AP-10915"/>
    <s v="Arthur Prichep"/>
    <x v="0"/>
    <x v="0"/>
    <x v="60"/>
    <s v="Colorado"/>
    <x v="76"/>
    <x v="1"/>
    <x v="712"/>
    <x v="1"/>
    <x v="10"/>
    <x v="711"/>
    <n v="31.103999999999999"/>
    <n v="6"/>
    <n v="0.2"/>
    <n v="10.8864"/>
    <n v="24.883200000000002"/>
    <n v="6.2208000000000006"/>
    <x v="2"/>
    <x v="6"/>
    <s v="Q3"/>
    <x v="3"/>
  </r>
  <r>
    <n v="7025"/>
    <s v="CA-2014-124737"/>
    <x v="709"/>
    <x v="55"/>
    <x v="1"/>
    <s v="AP-10915"/>
    <s v="Arthur Prichep"/>
    <x v="0"/>
    <x v="0"/>
    <x v="60"/>
    <s v="Colorado"/>
    <x v="76"/>
    <x v="1"/>
    <x v="1030"/>
    <x v="1"/>
    <x v="10"/>
    <x v="1021"/>
    <n v="223.05600000000001"/>
    <n v="9"/>
    <n v="0.2"/>
    <n v="69.704999999999998"/>
    <n v="178.44480000000001"/>
    <n v="44.611200000000004"/>
    <x v="2"/>
    <x v="6"/>
    <s v="Q3"/>
    <x v="3"/>
  </r>
  <r>
    <n v="7026"/>
    <s v="US-2017-101840"/>
    <x v="695"/>
    <x v="1234"/>
    <x v="1"/>
    <s v="SP-20545"/>
    <s v="Sibella Parks"/>
    <x v="1"/>
    <x v="0"/>
    <x v="20"/>
    <s v="New York"/>
    <x v="23"/>
    <x v="3"/>
    <x v="529"/>
    <x v="2"/>
    <x v="7"/>
    <x v="529"/>
    <n v="227.46"/>
    <n v="6"/>
    <n v="0"/>
    <n v="65.963399999999993"/>
    <n v="227.46"/>
    <n v="0"/>
    <x v="3"/>
    <x v="11"/>
    <s v="Q1"/>
    <x v="2"/>
  </r>
  <r>
    <n v="7027"/>
    <s v="US-2017-101840"/>
    <x v="695"/>
    <x v="1234"/>
    <x v="1"/>
    <s v="SP-20545"/>
    <s v="Sibella Parks"/>
    <x v="1"/>
    <x v="0"/>
    <x v="20"/>
    <s v="New York"/>
    <x v="23"/>
    <x v="3"/>
    <x v="1784"/>
    <x v="1"/>
    <x v="8"/>
    <x v="1774"/>
    <n v="46.24"/>
    <n v="4"/>
    <n v="0.2"/>
    <n v="15.606"/>
    <n v="36.992000000000004"/>
    <n v="9.2480000000000011"/>
    <x v="3"/>
    <x v="11"/>
    <s v="Q1"/>
    <x v="2"/>
  </r>
  <r>
    <n v="7028"/>
    <s v="CA-2017-131653"/>
    <x v="926"/>
    <x v="60"/>
    <x v="1"/>
    <s v="RD-19585"/>
    <s v="Rob Dowd"/>
    <x v="0"/>
    <x v="0"/>
    <x v="20"/>
    <s v="New York"/>
    <x v="164"/>
    <x v="3"/>
    <x v="709"/>
    <x v="1"/>
    <x v="2"/>
    <x v="708"/>
    <n v="5.22"/>
    <n v="2"/>
    <n v="0"/>
    <n v="2.4011999999999998"/>
    <n v="5.22"/>
    <n v="0"/>
    <x v="3"/>
    <x v="9"/>
    <s v="Q1"/>
    <x v="1"/>
  </r>
  <r>
    <n v="7029"/>
    <s v="US-2016-157840"/>
    <x v="887"/>
    <x v="491"/>
    <x v="0"/>
    <s v="MC-17575"/>
    <s v="Matt Collins"/>
    <x v="0"/>
    <x v="0"/>
    <x v="9"/>
    <s v="Nebraska"/>
    <x v="10"/>
    <x v="2"/>
    <x v="987"/>
    <x v="1"/>
    <x v="10"/>
    <x v="980"/>
    <n v="33.9"/>
    <n v="5"/>
    <n v="0"/>
    <n v="15.593999999999999"/>
    <n v="33.9"/>
    <n v="0"/>
    <x v="0"/>
    <x v="4"/>
    <s v="Q4"/>
    <x v="0"/>
  </r>
  <r>
    <n v="7030"/>
    <s v="CA-2016-145548"/>
    <x v="583"/>
    <x v="619"/>
    <x v="1"/>
    <s v="EB-13750"/>
    <s v="Edward Becker"/>
    <x v="1"/>
    <x v="0"/>
    <x v="20"/>
    <s v="New York"/>
    <x v="164"/>
    <x v="3"/>
    <x v="1190"/>
    <x v="1"/>
    <x v="4"/>
    <x v="683"/>
    <n v="28.14"/>
    <n v="3"/>
    <n v="0"/>
    <n v="7.8792"/>
    <n v="28.14"/>
    <n v="0"/>
    <x v="0"/>
    <x v="0"/>
    <s v="Q4"/>
    <x v="5"/>
  </r>
  <r>
    <n v="7031"/>
    <s v="CA-2016-145548"/>
    <x v="583"/>
    <x v="619"/>
    <x v="1"/>
    <s v="EB-13750"/>
    <s v="Edward Becker"/>
    <x v="1"/>
    <x v="0"/>
    <x v="20"/>
    <s v="New York"/>
    <x v="164"/>
    <x v="3"/>
    <x v="1542"/>
    <x v="2"/>
    <x v="11"/>
    <x v="1530"/>
    <n v="36"/>
    <n v="2"/>
    <n v="0"/>
    <n v="6.48"/>
    <n v="36"/>
    <n v="0"/>
    <x v="0"/>
    <x v="0"/>
    <s v="Q4"/>
    <x v="5"/>
  </r>
  <r>
    <n v="7032"/>
    <s v="CA-2016-145548"/>
    <x v="583"/>
    <x v="619"/>
    <x v="1"/>
    <s v="EB-13750"/>
    <s v="Edward Becker"/>
    <x v="1"/>
    <x v="0"/>
    <x v="20"/>
    <s v="New York"/>
    <x v="164"/>
    <x v="3"/>
    <x v="290"/>
    <x v="1"/>
    <x v="6"/>
    <x v="290"/>
    <n v="92.94"/>
    <n v="3"/>
    <n v="0"/>
    <n v="25.093800000000002"/>
    <n v="92.94"/>
    <n v="0"/>
    <x v="0"/>
    <x v="0"/>
    <s v="Q4"/>
    <x v="5"/>
  </r>
  <r>
    <n v="7033"/>
    <s v="CA-2016-145548"/>
    <x v="583"/>
    <x v="619"/>
    <x v="1"/>
    <s v="EB-13750"/>
    <s v="Edward Becker"/>
    <x v="1"/>
    <x v="0"/>
    <x v="20"/>
    <s v="New York"/>
    <x v="164"/>
    <x v="3"/>
    <x v="1209"/>
    <x v="0"/>
    <x v="1"/>
    <x v="1194"/>
    <n v="245.64599999999999"/>
    <n v="3"/>
    <n v="0.1"/>
    <n v="8.1882000000000001"/>
    <n v="221.0814"/>
    <n v="24.564599999999999"/>
    <x v="0"/>
    <x v="0"/>
    <s v="Q4"/>
    <x v="5"/>
  </r>
  <r>
    <n v="7034"/>
    <s v="CA-2016-145548"/>
    <x v="583"/>
    <x v="619"/>
    <x v="1"/>
    <s v="EB-13750"/>
    <s v="Edward Becker"/>
    <x v="1"/>
    <x v="0"/>
    <x v="20"/>
    <s v="New York"/>
    <x v="164"/>
    <x v="3"/>
    <x v="710"/>
    <x v="1"/>
    <x v="8"/>
    <x v="709"/>
    <n v="55.008000000000003"/>
    <n v="3"/>
    <n v="0.2"/>
    <n v="17.190000000000001"/>
    <n v="44.006400000000006"/>
    <n v="11.001600000000002"/>
    <x v="0"/>
    <x v="0"/>
    <s v="Q4"/>
    <x v="5"/>
  </r>
  <r>
    <n v="7035"/>
    <s v="CA-2016-145548"/>
    <x v="583"/>
    <x v="619"/>
    <x v="1"/>
    <s v="EB-13750"/>
    <s v="Edward Becker"/>
    <x v="1"/>
    <x v="0"/>
    <x v="20"/>
    <s v="New York"/>
    <x v="164"/>
    <x v="3"/>
    <x v="908"/>
    <x v="1"/>
    <x v="8"/>
    <x v="900"/>
    <n v="35.231999999999999"/>
    <n v="3"/>
    <n v="0.2"/>
    <n v="11.4504"/>
    <n v="28.185600000000001"/>
    <n v="7.0464000000000002"/>
    <x v="0"/>
    <x v="0"/>
    <s v="Q4"/>
    <x v="5"/>
  </r>
  <r>
    <n v="7036"/>
    <s v="CA-2017-119494"/>
    <x v="45"/>
    <x v="87"/>
    <x v="1"/>
    <s v="JE-15610"/>
    <s v="Jim Epp"/>
    <x v="1"/>
    <x v="0"/>
    <x v="70"/>
    <s v="California"/>
    <x v="188"/>
    <x v="1"/>
    <x v="635"/>
    <x v="0"/>
    <x v="1"/>
    <x v="635"/>
    <n v="523.39200000000005"/>
    <n v="3"/>
    <n v="0.2"/>
    <n v="52.339199999999998"/>
    <n v="418.71360000000004"/>
    <n v="104.67840000000001"/>
    <x v="3"/>
    <x v="0"/>
    <s v="Q4"/>
    <x v="6"/>
  </r>
  <r>
    <n v="7037"/>
    <s v="CA-2014-124618"/>
    <x v="1073"/>
    <x v="352"/>
    <x v="0"/>
    <s v="CS-11860"/>
    <s v="Cari Schnelling"/>
    <x v="0"/>
    <x v="0"/>
    <x v="121"/>
    <s v="Florida"/>
    <x v="152"/>
    <x v="0"/>
    <x v="851"/>
    <x v="2"/>
    <x v="16"/>
    <x v="844"/>
    <n v="479.98399999999998"/>
    <n v="2"/>
    <n v="0.2"/>
    <n v="89.997"/>
    <n v="383.98720000000003"/>
    <n v="95.996800000000007"/>
    <x v="2"/>
    <x v="5"/>
    <s v="Q2"/>
    <x v="5"/>
  </r>
  <r>
    <n v="7038"/>
    <s v="CA-2017-161970"/>
    <x v="585"/>
    <x v="474"/>
    <x v="1"/>
    <s v="PB-19105"/>
    <s v="Peter Bühler"/>
    <x v="0"/>
    <x v="0"/>
    <x v="214"/>
    <s v="Georgia"/>
    <x v="268"/>
    <x v="0"/>
    <x v="1330"/>
    <x v="1"/>
    <x v="10"/>
    <x v="1315"/>
    <n v="12.96"/>
    <n v="2"/>
    <n v="0"/>
    <n v="6.2207999999999997"/>
    <n v="12.96"/>
    <n v="0"/>
    <x v="3"/>
    <x v="8"/>
    <s v="Q3"/>
    <x v="5"/>
  </r>
  <r>
    <n v="7039"/>
    <s v="CA-2017-161970"/>
    <x v="585"/>
    <x v="474"/>
    <x v="1"/>
    <s v="PB-19105"/>
    <s v="Peter Bühler"/>
    <x v="0"/>
    <x v="0"/>
    <x v="214"/>
    <s v="Georgia"/>
    <x v="268"/>
    <x v="0"/>
    <x v="1811"/>
    <x v="1"/>
    <x v="6"/>
    <x v="1801"/>
    <n v="17.940000000000001"/>
    <n v="3"/>
    <n v="0"/>
    <n v="6.4584000000000001"/>
    <n v="17.940000000000001"/>
    <n v="0"/>
    <x v="3"/>
    <x v="8"/>
    <s v="Q3"/>
    <x v="5"/>
  </r>
  <r>
    <n v="7040"/>
    <s v="CA-2017-103443"/>
    <x v="94"/>
    <x v="350"/>
    <x v="1"/>
    <s v="AT-10735"/>
    <s v="Annie Thurman"/>
    <x v="0"/>
    <x v="0"/>
    <x v="20"/>
    <s v="New York"/>
    <x v="29"/>
    <x v="3"/>
    <x v="225"/>
    <x v="1"/>
    <x v="4"/>
    <x v="226"/>
    <n v="166.72"/>
    <n v="2"/>
    <n v="0"/>
    <n v="41.68"/>
    <n v="166.72"/>
    <n v="0"/>
    <x v="3"/>
    <x v="4"/>
    <s v="Q4"/>
    <x v="1"/>
  </r>
  <r>
    <n v="7041"/>
    <s v="CA-2017-103443"/>
    <x v="94"/>
    <x v="350"/>
    <x v="1"/>
    <s v="AT-10735"/>
    <s v="Annie Thurman"/>
    <x v="0"/>
    <x v="0"/>
    <x v="20"/>
    <s v="New York"/>
    <x v="29"/>
    <x v="3"/>
    <x v="1339"/>
    <x v="1"/>
    <x v="8"/>
    <x v="1324"/>
    <n v="24.815999999999999"/>
    <n v="3"/>
    <n v="0.2"/>
    <n v="8.3754000000000008"/>
    <n v="19.852800000000002"/>
    <n v="4.9632000000000005"/>
    <x v="3"/>
    <x v="4"/>
    <s v="Q4"/>
    <x v="1"/>
  </r>
  <r>
    <n v="7042"/>
    <s v="CA-2017-103443"/>
    <x v="94"/>
    <x v="350"/>
    <x v="1"/>
    <s v="AT-10735"/>
    <s v="Annie Thurman"/>
    <x v="0"/>
    <x v="0"/>
    <x v="20"/>
    <s v="New York"/>
    <x v="29"/>
    <x v="3"/>
    <x v="1292"/>
    <x v="0"/>
    <x v="5"/>
    <x v="1278"/>
    <n v="124.36"/>
    <n v="2"/>
    <n v="0"/>
    <n v="27.359200000000001"/>
    <n v="124.36"/>
    <n v="0"/>
    <x v="3"/>
    <x v="4"/>
    <s v="Q4"/>
    <x v="1"/>
  </r>
  <r>
    <n v="7043"/>
    <s v="US-2017-165358"/>
    <x v="930"/>
    <x v="989"/>
    <x v="1"/>
    <s v="SV-20365"/>
    <s v="Seth Vernon"/>
    <x v="0"/>
    <x v="0"/>
    <x v="10"/>
    <s v="Pennsylvania"/>
    <x v="63"/>
    <x v="3"/>
    <x v="1687"/>
    <x v="2"/>
    <x v="16"/>
    <x v="1675"/>
    <n v="599.97"/>
    <n v="5"/>
    <n v="0.4"/>
    <n v="69.996499999999997"/>
    <n v="359.98200000000003"/>
    <n v="239.98800000000003"/>
    <x v="3"/>
    <x v="7"/>
    <s v="Q3"/>
    <x v="0"/>
  </r>
  <r>
    <n v="7044"/>
    <s v="US-2017-165358"/>
    <x v="930"/>
    <x v="989"/>
    <x v="1"/>
    <s v="SV-20365"/>
    <s v="Seth Vernon"/>
    <x v="0"/>
    <x v="0"/>
    <x v="10"/>
    <s v="Pennsylvania"/>
    <x v="63"/>
    <x v="3"/>
    <x v="474"/>
    <x v="0"/>
    <x v="1"/>
    <x v="475"/>
    <n v="198.744"/>
    <n v="4"/>
    <n v="0.3"/>
    <n v="-14.196"/>
    <n v="139.1208"/>
    <n v="59.623199999999997"/>
    <x v="3"/>
    <x v="7"/>
    <s v="Q3"/>
    <x v="0"/>
  </r>
  <r>
    <n v="7045"/>
    <s v="US-2017-165358"/>
    <x v="930"/>
    <x v="989"/>
    <x v="1"/>
    <s v="SV-20365"/>
    <s v="Seth Vernon"/>
    <x v="0"/>
    <x v="0"/>
    <x v="10"/>
    <s v="Pennsylvania"/>
    <x v="63"/>
    <x v="3"/>
    <x v="1322"/>
    <x v="1"/>
    <x v="14"/>
    <x v="1308"/>
    <n v="9.1839999999999993"/>
    <n v="2"/>
    <n v="0.2"/>
    <n v="1.1479999999999999"/>
    <n v="7.3472"/>
    <n v="1.8368"/>
    <x v="3"/>
    <x v="7"/>
    <s v="Q3"/>
    <x v="0"/>
  </r>
  <r>
    <n v="7046"/>
    <s v="CA-2016-160136"/>
    <x v="54"/>
    <x v="333"/>
    <x v="1"/>
    <s v="PJ-18835"/>
    <s v="Patrick Jones"/>
    <x v="1"/>
    <x v="0"/>
    <x v="61"/>
    <s v="Texas"/>
    <x v="162"/>
    <x v="2"/>
    <x v="1215"/>
    <x v="1"/>
    <x v="10"/>
    <x v="1199"/>
    <n v="9.2479999999999993"/>
    <n v="2"/>
    <n v="0.2"/>
    <n v="3.3523999999999998"/>
    <n v="7.3983999999999996"/>
    <n v="1.8495999999999999"/>
    <x v="0"/>
    <x v="0"/>
    <s v="Q4"/>
    <x v="6"/>
  </r>
  <r>
    <n v="7047"/>
    <s v="CA-2014-150581"/>
    <x v="918"/>
    <x v="1021"/>
    <x v="1"/>
    <s v="NM-18445"/>
    <s v="Nathan Mautz"/>
    <x v="2"/>
    <x v="0"/>
    <x v="3"/>
    <s v="California"/>
    <x v="137"/>
    <x v="1"/>
    <x v="209"/>
    <x v="0"/>
    <x v="3"/>
    <x v="210"/>
    <n v="99.591999999999999"/>
    <n v="1"/>
    <n v="0.2"/>
    <n v="2.4897999999999998"/>
    <n v="79.673600000000008"/>
    <n v="19.918400000000002"/>
    <x v="2"/>
    <x v="3"/>
    <s v="Q2"/>
    <x v="0"/>
  </r>
  <r>
    <n v="7048"/>
    <s v="CA-2014-150581"/>
    <x v="918"/>
    <x v="1021"/>
    <x v="1"/>
    <s v="NM-18445"/>
    <s v="Nathan Mautz"/>
    <x v="2"/>
    <x v="0"/>
    <x v="3"/>
    <s v="California"/>
    <x v="137"/>
    <x v="1"/>
    <x v="295"/>
    <x v="2"/>
    <x v="11"/>
    <x v="295"/>
    <n v="399.96"/>
    <n v="4"/>
    <n v="0"/>
    <n v="139.98599999999999"/>
    <n v="399.96"/>
    <n v="0"/>
    <x v="2"/>
    <x v="3"/>
    <s v="Q2"/>
    <x v="0"/>
  </r>
  <r>
    <n v="7049"/>
    <s v="CA-2016-119515"/>
    <x v="1041"/>
    <x v="1070"/>
    <x v="2"/>
    <s v="TR-21325"/>
    <s v="Toby Ritter"/>
    <x v="0"/>
    <x v="0"/>
    <x v="316"/>
    <s v="Tennessee"/>
    <x v="394"/>
    <x v="0"/>
    <x v="1553"/>
    <x v="1"/>
    <x v="10"/>
    <x v="1541"/>
    <n v="15.552"/>
    <n v="3"/>
    <n v="0.2"/>
    <n v="5.4432"/>
    <n v="12.441600000000001"/>
    <n v="3.1104000000000003"/>
    <x v="0"/>
    <x v="6"/>
    <s v="Q3"/>
    <x v="1"/>
  </r>
  <r>
    <n v="7050"/>
    <s v="CA-2014-141355"/>
    <x v="794"/>
    <x v="839"/>
    <x v="1"/>
    <s v="BF-11005"/>
    <s v="Barry Franz"/>
    <x v="2"/>
    <x v="0"/>
    <x v="34"/>
    <s v="Colorado"/>
    <x v="42"/>
    <x v="1"/>
    <x v="1583"/>
    <x v="1"/>
    <x v="6"/>
    <x v="1574"/>
    <n v="14.576000000000001"/>
    <n v="2"/>
    <n v="0.2"/>
    <n v="2.3685999999999998"/>
    <n v="11.660800000000002"/>
    <n v="2.9152000000000005"/>
    <x v="2"/>
    <x v="8"/>
    <s v="Q3"/>
    <x v="6"/>
  </r>
  <r>
    <n v="7051"/>
    <s v="CA-2016-165330"/>
    <x v="25"/>
    <x v="440"/>
    <x v="3"/>
    <s v="WB-21850"/>
    <s v="William Brown"/>
    <x v="0"/>
    <x v="0"/>
    <x v="125"/>
    <s v="California"/>
    <x v="158"/>
    <x v="1"/>
    <x v="270"/>
    <x v="1"/>
    <x v="8"/>
    <x v="270"/>
    <n v="209.6"/>
    <n v="5"/>
    <n v="0.2"/>
    <n v="68.12"/>
    <n v="167.68"/>
    <n v="41.92"/>
    <x v="0"/>
    <x v="4"/>
    <s v="Q4"/>
    <x v="1"/>
  </r>
  <r>
    <n v="7052"/>
    <s v="CA-2016-165330"/>
    <x v="25"/>
    <x v="440"/>
    <x v="3"/>
    <s v="WB-21850"/>
    <s v="William Brown"/>
    <x v="0"/>
    <x v="0"/>
    <x v="125"/>
    <s v="California"/>
    <x v="158"/>
    <x v="1"/>
    <x v="1759"/>
    <x v="1"/>
    <x v="6"/>
    <x v="1748"/>
    <n v="23.32"/>
    <n v="2"/>
    <n v="0"/>
    <n v="6.0632000000000001"/>
    <n v="23.32"/>
    <n v="0"/>
    <x v="0"/>
    <x v="4"/>
    <s v="Q4"/>
    <x v="1"/>
  </r>
  <r>
    <n v="7053"/>
    <s v="CA-2016-165330"/>
    <x v="25"/>
    <x v="440"/>
    <x v="3"/>
    <s v="WB-21850"/>
    <s v="William Brown"/>
    <x v="0"/>
    <x v="0"/>
    <x v="125"/>
    <s v="California"/>
    <x v="158"/>
    <x v="1"/>
    <x v="1174"/>
    <x v="1"/>
    <x v="10"/>
    <x v="1160"/>
    <n v="30.98"/>
    <n v="1"/>
    <n v="0"/>
    <n v="13.941000000000001"/>
    <n v="30.98"/>
    <n v="0"/>
    <x v="0"/>
    <x v="4"/>
    <s v="Q4"/>
    <x v="1"/>
  </r>
  <r>
    <n v="7054"/>
    <s v="CA-2016-165330"/>
    <x v="25"/>
    <x v="440"/>
    <x v="3"/>
    <s v="WB-21850"/>
    <s v="William Brown"/>
    <x v="0"/>
    <x v="0"/>
    <x v="125"/>
    <s v="California"/>
    <x v="158"/>
    <x v="1"/>
    <x v="632"/>
    <x v="2"/>
    <x v="11"/>
    <x v="632"/>
    <n v="119.96"/>
    <n v="4"/>
    <n v="0"/>
    <n v="25.191600000000001"/>
    <n v="119.96"/>
    <n v="0"/>
    <x v="0"/>
    <x v="4"/>
    <s v="Q4"/>
    <x v="1"/>
  </r>
  <r>
    <n v="7055"/>
    <s v="CA-2016-165330"/>
    <x v="25"/>
    <x v="440"/>
    <x v="3"/>
    <s v="WB-21850"/>
    <s v="William Brown"/>
    <x v="0"/>
    <x v="0"/>
    <x v="125"/>
    <s v="California"/>
    <x v="158"/>
    <x v="1"/>
    <x v="1209"/>
    <x v="0"/>
    <x v="1"/>
    <x v="1194"/>
    <n v="363.92"/>
    <n v="5"/>
    <n v="0.2"/>
    <n v="-31.843"/>
    <n v="291.13600000000002"/>
    <n v="72.784000000000006"/>
    <x v="0"/>
    <x v="4"/>
    <s v="Q4"/>
    <x v="1"/>
  </r>
  <r>
    <n v="7056"/>
    <s v="CA-2016-165330"/>
    <x v="25"/>
    <x v="440"/>
    <x v="3"/>
    <s v="WB-21850"/>
    <s v="William Brown"/>
    <x v="0"/>
    <x v="0"/>
    <x v="125"/>
    <s v="California"/>
    <x v="158"/>
    <x v="1"/>
    <x v="528"/>
    <x v="1"/>
    <x v="8"/>
    <x v="528"/>
    <n v="35.808"/>
    <n v="3"/>
    <n v="0.2"/>
    <n v="11.19"/>
    <n v="28.6464"/>
    <n v="7.1616"/>
    <x v="0"/>
    <x v="4"/>
    <s v="Q4"/>
    <x v="1"/>
  </r>
  <r>
    <n v="7057"/>
    <s v="CA-2016-165330"/>
    <x v="25"/>
    <x v="440"/>
    <x v="3"/>
    <s v="WB-21850"/>
    <s v="William Brown"/>
    <x v="0"/>
    <x v="0"/>
    <x v="125"/>
    <s v="California"/>
    <x v="158"/>
    <x v="1"/>
    <x v="822"/>
    <x v="1"/>
    <x v="8"/>
    <x v="818"/>
    <n v="122.688"/>
    <n v="9"/>
    <n v="0.2"/>
    <n v="39.873600000000003"/>
    <n v="98.150400000000005"/>
    <n v="24.537600000000001"/>
    <x v="0"/>
    <x v="4"/>
    <s v="Q4"/>
    <x v="1"/>
  </r>
  <r>
    <n v="7058"/>
    <s v="CA-2016-165330"/>
    <x v="25"/>
    <x v="440"/>
    <x v="3"/>
    <s v="WB-21850"/>
    <s v="William Brown"/>
    <x v="0"/>
    <x v="0"/>
    <x v="125"/>
    <s v="California"/>
    <x v="158"/>
    <x v="1"/>
    <x v="898"/>
    <x v="0"/>
    <x v="3"/>
    <x v="891"/>
    <n v="892.13599999999997"/>
    <n v="7"/>
    <n v="0.2"/>
    <n v="111.517"/>
    <n v="713.7088"/>
    <n v="178.4272"/>
    <x v="0"/>
    <x v="4"/>
    <s v="Q4"/>
    <x v="1"/>
  </r>
  <r>
    <n v="7059"/>
    <s v="CA-2016-165330"/>
    <x v="25"/>
    <x v="440"/>
    <x v="3"/>
    <s v="WB-21850"/>
    <s v="William Brown"/>
    <x v="0"/>
    <x v="0"/>
    <x v="125"/>
    <s v="California"/>
    <x v="158"/>
    <x v="1"/>
    <x v="1764"/>
    <x v="1"/>
    <x v="4"/>
    <x v="1753"/>
    <n v="50.22"/>
    <n v="3"/>
    <n v="0"/>
    <n v="2.0087999999999999"/>
    <n v="50.22"/>
    <n v="0"/>
    <x v="0"/>
    <x v="4"/>
    <s v="Q4"/>
    <x v="1"/>
  </r>
  <r>
    <n v="7060"/>
    <s v="CA-2016-165330"/>
    <x v="25"/>
    <x v="440"/>
    <x v="3"/>
    <s v="WB-21850"/>
    <s v="William Brown"/>
    <x v="0"/>
    <x v="0"/>
    <x v="125"/>
    <s v="California"/>
    <x v="158"/>
    <x v="1"/>
    <x v="586"/>
    <x v="1"/>
    <x v="9"/>
    <x v="586"/>
    <n v="83.42"/>
    <n v="2"/>
    <n v="0"/>
    <n v="24.191800000000001"/>
    <n v="83.42"/>
    <n v="0"/>
    <x v="0"/>
    <x v="4"/>
    <s v="Q4"/>
    <x v="1"/>
  </r>
  <r>
    <n v="7061"/>
    <s v="CA-2016-165330"/>
    <x v="25"/>
    <x v="440"/>
    <x v="3"/>
    <s v="WB-21850"/>
    <s v="William Brown"/>
    <x v="0"/>
    <x v="0"/>
    <x v="125"/>
    <s v="California"/>
    <x v="158"/>
    <x v="1"/>
    <x v="1812"/>
    <x v="1"/>
    <x v="8"/>
    <x v="1802"/>
    <n v="5.8719999999999999"/>
    <n v="2"/>
    <n v="0.2"/>
    <n v="2.1286"/>
    <n v="4.6976000000000004"/>
    <n v="1.1744000000000001"/>
    <x v="0"/>
    <x v="4"/>
    <s v="Q4"/>
    <x v="1"/>
  </r>
  <r>
    <n v="7062"/>
    <s v="CA-2015-132633"/>
    <x v="302"/>
    <x v="43"/>
    <x v="0"/>
    <s v="KH-16630"/>
    <s v="Ken Heidel"/>
    <x v="1"/>
    <x v="0"/>
    <x v="213"/>
    <s v="Utah"/>
    <x v="267"/>
    <x v="1"/>
    <x v="881"/>
    <x v="1"/>
    <x v="8"/>
    <x v="875"/>
    <n v="12.144"/>
    <n v="3"/>
    <n v="0.2"/>
    <n v="4.0986000000000002"/>
    <n v="9.7152000000000012"/>
    <n v="2.4288000000000003"/>
    <x v="1"/>
    <x v="11"/>
    <s v="Q1"/>
    <x v="0"/>
  </r>
  <r>
    <n v="7063"/>
    <s v="CA-2016-157742"/>
    <x v="723"/>
    <x v="844"/>
    <x v="0"/>
    <s v="KL-16645"/>
    <s v="Ken Lonsdale"/>
    <x v="0"/>
    <x v="0"/>
    <x v="24"/>
    <s v="Oregon"/>
    <x v="329"/>
    <x v="1"/>
    <x v="1758"/>
    <x v="1"/>
    <x v="12"/>
    <x v="1711"/>
    <n v="27.792000000000002"/>
    <n v="3"/>
    <n v="0.2"/>
    <n v="10.422000000000001"/>
    <n v="22.233600000000003"/>
    <n v="5.5584000000000007"/>
    <x v="0"/>
    <x v="4"/>
    <s v="Q4"/>
    <x v="6"/>
  </r>
  <r>
    <n v="7064"/>
    <s v="CA-2017-127712"/>
    <x v="515"/>
    <x v="559"/>
    <x v="1"/>
    <s v="MG-17890"/>
    <s v="Michael Granlund"/>
    <x v="2"/>
    <x v="0"/>
    <x v="127"/>
    <s v="Oregon"/>
    <x v="160"/>
    <x v="1"/>
    <x v="1562"/>
    <x v="1"/>
    <x v="14"/>
    <x v="1553"/>
    <n v="6.2080000000000002"/>
    <n v="2"/>
    <n v="0.2"/>
    <n v="0.69840000000000002"/>
    <n v="4.9664000000000001"/>
    <n v="1.2416"/>
    <x v="3"/>
    <x v="6"/>
    <s v="Q3"/>
    <x v="6"/>
  </r>
  <r>
    <n v="7065"/>
    <s v="CA-2017-169474"/>
    <x v="1144"/>
    <x v="736"/>
    <x v="1"/>
    <s v="JF-15355"/>
    <s v="Jay Fein"/>
    <x v="0"/>
    <x v="0"/>
    <x v="30"/>
    <s v="New York"/>
    <x v="144"/>
    <x v="3"/>
    <x v="930"/>
    <x v="1"/>
    <x v="9"/>
    <x v="923"/>
    <n v="32.67"/>
    <n v="3"/>
    <n v="0"/>
    <n v="8.4941999999999993"/>
    <n v="32.67"/>
    <n v="0"/>
    <x v="3"/>
    <x v="11"/>
    <s v="Q1"/>
    <x v="3"/>
  </r>
  <r>
    <n v="7066"/>
    <s v="CA-2014-106726"/>
    <x v="776"/>
    <x v="820"/>
    <x v="2"/>
    <s v="RS-19765"/>
    <s v="Roland Schwarz"/>
    <x v="1"/>
    <x v="0"/>
    <x v="1"/>
    <s v="California"/>
    <x v="141"/>
    <x v="1"/>
    <x v="734"/>
    <x v="1"/>
    <x v="4"/>
    <x v="733"/>
    <n v="1261.33"/>
    <n v="7"/>
    <n v="0"/>
    <n v="327.94580000000002"/>
    <n v="1261.33"/>
    <n v="0"/>
    <x v="2"/>
    <x v="4"/>
    <s v="Q4"/>
    <x v="3"/>
  </r>
  <r>
    <n v="7067"/>
    <s v="CA-2016-147473"/>
    <x v="198"/>
    <x v="895"/>
    <x v="1"/>
    <s v="NL-18310"/>
    <s v="Nancy Lomonaco"/>
    <x v="2"/>
    <x v="0"/>
    <x v="1"/>
    <s v="California"/>
    <x v="13"/>
    <x v="1"/>
    <x v="1434"/>
    <x v="1"/>
    <x v="10"/>
    <x v="1422"/>
    <n v="38.880000000000003"/>
    <n v="6"/>
    <n v="0"/>
    <n v="18.662400000000002"/>
    <n v="38.880000000000003"/>
    <n v="0"/>
    <x v="0"/>
    <x v="5"/>
    <s v="Q2"/>
    <x v="2"/>
  </r>
  <r>
    <n v="7068"/>
    <s v="CA-2016-114209"/>
    <x v="206"/>
    <x v="476"/>
    <x v="1"/>
    <s v="AS-10285"/>
    <s v="Alejandro Savely"/>
    <x v="1"/>
    <x v="0"/>
    <x v="61"/>
    <s v="Texas"/>
    <x v="176"/>
    <x v="2"/>
    <x v="185"/>
    <x v="1"/>
    <x v="8"/>
    <x v="186"/>
    <n v="1.964"/>
    <n v="2"/>
    <n v="0.8"/>
    <n v="-3.2406000000000001"/>
    <n v="0.39279999999999993"/>
    <n v="1.5712000000000002"/>
    <x v="0"/>
    <x v="5"/>
    <s v="Q2"/>
    <x v="3"/>
  </r>
  <r>
    <n v="7069"/>
    <s v="CA-2016-114209"/>
    <x v="206"/>
    <x v="476"/>
    <x v="1"/>
    <s v="AS-10285"/>
    <s v="Alejandro Savely"/>
    <x v="1"/>
    <x v="0"/>
    <x v="61"/>
    <s v="Texas"/>
    <x v="176"/>
    <x v="2"/>
    <x v="693"/>
    <x v="1"/>
    <x v="10"/>
    <x v="693"/>
    <n v="82.656000000000006"/>
    <n v="9"/>
    <n v="0.2"/>
    <n v="30.995999999999999"/>
    <n v="66.124800000000008"/>
    <n v="16.531200000000002"/>
    <x v="0"/>
    <x v="5"/>
    <s v="Q2"/>
    <x v="3"/>
  </r>
  <r>
    <n v="7070"/>
    <s v="CA-2014-141901"/>
    <x v="128"/>
    <x v="536"/>
    <x v="1"/>
    <s v="GM-14500"/>
    <s v="Gene McClure"/>
    <x v="0"/>
    <x v="0"/>
    <x v="201"/>
    <s v="California"/>
    <x v="252"/>
    <x v="1"/>
    <x v="457"/>
    <x v="1"/>
    <x v="10"/>
    <x v="458"/>
    <n v="5.98"/>
    <n v="1"/>
    <n v="0"/>
    <n v="2.6909999999999998"/>
    <n v="5.98"/>
    <n v="0"/>
    <x v="2"/>
    <x v="6"/>
    <s v="Q3"/>
    <x v="3"/>
  </r>
  <r>
    <n v="7071"/>
    <s v="CA-2016-164490"/>
    <x v="64"/>
    <x v="165"/>
    <x v="0"/>
    <s v="SU-20665"/>
    <s v="Stephanie Ulpright"/>
    <x v="2"/>
    <x v="0"/>
    <x v="22"/>
    <s v="Illinois"/>
    <x v="155"/>
    <x v="2"/>
    <x v="609"/>
    <x v="1"/>
    <x v="10"/>
    <x v="609"/>
    <n v="9.2479999999999993"/>
    <n v="2"/>
    <n v="0.2"/>
    <n v="3.3523999999999998"/>
    <n v="7.3983999999999996"/>
    <n v="1.8495999999999999"/>
    <x v="0"/>
    <x v="8"/>
    <s v="Q3"/>
    <x v="2"/>
  </r>
  <r>
    <n v="7072"/>
    <s v="CA-2016-112256"/>
    <x v="310"/>
    <x v="1235"/>
    <x v="1"/>
    <s v="CK-12205"/>
    <s v="Chloris Kastensmidt"/>
    <x v="0"/>
    <x v="0"/>
    <x v="392"/>
    <s v="Texas"/>
    <x v="477"/>
    <x v="2"/>
    <x v="1477"/>
    <x v="1"/>
    <x v="6"/>
    <x v="1464"/>
    <n v="4.4480000000000004"/>
    <n v="2"/>
    <n v="0.2"/>
    <n v="0.33360000000000001"/>
    <n v="3.5584000000000007"/>
    <n v="0.88960000000000017"/>
    <x v="0"/>
    <x v="7"/>
    <s v="Q3"/>
    <x v="3"/>
  </r>
  <r>
    <n v="7073"/>
    <s v="CA-2016-112256"/>
    <x v="310"/>
    <x v="1235"/>
    <x v="1"/>
    <s v="CK-12205"/>
    <s v="Chloris Kastensmidt"/>
    <x v="0"/>
    <x v="0"/>
    <x v="392"/>
    <s v="Texas"/>
    <x v="477"/>
    <x v="2"/>
    <x v="1114"/>
    <x v="1"/>
    <x v="10"/>
    <x v="1103"/>
    <n v="5.1840000000000002"/>
    <n v="1"/>
    <n v="0.2"/>
    <n v="1.8144"/>
    <n v="4.1472000000000007"/>
    <n v="1.0368000000000002"/>
    <x v="0"/>
    <x v="7"/>
    <s v="Q3"/>
    <x v="3"/>
  </r>
  <r>
    <n v="7074"/>
    <s v="CA-2016-112256"/>
    <x v="310"/>
    <x v="1235"/>
    <x v="1"/>
    <s v="CK-12205"/>
    <s v="Chloris Kastensmidt"/>
    <x v="0"/>
    <x v="0"/>
    <x v="392"/>
    <s v="Texas"/>
    <x v="477"/>
    <x v="2"/>
    <x v="399"/>
    <x v="1"/>
    <x v="6"/>
    <x v="400"/>
    <n v="175.92"/>
    <n v="5"/>
    <n v="0.2"/>
    <n v="15.393000000000001"/>
    <n v="140.73599999999999"/>
    <n v="35.183999999999997"/>
    <x v="0"/>
    <x v="7"/>
    <s v="Q3"/>
    <x v="3"/>
  </r>
  <r>
    <n v="7075"/>
    <s v="CA-2016-112256"/>
    <x v="310"/>
    <x v="1235"/>
    <x v="1"/>
    <s v="CK-12205"/>
    <s v="Chloris Kastensmidt"/>
    <x v="0"/>
    <x v="0"/>
    <x v="392"/>
    <s v="Texas"/>
    <x v="477"/>
    <x v="2"/>
    <x v="990"/>
    <x v="1"/>
    <x v="8"/>
    <x v="305"/>
    <n v="4.7519999999999998"/>
    <n v="4"/>
    <n v="0.8"/>
    <n v="-8.3160000000000007"/>
    <n v="0.95039999999999969"/>
    <n v="3.8016000000000001"/>
    <x v="0"/>
    <x v="7"/>
    <s v="Q3"/>
    <x v="3"/>
  </r>
  <r>
    <n v="7076"/>
    <s v="CA-2016-112256"/>
    <x v="310"/>
    <x v="1235"/>
    <x v="1"/>
    <s v="CK-12205"/>
    <s v="Chloris Kastensmidt"/>
    <x v="0"/>
    <x v="0"/>
    <x v="392"/>
    <s v="Texas"/>
    <x v="477"/>
    <x v="2"/>
    <x v="1059"/>
    <x v="1"/>
    <x v="14"/>
    <x v="1048"/>
    <n v="13.343999999999999"/>
    <n v="2"/>
    <n v="0.2"/>
    <n v="1.0007999999999999"/>
    <n v="10.6752"/>
    <n v="2.6688000000000001"/>
    <x v="0"/>
    <x v="7"/>
    <s v="Q3"/>
    <x v="3"/>
  </r>
  <r>
    <n v="7077"/>
    <s v="CA-2016-167416"/>
    <x v="536"/>
    <x v="968"/>
    <x v="1"/>
    <s v="JM-15580"/>
    <s v="Jill Matthias"/>
    <x v="0"/>
    <x v="0"/>
    <x v="4"/>
    <s v="Washington"/>
    <x v="59"/>
    <x v="1"/>
    <x v="598"/>
    <x v="1"/>
    <x v="12"/>
    <x v="598"/>
    <n v="54.9"/>
    <n v="5"/>
    <n v="0"/>
    <n v="26.901"/>
    <n v="54.9"/>
    <n v="0"/>
    <x v="0"/>
    <x v="5"/>
    <s v="Q2"/>
    <x v="6"/>
  </r>
  <r>
    <n v="7078"/>
    <s v="CA-2016-106950"/>
    <x v="476"/>
    <x v="479"/>
    <x v="1"/>
    <s v="JE-15715"/>
    <s v="Joe Elijah"/>
    <x v="0"/>
    <x v="0"/>
    <x v="35"/>
    <s v="North Carolina"/>
    <x v="43"/>
    <x v="0"/>
    <x v="634"/>
    <x v="1"/>
    <x v="8"/>
    <x v="634"/>
    <n v="22.911000000000001"/>
    <n v="7"/>
    <n v="0.7"/>
    <n v="-17.565100000000001"/>
    <n v="6.8733000000000013"/>
    <n v="16.037700000000001"/>
    <x v="0"/>
    <x v="8"/>
    <s v="Q3"/>
    <x v="5"/>
  </r>
  <r>
    <n v="7079"/>
    <s v="CA-2016-106950"/>
    <x v="476"/>
    <x v="479"/>
    <x v="1"/>
    <s v="JE-15715"/>
    <s v="Joe Elijah"/>
    <x v="0"/>
    <x v="0"/>
    <x v="35"/>
    <s v="North Carolina"/>
    <x v="43"/>
    <x v="0"/>
    <x v="1428"/>
    <x v="1"/>
    <x v="9"/>
    <x v="1416"/>
    <n v="309.45600000000002"/>
    <n v="9"/>
    <n v="0.2"/>
    <n v="34.813800000000001"/>
    <n v="247.56480000000002"/>
    <n v="61.891200000000005"/>
    <x v="0"/>
    <x v="8"/>
    <s v="Q3"/>
    <x v="5"/>
  </r>
  <r>
    <n v="7080"/>
    <s v="CA-2016-106950"/>
    <x v="476"/>
    <x v="479"/>
    <x v="1"/>
    <s v="JE-15715"/>
    <s v="Joe Elijah"/>
    <x v="0"/>
    <x v="0"/>
    <x v="35"/>
    <s v="North Carolina"/>
    <x v="43"/>
    <x v="0"/>
    <x v="487"/>
    <x v="1"/>
    <x v="6"/>
    <x v="487"/>
    <n v="19.456"/>
    <n v="4"/>
    <n v="0.2"/>
    <n v="3.4047999999999998"/>
    <n v="15.5648"/>
    <n v="3.8912"/>
    <x v="0"/>
    <x v="8"/>
    <s v="Q3"/>
    <x v="5"/>
  </r>
  <r>
    <n v="7081"/>
    <s v="CA-2016-106950"/>
    <x v="476"/>
    <x v="479"/>
    <x v="1"/>
    <s v="JE-15715"/>
    <s v="Joe Elijah"/>
    <x v="0"/>
    <x v="0"/>
    <x v="35"/>
    <s v="North Carolina"/>
    <x v="43"/>
    <x v="0"/>
    <x v="114"/>
    <x v="0"/>
    <x v="3"/>
    <x v="114"/>
    <n v="472.51799999999997"/>
    <n v="3"/>
    <n v="0.4"/>
    <n v="-149.63069999999999"/>
    <n v="283.51079999999996"/>
    <n v="189.00720000000001"/>
    <x v="0"/>
    <x v="8"/>
    <s v="Q3"/>
    <x v="5"/>
  </r>
  <r>
    <n v="7082"/>
    <s v="CA-2016-106950"/>
    <x v="476"/>
    <x v="479"/>
    <x v="1"/>
    <s v="JE-15715"/>
    <s v="Joe Elijah"/>
    <x v="0"/>
    <x v="0"/>
    <x v="35"/>
    <s v="North Carolina"/>
    <x v="43"/>
    <x v="0"/>
    <x v="695"/>
    <x v="2"/>
    <x v="11"/>
    <x v="1062"/>
    <n v="1012.68"/>
    <n v="3"/>
    <n v="0.2"/>
    <n v="303.80399999999997"/>
    <n v="810.14400000000001"/>
    <n v="202.536"/>
    <x v="0"/>
    <x v="8"/>
    <s v="Q3"/>
    <x v="5"/>
  </r>
  <r>
    <n v="7083"/>
    <s v="CA-2016-106950"/>
    <x v="476"/>
    <x v="479"/>
    <x v="1"/>
    <s v="JE-15715"/>
    <s v="Joe Elijah"/>
    <x v="0"/>
    <x v="0"/>
    <x v="35"/>
    <s v="North Carolina"/>
    <x v="43"/>
    <x v="0"/>
    <x v="1426"/>
    <x v="1"/>
    <x v="8"/>
    <x v="1414"/>
    <n v="17.22"/>
    <n v="5"/>
    <n v="0.7"/>
    <n v="-12.628"/>
    <n v="5.1660000000000004"/>
    <n v="12.053999999999998"/>
    <x v="0"/>
    <x v="8"/>
    <s v="Q3"/>
    <x v="5"/>
  </r>
  <r>
    <n v="7084"/>
    <s v="CA-2017-118724"/>
    <x v="246"/>
    <x v="262"/>
    <x v="0"/>
    <s v="AR-10825"/>
    <s v="Anthony Rawles"/>
    <x v="1"/>
    <x v="0"/>
    <x v="3"/>
    <s v="California"/>
    <x v="137"/>
    <x v="1"/>
    <x v="1273"/>
    <x v="1"/>
    <x v="6"/>
    <x v="1258"/>
    <n v="3.52"/>
    <n v="2"/>
    <n v="0"/>
    <n v="1.6896"/>
    <n v="3.52"/>
    <n v="0"/>
    <x v="3"/>
    <x v="7"/>
    <s v="Q3"/>
    <x v="5"/>
  </r>
  <r>
    <n v="7085"/>
    <s v="CA-2017-118724"/>
    <x v="246"/>
    <x v="262"/>
    <x v="0"/>
    <s v="AR-10825"/>
    <s v="Anthony Rawles"/>
    <x v="1"/>
    <x v="0"/>
    <x v="3"/>
    <s v="California"/>
    <x v="137"/>
    <x v="1"/>
    <x v="944"/>
    <x v="2"/>
    <x v="7"/>
    <x v="937"/>
    <n v="1626.192"/>
    <n v="9"/>
    <n v="0.2"/>
    <n v="121.9644"/>
    <n v="1300.9536000000001"/>
    <n v="325.23840000000001"/>
    <x v="3"/>
    <x v="7"/>
    <s v="Q3"/>
    <x v="5"/>
  </r>
  <r>
    <n v="7086"/>
    <s v="CA-2017-112004"/>
    <x v="145"/>
    <x v="938"/>
    <x v="2"/>
    <s v="AH-10075"/>
    <s v="Adam Hart"/>
    <x v="1"/>
    <x v="0"/>
    <x v="142"/>
    <s v="Pennsylvania"/>
    <x v="181"/>
    <x v="3"/>
    <x v="1547"/>
    <x v="1"/>
    <x v="8"/>
    <x v="1535"/>
    <n v="8.5950000000000006"/>
    <n v="5"/>
    <n v="0.7"/>
    <n v="-6.3029999999999999"/>
    <n v="2.5785000000000005"/>
    <n v="6.0164999999999997"/>
    <x v="3"/>
    <x v="8"/>
    <s v="Q3"/>
    <x v="2"/>
  </r>
  <r>
    <n v="7087"/>
    <s v="CA-2017-112004"/>
    <x v="145"/>
    <x v="938"/>
    <x v="2"/>
    <s v="AH-10075"/>
    <s v="Adam Hart"/>
    <x v="1"/>
    <x v="0"/>
    <x v="142"/>
    <s v="Pennsylvania"/>
    <x v="181"/>
    <x v="3"/>
    <x v="1420"/>
    <x v="1"/>
    <x v="14"/>
    <x v="1408"/>
    <n v="190.89599999999999"/>
    <n v="2"/>
    <n v="0.2"/>
    <n v="-42.951599999999999"/>
    <n v="152.71680000000001"/>
    <n v="38.179200000000002"/>
    <x v="3"/>
    <x v="8"/>
    <s v="Q3"/>
    <x v="2"/>
  </r>
  <r>
    <n v="7088"/>
    <s v="US-2017-143175"/>
    <x v="646"/>
    <x v="1236"/>
    <x v="0"/>
    <s v="GA-14515"/>
    <s v="George Ashbrook"/>
    <x v="0"/>
    <x v="0"/>
    <x v="1"/>
    <s v="California"/>
    <x v="25"/>
    <x v="1"/>
    <x v="1291"/>
    <x v="1"/>
    <x v="4"/>
    <x v="1277"/>
    <n v="99.87"/>
    <n v="3"/>
    <n v="0"/>
    <n v="23.968800000000002"/>
    <n v="99.87"/>
    <n v="0"/>
    <x v="3"/>
    <x v="6"/>
    <s v="Q3"/>
    <x v="6"/>
  </r>
  <r>
    <n v="7089"/>
    <s v="CA-2015-105844"/>
    <x v="969"/>
    <x v="983"/>
    <x v="0"/>
    <s v="JF-15415"/>
    <s v="Jennifer Ferguson"/>
    <x v="0"/>
    <x v="0"/>
    <x v="306"/>
    <s v="Nevada"/>
    <x v="383"/>
    <x v="1"/>
    <x v="1041"/>
    <x v="1"/>
    <x v="6"/>
    <x v="1030"/>
    <n v="79.36"/>
    <n v="4"/>
    <n v="0"/>
    <n v="23.808"/>
    <n v="79.36"/>
    <n v="0"/>
    <x v="1"/>
    <x v="2"/>
    <s v="Q4"/>
    <x v="1"/>
  </r>
  <r>
    <n v="7090"/>
    <s v="CA-2017-118864"/>
    <x v="140"/>
    <x v="141"/>
    <x v="0"/>
    <s v="KH-16690"/>
    <s v="Kristen Hastings"/>
    <x v="1"/>
    <x v="0"/>
    <x v="1"/>
    <s v="California"/>
    <x v="3"/>
    <x v="1"/>
    <x v="1187"/>
    <x v="2"/>
    <x v="7"/>
    <x v="1173"/>
    <n v="119.96"/>
    <n v="1"/>
    <n v="0.2"/>
    <n v="7.4974999999999996"/>
    <n v="95.968000000000004"/>
    <n v="23.992000000000001"/>
    <x v="3"/>
    <x v="1"/>
    <s v="Q2"/>
    <x v="6"/>
  </r>
  <r>
    <n v="7091"/>
    <s v="CA-2015-119480"/>
    <x v="1145"/>
    <x v="1237"/>
    <x v="1"/>
    <s v="CC-12685"/>
    <s v="Craig Carroll"/>
    <x v="0"/>
    <x v="0"/>
    <x v="0"/>
    <s v="Kentucky"/>
    <x v="0"/>
    <x v="0"/>
    <x v="258"/>
    <x v="1"/>
    <x v="10"/>
    <x v="33"/>
    <n v="106.32"/>
    <n v="3"/>
    <n v="0"/>
    <n v="49.970399999999998"/>
    <n v="106.32"/>
    <n v="0"/>
    <x v="1"/>
    <x v="9"/>
    <s v="Q1"/>
    <x v="5"/>
  </r>
  <r>
    <n v="7092"/>
    <s v="CA-2015-119480"/>
    <x v="1145"/>
    <x v="1237"/>
    <x v="1"/>
    <s v="CC-12685"/>
    <s v="Craig Carroll"/>
    <x v="0"/>
    <x v="0"/>
    <x v="0"/>
    <s v="Kentucky"/>
    <x v="0"/>
    <x v="0"/>
    <x v="1309"/>
    <x v="1"/>
    <x v="9"/>
    <x v="1294"/>
    <n v="163.44"/>
    <n v="3"/>
    <n v="0"/>
    <n v="45.763199999999998"/>
    <n v="163.44"/>
    <n v="0"/>
    <x v="1"/>
    <x v="9"/>
    <s v="Q1"/>
    <x v="5"/>
  </r>
  <r>
    <n v="7093"/>
    <s v="CA-2015-119480"/>
    <x v="1145"/>
    <x v="1237"/>
    <x v="1"/>
    <s v="CC-12685"/>
    <s v="Craig Carroll"/>
    <x v="0"/>
    <x v="0"/>
    <x v="0"/>
    <s v="Kentucky"/>
    <x v="0"/>
    <x v="0"/>
    <x v="1394"/>
    <x v="1"/>
    <x v="6"/>
    <x v="1380"/>
    <n v="42.76"/>
    <n v="2"/>
    <n v="0"/>
    <n v="11.117599999999999"/>
    <n v="42.76"/>
    <n v="0"/>
    <x v="1"/>
    <x v="9"/>
    <s v="Q1"/>
    <x v="5"/>
  </r>
  <r>
    <n v="7094"/>
    <s v="CA-2015-119480"/>
    <x v="1145"/>
    <x v="1237"/>
    <x v="1"/>
    <s v="CC-12685"/>
    <s v="Craig Carroll"/>
    <x v="0"/>
    <x v="0"/>
    <x v="0"/>
    <s v="Kentucky"/>
    <x v="0"/>
    <x v="0"/>
    <x v="1540"/>
    <x v="1"/>
    <x v="10"/>
    <x v="1528"/>
    <n v="51.55"/>
    <n v="5"/>
    <n v="0"/>
    <n v="24.2285"/>
    <n v="51.55"/>
    <n v="0"/>
    <x v="1"/>
    <x v="9"/>
    <s v="Q1"/>
    <x v="5"/>
  </r>
  <r>
    <n v="7095"/>
    <s v="US-2015-153374"/>
    <x v="97"/>
    <x v="95"/>
    <x v="0"/>
    <s v="JF-15565"/>
    <s v="Jill Fjeld"/>
    <x v="0"/>
    <x v="0"/>
    <x v="27"/>
    <s v="Illinois"/>
    <x v="67"/>
    <x v="2"/>
    <x v="295"/>
    <x v="2"/>
    <x v="11"/>
    <x v="295"/>
    <n v="479.952"/>
    <n v="6"/>
    <n v="0.2"/>
    <n v="89.991"/>
    <n v="383.96160000000003"/>
    <n v="95.990400000000008"/>
    <x v="1"/>
    <x v="11"/>
    <s v="Q1"/>
    <x v="2"/>
  </r>
  <r>
    <n v="7096"/>
    <s v="CA-2016-101980"/>
    <x v="1146"/>
    <x v="428"/>
    <x v="2"/>
    <s v="RP-19390"/>
    <s v="Resi Pölking"/>
    <x v="0"/>
    <x v="0"/>
    <x v="20"/>
    <s v="New York"/>
    <x v="29"/>
    <x v="3"/>
    <x v="997"/>
    <x v="1"/>
    <x v="8"/>
    <x v="989"/>
    <n v="146.68799999999999"/>
    <n v="6"/>
    <n v="0.2"/>
    <n v="55.008000000000003"/>
    <n v="117.35039999999999"/>
    <n v="29.337599999999998"/>
    <x v="0"/>
    <x v="6"/>
    <s v="Q3"/>
    <x v="5"/>
  </r>
  <r>
    <n v="7097"/>
    <s v="CA-2016-101980"/>
    <x v="1146"/>
    <x v="428"/>
    <x v="2"/>
    <s v="RP-19390"/>
    <s v="Resi Pölking"/>
    <x v="0"/>
    <x v="0"/>
    <x v="20"/>
    <s v="New York"/>
    <x v="29"/>
    <x v="3"/>
    <x v="1591"/>
    <x v="1"/>
    <x v="8"/>
    <x v="1583"/>
    <n v="276.78399999999999"/>
    <n v="2"/>
    <n v="0.2"/>
    <n v="89.954800000000006"/>
    <n v="221.4272"/>
    <n v="55.3568"/>
    <x v="0"/>
    <x v="6"/>
    <s v="Q3"/>
    <x v="5"/>
  </r>
  <r>
    <n v="7098"/>
    <s v="CA-2016-101980"/>
    <x v="1146"/>
    <x v="428"/>
    <x v="2"/>
    <s v="RP-19390"/>
    <s v="Resi Pölking"/>
    <x v="0"/>
    <x v="0"/>
    <x v="20"/>
    <s v="New York"/>
    <x v="29"/>
    <x v="3"/>
    <x v="858"/>
    <x v="1"/>
    <x v="8"/>
    <x v="852"/>
    <n v="25.32"/>
    <n v="5"/>
    <n v="0.2"/>
    <n v="9.1784999999999997"/>
    <n v="20.256"/>
    <n v="5.0640000000000001"/>
    <x v="0"/>
    <x v="6"/>
    <s v="Q3"/>
    <x v="5"/>
  </r>
  <r>
    <n v="7099"/>
    <s v="CA-2017-144596"/>
    <x v="44"/>
    <x v="173"/>
    <x v="1"/>
    <s v="CD-11980"/>
    <s v="Carol Darley"/>
    <x v="0"/>
    <x v="0"/>
    <x v="20"/>
    <s v="New York"/>
    <x v="164"/>
    <x v="3"/>
    <x v="1733"/>
    <x v="1"/>
    <x v="10"/>
    <x v="1721"/>
    <n v="318.95999999999998"/>
    <n v="9"/>
    <n v="0"/>
    <n v="149.91120000000001"/>
    <n v="318.95999999999998"/>
    <n v="0"/>
    <x v="3"/>
    <x v="0"/>
    <s v="Q4"/>
    <x v="2"/>
  </r>
  <r>
    <n v="7100"/>
    <s v="CA-2015-124933"/>
    <x v="207"/>
    <x v="1090"/>
    <x v="0"/>
    <s v="DF-13135"/>
    <s v="David Flashing"/>
    <x v="0"/>
    <x v="0"/>
    <x v="20"/>
    <s v="New York"/>
    <x v="29"/>
    <x v="3"/>
    <x v="1733"/>
    <x v="1"/>
    <x v="10"/>
    <x v="1721"/>
    <n v="212.64"/>
    <n v="6"/>
    <n v="0"/>
    <n v="99.940799999999996"/>
    <n v="212.64"/>
    <n v="0"/>
    <x v="1"/>
    <x v="4"/>
    <s v="Q4"/>
    <x v="3"/>
  </r>
  <r>
    <n v="7101"/>
    <s v="CA-2014-159625"/>
    <x v="533"/>
    <x v="986"/>
    <x v="1"/>
    <s v="SM-20005"/>
    <s v="Sally Matthias"/>
    <x v="0"/>
    <x v="0"/>
    <x v="48"/>
    <s v="Arizona"/>
    <x v="57"/>
    <x v="1"/>
    <x v="1170"/>
    <x v="1"/>
    <x v="12"/>
    <x v="153"/>
    <n v="23.472000000000001"/>
    <n v="3"/>
    <n v="0.2"/>
    <n v="8.8019999999999996"/>
    <n v="18.777600000000003"/>
    <n v="4.6944000000000008"/>
    <x v="2"/>
    <x v="0"/>
    <s v="Q4"/>
    <x v="1"/>
  </r>
  <r>
    <n v="7102"/>
    <s v="CA-2016-144337"/>
    <x v="1147"/>
    <x v="816"/>
    <x v="0"/>
    <s v="SG-20890"/>
    <s v="Susan Gilcrest"/>
    <x v="1"/>
    <x v="0"/>
    <x v="112"/>
    <s v="Texas"/>
    <x v="139"/>
    <x v="2"/>
    <x v="33"/>
    <x v="1"/>
    <x v="10"/>
    <x v="33"/>
    <n v="19.648"/>
    <n v="2"/>
    <n v="0.2"/>
    <n v="6.6311999999999998"/>
    <n v="15.718400000000001"/>
    <n v="3.9296000000000002"/>
    <x v="0"/>
    <x v="6"/>
    <s v="Q3"/>
    <x v="2"/>
  </r>
  <r>
    <n v="7103"/>
    <s v="CA-2014-117478"/>
    <x v="158"/>
    <x v="131"/>
    <x v="2"/>
    <s v="LH-16750"/>
    <s v="Larry Hughes"/>
    <x v="0"/>
    <x v="0"/>
    <x v="10"/>
    <s v="Pennsylvania"/>
    <x v="11"/>
    <x v="3"/>
    <x v="347"/>
    <x v="1"/>
    <x v="8"/>
    <x v="347"/>
    <n v="6.57"/>
    <n v="3"/>
    <n v="0.7"/>
    <n v="-5.0369999999999999"/>
    <n v="1.9710000000000003"/>
    <n v="4.5990000000000002"/>
    <x v="2"/>
    <x v="8"/>
    <s v="Q3"/>
    <x v="1"/>
  </r>
  <r>
    <n v="7104"/>
    <s v="CA-2017-147410"/>
    <x v="507"/>
    <x v="221"/>
    <x v="1"/>
    <s v="EJ-14155"/>
    <s v="Eva Jacobs"/>
    <x v="0"/>
    <x v="0"/>
    <x v="157"/>
    <s v="California"/>
    <x v="200"/>
    <x v="1"/>
    <x v="1672"/>
    <x v="1"/>
    <x v="4"/>
    <x v="1660"/>
    <n v="421.1"/>
    <n v="2"/>
    <n v="0"/>
    <n v="105.27500000000001"/>
    <n v="421.1"/>
    <n v="0"/>
    <x v="3"/>
    <x v="8"/>
    <s v="Q3"/>
    <x v="2"/>
  </r>
  <r>
    <n v="7105"/>
    <s v="CA-2017-128944"/>
    <x v="249"/>
    <x v="329"/>
    <x v="0"/>
    <s v="KH-16330"/>
    <s v="Katharine Harms"/>
    <x v="1"/>
    <x v="0"/>
    <x v="46"/>
    <s v="Ohio"/>
    <x v="55"/>
    <x v="3"/>
    <x v="323"/>
    <x v="0"/>
    <x v="1"/>
    <x v="323"/>
    <n v="760.11599999999999"/>
    <n v="6"/>
    <n v="0.3"/>
    <n v="-43.435200000000002"/>
    <n v="532.08119999999997"/>
    <n v="228.03479999999999"/>
    <x v="3"/>
    <x v="1"/>
    <s v="Q2"/>
    <x v="2"/>
  </r>
  <r>
    <n v="7106"/>
    <s v="CA-2017-128944"/>
    <x v="249"/>
    <x v="329"/>
    <x v="0"/>
    <s v="KH-16330"/>
    <s v="Katharine Harms"/>
    <x v="1"/>
    <x v="0"/>
    <x v="46"/>
    <s v="Ohio"/>
    <x v="55"/>
    <x v="3"/>
    <x v="1372"/>
    <x v="0"/>
    <x v="5"/>
    <x v="1357"/>
    <n v="38.783999999999999"/>
    <n v="3"/>
    <n v="0.2"/>
    <n v="7.2720000000000002"/>
    <n v="31.027200000000001"/>
    <n v="7.7568000000000001"/>
    <x v="3"/>
    <x v="1"/>
    <s v="Q2"/>
    <x v="2"/>
  </r>
  <r>
    <n v="7107"/>
    <s v="CA-2017-128944"/>
    <x v="249"/>
    <x v="329"/>
    <x v="0"/>
    <s v="KH-16330"/>
    <s v="Katharine Harms"/>
    <x v="1"/>
    <x v="0"/>
    <x v="46"/>
    <s v="Ohio"/>
    <x v="55"/>
    <x v="3"/>
    <x v="1617"/>
    <x v="2"/>
    <x v="11"/>
    <x v="1608"/>
    <n v="122.328"/>
    <n v="9"/>
    <n v="0.2"/>
    <n v="1.5290999999999999"/>
    <n v="97.862400000000008"/>
    <n v="24.465600000000002"/>
    <x v="3"/>
    <x v="1"/>
    <s v="Q2"/>
    <x v="2"/>
  </r>
  <r>
    <n v="7108"/>
    <s v="CA-2016-109666"/>
    <x v="475"/>
    <x v="408"/>
    <x v="1"/>
    <s v="KM-16720"/>
    <s v="Kunst Miller"/>
    <x v="0"/>
    <x v="0"/>
    <x v="20"/>
    <s v="New York"/>
    <x v="45"/>
    <x v="3"/>
    <x v="714"/>
    <x v="2"/>
    <x v="7"/>
    <x v="713"/>
    <n v="25.98"/>
    <n v="2"/>
    <n v="0"/>
    <n v="0.77939999999999998"/>
    <n v="25.98"/>
    <n v="0"/>
    <x v="0"/>
    <x v="3"/>
    <s v="Q2"/>
    <x v="0"/>
  </r>
  <r>
    <n v="7109"/>
    <s v="CA-2016-109666"/>
    <x v="475"/>
    <x v="408"/>
    <x v="1"/>
    <s v="KM-16720"/>
    <s v="Kunst Miller"/>
    <x v="0"/>
    <x v="0"/>
    <x v="20"/>
    <s v="New York"/>
    <x v="45"/>
    <x v="3"/>
    <x v="1199"/>
    <x v="1"/>
    <x v="6"/>
    <x v="1184"/>
    <n v="3.28"/>
    <n v="2"/>
    <n v="0"/>
    <n v="1.476"/>
    <n v="3.28"/>
    <n v="0"/>
    <x v="0"/>
    <x v="3"/>
    <s v="Q2"/>
    <x v="0"/>
  </r>
  <r>
    <n v="7110"/>
    <s v="CA-2016-109666"/>
    <x v="475"/>
    <x v="408"/>
    <x v="1"/>
    <s v="KM-16720"/>
    <s v="Kunst Miller"/>
    <x v="0"/>
    <x v="0"/>
    <x v="20"/>
    <s v="New York"/>
    <x v="45"/>
    <x v="3"/>
    <x v="156"/>
    <x v="1"/>
    <x v="4"/>
    <x v="157"/>
    <n v="459.88"/>
    <n v="4"/>
    <n v="0"/>
    <n v="13.7964"/>
    <n v="459.88"/>
    <n v="0"/>
    <x v="0"/>
    <x v="3"/>
    <s v="Q2"/>
    <x v="0"/>
  </r>
  <r>
    <n v="7111"/>
    <s v="CA-2016-109666"/>
    <x v="475"/>
    <x v="408"/>
    <x v="1"/>
    <s v="KM-16720"/>
    <s v="Kunst Miller"/>
    <x v="0"/>
    <x v="0"/>
    <x v="20"/>
    <s v="New York"/>
    <x v="45"/>
    <x v="3"/>
    <x v="1562"/>
    <x v="1"/>
    <x v="14"/>
    <x v="1553"/>
    <n v="7.76"/>
    <n v="2"/>
    <n v="0"/>
    <n v="2.2504"/>
    <n v="7.76"/>
    <n v="0"/>
    <x v="0"/>
    <x v="3"/>
    <s v="Q2"/>
    <x v="0"/>
  </r>
  <r>
    <n v="7112"/>
    <s v="CA-2016-109666"/>
    <x v="475"/>
    <x v="408"/>
    <x v="1"/>
    <s v="KM-16720"/>
    <s v="Kunst Miller"/>
    <x v="0"/>
    <x v="0"/>
    <x v="20"/>
    <s v="New York"/>
    <x v="45"/>
    <x v="3"/>
    <x v="915"/>
    <x v="1"/>
    <x v="6"/>
    <x v="907"/>
    <n v="71.959999999999994"/>
    <n v="2"/>
    <n v="0"/>
    <n v="17.989999999999998"/>
    <n v="71.959999999999994"/>
    <n v="0"/>
    <x v="0"/>
    <x v="3"/>
    <s v="Q2"/>
    <x v="0"/>
  </r>
  <r>
    <n v="7113"/>
    <s v="CA-2016-109666"/>
    <x v="475"/>
    <x v="408"/>
    <x v="1"/>
    <s v="KM-16720"/>
    <s v="Kunst Miller"/>
    <x v="0"/>
    <x v="0"/>
    <x v="20"/>
    <s v="New York"/>
    <x v="45"/>
    <x v="3"/>
    <x v="133"/>
    <x v="1"/>
    <x v="14"/>
    <x v="134"/>
    <n v="54.9"/>
    <n v="5"/>
    <n v="0"/>
    <n v="15.372"/>
    <n v="54.9"/>
    <n v="0"/>
    <x v="0"/>
    <x v="3"/>
    <s v="Q2"/>
    <x v="0"/>
  </r>
  <r>
    <n v="7114"/>
    <s v="CA-2016-109666"/>
    <x v="475"/>
    <x v="408"/>
    <x v="1"/>
    <s v="KM-16720"/>
    <s v="Kunst Miller"/>
    <x v="0"/>
    <x v="0"/>
    <x v="20"/>
    <s v="New York"/>
    <x v="45"/>
    <x v="3"/>
    <x v="1458"/>
    <x v="1"/>
    <x v="8"/>
    <x v="1444"/>
    <n v="9.2799999999999994"/>
    <n v="2"/>
    <n v="0.2"/>
    <n v="3.2480000000000002"/>
    <n v="7.4239999999999995"/>
    <n v="1.8559999999999999"/>
    <x v="0"/>
    <x v="3"/>
    <s v="Q2"/>
    <x v="0"/>
  </r>
  <r>
    <n v="7115"/>
    <s v="US-2016-102239"/>
    <x v="465"/>
    <x v="1238"/>
    <x v="2"/>
    <s v="LW-16990"/>
    <s v="Lindsay Williams"/>
    <x v="1"/>
    <x v="0"/>
    <x v="0"/>
    <s v="Nevada"/>
    <x v="319"/>
    <x v="1"/>
    <x v="1660"/>
    <x v="0"/>
    <x v="3"/>
    <x v="1648"/>
    <n v="1685.88"/>
    <n v="6"/>
    <n v="0"/>
    <n v="320.31720000000001"/>
    <n v="1685.88"/>
    <n v="0"/>
    <x v="0"/>
    <x v="5"/>
    <s v="Q2"/>
    <x v="6"/>
  </r>
  <r>
    <n v="7116"/>
    <s v="US-2016-102239"/>
    <x v="465"/>
    <x v="1238"/>
    <x v="2"/>
    <s v="LW-16990"/>
    <s v="Lindsay Williams"/>
    <x v="1"/>
    <x v="0"/>
    <x v="0"/>
    <s v="Nevada"/>
    <x v="319"/>
    <x v="1"/>
    <x v="175"/>
    <x v="1"/>
    <x v="8"/>
    <x v="176"/>
    <n v="5.7279999999999998"/>
    <n v="2"/>
    <n v="0.2"/>
    <n v="2.0047999999999999"/>
    <n v="4.5823999999999998"/>
    <n v="1.1456"/>
    <x v="0"/>
    <x v="5"/>
    <s v="Q2"/>
    <x v="6"/>
  </r>
  <r>
    <n v="7117"/>
    <s v="CA-2014-143168"/>
    <x v="638"/>
    <x v="1204"/>
    <x v="0"/>
    <s v="IG-15085"/>
    <s v="Ivan Gibson"/>
    <x v="0"/>
    <x v="0"/>
    <x v="4"/>
    <s v="Washington"/>
    <x v="5"/>
    <x v="1"/>
    <x v="1090"/>
    <x v="1"/>
    <x v="10"/>
    <x v="1080"/>
    <n v="61.96"/>
    <n v="2"/>
    <n v="0"/>
    <n v="27.882000000000001"/>
    <n v="61.96"/>
    <n v="0"/>
    <x v="2"/>
    <x v="2"/>
    <s v="Q4"/>
    <x v="3"/>
  </r>
  <r>
    <n v="7118"/>
    <s v="CA-2014-143168"/>
    <x v="638"/>
    <x v="1204"/>
    <x v="0"/>
    <s v="IG-15085"/>
    <s v="Ivan Gibson"/>
    <x v="0"/>
    <x v="0"/>
    <x v="4"/>
    <s v="Washington"/>
    <x v="5"/>
    <x v="1"/>
    <x v="1338"/>
    <x v="1"/>
    <x v="8"/>
    <x v="1323"/>
    <n v="1.3440000000000001"/>
    <n v="1"/>
    <n v="0.2"/>
    <n v="0.47039999999999998"/>
    <n v="1.0752000000000002"/>
    <n v="0.26880000000000004"/>
    <x v="2"/>
    <x v="2"/>
    <s v="Q4"/>
    <x v="3"/>
  </r>
  <r>
    <n v="7119"/>
    <s v="CA-2017-104906"/>
    <x v="778"/>
    <x v="1239"/>
    <x v="1"/>
    <s v="JP-15460"/>
    <s v="Jennifer Patt"/>
    <x v="1"/>
    <x v="0"/>
    <x v="20"/>
    <s v="New York"/>
    <x v="29"/>
    <x v="3"/>
    <x v="1331"/>
    <x v="1"/>
    <x v="10"/>
    <x v="1316"/>
    <n v="17.940000000000001"/>
    <n v="3"/>
    <n v="0"/>
    <n v="8.7905999999999995"/>
    <n v="17.940000000000001"/>
    <n v="0"/>
    <x v="3"/>
    <x v="11"/>
    <s v="Q1"/>
    <x v="2"/>
  </r>
  <r>
    <n v="7120"/>
    <s v="CA-2017-118122"/>
    <x v="701"/>
    <x v="865"/>
    <x v="1"/>
    <s v="GG-14650"/>
    <s v="Greg Guthrie"/>
    <x v="1"/>
    <x v="0"/>
    <x v="4"/>
    <s v="Washington"/>
    <x v="5"/>
    <x v="1"/>
    <x v="530"/>
    <x v="1"/>
    <x v="8"/>
    <x v="530"/>
    <n v="13.904"/>
    <n v="2"/>
    <n v="0.2"/>
    <n v="4.5187999999999997"/>
    <n v="11.123200000000001"/>
    <n v="2.7808000000000002"/>
    <x v="3"/>
    <x v="0"/>
    <s v="Q4"/>
    <x v="5"/>
  </r>
  <r>
    <n v="7121"/>
    <s v="US-2014-147774"/>
    <x v="407"/>
    <x v="436"/>
    <x v="1"/>
    <s v="MM-18280"/>
    <s v="Muhammed MacIntyre"/>
    <x v="1"/>
    <x v="0"/>
    <x v="214"/>
    <s v="Tennessee"/>
    <x v="296"/>
    <x v="0"/>
    <x v="1188"/>
    <x v="1"/>
    <x v="8"/>
    <x v="1174"/>
    <n v="67.194000000000003"/>
    <n v="1"/>
    <n v="0.7"/>
    <n v="-51.5154"/>
    <n v="20.158200000000004"/>
    <n v="47.035800000000002"/>
    <x v="2"/>
    <x v="9"/>
    <s v="Q1"/>
    <x v="2"/>
  </r>
  <r>
    <n v="7122"/>
    <s v="CA-2017-166926"/>
    <x v="96"/>
    <x v="274"/>
    <x v="1"/>
    <s v="SO-20335"/>
    <s v="Sean O'Donnell"/>
    <x v="0"/>
    <x v="0"/>
    <x v="4"/>
    <s v="Washington"/>
    <x v="59"/>
    <x v="1"/>
    <x v="1774"/>
    <x v="1"/>
    <x v="10"/>
    <x v="1764"/>
    <n v="41.86"/>
    <n v="7"/>
    <n v="0"/>
    <n v="18.837"/>
    <n v="41.86"/>
    <n v="0"/>
    <x v="3"/>
    <x v="4"/>
    <s v="Q4"/>
    <x v="5"/>
  </r>
  <r>
    <n v="7123"/>
    <s v="CA-2017-166926"/>
    <x v="96"/>
    <x v="274"/>
    <x v="1"/>
    <s v="SO-20335"/>
    <s v="Sean O'Donnell"/>
    <x v="0"/>
    <x v="0"/>
    <x v="4"/>
    <s v="Washington"/>
    <x v="59"/>
    <x v="1"/>
    <x v="1531"/>
    <x v="0"/>
    <x v="0"/>
    <x v="1518"/>
    <n v="141.96"/>
    <n v="2"/>
    <n v="0"/>
    <n v="41.168399999999998"/>
    <n v="141.96"/>
    <n v="0"/>
    <x v="3"/>
    <x v="4"/>
    <s v="Q4"/>
    <x v="5"/>
  </r>
  <r>
    <n v="7124"/>
    <s v="CA-2015-128013"/>
    <x v="101"/>
    <x v="99"/>
    <x v="1"/>
    <s v="MF-18250"/>
    <s v="Monica Federle"/>
    <x v="1"/>
    <x v="0"/>
    <x v="20"/>
    <s v="New York"/>
    <x v="45"/>
    <x v="3"/>
    <x v="1533"/>
    <x v="0"/>
    <x v="5"/>
    <x v="1521"/>
    <n v="10.02"/>
    <n v="3"/>
    <n v="0"/>
    <n v="4.4088000000000003"/>
    <n v="10.02"/>
    <n v="0"/>
    <x v="1"/>
    <x v="6"/>
    <s v="Q3"/>
    <x v="1"/>
  </r>
  <r>
    <n v="7125"/>
    <s v="CA-2015-128013"/>
    <x v="101"/>
    <x v="99"/>
    <x v="1"/>
    <s v="MF-18250"/>
    <s v="Monica Federle"/>
    <x v="1"/>
    <x v="0"/>
    <x v="20"/>
    <s v="New York"/>
    <x v="45"/>
    <x v="3"/>
    <x v="1415"/>
    <x v="1"/>
    <x v="10"/>
    <x v="1402"/>
    <n v="144.12"/>
    <n v="3"/>
    <n v="0"/>
    <n v="69.177599999999998"/>
    <n v="144.12"/>
    <n v="0"/>
    <x v="1"/>
    <x v="6"/>
    <s v="Q3"/>
    <x v="1"/>
  </r>
  <r>
    <n v="7126"/>
    <s v="CA-2016-123176"/>
    <x v="720"/>
    <x v="953"/>
    <x v="0"/>
    <s v="JG-15160"/>
    <s v="James Galang"/>
    <x v="0"/>
    <x v="0"/>
    <x v="118"/>
    <s v="Georgia"/>
    <x v="148"/>
    <x v="0"/>
    <x v="1296"/>
    <x v="1"/>
    <x v="10"/>
    <x v="1281"/>
    <n v="17.940000000000001"/>
    <n v="3"/>
    <n v="0"/>
    <n v="8.7905999999999995"/>
    <n v="17.940000000000001"/>
    <n v="0"/>
    <x v="0"/>
    <x v="8"/>
    <s v="Q3"/>
    <x v="0"/>
  </r>
  <r>
    <n v="7127"/>
    <s v="CA-2016-123176"/>
    <x v="720"/>
    <x v="953"/>
    <x v="0"/>
    <s v="JG-15160"/>
    <s v="James Galang"/>
    <x v="0"/>
    <x v="0"/>
    <x v="118"/>
    <s v="Georgia"/>
    <x v="148"/>
    <x v="0"/>
    <x v="182"/>
    <x v="1"/>
    <x v="6"/>
    <x v="183"/>
    <n v="13.89"/>
    <n v="3"/>
    <n v="0"/>
    <n v="4.5837000000000003"/>
    <n v="13.89"/>
    <n v="0"/>
    <x v="0"/>
    <x v="8"/>
    <s v="Q3"/>
    <x v="0"/>
  </r>
  <r>
    <n v="7128"/>
    <s v="US-2016-117541"/>
    <x v="696"/>
    <x v="73"/>
    <x v="1"/>
    <s v="JM-16195"/>
    <s v="Justin MacKendrick"/>
    <x v="0"/>
    <x v="0"/>
    <x v="46"/>
    <s v="Delaware"/>
    <x v="284"/>
    <x v="3"/>
    <x v="1128"/>
    <x v="1"/>
    <x v="10"/>
    <x v="1116"/>
    <n v="16.45"/>
    <n v="5"/>
    <n v="0"/>
    <n v="7.5670000000000002"/>
    <n v="16.45"/>
    <n v="0"/>
    <x v="0"/>
    <x v="0"/>
    <s v="Q4"/>
    <x v="2"/>
  </r>
  <r>
    <n v="7129"/>
    <s v="US-2016-117541"/>
    <x v="696"/>
    <x v="73"/>
    <x v="1"/>
    <s v="JM-16195"/>
    <s v="Justin MacKendrick"/>
    <x v="0"/>
    <x v="0"/>
    <x v="46"/>
    <s v="Delaware"/>
    <x v="284"/>
    <x v="3"/>
    <x v="1467"/>
    <x v="0"/>
    <x v="5"/>
    <x v="1454"/>
    <n v="19.920000000000002"/>
    <n v="4"/>
    <n v="0"/>
    <n v="6.5735999999999999"/>
    <n v="19.920000000000002"/>
    <n v="0"/>
    <x v="0"/>
    <x v="0"/>
    <s v="Q4"/>
    <x v="2"/>
  </r>
  <r>
    <n v="7130"/>
    <s v="CA-2016-166282"/>
    <x v="947"/>
    <x v="1002"/>
    <x v="1"/>
    <s v="PK-19075"/>
    <s v="Pete Kriz"/>
    <x v="0"/>
    <x v="0"/>
    <x v="316"/>
    <s v="Tennessee"/>
    <x v="394"/>
    <x v="0"/>
    <x v="916"/>
    <x v="2"/>
    <x v="11"/>
    <x v="908"/>
    <n v="35.167999999999999"/>
    <n v="4"/>
    <n v="0.2"/>
    <n v="8.3523999999999994"/>
    <n v="28.134399999999999"/>
    <n v="7.0335999999999999"/>
    <x v="0"/>
    <x v="3"/>
    <s v="Q2"/>
    <x v="3"/>
  </r>
  <r>
    <n v="7131"/>
    <s v="CA-2016-166282"/>
    <x v="947"/>
    <x v="1002"/>
    <x v="1"/>
    <s v="PK-19075"/>
    <s v="Pete Kriz"/>
    <x v="0"/>
    <x v="0"/>
    <x v="316"/>
    <s v="Tennessee"/>
    <x v="394"/>
    <x v="0"/>
    <x v="1665"/>
    <x v="1"/>
    <x v="10"/>
    <x v="1723"/>
    <n v="123.08799999999999"/>
    <n v="7"/>
    <n v="0.2"/>
    <n v="40.003599999999999"/>
    <n v="98.470399999999998"/>
    <n v="24.617599999999999"/>
    <x v="0"/>
    <x v="3"/>
    <s v="Q2"/>
    <x v="3"/>
  </r>
  <r>
    <n v="7132"/>
    <s v="CA-2017-141439"/>
    <x v="200"/>
    <x v="670"/>
    <x v="1"/>
    <s v="TT-21460"/>
    <s v="Tonja Turnell"/>
    <x v="2"/>
    <x v="0"/>
    <x v="102"/>
    <s v="Indiana"/>
    <x v="237"/>
    <x v="2"/>
    <x v="977"/>
    <x v="0"/>
    <x v="3"/>
    <x v="832"/>
    <n v="257.94"/>
    <n v="3"/>
    <n v="0"/>
    <n v="67.064400000000006"/>
    <n v="257.94"/>
    <n v="0"/>
    <x v="3"/>
    <x v="0"/>
    <s v="Q4"/>
    <x v="1"/>
  </r>
  <r>
    <n v="7133"/>
    <s v="CA-2017-141439"/>
    <x v="200"/>
    <x v="670"/>
    <x v="1"/>
    <s v="TT-21460"/>
    <s v="Tonja Turnell"/>
    <x v="2"/>
    <x v="0"/>
    <x v="102"/>
    <s v="Indiana"/>
    <x v="237"/>
    <x v="2"/>
    <x v="1147"/>
    <x v="2"/>
    <x v="7"/>
    <x v="1135"/>
    <n v="1879.96"/>
    <n v="4"/>
    <n v="0"/>
    <n v="545.1884"/>
    <n v="1879.96"/>
    <n v="0"/>
    <x v="3"/>
    <x v="0"/>
    <s v="Q4"/>
    <x v="1"/>
  </r>
  <r>
    <n v="7134"/>
    <s v="CA-2017-141439"/>
    <x v="200"/>
    <x v="670"/>
    <x v="1"/>
    <s v="TT-21460"/>
    <s v="Tonja Turnell"/>
    <x v="2"/>
    <x v="0"/>
    <x v="102"/>
    <s v="Indiana"/>
    <x v="237"/>
    <x v="2"/>
    <x v="1001"/>
    <x v="0"/>
    <x v="5"/>
    <x v="993"/>
    <n v="27.46"/>
    <n v="2"/>
    <n v="0"/>
    <n v="9.8856000000000002"/>
    <n v="27.46"/>
    <n v="0"/>
    <x v="3"/>
    <x v="0"/>
    <s v="Q4"/>
    <x v="1"/>
  </r>
  <r>
    <n v="7135"/>
    <s v="CA-2017-141439"/>
    <x v="200"/>
    <x v="670"/>
    <x v="1"/>
    <s v="TT-21460"/>
    <s v="Tonja Turnell"/>
    <x v="2"/>
    <x v="0"/>
    <x v="102"/>
    <s v="Indiana"/>
    <x v="237"/>
    <x v="2"/>
    <x v="817"/>
    <x v="2"/>
    <x v="7"/>
    <x v="813"/>
    <n v="89.98"/>
    <n v="2"/>
    <n v="0"/>
    <n v="43.190399999999997"/>
    <n v="89.98"/>
    <n v="0"/>
    <x v="3"/>
    <x v="0"/>
    <s v="Q4"/>
    <x v="1"/>
  </r>
  <r>
    <n v="7136"/>
    <s v="CA-2017-141439"/>
    <x v="200"/>
    <x v="670"/>
    <x v="1"/>
    <s v="TT-21460"/>
    <s v="Tonja Turnell"/>
    <x v="2"/>
    <x v="0"/>
    <x v="102"/>
    <s v="Indiana"/>
    <x v="237"/>
    <x v="2"/>
    <x v="157"/>
    <x v="0"/>
    <x v="1"/>
    <x v="158"/>
    <n v="828.6"/>
    <n v="3"/>
    <n v="0"/>
    <n v="240.29400000000001"/>
    <n v="828.6"/>
    <n v="0"/>
    <x v="3"/>
    <x v="0"/>
    <s v="Q4"/>
    <x v="1"/>
  </r>
  <r>
    <n v="7137"/>
    <s v="CA-2015-163965"/>
    <x v="312"/>
    <x v="562"/>
    <x v="1"/>
    <s v="SS-20875"/>
    <s v="Sung Shariari"/>
    <x v="0"/>
    <x v="0"/>
    <x v="100"/>
    <s v="Florida"/>
    <x v="123"/>
    <x v="0"/>
    <x v="544"/>
    <x v="1"/>
    <x v="8"/>
    <x v="544"/>
    <n v="7.23"/>
    <n v="5"/>
    <n v="0.7"/>
    <n v="-5.7839999999999998"/>
    <n v="2.1690000000000005"/>
    <n v="5.0609999999999999"/>
    <x v="1"/>
    <x v="0"/>
    <s v="Q4"/>
    <x v="5"/>
  </r>
  <r>
    <n v="7138"/>
    <s v="CA-2015-163965"/>
    <x v="312"/>
    <x v="562"/>
    <x v="1"/>
    <s v="SS-20875"/>
    <s v="Sung Shariari"/>
    <x v="0"/>
    <x v="0"/>
    <x v="100"/>
    <s v="Florida"/>
    <x v="123"/>
    <x v="0"/>
    <x v="376"/>
    <x v="1"/>
    <x v="4"/>
    <x v="377"/>
    <n v="17.440000000000001"/>
    <n v="2"/>
    <n v="0.2"/>
    <n v="1.3080000000000001"/>
    <n v="13.952000000000002"/>
    <n v="3.4880000000000004"/>
    <x v="1"/>
    <x v="0"/>
    <s v="Q4"/>
    <x v="5"/>
  </r>
  <r>
    <n v="7139"/>
    <s v="CA-2015-163965"/>
    <x v="312"/>
    <x v="562"/>
    <x v="1"/>
    <s v="SS-20875"/>
    <s v="Sung Shariari"/>
    <x v="0"/>
    <x v="0"/>
    <x v="100"/>
    <s v="Florida"/>
    <x v="123"/>
    <x v="0"/>
    <x v="270"/>
    <x v="1"/>
    <x v="8"/>
    <x v="270"/>
    <n v="62.88"/>
    <n v="4"/>
    <n v="0.7"/>
    <n v="-50.304000000000002"/>
    <n v="18.864000000000004"/>
    <n v="44.015999999999998"/>
    <x v="1"/>
    <x v="0"/>
    <s v="Q4"/>
    <x v="5"/>
  </r>
  <r>
    <n v="7140"/>
    <s v="CA-2015-163965"/>
    <x v="312"/>
    <x v="562"/>
    <x v="1"/>
    <s v="SS-20875"/>
    <s v="Sung Shariari"/>
    <x v="0"/>
    <x v="0"/>
    <x v="100"/>
    <s v="Florida"/>
    <x v="123"/>
    <x v="0"/>
    <x v="430"/>
    <x v="0"/>
    <x v="0"/>
    <x v="430"/>
    <n v="290.35199999999998"/>
    <n v="3"/>
    <n v="0.2"/>
    <n v="-36.293999999999997"/>
    <n v="232.2816"/>
    <n v="58.070399999999999"/>
    <x v="1"/>
    <x v="0"/>
    <s v="Q4"/>
    <x v="5"/>
  </r>
  <r>
    <n v="7141"/>
    <s v="CA-2017-128783"/>
    <x v="210"/>
    <x v="285"/>
    <x v="3"/>
    <s v="TG-21640"/>
    <s v="Trudy Glocke"/>
    <x v="0"/>
    <x v="0"/>
    <x v="490"/>
    <s v="Missouri"/>
    <x v="584"/>
    <x v="2"/>
    <x v="721"/>
    <x v="2"/>
    <x v="11"/>
    <x v="720"/>
    <n v="113.52"/>
    <n v="4"/>
    <n v="0"/>
    <n v="46.543199999999999"/>
    <n v="113.52"/>
    <n v="0"/>
    <x v="3"/>
    <x v="8"/>
    <s v="Q3"/>
    <x v="6"/>
  </r>
  <r>
    <n v="7142"/>
    <s v="CA-2017-128783"/>
    <x v="210"/>
    <x v="285"/>
    <x v="3"/>
    <s v="TG-21640"/>
    <s v="Trudy Glocke"/>
    <x v="0"/>
    <x v="0"/>
    <x v="490"/>
    <s v="Missouri"/>
    <x v="584"/>
    <x v="2"/>
    <x v="1251"/>
    <x v="0"/>
    <x v="5"/>
    <x v="1235"/>
    <n v="135.30000000000001"/>
    <n v="5"/>
    <n v="0"/>
    <n v="37.884"/>
    <n v="135.30000000000001"/>
    <n v="0"/>
    <x v="3"/>
    <x v="8"/>
    <s v="Q3"/>
    <x v="6"/>
  </r>
  <r>
    <n v="7143"/>
    <s v="CA-2014-122217"/>
    <x v="156"/>
    <x v="695"/>
    <x v="1"/>
    <s v="HP-14815"/>
    <s v="Harold Pawlan"/>
    <x v="2"/>
    <x v="0"/>
    <x v="173"/>
    <s v="Virginia"/>
    <x v="220"/>
    <x v="0"/>
    <x v="1380"/>
    <x v="0"/>
    <x v="5"/>
    <x v="1365"/>
    <n v="111.15"/>
    <n v="5"/>
    <n v="0"/>
    <n v="48.905999999999999"/>
    <n v="111.15"/>
    <n v="0"/>
    <x v="2"/>
    <x v="0"/>
    <s v="Q4"/>
    <x v="2"/>
  </r>
  <r>
    <n v="7144"/>
    <s v="US-2017-141558"/>
    <x v="825"/>
    <x v="1034"/>
    <x v="1"/>
    <s v="MH-17290"/>
    <s v="Marc Harrigan"/>
    <x v="2"/>
    <x v="0"/>
    <x v="10"/>
    <s v="Pennsylvania"/>
    <x v="11"/>
    <x v="3"/>
    <x v="1367"/>
    <x v="2"/>
    <x v="7"/>
    <x v="1352"/>
    <n v="776.85"/>
    <n v="5"/>
    <n v="0.4"/>
    <n v="-181.26499999999999"/>
    <n v="466.11"/>
    <n v="310.74"/>
    <x v="3"/>
    <x v="10"/>
    <s v="Q1"/>
    <x v="3"/>
  </r>
  <r>
    <n v="7145"/>
    <s v="US-2017-141558"/>
    <x v="825"/>
    <x v="1034"/>
    <x v="1"/>
    <s v="MH-17290"/>
    <s v="Marc Harrigan"/>
    <x v="2"/>
    <x v="0"/>
    <x v="10"/>
    <s v="Pennsylvania"/>
    <x v="11"/>
    <x v="3"/>
    <x v="102"/>
    <x v="1"/>
    <x v="8"/>
    <x v="102"/>
    <n v="12.294"/>
    <n v="1"/>
    <n v="0.7"/>
    <n v="-8.6058000000000003"/>
    <n v="3.6882000000000006"/>
    <n v="8.6058000000000003"/>
    <x v="3"/>
    <x v="10"/>
    <s v="Q1"/>
    <x v="3"/>
  </r>
  <r>
    <n v="7146"/>
    <s v="US-2017-141558"/>
    <x v="825"/>
    <x v="1034"/>
    <x v="1"/>
    <s v="MH-17290"/>
    <s v="Marc Harrigan"/>
    <x v="2"/>
    <x v="0"/>
    <x v="10"/>
    <s v="Pennsylvania"/>
    <x v="11"/>
    <x v="3"/>
    <x v="838"/>
    <x v="0"/>
    <x v="3"/>
    <x v="832"/>
    <n v="154.76400000000001"/>
    <n v="3"/>
    <n v="0.4"/>
    <n v="-46.429200000000002"/>
    <n v="92.858400000000003"/>
    <n v="61.905600000000007"/>
    <x v="3"/>
    <x v="10"/>
    <s v="Q1"/>
    <x v="3"/>
  </r>
  <r>
    <n v="7147"/>
    <s v="US-2017-141558"/>
    <x v="825"/>
    <x v="1034"/>
    <x v="1"/>
    <s v="MH-17290"/>
    <s v="Marc Harrigan"/>
    <x v="2"/>
    <x v="0"/>
    <x v="10"/>
    <s v="Pennsylvania"/>
    <x v="11"/>
    <x v="3"/>
    <x v="1789"/>
    <x v="1"/>
    <x v="4"/>
    <x v="1779"/>
    <n v="43.28"/>
    <n v="1"/>
    <n v="0.2"/>
    <n v="3.246"/>
    <n v="34.624000000000002"/>
    <n v="8.6560000000000006"/>
    <x v="3"/>
    <x v="10"/>
    <s v="Q1"/>
    <x v="3"/>
  </r>
  <r>
    <n v="7148"/>
    <s v="CA-2016-139941"/>
    <x v="1"/>
    <x v="432"/>
    <x v="1"/>
    <s v="CB-12415"/>
    <s v="Christy Brittain"/>
    <x v="0"/>
    <x v="0"/>
    <x v="85"/>
    <s v="New York"/>
    <x v="254"/>
    <x v="3"/>
    <x v="1174"/>
    <x v="1"/>
    <x v="10"/>
    <x v="1160"/>
    <n v="92.94"/>
    <n v="3"/>
    <n v="0"/>
    <n v="41.823"/>
    <n v="92.94"/>
    <n v="0"/>
    <x v="0"/>
    <x v="1"/>
    <s v="Q2"/>
    <x v="1"/>
  </r>
  <r>
    <n v="7149"/>
    <s v="CA-2016-139941"/>
    <x v="1"/>
    <x v="432"/>
    <x v="1"/>
    <s v="CB-12415"/>
    <s v="Christy Brittain"/>
    <x v="0"/>
    <x v="0"/>
    <x v="85"/>
    <s v="New York"/>
    <x v="254"/>
    <x v="3"/>
    <x v="1297"/>
    <x v="1"/>
    <x v="9"/>
    <x v="1282"/>
    <n v="52.56"/>
    <n v="3"/>
    <n v="0"/>
    <n v="18.396000000000001"/>
    <n v="52.56"/>
    <n v="0"/>
    <x v="0"/>
    <x v="1"/>
    <s v="Q2"/>
    <x v="1"/>
  </r>
  <r>
    <n v="7150"/>
    <s v="CA-2015-166583"/>
    <x v="153"/>
    <x v="314"/>
    <x v="1"/>
    <s v="VD-21670"/>
    <s v="Valerie Dominguez"/>
    <x v="0"/>
    <x v="0"/>
    <x v="12"/>
    <s v="Texas"/>
    <x v="32"/>
    <x v="2"/>
    <x v="1246"/>
    <x v="2"/>
    <x v="7"/>
    <x v="1230"/>
    <n v="971.88"/>
    <n v="3"/>
    <n v="0.2"/>
    <n v="109.3365"/>
    <n v="777.50400000000002"/>
    <n v="194.376"/>
    <x v="1"/>
    <x v="1"/>
    <s v="Q2"/>
    <x v="5"/>
  </r>
  <r>
    <n v="7151"/>
    <s v="CA-2017-100412"/>
    <x v="66"/>
    <x v="738"/>
    <x v="1"/>
    <s v="SR-20425"/>
    <s v="Sharelle Roach"/>
    <x v="2"/>
    <x v="0"/>
    <x v="428"/>
    <s v="Alabama"/>
    <x v="518"/>
    <x v="0"/>
    <x v="474"/>
    <x v="0"/>
    <x v="1"/>
    <x v="475"/>
    <n v="141.96"/>
    <n v="2"/>
    <n v="0"/>
    <n v="35.49"/>
    <n v="141.96"/>
    <n v="0"/>
    <x v="3"/>
    <x v="4"/>
    <s v="Q4"/>
    <x v="5"/>
  </r>
  <r>
    <n v="7152"/>
    <s v="CA-2017-142909"/>
    <x v="66"/>
    <x v="209"/>
    <x v="0"/>
    <s v="AG-10330"/>
    <s v="Alex Grayson"/>
    <x v="0"/>
    <x v="0"/>
    <x v="123"/>
    <s v="Arizona"/>
    <x v="154"/>
    <x v="1"/>
    <x v="962"/>
    <x v="0"/>
    <x v="3"/>
    <x v="955"/>
    <n v="182.55"/>
    <n v="2"/>
    <n v="0.5"/>
    <n v="-135.08699999999999"/>
    <n v="91.275000000000006"/>
    <n v="91.275000000000006"/>
    <x v="3"/>
    <x v="4"/>
    <s v="Q4"/>
    <x v="5"/>
  </r>
  <r>
    <n v="7153"/>
    <s v="CA-2014-137911"/>
    <x v="1148"/>
    <x v="323"/>
    <x v="1"/>
    <s v="BP-11095"/>
    <s v="Bart Pistole"/>
    <x v="1"/>
    <x v="0"/>
    <x v="108"/>
    <s v="North Carolina"/>
    <x v="222"/>
    <x v="0"/>
    <x v="417"/>
    <x v="1"/>
    <x v="10"/>
    <x v="417"/>
    <n v="88.768000000000001"/>
    <n v="2"/>
    <n v="0.2"/>
    <n v="31.0688"/>
    <n v="71.014400000000009"/>
    <n v="17.753600000000002"/>
    <x v="2"/>
    <x v="2"/>
    <s v="Q4"/>
    <x v="6"/>
  </r>
  <r>
    <n v="7154"/>
    <s v="CA-2015-106208"/>
    <x v="895"/>
    <x v="631"/>
    <x v="1"/>
    <s v="JW-16075"/>
    <s v="Julia West"/>
    <x v="0"/>
    <x v="0"/>
    <x v="22"/>
    <s v="Illinois"/>
    <x v="26"/>
    <x v="2"/>
    <x v="983"/>
    <x v="1"/>
    <x v="9"/>
    <x v="976"/>
    <n v="53.088000000000001"/>
    <n v="7"/>
    <n v="0.8"/>
    <n v="-108.8304"/>
    <n v="10.617599999999998"/>
    <n v="42.470400000000005"/>
    <x v="1"/>
    <x v="4"/>
    <s v="Q4"/>
    <x v="6"/>
  </r>
  <r>
    <n v="7155"/>
    <s v="US-2015-136749"/>
    <x v="707"/>
    <x v="98"/>
    <x v="0"/>
    <s v="LH-16900"/>
    <s v="Lena Hernandez"/>
    <x v="0"/>
    <x v="0"/>
    <x v="38"/>
    <s v="Georgia"/>
    <x v="112"/>
    <x v="0"/>
    <x v="1762"/>
    <x v="0"/>
    <x v="5"/>
    <x v="1751"/>
    <n v="275.88"/>
    <n v="6"/>
    <n v="0"/>
    <n v="46.8996"/>
    <n v="275.88"/>
    <n v="0"/>
    <x v="1"/>
    <x v="4"/>
    <s v="Q4"/>
    <x v="5"/>
  </r>
  <r>
    <n v="7156"/>
    <s v="US-2015-136749"/>
    <x v="707"/>
    <x v="98"/>
    <x v="0"/>
    <s v="LH-16900"/>
    <s v="Lena Hernandez"/>
    <x v="0"/>
    <x v="0"/>
    <x v="38"/>
    <s v="Georgia"/>
    <x v="112"/>
    <x v="0"/>
    <x v="351"/>
    <x v="1"/>
    <x v="8"/>
    <x v="351"/>
    <n v="157.9"/>
    <n v="5"/>
    <n v="0"/>
    <n v="74.212999999999994"/>
    <n v="157.9"/>
    <n v="0"/>
    <x v="1"/>
    <x v="4"/>
    <s v="Q4"/>
    <x v="5"/>
  </r>
  <r>
    <n v="7157"/>
    <s v="CA-2017-126718"/>
    <x v="568"/>
    <x v="605"/>
    <x v="1"/>
    <s v="KT-16480"/>
    <s v="Kean Thornton"/>
    <x v="0"/>
    <x v="0"/>
    <x v="334"/>
    <s v="New Jersey"/>
    <x v="415"/>
    <x v="3"/>
    <x v="746"/>
    <x v="1"/>
    <x v="2"/>
    <x v="744"/>
    <n v="4.91"/>
    <n v="1"/>
    <n v="0"/>
    <n v="2.4058999999999999"/>
    <n v="4.91"/>
    <n v="0"/>
    <x v="3"/>
    <x v="3"/>
    <s v="Q2"/>
    <x v="3"/>
  </r>
  <r>
    <n v="7158"/>
    <s v="CA-2016-131380"/>
    <x v="463"/>
    <x v="509"/>
    <x v="0"/>
    <s v="CC-12220"/>
    <s v="Chris Cortes"/>
    <x v="0"/>
    <x v="0"/>
    <x v="1"/>
    <s v="California"/>
    <x v="3"/>
    <x v="1"/>
    <x v="210"/>
    <x v="1"/>
    <x v="4"/>
    <x v="211"/>
    <n v="87.92"/>
    <n v="4"/>
    <n v="0"/>
    <n v="0.87919999999999998"/>
    <n v="87.92"/>
    <n v="0"/>
    <x v="0"/>
    <x v="10"/>
    <s v="Q1"/>
    <x v="2"/>
  </r>
  <r>
    <n v="7159"/>
    <s v="CA-2016-131380"/>
    <x v="463"/>
    <x v="509"/>
    <x v="0"/>
    <s v="CC-12220"/>
    <s v="Chris Cortes"/>
    <x v="0"/>
    <x v="0"/>
    <x v="1"/>
    <s v="California"/>
    <x v="3"/>
    <x v="1"/>
    <x v="1813"/>
    <x v="1"/>
    <x v="10"/>
    <x v="1803"/>
    <n v="5.98"/>
    <n v="1"/>
    <n v="0"/>
    <n v="2.9302000000000001"/>
    <n v="5.98"/>
    <n v="0"/>
    <x v="0"/>
    <x v="10"/>
    <s v="Q1"/>
    <x v="2"/>
  </r>
  <r>
    <n v="7160"/>
    <s v="CA-2015-145835"/>
    <x v="1149"/>
    <x v="1185"/>
    <x v="0"/>
    <s v="BF-11170"/>
    <s v="Ben Ferrer"/>
    <x v="2"/>
    <x v="0"/>
    <x v="22"/>
    <s v="Illinois"/>
    <x v="36"/>
    <x v="2"/>
    <x v="872"/>
    <x v="2"/>
    <x v="7"/>
    <x v="866"/>
    <n v="222.38399999999999"/>
    <n v="2"/>
    <n v="0.2"/>
    <n v="16.678799999999999"/>
    <n v="177.90719999999999"/>
    <n v="44.476799999999997"/>
    <x v="1"/>
    <x v="5"/>
    <s v="Q2"/>
    <x v="4"/>
  </r>
  <r>
    <n v="7161"/>
    <s v="CA-2015-145835"/>
    <x v="1149"/>
    <x v="1185"/>
    <x v="0"/>
    <s v="BF-11170"/>
    <s v="Ben Ferrer"/>
    <x v="2"/>
    <x v="0"/>
    <x v="22"/>
    <s v="Illinois"/>
    <x v="36"/>
    <x v="2"/>
    <x v="659"/>
    <x v="1"/>
    <x v="13"/>
    <x v="659"/>
    <n v="16"/>
    <n v="4"/>
    <n v="0.2"/>
    <n v="5.6"/>
    <n v="12.8"/>
    <n v="3.2"/>
    <x v="1"/>
    <x v="5"/>
    <s v="Q2"/>
    <x v="4"/>
  </r>
  <r>
    <n v="7162"/>
    <s v="CA-2014-138709"/>
    <x v="1129"/>
    <x v="1240"/>
    <x v="1"/>
    <s v="MS-17770"/>
    <s v="Maxwell Schwartz"/>
    <x v="0"/>
    <x v="0"/>
    <x v="102"/>
    <s v="Virginia"/>
    <x v="195"/>
    <x v="0"/>
    <x v="339"/>
    <x v="1"/>
    <x v="10"/>
    <x v="339"/>
    <n v="21.84"/>
    <n v="3"/>
    <n v="0"/>
    <n v="10.92"/>
    <n v="21.84"/>
    <n v="0"/>
    <x v="2"/>
    <x v="7"/>
    <s v="Q3"/>
    <x v="5"/>
  </r>
  <r>
    <n v="7163"/>
    <s v="CA-2014-138709"/>
    <x v="1129"/>
    <x v="1240"/>
    <x v="1"/>
    <s v="MS-17770"/>
    <s v="Maxwell Schwartz"/>
    <x v="0"/>
    <x v="0"/>
    <x v="102"/>
    <s v="Virginia"/>
    <x v="195"/>
    <x v="0"/>
    <x v="744"/>
    <x v="1"/>
    <x v="8"/>
    <x v="742"/>
    <n v="15.6"/>
    <n v="5"/>
    <n v="0"/>
    <n v="7.6440000000000001"/>
    <n v="15.6"/>
    <n v="0"/>
    <x v="2"/>
    <x v="7"/>
    <s v="Q3"/>
    <x v="5"/>
  </r>
  <r>
    <n v="7164"/>
    <s v="CA-2014-122070"/>
    <x v="1150"/>
    <x v="530"/>
    <x v="0"/>
    <s v="AH-10030"/>
    <s v="Aaron Hawkins"/>
    <x v="1"/>
    <x v="0"/>
    <x v="21"/>
    <s v="New York"/>
    <x v="24"/>
    <x v="3"/>
    <x v="1503"/>
    <x v="1"/>
    <x v="12"/>
    <x v="153"/>
    <n v="247.84"/>
    <n v="8"/>
    <n v="0"/>
    <n v="121.44159999999999"/>
    <n v="247.84"/>
    <n v="0"/>
    <x v="2"/>
    <x v="3"/>
    <s v="Q2"/>
    <x v="0"/>
  </r>
  <r>
    <n v="7165"/>
    <s v="CA-2014-122070"/>
    <x v="1150"/>
    <x v="530"/>
    <x v="0"/>
    <s v="AH-10030"/>
    <s v="Aaron Hawkins"/>
    <x v="1"/>
    <x v="0"/>
    <x v="21"/>
    <s v="New York"/>
    <x v="24"/>
    <x v="3"/>
    <x v="925"/>
    <x v="1"/>
    <x v="8"/>
    <x v="917"/>
    <n v="9.9120000000000008"/>
    <n v="3"/>
    <n v="0.2"/>
    <n v="3.3452999999999999"/>
    <n v="7.9296000000000006"/>
    <n v="1.9824000000000002"/>
    <x v="2"/>
    <x v="3"/>
    <s v="Q2"/>
    <x v="0"/>
  </r>
  <r>
    <n v="7166"/>
    <s v="CA-2016-158610"/>
    <x v="251"/>
    <x v="42"/>
    <x v="2"/>
    <s v="CK-12595"/>
    <s v="Clytie Kelty"/>
    <x v="0"/>
    <x v="0"/>
    <x v="205"/>
    <s v="Rhode Island"/>
    <x v="258"/>
    <x v="3"/>
    <x v="54"/>
    <x v="1"/>
    <x v="4"/>
    <x v="54"/>
    <n v="69.52"/>
    <n v="2"/>
    <n v="0"/>
    <n v="17.38"/>
    <n v="69.52"/>
    <n v="0"/>
    <x v="0"/>
    <x v="8"/>
    <s v="Q3"/>
    <x v="2"/>
  </r>
  <r>
    <n v="7167"/>
    <s v="CA-2014-117464"/>
    <x v="192"/>
    <x v="885"/>
    <x v="0"/>
    <s v="NP-18325"/>
    <s v="Naresj Patel"/>
    <x v="0"/>
    <x v="0"/>
    <x v="8"/>
    <s v="California"/>
    <x v="34"/>
    <x v="1"/>
    <x v="649"/>
    <x v="1"/>
    <x v="6"/>
    <x v="649"/>
    <n v="11.52"/>
    <n v="4"/>
    <n v="0"/>
    <n v="3.2256"/>
    <n v="11.52"/>
    <n v="0"/>
    <x v="2"/>
    <x v="7"/>
    <s v="Q3"/>
    <x v="0"/>
  </r>
  <r>
    <n v="7168"/>
    <s v="CA-2014-117464"/>
    <x v="192"/>
    <x v="885"/>
    <x v="0"/>
    <s v="NP-18325"/>
    <s v="Naresj Patel"/>
    <x v="0"/>
    <x v="0"/>
    <x v="8"/>
    <s v="California"/>
    <x v="34"/>
    <x v="1"/>
    <x v="1180"/>
    <x v="0"/>
    <x v="1"/>
    <x v="1166"/>
    <n v="717.72"/>
    <n v="3"/>
    <n v="0.2"/>
    <n v="71.772000000000006"/>
    <n v="574.17600000000004"/>
    <n v="143.54400000000001"/>
    <x v="2"/>
    <x v="7"/>
    <s v="Q3"/>
    <x v="0"/>
  </r>
  <r>
    <n v="7169"/>
    <s v="CA-2014-117464"/>
    <x v="192"/>
    <x v="885"/>
    <x v="0"/>
    <s v="NP-18325"/>
    <s v="Naresj Patel"/>
    <x v="0"/>
    <x v="0"/>
    <x v="8"/>
    <s v="California"/>
    <x v="34"/>
    <x v="1"/>
    <x v="392"/>
    <x v="1"/>
    <x v="4"/>
    <x v="393"/>
    <n v="236.5"/>
    <n v="10"/>
    <n v="0"/>
    <n v="68.584999999999994"/>
    <n v="236.5"/>
    <n v="0"/>
    <x v="2"/>
    <x v="7"/>
    <s v="Q3"/>
    <x v="0"/>
  </r>
  <r>
    <n v="7170"/>
    <s v="CA-2014-117464"/>
    <x v="192"/>
    <x v="885"/>
    <x v="0"/>
    <s v="NP-18325"/>
    <s v="Naresj Patel"/>
    <x v="0"/>
    <x v="0"/>
    <x v="8"/>
    <s v="California"/>
    <x v="34"/>
    <x v="1"/>
    <x v="1169"/>
    <x v="0"/>
    <x v="3"/>
    <x v="1156"/>
    <n v="170.352"/>
    <n v="3"/>
    <n v="0.2"/>
    <n v="19.1646"/>
    <n v="136.2816"/>
    <n v="34.070399999999999"/>
    <x v="2"/>
    <x v="7"/>
    <s v="Q3"/>
    <x v="0"/>
  </r>
  <r>
    <n v="7171"/>
    <s v="US-2017-168613"/>
    <x v="1048"/>
    <x v="518"/>
    <x v="1"/>
    <s v="GM-14440"/>
    <s v="Gary McGarr"/>
    <x v="0"/>
    <x v="0"/>
    <x v="20"/>
    <s v="New York"/>
    <x v="29"/>
    <x v="3"/>
    <x v="394"/>
    <x v="0"/>
    <x v="1"/>
    <x v="395"/>
    <n v="145.76400000000001"/>
    <n v="2"/>
    <n v="0.1"/>
    <n v="3.2391999999999999"/>
    <n v="131.1876"/>
    <n v="14.576400000000001"/>
    <x v="3"/>
    <x v="2"/>
    <s v="Q4"/>
    <x v="1"/>
  </r>
  <r>
    <n v="7172"/>
    <s v="CA-2017-125381"/>
    <x v="1016"/>
    <x v="433"/>
    <x v="0"/>
    <s v="SG-20605"/>
    <s v="Speros Goranitis"/>
    <x v="0"/>
    <x v="0"/>
    <x v="8"/>
    <s v="California"/>
    <x v="9"/>
    <x v="1"/>
    <x v="357"/>
    <x v="2"/>
    <x v="11"/>
    <x v="357"/>
    <n v="107.97"/>
    <n v="3"/>
    <n v="0"/>
    <n v="22.6737"/>
    <n v="107.97"/>
    <n v="0"/>
    <x v="3"/>
    <x v="3"/>
    <s v="Q2"/>
    <x v="0"/>
  </r>
  <r>
    <n v="7173"/>
    <s v="US-2017-141677"/>
    <x v="606"/>
    <x v="922"/>
    <x v="1"/>
    <s v="HK-14890"/>
    <s v="Heather Kirkland"/>
    <x v="1"/>
    <x v="0"/>
    <x v="12"/>
    <s v="Texas"/>
    <x v="32"/>
    <x v="2"/>
    <x v="357"/>
    <x v="2"/>
    <x v="11"/>
    <x v="357"/>
    <n v="143.96"/>
    <n v="5"/>
    <n v="0.2"/>
    <n v="1.7995000000000001"/>
    <n v="115.16800000000001"/>
    <n v="28.792000000000002"/>
    <x v="3"/>
    <x v="10"/>
    <s v="Q1"/>
    <x v="1"/>
  </r>
  <r>
    <n v="7174"/>
    <s v="US-2017-141677"/>
    <x v="606"/>
    <x v="922"/>
    <x v="1"/>
    <s v="HK-14890"/>
    <s v="Heather Kirkland"/>
    <x v="1"/>
    <x v="0"/>
    <x v="12"/>
    <s v="Texas"/>
    <x v="32"/>
    <x v="2"/>
    <x v="349"/>
    <x v="2"/>
    <x v="16"/>
    <x v="349"/>
    <n v="2399.96"/>
    <n v="5"/>
    <n v="0.2"/>
    <n v="569.9905"/>
    <n v="1919.9680000000001"/>
    <n v="479.99200000000002"/>
    <x v="3"/>
    <x v="10"/>
    <s v="Q1"/>
    <x v="1"/>
  </r>
  <r>
    <n v="7175"/>
    <s v="US-2017-141677"/>
    <x v="606"/>
    <x v="922"/>
    <x v="1"/>
    <s v="HK-14890"/>
    <s v="Heather Kirkland"/>
    <x v="1"/>
    <x v="0"/>
    <x v="12"/>
    <s v="Texas"/>
    <x v="32"/>
    <x v="2"/>
    <x v="1323"/>
    <x v="1"/>
    <x v="10"/>
    <x v="1309"/>
    <n v="74.352000000000004"/>
    <n v="3"/>
    <n v="0.2"/>
    <n v="23.234999999999999"/>
    <n v="59.481600000000007"/>
    <n v="14.870400000000002"/>
    <x v="3"/>
    <x v="10"/>
    <s v="Q1"/>
    <x v="1"/>
  </r>
  <r>
    <n v="7176"/>
    <s v="US-2017-141677"/>
    <x v="606"/>
    <x v="922"/>
    <x v="1"/>
    <s v="HK-14890"/>
    <s v="Heather Kirkland"/>
    <x v="1"/>
    <x v="0"/>
    <x v="12"/>
    <s v="Texas"/>
    <x v="32"/>
    <x v="2"/>
    <x v="1309"/>
    <x v="1"/>
    <x v="9"/>
    <x v="1294"/>
    <n v="87.168000000000006"/>
    <n v="8"/>
    <n v="0.8"/>
    <n v="-226.63679999999999"/>
    <n v="17.433599999999998"/>
    <n v="69.734400000000008"/>
    <x v="3"/>
    <x v="10"/>
    <s v="Q1"/>
    <x v="1"/>
  </r>
  <r>
    <n v="7177"/>
    <s v="US-2017-141677"/>
    <x v="606"/>
    <x v="922"/>
    <x v="1"/>
    <s v="HK-14890"/>
    <s v="Heather Kirkland"/>
    <x v="1"/>
    <x v="0"/>
    <x v="12"/>
    <s v="Texas"/>
    <x v="32"/>
    <x v="2"/>
    <x v="1031"/>
    <x v="1"/>
    <x v="4"/>
    <x v="1022"/>
    <n v="32.231999999999999"/>
    <n v="3"/>
    <n v="0.2"/>
    <n v="2.4174000000000002"/>
    <n v="25.785600000000002"/>
    <n v="6.4464000000000006"/>
    <x v="3"/>
    <x v="10"/>
    <s v="Q1"/>
    <x v="1"/>
  </r>
  <r>
    <n v="7178"/>
    <s v="CA-2017-133067"/>
    <x v="464"/>
    <x v="1187"/>
    <x v="1"/>
    <s v="MY-18295"/>
    <s v="Muhammed Yedwab"/>
    <x v="1"/>
    <x v="0"/>
    <x v="10"/>
    <s v="Pennsylvania"/>
    <x v="11"/>
    <x v="3"/>
    <x v="1812"/>
    <x v="1"/>
    <x v="8"/>
    <x v="1802"/>
    <n v="2.202"/>
    <n v="2"/>
    <n v="0.7"/>
    <n v="-1.5414000000000001"/>
    <n v="0.66060000000000008"/>
    <n v="1.5413999999999999"/>
    <x v="3"/>
    <x v="5"/>
    <s v="Q2"/>
    <x v="6"/>
  </r>
  <r>
    <n v="7179"/>
    <s v="CA-2017-133067"/>
    <x v="464"/>
    <x v="1187"/>
    <x v="1"/>
    <s v="MY-18295"/>
    <s v="Muhammed Yedwab"/>
    <x v="1"/>
    <x v="0"/>
    <x v="10"/>
    <s v="Pennsylvania"/>
    <x v="11"/>
    <x v="3"/>
    <x v="864"/>
    <x v="1"/>
    <x v="8"/>
    <x v="858"/>
    <n v="9.3960000000000008"/>
    <n v="3"/>
    <n v="0.7"/>
    <n v="-7.5167999999999999"/>
    <n v="2.8188000000000009"/>
    <n v="6.5772000000000004"/>
    <x v="3"/>
    <x v="5"/>
    <s v="Q2"/>
    <x v="6"/>
  </r>
  <r>
    <n v="7180"/>
    <s v="US-2016-144351"/>
    <x v="696"/>
    <x v="1058"/>
    <x v="1"/>
    <s v="RC-19960"/>
    <s v="Ryan Crowe"/>
    <x v="0"/>
    <x v="0"/>
    <x v="248"/>
    <s v="Maryland"/>
    <x v="307"/>
    <x v="3"/>
    <x v="1507"/>
    <x v="2"/>
    <x v="7"/>
    <x v="1494"/>
    <n v="89.97"/>
    <n v="3"/>
    <n v="0"/>
    <n v="25.191600000000001"/>
    <n v="89.97"/>
    <n v="0"/>
    <x v="0"/>
    <x v="0"/>
    <s v="Q4"/>
    <x v="2"/>
  </r>
  <r>
    <n v="7181"/>
    <s v="CA-2014-106054"/>
    <x v="1037"/>
    <x v="1241"/>
    <x v="2"/>
    <s v="JO-15145"/>
    <s v="Jack O'Briant"/>
    <x v="1"/>
    <x v="0"/>
    <x v="417"/>
    <s v="Georgia"/>
    <x v="505"/>
    <x v="0"/>
    <x v="319"/>
    <x v="1"/>
    <x v="6"/>
    <x v="319"/>
    <n v="12.78"/>
    <n v="3"/>
    <n v="0"/>
    <n v="5.2397999999999998"/>
    <n v="12.78"/>
    <n v="0"/>
    <x v="2"/>
    <x v="9"/>
    <s v="Q1"/>
    <x v="2"/>
  </r>
  <r>
    <n v="7182"/>
    <s v="CA-2016-138667"/>
    <x v="797"/>
    <x v="525"/>
    <x v="0"/>
    <s v="MW-18220"/>
    <s v="Mitch Webber"/>
    <x v="0"/>
    <x v="0"/>
    <x v="152"/>
    <s v="Ohio"/>
    <x v="402"/>
    <x v="3"/>
    <x v="1072"/>
    <x v="2"/>
    <x v="11"/>
    <x v="1061"/>
    <n v="40"/>
    <n v="2"/>
    <n v="0.2"/>
    <n v="0.5"/>
    <n v="32"/>
    <n v="8"/>
    <x v="0"/>
    <x v="4"/>
    <s v="Q4"/>
    <x v="0"/>
  </r>
  <r>
    <n v="7183"/>
    <s v="CA-2017-150609"/>
    <x v="504"/>
    <x v="605"/>
    <x v="1"/>
    <s v="NZ-18565"/>
    <s v="Nick Zandusky"/>
    <x v="2"/>
    <x v="0"/>
    <x v="1"/>
    <s v="California"/>
    <x v="3"/>
    <x v="1"/>
    <x v="699"/>
    <x v="1"/>
    <x v="8"/>
    <x v="699"/>
    <n v="23.24"/>
    <n v="5"/>
    <n v="0.2"/>
    <n v="7.5529999999999999"/>
    <n v="18.591999999999999"/>
    <n v="4.6479999999999997"/>
    <x v="3"/>
    <x v="3"/>
    <s v="Q2"/>
    <x v="1"/>
  </r>
  <r>
    <n v="7184"/>
    <s v="CA-2017-128853"/>
    <x v="81"/>
    <x v="880"/>
    <x v="2"/>
    <s v="JM-15250"/>
    <s v="Janet Martin"/>
    <x v="0"/>
    <x v="0"/>
    <x v="248"/>
    <s v="Maryland"/>
    <x v="307"/>
    <x v="3"/>
    <x v="38"/>
    <x v="0"/>
    <x v="1"/>
    <x v="38"/>
    <n v="908.82"/>
    <n v="9"/>
    <n v="0"/>
    <n v="227.20500000000001"/>
    <n v="908.82"/>
    <n v="0"/>
    <x v="3"/>
    <x v="3"/>
    <s v="Q2"/>
    <x v="5"/>
  </r>
  <r>
    <n v="7185"/>
    <s v="CA-2017-133102"/>
    <x v="629"/>
    <x v="1178"/>
    <x v="1"/>
    <s v="ED-13885"/>
    <s v="Emily Ducich"/>
    <x v="2"/>
    <x v="0"/>
    <x v="12"/>
    <s v="Texas"/>
    <x v="14"/>
    <x v="2"/>
    <x v="1567"/>
    <x v="1"/>
    <x v="14"/>
    <x v="1558"/>
    <n v="5.5519999999999996"/>
    <n v="2"/>
    <n v="0.2"/>
    <n v="-1.0409999999999999"/>
    <n v="4.4416000000000002"/>
    <n v="1.1104000000000001"/>
    <x v="3"/>
    <x v="6"/>
    <s v="Q3"/>
    <x v="6"/>
  </r>
  <r>
    <n v="7186"/>
    <s v="CA-2017-133102"/>
    <x v="629"/>
    <x v="1178"/>
    <x v="1"/>
    <s v="ED-13885"/>
    <s v="Emily Ducich"/>
    <x v="2"/>
    <x v="0"/>
    <x v="12"/>
    <s v="Texas"/>
    <x v="14"/>
    <x v="2"/>
    <x v="1412"/>
    <x v="1"/>
    <x v="6"/>
    <x v="1399"/>
    <n v="8.016"/>
    <n v="3"/>
    <n v="0.2"/>
    <n v="1.002"/>
    <n v="6.4128000000000007"/>
    <n v="1.6032000000000002"/>
    <x v="3"/>
    <x v="6"/>
    <s v="Q3"/>
    <x v="6"/>
  </r>
  <r>
    <n v="7187"/>
    <s v="CA-2017-133102"/>
    <x v="629"/>
    <x v="1178"/>
    <x v="1"/>
    <s v="ED-13885"/>
    <s v="Emily Ducich"/>
    <x v="2"/>
    <x v="0"/>
    <x v="12"/>
    <s v="Texas"/>
    <x v="14"/>
    <x v="2"/>
    <x v="1391"/>
    <x v="0"/>
    <x v="1"/>
    <x v="1377"/>
    <n v="74.591999999999999"/>
    <n v="4"/>
    <n v="0.3"/>
    <n v="-2.1312000000000002"/>
    <n v="52.214399999999998"/>
    <n v="22.377599999999997"/>
    <x v="3"/>
    <x v="6"/>
    <s v="Q3"/>
    <x v="6"/>
  </r>
  <r>
    <n v="7188"/>
    <s v="CA-2017-133102"/>
    <x v="629"/>
    <x v="1178"/>
    <x v="1"/>
    <s v="ED-13885"/>
    <s v="Emily Ducich"/>
    <x v="2"/>
    <x v="0"/>
    <x v="12"/>
    <s v="Texas"/>
    <x v="14"/>
    <x v="2"/>
    <x v="1478"/>
    <x v="0"/>
    <x v="5"/>
    <x v="1465"/>
    <n v="16.783999999999999"/>
    <n v="2"/>
    <n v="0.6"/>
    <n v="-22.238800000000001"/>
    <n v="6.7135999999999996"/>
    <n v="10.070399999999999"/>
    <x v="3"/>
    <x v="6"/>
    <s v="Q3"/>
    <x v="6"/>
  </r>
  <r>
    <n v="7189"/>
    <s v="CA-2017-133102"/>
    <x v="629"/>
    <x v="1178"/>
    <x v="1"/>
    <s v="ED-13885"/>
    <s v="Emily Ducich"/>
    <x v="2"/>
    <x v="0"/>
    <x v="12"/>
    <s v="Texas"/>
    <x v="14"/>
    <x v="2"/>
    <x v="535"/>
    <x v="1"/>
    <x v="9"/>
    <x v="535"/>
    <n v="38.863999999999997"/>
    <n v="4"/>
    <n v="0.8"/>
    <n v="-99.103200000000001"/>
    <n v="7.7727999999999975"/>
    <n v="31.091200000000001"/>
    <x v="3"/>
    <x v="6"/>
    <s v="Q3"/>
    <x v="6"/>
  </r>
  <r>
    <n v="7190"/>
    <s v="CA-2016-164399"/>
    <x v="396"/>
    <x v="441"/>
    <x v="2"/>
    <s v="DW-13480"/>
    <s v="Dianna Wilson"/>
    <x v="2"/>
    <x v="0"/>
    <x v="70"/>
    <s v="California"/>
    <x v="142"/>
    <x v="1"/>
    <x v="1495"/>
    <x v="2"/>
    <x v="7"/>
    <x v="1483"/>
    <n v="203.976"/>
    <n v="3"/>
    <n v="0.2"/>
    <n v="25.497"/>
    <n v="163.1808"/>
    <n v="40.795200000000001"/>
    <x v="0"/>
    <x v="0"/>
    <s v="Q4"/>
    <x v="3"/>
  </r>
  <r>
    <n v="7191"/>
    <s v="CA-2016-164399"/>
    <x v="396"/>
    <x v="441"/>
    <x v="2"/>
    <s v="DW-13480"/>
    <s v="Dianna Wilson"/>
    <x v="2"/>
    <x v="0"/>
    <x v="70"/>
    <s v="California"/>
    <x v="142"/>
    <x v="1"/>
    <x v="1660"/>
    <x v="0"/>
    <x v="3"/>
    <x v="1648"/>
    <n v="674.35199999999998"/>
    <n v="3"/>
    <n v="0.2"/>
    <n v="-8.4293999999999993"/>
    <n v="539.48159999999996"/>
    <n v="134.87039999999999"/>
    <x v="0"/>
    <x v="0"/>
    <s v="Q4"/>
    <x v="3"/>
  </r>
  <r>
    <n v="7192"/>
    <s v="CA-2016-116918"/>
    <x v="393"/>
    <x v="358"/>
    <x v="0"/>
    <s v="JK-15205"/>
    <s v="Jamie Kunitz"/>
    <x v="0"/>
    <x v="0"/>
    <x v="146"/>
    <s v="Florida"/>
    <x v="186"/>
    <x v="0"/>
    <x v="307"/>
    <x v="1"/>
    <x v="8"/>
    <x v="307"/>
    <n v="5.3879999999999999"/>
    <n v="4"/>
    <n v="0.7"/>
    <n v="-4.49"/>
    <n v="1.6164000000000003"/>
    <n v="3.7715999999999998"/>
    <x v="0"/>
    <x v="2"/>
    <s v="Q4"/>
    <x v="3"/>
  </r>
  <r>
    <n v="7193"/>
    <s v="CA-2016-116918"/>
    <x v="393"/>
    <x v="358"/>
    <x v="0"/>
    <s v="JK-15205"/>
    <s v="Jamie Kunitz"/>
    <x v="0"/>
    <x v="0"/>
    <x v="146"/>
    <s v="Florida"/>
    <x v="186"/>
    <x v="0"/>
    <x v="1159"/>
    <x v="1"/>
    <x v="6"/>
    <x v="772"/>
    <n v="30.975999999999999"/>
    <n v="8"/>
    <n v="0.2"/>
    <n v="5.0335999999999999"/>
    <n v="24.780799999999999"/>
    <n v="6.1951999999999998"/>
    <x v="0"/>
    <x v="2"/>
    <s v="Q4"/>
    <x v="3"/>
  </r>
  <r>
    <n v="7194"/>
    <s v="CA-2016-110492"/>
    <x v="1151"/>
    <x v="1242"/>
    <x v="2"/>
    <s v="JS-15880"/>
    <s v="John Stevenson"/>
    <x v="0"/>
    <x v="0"/>
    <x v="118"/>
    <s v="Georgia"/>
    <x v="148"/>
    <x v="0"/>
    <x v="906"/>
    <x v="1"/>
    <x v="4"/>
    <x v="898"/>
    <n v="1350.12"/>
    <n v="6"/>
    <n v="0"/>
    <n v="175.51560000000001"/>
    <n v="1350.12"/>
    <n v="0"/>
    <x v="0"/>
    <x v="11"/>
    <s v="Q1"/>
    <x v="5"/>
  </r>
  <r>
    <n v="7195"/>
    <s v="CA-2016-110492"/>
    <x v="1151"/>
    <x v="1242"/>
    <x v="2"/>
    <s v="JS-15880"/>
    <s v="John Stevenson"/>
    <x v="0"/>
    <x v="0"/>
    <x v="118"/>
    <s v="Georgia"/>
    <x v="148"/>
    <x v="0"/>
    <x v="122"/>
    <x v="1"/>
    <x v="8"/>
    <x v="122"/>
    <n v="15.92"/>
    <n v="4"/>
    <n v="0"/>
    <n v="7.4824000000000002"/>
    <n v="15.92"/>
    <n v="0"/>
    <x v="0"/>
    <x v="11"/>
    <s v="Q1"/>
    <x v="5"/>
  </r>
  <r>
    <n v="7196"/>
    <s v="CA-2016-147683"/>
    <x v="373"/>
    <x v="398"/>
    <x v="1"/>
    <s v="PO-19180"/>
    <s v="Philisse Overcash"/>
    <x v="2"/>
    <x v="0"/>
    <x v="4"/>
    <s v="Washington"/>
    <x v="5"/>
    <x v="1"/>
    <x v="28"/>
    <x v="0"/>
    <x v="5"/>
    <x v="1310"/>
    <n v="19.54"/>
    <n v="2"/>
    <n v="0"/>
    <n v="7.2298"/>
    <n v="19.54"/>
    <n v="0"/>
    <x v="0"/>
    <x v="0"/>
    <s v="Q4"/>
    <x v="1"/>
  </r>
  <r>
    <n v="7197"/>
    <s v="CA-2014-116785"/>
    <x v="759"/>
    <x v="1044"/>
    <x v="1"/>
    <s v="MH-17290"/>
    <s v="Marc Harrigan"/>
    <x v="2"/>
    <x v="0"/>
    <x v="1"/>
    <s v="California"/>
    <x v="1"/>
    <x v="1"/>
    <x v="1046"/>
    <x v="1"/>
    <x v="6"/>
    <x v="1035"/>
    <n v="21.4"/>
    <n v="5"/>
    <n v="0"/>
    <n v="6.2060000000000004"/>
    <n v="21.4"/>
    <n v="0"/>
    <x v="2"/>
    <x v="3"/>
    <s v="Q2"/>
    <x v="3"/>
  </r>
  <r>
    <n v="7198"/>
    <s v="CA-2014-116785"/>
    <x v="759"/>
    <x v="1044"/>
    <x v="1"/>
    <s v="MH-17290"/>
    <s v="Marc Harrigan"/>
    <x v="2"/>
    <x v="0"/>
    <x v="1"/>
    <s v="California"/>
    <x v="1"/>
    <x v="1"/>
    <x v="1729"/>
    <x v="1"/>
    <x v="2"/>
    <x v="1716"/>
    <n v="12.6"/>
    <n v="2"/>
    <n v="0"/>
    <n v="5.7960000000000003"/>
    <n v="12.6"/>
    <n v="0"/>
    <x v="2"/>
    <x v="3"/>
    <s v="Q2"/>
    <x v="3"/>
  </r>
  <r>
    <n v="7199"/>
    <s v="US-2015-156797"/>
    <x v="1067"/>
    <x v="1243"/>
    <x v="1"/>
    <s v="PO-19180"/>
    <s v="Philisse Overcash"/>
    <x v="2"/>
    <x v="0"/>
    <x v="20"/>
    <s v="New York"/>
    <x v="45"/>
    <x v="3"/>
    <x v="250"/>
    <x v="1"/>
    <x v="6"/>
    <x v="251"/>
    <n v="11.96"/>
    <n v="2"/>
    <n v="0"/>
    <n v="3.1095999999999999"/>
    <n v="11.96"/>
    <n v="0"/>
    <x v="1"/>
    <x v="6"/>
    <s v="Q3"/>
    <x v="0"/>
  </r>
  <r>
    <n v="7200"/>
    <s v="US-2015-156797"/>
    <x v="1067"/>
    <x v="1243"/>
    <x v="1"/>
    <s v="PO-19180"/>
    <s v="Philisse Overcash"/>
    <x v="2"/>
    <x v="0"/>
    <x v="20"/>
    <s v="New York"/>
    <x v="45"/>
    <x v="3"/>
    <x v="302"/>
    <x v="2"/>
    <x v="7"/>
    <x v="302"/>
    <n v="138"/>
    <n v="2"/>
    <n v="0"/>
    <n v="34.5"/>
    <n v="138"/>
    <n v="0"/>
    <x v="1"/>
    <x v="6"/>
    <s v="Q3"/>
    <x v="0"/>
  </r>
  <r>
    <n v="7201"/>
    <s v="CA-2016-104276"/>
    <x v="581"/>
    <x v="845"/>
    <x v="1"/>
    <s v="HF-14995"/>
    <s v="Herbert Flentye"/>
    <x v="0"/>
    <x v="0"/>
    <x v="2"/>
    <s v="Florida"/>
    <x v="2"/>
    <x v="0"/>
    <x v="1285"/>
    <x v="2"/>
    <x v="7"/>
    <x v="1271"/>
    <n v="116.76"/>
    <n v="1"/>
    <n v="0.2"/>
    <n v="14.595000000000001"/>
    <n v="93.408000000000015"/>
    <n v="23.352000000000004"/>
    <x v="0"/>
    <x v="0"/>
    <s v="Q4"/>
    <x v="1"/>
  </r>
  <r>
    <n v="7202"/>
    <s v="CA-2016-104276"/>
    <x v="581"/>
    <x v="845"/>
    <x v="1"/>
    <s v="HF-14995"/>
    <s v="Herbert Flentye"/>
    <x v="0"/>
    <x v="0"/>
    <x v="2"/>
    <s v="Florida"/>
    <x v="2"/>
    <x v="0"/>
    <x v="977"/>
    <x v="0"/>
    <x v="3"/>
    <x v="832"/>
    <n v="331.02300000000002"/>
    <n v="7"/>
    <n v="0.45"/>
    <n v="-114.35339999999999"/>
    <n v="182.06265000000002"/>
    <n v="148.96035000000001"/>
    <x v="0"/>
    <x v="0"/>
    <s v="Q4"/>
    <x v="1"/>
  </r>
  <r>
    <n v="7203"/>
    <s v="CA-2016-120369"/>
    <x v="99"/>
    <x v="464"/>
    <x v="3"/>
    <s v="VB-21745"/>
    <s v="Victoria Brennan"/>
    <x v="1"/>
    <x v="0"/>
    <x v="30"/>
    <s v="New York"/>
    <x v="144"/>
    <x v="3"/>
    <x v="1814"/>
    <x v="0"/>
    <x v="5"/>
    <x v="1804"/>
    <n v="756.8"/>
    <n v="5"/>
    <n v="0"/>
    <n v="75.680000000000007"/>
    <n v="756.8"/>
    <n v="0"/>
    <x v="0"/>
    <x v="2"/>
    <s v="Q4"/>
    <x v="5"/>
  </r>
  <r>
    <n v="7204"/>
    <s v="CA-2014-118276"/>
    <x v="282"/>
    <x v="302"/>
    <x v="1"/>
    <s v="MG-17890"/>
    <s v="Michael Granlund"/>
    <x v="2"/>
    <x v="0"/>
    <x v="490"/>
    <s v="Illinois"/>
    <x v="585"/>
    <x v="2"/>
    <x v="1677"/>
    <x v="0"/>
    <x v="5"/>
    <x v="1665"/>
    <n v="8.7360000000000007"/>
    <n v="3"/>
    <n v="0.6"/>
    <n v="-4.8048000000000002"/>
    <n v="3.4944000000000006"/>
    <n v="5.2416"/>
    <x v="2"/>
    <x v="4"/>
    <s v="Q4"/>
    <x v="2"/>
  </r>
  <r>
    <n v="7205"/>
    <s v="CA-2015-136658"/>
    <x v="229"/>
    <x v="731"/>
    <x v="1"/>
    <s v="BO-11425"/>
    <s v="Bobby Odegard"/>
    <x v="0"/>
    <x v="0"/>
    <x v="20"/>
    <s v="New York"/>
    <x v="23"/>
    <x v="3"/>
    <x v="1279"/>
    <x v="1"/>
    <x v="6"/>
    <x v="1264"/>
    <n v="6.08"/>
    <n v="2"/>
    <n v="0"/>
    <n v="2.0672000000000001"/>
    <n v="6.08"/>
    <n v="0"/>
    <x v="1"/>
    <x v="8"/>
    <s v="Q3"/>
    <x v="6"/>
  </r>
  <r>
    <n v="7206"/>
    <s v="CA-2017-137414"/>
    <x v="280"/>
    <x v="299"/>
    <x v="1"/>
    <s v="CM-12115"/>
    <s v="Chad McGuire"/>
    <x v="0"/>
    <x v="0"/>
    <x v="8"/>
    <s v="California"/>
    <x v="9"/>
    <x v="1"/>
    <x v="698"/>
    <x v="0"/>
    <x v="5"/>
    <x v="698"/>
    <n v="17.46"/>
    <n v="2"/>
    <n v="0"/>
    <n v="5.9363999999999999"/>
    <n v="17.46"/>
    <n v="0"/>
    <x v="3"/>
    <x v="2"/>
    <s v="Q4"/>
    <x v="2"/>
  </r>
  <r>
    <n v="7207"/>
    <s v="CA-2017-137414"/>
    <x v="280"/>
    <x v="299"/>
    <x v="1"/>
    <s v="CM-12115"/>
    <s v="Chad McGuire"/>
    <x v="0"/>
    <x v="0"/>
    <x v="8"/>
    <s v="California"/>
    <x v="9"/>
    <x v="1"/>
    <x v="1794"/>
    <x v="2"/>
    <x v="15"/>
    <x v="1784"/>
    <n v="369.16"/>
    <n v="11"/>
    <n v="0.2"/>
    <n v="32.301499999999997"/>
    <n v="295.32800000000003"/>
    <n v="73.832000000000008"/>
    <x v="3"/>
    <x v="2"/>
    <s v="Q4"/>
    <x v="2"/>
  </r>
  <r>
    <n v="7208"/>
    <s v="CA-2016-143476"/>
    <x v="108"/>
    <x v="250"/>
    <x v="2"/>
    <s v="LC-16930"/>
    <s v="Linda Cazamias"/>
    <x v="1"/>
    <x v="0"/>
    <x v="42"/>
    <s v="Arizona"/>
    <x v="51"/>
    <x v="1"/>
    <x v="853"/>
    <x v="1"/>
    <x v="6"/>
    <x v="846"/>
    <n v="2.9119999999999999"/>
    <n v="2"/>
    <n v="0.2"/>
    <n v="0.91"/>
    <n v="2.3296000000000001"/>
    <n v="0.58240000000000003"/>
    <x v="0"/>
    <x v="8"/>
    <s v="Q3"/>
    <x v="1"/>
  </r>
  <r>
    <n v="7209"/>
    <s v="CA-2016-143476"/>
    <x v="108"/>
    <x v="250"/>
    <x v="2"/>
    <s v="LC-16930"/>
    <s v="Linda Cazamias"/>
    <x v="1"/>
    <x v="0"/>
    <x v="42"/>
    <s v="Arizona"/>
    <x v="51"/>
    <x v="1"/>
    <x v="1810"/>
    <x v="1"/>
    <x v="10"/>
    <x v="1800"/>
    <n v="20.736000000000001"/>
    <n v="4"/>
    <n v="0.2"/>
    <n v="7.2576000000000001"/>
    <n v="16.588800000000003"/>
    <n v="4.1472000000000007"/>
    <x v="0"/>
    <x v="8"/>
    <s v="Q3"/>
    <x v="1"/>
  </r>
  <r>
    <n v="7210"/>
    <s v="CA-2016-143476"/>
    <x v="108"/>
    <x v="250"/>
    <x v="2"/>
    <s v="LC-16930"/>
    <s v="Linda Cazamias"/>
    <x v="1"/>
    <x v="0"/>
    <x v="42"/>
    <s v="Arizona"/>
    <x v="51"/>
    <x v="1"/>
    <x v="457"/>
    <x v="1"/>
    <x v="10"/>
    <x v="458"/>
    <n v="9.5679999999999996"/>
    <n v="2"/>
    <n v="0.2"/>
    <n v="2.99"/>
    <n v="7.6543999999999999"/>
    <n v="1.9136"/>
    <x v="0"/>
    <x v="8"/>
    <s v="Q3"/>
    <x v="1"/>
  </r>
  <r>
    <n v="7211"/>
    <s v="US-2016-119046"/>
    <x v="799"/>
    <x v="29"/>
    <x v="1"/>
    <s v="EH-13765"/>
    <s v="Edward Hooks"/>
    <x v="1"/>
    <x v="0"/>
    <x v="4"/>
    <s v="Washington"/>
    <x v="60"/>
    <x v="1"/>
    <x v="1603"/>
    <x v="1"/>
    <x v="10"/>
    <x v="1595"/>
    <n v="30.18"/>
    <n v="3"/>
    <n v="0"/>
    <n v="13.8828"/>
    <n v="30.18"/>
    <n v="0"/>
    <x v="0"/>
    <x v="1"/>
    <s v="Q2"/>
    <x v="6"/>
  </r>
  <r>
    <n v="7212"/>
    <s v="US-2016-119046"/>
    <x v="799"/>
    <x v="29"/>
    <x v="1"/>
    <s v="EH-13765"/>
    <s v="Edward Hooks"/>
    <x v="1"/>
    <x v="0"/>
    <x v="4"/>
    <s v="Washington"/>
    <x v="60"/>
    <x v="1"/>
    <x v="61"/>
    <x v="1"/>
    <x v="8"/>
    <x v="61"/>
    <n v="51.648000000000003"/>
    <n v="12"/>
    <n v="0.2"/>
    <n v="18.7224"/>
    <n v="41.318400000000004"/>
    <n v="10.329600000000001"/>
    <x v="0"/>
    <x v="1"/>
    <s v="Q2"/>
    <x v="6"/>
  </r>
  <r>
    <n v="7213"/>
    <s v="US-2016-119046"/>
    <x v="799"/>
    <x v="29"/>
    <x v="1"/>
    <s v="EH-13765"/>
    <s v="Edward Hooks"/>
    <x v="1"/>
    <x v="0"/>
    <x v="4"/>
    <s v="Washington"/>
    <x v="60"/>
    <x v="1"/>
    <x v="605"/>
    <x v="1"/>
    <x v="8"/>
    <x v="605"/>
    <n v="11.231999999999999"/>
    <n v="3"/>
    <n v="0.2"/>
    <n v="3.9312"/>
    <n v="8.9855999999999998"/>
    <n v="2.2464"/>
    <x v="0"/>
    <x v="1"/>
    <s v="Q2"/>
    <x v="6"/>
  </r>
  <r>
    <n v="7214"/>
    <s v="CA-2017-154949"/>
    <x v="453"/>
    <x v="163"/>
    <x v="1"/>
    <s v="MC-17275"/>
    <s v="Marc Crier"/>
    <x v="0"/>
    <x v="0"/>
    <x v="491"/>
    <s v="California"/>
    <x v="586"/>
    <x v="1"/>
    <x v="1123"/>
    <x v="1"/>
    <x v="2"/>
    <x v="1111"/>
    <n v="14.73"/>
    <n v="3"/>
    <n v="0"/>
    <n v="7.2176999999999998"/>
    <n v="14.73"/>
    <n v="0"/>
    <x v="3"/>
    <x v="2"/>
    <s v="Q4"/>
    <x v="1"/>
  </r>
  <r>
    <n v="7215"/>
    <s v="CA-2015-103072"/>
    <x v="874"/>
    <x v="12"/>
    <x v="0"/>
    <s v="HW-14935"/>
    <s v="Helen Wasserman"/>
    <x v="1"/>
    <x v="0"/>
    <x v="66"/>
    <s v="Michigan"/>
    <x v="185"/>
    <x v="2"/>
    <x v="1210"/>
    <x v="1"/>
    <x v="6"/>
    <x v="1195"/>
    <n v="16.399999999999999"/>
    <n v="5"/>
    <n v="0"/>
    <n v="4.7560000000000002"/>
    <n v="16.399999999999999"/>
    <n v="0"/>
    <x v="1"/>
    <x v="8"/>
    <s v="Q3"/>
    <x v="1"/>
  </r>
  <r>
    <n v="7216"/>
    <s v="CA-2015-103072"/>
    <x v="874"/>
    <x v="12"/>
    <x v="0"/>
    <s v="HW-14935"/>
    <s v="Helen Wasserman"/>
    <x v="1"/>
    <x v="0"/>
    <x v="66"/>
    <s v="Michigan"/>
    <x v="185"/>
    <x v="2"/>
    <x v="860"/>
    <x v="1"/>
    <x v="10"/>
    <x v="854"/>
    <n v="25.92"/>
    <n v="4"/>
    <n v="0"/>
    <n v="12.441599999999999"/>
    <n v="25.92"/>
    <n v="0"/>
    <x v="1"/>
    <x v="8"/>
    <s v="Q3"/>
    <x v="1"/>
  </r>
  <r>
    <n v="7217"/>
    <s v="CA-2015-150770"/>
    <x v="910"/>
    <x v="1192"/>
    <x v="2"/>
    <s v="LC-16870"/>
    <s v="Lena Cacioppo"/>
    <x v="0"/>
    <x v="0"/>
    <x v="8"/>
    <s v="California"/>
    <x v="9"/>
    <x v="1"/>
    <x v="454"/>
    <x v="1"/>
    <x v="6"/>
    <x v="455"/>
    <n v="8.82"/>
    <n v="3"/>
    <n v="0"/>
    <n v="2.5577999999999999"/>
    <n v="8.82"/>
    <n v="0"/>
    <x v="1"/>
    <x v="5"/>
    <s v="Q2"/>
    <x v="1"/>
  </r>
  <r>
    <n v="7218"/>
    <s v="CA-2015-150770"/>
    <x v="910"/>
    <x v="1192"/>
    <x v="2"/>
    <s v="LC-16870"/>
    <s v="Lena Cacioppo"/>
    <x v="0"/>
    <x v="0"/>
    <x v="8"/>
    <s v="California"/>
    <x v="9"/>
    <x v="1"/>
    <x v="920"/>
    <x v="1"/>
    <x v="8"/>
    <x v="1758"/>
    <n v="62.496000000000002"/>
    <n v="2"/>
    <n v="0.2"/>
    <n v="21.8736"/>
    <n v="49.996800000000007"/>
    <n v="12.499200000000002"/>
    <x v="1"/>
    <x v="5"/>
    <s v="Q2"/>
    <x v="1"/>
  </r>
  <r>
    <n v="7219"/>
    <s v="CA-2015-150770"/>
    <x v="910"/>
    <x v="1192"/>
    <x v="2"/>
    <s v="LC-16870"/>
    <s v="Lena Cacioppo"/>
    <x v="0"/>
    <x v="0"/>
    <x v="8"/>
    <s v="California"/>
    <x v="9"/>
    <x v="1"/>
    <x v="106"/>
    <x v="2"/>
    <x v="11"/>
    <x v="106"/>
    <n v="339.96"/>
    <n v="4"/>
    <n v="0"/>
    <n v="122.3856"/>
    <n v="339.96"/>
    <n v="0"/>
    <x v="1"/>
    <x v="5"/>
    <s v="Q2"/>
    <x v="1"/>
  </r>
  <r>
    <n v="7220"/>
    <s v="CA-2015-150770"/>
    <x v="910"/>
    <x v="1192"/>
    <x v="2"/>
    <s v="LC-16870"/>
    <s v="Lena Cacioppo"/>
    <x v="0"/>
    <x v="0"/>
    <x v="8"/>
    <s v="California"/>
    <x v="9"/>
    <x v="1"/>
    <x v="582"/>
    <x v="1"/>
    <x v="8"/>
    <x v="582"/>
    <n v="49.567999999999998"/>
    <n v="2"/>
    <n v="0.2"/>
    <n v="17.348800000000001"/>
    <n v="39.654400000000003"/>
    <n v="9.9136000000000006"/>
    <x v="1"/>
    <x v="5"/>
    <s v="Q2"/>
    <x v="1"/>
  </r>
  <r>
    <n v="7221"/>
    <s v="CA-2017-154760"/>
    <x v="1152"/>
    <x v="705"/>
    <x v="1"/>
    <s v="BP-11290"/>
    <s v="Beth Paige"/>
    <x v="0"/>
    <x v="0"/>
    <x v="10"/>
    <s v="Pennsylvania"/>
    <x v="11"/>
    <x v="3"/>
    <x v="569"/>
    <x v="1"/>
    <x v="8"/>
    <x v="569"/>
    <n v="274.49099999999999"/>
    <n v="3"/>
    <n v="0.7"/>
    <n v="-228.74250000000001"/>
    <n v="82.347300000000004"/>
    <n v="192.14369999999997"/>
    <x v="3"/>
    <x v="9"/>
    <s v="Q1"/>
    <x v="2"/>
  </r>
  <r>
    <n v="7222"/>
    <s v="US-2017-104437"/>
    <x v="678"/>
    <x v="523"/>
    <x v="1"/>
    <s v="TG-21310"/>
    <s v="Toby Gnade"/>
    <x v="0"/>
    <x v="0"/>
    <x v="20"/>
    <s v="New York"/>
    <x v="45"/>
    <x v="3"/>
    <x v="1676"/>
    <x v="2"/>
    <x v="7"/>
    <x v="1664"/>
    <n v="137.94"/>
    <n v="3"/>
    <n v="0"/>
    <n v="35.864400000000003"/>
    <n v="137.94"/>
    <n v="0"/>
    <x v="3"/>
    <x v="9"/>
    <s v="Q1"/>
    <x v="5"/>
  </r>
  <r>
    <n v="7223"/>
    <s v="CA-2017-113075"/>
    <x v="264"/>
    <x v="371"/>
    <x v="1"/>
    <s v="MC-18100"/>
    <s v="Mick Crebagga"/>
    <x v="0"/>
    <x v="0"/>
    <x v="22"/>
    <s v="Illinois"/>
    <x v="36"/>
    <x v="2"/>
    <x v="658"/>
    <x v="2"/>
    <x v="11"/>
    <x v="658"/>
    <n v="40.68"/>
    <n v="3"/>
    <n v="0.2"/>
    <n v="-7.1189999999999998"/>
    <n v="32.544000000000004"/>
    <n v="8.136000000000001"/>
    <x v="3"/>
    <x v="8"/>
    <s v="Q3"/>
    <x v="3"/>
  </r>
  <r>
    <n v="7224"/>
    <s v="CA-2016-109953"/>
    <x v="216"/>
    <x v="461"/>
    <x v="1"/>
    <s v="RB-19360"/>
    <s v="Raymond Buch"/>
    <x v="0"/>
    <x v="0"/>
    <x v="8"/>
    <s v="California"/>
    <x v="34"/>
    <x v="1"/>
    <x v="40"/>
    <x v="2"/>
    <x v="7"/>
    <x v="40"/>
    <n v="110.376"/>
    <n v="3"/>
    <n v="0.2"/>
    <n v="12.417299999999999"/>
    <n v="88.30080000000001"/>
    <n v="22.075200000000002"/>
    <x v="0"/>
    <x v="7"/>
    <s v="Q3"/>
    <x v="6"/>
  </r>
  <r>
    <n v="7225"/>
    <s v="CA-2016-109953"/>
    <x v="216"/>
    <x v="461"/>
    <x v="1"/>
    <s v="RB-19360"/>
    <s v="Raymond Buch"/>
    <x v="0"/>
    <x v="0"/>
    <x v="8"/>
    <s v="California"/>
    <x v="34"/>
    <x v="1"/>
    <x v="1656"/>
    <x v="1"/>
    <x v="9"/>
    <x v="1644"/>
    <n v="151.62"/>
    <n v="7"/>
    <n v="0"/>
    <n v="50.034599999999998"/>
    <n v="151.62"/>
    <n v="0"/>
    <x v="0"/>
    <x v="7"/>
    <s v="Q3"/>
    <x v="6"/>
  </r>
  <r>
    <n v="7226"/>
    <s v="CA-2016-109953"/>
    <x v="216"/>
    <x v="461"/>
    <x v="1"/>
    <s v="RB-19360"/>
    <s v="Raymond Buch"/>
    <x v="0"/>
    <x v="0"/>
    <x v="8"/>
    <s v="California"/>
    <x v="34"/>
    <x v="1"/>
    <x v="442"/>
    <x v="0"/>
    <x v="5"/>
    <x v="442"/>
    <n v="30.8"/>
    <n v="4"/>
    <n v="0"/>
    <n v="10.164"/>
    <n v="30.8"/>
    <n v="0"/>
    <x v="0"/>
    <x v="7"/>
    <s v="Q3"/>
    <x v="6"/>
  </r>
  <r>
    <n v="7227"/>
    <s v="CA-2017-127397"/>
    <x v="642"/>
    <x v="458"/>
    <x v="1"/>
    <s v="ES-14080"/>
    <s v="Erin Smith"/>
    <x v="1"/>
    <x v="0"/>
    <x v="10"/>
    <s v="Pennsylvania"/>
    <x v="63"/>
    <x v="3"/>
    <x v="1030"/>
    <x v="1"/>
    <x v="10"/>
    <x v="1021"/>
    <n v="123.92"/>
    <n v="5"/>
    <n v="0.2"/>
    <n v="38.725000000000001"/>
    <n v="99.13600000000001"/>
    <n v="24.784000000000002"/>
    <x v="3"/>
    <x v="11"/>
    <s v="Q1"/>
    <x v="5"/>
  </r>
  <r>
    <n v="7228"/>
    <s v="CA-2017-127397"/>
    <x v="642"/>
    <x v="458"/>
    <x v="1"/>
    <s v="ES-14080"/>
    <s v="Erin Smith"/>
    <x v="1"/>
    <x v="0"/>
    <x v="10"/>
    <s v="Pennsylvania"/>
    <x v="63"/>
    <x v="3"/>
    <x v="764"/>
    <x v="2"/>
    <x v="11"/>
    <x v="763"/>
    <n v="1319.8"/>
    <n v="5"/>
    <n v="0.2"/>
    <n v="214.4675"/>
    <n v="1055.8399999999999"/>
    <n v="263.95999999999998"/>
    <x v="3"/>
    <x v="11"/>
    <s v="Q1"/>
    <x v="5"/>
  </r>
  <r>
    <n v="7229"/>
    <s v="CA-2014-157546"/>
    <x v="836"/>
    <x v="1172"/>
    <x v="2"/>
    <s v="RD-19720"/>
    <s v="Roger Demir"/>
    <x v="0"/>
    <x v="0"/>
    <x v="8"/>
    <s v="California"/>
    <x v="34"/>
    <x v="1"/>
    <x v="440"/>
    <x v="1"/>
    <x v="8"/>
    <x v="440"/>
    <n v="89.712000000000003"/>
    <n v="6"/>
    <n v="0.2"/>
    <n v="30.277799999999999"/>
    <n v="71.769600000000011"/>
    <n v="17.942400000000003"/>
    <x v="2"/>
    <x v="7"/>
    <s v="Q3"/>
    <x v="1"/>
  </r>
  <r>
    <n v="7230"/>
    <s v="CA-2014-157546"/>
    <x v="836"/>
    <x v="1172"/>
    <x v="2"/>
    <s v="RD-19720"/>
    <s v="Roger Demir"/>
    <x v="0"/>
    <x v="0"/>
    <x v="8"/>
    <s v="California"/>
    <x v="34"/>
    <x v="1"/>
    <x v="229"/>
    <x v="1"/>
    <x v="10"/>
    <x v="230"/>
    <n v="22.83"/>
    <n v="3"/>
    <n v="0"/>
    <n v="10.7301"/>
    <n v="22.83"/>
    <n v="0"/>
    <x v="2"/>
    <x v="7"/>
    <s v="Q3"/>
    <x v="1"/>
  </r>
  <r>
    <n v="7231"/>
    <s v="CA-2017-153843"/>
    <x v="677"/>
    <x v="1097"/>
    <x v="2"/>
    <s v="SC-20380"/>
    <s v="Shahid Collister"/>
    <x v="0"/>
    <x v="0"/>
    <x v="54"/>
    <s v="Connecticut"/>
    <x v="69"/>
    <x v="3"/>
    <x v="1087"/>
    <x v="1"/>
    <x v="8"/>
    <x v="1077"/>
    <n v="30.88"/>
    <n v="2"/>
    <n v="0"/>
    <n v="15.44"/>
    <n v="30.88"/>
    <n v="0"/>
    <x v="3"/>
    <x v="10"/>
    <s v="Q1"/>
    <x v="2"/>
  </r>
  <r>
    <n v="7232"/>
    <s v="CA-2017-153843"/>
    <x v="677"/>
    <x v="1097"/>
    <x v="2"/>
    <s v="SC-20380"/>
    <s v="Shahid Collister"/>
    <x v="0"/>
    <x v="0"/>
    <x v="54"/>
    <s v="Connecticut"/>
    <x v="69"/>
    <x v="3"/>
    <x v="1778"/>
    <x v="1"/>
    <x v="9"/>
    <x v="1768"/>
    <n v="465.16"/>
    <n v="2"/>
    <n v="0"/>
    <n v="120.94159999999999"/>
    <n v="465.16"/>
    <n v="0"/>
    <x v="3"/>
    <x v="10"/>
    <s v="Q1"/>
    <x v="2"/>
  </r>
  <r>
    <n v="7233"/>
    <s v="CA-2017-153843"/>
    <x v="677"/>
    <x v="1097"/>
    <x v="2"/>
    <s v="SC-20380"/>
    <s v="Shahid Collister"/>
    <x v="0"/>
    <x v="0"/>
    <x v="54"/>
    <s v="Connecticut"/>
    <x v="69"/>
    <x v="3"/>
    <x v="987"/>
    <x v="1"/>
    <x v="10"/>
    <x v="980"/>
    <n v="27.12"/>
    <n v="4"/>
    <n v="0"/>
    <n v="12.475199999999999"/>
    <n v="27.12"/>
    <n v="0"/>
    <x v="3"/>
    <x v="10"/>
    <s v="Q1"/>
    <x v="2"/>
  </r>
  <r>
    <n v="7234"/>
    <s v="CA-2016-137337"/>
    <x v="387"/>
    <x v="331"/>
    <x v="1"/>
    <s v="GB-14575"/>
    <s v="Giulietta Baptist"/>
    <x v="0"/>
    <x v="0"/>
    <x v="20"/>
    <s v="New York"/>
    <x v="164"/>
    <x v="3"/>
    <x v="378"/>
    <x v="0"/>
    <x v="5"/>
    <x v="379"/>
    <n v="113.6"/>
    <n v="8"/>
    <n v="0"/>
    <n v="44.304000000000002"/>
    <n v="113.6"/>
    <n v="0"/>
    <x v="0"/>
    <x v="10"/>
    <s v="Q1"/>
    <x v="0"/>
  </r>
  <r>
    <n v="7235"/>
    <s v="CA-2016-137337"/>
    <x v="387"/>
    <x v="331"/>
    <x v="1"/>
    <s v="GB-14575"/>
    <s v="Giulietta Baptist"/>
    <x v="0"/>
    <x v="0"/>
    <x v="20"/>
    <s v="New York"/>
    <x v="164"/>
    <x v="3"/>
    <x v="548"/>
    <x v="1"/>
    <x v="10"/>
    <x v="548"/>
    <n v="12.96"/>
    <n v="2"/>
    <n v="0"/>
    <n v="6.3503999999999996"/>
    <n v="12.96"/>
    <n v="0"/>
    <x v="0"/>
    <x v="10"/>
    <s v="Q1"/>
    <x v="0"/>
  </r>
  <r>
    <n v="7236"/>
    <s v="CA-2016-137337"/>
    <x v="387"/>
    <x v="331"/>
    <x v="1"/>
    <s v="GB-14575"/>
    <s v="Giulietta Baptist"/>
    <x v="0"/>
    <x v="0"/>
    <x v="20"/>
    <s v="New York"/>
    <x v="164"/>
    <x v="3"/>
    <x v="1311"/>
    <x v="1"/>
    <x v="8"/>
    <x v="1297"/>
    <n v="69.456000000000003"/>
    <n v="2"/>
    <n v="0.2"/>
    <n v="22.5732"/>
    <n v="55.564800000000005"/>
    <n v="13.891200000000001"/>
    <x v="0"/>
    <x v="10"/>
    <s v="Q1"/>
    <x v="0"/>
  </r>
  <r>
    <n v="7237"/>
    <s v="CA-2014-138737"/>
    <x v="1035"/>
    <x v="28"/>
    <x v="2"/>
    <s v="FP-14320"/>
    <s v="Frank Preis"/>
    <x v="0"/>
    <x v="0"/>
    <x v="1"/>
    <s v="California"/>
    <x v="13"/>
    <x v="1"/>
    <x v="649"/>
    <x v="1"/>
    <x v="6"/>
    <x v="649"/>
    <n v="8.64"/>
    <n v="3"/>
    <n v="0"/>
    <n v="2.4192"/>
    <n v="8.64"/>
    <n v="0"/>
    <x v="2"/>
    <x v="4"/>
    <s v="Q4"/>
    <x v="1"/>
  </r>
  <r>
    <n v="7238"/>
    <s v="CA-2016-164924"/>
    <x v="212"/>
    <x v="668"/>
    <x v="3"/>
    <s v="EA-14035"/>
    <s v="Erin Ashbrook"/>
    <x v="1"/>
    <x v="0"/>
    <x v="10"/>
    <s v="Pennsylvania"/>
    <x v="105"/>
    <x v="3"/>
    <x v="1815"/>
    <x v="2"/>
    <x v="15"/>
    <x v="1805"/>
    <n v="341.99099999999999"/>
    <n v="3"/>
    <n v="0.7"/>
    <n v="-319.19159999999999"/>
    <n v="102.5973"/>
    <n v="239.39369999999997"/>
    <x v="0"/>
    <x v="7"/>
    <s v="Q3"/>
    <x v="1"/>
  </r>
  <r>
    <n v="7239"/>
    <s v="CA-2016-101651"/>
    <x v="435"/>
    <x v="525"/>
    <x v="1"/>
    <s v="SC-20305"/>
    <s v="Sean Christensen"/>
    <x v="0"/>
    <x v="0"/>
    <x v="49"/>
    <s v="California"/>
    <x v="58"/>
    <x v="1"/>
    <x v="1448"/>
    <x v="0"/>
    <x v="5"/>
    <x v="1435"/>
    <n v="43.96"/>
    <n v="7"/>
    <n v="0"/>
    <n v="18.463200000000001"/>
    <n v="43.96"/>
    <n v="0"/>
    <x v="0"/>
    <x v="4"/>
    <s v="Q4"/>
    <x v="3"/>
  </r>
  <r>
    <n v="7240"/>
    <s v="CA-2016-101651"/>
    <x v="435"/>
    <x v="525"/>
    <x v="1"/>
    <s v="SC-20305"/>
    <s v="Sean Christensen"/>
    <x v="0"/>
    <x v="0"/>
    <x v="49"/>
    <s v="California"/>
    <x v="58"/>
    <x v="1"/>
    <x v="152"/>
    <x v="1"/>
    <x v="12"/>
    <x v="153"/>
    <n v="39.76"/>
    <n v="7"/>
    <n v="0"/>
    <n v="18.687200000000001"/>
    <n v="39.76"/>
    <n v="0"/>
    <x v="0"/>
    <x v="4"/>
    <s v="Q4"/>
    <x v="3"/>
  </r>
  <r>
    <n v="7241"/>
    <s v="CA-2017-136651"/>
    <x v="756"/>
    <x v="77"/>
    <x v="0"/>
    <s v="JF-15355"/>
    <s v="Jay Fein"/>
    <x v="0"/>
    <x v="0"/>
    <x v="45"/>
    <s v="California"/>
    <x v="54"/>
    <x v="1"/>
    <x v="1462"/>
    <x v="0"/>
    <x v="5"/>
    <x v="1448"/>
    <n v="66.36"/>
    <n v="7"/>
    <n v="0"/>
    <n v="26.544"/>
    <n v="66.36"/>
    <n v="0"/>
    <x v="3"/>
    <x v="3"/>
    <s v="Q2"/>
    <x v="1"/>
  </r>
  <r>
    <n v="7242"/>
    <s v="CA-2017-136651"/>
    <x v="756"/>
    <x v="77"/>
    <x v="0"/>
    <s v="JF-15355"/>
    <s v="Jay Fein"/>
    <x v="0"/>
    <x v="0"/>
    <x v="45"/>
    <s v="California"/>
    <x v="54"/>
    <x v="1"/>
    <x v="612"/>
    <x v="1"/>
    <x v="8"/>
    <x v="612"/>
    <n v="92.88"/>
    <n v="6"/>
    <n v="0.2"/>
    <n v="30.186"/>
    <n v="74.304000000000002"/>
    <n v="18.576000000000001"/>
    <x v="3"/>
    <x v="3"/>
    <s v="Q2"/>
    <x v="1"/>
  </r>
  <r>
    <n v="7243"/>
    <s v="CA-2017-136651"/>
    <x v="756"/>
    <x v="77"/>
    <x v="0"/>
    <s v="JF-15355"/>
    <s v="Jay Fein"/>
    <x v="0"/>
    <x v="0"/>
    <x v="45"/>
    <s v="California"/>
    <x v="54"/>
    <x v="1"/>
    <x v="441"/>
    <x v="0"/>
    <x v="5"/>
    <x v="1719"/>
    <n v="24.14"/>
    <n v="2"/>
    <n v="0"/>
    <n v="7.9661999999999997"/>
    <n v="24.14"/>
    <n v="0"/>
    <x v="3"/>
    <x v="3"/>
    <s v="Q2"/>
    <x v="1"/>
  </r>
  <r>
    <n v="7244"/>
    <s v="CA-2017-118892"/>
    <x v="629"/>
    <x v="554"/>
    <x v="0"/>
    <s v="TP-21415"/>
    <s v="Tom Prescott"/>
    <x v="0"/>
    <x v="0"/>
    <x v="10"/>
    <s v="Pennsylvania"/>
    <x v="63"/>
    <x v="3"/>
    <x v="483"/>
    <x v="0"/>
    <x v="1"/>
    <x v="483"/>
    <n v="4416.174"/>
    <n v="9"/>
    <n v="0.3"/>
    <n v="-630.88199999999995"/>
    <n v="3091.3217999999997"/>
    <n v="1324.8522"/>
    <x v="3"/>
    <x v="6"/>
    <s v="Q3"/>
    <x v="6"/>
  </r>
  <r>
    <n v="7245"/>
    <s v="US-2017-151127"/>
    <x v="1053"/>
    <x v="1169"/>
    <x v="2"/>
    <s v="RL-19615"/>
    <s v="Rob Lucas"/>
    <x v="0"/>
    <x v="0"/>
    <x v="1"/>
    <s v="California"/>
    <x v="13"/>
    <x v="1"/>
    <x v="1658"/>
    <x v="1"/>
    <x v="6"/>
    <x v="1646"/>
    <n v="49.56"/>
    <n v="7"/>
    <n v="0"/>
    <n v="18.832799999999999"/>
    <n v="49.56"/>
    <n v="0"/>
    <x v="3"/>
    <x v="5"/>
    <s v="Q2"/>
    <x v="2"/>
  </r>
  <r>
    <n v="7246"/>
    <s v="CA-2017-145807"/>
    <x v="839"/>
    <x v="758"/>
    <x v="1"/>
    <s v="SB-20170"/>
    <s v="Sarah Bern"/>
    <x v="0"/>
    <x v="0"/>
    <x v="1"/>
    <s v="California"/>
    <x v="3"/>
    <x v="1"/>
    <x v="1043"/>
    <x v="1"/>
    <x v="4"/>
    <x v="1032"/>
    <n v="354.9"/>
    <n v="5"/>
    <n v="0"/>
    <n v="17.745000000000001"/>
    <n v="354.9"/>
    <n v="0"/>
    <x v="3"/>
    <x v="11"/>
    <s v="Q1"/>
    <x v="6"/>
  </r>
  <r>
    <n v="7247"/>
    <s v="US-2014-127978"/>
    <x v="223"/>
    <x v="448"/>
    <x v="1"/>
    <s v="JS-15595"/>
    <s v="Jill Stevenson"/>
    <x v="1"/>
    <x v="0"/>
    <x v="38"/>
    <s v="Ohio"/>
    <x v="47"/>
    <x v="3"/>
    <x v="1729"/>
    <x v="1"/>
    <x v="2"/>
    <x v="1716"/>
    <n v="15.12"/>
    <n v="3"/>
    <n v="0.2"/>
    <n v="4.9139999999999997"/>
    <n v="12.096"/>
    <n v="3.024"/>
    <x v="2"/>
    <x v="10"/>
    <s v="Q1"/>
    <x v="2"/>
  </r>
  <r>
    <n v="7248"/>
    <s v="US-2014-127978"/>
    <x v="223"/>
    <x v="448"/>
    <x v="1"/>
    <s v="JS-15595"/>
    <s v="Jill Stevenson"/>
    <x v="1"/>
    <x v="0"/>
    <x v="38"/>
    <s v="Ohio"/>
    <x v="47"/>
    <x v="3"/>
    <x v="366"/>
    <x v="0"/>
    <x v="0"/>
    <x v="367"/>
    <n v="302.45"/>
    <n v="5"/>
    <n v="0.5"/>
    <n v="-199.61699999999999"/>
    <n v="151.22499999999999"/>
    <n v="151.22499999999999"/>
    <x v="2"/>
    <x v="10"/>
    <s v="Q1"/>
    <x v="2"/>
  </r>
  <r>
    <n v="7249"/>
    <s v="US-2014-127978"/>
    <x v="223"/>
    <x v="448"/>
    <x v="1"/>
    <s v="JS-15595"/>
    <s v="Jill Stevenson"/>
    <x v="1"/>
    <x v="0"/>
    <x v="38"/>
    <s v="Ohio"/>
    <x v="47"/>
    <x v="3"/>
    <x v="700"/>
    <x v="1"/>
    <x v="4"/>
    <x v="700"/>
    <n v="44.671999999999997"/>
    <n v="8"/>
    <n v="0.2"/>
    <n v="-10.0512"/>
    <n v="35.7376"/>
    <n v="8.9344000000000001"/>
    <x v="2"/>
    <x v="10"/>
    <s v="Q1"/>
    <x v="2"/>
  </r>
  <r>
    <n v="7250"/>
    <s v="CA-2015-158491"/>
    <x v="593"/>
    <x v="770"/>
    <x v="0"/>
    <s v="BP-11155"/>
    <s v="Becky Pak"/>
    <x v="0"/>
    <x v="0"/>
    <x v="1"/>
    <s v="California"/>
    <x v="141"/>
    <x v="1"/>
    <x v="1580"/>
    <x v="2"/>
    <x v="11"/>
    <x v="1571"/>
    <n v="119.98"/>
    <n v="2"/>
    <n v="0"/>
    <n v="35.994"/>
    <n v="119.98"/>
    <n v="0"/>
    <x v="1"/>
    <x v="1"/>
    <s v="Q2"/>
    <x v="6"/>
  </r>
  <r>
    <n v="7251"/>
    <s v="CA-2015-158491"/>
    <x v="593"/>
    <x v="770"/>
    <x v="0"/>
    <s v="BP-11155"/>
    <s v="Becky Pak"/>
    <x v="0"/>
    <x v="0"/>
    <x v="1"/>
    <s v="California"/>
    <x v="141"/>
    <x v="1"/>
    <x v="1738"/>
    <x v="2"/>
    <x v="11"/>
    <x v="1727"/>
    <n v="989.97"/>
    <n v="3"/>
    <n v="0"/>
    <n v="395.988"/>
    <n v="989.97"/>
    <n v="0"/>
    <x v="1"/>
    <x v="1"/>
    <s v="Q2"/>
    <x v="6"/>
  </r>
  <r>
    <n v="7252"/>
    <s v="CA-2016-116764"/>
    <x v="278"/>
    <x v="48"/>
    <x v="1"/>
    <s v="EM-13825"/>
    <s v="Elizabeth Moffitt"/>
    <x v="1"/>
    <x v="0"/>
    <x v="389"/>
    <s v="Florida"/>
    <x v="474"/>
    <x v="0"/>
    <x v="1816"/>
    <x v="1"/>
    <x v="2"/>
    <x v="1806"/>
    <n v="9.2159999999999993"/>
    <n v="4"/>
    <n v="0.2"/>
    <n v="3.3408000000000002"/>
    <n v="7.3727999999999998"/>
    <n v="1.8431999999999999"/>
    <x v="0"/>
    <x v="6"/>
    <s v="Q3"/>
    <x v="3"/>
  </r>
  <r>
    <n v="7253"/>
    <s v="CA-2016-152457"/>
    <x v="126"/>
    <x v="801"/>
    <x v="1"/>
    <s v="SC-20695"/>
    <s v="Steve Chapman"/>
    <x v="1"/>
    <x v="0"/>
    <x v="43"/>
    <s v="Michigan"/>
    <x v="526"/>
    <x v="2"/>
    <x v="1274"/>
    <x v="1"/>
    <x v="10"/>
    <x v="1259"/>
    <n v="68.52"/>
    <n v="3"/>
    <n v="0"/>
    <n v="31.519200000000001"/>
    <n v="68.52"/>
    <n v="0"/>
    <x v="0"/>
    <x v="8"/>
    <s v="Q3"/>
    <x v="2"/>
  </r>
  <r>
    <n v="7254"/>
    <s v="CA-2016-152730"/>
    <x v="198"/>
    <x v="204"/>
    <x v="1"/>
    <s v="EM-14140"/>
    <s v="Eugene Moren"/>
    <x v="2"/>
    <x v="0"/>
    <x v="384"/>
    <s v="Wisconsin"/>
    <x v="469"/>
    <x v="2"/>
    <x v="166"/>
    <x v="1"/>
    <x v="9"/>
    <x v="167"/>
    <n v="364.74"/>
    <n v="3"/>
    <n v="0"/>
    <n v="109.422"/>
    <n v="364.74"/>
    <n v="0"/>
    <x v="0"/>
    <x v="5"/>
    <s v="Q2"/>
    <x v="2"/>
  </r>
  <r>
    <n v="7255"/>
    <s v="CA-2016-152730"/>
    <x v="198"/>
    <x v="204"/>
    <x v="1"/>
    <s v="EM-14140"/>
    <s v="Eugene Moren"/>
    <x v="2"/>
    <x v="0"/>
    <x v="384"/>
    <s v="Wisconsin"/>
    <x v="469"/>
    <x v="2"/>
    <x v="1183"/>
    <x v="0"/>
    <x v="5"/>
    <x v="1169"/>
    <n v="47.4"/>
    <n v="5"/>
    <n v="0"/>
    <n v="21.33"/>
    <n v="47.4"/>
    <n v="0"/>
    <x v="0"/>
    <x v="5"/>
    <s v="Q2"/>
    <x v="2"/>
  </r>
  <r>
    <n v="7256"/>
    <s v="CA-2016-152730"/>
    <x v="198"/>
    <x v="204"/>
    <x v="1"/>
    <s v="EM-14140"/>
    <s v="Eugene Moren"/>
    <x v="2"/>
    <x v="0"/>
    <x v="384"/>
    <s v="Wisconsin"/>
    <x v="469"/>
    <x v="2"/>
    <x v="253"/>
    <x v="1"/>
    <x v="4"/>
    <x v="254"/>
    <n v="49.76"/>
    <n v="4"/>
    <n v="0"/>
    <n v="13.9328"/>
    <n v="49.76"/>
    <n v="0"/>
    <x v="0"/>
    <x v="5"/>
    <s v="Q2"/>
    <x v="2"/>
  </r>
  <r>
    <n v="7257"/>
    <s v="CA-2016-152730"/>
    <x v="198"/>
    <x v="204"/>
    <x v="1"/>
    <s v="EM-14140"/>
    <s v="Eugene Moren"/>
    <x v="2"/>
    <x v="0"/>
    <x v="384"/>
    <s v="Wisconsin"/>
    <x v="469"/>
    <x v="2"/>
    <x v="324"/>
    <x v="1"/>
    <x v="6"/>
    <x v="324"/>
    <n v="5.56"/>
    <n v="2"/>
    <n v="0"/>
    <n v="1.4456"/>
    <n v="5.56"/>
    <n v="0"/>
    <x v="0"/>
    <x v="5"/>
    <s v="Q2"/>
    <x v="2"/>
  </r>
  <r>
    <n v="7258"/>
    <s v="CA-2016-152730"/>
    <x v="198"/>
    <x v="204"/>
    <x v="1"/>
    <s v="EM-14140"/>
    <s v="Eugene Moren"/>
    <x v="2"/>
    <x v="0"/>
    <x v="384"/>
    <s v="Wisconsin"/>
    <x v="469"/>
    <x v="2"/>
    <x v="921"/>
    <x v="1"/>
    <x v="10"/>
    <x v="913"/>
    <n v="629.1"/>
    <n v="6"/>
    <n v="0"/>
    <n v="301.96800000000002"/>
    <n v="629.1"/>
    <n v="0"/>
    <x v="0"/>
    <x v="5"/>
    <s v="Q2"/>
    <x v="2"/>
  </r>
  <r>
    <n v="7259"/>
    <s v="CA-2016-152730"/>
    <x v="198"/>
    <x v="204"/>
    <x v="1"/>
    <s v="EM-14140"/>
    <s v="Eugene Moren"/>
    <x v="2"/>
    <x v="0"/>
    <x v="384"/>
    <s v="Wisconsin"/>
    <x v="469"/>
    <x v="2"/>
    <x v="134"/>
    <x v="1"/>
    <x v="6"/>
    <x v="135"/>
    <n v="14.7"/>
    <n v="5"/>
    <n v="0"/>
    <n v="3.9689999999999999"/>
    <n v="14.7"/>
    <n v="0"/>
    <x v="0"/>
    <x v="5"/>
    <s v="Q2"/>
    <x v="2"/>
  </r>
  <r>
    <n v="7260"/>
    <s v="CA-2016-152730"/>
    <x v="198"/>
    <x v="204"/>
    <x v="1"/>
    <s v="EM-14140"/>
    <s v="Eugene Moren"/>
    <x v="2"/>
    <x v="0"/>
    <x v="384"/>
    <s v="Wisconsin"/>
    <x v="469"/>
    <x v="2"/>
    <x v="974"/>
    <x v="1"/>
    <x v="10"/>
    <x v="968"/>
    <n v="45.36"/>
    <n v="7"/>
    <n v="0"/>
    <n v="21.7728"/>
    <n v="45.36"/>
    <n v="0"/>
    <x v="0"/>
    <x v="5"/>
    <s v="Q2"/>
    <x v="2"/>
  </r>
  <r>
    <n v="7261"/>
    <s v="CA-2016-152730"/>
    <x v="198"/>
    <x v="204"/>
    <x v="1"/>
    <s v="EM-14140"/>
    <s v="Eugene Moren"/>
    <x v="2"/>
    <x v="0"/>
    <x v="384"/>
    <s v="Wisconsin"/>
    <x v="469"/>
    <x v="2"/>
    <x v="1066"/>
    <x v="2"/>
    <x v="7"/>
    <x v="1055"/>
    <n v="125.99"/>
    <n v="1"/>
    <n v="0"/>
    <n v="35.277200000000001"/>
    <n v="125.99"/>
    <n v="0"/>
    <x v="0"/>
    <x v="5"/>
    <s v="Q2"/>
    <x v="2"/>
  </r>
  <r>
    <n v="7262"/>
    <s v="CA-2017-137001"/>
    <x v="193"/>
    <x v="198"/>
    <x v="0"/>
    <s v="GZ-14545"/>
    <s v="George Zrebassa"/>
    <x v="1"/>
    <x v="0"/>
    <x v="302"/>
    <s v="California"/>
    <x v="379"/>
    <x v="1"/>
    <x v="1706"/>
    <x v="1"/>
    <x v="6"/>
    <x v="1695"/>
    <n v="14.7"/>
    <n v="7"/>
    <n v="0"/>
    <n v="4.1159999999999997"/>
    <n v="14.7"/>
    <n v="0"/>
    <x v="3"/>
    <x v="1"/>
    <s v="Q2"/>
    <x v="3"/>
  </r>
  <r>
    <n v="7263"/>
    <s v="CA-2017-156363"/>
    <x v="760"/>
    <x v="980"/>
    <x v="1"/>
    <s v="ML-17395"/>
    <s v="Marina Lichtenstein"/>
    <x v="1"/>
    <x v="0"/>
    <x v="10"/>
    <s v="Pennsylvania"/>
    <x v="63"/>
    <x v="3"/>
    <x v="47"/>
    <x v="2"/>
    <x v="7"/>
    <x v="47"/>
    <n v="32.700000000000003"/>
    <n v="5"/>
    <n v="0.4"/>
    <n v="-6.54"/>
    <n v="19.62"/>
    <n v="13.080000000000002"/>
    <x v="3"/>
    <x v="2"/>
    <s v="Q4"/>
    <x v="1"/>
  </r>
  <r>
    <n v="7264"/>
    <s v="CA-2017-156363"/>
    <x v="760"/>
    <x v="980"/>
    <x v="1"/>
    <s v="ML-17395"/>
    <s v="Marina Lichtenstein"/>
    <x v="1"/>
    <x v="0"/>
    <x v="10"/>
    <s v="Pennsylvania"/>
    <x v="63"/>
    <x v="3"/>
    <x v="1652"/>
    <x v="1"/>
    <x v="12"/>
    <x v="1641"/>
    <n v="31.68"/>
    <n v="4"/>
    <n v="0.2"/>
    <n v="11.087999999999999"/>
    <n v="25.344000000000001"/>
    <n v="6.3360000000000003"/>
    <x v="3"/>
    <x v="2"/>
    <s v="Q4"/>
    <x v="1"/>
  </r>
  <r>
    <n v="7265"/>
    <s v="CA-2017-122056"/>
    <x v="487"/>
    <x v="1244"/>
    <x v="1"/>
    <s v="PG-18895"/>
    <s v="Paul Gonzalez"/>
    <x v="0"/>
    <x v="0"/>
    <x v="24"/>
    <s v="Virginia"/>
    <x v="28"/>
    <x v="0"/>
    <x v="1502"/>
    <x v="1"/>
    <x v="6"/>
    <x v="1490"/>
    <n v="181.86"/>
    <n v="7"/>
    <n v="0"/>
    <n v="50.9208"/>
    <n v="181.86"/>
    <n v="0"/>
    <x v="3"/>
    <x v="1"/>
    <s v="Q2"/>
    <x v="0"/>
  </r>
  <r>
    <n v="7266"/>
    <s v="US-2014-143721"/>
    <x v="533"/>
    <x v="158"/>
    <x v="0"/>
    <s v="DK-12835"/>
    <s v="Damala Kotsonis"/>
    <x v="1"/>
    <x v="0"/>
    <x v="12"/>
    <s v="Texas"/>
    <x v="14"/>
    <x v="2"/>
    <x v="913"/>
    <x v="0"/>
    <x v="1"/>
    <x v="905"/>
    <n v="155.37200000000001"/>
    <n v="2"/>
    <n v="0.3"/>
    <n v="-35.513599999999997"/>
    <n v="108.7604"/>
    <n v="46.611600000000003"/>
    <x v="2"/>
    <x v="0"/>
    <s v="Q4"/>
    <x v="1"/>
  </r>
  <r>
    <n v="7267"/>
    <s v="CA-2017-122987"/>
    <x v="1153"/>
    <x v="766"/>
    <x v="3"/>
    <s v="SJ-20215"/>
    <s v="Sarah Jordon"/>
    <x v="0"/>
    <x v="0"/>
    <x v="29"/>
    <s v="Tennessee"/>
    <x v="84"/>
    <x v="0"/>
    <x v="528"/>
    <x v="1"/>
    <x v="8"/>
    <x v="528"/>
    <n v="13.428000000000001"/>
    <n v="3"/>
    <n v="0.7"/>
    <n v="-11.19"/>
    <n v="4.0284000000000004"/>
    <n v="9.3995999999999995"/>
    <x v="3"/>
    <x v="6"/>
    <s v="Q3"/>
    <x v="4"/>
  </r>
  <r>
    <n v="7268"/>
    <s v="CA-2017-122987"/>
    <x v="1153"/>
    <x v="766"/>
    <x v="3"/>
    <s v="SJ-20215"/>
    <s v="Sarah Jordon"/>
    <x v="0"/>
    <x v="0"/>
    <x v="29"/>
    <s v="Tennessee"/>
    <x v="84"/>
    <x v="0"/>
    <x v="1018"/>
    <x v="1"/>
    <x v="4"/>
    <x v="1009"/>
    <n v="67.135999999999996"/>
    <n v="4"/>
    <n v="0.2"/>
    <n v="-0.83919999999999995"/>
    <n v="53.708799999999997"/>
    <n v="13.427199999999999"/>
    <x v="3"/>
    <x v="6"/>
    <s v="Q3"/>
    <x v="4"/>
  </r>
  <r>
    <n v="7269"/>
    <s v="CA-2016-133368"/>
    <x v="1154"/>
    <x v="13"/>
    <x v="1"/>
    <s v="AG-10675"/>
    <s v="Anna Gayman"/>
    <x v="0"/>
    <x v="0"/>
    <x v="3"/>
    <s v="North Carolina"/>
    <x v="4"/>
    <x v="0"/>
    <x v="1558"/>
    <x v="1"/>
    <x v="10"/>
    <x v="1547"/>
    <n v="89.567999999999998"/>
    <n v="2"/>
    <n v="0.2"/>
    <n v="32.468400000000003"/>
    <n v="71.654399999999995"/>
    <n v="17.913599999999999"/>
    <x v="0"/>
    <x v="9"/>
    <s v="Q1"/>
    <x v="6"/>
  </r>
  <r>
    <n v="7270"/>
    <s v="CA-2016-133368"/>
    <x v="1154"/>
    <x v="13"/>
    <x v="1"/>
    <s v="AG-10675"/>
    <s v="Anna Gayman"/>
    <x v="0"/>
    <x v="0"/>
    <x v="3"/>
    <s v="North Carolina"/>
    <x v="4"/>
    <x v="0"/>
    <x v="1817"/>
    <x v="0"/>
    <x v="5"/>
    <x v="1807"/>
    <n v="315.77600000000001"/>
    <n v="8"/>
    <n v="0.2"/>
    <n v="31.5776"/>
    <n v="252.62080000000003"/>
    <n v="63.155200000000008"/>
    <x v="0"/>
    <x v="9"/>
    <s v="Q1"/>
    <x v="6"/>
  </r>
  <r>
    <n v="7271"/>
    <s v="CA-2016-123337"/>
    <x v="1142"/>
    <x v="42"/>
    <x v="1"/>
    <s v="KD-16495"/>
    <s v="Keith Dawkins"/>
    <x v="1"/>
    <x v="0"/>
    <x v="49"/>
    <s v="California"/>
    <x v="58"/>
    <x v="1"/>
    <x v="1162"/>
    <x v="0"/>
    <x v="0"/>
    <x v="1149"/>
    <n v="273.666"/>
    <n v="2"/>
    <n v="0.15"/>
    <n v="-12.878399999999999"/>
    <n v="232.61609999999999"/>
    <n v="41.049900000000001"/>
    <x v="0"/>
    <x v="8"/>
    <s v="Q3"/>
    <x v="5"/>
  </r>
  <r>
    <n v="7272"/>
    <s v="CA-2016-123337"/>
    <x v="1142"/>
    <x v="42"/>
    <x v="1"/>
    <s v="KD-16495"/>
    <s v="Keith Dawkins"/>
    <x v="1"/>
    <x v="0"/>
    <x v="49"/>
    <s v="California"/>
    <x v="58"/>
    <x v="1"/>
    <x v="1298"/>
    <x v="1"/>
    <x v="9"/>
    <x v="1283"/>
    <n v="17.48"/>
    <n v="4"/>
    <n v="0"/>
    <n v="4.5448000000000004"/>
    <n v="17.48"/>
    <n v="0"/>
    <x v="0"/>
    <x v="8"/>
    <s v="Q3"/>
    <x v="5"/>
  </r>
  <r>
    <n v="7273"/>
    <s v="US-2016-150357"/>
    <x v="1155"/>
    <x v="802"/>
    <x v="1"/>
    <s v="EB-13975"/>
    <s v="Erica Bern"/>
    <x v="1"/>
    <x v="0"/>
    <x v="247"/>
    <s v="North Carolina"/>
    <x v="306"/>
    <x v="0"/>
    <x v="505"/>
    <x v="1"/>
    <x v="14"/>
    <x v="505"/>
    <n v="20.608000000000001"/>
    <n v="2"/>
    <n v="0.2"/>
    <n v="-4.3792"/>
    <n v="16.4864"/>
    <n v="4.1215999999999999"/>
    <x v="0"/>
    <x v="2"/>
    <s v="Q4"/>
    <x v="2"/>
  </r>
  <r>
    <n v="7274"/>
    <s v="US-2016-150357"/>
    <x v="1155"/>
    <x v="802"/>
    <x v="1"/>
    <s v="EB-13975"/>
    <s v="Erica Bern"/>
    <x v="1"/>
    <x v="0"/>
    <x v="247"/>
    <s v="North Carolina"/>
    <x v="306"/>
    <x v="0"/>
    <x v="248"/>
    <x v="1"/>
    <x v="8"/>
    <x v="249"/>
    <n v="4.0949999999999998"/>
    <n v="3"/>
    <n v="0.7"/>
    <n v="-2.73"/>
    <n v="1.2285000000000001"/>
    <n v="2.8664999999999998"/>
    <x v="0"/>
    <x v="2"/>
    <s v="Q4"/>
    <x v="2"/>
  </r>
  <r>
    <n v="7275"/>
    <s v="CA-2015-144519"/>
    <x v="50"/>
    <x v="50"/>
    <x v="1"/>
    <s v="AW-10930"/>
    <s v="Arthur Wiediger"/>
    <x v="2"/>
    <x v="0"/>
    <x v="433"/>
    <s v="Montana"/>
    <x v="523"/>
    <x v="1"/>
    <x v="1495"/>
    <x v="2"/>
    <x v="7"/>
    <x v="1483"/>
    <n v="339.96"/>
    <n v="5"/>
    <n v="0.2"/>
    <n v="42.494999999999997"/>
    <n v="271.96800000000002"/>
    <n v="67.992000000000004"/>
    <x v="1"/>
    <x v="0"/>
    <s v="Q4"/>
    <x v="5"/>
  </r>
  <r>
    <n v="7276"/>
    <s v="CA-2015-144519"/>
    <x v="50"/>
    <x v="50"/>
    <x v="1"/>
    <s v="AW-10930"/>
    <s v="Arthur Wiediger"/>
    <x v="2"/>
    <x v="0"/>
    <x v="433"/>
    <s v="Montana"/>
    <x v="523"/>
    <x v="1"/>
    <x v="645"/>
    <x v="0"/>
    <x v="5"/>
    <x v="645"/>
    <n v="63.98"/>
    <n v="7"/>
    <n v="0"/>
    <n v="21.7532"/>
    <n v="63.98"/>
    <n v="0"/>
    <x v="1"/>
    <x v="0"/>
    <s v="Q4"/>
    <x v="5"/>
  </r>
  <r>
    <n v="7277"/>
    <s v="CA-2014-120670"/>
    <x v="981"/>
    <x v="1057"/>
    <x v="1"/>
    <s v="JK-16120"/>
    <s v="Julie Kriz"/>
    <x v="2"/>
    <x v="0"/>
    <x v="2"/>
    <s v="Florida"/>
    <x v="2"/>
    <x v="0"/>
    <x v="1336"/>
    <x v="2"/>
    <x v="11"/>
    <x v="1321"/>
    <n v="799.92"/>
    <n v="10"/>
    <n v="0.2"/>
    <n v="239.976"/>
    <n v="639.93600000000004"/>
    <n v="159.98400000000001"/>
    <x v="2"/>
    <x v="0"/>
    <s v="Q4"/>
    <x v="1"/>
  </r>
  <r>
    <n v="7278"/>
    <s v="CA-2016-157217"/>
    <x v="1080"/>
    <x v="246"/>
    <x v="2"/>
    <s v="TC-21535"/>
    <s v="Tracy Collins"/>
    <x v="2"/>
    <x v="0"/>
    <x v="8"/>
    <s v="California"/>
    <x v="94"/>
    <x v="1"/>
    <x v="1804"/>
    <x v="2"/>
    <x v="7"/>
    <x v="1794"/>
    <n v="35.984000000000002"/>
    <n v="2"/>
    <n v="0.2"/>
    <n v="4.4980000000000002"/>
    <n v="28.787200000000002"/>
    <n v="7.1968000000000005"/>
    <x v="0"/>
    <x v="7"/>
    <s v="Q3"/>
    <x v="0"/>
  </r>
  <r>
    <n v="7279"/>
    <s v="CA-2016-157217"/>
    <x v="1080"/>
    <x v="246"/>
    <x v="2"/>
    <s v="TC-21535"/>
    <s v="Tracy Collins"/>
    <x v="2"/>
    <x v="0"/>
    <x v="8"/>
    <s v="California"/>
    <x v="94"/>
    <x v="1"/>
    <x v="1301"/>
    <x v="2"/>
    <x v="11"/>
    <x v="1286"/>
    <n v="389.97"/>
    <n v="3"/>
    <n v="0"/>
    <n v="132.5898"/>
    <n v="389.97"/>
    <n v="0"/>
    <x v="0"/>
    <x v="7"/>
    <s v="Q3"/>
    <x v="0"/>
  </r>
  <r>
    <n v="7280"/>
    <s v="CA-2016-108224"/>
    <x v="675"/>
    <x v="201"/>
    <x v="3"/>
    <s v="TH-21235"/>
    <s v="Tiffany House"/>
    <x v="1"/>
    <x v="0"/>
    <x v="420"/>
    <s v="Arizona"/>
    <x v="510"/>
    <x v="1"/>
    <x v="217"/>
    <x v="2"/>
    <x v="11"/>
    <x v="463"/>
    <n v="185.52799999999999"/>
    <n v="7"/>
    <n v="0.2"/>
    <n v="48.701099999999997"/>
    <n v="148.42240000000001"/>
    <n v="37.105600000000003"/>
    <x v="0"/>
    <x v="5"/>
    <s v="Q2"/>
    <x v="3"/>
  </r>
  <r>
    <n v="7281"/>
    <s v="CA-2015-162782"/>
    <x v="780"/>
    <x v="1245"/>
    <x v="1"/>
    <s v="PW-19240"/>
    <s v="Pierre Wener"/>
    <x v="0"/>
    <x v="0"/>
    <x v="29"/>
    <s v="Maryland"/>
    <x v="209"/>
    <x v="3"/>
    <x v="450"/>
    <x v="1"/>
    <x v="8"/>
    <x v="451"/>
    <n v="2541.98"/>
    <n v="2"/>
    <n v="0"/>
    <n v="1270.99"/>
    <n v="2541.98"/>
    <n v="0"/>
    <x v="1"/>
    <x v="11"/>
    <s v="Q1"/>
    <x v="3"/>
  </r>
  <r>
    <n v="7282"/>
    <s v="CA-2017-159282"/>
    <x v="524"/>
    <x v="565"/>
    <x v="1"/>
    <s v="GH-14410"/>
    <s v="Gary Hansen"/>
    <x v="2"/>
    <x v="0"/>
    <x v="420"/>
    <s v="Arizona"/>
    <x v="510"/>
    <x v="1"/>
    <x v="206"/>
    <x v="2"/>
    <x v="15"/>
    <x v="207"/>
    <n v="599.98500000000001"/>
    <n v="5"/>
    <n v="0.7"/>
    <n v="-479.988"/>
    <n v="179.99550000000002"/>
    <n v="419.98949999999996"/>
    <x v="3"/>
    <x v="2"/>
    <s v="Q4"/>
    <x v="2"/>
  </r>
  <r>
    <n v="7283"/>
    <s v="CA-2017-155936"/>
    <x v="738"/>
    <x v="89"/>
    <x v="1"/>
    <s v="JK-15730"/>
    <s v="Joe Kamberova"/>
    <x v="0"/>
    <x v="0"/>
    <x v="22"/>
    <s v="Illinois"/>
    <x v="155"/>
    <x v="2"/>
    <x v="881"/>
    <x v="1"/>
    <x v="8"/>
    <x v="875"/>
    <n v="3.036"/>
    <n v="3"/>
    <n v="0.8"/>
    <n v="-5.0094000000000003"/>
    <n v="0.60719999999999985"/>
    <n v="2.4288000000000003"/>
    <x v="3"/>
    <x v="1"/>
    <s v="Q2"/>
    <x v="6"/>
  </r>
  <r>
    <n v="7284"/>
    <s v="CA-2017-169439"/>
    <x v="428"/>
    <x v="462"/>
    <x v="1"/>
    <s v="LC-17140"/>
    <s v="Logan Currie"/>
    <x v="0"/>
    <x v="0"/>
    <x v="138"/>
    <s v="Ohio"/>
    <x v="177"/>
    <x v="3"/>
    <x v="313"/>
    <x v="1"/>
    <x v="6"/>
    <x v="313"/>
    <n v="25.92"/>
    <n v="5"/>
    <n v="0.2"/>
    <n v="3.8879999999999999"/>
    <n v="20.736000000000004"/>
    <n v="5.1840000000000011"/>
    <x v="3"/>
    <x v="8"/>
    <s v="Q3"/>
    <x v="3"/>
  </r>
  <r>
    <n v="7285"/>
    <s v="CA-2017-169439"/>
    <x v="428"/>
    <x v="462"/>
    <x v="1"/>
    <s v="LC-17140"/>
    <s v="Logan Currie"/>
    <x v="0"/>
    <x v="0"/>
    <x v="138"/>
    <s v="Ohio"/>
    <x v="177"/>
    <x v="3"/>
    <x v="479"/>
    <x v="0"/>
    <x v="5"/>
    <x v="480"/>
    <n v="66.111999999999995"/>
    <n v="2"/>
    <n v="0.2"/>
    <n v="-9.0904000000000007"/>
    <n v="52.889600000000002"/>
    <n v="13.2224"/>
    <x v="3"/>
    <x v="8"/>
    <s v="Q3"/>
    <x v="3"/>
  </r>
  <r>
    <n v="7286"/>
    <s v="CA-2017-151183"/>
    <x v="336"/>
    <x v="163"/>
    <x v="1"/>
    <s v="BK-11260"/>
    <s v="Berenike Kampe"/>
    <x v="0"/>
    <x v="0"/>
    <x v="8"/>
    <s v="California"/>
    <x v="94"/>
    <x v="1"/>
    <x v="567"/>
    <x v="2"/>
    <x v="11"/>
    <x v="567"/>
    <n v="46.36"/>
    <n v="4"/>
    <n v="0"/>
    <n v="15.2988"/>
    <n v="46.36"/>
    <n v="0"/>
    <x v="3"/>
    <x v="2"/>
    <s v="Q4"/>
    <x v="3"/>
  </r>
  <r>
    <n v="7287"/>
    <s v="CA-2016-149965"/>
    <x v="23"/>
    <x v="22"/>
    <x v="1"/>
    <s v="BS-11365"/>
    <s v="Bill Shonely"/>
    <x v="1"/>
    <x v="0"/>
    <x v="268"/>
    <s v="Oklahoma"/>
    <x v="335"/>
    <x v="2"/>
    <x v="1691"/>
    <x v="2"/>
    <x v="11"/>
    <x v="1679"/>
    <n v="6.9"/>
    <n v="1"/>
    <n v="0"/>
    <n v="0.55200000000000005"/>
    <n v="6.9"/>
    <n v="0"/>
    <x v="0"/>
    <x v="1"/>
    <s v="Q2"/>
    <x v="2"/>
  </r>
  <r>
    <n v="7288"/>
    <s v="CA-2016-149965"/>
    <x v="23"/>
    <x v="22"/>
    <x v="1"/>
    <s v="BS-11365"/>
    <s v="Bill Shonely"/>
    <x v="1"/>
    <x v="0"/>
    <x v="268"/>
    <s v="Oklahoma"/>
    <x v="335"/>
    <x v="2"/>
    <x v="1006"/>
    <x v="0"/>
    <x v="5"/>
    <x v="1381"/>
    <n v="57.69"/>
    <n v="3"/>
    <n v="0"/>
    <n v="23.652899999999999"/>
    <n v="57.69"/>
    <n v="0"/>
    <x v="0"/>
    <x v="1"/>
    <s v="Q2"/>
    <x v="2"/>
  </r>
  <r>
    <n v="7289"/>
    <s v="CA-2014-158281"/>
    <x v="814"/>
    <x v="1110"/>
    <x v="1"/>
    <s v="AG-10525"/>
    <s v="Andy Gerbode"/>
    <x v="1"/>
    <x v="0"/>
    <x v="12"/>
    <s v="Texas"/>
    <x v="14"/>
    <x v="2"/>
    <x v="1389"/>
    <x v="2"/>
    <x v="15"/>
    <x v="1375"/>
    <n v="559.71"/>
    <n v="3"/>
    <n v="0.4"/>
    <n v="-121.2705"/>
    <n v="335.82600000000002"/>
    <n v="223.88400000000001"/>
    <x v="2"/>
    <x v="8"/>
    <s v="Q3"/>
    <x v="0"/>
  </r>
  <r>
    <n v="7290"/>
    <s v="CA-2016-153661"/>
    <x v="806"/>
    <x v="1246"/>
    <x v="2"/>
    <s v="SC-20725"/>
    <s v="Steven Cartwright"/>
    <x v="0"/>
    <x v="0"/>
    <x v="8"/>
    <s v="California"/>
    <x v="34"/>
    <x v="1"/>
    <x v="298"/>
    <x v="1"/>
    <x v="4"/>
    <x v="298"/>
    <n v="305.01"/>
    <n v="9"/>
    <n v="0"/>
    <n v="76.252499999999998"/>
    <n v="305.01"/>
    <n v="0"/>
    <x v="0"/>
    <x v="9"/>
    <s v="Q1"/>
    <x v="3"/>
  </r>
  <r>
    <n v="7291"/>
    <s v="CA-2016-153661"/>
    <x v="806"/>
    <x v="1246"/>
    <x v="2"/>
    <s v="SC-20725"/>
    <s v="Steven Cartwright"/>
    <x v="0"/>
    <x v="0"/>
    <x v="8"/>
    <s v="California"/>
    <x v="34"/>
    <x v="1"/>
    <x v="132"/>
    <x v="1"/>
    <x v="8"/>
    <x v="133"/>
    <n v="50.783999999999999"/>
    <n v="2"/>
    <n v="0.2"/>
    <n v="17.7744"/>
    <n v="40.627200000000002"/>
    <n v="10.1568"/>
    <x v="0"/>
    <x v="9"/>
    <s v="Q1"/>
    <x v="3"/>
  </r>
  <r>
    <n v="7292"/>
    <s v="CA-2016-153661"/>
    <x v="806"/>
    <x v="1246"/>
    <x v="2"/>
    <s v="SC-20725"/>
    <s v="Steven Cartwright"/>
    <x v="0"/>
    <x v="0"/>
    <x v="8"/>
    <s v="California"/>
    <x v="34"/>
    <x v="1"/>
    <x v="264"/>
    <x v="1"/>
    <x v="2"/>
    <x v="264"/>
    <n v="26.01"/>
    <n v="9"/>
    <n v="0"/>
    <n v="12.2247"/>
    <n v="26.01"/>
    <n v="0"/>
    <x v="0"/>
    <x v="9"/>
    <s v="Q1"/>
    <x v="3"/>
  </r>
  <r>
    <n v="7293"/>
    <s v="CA-2017-109183"/>
    <x v="769"/>
    <x v="784"/>
    <x v="1"/>
    <s v="LR-16915"/>
    <s v="Lena Radford"/>
    <x v="0"/>
    <x v="0"/>
    <x v="316"/>
    <s v="Tennessee"/>
    <x v="394"/>
    <x v="0"/>
    <x v="1818"/>
    <x v="2"/>
    <x v="15"/>
    <x v="1787"/>
    <n v="649"/>
    <n v="2"/>
    <n v="0.5"/>
    <n v="-272.58"/>
    <n v="324.5"/>
    <n v="324.5"/>
    <x v="3"/>
    <x v="4"/>
    <s v="Q4"/>
    <x v="2"/>
  </r>
  <r>
    <n v="7294"/>
    <s v="CA-2016-113656"/>
    <x v="1156"/>
    <x v="1184"/>
    <x v="1"/>
    <s v="CB-12415"/>
    <s v="Christy Brittain"/>
    <x v="0"/>
    <x v="0"/>
    <x v="1"/>
    <s v="California"/>
    <x v="1"/>
    <x v="1"/>
    <x v="1685"/>
    <x v="0"/>
    <x v="5"/>
    <x v="1673"/>
    <n v="59.99"/>
    <n v="7"/>
    <n v="0"/>
    <n v="21.596399999999999"/>
    <n v="59.99"/>
    <n v="0"/>
    <x v="0"/>
    <x v="9"/>
    <s v="Q1"/>
    <x v="3"/>
  </r>
  <r>
    <n v="7295"/>
    <s v="CA-2015-148964"/>
    <x v="989"/>
    <x v="1247"/>
    <x v="1"/>
    <s v="RD-19900"/>
    <s v="Ruben Dartt"/>
    <x v="0"/>
    <x v="0"/>
    <x v="234"/>
    <s v="Washington"/>
    <x v="291"/>
    <x v="1"/>
    <x v="526"/>
    <x v="0"/>
    <x v="5"/>
    <x v="526"/>
    <n v="20.239999999999998"/>
    <n v="1"/>
    <n v="0"/>
    <n v="7.8936000000000002"/>
    <n v="20.239999999999998"/>
    <n v="0"/>
    <x v="1"/>
    <x v="5"/>
    <s v="Q2"/>
    <x v="0"/>
  </r>
  <r>
    <n v="7296"/>
    <s v="CA-2014-111899"/>
    <x v="417"/>
    <x v="564"/>
    <x v="2"/>
    <s v="NC-18340"/>
    <s v="Nat Carroll"/>
    <x v="0"/>
    <x v="0"/>
    <x v="12"/>
    <s v="Texas"/>
    <x v="66"/>
    <x v="2"/>
    <x v="1559"/>
    <x v="1"/>
    <x v="6"/>
    <x v="1549"/>
    <n v="37.840000000000003"/>
    <n v="2"/>
    <n v="0.2"/>
    <n v="2.8380000000000001"/>
    <n v="30.272000000000006"/>
    <n v="7.5680000000000014"/>
    <x v="2"/>
    <x v="5"/>
    <s v="Q2"/>
    <x v="1"/>
  </r>
  <r>
    <n v="7297"/>
    <s v="CA-2014-111899"/>
    <x v="417"/>
    <x v="564"/>
    <x v="2"/>
    <s v="NC-18340"/>
    <s v="Nat Carroll"/>
    <x v="0"/>
    <x v="0"/>
    <x v="12"/>
    <s v="Texas"/>
    <x v="66"/>
    <x v="2"/>
    <x v="1705"/>
    <x v="1"/>
    <x v="13"/>
    <x v="1694"/>
    <n v="5.4720000000000004"/>
    <n v="6"/>
    <n v="0.2"/>
    <n v="1.8468"/>
    <n v="4.3776000000000002"/>
    <n v="1.0944"/>
    <x v="2"/>
    <x v="5"/>
    <s v="Q2"/>
    <x v="1"/>
  </r>
  <r>
    <n v="7298"/>
    <s v="CA-2015-101126"/>
    <x v="1157"/>
    <x v="1248"/>
    <x v="0"/>
    <s v="NB-18655"/>
    <s v="Nona Balk"/>
    <x v="1"/>
    <x v="0"/>
    <x v="10"/>
    <s v="Pennsylvania"/>
    <x v="105"/>
    <x v="3"/>
    <x v="1220"/>
    <x v="1"/>
    <x v="4"/>
    <x v="1204"/>
    <n v="77.239999999999995"/>
    <n v="5"/>
    <n v="0.2"/>
    <n v="7.7240000000000002"/>
    <n v="61.792000000000002"/>
    <n v="15.448"/>
    <x v="1"/>
    <x v="11"/>
    <s v="Q1"/>
    <x v="0"/>
  </r>
  <r>
    <n v="7299"/>
    <s v="CA-2014-163468"/>
    <x v="728"/>
    <x v="683"/>
    <x v="2"/>
    <s v="JK-15730"/>
    <s v="Joe Kamberova"/>
    <x v="0"/>
    <x v="0"/>
    <x v="467"/>
    <s v="Illinois"/>
    <x v="560"/>
    <x v="2"/>
    <x v="277"/>
    <x v="0"/>
    <x v="3"/>
    <x v="277"/>
    <n v="292.10000000000002"/>
    <n v="4"/>
    <n v="0.5"/>
    <n v="-175.26"/>
    <n v="146.05000000000001"/>
    <n v="146.05000000000001"/>
    <x v="2"/>
    <x v="0"/>
    <s v="Q4"/>
    <x v="0"/>
  </r>
  <r>
    <n v="7300"/>
    <s v="CA-2014-163468"/>
    <x v="728"/>
    <x v="683"/>
    <x v="2"/>
    <s v="JK-15730"/>
    <s v="Joe Kamberova"/>
    <x v="0"/>
    <x v="0"/>
    <x v="467"/>
    <s v="Illinois"/>
    <x v="560"/>
    <x v="2"/>
    <x v="1445"/>
    <x v="0"/>
    <x v="5"/>
    <x v="1432"/>
    <n v="8.5440000000000005"/>
    <n v="2"/>
    <n v="0.6"/>
    <n v="-7.476"/>
    <n v="3.4176000000000002"/>
    <n v="5.1264000000000003"/>
    <x v="2"/>
    <x v="0"/>
    <s v="Q4"/>
    <x v="0"/>
  </r>
  <r>
    <n v="7301"/>
    <s v="CA-2014-163468"/>
    <x v="728"/>
    <x v="683"/>
    <x v="2"/>
    <s v="JK-15730"/>
    <s v="Joe Kamberova"/>
    <x v="0"/>
    <x v="0"/>
    <x v="467"/>
    <s v="Illinois"/>
    <x v="560"/>
    <x v="2"/>
    <x v="1659"/>
    <x v="0"/>
    <x v="0"/>
    <x v="1647"/>
    <n v="424.11599999999999"/>
    <n v="6"/>
    <n v="0.3"/>
    <n v="-30.294"/>
    <n v="296.88119999999998"/>
    <n v="127.23479999999999"/>
    <x v="2"/>
    <x v="0"/>
    <s v="Q4"/>
    <x v="0"/>
  </r>
  <r>
    <n v="7302"/>
    <s v="CA-2014-163468"/>
    <x v="728"/>
    <x v="683"/>
    <x v="2"/>
    <s v="JK-15730"/>
    <s v="Joe Kamberova"/>
    <x v="0"/>
    <x v="0"/>
    <x v="467"/>
    <s v="Illinois"/>
    <x v="560"/>
    <x v="2"/>
    <x v="544"/>
    <x v="1"/>
    <x v="8"/>
    <x v="544"/>
    <n v="2.8919999999999999"/>
    <n v="3"/>
    <n v="0.8"/>
    <n v="-4.9164000000000003"/>
    <n v="0.5783999999999998"/>
    <n v="2.3136000000000001"/>
    <x v="2"/>
    <x v="0"/>
    <s v="Q4"/>
    <x v="0"/>
  </r>
  <r>
    <n v="7303"/>
    <s v="CA-2014-163468"/>
    <x v="728"/>
    <x v="683"/>
    <x v="2"/>
    <s v="JK-15730"/>
    <s v="Joe Kamberova"/>
    <x v="0"/>
    <x v="0"/>
    <x v="467"/>
    <s v="Illinois"/>
    <x v="560"/>
    <x v="2"/>
    <x v="621"/>
    <x v="1"/>
    <x v="4"/>
    <x v="621"/>
    <n v="381.72"/>
    <n v="5"/>
    <n v="0.2"/>
    <n v="-66.801000000000002"/>
    <n v="305.37600000000003"/>
    <n v="76.344000000000008"/>
    <x v="2"/>
    <x v="0"/>
    <s v="Q4"/>
    <x v="0"/>
  </r>
  <r>
    <n v="7304"/>
    <s v="US-2017-117450"/>
    <x v="507"/>
    <x v="221"/>
    <x v="1"/>
    <s v="DO-13645"/>
    <s v="Doug O'Connell"/>
    <x v="0"/>
    <x v="0"/>
    <x v="199"/>
    <s v="Florida"/>
    <x v="250"/>
    <x v="0"/>
    <x v="163"/>
    <x v="0"/>
    <x v="1"/>
    <x v="164"/>
    <n v="97.183999999999997"/>
    <n v="2"/>
    <n v="0.2"/>
    <n v="6.0739999999999998"/>
    <n v="77.747200000000007"/>
    <n v="19.436800000000002"/>
    <x v="3"/>
    <x v="8"/>
    <s v="Q3"/>
    <x v="2"/>
  </r>
  <r>
    <n v="7305"/>
    <s v="US-2017-117450"/>
    <x v="507"/>
    <x v="221"/>
    <x v="1"/>
    <s v="DO-13645"/>
    <s v="Doug O'Connell"/>
    <x v="0"/>
    <x v="0"/>
    <x v="199"/>
    <s v="Florida"/>
    <x v="250"/>
    <x v="0"/>
    <x v="730"/>
    <x v="1"/>
    <x v="10"/>
    <x v="729"/>
    <n v="10.368"/>
    <n v="2"/>
    <n v="0.2"/>
    <n v="3.6288"/>
    <n v="8.2944000000000013"/>
    <n v="2.0736000000000003"/>
    <x v="3"/>
    <x v="8"/>
    <s v="Q3"/>
    <x v="2"/>
  </r>
  <r>
    <n v="7306"/>
    <s v="CA-2014-137274"/>
    <x v="1158"/>
    <x v="1249"/>
    <x v="1"/>
    <s v="MG-18145"/>
    <s v="Mike Gockenbach"/>
    <x v="0"/>
    <x v="0"/>
    <x v="243"/>
    <s v="Texas"/>
    <x v="301"/>
    <x v="2"/>
    <x v="411"/>
    <x v="0"/>
    <x v="3"/>
    <x v="411"/>
    <n v="890.84100000000001"/>
    <n v="3"/>
    <n v="0.3"/>
    <n v="-152.71559999999999"/>
    <n v="623.58870000000002"/>
    <n v="267.25229999999999"/>
    <x v="2"/>
    <x v="10"/>
    <s v="Q1"/>
    <x v="3"/>
  </r>
  <r>
    <n v="7307"/>
    <s v="CA-2016-144092"/>
    <x v="732"/>
    <x v="237"/>
    <x v="0"/>
    <s v="LH-17155"/>
    <s v="Logan Haushalter"/>
    <x v="0"/>
    <x v="0"/>
    <x v="49"/>
    <s v="California"/>
    <x v="58"/>
    <x v="1"/>
    <x v="1542"/>
    <x v="2"/>
    <x v="11"/>
    <x v="1530"/>
    <n v="72"/>
    <n v="4"/>
    <n v="0"/>
    <n v="12.96"/>
    <n v="72"/>
    <n v="0"/>
    <x v="0"/>
    <x v="0"/>
    <s v="Q4"/>
    <x v="3"/>
  </r>
  <r>
    <n v="7308"/>
    <s v="CA-2016-144092"/>
    <x v="732"/>
    <x v="237"/>
    <x v="0"/>
    <s v="LH-17155"/>
    <s v="Logan Haushalter"/>
    <x v="0"/>
    <x v="0"/>
    <x v="49"/>
    <s v="California"/>
    <x v="58"/>
    <x v="1"/>
    <x v="1459"/>
    <x v="0"/>
    <x v="1"/>
    <x v="1445"/>
    <n v="113.88800000000001"/>
    <n v="2"/>
    <n v="0.2"/>
    <n v="9.9651999999999994"/>
    <n v="91.110400000000013"/>
    <n v="22.777600000000003"/>
    <x v="0"/>
    <x v="0"/>
    <s v="Q4"/>
    <x v="3"/>
  </r>
  <r>
    <n v="7309"/>
    <s v="CA-2016-144092"/>
    <x v="732"/>
    <x v="237"/>
    <x v="0"/>
    <s v="LH-17155"/>
    <s v="Logan Haushalter"/>
    <x v="0"/>
    <x v="0"/>
    <x v="49"/>
    <s v="California"/>
    <x v="58"/>
    <x v="1"/>
    <x v="439"/>
    <x v="1"/>
    <x v="12"/>
    <x v="439"/>
    <n v="158.13"/>
    <n v="3"/>
    <n v="0"/>
    <n v="77.483699999999999"/>
    <n v="158.13"/>
    <n v="0"/>
    <x v="0"/>
    <x v="0"/>
    <s v="Q4"/>
    <x v="3"/>
  </r>
  <r>
    <n v="7310"/>
    <s v="CA-2017-112172"/>
    <x v="193"/>
    <x v="1055"/>
    <x v="0"/>
    <s v="MM-18280"/>
    <s v="Muhammed MacIntyre"/>
    <x v="1"/>
    <x v="0"/>
    <x v="20"/>
    <s v="New York"/>
    <x v="23"/>
    <x v="3"/>
    <x v="1217"/>
    <x v="1"/>
    <x v="13"/>
    <x v="1201"/>
    <n v="14.13"/>
    <n v="3"/>
    <n v="0"/>
    <n v="0.70650000000000002"/>
    <n v="14.13"/>
    <n v="0"/>
    <x v="3"/>
    <x v="1"/>
    <s v="Q2"/>
    <x v="3"/>
  </r>
  <r>
    <n v="7311"/>
    <s v="CA-2015-121699"/>
    <x v="544"/>
    <x v="905"/>
    <x v="1"/>
    <s v="BD-11320"/>
    <s v="Bill Donatelli"/>
    <x v="0"/>
    <x v="0"/>
    <x v="66"/>
    <s v="Michigan"/>
    <x v="83"/>
    <x v="2"/>
    <x v="569"/>
    <x v="1"/>
    <x v="8"/>
    <x v="919"/>
    <n v="64.75"/>
    <n v="5"/>
    <n v="0"/>
    <n v="29.137499999999999"/>
    <n v="64.75"/>
    <n v="0"/>
    <x v="1"/>
    <x v="6"/>
    <s v="Q3"/>
    <x v="2"/>
  </r>
  <r>
    <n v="7312"/>
    <s v="CA-2015-162761"/>
    <x v="330"/>
    <x v="349"/>
    <x v="1"/>
    <s v="SC-20575"/>
    <s v="Sonia Cooley"/>
    <x v="0"/>
    <x v="0"/>
    <x v="100"/>
    <s v="Florida"/>
    <x v="327"/>
    <x v="0"/>
    <x v="744"/>
    <x v="1"/>
    <x v="8"/>
    <x v="742"/>
    <n v="1.8720000000000001"/>
    <n v="2"/>
    <n v="0.7"/>
    <n v="-1.3104"/>
    <n v="0.5616000000000001"/>
    <n v="1.3104"/>
    <x v="1"/>
    <x v="2"/>
    <s v="Q4"/>
    <x v="5"/>
  </r>
  <r>
    <n v="7313"/>
    <s v="CA-2015-162761"/>
    <x v="330"/>
    <x v="349"/>
    <x v="1"/>
    <s v="SC-20575"/>
    <s v="Sonia Cooley"/>
    <x v="0"/>
    <x v="0"/>
    <x v="100"/>
    <s v="Florida"/>
    <x v="327"/>
    <x v="0"/>
    <x v="440"/>
    <x v="1"/>
    <x v="8"/>
    <x v="440"/>
    <n v="11.214"/>
    <n v="2"/>
    <n v="0.7"/>
    <n v="-8.5974000000000004"/>
    <n v="3.3642000000000007"/>
    <n v="7.8498000000000001"/>
    <x v="1"/>
    <x v="2"/>
    <s v="Q4"/>
    <x v="5"/>
  </r>
  <r>
    <n v="7314"/>
    <s v="CA-2015-162761"/>
    <x v="330"/>
    <x v="349"/>
    <x v="1"/>
    <s v="SC-20575"/>
    <s v="Sonia Cooley"/>
    <x v="0"/>
    <x v="0"/>
    <x v="100"/>
    <s v="Florida"/>
    <x v="327"/>
    <x v="0"/>
    <x v="1663"/>
    <x v="1"/>
    <x v="6"/>
    <x v="1651"/>
    <n v="37.375999999999998"/>
    <n v="8"/>
    <n v="0.2"/>
    <n v="7.4752000000000001"/>
    <n v="29.9008"/>
    <n v="7.4752000000000001"/>
    <x v="1"/>
    <x v="2"/>
    <s v="Q4"/>
    <x v="5"/>
  </r>
  <r>
    <n v="7315"/>
    <s v="CA-2016-121377"/>
    <x v="316"/>
    <x v="993"/>
    <x v="1"/>
    <s v="TN-21040"/>
    <s v="Tanja Norvell"/>
    <x v="2"/>
    <x v="0"/>
    <x v="111"/>
    <s v="Illinois"/>
    <x v="138"/>
    <x v="2"/>
    <x v="1118"/>
    <x v="2"/>
    <x v="7"/>
    <x v="1106"/>
    <n v="286.39999999999998"/>
    <n v="1"/>
    <n v="0.2"/>
    <n v="25.06"/>
    <n v="229.12"/>
    <n v="57.28"/>
    <x v="0"/>
    <x v="5"/>
    <s v="Q2"/>
    <x v="3"/>
  </r>
  <r>
    <n v="7316"/>
    <s v="CA-2017-115322"/>
    <x v="943"/>
    <x v="1188"/>
    <x v="0"/>
    <s v="ZC-21910"/>
    <s v="Zuschuss Carroll"/>
    <x v="0"/>
    <x v="0"/>
    <x v="20"/>
    <s v="New York"/>
    <x v="23"/>
    <x v="3"/>
    <x v="1064"/>
    <x v="1"/>
    <x v="6"/>
    <x v="1053"/>
    <n v="43.92"/>
    <n v="3"/>
    <n v="0"/>
    <n v="12.736800000000001"/>
    <n v="43.92"/>
    <n v="0"/>
    <x v="3"/>
    <x v="5"/>
    <s v="Q2"/>
    <x v="6"/>
  </r>
  <r>
    <n v="7317"/>
    <s v="CA-2016-132066"/>
    <x v="1159"/>
    <x v="550"/>
    <x v="1"/>
    <s v="NB-18655"/>
    <s v="Nona Balk"/>
    <x v="1"/>
    <x v="0"/>
    <x v="20"/>
    <s v="New York"/>
    <x v="164"/>
    <x v="3"/>
    <x v="10"/>
    <x v="0"/>
    <x v="3"/>
    <x v="10"/>
    <n v="142.18199999999999"/>
    <n v="1"/>
    <n v="0.4"/>
    <n v="-37.915199999999999"/>
    <n v="85.30919999999999"/>
    <n v="56.872799999999998"/>
    <x v="0"/>
    <x v="2"/>
    <s v="Q4"/>
    <x v="1"/>
  </r>
  <r>
    <n v="7318"/>
    <s v="CA-2017-158120"/>
    <x v="701"/>
    <x v="410"/>
    <x v="1"/>
    <s v="KH-16330"/>
    <s v="Katharine Harms"/>
    <x v="1"/>
    <x v="0"/>
    <x v="492"/>
    <s v="Oregon"/>
    <x v="587"/>
    <x v="1"/>
    <x v="1795"/>
    <x v="1"/>
    <x v="10"/>
    <x v="1785"/>
    <n v="19.608000000000001"/>
    <n v="3"/>
    <n v="0.2"/>
    <n v="6.6177000000000001"/>
    <n v="15.686400000000001"/>
    <n v="3.9216000000000002"/>
    <x v="3"/>
    <x v="0"/>
    <s v="Q4"/>
    <x v="5"/>
  </r>
  <r>
    <n v="7319"/>
    <s v="CA-2017-158120"/>
    <x v="701"/>
    <x v="410"/>
    <x v="1"/>
    <s v="KH-16330"/>
    <s v="Katharine Harms"/>
    <x v="1"/>
    <x v="0"/>
    <x v="492"/>
    <s v="Oregon"/>
    <x v="587"/>
    <x v="1"/>
    <x v="922"/>
    <x v="1"/>
    <x v="8"/>
    <x v="914"/>
    <n v="4.1580000000000004"/>
    <n v="7"/>
    <n v="0.7"/>
    <n v="-3.4649999999999999"/>
    <n v="1.2474000000000003"/>
    <n v="2.9106000000000001"/>
    <x v="3"/>
    <x v="0"/>
    <s v="Q4"/>
    <x v="5"/>
  </r>
  <r>
    <n v="7320"/>
    <s v="CA-2017-100097"/>
    <x v="200"/>
    <x v="364"/>
    <x v="0"/>
    <s v="MN-17935"/>
    <s v="Michael Nguyen"/>
    <x v="0"/>
    <x v="0"/>
    <x v="20"/>
    <s v="New York"/>
    <x v="29"/>
    <x v="3"/>
    <x v="966"/>
    <x v="2"/>
    <x v="7"/>
    <x v="1368"/>
    <n v="979.95"/>
    <n v="5"/>
    <n v="0"/>
    <n v="264.5865"/>
    <n v="979.95"/>
    <n v="0"/>
    <x v="3"/>
    <x v="0"/>
    <s v="Q4"/>
    <x v="1"/>
  </r>
  <r>
    <n v="7321"/>
    <s v="CA-2017-100097"/>
    <x v="200"/>
    <x v="364"/>
    <x v="0"/>
    <s v="MN-17935"/>
    <s v="Michael Nguyen"/>
    <x v="0"/>
    <x v="0"/>
    <x v="20"/>
    <s v="New York"/>
    <x v="29"/>
    <x v="3"/>
    <x v="1251"/>
    <x v="0"/>
    <x v="5"/>
    <x v="1235"/>
    <n v="135.30000000000001"/>
    <n v="5"/>
    <n v="0"/>
    <n v="37.884"/>
    <n v="135.30000000000001"/>
    <n v="0"/>
    <x v="3"/>
    <x v="0"/>
    <s v="Q4"/>
    <x v="1"/>
  </r>
  <r>
    <n v="7322"/>
    <s v="CA-2017-167626"/>
    <x v="213"/>
    <x v="285"/>
    <x v="1"/>
    <s v="MY-18295"/>
    <s v="Muhammed Yedwab"/>
    <x v="1"/>
    <x v="0"/>
    <x v="22"/>
    <s v="Illinois"/>
    <x v="36"/>
    <x v="2"/>
    <x v="1101"/>
    <x v="1"/>
    <x v="10"/>
    <x v="1090"/>
    <n v="8.9039999999999999"/>
    <n v="3"/>
    <n v="0.2"/>
    <n v="3.339"/>
    <n v="7.1232000000000006"/>
    <n v="1.7808000000000002"/>
    <x v="3"/>
    <x v="8"/>
    <s v="Q3"/>
    <x v="1"/>
  </r>
  <r>
    <n v="7323"/>
    <s v="CA-2017-167626"/>
    <x v="213"/>
    <x v="285"/>
    <x v="1"/>
    <s v="MY-18295"/>
    <s v="Muhammed Yedwab"/>
    <x v="1"/>
    <x v="0"/>
    <x v="22"/>
    <s v="Illinois"/>
    <x v="36"/>
    <x v="2"/>
    <x v="725"/>
    <x v="2"/>
    <x v="11"/>
    <x v="724"/>
    <n v="100.8"/>
    <n v="2"/>
    <n v="0.2"/>
    <n v="21.42"/>
    <n v="80.64"/>
    <n v="20.16"/>
    <x v="3"/>
    <x v="8"/>
    <s v="Q3"/>
    <x v="1"/>
  </r>
  <r>
    <n v="7324"/>
    <s v="US-2017-126053"/>
    <x v="256"/>
    <x v="274"/>
    <x v="2"/>
    <s v="CS-11950"/>
    <s v="Carlos Soltero"/>
    <x v="0"/>
    <x v="0"/>
    <x v="20"/>
    <s v="New York"/>
    <x v="23"/>
    <x v="3"/>
    <x v="107"/>
    <x v="0"/>
    <x v="5"/>
    <x v="107"/>
    <n v="41.96"/>
    <n v="2"/>
    <n v="0"/>
    <n v="10.909599999999999"/>
    <n v="41.96"/>
    <n v="0"/>
    <x v="3"/>
    <x v="4"/>
    <s v="Q4"/>
    <x v="0"/>
  </r>
  <r>
    <n v="7325"/>
    <s v="US-2017-126053"/>
    <x v="256"/>
    <x v="274"/>
    <x v="2"/>
    <s v="CS-11950"/>
    <s v="Carlos Soltero"/>
    <x v="0"/>
    <x v="0"/>
    <x v="20"/>
    <s v="New York"/>
    <x v="23"/>
    <x v="3"/>
    <x v="365"/>
    <x v="1"/>
    <x v="2"/>
    <x v="365"/>
    <n v="9.4499999999999993"/>
    <n v="3"/>
    <n v="0"/>
    <n v="4.5359999999999996"/>
    <n v="9.4499999999999993"/>
    <n v="0"/>
    <x v="3"/>
    <x v="4"/>
    <s v="Q4"/>
    <x v="0"/>
  </r>
  <r>
    <n v="7326"/>
    <s v="US-2017-128447"/>
    <x v="468"/>
    <x v="251"/>
    <x v="1"/>
    <s v="MC-17845"/>
    <s v="Michael Chen"/>
    <x v="0"/>
    <x v="0"/>
    <x v="422"/>
    <s v="Washington"/>
    <x v="512"/>
    <x v="1"/>
    <x v="1317"/>
    <x v="1"/>
    <x v="9"/>
    <x v="1303"/>
    <n v="400.8"/>
    <n v="5"/>
    <n v="0"/>
    <n v="112.224"/>
    <n v="400.8"/>
    <n v="0"/>
    <x v="3"/>
    <x v="0"/>
    <s v="Q4"/>
    <x v="5"/>
  </r>
  <r>
    <n v="7327"/>
    <s v="US-2017-128447"/>
    <x v="468"/>
    <x v="251"/>
    <x v="1"/>
    <s v="MC-17845"/>
    <s v="Michael Chen"/>
    <x v="0"/>
    <x v="0"/>
    <x v="422"/>
    <s v="Washington"/>
    <x v="512"/>
    <x v="1"/>
    <x v="379"/>
    <x v="1"/>
    <x v="8"/>
    <x v="380"/>
    <n v="28.792000000000002"/>
    <n v="1"/>
    <n v="0.2"/>
    <n v="10.077199999999999"/>
    <n v="23.033600000000003"/>
    <n v="5.7584000000000009"/>
    <x v="3"/>
    <x v="0"/>
    <s v="Q4"/>
    <x v="5"/>
  </r>
  <r>
    <n v="7328"/>
    <s v="US-2014-131275"/>
    <x v="772"/>
    <x v="507"/>
    <x v="1"/>
    <s v="SC-20050"/>
    <s v="Sample Company A"/>
    <x v="2"/>
    <x v="0"/>
    <x v="493"/>
    <s v="California"/>
    <x v="588"/>
    <x v="1"/>
    <x v="1281"/>
    <x v="0"/>
    <x v="5"/>
    <x v="1266"/>
    <n v="111"/>
    <n v="2"/>
    <n v="0"/>
    <n v="14.43"/>
    <n v="111"/>
    <n v="0"/>
    <x v="2"/>
    <x v="10"/>
    <s v="Q1"/>
    <x v="0"/>
  </r>
  <r>
    <n v="7329"/>
    <s v="US-2014-131275"/>
    <x v="772"/>
    <x v="507"/>
    <x v="1"/>
    <s v="SC-20050"/>
    <s v="Sample Company A"/>
    <x v="2"/>
    <x v="0"/>
    <x v="493"/>
    <s v="California"/>
    <x v="588"/>
    <x v="1"/>
    <x v="206"/>
    <x v="2"/>
    <x v="15"/>
    <x v="207"/>
    <n v="1279.9680000000001"/>
    <n v="4"/>
    <n v="0.2"/>
    <n v="415.9896"/>
    <n v="1023.9744000000001"/>
    <n v="255.99360000000001"/>
    <x v="2"/>
    <x v="10"/>
    <s v="Q1"/>
    <x v="0"/>
  </r>
  <r>
    <n v="7330"/>
    <s v="US-2014-131275"/>
    <x v="772"/>
    <x v="507"/>
    <x v="1"/>
    <s v="SC-20050"/>
    <s v="Sample Company A"/>
    <x v="2"/>
    <x v="0"/>
    <x v="493"/>
    <s v="California"/>
    <x v="588"/>
    <x v="1"/>
    <x v="1244"/>
    <x v="1"/>
    <x v="4"/>
    <x v="1227"/>
    <n v="1856.19"/>
    <n v="7"/>
    <n v="0"/>
    <n v="334.11419999999998"/>
    <n v="1856.19"/>
    <n v="0"/>
    <x v="2"/>
    <x v="10"/>
    <s v="Q1"/>
    <x v="0"/>
  </r>
  <r>
    <n v="7331"/>
    <s v="CA-2016-149349"/>
    <x v="396"/>
    <x v="1113"/>
    <x v="2"/>
    <s v="SP-20650"/>
    <s v="Stephanie Phelps"/>
    <x v="1"/>
    <x v="0"/>
    <x v="22"/>
    <s v="Illinois"/>
    <x v="36"/>
    <x v="2"/>
    <x v="1183"/>
    <x v="0"/>
    <x v="5"/>
    <x v="1169"/>
    <n v="22.751999999999999"/>
    <n v="6"/>
    <n v="0.6"/>
    <n v="-8.532"/>
    <n v="9.1007999999999996"/>
    <n v="13.651199999999999"/>
    <x v="0"/>
    <x v="0"/>
    <s v="Q4"/>
    <x v="3"/>
  </r>
  <r>
    <n v="7332"/>
    <s v="CA-2017-115119"/>
    <x v="40"/>
    <x v="904"/>
    <x v="1"/>
    <s v="SC-20440"/>
    <s v="Shaun Chance"/>
    <x v="1"/>
    <x v="0"/>
    <x v="152"/>
    <s v="Pennsylvania"/>
    <x v="207"/>
    <x v="3"/>
    <x v="239"/>
    <x v="2"/>
    <x v="7"/>
    <x v="240"/>
    <n v="61.542000000000002"/>
    <n v="1"/>
    <n v="0.4"/>
    <n v="-13.334099999999999"/>
    <n v="36.925199999999997"/>
    <n v="24.616800000000001"/>
    <x v="3"/>
    <x v="2"/>
    <s v="Q4"/>
    <x v="6"/>
  </r>
  <r>
    <n v="7333"/>
    <s v="CA-2017-115119"/>
    <x v="40"/>
    <x v="904"/>
    <x v="1"/>
    <s v="SC-20440"/>
    <s v="Shaun Chance"/>
    <x v="1"/>
    <x v="0"/>
    <x v="152"/>
    <s v="Pennsylvania"/>
    <x v="207"/>
    <x v="3"/>
    <x v="1561"/>
    <x v="1"/>
    <x v="8"/>
    <x v="1551"/>
    <n v="81.438000000000002"/>
    <n v="7"/>
    <n v="0.7"/>
    <n v="-65.150400000000005"/>
    <n v="24.431400000000004"/>
    <n v="57.006599999999999"/>
    <x v="3"/>
    <x v="2"/>
    <s v="Q4"/>
    <x v="6"/>
  </r>
  <r>
    <n v="7334"/>
    <s v="CA-2015-125563"/>
    <x v="347"/>
    <x v="1250"/>
    <x v="1"/>
    <s v="PR-18880"/>
    <s v="Patrick Ryan"/>
    <x v="0"/>
    <x v="0"/>
    <x v="67"/>
    <s v="Florida"/>
    <x v="85"/>
    <x v="0"/>
    <x v="451"/>
    <x v="0"/>
    <x v="5"/>
    <x v="452"/>
    <n v="67.36"/>
    <n v="2"/>
    <n v="0.2"/>
    <n v="10.103999999999999"/>
    <n v="53.888000000000005"/>
    <n v="13.472000000000001"/>
    <x v="1"/>
    <x v="3"/>
    <s v="Q2"/>
    <x v="3"/>
  </r>
  <r>
    <n v="7335"/>
    <s v="CA-2015-125563"/>
    <x v="347"/>
    <x v="1250"/>
    <x v="1"/>
    <s v="PR-18880"/>
    <s v="Patrick Ryan"/>
    <x v="0"/>
    <x v="0"/>
    <x v="67"/>
    <s v="Florida"/>
    <x v="85"/>
    <x v="0"/>
    <x v="205"/>
    <x v="0"/>
    <x v="5"/>
    <x v="206"/>
    <n v="54.527999999999999"/>
    <n v="3"/>
    <n v="0.2"/>
    <n v="14.313599999999999"/>
    <n v="43.622399999999999"/>
    <n v="10.9056"/>
    <x v="1"/>
    <x v="3"/>
    <s v="Q2"/>
    <x v="3"/>
  </r>
  <r>
    <n v="7336"/>
    <s v="CA-2015-113152"/>
    <x v="707"/>
    <x v="1090"/>
    <x v="1"/>
    <s v="JK-15625"/>
    <s v="Jim Karlsson"/>
    <x v="0"/>
    <x v="0"/>
    <x v="20"/>
    <s v="New York"/>
    <x v="23"/>
    <x v="3"/>
    <x v="695"/>
    <x v="2"/>
    <x v="11"/>
    <x v="1062"/>
    <n v="843.9"/>
    <n v="2"/>
    <n v="0"/>
    <n v="371.31599999999997"/>
    <n v="843.9"/>
    <n v="0"/>
    <x v="1"/>
    <x v="4"/>
    <s v="Q4"/>
    <x v="5"/>
  </r>
  <r>
    <n v="7337"/>
    <s v="CA-2015-113152"/>
    <x v="707"/>
    <x v="1090"/>
    <x v="1"/>
    <s v="JK-15625"/>
    <s v="Jim Karlsson"/>
    <x v="0"/>
    <x v="0"/>
    <x v="20"/>
    <s v="New York"/>
    <x v="23"/>
    <x v="3"/>
    <x v="178"/>
    <x v="0"/>
    <x v="0"/>
    <x v="179"/>
    <n v="449.56799999999998"/>
    <n v="2"/>
    <n v="0.2"/>
    <n v="56.195999999999998"/>
    <n v="359.65440000000001"/>
    <n v="89.913600000000002"/>
    <x v="1"/>
    <x v="4"/>
    <s v="Q4"/>
    <x v="5"/>
  </r>
  <r>
    <n v="7338"/>
    <s v="CA-2017-165155"/>
    <x v="296"/>
    <x v="19"/>
    <x v="2"/>
    <s v="BM-11575"/>
    <s v="Brendan Murry"/>
    <x v="1"/>
    <x v="0"/>
    <x v="1"/>
    <s v="California"/>
    <x v="62"/>
    <x v="1"/>
    <x v="1018"/>
    <x v="1"/>
    <x v="4"/>
    <x v="1519"/>
    <n v="15.51"/>
    <n v="1"/>
    <n v="0"/>
    <n v="3.8774999999999999"/>
    <n v="15.51"/>
    <n v="0"/>
    <x v="3"/>
    <x v="8"/>
    <s v="Q3"/>
    <x v="6"/>
  </r>
  <r>
    <n v="7339"/>
    <s v="CA-2014-163412"/>
    <x v="414"/>
    <x v="955"/>
    <x v="0"/>
    <s v="SM-20950"/>
    <s v="Suzanne McNair"/>
    <x v="1"/>
    <x v="0"/>
    <x v="20"/>
    <s v="New York"/>
    <x v="45"/>
    <x v="3"/>
    <x v="1459"/>
    <x v="0"/>
    <x v="1"/>
    <x v="1445"/>
    <n v="192.18600000000001"/>
    <n v="3"/>
    <n v="0.1"/>
    <n v="36.3018"/>
    <n v="172.9674"/>
    <n v="19.218600000000002"/>
    <x v="2"/>
    <x v="4"/>
    <s v="Q4"/>
    <x v="3"/>
  </r>
  <r>
    <n v="7340"/>
    <s v="CA-2015-159590"/>
    <x v="1074"/>
    <x v="1251"/>
    <x v="2"/>
    <s v="KC-16255"/>
    <s v="Karen Carlisle"/>
    <x v="1"/>
    <x v="0"/>
    <x v="20"/>
    <s v="New York"/>
    <x v="29"/>
    <x v="3"/>
    <x v="649"/>
    <x v="1"/>
    <x v="6"/>
    <x v="649"/>
    <n v="5.76"/>
    <n v="2"/>
    <n v="0"/>
    <n v="1.6128"/>
    <n v="5.76"/>
    <n v="0"/>
    <x v="1"/>
    <x v="7"/>
    <s v="Q3"/>
    <x v="3"/>
  </r>
  <r>
    <n v="7341"/>
    <s v="CA-2014-116190"/>
    <x v="711"/>
    <x v="1199"/>
    <x v="1"/>
    <s v="SG-20470"/>
    <s v="Sheri Gordon"/>
    <x v="0"/>
    <x v="0"/>
    <x v="118"/>
    <s v="Georgia"/>
    <x v="148"/>
    <x v="0"/>
    <x v="1272"/>
    <x v="0"/>
    <x v="1"/>
    <x v="1257"/>
    <n v="67.88"/>
    <n v="2"/>
    <n v="0"/>
    <n v="18.3276"/>
    <n v="67.88"/>
    <n v="0"/>
    <x v="2"/>
    <x v="7"/>
    <s v="Q3"/>
    <x v="3"/>
  </r>
  <r>
    <n v="7342"/>
    <s v="CA-2014-116190"/>
    <x v="711"/>
    <x v="1199"/>
    <x v="1"/>
    <s v="SG-20470"/>
    <s v="Sheri Gordon"/>
    <x v="0"/>
    <x v="0"/>
    <x v="118"/>
    <s v="Georgia"/>
    <x v="148"/>
    <x v="0"/>
    <x v="49"/>
    <x v="1"/>
    <x v="2"/>
    <x v="49"/>
    <n v="162.88999999999999"/>
    <n v="13"/>
    <n v="0"/>
    <n v="76.558300000000003"/>
    <n v="162.88999999999999"/>
    <n v="0"/>
    <x v="2"/>
    <x v="7"/>
    <s v="Q3"/>
    <x v="3"/>
  </r>
  <r>
    <n v="7343"/>
    <s v="CA-2014-116190"/>
    <x v="711"/>
    <x v="1199"/>
    <x v="1"/>
    <s v="SG-20470"/>
    <s v="Sheri Gordon"/>
    <x v="0"/>
    <x v="0"/>
    <x v="118"/>
    <s v="Georgia"/>
    <x v="148"/>
    <x v="0"/>
    <x v="1685"/>
    <x v="0"/>
    <x v="5"/>
    <x v="1673"/>
    <n v="25.71"/>
    <n v="3"/>
    <n v="0"/>
    <n v="9.2555999999999994"/>
    <n v="25.71"/>
    <n v="0"/>
    <x v="2"/>
    <x v="7"/>
    <s v="Q3"/>
    <x v="3"/>
  </r>
  <r>
    <n v="7344"/>
    <s v="CA-2014-168473"/>
    <x v="58"/>
    <x v="916"/>
    <x v="1"/>
    <s v="TB-21520"/>
    <s v="Tracy Blumstein"/>
    <x v="0"/>
    <x v="0"/>
    <x v="20"/>
    <s v="New York"/>
    <x v="29"/>
    <x v="3"/>
    <x v="911"/>
    <x v="1"/>
    <x v="4"/>
    <x v="903"/>
    <n v="191.88"/>
    <n v="6"/>
    <n v="0"/>
    <n v="19.187999999999999"/>
    <n v="191.88"/>
    <n v="0"/>
    <x v="2"/>
    <x v="4"/>
    <s v="Q4"/>
    <x v="5"/>
  </r>
  <r>
    <n v="7345"/>
    <s v="CA-2017-168389"/>
    <x v="157"/>
    <x v="416"/>
    <x v="1"/>
    <s v="DV-13045"/>
    <s v="Darrin Van Huff"/>
    <x v="1"/>
    <x v="0"/>
    <x v="108"/>
    <s v="Florida"/>
    <x v="133"/>
    <x v="0"/>
    <x v="188"/>
    <x v="0"/>
    <x v="3"/>
    <x v="189"/>
    <n v="721.875"/>
    <n v="6"/>
    <n v="0.45"/>
    <n v="-420"/>
    <n v="397.03125000000006"/>
    <n v="324.84375"/>
    <x v="3"/>
    <x v="4"/>
    <s v="Q4"/>
    <x v="2"/>
  </r>
  <r>
    <n v="7346"/>
    <s v="CA-2017-168389"/>
    <x v="157"/>
    <x v="416"/>
    <x v="1"/>
    <s v="DV-13045"/>
    <s v="Darrin Van Huff"/>
    <x v="1"/>
    <x v="0"/>
    <x v="108"/>
    <s v="Florida"/>
    <x v="133"/>
    <x v="0"/>
    <x v="461"/>
    <x v="2"/>
    <x v="7"/>
    <x v="462"/>
    <n v="73.567999999999998"/>
    <n v="4"/>
    <n v="0.2"/>
    <n v="-16.552800000000001"/>
    <n v="58.854399999999998"/>
    <n v="14.7136"/>
    <x v="3"/>
    <x v="4"/>
    <s v="Q4"/>
    <x v="2"/>
  </r>
  <r>
    <n v="7347"/>
    <s v="CA-2017-168389"/>
    <x v="157"/>
    <x v="416"/>
    <x v="1"/>
    <s v="DV-13045"/>
    <s v="Darrin Van Huff"/>
    <x v="1"/>
    <x v="0"/>
    <x v="108"/>
    <s v="Florida"/>
    <x v="133"/>
    <x v="0"/>
    <x v="207"/>
    <x v="1"/>
    <x v="6"/>
    <x v="208"/>
    <n v="13.584"/>
    <n v="1"/>
    <n v="0.2"/>
    <n v="1.3584000000000001"/>
    <n v="10.8672"/>
    <n v="2.7168000000000001"/>
    <x v="3"/>
    <x v="4"/>
    <s v="Q4"/>
    <x v="2"/>
  </r>
  <r>
    <n v="7348"/>
    <s v="CA-2017-168389"/>
    <x v="157"/>
    <x v="416"/>
    <x v="1"/>
    <s v="DV-13045"/>
    <s v="Darrin Van Huff"/>
    <x v="1"/>
    <x v="0"/>
    <x v="108"/>
    <s v="Florida"/>
    <x v="133"/>
    <x v="0"/>
    <x v="405"/>
    <x v="0"/>
    <x v="1"/>
    <x v="406"/>
    <n v="64.784000000000006"/>
    <n v="1"/>
    <n v="0.2"/>
    <n v="-12.147"/>
    <n v="51.827200000000005"/>
    <n v="12.956800000000001"/>
    <x v="3"/>
    <x v="4"/>
    <s v="Q4"/>
    <x v="2"/>
  </r>
  <r>
    <n v="7349"/>
    <s v="CA-2014-130421"/>
    <x v="223"/>
    <x v="232"/>
    <x v="1"/>
    <s v="SC-20020"/>
    <s v="Sam Craven"/>
    <x v="0"/>
    <x v="0"/>
    <x v="12"/>
    <s v="Texas"/>
    <x v="14"/>
    <x v="2"/>
    <x v="1218"/>
    <x v="1"/>
    <x v="9"/>
    <x v="1202"/>
    <n v="176.77199999999999"/>
    <n v="3"/>
    <n v="0.8"/>
    <n v="-459.60719999999998"/>
    <n v="35.354399999999991"/>
    <n v="141.41759999999999"/>
    <x v="2"/>
    <x v="10"/>
    <s v="Q1"/>
    <x v="2"/>
  </r>
  <r>
    <n v="7350"/>
    <s v="CA-2017-142125"/>
    <x v="208"/>
    <x v="471"/>
    <x v="1"/>
    <s v="JB-15400"/>
    <s v="Jennifer Braxton"/>
    <x v="1"/>
    <x v="0"/>
    <x v="158"/>
    <s v="Wisconsin"/>
    <x v="201"/>
    <x v="2"/>
    <x v="625"/>
    <x v="1"/>
    <x v="8"/>
    <x v="625"/>
    <n v="38.82"/>
    <n v="6"/>
    <n v="0"/>
    <n v="19.41"/>
    <n v="38.82"/>
    <n v="0"/>
    <x v="3"/>
    <x v="2"/>
    <s v="Q4"/>
    <x v="3"/>
  </r>
  <r>
    <n v="7351"/>
    <s v="CA-2017-142125"/>
    <x v="208"/>
    <x v="471"/>
    <x v="1"/>
    <s v="JB-15400"/>
    <s v="Jennifer Braxton"/>
    <x v="1"/>
    <x v="0"/>
    <x v="158"/>
    <s v="Wisconsin"/>
    <x v="201"/>
    <x v="2"/>
    <x v="236"/>
    <x v="1"/>
    <x v="8"/>
    <x v="237"/>
    <n v="21.9"/>
    <n v="5"/>
    <n v="0"/>
    <n v="10.512"/>
    <n v="21.9"/>
    <n v="0"/>
    <x v="3"/>
    <x v="2"/>
    <s v="Q4"/>
    <x v="3"/>
  </r>
  <r>
    <n v="7352"/>
    <s v="CA-2017-141138"/>
    <x v="468"/>
    <x v="38"/>
    <x v="1"/>
    <s v="GH-14425"/>
    <s v="Gary Hwang"/>
    <x v="0"/>
    <x v="0"/>
    <x v="494"/>
    <s v="California"/>
    <x v="589"/>
    <x v="1"/>
    <x v="404"/>
    <x v="2"/>
    <x v="11"/>
    <x v="405"/>
    <n v="111.79"/>
    <n v="7"/>
    <n v="0"/>
    <n v="43.598100000000002"/>
    <n v="111.79"/>
    <n v="0"/>
    <x v="3"/>
    <x v="0"/>
    <s v="Q4"/>
    <x v="5"/>
  </r>
  <r>
    <n v="7353"/>
    <s v="CA-2017-152135"/>
    <x v="633"/>
    <x v="671"/>
    <x v="0"/>
    <s v="MG-17650"/>
    <s v="Matthew Grinstein"/>
    <x v="2"/>
    <x v="0"/>
    <x v="80"/>
    <s v="Ohio"/>
    <x v="345"/>
    <x v="3"/>
    <x v="918"/>
    <x v="2"/>
    <x v="7"/>
    <x v="910"/>
    <n v="445.44"/>
    <n v="8"/>
    <n v="0.4"/>
    <n v="-81.664000000000001"/>
    <n v="267.26400000000001"/>
    <n v="178.17600000000002"/>
    <x v="3"/>
    <x v="10"/>
    <s v="Q1"/>
    <x v="6"/>
  </r>
  <r>
    <n v="7354"/>
    <s v="CA-2016-151974"/>
    <x v="897"/>
    <x v="953"/>
    <x v="1"/>
    <s v="RD-19660"/>
    <s v="Robert Dilbeck"/>
    <x v="2"/>
    <x v="0"/>
    <x v="10"/>
    <s v="Pennsylvania"/>
    <x v="63"/>
    <x v="3"/>
    <x v="617"/>
    <x v="1"/>
    <x v="2"/>
    <x v="617"/>
    <n v="16.52"/>
    <n v="5"/>
    <n v="0.2"/>
    <n v="5.3689999999999998"/>
    <n v="13.216000000000001"/>
    <n v="3.3040000000000003"/>
    <x v="0"/>
    <x v="8"/>
    <s v="Q3"/>
    <x v="6"/>
  </r>
  <r>
    <n v="7355"/>
    <s v="CA-2017-154102"/>
    <x v="695"/>
    <x v="758"/>
    <x v="1"/>
    <s v="SN-20560"/>
    <s v="Skye Norling"/>
    <x v="2"/>
    <x v="0"/>
    <x v="8"/>
    <s v="California"/>
    <x v="9"/>
    <x v="1"/>
    <x v="1774"/>
    <x v="1"/>
    <x v="10"/>
    <x v="1764"/>
    <n v="29.9"/>
    <n v="5"/>
    <n v="0"/>
    <n v="13.455"/>
    <n v="29.9"/>
    <n v="0"/>
    <x v="3"/>
    <x v="11"/>
    <s v="Q1"/>
    <x v="2"/>
  </r>
  <r>
    <n v="7356"/>
    <s v="CA-2015-139780"/>
    <x v="620"/>
    <x v="214"/>
    <x v="0"/>
    <s v="AH-10690"/>
    <s v="Anna Häberlin"/>
    <x v="1"/>
    <x v="0"/>
    <x v="66"/>
    <s v="Michigan"/>
    <x v="185"/>
    <x v="2"/>
    <x v="939"/>
    <x v="1"/>
    <x v="8"/>
    <x v="932"/>
    <n v="116.4"/>
    <n v="8"/>
    <n v="0"/>
    <n v="52.38"/>
    <n v="116.4"/>
    <n v="0"/>
    <x v="1"/>
    <x v="4"/>
    <s v="Q4"/>
    <x v="6"/>
  </r>
  <r>
    <n v="7357"/>
    <s v="CA-2016-114748"/>
    <x v="790"/>
    <x v="802"/>
    <x v="1"/>
    <s v="MZ-17335"/>
    <s v="Maria Zettner"/>
    <x v="2"/>
    <x v="0"/>
    <x v="42"/>
    <s v="Arizona"/>
    <x v="51"/>
    <x v="1"/>
    <x v="1039"/>
    <x v="1"/>
    <x v="6"/>
    <x v="1029"/>
    <n v="1.4079999999999999"/>
    <n v="1"/>
    <n v="0.2"/>
    <n v="0.15840000000000001"/>
    <n v="1.1264000000000001"/>
    <n v="0.28160000000000002"/>
    <x v="0"/>
    <x v="2"/>
    <s v="Q4"/>
    <x v="1"/>
  </r>
  <r>
    <n v="7358"/>
    <s v="CA-2016-114748"/>
    <x v="790"/>
    <x v="802"/>
    <x v="1"/>
    <s v="MZ-17335"/>
    <s v="Maria Zettner"/>
    <x v="2"/>
    <x v="0"/>
    <x v="42"/>
    <s v="Arizona"/>
    <x v="51"/>
    <x v="1"/>
    <x v="1060"/>
    <x v="0"/>
    <x v="5"/>
    <x v="1049"/>
    <n v="169.56800000000001"/>
    <n v="2"/>
    <n v="0.2"/>
    <n v="0"/>
    <n v="135.65440000000001"/>
    <n v="33.913600000000002"/>
    <x v="0"/>
    <x v="2"/>
    <s v="Q4"/>
    <x v="1"/>
  </r>
  <r>
    <n v="7359"/>
    <s v="US-2014-115189"/>
    <x v="125"/>
    <x v="752"/>
    <x v="0"/>
    <s v="AR-10345"/>
    <s v="Alex Russell"/>
    <x v="1"/>
    <x v="0"/>
    <x v="10"/>
    <s v="Pennsylvania"/>
    <x v="105"/>
    <x v="3"/>
    <x v="599"/>
    <x v="2"/>
    <x v="7"/>
    <x v="599"/>
    <n v="251.964"/>
    <n v="6"/>
    <n v="0.4"/>
    <n v="-50.392800000000001"/>
    <n v="151.17839999999998"/>
    <n v="100.7856"/>
    <x v="2"/>
    <x v="4"/>
    <s v="Q4"/>
    <x v="0"/>
  </r>
  <r>
    <n v="7360"/>
    <s v="US-2014-115189"/>
    <x v="125"/>
    <x v="752"/>
    <x v="0"/>
    <s v="AR-10345"/>
    <s v="Alex Russell"/>
    <x v="1"/>
    <x v="0"/>
    <x v="10"/>
    <s v="Pennsylvania"/>
    <x v="105"/>
    <x v="3"/>
    <x v="309"/>
    <x v="0"/>
    <x v="3"/>
    <x v="309"/>
    <n v="523.76400000000001"/>
    <n v="3"/>
    <n v="0.4"/>
    <n v="-192.04679999999999"/>
    <n v="314.25839999999999"/>
    <n v="209.50560000000002"/>
    <x v="2"/>
    <x v="4"/>
    <s v="Q4"/>
    <x v="0"/>
  </r>
  <r>
    <n v="7361"/>
    <s v="CA-2016-163594"/>
    <x v="408"/>
    <x v="679"/>
    <x v="2"/>
    <s v="JF-15295"/>
    <s v="Jason Fortune-"/>
    <x v="0"/>
    <x v="0"/>
    <x v="1"/>
    <s v="California"/>
    <x v="1"/>
    <x v="1"/>
    <x v="1145"/>
    <x v="1"/>
    <x v="10"/>
    <x v="1133"/>
    <n v="19.440000000000001"/>
    <n v="3"/>
    <n v="0"/>
    <n v="9.3312000000000008"/>
    <n v="19.440000000000001"/>
    <n v="0"/>
    <x v="0"/>
    <x v="3"/>
    <s v="Q2"/>
    <x v="0"/>
  </r>
  <r>
    <n v="7362"/>
    <s v="CA-2016-163594"/>
    <x v="408"/>
    <x v="679"/>
    <x v="2"/>
    <s v="JF-15295"/>
    <s v="Jason Fortune-"/>
    <x v="0"/>
    <x v="0"/>
    <x v="1"/>
    <s v="California"/>
    <x v="1"/>
    <x v="1"/>
    <x v="405"/>
    <x v="0"/>
    <x v="1"/>
    <x v="406"/>
    <n v="194.352"/>
    <n v="3"/>
    <n v="0.2"/>
    <n v="-36.441000000000003"/>
    <n v="155.48160000000001"/>
    <n v="38.870400000000004"/>
    <x v="0"/>
    <x v="3"/>
    <s v="Q2"/>
    <x v="0"/>
  </r>
  <r>
    <n v="7363"/>
    <s v="CA-2016-163594"/>
    <x v="408"/>
    <x v="679"/>
    <x v="2"/>
    <s v="JF-15295"/>
    <s v="Jason Fortune-"/>
    <x v="0"/>
    <x v="0"/>
    <x v="1"/>
    <s v="California"/>
    <x v="1"/>
    <x v="1"/>
    <x v="785"/>
    <x v="1"/>
    <x v="8"/>
    <x v="784"/>
    <n v="36.624000000000002"/>
    <n v="3"/>
    <n v="0.2"/>
    <n v="13.734"/>
    <n v="29.299200000000003"/>
    <n v="7.3248000000000006"/>
    <x v="0"/>
    <x v="3"/>
    <s v="Q2"/>
    <x v="0"/>
  </r>
  <r>
    <n v="7364"/>
    <s v="CA-2016-127243"/>
    <x v="85"/>
    <x v="49"/>
    <x v="1"/>
    <s v="DS-13180"/>
    <s v="David Smith"/>
    <x v="1"/>
    <x v="0"/>
    <x v="10"/>
    <s v="Pennsylvania"/>
    <x v="11"/>
    <x v="3"/>
    <x v="867"/>
    <x v="2"/>
    <x v="7"/>
    <x v="861"/>
    <n v="340.18200000000002"/>
    <n v="3"/>
    <n v="0.4"/>
    <n v="-73.706100000000006"/>
    <n v="204.10920000000002"/>
    <n v="136.0728"/>
    <x v="0"/>
    <x v="0"/>
    <s v="Q4"/>
    <x v="2"/>
  </r>
  <r>
    <n v="7365"/>
    <s v="CA-2016-127243"/>
    <x v="85"/>
    <x v="49"/>
    <x v="1"/>
    <s v="DS-13180"/>
    <s v="David Smith"/>
    <x v="1"/>
    <x v="0"/>
    <x v="10"/>
    <s v="Pennsylvania"/>
    <x v="11"/>
    <x v="3"/>
    <x v="1239"/>
    <x v="1"/>
    <x v="13"/>
    <x v="1222"/>
    <n v="12.672000000000001"/>
    <n v="8"/>
    <n v="0.2"/>
    <n v="2.6928000000000001"/>
    <n v="10.137600000000001"/>
    <n v="2.5344000000000002"/>
    <x v="0"/>
    <x v="0"/>
    <s v="Q4"/>
    <x v="2"/>
  </r>
  <r>
    <n v="7366"/>
    <s v="CA-2016-127243"/>
    <x v="85"/>
    <x v="49"/>
    <x v="1"/>
    <s v="DS-13180"/>
    <s v="David Smith"/>
    <x v="1"/>
    <x v="0"/>
    <x v="10"/>
    <s v="Pennsylvania"/>
    <x v="11"/>
    <x v="3"/>
    <x v="1426"/>
    <x v="1"/>
    <x v="8"/>
    <x v="1414"/>
    <n v="6.8879999999999999"/>
    <n v="2"/>
    <n v="0.7"/>
    <n v="-5.0511999999999997"/>
    <n v="2.0664000000000002"/>
    <n v="4.8215999999999992"/>
    <x v="0"/>
    <x v="0"/>
    <s v="Q4"/>
    <x v="2"/>
  </r>
  <r>
    <n v="7367"/>
    <s v="CA-2016-127243"/>
    <x v="85"/>
    <x v="49"/>
    <x v="1"/>
    <s v="DS-13180"/>
    <s v="David Smith"/>
    <x v="1"/>
    <x v="0"/>
    <x v="10"/>
    <s v="Pennsylvania"/>
    <x v="11"/>
    <x v="3"/>
    <x v="1512"/>
    <x v="1"/>
    <x v="4"/>
    <x v="1499"/>
    <n v="32.543999999999997"/>
    <n v="2"/>
    <n v="0.2"/>
    <n v="-7.7291999999999996"/>
    <n v="26.0352"/>
    <n v="6.5087999999999999"/>
    <x v="0"/>
    <x v="0"/>
    <s v="Q4"/>
    <x v="2"/>
  </r>
  <r>
    <n v="7368"/>
    <s v="CA-2016-127243"/>
    <x v="85"/>
    <x v="49"/>
    <x v="1"/>
    <s v="DS-13180"/>
    <s v="David Smith"/>
    <x v="1"/>
    <x v="0"/>
    <x v="10"/>
    <s v="Pennsylvania"/>
    <x v="11"/>
    <x v="3"/>
    <x v="474"/>
    <x v="0"/>
    <x v="1"/>
    <x v="475"/>
    <n v="347.80200000000002"/>
    <n v="7"/>
    <n v="0.3"/>
    <n v="-24.843"/>
    <n v="243.4614"/>
    <n v="104.34060000000001"/>
    <x v="0"/>
    <x v="0"/>
    <s v="Q4"/>
    <x v="2"/>
  </r>
  <r>
    <n v="7369"/>
    <s v="CA-2017-161851"/>
    <x v="4"/>
    <x v="125"/>
    <x v="2"/>
    <s v="BP-11095"/>
    <s v="Bart Pistole"/>
    <x v="1"/>
    <x v="0"/>
    <x v="100"/>
    <s v="Florida"/>
    <x v="123"/>
    <x v="0"/>
    <x v="68"/>
    <x v="1"/>
    <x v="8"/>
    <x v="1453"/>
    <n v="15.57"/>
    <n v="3"/>
    <n v="0.7"/>
    <n v="-11.936999999999999"/>
    <n v="4.6710000000000012"/>
    <n v="10.898999999999999"/>
    <x v="3"/>
    <x v="3"/>
    <s v="Q2"/>
    <x v="3"/>
  </r>
  <r>
    <n v="7370"/>
    <s v="CA-2015-110345"/>
    <x v="1000"/>
    <x v="739"/>
    <x v="0"/>
    <s v="TG-21310"/>
    <s v="Toby Gnade"/>
    <x v="0"/>
    <x v="0"/>
    <x v="253"/>
    <s v="North Carolina"/>
    <x v="313"/>
    <x v="0"/>
    <x v="782"/>
    <x v="1"/>
    <x v="2"/>
    <x v="781"/>
    <n v="4.6079999999999997"/>
    <n v="2"/>
    <n v="0.2"/>
    <n v="1.6704000000000001"/>
    <n v="3.6863999999999999"/>
    <n v="0.92159999999999997"/>
    <x v="1"/>
    <x v="10"/>
    <s v="Q1"/>
    <x v="2"/>
  </r>
  <r>
    <n v="7371"/>
    <s v="CA-2014-107769"/>
    <x v="919"/>
    <x v="1252"/>
    <x v="1"/>
    <s v="BT-11395"/>
    <s v="Bill Tyler"/>
    <x v="1"/>
    <x v="0"/>
    <x v="495"/>
    <s v="Kansas"/>
    <x v="590"/>
    <x v="2"/>
    <x v="957"/>
    <x v="2"/>
    <x v="7"/>
    <x v="950"/>
    <n v="257.98"/>
    <n v="2"/>
    <n v="0"/>
    <n v="74.8142"/>
    <n v="257.98"/>
    <n v="0"/>
    <x v="2"/>
    <x v="2"/>
    <s v="Q4"/>
    <x v="0"/>
  </r>
  <r>
    <n v="7372"/>
    <s v="US-2017-123862"/>
    <x v="363"/>
    <x v="1253"/>
    <x v="0"/>
    <s v="JF-15190"/>
    <s v="Jamie Frazer"/>
    <x v="0"/>
    <x v="0"/>
    <x v="85"/>
    <s v="California"/>
    <x v="106"/>
    <x v="1"/>
    <x v="4"/>
    <x v="1"/>
    <x v="4"/>
    <x v="4"/>
    <n v="153.78"/>
    <n v="11"/>
    <n v="0"/>
    <n v="44.596200000000003"/>
    <n v="153.78"/>
    <n v="0"/>
    <x v="3"/>
    <x v="9"/>
    <s v="Q1"/>
    <x v="3"/>
  </r>
  <r>
    <n v="7373"/>
    <s v="US-2017-123862"/>
    <x v="363"/>
    <x v="1253"/>
    <x v="0"/>
    <s v="JF-15190"/>
    <s v="Jamie Frazer"/>
    <x v="0"/>
    <x v="0"/>
    <x v="85"/>
    <s v="California"/>
    <x v="106"/>
    <x v="1"/>
    <x v="1512"/>
    <x v="1"/>
    <x v="4"/>
    <x v="1499"/>
    <n v="61.02"/>
    <n v="3"/>
    <n v="0"/>
    <n v="0.61019999999999996"/>
    <n v="61.02"/>
    <n v="0"/>
    <x v="3"/>
    <x v="9"/>
    <s v="Q1"/>
    <x v="3"/>
  </r>
  <r>
    <n v="7374"/>
    <s v="US-2017-123862"/>
    <x v="363"/>
    <x v="1253"/>
    <x v="0"/>
    <s v="JF-15190"/>
    <s v="Jamie Frazer"/>
    <x v="0"/>
    <x v="0"/>
    <x v="85"/>
    <s v="California"/>
    <x v="106"/>
    <x v="1"/>
    <x v="1799"/>
    <x v="1"/>
    <x v="14"/>
    <x v="1789"/>
    <n v="110.11"/>
    <n v="7"/>
    <n v="0"/>
    <n v="31.931899999999999"/>
    <n v="110.11"/>
    <n v="0"/>
    <x v="3"/>
    <x v="9"/>
    <s v="Q1"/>
    <x v="3"/>
  </r>
  <r>
    <n v="7375"/>
    <s v="US-2017-123862"/>
    <x v="363"/>
    <x v="1253"/>
    <x v="0"/>
    <s v="JF-15190"/>
    <s v="Jamie Frazer"/>
    <x v="0"/>
    <x v="0"/>
    <x v="85"/>
    <s v="California"/>
    <x v="106"/>
    <x v="1"/>
    <x v="550"/>
    <x v="1"/>
    <x v="13"/>
    <x v="128"/>
    <n v="7.89"/>
    <n v="1"/>
    <n v="0"/>
    <n v="3.5505"/>
    <n v="7.89"/>
    <n v="0"/>
    <x v="3"/>
    <x v="9"/>
    <s v="Q1"/>
    <x v="3"/>
  </r>
  <r>
    <n v="7376"/>
    <s v="CA-2017-100580"/>
    <x v="802"/>
    <x v="848"/>
    <x v="1"/>
    <s v="MK-17905"/>
    <s v="Michael Kennedy"/>
    <x v="1"/>
    <x v="0"/>
    <x v="70"/>
    <s v="California"/>
    <x v="88"/>
    <x v="1"/>
    <x v="491"/>
    <x v="1"/>
    <x v="8"/>
    <x v="491"/>
    <n v="36.024000000000001"/>
    <n v="3"/>
    <n v="0.2"/>
    <n v="11.707800000000001"/>
    <n v="28.819200000000002"/>
    <n v="7.2048000000000005"/>
    <x v="3"/>
    <x v="6"/>
    <s v="Q3"/>
    <x v="1"/>
  </r>
  <r>
    <n v="7377"/>
    <s v="US-2017-145597"/>
    <x v="808"/>
    <x v="133"/>
    <x v="2"/>
    <s v="GG-14650"/>
    <s v="Greg Guthrie"/>
    <x v="1"/>
    <x v="0"/>
    <x v="41"/>
    <s v="Illinois"/>
    <x v="50"/>
    <x v="2"/>
    <x v="207"/>
    <x v="1"/>
    <x v="6"/>
    <x v="208"/>
    <n v="54.335999999999999"/>
    <n v="4"/>
    <n v="0.2"/>
    <n v="5.4336000000000002"/>
    <n v="43.468800000000002"/>
    <n v="10.8672"/>
    <x v="3"/>
    <x v="0"/>
    <s v="Q4"/>
    <x v="6"/>
  </r>
  <r>
    <n v="7378"/>
    <s v="CA-2014-132787"/>
    <x v="111"/>
    <x v="160"/>
    <x v="1"/>
    <s v="MC-18130"/>
    <s v="Mike Caudle"/>
    <x v="1"/>
    <x v="0"/>
    <x v="4"/>
    <s v="Washington"/>
    <x v="60"/>
    <x v="1"/>
    <x v="421"/>
    <x v="1"/>
    <x v="4"/>
    <x v="421"/>
    <n v="92.52"/>
    <n v="6"/>
    <n v="0"/>
    <n v="24.980399999999999"/>
    <n v="92.52"/>
    <n v="0"/>
    <x v="2"/>
    <x v="8"/>
    <s v="Q3"/>
    <x v="5"/>
  </r>
  <r>
    <n v="7379"/>
    <s v="CA-2015-136224"/>
    <x v="70"/>
    <x v="1247"/>
    <x v="3"/>
    <s v="ML-18265"/>
    <s v="Muhammed Lee"/>
    <x v="0"/>
    <x v="0"/>
    <x v="115"/>
    <s v="North Carolina"/>
    <x v="305"/>
    <x v="0"/>
    <x v="1046"/>
    <x v="1"/>
    <x v="6"/>
    <x v="1035"/>
    <n v="10.272"/>
    <n v="3"/>
    <n v="0.2"/>
    <n v="1.1556"/>
    <n v="8.2176000000000009"/>
    <n v="2.0544000000000002"/>
    <x v="1"/>
    <x v="5"/>
    <s v="Q2"/>
    <x v="1"/>
  </r>
  <r>
    <n v="7380"/>
    <s v="CA-2016-105732"/>
    <x v="1160"/>
    <x v="801"/>
    <x v="1"/>
    <s v="AG-10270"/>
    <s v="Alejandro Grove"/>
    <x v="0"/>
    <x v="0"/>
    <x v="155"/>
    <s v="Nebraska"/>
    <x v="198"/>
    <x v="2"/>
    <x v="1033"/>
    <x v="1"/>
    <x v="4"/>
    <x v="1024"/>
    <n v="40.74"/>
    <n v="3"/>
    <n v="0"/>
    <n v="0.40739999999999998"/>
    <n v="40.74"/>
    <n v="0"/>
    <x v="0"/>
    <x v="8"/>
    <s v="Q3"/>
    <x v="0"/>
  </r>
  <r>
    <n v="7381"/>
    <s v="CA-2016-105732"/>
    <x v="1160"/>
    <x v="801"/>
    <x v="1"/>
    <s v="AG-10270"/>
    <s v="Alejandro Grove"/>
    <x v="0"/>
    <x v="0"/>
    <x v="155"/>
    <s v="Nebraska"/>
    <x v="198"/>
    <x v="2"/>
    <x v="1363"/>
    <x v="1"/>
    <x v="2"/>
    <x v="1349"/>
    <n v="14.4"/>
    <n v="5"/>
    <n v="0"/>
    <n v="7.056"/>
    <n v="14.4"/>
    <n v="0"/>
    <x v="0"/>
    <x v="8"/>
    <s v="Q3"/>
    <x v="0"/>
  </r>
  <r>
    <n v="7382"/>
    <s v="CA-2016-105732"/>
    <x v="1160"/>
    <x v="801"/>
    <x v="1"/>
    <s v="AG-10270"/>
    <s v="Alejandro Grove"/>
    <x v="0"/>
    <x v="0"/>
    <x v="155"/>
    <s v="Nebraska"/>
    <x v="198"/>
    <x v="2"/>
    <x v="1507"/>
    <x v="2"/>
    <x v="7"/>
    <x v="1494"/>
    <n v="149.94999999999999"/>
    <n v="5"/>
    <n v="0"/>
    <n v="41.985999999999997"/>
    <n v="149.94999999999999"/>
    <n v="0"/>
    <x v="0"/>
    <x v="8"/>
    <s v="Q3"/>
    <x v="0"/>
  </r>
  <r>
    <n v="7383"/>
    <s v="CA-2016-105732"/>
    <x v="1160"/>
    <x v="801"/>
    <x v="1"/>
    <s v="AG-10270"/>
    <s v="Alejandro Grove"/>
    <x v="0"/>
    <x v="0"/>
    <x v="155"/>
    <s v="Nebraska"/>
    <x v="198"/>
    <x v="2"/>
    <x v="1566"/>
    <x v="1"/>
    <x v="14"/>
    <x v="1557"/>
    <n v="16.899999999999999"/>
    <n v="2"/>
    <n v="0"/>
    <n v="5.07"/>
    <n v="16.899999999999999"/>
    <n v="0"/>
    <x v="0"/>
    <x v="8"/>
    <s v="Q3"/>
    <x v="0"/>
  </r>
  <r>
    <n v="7384"/>
    <s v="CA-2016-105732"/>
    <x v="1160"/>
    <x v="801"/>
    <x v="1"/>
    <s v="AG-10270"/>
    <s v="Alejandro Grove"/>
    <x v="0"/>
    <x v="0"/>
    <x v="155"/>
    <s v="Nebraska"/>
    <x v="198"/>
    <x v="2"/>
    <x v="707"/>
    <x v="1"/>
    <x v="10"/>
    <x v="706"/>
    <n v="17.61"/>
    <n v="3"/>
    <n v="0"/>
    <n v="8.4527999999999999"/>
    <n v="17.61"/>
    <n v="0"/>
    <x v="0"/>
    <x v="8"/>
    <s v="Q3"/>
    <x v="0"/>
  </r>
  <r>
    <n v="7385"/>
    <s v="CA-2016-105732"/>
    <x v="1160"/>
    <x v="801"/>
    <x v="1"/>
    <s v="AG-10270"/>
    <s v="Alejandro Grove"/>
    <x v="0"/>
    <x v="0"/>
    <x v="155"/>
    <s v="Nebraska"/>
    <x v="198"/>
    <x v="2"/>
    <x v="1141"/>
    <x v="1"/>
    <x v="9"/>
    <x v="1129"/>
    <n v="378"/>
    <n v="2"/>
    <n v="0"/>
    <n v="136.08000000000001"/>
    <n v="378"/>
    <n v="0"/>
    <x v="0"/>
    <x v="8"/>
    <s v="Q3"/>
    <x v="0"/>
  </r>
  <r>
    <n v="7386"/>
    <s v="CA-2016-105732"/>
    <x v="1160"/>
    <x v="801"/>
    <x v="1"/>
    <s v="AG-10270"/>
    <s v="Alejandro Grove"/>
    <x v="0"/>
    <x v="0"/>
    <x v="155"/>
    <s v="Nebraska"/>
    <x v="198"/>
    <x v="2"/>
    <x v="1017"/>
    <x v="1"/>
    <x v="10"/>
    <x v="1008"/>
    <n v="17.64"/>
    <n v="3"/>
    <n v="0"/>
    <n v="8.6435999999999993"/>
    <n v="17.64"/>
    <n v="0"/>
    <x v="0"/>
    <x v="8"/>
    <s v="Q3"/>
    <x v="0"/>
  </r>
  <r>
    <n v="7387"/>
    <s v="CA-2016-105732"/>
    <x v="1160"/>
    <x v="801"/>
    <x v="1"/>
    <s v="AG-10270"/>
    <s v="Alejandro Grove"/>
    <x v="0"/>
    <x v="0"/>
    <x v="155"/>
    <s v="Nebraska"/>
    <x v="198"/>
    <x v="2"/>
    <x v="821"/>
    <x v="1"/>
    <x v="4"/>
    <x v="817"/>
    <n v="373.08"/>
    <n v="6"/>
    <n v="0"/>
    <n v="100.7316"/>
    <n v="373.08"/>
    <n v="0"/>
    <x v="0"/>
    <x v="8"/>
    <s v="Q3"/>
    <x v="0"/>
  </r>
  <r>
    <n v="7388"/>
    <s v="CA-2016-105732"/>
    <x v="1160"/>
    <x v="801"/>
    <x v="1"/>
    <s v="AG-10270"/>
    <s v="Alejandro Grove"/>
    <x v="0"/>
    <x v="0"/>
    <x v="155"/>
    <s v="Nebraska"/>
    <x v="198"/>
    <x v="2"/>
    <x v="35"/>
    <x v="0"/>
    <x v="5"/>
    <x v="35"/>
    <n v="1336.44"/>
    <n v="14"/>
    <n v="0"/>
    <n v="387.56760000000003"/>
    <n v="1336.44"/>
    <n v="0"/>
    <x v="0"/>
    <x v="8"/>
    <s v="Q3"/>
    <x v="0"/>
  </r>
  <r>
    <n v="7389"/>
    <s v="CA-2016-105732"/>
    <x v="1160"/>
    <x v="801"/>
    <x v="1"/>
    <s v="AG-10270"/>
    <s v="Alejandro Grove"/>
    <x v="0"/>
    <x v="0"/>
    <x v="155"/>
    <s v="Nebraska"/>
    <x v="198"/>
    <x v="2"/>
    <x v="1136"/>
    <x v="2"/>
    <x v="7"/>
    <x v="1124"/>
    <n v="29.97"/>
    <n v="3"/>
    <n v="0"/>
    <n v="0.29970000000000002"/>
    <n v="29.97"/>
    <n v="0"/>
    <x v="0"/>
    <x v="8"/>
    <s v="Q3"/>
    <x v="0"/>
  </r>
  <r>
    <n v="7390"/>
    <s v="CA-2017-108035"/>
    <x v="1161"/>
    <x v="108"/>
    <x v="1"/>
    <s v="TT-21070"/>
    <s v="Ted Trevino"/>
    <x v="0"/>
    <x v="0"/>
    <x v="346"/>
    <s v="Tennessee"/>
    <x v="427"/>
    <x v="0"/>
    <x v="1"/>
    <x v="0"/>
    <x v="1"/>
    <x v="1"/>
    <n v="390.36799999999999"/>
    <n v="2"/>
    <n v="0.2"/>
    <n v="48.795999999999999"/>
    <n v="312.2944"/>
    <n v="78.073599999999999"/>
    <x v="3"/>
    <x v="0"/>
    <s v="Q4"/>
    <x v="4"/>
  </r>
  <r>
    <n v="7391"/>
    <s v="CA-2017-108035"/>
    <x v="1161"/>
    <x v="108"/>
    <x v="1"/>
    <s v="TT-21070"/>
    <s v="Ted Trevino"/>
    <x v="0"/>
    <x v="0"/>
    <x v="346"/>
    <s v="Tennessee"/>
    <x v="427"/>
    <x v="0"/>
    <x v="216"/>
    <x v="0"/>
    <x v="5"/>
    <x v="1579"/>
    <n v="101.52"/>
    <n v="5"/>
    <n v="0.2"/>
    <n v="19.035"/>
    <n v="81.216000000000008"/>
    <n v="20.304000000000002"/>
    <x v="3"/>
    <x v="0"/>
    <s v="Q4"/>
    <x v="4"/>
  </r>
  <r>
    <n v="7392"/>
    <s v="CA-2017-160031"/>
    <x v="769"/>
    <x v="94"/>
    <x v="0"/>
    <s v="LT-16765"/>
    <s v="Larry Tron"/>
    <x v="0"/>
    <x v="0"/>
    <x v="54"/>
    <s v="Ohio"/>
    <x v="322"/>
    <x v="3"/>
    <x v="1174"/>
    <x v="1"/>
    <x v="10"/>
    <x v="1160"/>
    <n v="74.352000000000004"/>
    <n v="3"/>
    <n v="0.2"/>
    <n v="23.234999999999999"/>
    <n v="59.481600000000007"/>
    <n v="14.870400000000002"/>
    <x v="3"/>
    <x v="4"/>
    <s v="Q4"/>
    <x v="2"/>
  </r>
  <r>
    <n v="7393"/>
    <s v="CA-2017-147844"/>
    <x v="743"/>
    <x v="593"/>
    <x v="1"/>
    <s v="DD-13570"/>
    <s v="Dorothy Dickinson"/>
    <x v="0"/>
    <x v="0"/>
    <x v="1"/>
    <s v="California"/>
    <x v="13"/>
    <x v="1"/>
    <x v="1407"/>
    <x v="1"/>
    <x v="10"/>
    <x v="1394"/>
    <n v="15.7"/>
    <n v="5"/>
    <n v="0"/>
    <n v="7.0650000000000004"/>
    <n v="15.7"/>
    <n v="0"/>
    <x v="3"/>
    <x v="5"/>
    <s v="Q2"/>
    <x v="0"/>
  </r>
  <r>
    <n v="7394"/>
    <s v="CA-2017-147844"/>
    <x v="743"/>
    <x v="593"/>
    <x v="1"/>
    <s v="DD-13570"/>
    <s v="Dorothy Dickinson"/>
    <x v="0"/>
    <x v="0"/>
    <x v="1"/>
    <s v="California"/>
    <x v="13"/>
    <x v="1"/>
    <x v="1500"/>
    <x v="1"/>
    <x v="6"/>
    <x v="1488"/>
    <n v="59.52"/>
    <n v="3"/>
    <n v="0"/>
    <n v="15.475199999999999"/>
    <n v="59.52"/>
    <n v="0"/>
    <x v="3"/>
    <x v="5"/>
    <s v="Q2"/>
    <x v="0"/>
  </r>
  <r>
    <n v="7395"/>
    <s v="CA-2017-147844"/>
    <x v="743"/>
    <x v="593"/>
    <x v="1"/>
    <s v="DD-13570"/>
    <s v="Dorothy Dickinson"/>
    <x v="0"/>
    <x v="0"/>
    <x v="1"/>
    <s v="California"/>
    <x v="13"/>
    <x v="1"/>
    <x v="320"/>
    <x v="1"/>
    <x v="10"/>
    <x v="320"/>
    <n v="34.4"/>
    <n v="5"/>
    <n v="0"/>
    <n v="15.824"/>
    <n v="34.4"/>
    <n v="0"/>
    <x v="3"/>
    <x v="5"/>
    <s v="Q2"/>
    <x v="0"/>
  </r>
  <r>
    <n v="7396"/>
    <s v="CA-2016-110975"/>
    <x v="591"/>
    <x v="525"/>
    <x v="1"/>
    <s v="DB-12970"/>
    <s v="Darren Budd"/>
    <x v="1"/>
    <x v="0"/>
    <x v="20"/>
    <s v="New York"/>
    <x v="23"/>
    <x v="3"/>
    <x v="971"/>
    <x v="0"/>
    <x v="3"/>
    <x v="965"/>
    <n v="313.17599999999999"/>
    <n v="2"/>
    <n v="0.4"/>
    <n v="-120.0508"/>
    <n v="187.90559999999999"/>
    <n v="125.2704"/>
    <x v="0"/>
    <x v="4"/>
    <s v="Q4"/>
    <x v="1"/>
  </r>
  <r>
    <n v="7397"/>
    <s v="CA-2016-110975"/>
    <x v="591"/>
    <x v="525"/>
    <x v="1"/>
    <s v="DB-12970"/>
    <s v="Darren Budd"/>
    <x v="1"/>
    <x v="0"/>
    <x v="20"/>
    <s v="New York"/>
    <x v="23"/>
    <x v="3"/>
    <x v="623"/>
    <x v="0"/>
    <x v="1"/>
    <x v="623"/>
    <n v="866.64599999999996"/>
    <n v="3"/>
    <n v="0.1"/>
    <n v="173.32919999999999"/>
    <n v="779.98140000000001"/>
    <n v="86.664600000000007"/>
    <x v="0"/>
    <x v="4"/>
    <s v="Q4"/>
    <x v="1"/>
  </r>
  <r>
    <n v="7398"/>
    <s v="CA-2014-141649"/>
    <x v="587"/>
    <x v="839"/>
    <x v="3"/>
    <s v="DM-12955"/>
    <s v="Dario Medina"/>
    <x v="1"/>
    <x v="0"/>
    <x v="54"/>
    <s v="Ohio"/>
    <x v="322"/>
    <x v="3"/>
    <x v="190"/>
    <x v="1"/>
    <x v="9"/>
    <x v="191"/>
    <n v="795.40800000000002"/>
    <n v="6"/>
    <n v="0.2"/>
    <n v="59.6556"/>
    <n v="636.32640000000004"/>
    <n v="159.08160000000001"/>
    <x v="2"/>
    <x v="8"/>
    <s v="Q3"/>
    <x v="0"/>
  </r>
  <r>
    <n v="7399"/>
    <s v="CA-2014-124807"/>
    <x v="136"/>
    <x v="406"/>
    <x v="0"/>
    <s v="ME-17725"/>
    <s v="Max Engle"/>
    <x v="0"/>
    <x v="0"/>
    <x v="22"/>
    <s v="Illinois"/>
    <x v="26"/>
    <x v="2"/>
    <x v="1050"/>
    <x v="1"/>
    <x v="10"/>
    <x v="1039"/>
    <n v="35.856000000000002"/>
    <n v="9"/>
    <n v="0.2"/>
    <n v="12.9978"/>
    <n v="28.684800000000003"/>
    <n v="7.1712000000000007"/>
    <x v="2"/>
    <x v="7"/>
    <s v="Q3"/>
    <x v="3"/>
  </r>
  <r>
    <n v="7400"/>
    <s v="CA-2014-124807"/>
    <x v="136"/>
    <x v="406"/>
    <x v="0"/>
    <s v="ME-17725"/>
    <s v="Max Engle"/>
    <x v="0"/>
    <x v="0"/>
    <x v="22"/>
    <s v="Illinois"/>
    <x v="26"/>
    <x v="2"/>
    <x v="540"/>
    <x v="2"/>
    <x v="11"/>
    <x v="540"/>
    <n v="23.84"/>
    <n v="4"/>
    <n v="0.2"/>
    <n v="3.278"/>
    <n v="19.071999999999999"/>
    <n v="4.7679999999999998"/>
    <x v="2"/>
    <x v="7"/>
    <s v="Q3"/>
    <x v="3"/>
  </r>
  <r>
    <n v="7401"/>
    <s v="CA-2016-110009"/>
    <x v="162"/>
    <x v="250"/>
    <x v="1"/>
    <s v="TR-21325"/>
    <s v="Toby Ritter"/>
    <x v="0"/>
    <x v="0"/>
    <x v="4"/>
    <s v="Washington"/>
    <x v="5"/>
    <x v="1"/>
    <x v="484"/>
    <x v="0"/>
    <x v="5"/>
    <x v="484"/>
    <n v="43.13"/>
    <n v="1"/>
    <n v="0"/>
    <n v="14.664199999999999"/>
    <n v="43.13"/>
    <n v="0"/>
    <x v="0"/>
    <x v="8"/>
    <s v="Q3"/>
    <x v="6"/>
  </r>
  <r>
    <n v="7402"/>
    <s v="CA-2016-110009"/>
    <x v="162"/>
    <x v="250"/>
    <x v="1"/>
    <s v="TR-21325"/>
    <s v="Toby Ritter"/>
    <x v="0"/>
    <x v="0"/>
    <x v="4"/>
    <s v="Washington"/>
    <x v="5"/>
    <x v="1"/>
    <x v="249"/>
    <x v="1"/>
    <x v="10"/>
    <x v="250"/>
    <n v="30.87"/>
    <n v="7"/>
    <n v="0"/>
    <n v="14.200200000000001"/>
    <n v="30.87"/>
    <n v="0"/>
    <x v="0"/>
    <x v="8"/>
    <s v="Q3"/>
    <x v="6"/>
  </r>
  <r>
    <n v="7403"/>
    <s v="CA-2017-168172"/>
    <x v="634"/>
    <x v="672"/>
    <x v="1"/>
    <s v="SH-20395"/>
    <s v="Shahid Hopkins"/>
    <x v="0"/>
    <x v="0"/>
    <x v="20"/>
    <s v="New York"/>
    <x v="164"/>
    <x v="3"/>
    <x v="354"/>
    <x v="1"/>
    <x v="14"/>
    <x v="354"/>
    <n v="70.12"/>
    <n v="4"/>
    <n v="0"/>
    <n v="21.036000000000001"/>
    <n v="70.12"/>
    <n v="0"/>
    <x v="3"/>
    <x v="6"/>
    <s v="Q3"/>
    <x v="1"/>
  </r>
  <r>
    <n v="7404"/>
    <s v="CA-2015-100146"/>
    <x v="263"/>
    <x v="1254"/>
    <x v="1"/>
    <s v="CB-12535"/>
    <s v="Claudia Bergmann"/>
    <x v="1"/>
    <x v="0"/>
    <x v="491"/>
    <s v="California"/>
    <x v="586"/>
    <x v="1"/>
    <x v="574"/>
    <x v="0"/>
    <x v="0"/>
    <x v="574"/>
    <n v="509.95749999999998"/>
    <n v="5"/>
    <n v="0.15"/>
    <n v="41.996499999999997"/>
    <n v="433.46387499999997"/>
    <n v="76.493624999999994"/>
    <x v="1"/>
    <x v="5"/>
    <s v="Q2"/>
    <x v="6"/>
  </r>
  <r>
    <n v="7405"/>
    <s v="CA-2015-100146"/>
    <x v="263"/>
    <x v="1254"/>
    <x v="1"/>
    <s v="CB-12535"/>
    <s v="Claudia Bergmann"/>
    <x v="1"/>
    <x v="0"/>
    <x v="491"/>
    <s v="California"/>
    <x v="586"/>
    <x v="1"/>
    <x v="514"/>
    <x v="0"/>
    <x v="5"/>
    <x v="514"/>
    <n v="122.91"/>
    <n v="3"/>
    <n v="0"/>
    <n v="34.4148"/>
    <n v="122.91"/>
    <n v="0"/>
    <x v="1"/>
    <x v="5"/>
    <s v="Q2"/>
    <x v="6"/>
  </r>
  <r>
    <n v="7406"/>
    <s v="CA-2015-100146"/>
    <x v="263"/>
    <x v="1254"/>
    <x v="1"/>
    <s v="CB-12535"/>
    <s v="Claudia Bergmann"/>
    <x v="1"/>
    <x v="0"/>
    <x v="491"/>
    <s v="California"/>
    <x v="586"/>
    <x v="1"/>
    <x v="1225"/>
    <x v="0"/>
    <x v="1"/>
    <x v="1209"/>
    <n v="97.567999999999998"/>
    <n v="2"/>
    <n v="0.2"/>
    <n v="-6.0979999999999999"/>
    <n v="78.054400000000001"/>
    <n v="19.5136"/>
    <x v="1"/>
    <x v="5"/>
    <s v="Q2"/>
    <x v="6"/>
  </r>
  <r>
    <n v="7407"/>
    <s v="CA-2015-100146"/>
    <x v="263"/>
    <x v="1254"/>
    <x v="1"/>
    <s v="CB-12535"/>
    <s v="Claudia Bergmann"/>
    <x v="1"/>
    <x v="0"/>
    <x v="491"/>
    <s v="California"/>
    <x v="586"/>
    <x v="1"/>
    <x v="1496"/>
    <x v="0"/>
    <x v="1"/>
    <x v="1484"/>
    <n v="722.35199999999998"/>
    <n v="3"/>
    <n v="0.2"/>
    <n v="81.264600000000002"/>
    <n v="577.88160000000005"/>
    <n v="144.47040000000001"/>
    <x v="1"/>
    <x v="5"/>
    <s v="Q2"/>
    <x v="6"/>
  </r>
  <r>
    <n v="7408"/>
    <s v="CA-2017-152079"/>
    <x v="176"/>
    <x v="1255"/>
    <x v="2"/>
    <s v="ML-17410"/>
    <s v="Maris LaWare"/>
    <x v="0"/>
    <x v="0"/>
    <x v="22"/>
    <s v="Illinois"/>
    <x v="155"/>
    <x v="2"/>
    <x v="745"/>
    <x v="1"/>
    <x v="2"/>
    <x v="743"/>
    <n v="11.52"/>
    <n v="5"/>
    <n v="0.2"/>
    <n v="4.1760000000000002"/>
    <n v="9.2159999999999993"/>
    <n v="2.3039999999999998"/>
    <x v="3"/>
    <x v="9"/>
    <s v="Q1"/>
    <x v="5"/>
  </r>
  <r>
    <n v="7409"/>
    <s v="CA-2016-129728"/>
    <x v="198"/>
    <x v="29"/>
    <x v="1"/>
    <s v="JG-15310"/>
    <s v="Jason Gross"/>
    <x v="1"/>
    <x v="0"/>
    <x v="1"/>
    <s v="California"/>
    <x v="3"/>
    <x v="1"/>
    <x v="1478"/>
    <x v="0"/>
    <x v="5"/>
    <x v="1465"/>
    <n v="167.84"/>
    <n v="8"/>
    <n v="0"/>
    <n v="11.748799999999999"/>
    <n v="167.84"/>
    <n v="0"/>
    <x v="0"/>
    <x v="5"/>
    <s v="Q2"/>
    <x v="2"/>
  </r>
  <r>
    <n v="7410"/>
    <s v="CA-2014-121769"/>
    <x v="918"/>
    <x v="1021"/>
    <x v="1"/>
    <s v="JS-15880"/>
    <s v="John Stevenson"/>
    <x v="0"/>
    <x v="0"/>
    <x v="167"/>
    <s v="Ohio"/>
    <x v="213"/>
    <x v="3"/>
    <x v="1666"/>
    <x v="0"/>
    <x v="3"/>
    <x v="1654"/>
    <n v="172.11"/>
    <n v="1"/>
    <n v="0.4"/>
    <n v="-94.660499999999999"/>
    <n v="103.26600000000001"/>
    <n v="68.844000000000008"/>
    <x v="2"/>
    <x v="3"/>
    <s v="Q2"/>
    <x v="0"/>
  </r>
  <r>
    <n v="7411"/>
    <s v="CA-2014-103058"/>
    <x v="149"/>
    <x v="885"/>
    <x v="2"/>
    <s v="AG-10270"/>
    <s v="Alejandro Grove"/>
    <x v="0"/>
    <x v="0"/>
    <x v="20"/>
    <s v="New York"/>
    <x v="164"/>
    <x v="3"/>
    <x v="959"/>
    <x v="2"/>
    <x v="11"/>
    <x v="952"/>
    <n v="99.98"/>
    <n v="2"/>
    <n v="0"/>
    <n v="7.9984000000000002"/>
    <n v="99.98"/>
    <n v="0"/>
    <x v="2"/>
    <x v="7"/>
    <s v="Q3"/>
    <x v="4"/>
  </r>
  <r>
    <n v="7412"/>
    <s v="CA-2017-121125"/>
    <x v="1109"/>
    <x v="1081"/>
    <x v="1"/>
    <s v="MG-17890"/>
    <s v="Michael Granlund"/>
    <x v="2"/>
    <x v="0"/>
    <x v="241"/>
    <s v="Oregon"/>
    <x v="299"/>
    <x v="1"/>
    <x v="1602"/>
    <x v="2"/>
    <x v="7"/>
    <x v="1594"/>
    <n v="156.792"/>
    <n v="1"/>
    <n v="0.2"/>
    <n v="17.639099999999999"/>
    <n v="125.43360000000001"/>
    <n v="31.358400000000003"/>
    <x v="3"/>
    <x v="5"/>
    <s v="Q2"/>
    <x v="0"/>
  </r>
  <r>
    <n v="7413"/>
    <s v="CA-2017-121125"/>
    <x v="1109"/>
    <x v="1081"/>
    <x v="1"/>
    <s v="MG-17890"/>
    <s v="Michael Granlund"/>
    <x v="2"/>
    <x v="0"/>
    <x v="241"/>
    <s v="Oregon"/>
    <x v="299"/>
    <x v="1"/>
    <x v="176"/>
    <x v="2"/>
    <x v="11"/>
    <x v="177"/>
    <n v="35.36"/>
    <n v="2"/>
    <n v="0.2"/>
    <n v="-3.0939999999999999"/>
    <n v="28.288"/>
    <n v="7.0720000000000001"/>
    <x v="3"/>
    <x v="5"/>
    <s v="Q2"/>
    <x v="0"/>
  </r>
  <r>
    <n v="7414"/>
    <s v="CA-2017-121125"/>
    <x v="1109"/>
    <x v="1081"/>
    <x v="1"/>
    <s v="MG-17890"/>
    <s v="Michael Granlund"/>
    <x v="2"/>
    <x v="0"/>
    <x v="241"/>
    <s v="Oregon"/>
    <x v="299"/>
    <x v="1"/>
    <x v="1793"/>
    <x v="0"/>
    <x v="5"/>
    <x v="1783"/>
    <n v="13.592000000000001"/>
    <n v="1"/>
    <n v="0.2"/>
    <n v="-0.33979999999999999"/>
    <n v="10.873600000000001"/>
    <n v="2.7184000000000004"/>
    <x v="3"/>
    <x v="5"/>
    <s v="Q2"/>
    <x v="0"/>
  </r>
  <r>
    <n v="7415"/>
    <s v="US-2016-114013"/>
    <x v="69"/>
    <x v="535"/>
    <x v="0"/>
    <s v="SC-20770"/>
    <s v="Stewart Carmichael"/>
    <x v="1"/>
    <x v="0"/>
    <x v="10"/>
    <s v="Pennsylvania"/>
    <x v="63"/>
    <x v="3"/>
    <x v="157"/>
    <x v="0"/>
    <x v="1"/>
    <x v="158"/>
    <n v="386.68"/>
    <n v="2"/>
    <n v="0.3"/>
    <n v="-5.524"/>
    <n v="270.67599999999999"/>
    <n v="116.00399999999999"/>
    <x v="0"/>
    <x v="10"/>
    <s v="Q1"/>
    <x v="1"/>
  </r>
  <r>
    <n v="7416"/>
    <s v="US-2016-114013"/>
    <x v="69"/>
    <x v="535"/>
    <x v="0"/>
    <s v="SC-20770"/>
    <s v="Stewart Carmichael"/>
    <x v="1"/>
    <x v="0"/>
    <x v="10"/>
    <s v="Pennsylvania"/>
    <x v="63"/>
    <x v="3"/>
    <x v="1523"/>
    <x v="2"/>
    <x v="11"/>
    <x v="1510"/>
    <n v="379.96"/>
    <n v="5"/>
    <n v="0.2"/>
    <n v="47.494999999999997"/>
    <n v="303.96800000000002"/>
    <n v="75.992000000000004"/>
    <x v="0"/>
    <x v="10"/>
    <s v="Q1"/>
    <x v="1"/>
  </r>
  <r>
    <n v="7417"/>
    <s v="US-2016-114013"/>
    <x v="69"/>
    <x v="535"/>
    <x v="0"/>
    <s v="SC-20770"/>
    <s v="Stewart Carmichael"/>
    <x v="1"/>
    <x v="0"/>
    <x v="10"/>
    <s v="Pennsylvania"/>
    <x v="63"/>
    <x v="3"/>
    <x v="716"/>
    <x v="2"/>
    <x v="7"/>
    <x v="715"/>
    <n v="539.91"/>
    <n v="3"/>
    <n v="0.4"/>
    <n v="-116.98050000000001"/>
    <n v="323.94599999999997"/>
    <n v="215.964"/>
    <x v="0"/>
    <x v="10"/>
    <s v="Q1"/>
    <x v="1"/>
  </r>
  <r>
    <n v="7418"/>
    <s v="US-2016-114013"/>
    <x v="69"/>
    <x v="535"/>
    <x v="0"/>
    <s v="SC-20770"/>
    <s v="Stewart Carmichael"/>
    <x v="1"/>
    <x v="0"/>
    <x v="10"/>
    <s v="Pennsylvania"/>
    <x v="63"/>
    <x v="3"/>
    <x v="1540"/>
    <x v="1"/>
    <x v="10"/>
    <x v="1528"/>
    <n v="41.24"/>
    <n v="5"/>
    <n v="0.2"/>
    <n v="13.9185"/>
    <n v="32.992000000000004"/>
    <n v="8.2480000000000011"/>
    <x v="0"/>
    <x v="10"/>
    <s v="Q1"/>
    <x v="1"/>
  </r>
  <r>
    <n v="7419"/>
    <s v="US-2016-114013"/>
    <x v="69"/>
    <x v="535"/>
    <x v="0"/>
    <s v="SC-20770"/>
    <s v="Stewart Carmichael"/>
    <x v="1"/>
    <x v="0"/>
    <x v="10"/>
    <s v="Pennsylvania"/>
    <x v="63"/>
    <x v="3"/>
    <x v="1591"/>
    <x v="1"/>
    <x v="8"/>
    <x v="1583"/>
    <n v="51.896999999999998"/>
    <n v="1"/>
    <n v="0.7"/>
    <n v="-41.517600000000002"/>
    <n v="15.569100000000002"/>
    <n v="36.3279"/>
    <x v="0"/>
    <x v="10"/>
    <s v="Q1"/>
    <x v="1"/>
  </r>
  <r>
    <n v="7420"/>
    <s v="US-2016-114013"/>
    <x v="69"/>
    <x v="535"/>
    <x v="0"/>
    <s v="SC-20770"/>
    <s v="Stewart Carmichael"/>
    <x v="1"/>
    <x v="0"/>
    <x v="10"/>
    <s v="Pennsylvania"/>
    <x v="63"/>
    <x v="3"/>
    <x v="942"/>
    <x v="1"/>
    <x v="4"/>
    <x v="935"/>
    <n v="552.55999999999995"/>
    <n v="5"/>
    <n v="0.2"/>
    <n v="-138.13999999999999"/>
    <n v="442.048"/>
    <n v="110.512"/>
    <x v="0"/>
    <x v="10"/>
    <s v="Q1"/>
    <x v="1"/>
  </r>
  <r>
    <n v="7421"/>
    <s v="US-2016-114013"/>
    <x v="69"/>
    <x v="535"/>
    <x v="0"/>
    <s v="SC-20770"/>
    <s v="Stewart Carmichael"/>
    <x v="1"/>
    <x v="0"/>
    <x v="10"/>
    <s v="Pennsylvania"/>
    <x v="63"/>
    <x v="3"/>
    <x v="1087"/>
    <x v="1"/>
    <x v="8"/>
    <x v="1077"/>
    <n v="23.16"/>
    <n v="5"/>
    <n v="0.7"/>
    <n v="-15.44"/>
    <n v="6.9480000000000013"/>
    <n v="16.212"/>
    <x v="0"/>
    <x v="10"/>
    <s v="Q1"/>
    <x v="1"/>
  </r>
  <r>
    <n v="7422"/>
    <s v="US-2016-114013"/>
    <x v="69"/>
    <x v="535"/>
    <x v="0"/>
    <s v="SC-20770"/>
    <s v="Stewart Carmichael"/>
    <x v="1"/>
    <x v="0"/>
    <x v="10"/>
    <s v="Pennsylvania"/>
    <x v="63"/>
    <x v="3"/>
    <x v="1819"/>
    <x v="1"/>
    <x v="4"/>
    <x v="1808"/>
    <n v="126.08"/>
    <n v="2"/>
    <n v="0.2"/>
    <n v="-28.367999999999999"/>
    <n v="100.864"/>
    <n v="25.216000000000001"/>
    <x v="0"/>
    <x v="10"/>
    <s v="Q1"/>
    <x v="1"/>
  </r>
  <r>
    <n v="7423"/>
    <s v="US-2016-114013"/>
    <x v="69"/>
    <x v="535"/>
    <x v="0"/>
    <s v="SC-20770"/>
    <s v="Stewart Carmichael"/>
    <x v="1"/>
    <x v="0"/>
    <x v="10"/>
    <s v="Pennsylvania"/>
    <x v="63"/>
    <x v="3"/>
    <x v="206"/>
    <x v="2"/>
    <x v="15"/>
    <x v="1542"/>
    <n v="449.1"/>
    <n v="3"/>
    <n v="0.7"/>
    <n v="-643.71"/>
    <n v="134.73000000000002"/>
    <n v="314.37"/>
    <x v="0"/>
    <x v="10"/>
    <s v="Q1"/>
    <x v="1"/>
  </r>
  <r>
    <n v="7424"/>
    <s v="CA-2017-135069"/>
    <x v="318"/>
    <x v="1001"/>
    <x v="1"/>
    <s v="BS-11755"/>
    <s v="Bruce Stewart"/>
    <x v="0"/>
    <x v="0"/>
    <x v="10"/>
    <s v="Pennsylvania"/>
    <x v="105"/>
    <x v="3"/>
    <x v="1306"/>
    <x v="1"/>
    <x v="9"/>
    <x v="1291"/>
    <n v="195.10400000000001"/>
    <n v="4"/>
    <n v="0.2"/>
    <n v="21.949200000000001"/>
    <n v="156.08320000000003"/>
    <n v="39.020800000000008"/>
    <x v="3"/>
    <x v="3"/>
    <s v="Q2"/>
    <x v="2"/>
  </r>
  <r>
    <n v="7425"/>
    <s v="CA-2017-135069"/>
    <x v="318"/>
    <x v="1001"/>
    <x v="1"/>
    <s v="BS-11755"/>
    <s v="Bruce Stewart"/>
    <x v="0"/>
    <x v="0"/>
    <x v="10"/>
    <s v="Pennsylvania"/>
    <x v="105"/>
    <x v="3"/>
    <x v="677"/>
    <x v="0"/>
    <x v="5"/>
    <x v="677"/>
    <n v="36.671999999999997"/>
    <n v="3"/>
    <n v="0.2"/>
    <n v="6.4176000000000002"/>
    <n v="29.337599999999998"/>
    <n v="7.3343999999999996"/>
    <x v="3"/>
    <x v="3"/>
    <s v="Q2"/>
    <x v="2"/>
  </r>
  <r>
    <n v="7426"/>
    <s v="CA-2016-101693"/>
    <x v="674"/>
    <x v="1233"/>
    <x v="0"/>
    <s v="LC-17140"/>
    <s v="Logan Currie"/>
    <x v="0"/>
    <x v="0"/>
    <x v="12"/>
    <s v="Texas"/>
    <x v="32"/>
    <x v="2"/>
    <x v="64"/>
    <x v="0"/>
    <x v="1"/>
    <x v="64"/>
    <n v="85.245999999999995"/>
    <n v="2"/>
    <n v="0.3"/>
    <n v="-6.0890000000000004"/>
    <n v="59.672199999999989"/>
    <n v="25.573799999999999"/>
    <x v="0"/>
    <x v="1"/>
    <s v="Q2"/>
    <x v="3"/>
  </r>
  <r>
    <n v="7427"/>
    <s v="CA-2016-101693"/>
    <x v="674"/>
    <x v="1233"/>
    <x v="0"/>
    <s v="LC-17140"/>
    <s v="Logan Currie"/>
    <x v="0"/>
    <x v="0"/>
    <x v="12"/>
    <s v="Texas"/>
    <x v="32"/>
    <x v="2"/>
    <x v="1535"/>
    <x v="0"/>
    <x v="5"/>
    <x v="1523"/>
    <n v="32.712000000000003"/>
    <n v="2"/>
    <n v="0.6"/>
    <n v="-26.169599999999999"/>
    <n v="13.084800000000001"/>
    <n v="19.627200000000002"/>
    <x v="0"/>
    <x v="1"/>
    <s v="Q2"/>
    <x v="3"/>
  </r>
  <r>
    <n v="7428"/>
    <s v="US-2014-164763"/>
    <x v="461"/>
    <x v="757"/>
    <x v="1"/>
    <s v="MH-17440"/>
    <s v="Mark Haberlin"/>
    <x v="1"/>
    <x v="0"/>
    <x v="25"/>
    <s v="Mississippi"/>
    <x v="129"/>
    <x v="0"/>
    <x v="536"/>
    <x v="1"/>
    <x v="8"/>
    <x v="536"/>
    <n v="11.43"/>
    <n v="3"/>
    <n v="0"/>
    <n v="5.3720999999999997"/>
    <n v="11.43"/>
    <n v="0"/>
    <x v="2"/>
    <x v="10"/>
    <s v="Q1"/>
    <x v="2"/>
  </r>
  <r>
    <n v="7429"/>
    <s v="US-2014-164763"/>
    <x v="461"/>
    <x v="757"/>
    <x v="1"/>
    <s v="MH-17440"/>
    <s v="Mark Haberlin"/>
    <x v="1"/>
    <x v="0"/>
    <x v="25"/>
    <s v="Mississippi"/>
    <x v="129"/>
    <x v="0"/>
    <x v="338"/>
    <x v="1"/>
    <x v="8"/>
    <x v="338"/>
    <n v="30.44"/>
    <n v="2"/>
    <n v="0"/>
    <n v="14.9156"/>
    <n v="30.44"/>
    <n v="0"/>
    <x v="2"/>
    <x v="10"/>
    <s v="Q1"/>
    <x v="2"/>
  </r>
  <r>
    <n v="7430"/>
    <s v="US-2014-164763"/>
    <x v="461"/>
    <x v="757"/>
    <x v="1"/>
    <s v="MH-17440"/>
    <s v="Mark Haberlin"/>
    <x v="1"/>
    <x v="0"/>
    <x v="25"/>
    <s v="Mississippi"/>
    <x v="129"/>
    <x v="0"/>
    <x v="219"/>
    <x v="1"/>
    <x v="10"/>
    <x v="220"/>
    <n v="12.96"/>
    <n v="2"/>
    <n v="0"/>
    <n v="6.3503999999999996"/>
    <n v="12.96"/>
    <n v="0"/>
    <x v="2"/>
    <x v="10"/>
    <s v="Q1"/>
    <x v="2"/>
  </r>
  <r>
    <n v="7431"/>
    <s v="US-2014-164763"/>
    <x v="461"/>
    <x v="757"/>
    <x v="1"/>
    <s v="MH-17440"/>
    <s v="Mark Haberlin"/>
    <x v="1"/>
    <x v="0"/>
    <x v="25"/>
    <s v="Mississippi"/>
    <x v="129"/>
    <x v="0"/>
    <x v="1732"/>
    <x v="1"/>
    <x v="10"/>
    <x v="1720"/>
    <n v="16"/>
    <n v="4"/>
    <n v="0"/>
    <n v="7.68"/>
    <n v="16"/>
    <n v="0"/>
    <x v="2"/>
    <x v="10"/>
    <s v="Q1"/>
    <x v="2"/>
  </r>
  <r>
    <n v="7432"/>
    <s v="US-2014-164763"/>
    <x v="461"/>
    <x v="757"/>
    <x v="1"/>
    <s v="MH-17440"/>
    <s v="Mark Haberlin"/>
    <x v="1"/>
    <x v="0"/>
    <x v="25"/>
    <s v="Mississippi"/>
    <x v="129"/>
    <x v="0"/>
    <x v="930"/>
    <x v="1"/>
    <x v="9"/>
    <x v="923"/>
    <n v="32.67"/>
    <n v="3"/>
    <n v="0"/>
    <n v="8.4941999999999993"/>
    <n v="32.67"/>
    <n v="0"/>
    <x v="2"/>
    <x v="10"/>
    <s v="Q1"/>
    <x v="2"/>
  </r>
  <r>
    <n v="7433"/>
    <s v="CA-2014-161249"/>
    <x v="128"/>
    <x v="923"/>
    <x v="1"/>
    <s v="RD-19720"/>
    <s v="Roger Demir"/>
    <x v="0"/>
    <x v="0"/>
    <x v="42"/>
    <s v="Arizona"/>
    <x v="51"/>
    <x v="1"/>
    <x v="802"/>
    <x v="1"/>
    <x v="13"/>
    <x v="800"/>
    <n v="4.4640000000000004"/>
    <n v="3"/>
    <n v="0.2"/>
    <n v="-0.9486"/>
    <n v="3.5712000000000006"/>
    <n v="0.89280000000000015"/>
    <x v="2"/>
    <x v="6"/>
    <s v="Q3"/>
    <x v="3"/>
  </r>
  <r>
    <n v="7434"/>
    <s v="CA-2014-161249"/>
    <x v="128"/>
    <x v="923"/>
    <x v="1"/>
    <s v="RD-19720"/>
    <s v="Roger Demir"/>
    <x v="0"/>
    <x v="0"/>
    <x v="42"/>
    <s v="Arizona"/>
    <x v="51"/>
    <x v="1"/>
    <x v="799"/>
    <x v="1"/>
    <x v="8"/>
    <x v="797"/>
    <n v="9.3450000000000006"/>
    <n v="5"/>
    <n v="0.7"/>
    <n v="-6.5415000000000001"/>
    <n v="2.8035000000000005"/>
    <n v="6.5415000000000001"/>
    <x v="2"/>
    <x v="6"/>
    <s v="Q3"/>
    <x v="3"/>
  </r>
  <r>
    <n v="7435"/>
    <s v="CA-2015-148180"/>
    <x v="353"/>
    <x v="116"/>
    <x v="1"/>
    <s v="BP-11095"/>
    <s v="Bart Pistole"/>
    <x v="1"/>
    <x v="0"/>
    <x v="475"/>
    <s v="California"/>
    <x v="568"/>
    <x v="1"/>
    <x v="536"/>
    <x v="1"/>
    <x v="8"/>
    <x v="536"/>
    <n v="9.1440000000000001"/>
    <n v="3"/>
    <n v="0.2"/>
    <n v="3.0861000000000001"/>
    <n v="7.3152000000000008"/>
    <n v="1.8288000000000002"/>
    <x v="1"/>
    <x v="7"/>
    <s v="Q3"/>
    <x v="1"/>
  </r>
  <r>
    <n v="7436"/>
    <s v="CA-2015-148180"/>
    <x v="353"/>
    <x v="116"/>
    <x v="1"/>
    <s v="BP-11095"/>
    <s v="Bart Pistole"/>
    <x v="1"/>
    <x v="0"/>
    <x v="475"/>
    <s v="California"/>
    <x v="568"/>
    <x v="1"/>
    <x v="308"/>
    <x v="1"/>
    <x v="8"/>
    <x v="308"/>
    <n v="23.135999999999999"/>
    <n v="6"/>
    <n v="0.2"/>
    <n v="8.3867999999999991"/>
    <n v="18.508800000000001"/>
    <n v="4.6272000000000002"/>
    <x v="1"/>
    <x v="7"/>
    <s v="Q3"/>
    <x v="1"/>
  </r>
  <r>
    <n v="7437"/>
    <s v="CA-2015-148180"/>
    <x v="353"/>
    <x v="116"/>
    <x v="1"/>
    <s v="BP-11095"/>
    <s v="Bart Pistole"/>
    <x v="1"/>
    <x v="0"/>
    <x v="475"/>
    <s v="California"/>
    <x v="568"/>
    <x v="1"/>
    <x v="1167"/>
    <x v="1"/>
    <x v="6"/>
    <x v="1154"/>
    <n v="99.2"/>
    <n v="5"/>
    <n v="0"/>
    <n v="25.792000000000002"/>
    <n v="99.2"/>
    <n v="0"/>
    <x v="1"/>
    <x v="7"/>
    <s v="Q3"/>
    <x v="1"/>
  </r>
  <r>
    <n v="7438"/>
    <s v="CA-2014-165568"/>
    <x v="1162"/>
    <x v="1137"/>
    <x v="1"/>
    <s v="BF-11020"/>
    <s v="Barry Französisch"/>
    <x v="1"/>
    <x v="0"/>
    <x v="4"/>
    <s v="Washington"/>
    <x v="59"/>
    <x v="1"/>
    <x v="880"/>
    <x v="1"/>
    <x v="8"/>
    <x v="874"/>
    <n v="21.36"/>
    <n v="5"/>
    <n v="0.2"/>
    <n v="7.2089999999999996"/>
    <n v="17.088000000000001"/>
    <n v="4.2720000000000002"/>
    <x v="2"/>
    <x v="11"/>
    <s v="Q1"/>
    <x v="3"/>
  </r>
  <r>
    <n v="7439"/>
    <s v="CA-2015-145457"/>
    <x v="539"/>
    <x v="581"/>
    <x v="0"/>
    <s v="CP-12085"/>
    <s v="Cathy Prescott"/>
    <x v="1"/>
    <x v="0"/>
    <x v="386"/>
    <s v="Washington"/>
    <x v="471"/>
    <x v="1"/>
    <x v="1441"/>
    <x v="0"/>
    <x v="5"/>
    <x v="1429"/>
    <n v="46.9"/>
    <n v="5"/>
    <n v="0"/>
    <n v="13.132"/>
    <n v="46.9"/>
    <n v="0"/>
    <x v="1"/>
    <x v="10"/>
    <s v="Q1"/>
    <x v="0"/>
  </r>
  <r>
    <n v="7440"/>
    <s v="US-2017-163657"/>
    <x v="264"/>
    <x v="371"/>
    <x v="1"/>
    <s v="JL-15235"/>
    <s v="Janet Lee"/>
    <x v="0"/>
    <x v="0"/>
    <x v="1"/>
    <s v="California"/>
    <x v="13"/>
    <x v="1"/>
    <x v="605"/>
    <x v="1"/>
    <x v="8"/>
    <x v="605"/>
    <n v="18.72"/>
    <n v="5"/>
    <n v="0.2"/>
    <n v="6.5519999999999996"/>
    <n v="14.975999999999999"/>
    <n v="3.7439999999999998"/>
    <x v="3"/>
    <x v="8"/>
    <s v="Q3"/>
    <x v="3"/>
  </r>
  <r>
    <n v="7441"/>
    <s v="US-2017-163657"/>
    <x v="264"/>
    <x v="371"/>
    <x v="1"/>
    <s v="JL-15235"/>
    <s v="Janet Lee"/>
    <x v="0"/>
    <x v="0"/>
    <x v="1"/>
    <s v="California"/>
    <x v="13"/>
    <x v="1"/>
    <x v="1116"/>
    <x v="0"/>
    <x v="3"/>
    <x v="1104"/>
    <n v="236.52799999999999"/>
    <n v="2"/>
    <n v="0.2"/>
    <n v="-2.9565999999999999"/>
    <n v="189.22239999999999"/>
    <n v="47.305599999999998"/>
    <x v="3"/>
    <x v="8"/>
    <s v="Q3"/>
    <x v="3"/>
  </r>
  <r>
    <n v="7442"/>
    <s v="CA-2015-120446"/>
    <x v="547"/>
    <x v="837"/>
    <x v="2"/>
    <s v="JG-15805"/>
    <s v="John Grady"/>
    <x v="1"/>
    <x v="0"/>
    <x v="70"/>
    <s v="California"/>
    <x v="188"/>
    <x v="1"/>
    <x v="165"/>
    <x v="1"/>
    <x v="2"/>
    <x v="166"/>
    <n v="18.899999999999999"/>
    <n v="3"/>
    <n v="0"/>
    <n v="8.6940000000000008"/>
    <n v="18.899999999999999"/>
    <n v="0"/>
    <x v="1"/>
    <x v="0"/>
    <s v="Q4"/>
    <x v="2"/>
  </r>
  <r>
    <n v="7443"/>
    <s v="CA-2014-109932"/>
    <x v="337"/>
    <x v="872"/>
    <x v="2"/>
    <s v="VP-21760"/>
    <s v="Victoria Pisteka"/>
    <x v="1"/>
    <x v="0"/>
    <x v="180"/>
    <s v="Texas"/>
    <x v="230"/>
    <x v="2"/>
    <x v="128"/>
    <x v="1"/>
    <x v="10"/>
    <x v="129"/>
    <n v="10.688000000000001"/>
    <n v="2"/>
    <n v="0.2"/>
    <n v="3.7408000000000001"/>
    <n v="8.5504000000000016"/>
    <n v="2.1376000000000004"/>
    <x v="2"/>
    <x v="4"/>
    <s v="Q4"/>
    <x v="0"/>
  </r>
  <r>
    <n v="7444"/>
    <s v="CA-2014-109932"/>
    <x v="337"/>
    <x v="872"/>
    <x v="2"/>
    <s v="VP-21760"/>
    <s v="Victoria Pisteka"/>
    <x v="1"/>
    <x v="0"/>
    <x v="180"/>
    <s v="Texas"/>
    <x v="230"/>
    <x v="2"/>
    <x v="595"/>
    <x v="1"/>
    <x v="4"/>
    <x v="595"/>
    <n v="237.096"/>
    <n v="3"/>
    <n v="0.2"/>
    <n v="20.745899999999999"/>
    <n v="189.67680000000001"/>
    <n v="47.419200000000004"/>
    <x v="2"/>
    <x v="4"/>
    <s v="Q4"/>
    <x v="0"/>
  </r>
  <r>
    <n v="7445"/>
    <s v="CA-2017-127474"/>
    <x v="447"/>
    <x v="1123"/>
    <x v="0"/>
    <s v="RD-19810"/>
    <s v="Ross DeVincentis"/>
    <x v="2"/>
    <x v="0"/>
    <x v="22"/>
    <s v="Illinois"/>
    <x v="26"/>
    <x v="2"/>
    <x v="778"/>
    <x v="1"/>
    <x v="10"/>
    <x v="777"/>
    <n v="5.1840000000000002"/>
    <n v="1"/>
    <n v="0.2"/>
    <n v="1.8144"/>
    <n v="4.1472000000000007"/>
    <n v="1.0368000000000002"/>
    <x v="3"/>
    <x v="11"/>
    <s v="Q1"/>
    <x v="5"/>
  </r>
  <r>
    <n v="7446"/>
    <s v="CA-2017-127474"/>
    <x v="447"/>
    <x v="1123"/>
    <x v="0"/>
    <s v="RD-19810"/>
    <s v="Ross DeVincentis"/>
    <x v="2"/>
    <x v="0"/>
    <x v="22"/>
    <s v="Illinois"/>
    <x v="26"/>
    <x v="2"/>
    <x v="1522"/>
    <x v="1"/>
    <x v="10"/>
    <x v="1509"/>
    <n v="65.584000000000003"/>
    <n v="2"/>
    <n v="0.2"/>
    <n v="23.7742"/>
    <n v="52.467200000000005"/>
    <n v="13.116800000000001"/>
    <x v="3"/>
    <x v="11"/>
    <s v="Q1"/>
    <x v="5"/>
  </r>
  <r>
    <n v="7447"/>
    <s v="CA-2017-127474"/>
    <x v="447"/>
    <x v="1123"/>
    <x v="0"/>
    <s v="RD-19810"/>
    <s v="Ross DeVincentis"/>
    <x v="2"/>
    <x v="0"/>
    <x v="22"/>
    <s v="Illinois"/>
    <x v="26"/>
    <x v="2"/>
    <x v="1281"/>
    <x v="0"/>
    <x v="5"/>
    <x v="1266"/>
    <n v="22.2"/>
    <n v="1"/>
    <n v="0.6"/>
    <n v="-26.085000000000001"/>
    <n v="8.8800000000000008"/>
    <n v="13.319999999999999"/>
    <x v="3"/>
    <x v="11"/>
    <s v="Q1"/>
    <x v="5"/>
  </r>
  <r>
    <n v="7448"/>
    <s v="CA-2017-127474"/>
    <x v="447"/>
    <x v="1123"/>
    <x v="0"/>
    <s v="RD-19810"/>
    <s v="Ross DeVincentis"/>
    <x v="2"/>
    <x v="0"/>
    <x v="22"/>
    <s v="Illinois"/>
    <x v="26"/>
    <x v="2"/>
    <x v="976"/>
    <x v="1"/>
    <x v="10"/>
    <x v="970"/>
    <n v="419.4"/>
    <n v="5"/>
    <n v="0.2"/>
    <n v="146.79"/>
    <n v="335.52"/>
    <n v="83.88"/>
    <x v="3"/>
    <x v="11"/>
    <s v="Q1"/>
    <x v="5"/>
  </r>
  <r>
    <n v="7449"/>
    <s v="CA-2017-115448"/>
    <x v="343"/>
    <x v="773"/>
    <x v="2"/>
    <s v="MH-18025"/>
    <s v="Michelle Huthwaite"/>
    <x v="0"/>
    <x v="0"/>
    <x v="289"/>
    <s v="Tennessee"/>
    <x v="364"/>
    <x v="0"/>
    <x v="642"/>
    <x v="0"/>
    <x v="5"/>
    <x v="642"/>
    <n v="88.92"/>
    <n v="5"/>
    <n v="0.2"/>
    <n v="14.4495"/>
    <n v="71.13600000000001"/>
    <n v="17.784000000000002"/>
    <x v="3"/>
    <x v="0"/>
    <s v="Q4"/>
    <x v="3"/>
  </r>
  <r>
    <n v="7450"/>
    <s v="CA-2017-105669"/>
    <x v="697"/>
    <x v="304"/>
    <x v="0"/>
    <s v="SJ-20125"/>
    <s v="Sanjit Jacobs"/>
    <x v="2"/>
    <x v="0"/>
    <x v="12"/>
    <s v="Texas"/>
    <x v="66"/>
    <x v="2"/>
    <x v="105"/>
    <x v="1"/>
    <x v="6"/>
    <x v="105"/>
    <n v="9.9120000000000008"/>
    <n v="3"/>
    <n v="0.2"/>
    <n v="3.2214"/>
    <n v="7.9296000000000006"/>
    <n v="1.9824000000000002"/>
    <x v="3"/>
    <x v="8"/>
    <s v="Q3"/>
    <x v="1"/>
  </r>
  <r>
    <n v="7451"/>
    <s v="CA-2017-105669"/>
    <x v="697"/>
    <x v="304"/>
    <x v="0"/>
    <s v="SJ-20125"/>
    <s v="Sanjit Jacobs"/>
    <x v="2"/>
    <x v="0"/>
    <x v="12"/>
    <s v="Texas"/>
    <x v="66"/>
    <x v="2"/>
    <x v="1209"/>
    <x v="0"/>
    <x v="1"/>
    <x v="1194"/>
    <n v="318.43"/>
    <n v="5"/>
    <n v="0.3"/>
    <n v="-77.332999999999998"/>
    <n v="222.90099999999998"/>
    <n v="95.528999999999996"/>
    <x v="3"/>
    <x v="8"/>
    <s v="Q3"/>
    <x v="1"/>
  </r>
  <r>
    <n v="7452"/>
    <s v="CA-2017-105669"/>
    <x v="697"/>
    <x v="304"/>
    <x v="0"/>
    <s v="SJ-20125"/>
    <s v="Sanjit Jacobs"/>
    <x v="2"/>
    <x v="0"/>
    <x v="12"/>
    <s v="Texas"/>
    <x v="66"/>
    <x v="2"/>
    <x v="326"/>
    <x v="1"/>
    <x v="8"/>
    <x v="326"/>
    <n v="5.8"/>
    <n v="5"/>
    <n v="0.8"/>
    <n v="-10.15"/>
    <n v="1.1599999999999997"/>
    <n v="4.6399999999999997"/>
    <x v="3"/>
    <x v="8"/>
    <s v="Q3"/>
    <x v="1"/>
  </r>
  <r>
    <n v="7453"/>
    <s v="CA-2017-105669"/>
    <x v="697"/>
    <x v="304"/>
    <x v="0"/>
    <s v="SJ-20125"/>
    <s v="Sanjit Jacobs"/>
    <x v="2"/>
    <x v="0"/>
    <x v="12"/>
    <s v="Texas"/>
    <x v="66"/>
    <x v="2"/>
    <x v="1538"/>
    <x v="2"/>
    <x v="7"/>
    <x v="1526"/>
    <n v="1415.76"/>
    <n v="6"/>
    <n v="0.2"/>
    <n v="88.484999999999999"/>
    <n v="1132.6079999999999"/>
    <n v="283.15199999999999"/>
    <x v="3"/>
    <x v="8"/>
    <s v="Q3"/>
    <x v="1"/>
  </r>
  <r>
    <n v="7454"/>
    <s v="CA-2017-134796"/>
    <x v="643"/>
    <x v="553"/>
    <x v="1"/>
    <s v="FM-14380"/>
    <s v="Fred McMath"/>
    <x v="0"/>
    <x v="0"/>
    <x v="348"/>
    <s v="Illinois"/>
    <x v="430"/>
    <x v="2"/>
    <x v="918"/>
    <x v="2"/>
    <x v="7"/>
    <x v="910"/>
    <n v="148.47999999999999"/>
    <n v="2"/>
    <n v="0.2"/>
    <n v="16.704000000000001"/>
    <n v="118.78399999999999"/>
    <n v="29.695999999999998"/>
    <x v="3"/>
    <x v="1"/>
    <s v="Q2"/>
    <x v="1"/>
  </r>
  <r>
    <n v="7455"/>
    <s v="CA-2016-137743"/>
    <x v="679"/>
    <x v="716"/>
    <x v="1"/>
    <s v="KH-16360"/>
    <s v="Katherine Hughes"/>
    <x v="0"/>
    <x v="0"/>
    <x v="22"/>
    <s v="Illinois"/>
    <x v="36"/>
    <x v="2"/>
    <x v="1387"/>
    <x v="1"/>
    <x v="2"/>
    <x v="1373"/>
    <n v="9.2479999999999993"/>
    <n v="4"/>
    <n v="0.2"/>
    <n v="3.1212"/>
    <n v="7.3983999999999996"/>
    <n v="1.8495999999999999"/>
    <x v="0"/>
    <x v="7"/>
    <s v="Q3"/>
    <x v="3"/>
  </r>
  <r>
    <n v="7456"/>
    <s v="CA-2016-137743"/>
    <x v="679"/>
    <x v="716"/>
    <x v="1"/>
    <s v="KH-16360"/>
    <s v="Katherine Hughes"/>
    <x v="0"/>
    <x v="0"/>
    <x v="22"/>
    <s v="Illinois"/>
    <x v="36"/>
    <x v="2"/>
    <x v="486"/>
    <x v="1"/>
    <x v="4"/>
    <x v="486"/>
    <n v="1036.624"/>
    <n v="2"/>
    <n v="0.2"/>
    <n v="51.831200000000003"/>
    <n v="829.29920000000004"/>
    <n v="207.32480000000001"/>
    <x v="0"/>
    <x v="7"/>
    <s v="Q3"/>
    <x v="3"/>
  </r>
  <r>
    <n v="7457"/>
    <s v="CA-2015-137974"/>
    <x v="392"/>
    <x v="1256"/>
    <x v="2"/>
    <s v="LL-16840"/>
    <s v="Lauren Leatherbury"/>
    <x v="0"/>
    <x v="0"/>
    <x v="141"/>
    <s v="Virginia"/>
    <x v="180"/>
    <x v="0"/>
    <x v="11"/>
    <x v="2"/>
    <x v="7"/>
    <x v="11"/>
    <n v="569.64"/>
    <n v="2"/>
    <n v="0"/>
    <n v="148.10640000000001"/>
    <n v="569.64"/>
    <n v="0"/>
    <x v="1"/>
    <x v="3"/>
    <s v="Q2"/>
    <x v="6"/>
  </r>
  <r>
    <n v="7458"/>
    <s v="CA-2015-137974"/>
    <x v="392"/>
    <x v="1256"/>
    <x v="2"/>
    <s v="LL-16840"/>
    <s v="Lauren Leatherbury"/>
    <x v="0"/>
    <x v="0"/>
    <x v="141"/>
    <s v="Virginia"/>
    <x v="180"/>
    <x v="0"/>
    <x v="624"/>
    <x v="1"/>
    <x v="8"/>
    <x v="624"/>
    <n v="9.14"/>
    <n v="1"/>
    <n v="0"/>
    <n v="4.57"/>
    <n v="9.14"/>
    <n v="0"/>
    <x v="1"/>
    <x v="3"/>
    <s v="Q2"/>
    <x v="6"/>
  </r>
  <r>
    <n v="7459"/>
    <s v="CA-2015-137974"/>
    <x v="392"/>
    <x v="1256"/>
    <x v="2"/>
    <s v="LL-16840"/>
    <s v="Lauren Leatherbury"/>
    <x v="0"/>
    <x v="0"/>
    <x v="141"/>
    <s v="Virginia"/>
    <x v="180"/>
    <x v="0"/>
    <x v="1304"/>
    <x v="0"/>
    <x v="5"/>
    <x v="1289"/>
    <n v="1196.8599999999999"/>
    <n v="7"/>
    <n v="0"/>
    <n v="119.68600000000001"/>
    <n v="1196.8599999999999"/>
    <n v="0"/>
    <x v="1"/>
    <x v="3"/>
    <s v="Q2"/>
    <x v="6"/>
  </r>
  <r>
    <n v="7460"/>
    <s v="CA-2015-137974"/>
    <x v="392"/>
    <x v="1256"/>
    <x v="2"/>
    <s v="LL-16840"/>
    <s v="Lauren Leatherbury"/>
    <x v="0"/>
    <x v="0"/>
    <x v="141"/>
    <s v="Virginia"/>
    <x v="180"/>
    <x v="0"/>
    <x v="672"/>
    <x v="0"/>
    <x v="0"/>
    <x v="672"/>
    <n v="523.26"/>
    <n v="9"/>
    <n v="0"/>
    <n v="125.58240000000001"/>
    <n v="523.26"/>
    <n v="0"/>
    <x v="1"/>
    <x v="3"/>
    <s v="Q2"/>
    <x v="6"/>
  </r>
  <r>
    <n v="7461"/>
    <s v="US-2015-136987"/>
    <x v="347"/>
    <x v="282"/>
    <x v="0"/>
    <s v="AR-10540"/>
    <s v="Andy Reiter"/>
    <x v="0"/>
    <x v="0"/>
    <x v="1"/>
    <s v="California"/>
    <x v="25"/>
    <x v="1"/>
    <x v="1687"/>
    <x v="2"/>
    <x v="16"/>
    <x v="1675"/>
    <n v="639.96799999999996"/>
    <n v="4"/>
    <n v="0.2"/>
    <n v="215.98920000000001"/>
    <n v="511.9744"/>
    <n v="127.9936"/>
    <x v="1"/>
    <x v="3"/>
    <s v="Q2"/>
    <x v="3"/>
  </r>
  <r>
    <n v="7462"/>
    <s v="US-2015-136987"/>
    <x v="347"/>
    <x v="282"/>
    <x v="0"/>
    <s v="AR-10540"/>
    <s v="Andy Reiter"/>
    <x v="0"/>
    <x v="0"/>
    <x v="1"/>
    <s v="California"/>
    <x v="25"/>
    <x v="1"/>
    <x v="813"/>
    <x v="1"/>
    <x v="10"/>
    <x v="33"/>
    <n v="52.76"/>
    <n v="2"/>
    <n v="0"/>
    <n v="24.269600000000001"/>
    <n v="52.76"/>
    <n v="0"/>
    <x v="1"/>
    <x v="3"/>
    <s v="Q2"/>
    <x v="3"/>
  </r>
  <r>
    <n v="7463"/>
    <s v="CA-2015-138485"/>
    <x v="914"/>
    <x v="1158"/>
    <x v="0"/>
    <s v="NP-18670"/>
    <s v="Nora Paige"/>
    <x v="0"/>
    <x v="0"/>
    <x v="4"/>
    <s v="Washington"/>
    <x v="59"/>
    <x v="1"/>
    <x v="333"/>
    <x v="2"/>
    <x v="11"/>
    <x v="333"/>
    <n v="538.91999999999996"/>
    <n v="9"/>
    <n v="0"/>
    <n v="80.837999999999994"/>
    <n v="538.91999999999996"/>
    <n v="0"/>
    <x v="1"/>
    <x v="11"/>
    <s v="Q1"/>
    <x v="5"/>
  </r>
  <r>
    <n v="7464"/>
    <s v="CA-2016-103709"/>
    <x v="162"/>
    <x v="1219"/>
    <x v="1"/>
    <s v="LP-17095"/>
    <s v="Liz Preis"/>
    <x v="0"/>
    <x v="0"/>
    <x v="355"/>
    <s v="California"/>
    <x v="437"/>
    <x v="1"/>
    <x v="1453"/>
    <x v="1"/>
    <x v="6"/>
    <x v="1439"/>
    <n v="14.88"/>
    <n v="2"/>
    <n v="0"/>
    <n v="3.72"/>
    <n v="14.88"/>
    <n v="0"/>
    <x v="0"/>
    <x v="8"/>
    <s v="Q3"/>
    <x v="6"/>
  </r>
  <r>
    <n v="7465"/>
    <s v="CA-2016-103709"/>
    <x v="162"/>
    <x v="1219"/>
    <x v="1"/>
    <s v="LP-17095"/>
    <s v="Liz Preis"/>
    <x v="0"/>
    <x v="0"/>
    <x v="355"/>
    <s v="California"/>
    <x v="437"/>
    <x v="1"/>
    <x v="1532"/>
    <x v="1"/>
    <x v="10"/>
    <x v="1520"/>
    <n v="34.24"/>
    <n v="8"/>
    <n v="0"/>
    <n v="15.407999999999999"/>
    <n v="34.24"/>
    <n v="0"/>
    <x v="0"/>
    <x v="8"/>
    <s v="Q3"/>
    <x v="6"/>
  </r>
  <r>
    <n v="7466"/>
    <s v="CA-2016-103709"/>
    <x v="162"/>
    <x v="1219"/>
    <x v="1"/>
    <s v="LP-17095"/>
    <s v="Liz Preis"/>
    <x v="0"/>
    <x v="0"/>
    <x v="355"/>
    <s v="California"/>
    <x v="437"/>
    <x v="1"/>
    <x v="533"/>
    <x v="1"/>
    <x v="4"/>
    <x v="533"/>
    <n v="261.74"/>
    <n v="2"/>
    <n v="0"/>
    <n v="65.435000000000002"/>
    <n v="261.74"/>
    <n v="0"/>
    <x v="0"/>
    <x v="8"/>
    <s v="Q3"/>
    <x v="6"/>
  </r>
  <r>
    <n v="7467"/>
    <s v="CA-2016-138282"/>
    <x v="288"/>
    <x v="213"/>
    <x v="1"/>
    <s v="AH-10690"/>
    <s v="Anna Häberlin"/>
    <x v="1"/>
    <x v="0"/>
    <x v="1"/>
    <s v="California"/>
    <x v="141"/>
    <x v="1"/>
    <x v="1644"/>
    <x v="1"/>
    <x v="9"/>
    <x v="360"/>
    <n v="87.84"/>
    <n v="8"/>
    <n v="0"/>
    <n v="23.716799999999999"/>
    <n v="87.84"/>
    <n v="0"/>
    <x v="0"/>
    <x v="5"/>
    <s v="Q2"/>
    <x v="6"/>
  </r>
  <r>
    <n v="7468"/>
    <s v="CA-2017-148985"/>
    <x v="343"/>
    <x v="205"/>
    <x v="0"/>
    <s v="TB-21190"/>
    <s v="Thomas Brumley"/>
    <x v="2"/>
    <x v="0"/>
    <x v="1"/>
    <s v="California"/>
    <x v="62"/>
    <x v="1"/>
    <x v="698"/>
    <x v="0"/>
    <x v="5"/>
    <x v="698"/>
    <n v="34.92"/>
    <n v="4"/>
    <n v="0"/>
    <n v="11.8728"/>
    <n v="34.92"/>
    <n v="0"/>
    <x v="3"/>
    <x v="0"/>
    <s v="Q4"/>
    <x v="3"/>
  </r>
  <r>
    <n v="7469"/>
    <s v="CA-2014-138100"/>
    <x v="1114"/>
    <x v="1257"/>
    <x v="1"/>
    <s v="AA-10315"/>
    <s v="Alex Avila"/>
    <x v="0"/>
    <x v="0"/>
    <x v="20"/>
    <s v="New York"/>
    <x v="164"/>
    <x v="3"/>
    <x v="811"/>
    <x v="1"/>
    <x v="10"/>
    <x v="33"/>
    <n v="14.94"/>
    <n v="3"/>
    <n v="0"/>
    <n v="7.0217999999999998"/>
    <n v="14.94"/>
    <n v="0"/>
    <x v="2"/>
    <x v="8"/>
    <s v="Q3"/>
    <x v="2"/>
  </r>
  <r>
    <n v="7470"/>
    <s v="CA-2014-138100"/>
    <x v="1114"/>
    <x v="1257"/>
    <x v="1"/>
    <s v="AA-10315"/>
    <s v="Alex Avila"/>
    <x v="0"/>
    <x v="0"/>
    <x v="20"/>
    <s v="New York"/>
    <x v="164"/>
    <x v="3"/>
    <x v="1027"/>
    <x v="0"/>
    <x v="5"/>
    <x v="1018"/>
    <n v="14.56"/>
    <n v="2"/>
    <n v="0"/>
    <n v="6.2607999999999997"/>
    <n v="14.56"/>
    <n v="0"/>
    <x v="2"/>
    <x v="8"/>
    <s v="Q3"/>
    <x v="2"/>
  </r>
  <r>
    <n v="7471"/>
    <s v="CA-2015-100734"/>
    <x v="426"/>
    <x v="1006"/>
    <x v="1"/>
    <s v="AC-10615"/>
    <s v="Ann Chong"/>
    <x v="1"/>
    <x v="0"/>
    <x v="10"/>
    <s v="Pennsylvania"/>
    <x v="105"/>
    <x v="3"/>
    <x v="98"/>
    <x v="1"/>
    <x v="8"/>
    <x v="98"/>
    <n v="3.5760000000000001"/>
    <n v="4"/>
    <n v="0.7"/>
    <n v="-2.8607999999999998"/>
    <n v="1.0728000000000002"/>
    <n v="2.5032000000000001"/>
    <x v="1"/>
    <x v="8"/>
    <s v="Q3"/>
    <x v="0"/>
  </r>
  <r>
    <n v="7472"/>
    <s v="CA-2015-100734"/>
    <x v="426"/>
    <x v="1006"/>
    <x v="1"/>
    <s v="AC-10615"/>
    <s v="Ann Chong"/>
    <x v="1"/>
    <x v="0"/>
    <x v="10"/>
    <s v="Pennsylvania"/>
    <x v="105"/>
    <x v="3"/>
    <x v="196"/>
    <x v="1"/>
    <x v="4"/>
    <x v="197"/>
    <n v="147.184"/>
    <n v="2"/>
    <n v="0.2"/>
    <n v="-29.436800000000002"/>
    <n v="117.74720000000001"/>
    <n v="29.436800000000002"/>
    <x v="1"/>
    <x v="8"/>
    <s v="Q3"/>
    <x v="0"/>
  </r>
  <r>
    <n v="7473"/>
    <s v="CA-2016-139997"/>
    <x v="949"/>
    <x v="480"/>
    <x v="2"/>
    <s v="EM-14140"/>
    <s v="Eugene Moren"/>
    <x v="2"/>
    <x v="0"/>
    <x v="427"/>
    <s v="Utah"/>
    <x v="517"/>
    <x v="1"/>
    <x v="1327"/>
    <x v="2"/>
    <x v="16"/>
    <x v="1313"/>
    <n v="1499.95"/>
    <n v="5"/>
    <n v="0"/>
    <n v="449.98500000000001"/>
    <n v="1499.95"/>
    <n v="0"/>
    <x v="0"/>
    <x v="7"/>
    <s v="Q3"/>
    <x v="5"/>
  </r>
  <r>
    <n v="7474"/>
    <s v="CA-2016-109652"/>
    <x v="342"/>
    <x v="1221"/>
    <x v="1"/>
    <s v="QJ-19255"/>
    <s v="Quincy Jones"/>
    <x v="1"/>
    <x v="0"/>
    <x v="22"/>
    <s v="Illinois"/>
    <x v="155"/>
    <x v="2"/>
    <x v="753"/>
    <x v="1"/>
    <x v="6"/>
    <x v="751"/>
    <n v="13.568"/>
    <n v="4"/>
    <n v="0.2"/>
    <n v="3.2223999999999999"/>
    <n v="10.8544"/>
    <n v="2.7136"/>
    <x v="0"/>
    <x v="3"/>
    <s v="Q2"/>
    <x v="1"/>
  </r>
  <r>
    <n v="7475"/>
    <s v="CA-2014-167199"/>
    <x v="1037"/>
    <x v="1258"/>
    <x v="1"/>
    <s v="ME-17320"/>
    <s v="Maria Etezadi"/>
    <x v="2"/>
    <x v="0"/>
    <x v="0"/>
    <s v="Kentucky"/>
    <x v="0"/>
    <x v="0"/>
    <x v="120"/>
    <x v="0"/>
    <x v="1"/>
    <x v="120"/>
    <n v="2573.8200000000002"/>
    <n v="9"/>
    <n v="0"/>
    <n v="746.40779999999995"/>
    <n v="2573.8200000000002"/>
    <n v="0"/>
    <x v="2"/>
    <x v="9"/>
    <s v="Q1"/>
    <x v="2"/>
  </r>
  <r>
    <n v="7476"/>
    <s v="CA-2014-167199"/>
    <x v="1037"/>
    <x v="1258"/>
    <x v="1"/>
    <s v="ME-17320"/>
    <s v="Maria Etezadi"/>
    <x v="2"/>
    <x v="0"/>
    <x v="0"/>
    <s v="Kentucky"/>
    <x v="0"/>
    <x v="0"/>
    <x v="569"/>
    <x v="1"/>
    <x v="8"/>
    <x v="569"/>
    <n v="609.98"/>
    <n v="2"/>
    <n v="0"/>
    <n v="274.49099999999999"/>
    <n v="609.98"/>
    <n v="0"/>
    <x v="2"/>
    <x v="9"/>
    <s v="Q1"/>
    <x v="2"/>
  </r>
  <r>
    <n v="7477"/>
    <s v="CA-2014-167199"/>
    <x v="1037"/>
    <x v="1258"/>
    <x v="1"/>
    <s v="ME-17320"/>
    <s v="Maria Etezadi"/>
    <x v="2"/>
    <x v="0"/>
    <x v="0"/>
    <s v="Kentucky"/>
    <x v="0"/>
    <x v="0"/>
    <x v="448"/>
    <x v="1"/>
    <x v="6"/>
    <x v="448"/>
    <n v="5.48"/>
    <n v="2"/>
    <n v="0"/>
    <n v="1.4796"/>
    <n v="5.48"/>
    <n v="0"/>
    <x v="2"/>
    <x v="9"/>
    <s v="Q1"/>
    <x v="2"/>
  </r>
  <r>
    <n v="7478"/>
    <s v="CA-2014-167199"/>
    <x v="1037"/>
    <x v="1258"/>
    <x v="1"/>
    <s v="ME-17320"/>
    <s v="Maria Etezadi"/>
    <x v="2"/>
    <x v="0"/>
    <x v="0"/>
    <s v="Kentucky"/>
    <x v="0"/>
    <x v="0"/>
    <x v="34"/>
    <x v="2"/>
    <x v="7"/>
    <x v="34"/>
    <n v="391.98"/>
    <n v="2"/>
    <n v="0"/>
    <n v="113.6742"/>
    <n v="391.98"/>
    <n v="0"/>
    <x v="2"/>
    <x v="9"/>
    <s v="Q1"/>
    <x v="2"/>
  </r>
  <r>
    <n v="7479"/>
    <s v="CA-2014-167199"/>
    <x v="1037"/>
    <x v="1258"/>
    <x v="1"/>
    <s v="ME-17320"/>
    <s v="Maria Etezadi"/>
    <x v="2"/>
    <x v="0"/>
    <x v="0"/>
    <s v="Kentucky"/>
    <x v="0"/>
    <x v="0"/>
    <x v="867"/>
    <x v="2"/>
    <x v="7"/>
    <x v="861"/>
    <n v="755.96"/>
    <n v="4"/>
    <n v="0"/>
    <n v="204.10919999999999"/>
    <n v="755.96"/>
    <n v="0"/>
    <x v="2"/>
    <x v="9"/>
    <s v="Q1"/>
    <x v="2"/>
  </r>
  <r>
    <n v="7480"/>
    <s v="CA-2014-167199"/>
    <x v="1037"/>
    <x v="1258"/>
    <x v="1"/>
    <s v="ME-17320"/>
    <s v="Maria Etezadi"/>
    <x v="2"/>
    <x v="0"/>
    <x v="0"/>
    <s v="Kentucky"/>
    <x v="0"/>
    <x v="0"/>
    <x v="1506"/>
    <x v="1"/>
    <x v="13"/>
    <x v="1493"/>
    <n v="31.12"/>
    <n v="4"/>
    <n v="0"/>
    <n v="0.31119999999999998"/>
    <n v="31.12"/>
    <n v="0"/>
    <x v="2"/>
    <x v="9"/>
    <s v="Q1"/>
    <x v="2"/>
  </r>
  <r>
    <n v="7481"/>
    <s v="CA-2014-167199"/>
    <x v="1037"/>
    <x v="1258"/>
    <x v="1"/>
    <s v="ME-17320"/>
    <s v="Maria Etezadi"/>
    <x v="2"/>
    <x v="0"/>
    <x v="0"/>
    <s v="Kentucky"/>
    <x v="0"/>
    <x v="0"/>
    <x v="783"/>
    <x v="1"/>
    <x v="10"/>
    <x v="782"/>
    <n v="6.54"/>
    <n v="1"/>
    <n v="0"/>
    <n v="3.0084"/>
    <n v="6.54"/>
    <n v="0"/>
    <x v="2"/>
    <x v="9"/>
    <s v="Q1"/>
    <x v="2"/>
  </r>
  <r>
    <n v="7482"/>
    <s v="CA-2016-124583"/>
    <x v="142"/>
    <x v="143"/>
    <x v="0"/>
    <s v="LB-16795"/>
    <s v="Laurel Beltran"/>
    <x v="2"/>
    <x v="0"/>
    <x v="101"/>
    <s v="California"/>
    <x v="125"/>
    <x v="1"/>
    <x v="118"/>
    <x v="1"/>
    <x v="12"/>
    <x v="118"/>
    <n v="12.78"/>
    <n v="1"/>
    <n v="0"/>
    <n v="5.7510000000000003"/>
    <n v="12.78"/>
    <n v="0"/>
    <x v="0"/>
    <x v="8"/>
    <s v="Q3"/>
    <x v="6"/>
  </r>
  <r>
    <n v="7483"/>
    <s v="CA-2014-113964"/>
    <x v="865"/>
    <x v="839"/>
    <x v="1"/>
    <s v="JP-16135"/>
    <s v="Julie Prescott"/>
    <x v="2"/>
    <x v="0"/>
    <x v="20"/>
    <s v="New York"/>
    <x v="164"/>
    <x v="3"/>
    <x v="68"/>
    <x v="1"/>
    <x v="8"/>
    <x v="68"/>
    <n v="18.463999999999999"/>
    <n v="4"/>
    <n v="0.2"/>
    <n v="6.9240000000000004"/>
    <n v="14.7712"/>
    <n v="3.6928000000000001"/>
    <x v="2"/>
    <x v="8"/>
    <s v="Q3"/>
    <x v="0"/>
  </r>
  <r>
    <n v="7484"/>
    <s v="CA-2014-129938"/>
    <x v="534"/>
    <x v="709"/>
    <x v="0"/>
    <s v="EB-13705"/>
    <s v="Ed Braxton"/>
    <x v="1"/>
    <x v="0"/>
    <x v="10"/>
    <s v="Pennsylvania"/>
    <x v="11"/>
    <x v="3"/>
    <x v="1209"/>
    <x v="0"/>
    <x v="1"/>
    <x v="1194"/>
    <n v="445.80200000000002"/>
    <n v="7"/>
    <n v="0.3"/>
    <n v="-108.2662"/>
    <n v="312.06139999999999"/>
    <n v="133.7406"/>
    <x v="2"/>
    <x v="4"/>
    <s v="Q4"/>
    <x v="2"/>
  </r>
  <r>
    <n v="7485"/>
    <s v="CA-2017-135111"/>
    <x v="116"/>
    <x v="115"/>
    <x v="1"/>
    <s v="CS-12400"/>
    <s v="Christopher Schild"/>
    <x v="2"/>
    <x v="0"/>
    <x v="402"/>
    <s v="North Dakota"/>
    <x v="489"/>
    <x v="2"/>
    <x v="1820"/>
    <x v="1"/>
    <x v="6"/>
    <x v="772"/>
    <n v="2.48"/>
    <n v="1"/>
    <n v="0"/>
    <n v="0.86799999999999999"/>
    <n v="2.48"/>
    <n v="0"/>
    <x v="3"/>
    <x v="4"/>
    <s v="Q4"/>
    <x v="6"/>
  </r>
  <r>
    <n v="7486"/>
    <s v="CA-2017-135111"/>
    <x v="116"/>
    <x v="115"/>
    <x v="1"/>
    <s v="CS-12400"/>
    <s v="Christopher Schild"/>
    <x v="2"/>
    <x v="0"/>
    <x v="402"/>
    <s v="North Dakota"/>
    <x v="489"/>
    <x v="2"/>
    <x v="1499"/>
    <x v="1"/>
    <x v="8"/>
    <x v="1487"/>
    <n v="25.9"/>
    <n v="5"/>
    <n v="0"/>
    <n v="12.691000000000001"/>
    <n v="25.9"/>
    <n v="0"/>
    <x v="3"/>
    <x v="4"/>
    <s v="Q4"/>
    <x v="6"/>
  </r>
  <r>
    <n v="7487"/>
    <s v="US-2015-134558"/>
    <x v="546"/>
    <x v="140"/>
    <x v="0"/>
    <s v="PM-19135"/>
    <s v="Peter McVee"/>
    <x v="2"/>
    <x v="0"/>
    <x v="18"/>
    <s v="New Hampshire"/>
    <x v="354"/>
    <x v="3"/>
    <x v="1331"/>
    <x v="1"/>
    <x v="10"/>
    <x v="1316"/>
    <n v="29.9"/>
    <n v="5"/>
    <n v="0"/>
    <n v="14.651"/>
    <n v="29.9"/>
    <n v="0"/>
    <x v="1"/>
    <x v="4"/>
    <s v="Q4"/>
    <x v="3"/>
  </r>
  <r>
    <n v="7488"/>
    <s v="US-2015-134558"/>
    <x v="546"/>
    <x v="140"/>
    <x v="0"/>
    <s v="PM-19135"/>
    <s v="Peter McVee"/>
    <x v="2"/>
    <x v="0"/>
    <x v="18"/>
    <s v="New Hampshire"/>
    <x v="354"/>
    <x v="3"/>
    <x v="1287"/>
    <x v="2"/>
    <x v="11"/>
    <x v="1273"/>
    <n v="2249.91"/>
    <n v="9"/>
    <n v="0"/>
    <n v="517.47929999999997"/>
    <n v="2249.91"/>
    <n v="0"/>
    <x v="1"/>
    <x v="4"/>
    <s v="Q4"/>
    <x v="3"/>
  </r>
  <r>
    <n v="7489"/>
    <s v="US-2015-134558"/>
    <x v="546"/>
    <x v="140"/>
    <x v="0"/>
    <s v="PM-19135"/>
    <s v="Peter McVee"/>
    <x v="2"/>
    <x v="0"/>
    <x v="18"/>
    <s v="New Hampshire"/>
    <x v="354"/>
    <x v="3"/>
    <x v="215"/>
    <x v="0"/>
    <x v="3"/>
    <x v="216"/>
    <n v="1053.164"/>
    <n v="4"/>
    <n v="0.3"/>
    <n v="-105.3164"/>
    <n v="737.21479999999997"/>
    <n v="315.94919999999996"/>
    <x v="1"/>
    <x v="4"/>
    <s v="Q4"/>
    <x v="3"/>
  </r>
  <r>
    <n v="7490"/>
    <s v="CA-2017-157196"/>
    <x v="60"/>
    <x v="748"/>
    <x v="1"/>
    <s v="AA-10645"/>
    <s v="Anna Andreadi"/>
    <x v="0"/>
    <x v="0"/>
    <x v="70"/>
    <s v="California"/>
    <x v="188"/>
    <x v="1"/>
    <x v="860"/>
    <x v="1"/>
    <x v="10"/>
    <x v="854"/>
    <n v="12.96"/>
    <n v="2"/>
    <n v="0"/>
    <n v="6.2207999999999997"/>
    <n v="12.96"/>
    <n v="0"/>
    <x v="3"/>
    <x v="0"/>
    <s v="Q4"/>
    <x v="1"/>
  </r>
  <r>
    <n v="7491"/>
    <s v="CA-2015-108672"/>
    <x v="229"/>
    <x v="1215"/>
    <x v="1"/>
    <s v="FA-14230"/>
    <s v="Frank Atkinson"/>
    <x v="1"/>
    <x v="0"/>
    <x v="1"/>
    <s v="California"/>
    <x v="3"/>
    <x v="1"/>
    <x v="90"/>
    <x v="0"/>
    <x v="5"/>
    <x v="90"/>
    <n v="106.68"/>
    <n v="6"/>
    <n v="0"/>
    <n v="33.070799999999998"/>
    <n v="106.68"/>
    <n v="0"/>
    <x v="1"/>
    <x v="8"/>
    <s v="Q3"/>
    <x v="6"/>
  </r>
  <r>
    <n v="7492"/>
    <s v="US-2017-118598"/>
    <x v="673"/>
    <x v="38"/>
    <x v="3"/>
    <s v="CM-12190"/>
    <s v="Charlotte Melton"/>
    <x v="0"/>
    <x v="0"/>
    <x v="456"/>
    <s v="New York"/>
    <x v="549"/>
    <x v="3"/>
    <x v="1730"/>
    <x v="2"/>
    <x v="7"/>
    <x v="1717"/>
    <n v="119.94"/>
    <n v="6"/>
    <n v="0"/>
    <n v="5.9969999999999999"/>
    <n v="119.94"/>
    <n v="0"/>
    <x v="3"/>
    <x v="0"/>
    <s v="Q4"/>
    <x v="6"/>
  </r>
  <r>
    <n v="7493"/>
    <s v="US-2017-160836"/>
    <x v="220"/>
    <x v="1259"/>
    <x v="1"/>
    <s v="CC-12475"/>
    <s v="Cindy Chapman"/>
    <x v="0"/>
    <x v="0"/>
    <x v="12"/>
    <s v="Texas"/>
    <x v="32"/>
    <x v="2"/>
    <x v="1433"/>
    <x v="1"/>
    <x v="10"/>
    <x v="1421"/>
    <n v="10.272"/>
    <n v="3"/>
    <n v="0.2"/>
    <n v="3.21"/>
    <n v="8.2176000000000009"/>
    <n v="2.0544000000000002"/>
    <x v="3"/>
    <x v="8"/>
    <s v="Q3"/>
    <x v="2"/>
  </r>
  <r>
    <n v="7494"/>
    <s v="US-2017-160836"/>
    <x v="220"/>
    <x v="1259"/>
    <x v="1"/>
    <s v="CC-12475"/>
    <s v="Cindy Chapman"/>
    <x v="0"/>
    <x v="0"/>
    <x v="12"/>
    <s v="Texas"/>
    <x v="32"/>
    <x v="2"/>
    <x v="1213"/>
    <x v="0"/>
    <x v="3"/>
    <x v="1198"/>
    <n v="512.19000000000005"/>
    <n v="5"/>
    <n v="0.3"/>
    <n v="-65.852999999999994"/>
    <n v="358.53300000000002"/>
    <n v="153.65700000000001"/>
    <x v="3"/>
    <x v="8"/>
    <s v="Q3"/>
    <x v="2"/>
  </r>
  <r>
    <n v="7495"/>
    <s v="US-2017-160836"/>
    <x v="220"/>
    <x v="1259"/>
    <x v="1"/>
    <s v="CC-12475"/>
    <s v="Cindy Chapman"/>
    <x v="0"/>
    <x v="0"/>
    <x v="12"/>
    <s v="Texas"/>
    <x v="32"/>
    <x v="2"/>
    <x v="1034"/>
    <x v="1"/>
    <x v="9"/>
    <x v="1025"/>
    <n v="1.556"/>
    <n v="2"/>
    <n v="0.8"/>
    <n v="-4.2012"/>
    <n v="0.31119999999999992"/>
    <n v="1.2448000000000001"/>
    <x v="3"/>
    <x v="8"/>
    <s v="Q3"/>
    <x v="2"/>
  </r>
  <r>
    <n v="7496"/>
    <s v="CA-2017-121048"/>
    <x v="1163"/>
    <x v="11"/>
    <x v="1"/>
    <s v="TC-21295"/>
    <s v="Toby Carlisle"/>
    <x v="0"/>
    <x v="0"/>
    <x v="223"/>
    <s v="California"/>
    <x v="278"/>
    <x v="1"/>
    <x v="757"/>
    <x v="1"/>
    <x v="8"/>
    <x v="755"/>
    <n v="4.4480000000000004"/>
    <n v="2"/>
    <n v="0.2"/>
    <n v="1.4456"/>
    <n v="3.5584000000000007"/>
    <n v="0.88960000000000017"/>
    <x v="3"/>
    <x v="7"/>
    <s v="Q3"/>
    <x v="5"/>
  </r>
  <r>
    <n v="7497"/>
    <s v="CA-2017-121048"/>
    <x v="1163"/>
    <x v="11"/>
    <x v="1"/>
    <s v="TC-21295"/>
    <s v="Toby Carlisle"/>
    <x v="0"/>
    <x v="0"/>
    <x v="223"/>
    <s v="California"/>
    <x v="278"/>
    <x v="1"/>
    <x v="737"/>
    <x v="0"/>
    <x v="5"/>
    <x v="736"/>
    <n v="276.69"/>
    <n v="3"/>
    <n v="0"/>
    <n v="49.804200000000002"/>
    <n v="276.69"/>
    <n v="0"/>
    <x v="3"/>
    <x v="7"/>
    <s v="Q3"/>
    <x v="5"/>
  </r>
  <r>
    <n v="7498"/>
    <s v="CA-2017-121048"/>
    <x v="1163"/>
    <x v="11"/>
    <x v="1"/>
    <s v="TC-21295"/>
    <s v="Toby Carlisle"/>
    <x v="0"/>
    <x v="0"/>
    <x v="223"/>
    <s v="California"/>
    <x v="278"/>
    <x v="1"/>
    <x v="310"/>
    <x v="1"/>
    <x v="13"/>
    <x v="310"/>
    <n v="4.96"/>
    <n v="4"/>
    <n v="0"/>
    <n v="2.3311999999999999"/>
    <n v="4.96"/>
    <n v="0"/>
    <x v="3"/>
    <x v="7"/>
    <s v="Q3"/>
    <x v="5"/>
  </r>
  <r>
    <n v="7499"/>
    <s v="CA-2017-121048"/>
    <x v="1163"/>
    <x v="11"/>
    <x v="1"/>
    <s v="TC-21295"/>
    <s v="Toby Carlisle"/>
    <x v="0"/>
    <x v="0"/>
    <x v="223"/>
    <s v="California"/>
    <x v="278"/>
    <x v="1"/>
    <x v="30"/>
    <x v="1"/>
    <x v="6"/>
    <x v="30"/>
    <n v="71.92"/>
    <n v="4"/>
    <n v="0"/>
    <n v="20.8568"/>
    <n v="71.92"/>
    <n v="0"/>
    <x v="3"/>
    <x v="7"/>
    <s v="Q3"/>
    <x v="5"/>
  </r>
  <r>
    <n v="7500"/>
    <s v="CA-2017-121048"/>
    <x v="1163"/>
    <x v="11"/>
    <x v="1"/>
    <s v="TC-21295"/>
    <s v="Toby Carlisle"/>
    <x v="0"/>
    <x v="0"/>
    <x v="223"/>
    <s v="California"/>
    <x v="278"/>
    <x v="1"/>
    <x v="191"/>
    <x v="0"/>
    <x v="5"/>
    <x v="192"/>
    <n v="18.84"/>
    <n v="3"/>
    <n v="0"/>
    <n v="7.9127999999999998"/>
    <n v="18.84"/>
    <n v="0"/>
    <x v="3"/>
    <x v="7"/>
    <s v="Q3"/>
    <x v="5"/>
  </r>
  <r>
    <n v="7501"/>
    <s v="CA-2017-121048"/>
    <x v="1163"/>
    <x v="11"/>
    <x v="1"/>
    <s v="TC-21295"/>
    <s v="Toby Carlisle"/>
    <x v="0"/>
    <x v="0"/>
    <x v="223"/>
    <s v="California"/>
    <x v="278"/>
    <x v="1"/>
    <x v="437"/>
    <x v="2"/>
    <x v="11"/>
    <x v="437"/>
    <n v="140.97"/>
    <n v="3"/>
    <n v="0"/>
    <n v="19.735800000000001"/>
    <n v="140.97"/>
    <n v="0"/>
    <x v="3"/>
    <x v="7"/>
    <s v="Q3"/>
    <x v="5"/>
  </r>
  <r>
    <n v="7502"/>
    <s v="CA-2017-121048"/>
    <x v="1163"/>
    <x v="11"/>
    <x v="1"/>
    <s v="TC-21295"/>
    <s v="Toby Carlisle"/>
    <x v="0"/>
    <x v="0"/>
    <x v="223"/>
    <s v="California"/>
    <x v="278"/>
    <x v="1"/>
    <x v="34"/>
    <x v="2"/>
    <x v="7"/>
    <x v="34"/>
    <n v="470.37599999999998"/>
    <n v="3"/>
    <n v="0.2"/>
    <n v="52.917299999999997"/>
    <n v="376.30079999999998"/>
    <n v="94.075199999999995"/>
    <x v="3"/>
    <x v="7"/>
    <s v="Q3"/>
    <x v="5"/>
  </r>
  <r>
    <n v="7503"/>
    <s v="US-2017-120147"/>
    <x v="983"/>
    <x v="922"/>
    <x v="3"/>
    <s v="TB-21400"/>
    <s v="Tom Boeckenhauer"/>
    <x v="0"/>
    <x v="0"/>
    <x v="1"/>
    <s v="California"/>
    <x v="1"/>
    <x v="1"/>
    <x v="1279"/>
    <x v="1"/>
    <x v="6"/>
    <x v="1264"/>
    <n v="6.08"/>
    <n v="2"/>
    <n v="0"/>
    <n v="2.0672000000000001"/>
    <n v="6.08"/>
    <n v="0"/>
    <x v="3"/>
    <x v="10"/>
    <s v="Q1"/>
    <x v="6"/>
  </r>
  <r>
    <n v="7504"/>
    <s v="US-2017-120147"/>
    <x v="983"/>
    <x v="922"/>
    <x v="3"/>
    <s v="TB-21400"/>
    <s v="Tom Boeckenhauer"/>
    <x v="0"/>
    <x v="0"/>
    <x v="1"/>
    <s v="California"/>
    <x v="1"/>
    <x v="1"/>
    <x v="53"/>
    <x v="2"/>
    <x v="7"/>
    <x v="53"/>
    <n v="164.792"/>
    <n v="1"/>
    <n v="0.2"/>
    <n v="18.539100000000001"/>
    <n v="131.83360000000002"/>
    <n v="32.958400000000005"/>
    <x v="3"/>
    <x v="10"/>
    <s v="Q1"/>
    <x v="6"/>
  </r>
  <r>
    <n v="7505"/>
    <s v="CA-2016-158043"/>
    <x v="1011"/>
    <x v="1106"/>
    <x v="0"/>
    <s v="JK-15325"/>
    <s v="Jason Klamczynski"/>
    <x v="1"/>
    <x v="0"/>
    <x v="496"/>
    <s v="New Jersey"/>
    <x v="591"/>
    <x v="3"/>
    <x v="1040"/>
    <x v="1"/>
    <x v="12"/>
    <x v="153"/>
    <n v="23.36"/>
    <n v="2"/>
    <n v="0"/>
    <n v="11.68"/>
    <n v="23.36"/>
    <n v="0"/>
    <x v="0"/>
    <x v="9"/>
    <s v="Q1"/>
    <x v="1"/>
  </r>
  <r>
    <n v="7506"/>
    <s v="US-2017-106579"/>
    <x v="110"/>
    <x v="198"/>
    <x v="1"/>
    <s v="BW-11200"/>
    <s v="Ben Wallace"/>
    <x v="0"/>
    <x v="0"/>
    <x v="242"/>
    <s v="Illinois"/>
    <x v="300"/>
    <x v="2"/>
    <x v="338"/>
    <x v="1"/>
    <x v="8"/>
    <x v="338"/>
    <n v="12.176"/>
    <n v="4"/>
    <n v="0.8"/>
    <n v="-18.872800000000002"/>
    <n v="2.4351999999999996"/>
    <n v="9.7408000000000001"/>
    <x v="3"/>
    <x v="1"/>
    <s v="Q2"/>
    <x v="6"/>
  </r>
  <r>
    <n v="7507"/>
    <s v="CA-2014-115889"/>
    <x v="981"/>
    <x v="1057"/>
    <x v="1"/>
    <s v="SH-20395"/>
    <s v="Shahid Hopkins"/>
    <x v="0"/>
    <x v="0"/>
    <x v="8"/>
    <s v="California"/>
    <x v="34"/>
    <x v="1"/>
    <x v="1129"/>
    <x v="2"/>
    <x v="7"/>
    <x v="1117"/>
    <n v="46.384"/>
    <n v="2"/>
    <n v="0.2"/>
    <n v="5.2182000000000004"/>
    <n v="37.107199999999999"/>
    <n v="9.2767999999999997"/>
    <x v="2"/>
    <x v="0"/>
    <s v="Q4"/>
    <x v="1"/>
  </r>
  <r>
    <n v="7508"/>
    <s v="CA-2014-115889"/>
    <x v="981"/>
    <x v="1057"/>
    <x v="1"/>
    <s v="SH-20395"/>
    <s v="Shahid Hopkins"/>
    <x v="0"/>
    <x v="0"/>
    <x v="8"/>
    <s v="California"/>
    <x v="34"/>
    <x v="1"/>
    <x v="245"/>
    <x v="1"/>
    <x v="4"/>
    <x v="246"/>
    <n v="362.92"/>
    <n v="2"/>
    <n v="0"/>
    <n v="105.24679999999999"/>
    <n v="362.92"/>
    <n v="0"/>
    <x v="2"/>
    <x v="0"/>
    <s v="Q4"/>
    <x v="1"/>
  </r>
  <r>
    <n v="7509"/>
    <s v="US-2017-161935"/>
    <x v="1163"/>
    <x v="11"/>
    <x v="1"/>
    <s v="JL-15835"/>
    <s v="John Lee"/>
    <x v="0"/>
    <x v="0"/>
    <x v="38"/>
    <s v="Ohio"/>
    <x v="47"/>
    <x v="3"/>
    <x v="820"/>
    <x v="1"/>
    <x v="10"/>
    <x v="816"/>
    <n v="9.2479999999999993"/>
    <n v="2"/>
    <n v="0.2"/>
    <n v="3.3523999999999998"/>
    <n v="7.3983999999999996"/>
    <n v="1.8495999999999999"/>
    <x v="3"/>
    <x v="7"/>
    <s v="Q3"/>
    <x v="5"/>
  </r>
  <r>
    <n v="7510"/>
    <s v="US-2017-161935"/>
    <x v="1163"/>
    <x v="11"/>
    <x v="1"/>
    <s v="JL-15835"/>
    <s v="John Lee"/>
    <x v="0"/>
    <x v="0"/>
    <x v="38"/>
    <s v="Ohio"/>
    <x v="47"/>
    <x v="3"/>
    <x v="754"/>
    <x v="2"/>
    <x v="7"/>
    <x v="752"/>
    <n v="1889.9459999999999"/>
    <n v="9"/>
    <n v="0.4"/>
    <n v="-377.98919999999998"/>
    <n v="1133.9675999999999"/>
    <n v="755.97839999999997"/>
    <x v="3"/>
    <x v="7"/>
    <s v="Q3"/>
    <x v="5"/>
  </r>
  <r>
    <n v="7511"/>
    <s v="US-2017-161935"/>
    <x v="1163"/>
    <x v="11"/>
    <x v="1"/>
    <s v="JL-15835"/>
    <s v="John Lee"/>
    <x v="0"/>
    <x v="0"/>
    <x v="38"/>
    <s v="Ohio"/>
    <x v="47"/>
    <x v="3"/>
    <x v="170"/>
    <x v="1"/>
    <x v="4"/>
    <x v="171"/>
    <n v="62.04"/>
    <n v="5"/>
    <n v="0.2"/>
    <n v="4.6529999999999996"/>
    <n v="49.632000000000005"/>
    <n v="12.408000000000001"/>
    <x v="3"/>
    <x v="7"/>
    <s v="Q3"/>
    <x v="5"/>
  </r>
  <r>
    <n v="7512"/>
    <s v="US-2017-161935"/>
    <x v="1163"/>
    <x v="11"/>
    <x v="1"/>
    <s v="JL-15835"/>
    <s v="John Lee"/>
    <x v="0"/>
    <x v="0"/>
    <x v="38"/>
    <s v="Ohio"/>
    <x v="47"/>
    <x v="3"/>
    <x v="1071"/>
    <x v="0"/>
    <x v="5"/>
    <x v="1060"/>
    <n v="396.92"/>
    <n v="5"/>
    <n v="0.2"/>
    <n v="148.845"/>
    <n v="317.53600000000006"/>
    <n v="79.384000000000015"/>
    <x v="3"/>
    <x v="7"/>
    <s v="Q3"/>
    <x v="5"/>
  </r>
  <r>
    <n v="7513"/>
    <s v="US-2017-161935"/>
    <x v="1163"/>
    <x v="11"/>
    <x v="1"/>
    <s v="JL-15835"/>
    <s v="John Lee"/>
    <x v="0"/>
    <x v="0"/>
    <x v="38"/>
    <s v="Ohio"/>
    <x v="47"/>
    <x v="3"/>
    <x v="1354"/>
    <x v="1"/>
    <x v="4"/>
    <x v="1340"/>
    <n v="239.45599999999999"/>
    <n v="7"/>
    <n v="0.2"/>
    <n v="17.959199999999999"/>
    <n v="191.56479999999999"/>
    <n v="47.891199999999998"/>
    <x v="3"/>
    <x v="7"/>
    <s v="Q3"/>
    <x v="5"/>
  </r>
  <r>
    <n v="7514"/>
    <s v="US-2017-161935"/>
    <x v="1163"/>
    <x v="11"/>
    <x v="1"/>
    <s v="JL-15835"/>
    <s v="John Lee"/>
    <x v="0"/>
    <x v="0"/>
    <x v="38"/>
    <s v="Ohio"/>
    <x v="47"/>
    <x v="3"/>
    <x v="346"/>
    <x v="1"/>
    <x v="6"/>
    <x v="346"/>
    <n v="13.12"/>
    <n v="5"/>
    <n v="0.2"/>
    <n v="2.1320000000000001"/>
    <n v="10.496"/>
    <n v="2.6240000000000001"/>
    <x v="3"/>
    <x v="7"/>
    <s v="Q3"/>
    <x v="5"/>
  </r>
  <r>
    <n v="7515"/>
    <s v="US-2017-167920"/>
    <x v="34"/>
    <x v="169"/>
    <x v="0"/>
    <s v="JL-15835"/>
    <s v="John Lee"/>
    <x v="0"/>
    <x v="0"/>
    <x v="102"/>
    <s v="Kentucky"/>
    <x v="126"/>
    <x v="0"/>
    <x v="908"/>
    <x v="1"/>
    <x v="8"/>
    <x v="900"/>
    <n v="29.36"/>
    <n v="2"/>
    <n v="0"/>
    <n v="13.505599999999999"/>
    <n v="29.36"/>
    <n v="0"/>
    <x v="3"/>
    <x v="4"/>
    <s v="Q4"/>
    <x v="3"/>
  </r>
  <r>
    <n v="7516"/>
    <s v="US-2017-167920"/>
    <x v="34"/>
    <x v="169"/>
    <x v="0"/>
    <s v="JL-15835"/>
    <s v="John Lee"/>
    <x v="0"/>
    <x v="0"/>
    <x v="102"/>
    <s v="Kentucky"/>
    <x v="126"/>
    <x v="0"/>
    <x v="1428"/>
    <x v="1"/>
    <x v="9"/>
    <x v="1416"/>
    <n v="214.9"/>
    <n v="5"/>
    <n v="0"/>
    <n v="62.320999999999998"/>
    <n v="214.9"/>
    <n v="0"/>
    <x v="3"/>
    <x v="4"/>
    <s v="Q4"/>
    <x v="3"/>
  </r>
  <r>
    <n v="7517"/>
    <s v="US-2017-167920"/>
    <x v="34"/>
    <x v="169"/>
    <x v="0"/>
    <s v="JL-15835"/>
    <s v="John Lee"/>
    <x v="0"/>
    <x v="0"/>
    <x v="102"/>
    <s v="Kentucky"/>
    <x v="126"/>
    <x v="0"/>
    <x v="122"/>
    <x v="1"/>
    <x v="8"/>
    <x v="122"/>
    <n v="15.92"/>
    <n v="4"/>
    <n v="0"/>
    <n v="7.4824000000000002"/>
    <n v="15.92"/>
    <n v="0"/>
    <x v="3"/>
    <x v="4"/>
    <s v="Q4"/>
    <x v="3"/>
  </r>
  <r>
    <n v="7518"/>
    <s v="US-2017-167920"/>
    <x v="34"/>
    <x v="169"/>
    <x v="0"/>
    <s v="JL-15835"/>
    <s v="John Lee"/>
    <x v="0"/>
    <x v="0"/>
    <x v="102"/>
    <s v="Kentucky"/>
    <x v="126"/>
    <x v="0"/>
    <x v="825"/>
    <x v="2"/>
    <x v="11"/>
    <x v="821"/>
    <n v="146.44999999999999"/>
    <n v="5"/>
    <n v="0"/>
    <n v="48.328499999999998"/>
    <n v="146.44999999999999"/>
    <n v="0"/>
    <x v="3"/>
    <x v="4"/>
    <s v="Q4"/>
    <x v="3"/>
  </r>
  <r>
    <n v="7519"/>
    <s v="US-2017-167920"/>
    <x v="34"/>
    <x v="169"/>
    <x v="0"/>
    <s v="JL-15835"/>
    <s v="John Lee"/>
    <x v="0"/>
    <x v="0"/>
    <x v="102"/>
    <s v="Kentucky"/>
    <x v="126"/>
    <x v="0"/>
    <x v="464"/>
    <x v="1"/>
    <x v="4"/>
    <x v="465"/>
    <n v="15.14"/>
    <n v="1"/>
    <n v="0"/>
    <n v="0.60560000000000003"/>
    <n v="15.14"/>
    <n v="0"/>
    <x v="3"/>
    <x v="4"/>
    <s v="Q4"/>
    <x v="3"/>
  </r>
  <r>
    <n v="7520"/>
    <s v="US-2017-167920"/>
    <x v="34"/>
    <x v="169"/>
    <x v="0"/>
    <s v="JL-15835"/>
    <s v="John Lee"/>
    <x v="0"/>
    <x v="0"/>
    <x v="102"/>
    <s v="Kentucky"/>
    <x v="126"/>
    <x v="0"/>
    <x v="1568"/>
    <x v="1"/>
    <x v="2"/>
    <x v="1559"/>
    <n v="5.76"/>
    <n v="2"/>
    <n v="0"/>
    <n v="2.6496"/>
    <n v="5.76"/>
    <n v="0"/>
    <x v="3"/>
    <x v="4"/>
    <s v="Q4"/>
    <x v="3"/>
  </r>
  <r>
    <n v="7521"/>
    <s v="US-2017-167920"/>
    <x v="34"/>
    <x v="169"/>
    <x v="0"/>
    <s v="JL-15835"/>
    <s v="John Lee"/>
    <x v="0"/>
    <x v="0"/>
    <x v="102"/>
    <s v="Kentucky"/>
    <x v="126"/>
    <x v="0"/>
    <x v="890"/>
    <x v="2"/>
    <x v="16"/>
    <x v="883"/>
    <n v="1399.98"/>
    <n v="2"/>
    <n v="0"/>
    <n v="629.99099999999999"/>
    <n v="1399.98"/>
    <n v="0"/>
    <x v="3"/>
    <x v="4"/>
    <s v="Q4"/>
    <x v="3"/>
  </r>
  <r>
    <n v="7522"/>
    <s v="CA-2016-162383"/>
    <x v="64"/>
    <x v="47"/>
    <x v="1"/>
    <s v="MD-17350"/>
    <s v="Maribeth Dona"/>
    <x v="0"/>
    <x v="0"/>
    <x v="152"/>
    <s v="Ohio"/>
    <x v="402"/>
    <x v="3"/>
    <x v="528"/>
    <x v="1"/>
    <x v="8"/>
    <x v="528"/>
    <n v="8.952"/>
    <n v="2"/>
    <n v="0.7"/>
    <n v="-7.46"/>
    <n v="2.6856000000000004"/>
    <n v="6.2664"/>
    <x v="0"/>
    <x v="8"/>
    <s v="Q3"/>
    <x v="2"/>
  </r>
  <r>
    <n v="7523"/>
    <s v="CA-2016-162383"/>
    <x v="64"/>
    <x v="47"/>
    <x v="1"/>
    <s v="MD-17350"/>
    <s v="Maribeth Dona"/>
    <x v="0"/>
    <x v="0"/>
    <x v="152"/>
    <s v="Ohio"/>
    <x v="402"/>
    <x v="3"/>
    <x v="1181"/>
    <x v="1"/>
    <x v="8"/>
    <x v="1167"/>
    <n v="8.8559999999999999"/>
    <n v="6"/>
    <n v="0.7"/>
    <n v="-6.4943999999999997"/>
    <n v="2.6568000000000005"/>
    <n v="6.1991999999999994"/>
    <x v="0"/>
    <x v="8"/>
    <s v="Q3"/>
    <x v="2"/>
  </r>
  <r>
    <n v="7524"/>
    <s v="CA-2016-162383"/>
    <x v="64"/>
    <x v="47"/>
    <x v="1"/>
    <s v="MD-17350"/>
    <s v="Maribeth Dona"/>
    <x v="0"/>
    <x v="0"/>
    <x v="152"/>
    <s v="Ohio"/>
    <x v="402"/>
    <x v="3"/>
    <x v="212"/>
    <x v="0"/>
    <x v="1"/>
    <x v="213"/>
    <n v="85.245999999999995"/>
    <n v="2"/>
    <n v="0.3"/>
    <n v="-1.2178"/>
    <n v="59.672199999999989"/>
    <n v="25.573799999999999"/>
    <x v="0"/>
    <x v="8"/>
    <s v="Q3"/>
    <x v="2"/>
  </r>
  <r>
    <n v="7525"/>
    <s v="CA-2014-125731"/>
    <x v="1076"/>
    <x v="370"/>
    <x v="1"/>
    <s v="CL-12565"/>
    <s v="Clay Ludtke"/>
    <x v="0"/>
    <x v="0"/>
    <x v="345"/>
    <s v="Oregon"/>
    <x v="426"/>
    <x v="1"/>
    <x v="776"/>
    <x v="1"/>
    <x v="12"/>
    <x v="775"/>
    <n v="21.728000000000002"/>
    <n v="7"/>
    <n v="0.2"/>
    <n v="7.6048"/>
    <n v="17.382400000000001"/>
    <n v="4.3456000000000001"/>
    <x v="2"/>
    <x v="8"/>
    <s v="Q3"/>
    <x v="4"/>
  </r>
  <r>
    <n v="7526"/>
    <s v="CA-2014-125731"/>
    <x v="1076"/>
    <x v="370"/>
    <x v="1"/>
    <s v="CL-12565"/>
    <s v="Clay Ludtke"/>
    <x v="0"/>
    <x v="0"/>
    <x v="345"/>
    <s v="Oregon"/>
    <x v="426"/>
    <x v="1"/>
    <x v="873"/>
    <x v="0"/>
    <x v="1"/>
    <x v="867"/>
    <n v="1487.04"/>
    <n v="5"/>
    <n v="0.2"/>
    <n v="148.70400000000001"/>
    <n v="1189.6320000000001"/>
    <n v="297.40800000000002"/>
    <x v="2"/>
    <x v="8"/>
    <s v="Q3"/>
    <x v="4"/>
  </r>
  <r>
    <n v="7527"/>
    <s v="US-2017-106145"/>
    <x v="986"/>
    <x v="255"/>
    <x v="3"/>
    <s v="RA-19885"/>
    <s v="Ruben Ausman"/>
    <x v="1"/>
    <x v="0"/>
    <x v="8"/>
    <s v="California"/>
    <x v="9"/>
    <x v="1"/>
    <x v="1606"/>
    <x v="1"/>
    <x v="12"/>
    <x v="153"/>
    <n v="71.88"/>
    <n v="6"/>
    <n v="0"/>
    <n v="33.064799999999998"/>
    <n v="71.88"/>
    <n v="0"/>
    <x v="3"/>
    <x v="8"/>
    <s v="Q3"/>
    <x v="0"/>
  </r>
  <r>
    <n v="7528"/>
    <s v="US-2017-106145"/>
    <x v="986"/>
    <x v="255"/>
    <x v="3"/>
    <s v="RA-19885"/>
    <s v="Ruben Ausman"/>
    <x v="1"/>
    <x v="0"/>
    <x v="8"/>
    <s v="California"/>
    <x v="9"/>
    <x v="1"/>
    <x v="1392"/>
    <x v="0"/>
    <x v="5"/>
    <x v="1378"/>
    <n v="9.24"/>
    <n v="3"/>
    <n v="0"/>
    <n v="2.9567999999999999"/>
    <n v="9.24"/>
    <n v="0"/>
    <x v="3"/>
    <x v="8"/>
    <s v="Q3"/>
    <x v="0"/>
  </r>
  <r>
    <n v="7529"/>
    <s v="US-2017-106145"/>
    <x v="986"/>
    <x v="255"/>
    <x v="3"/>
    <s v="RA-19885"/>
    <s v="Ruben Ausman"/>
    <x v="1"/>
    <x v="0"/>
    <x v="8"/>
    <s v="California"/>
    <x v="9"/>
    <x v="1"/>
    <x v="1357"/>
    <x v="1"/>
    <x v="10"/>
    <x v="1343"/>
    <n v="35.880000000000003"/>
    <n v="6"/>
    <n v="0"/>
    <n v="16.146000000000001"/>
    <n v="35.880000000000003"/>
    <n v="0"/>
    <x v="3"/>
    <x v="8"/>
    <s v="Q3"/>
    <x v="0"/>
  </r>
  <r>
    <n v="7530"/>
    <s v="US-2017-106145"/>
    <x v="986"/>
    <x v="255"/>
    <x v="3"/>
    <s v="RA-19885"/>
    <s v="Ruben Ausman"/>
    <x v="1"/>
    <x v="0"/>
    <x v="8"/>
    <s v="California"/>
    <x v="9"/>
    <x v="1"/>
    <x v="20"/>
    <x v="1"/>
    <x v="8"/>
    <x v="20"/>
    <n v="17.04"/>
    <n v="3"/>
    <n v="0.2"/>
    <n v="5.5380000000000003"/>
    <n v="13.632"/>
    <n v="3.4079999999999999"/>
    <x v="3"/>
    <x v="8"/>
    <s v="Q3"/>
    <x v="0"/>
  </r>
  <r>
    <n v="7531"/>
    <s v="US-2017-106145"/>
    <x v="986"/>
    <x v="255"/>
    <x v="3"/>
    <s v="RA-19885"/>
    <s v="Ruben Ausman"/>
    <x v="1"/>
    <x v="0"/>
    <x v="8"/>
    <s v="California"/>
    <x v="9"/>
    <x v="1"/>
    <x v="760"/>
    <x v="1"/>
    <x v="8"/>
    <x v="758"/>
    <n v="931.17600000000004"/>
    <n v="3"/>
    <n v="0.2"/>
    <n v="314.27190000000002"/>
    <n v="744.94080000000008"/>
    <n v="186.23520000000002"/>
    <x v="3"/>
    <x v="8"/>
    <s v="Q3"/>
    <x v="0"/>
  </r>
  <r>
    <n v="7532"/>
    <s v="CA-2016-107146"/>
    <x v="26"/>
    <x v="1210"/>
    <x v="2"/>
    <s v="LC-16885"/>
    <s v="Lena Creighton"/>
    <x v="0"/>
    <x v="0"/>
    <x v="497"/>
    <s v="Colorado"/>
    <x v="592"/>
    <x v="1"/>
    <x v="1319"/>
    <x v="0"/>
    <x v="5"/>
    <x v="1305"/>
    <n v="266.35199999999998"/>
    <n v="3"/>
    <n v="0.2"/>
    <n v="-13.317600000000001"/>
    <n v="213.08159999999998"/>
    <n v="53.270399999999995"/>
    <x v="0"/>
    <x v="1"/>
    <s v="Q2"/>
    <x v="5"/>
  </r>
  <r>
    <n v="7533"/>
    <s v="CA-2016-107146"/>
    <x v="26"/>
    <x v="1210"/>
    <x v="2"/>
    <s v="LC-16885"/>
    <s v="Lena Creighton"/>
    <x v="0"/>
    <x v="0"/>
    <x v="497"/>
    <s v="Colorado"/>
    <x v="592"/>
    <x v="1"/>
    <x v="531"/>
    <x v="0"/>
    <x v="1"/>
    <x v="531"/>
    <n v="483.13600000000002"/>
    <n v="4"/>
    <n v="0.2"/>
    <n v="54.352800000000002"/>
    <n v="386.50880000000006"/>
    <n v="96.627200000000016"/>
    <x v="0"/>
    <x v="1"/>
    <s v="Q2"/>
    <x v="5"/>
  </r>
  <r>
    <n v="7534"/>
    <s v="US-2017-134642"/>
    <x v="906"/>
    <x v="694"/>
    <x v="1"/>
    <s v="SW-20245"/>
    <s v="Scot Wooten"/>
    <x v="0"/>
    <x v="0"/>
    <x v="202"/>
    <s v="North Carolina"/>
    <x v="253"/>
    <x v="0"/>
    <x v="812"/>
    <x v="0"/>
    <x v="1"/>
    <x v="809"/>
    <n v="196.78399999999999"/>
    <n v="2"/>
    <n v="0.2"/>
    <n v="-22.138200000000001"/>
    <n v="157.4272"/>
    <n v="39.3568"/>
    <x v="3"/>
    <x v="11"/>
    <s v="Q1"/>
    <x v="3"/>
  </r>
  <r>
    <n v="7535"/>
    <s v="US-2017-134642"/>
    <x v="906"/>
    <x v="694"/>
    <x v="1"/>
    <s v="SW-20245"/>
    <s v="Scot Wooten"/>
    <x v="0"/>
    <x v="0"/>
    <x v="202"/>
    <s v="North Carolina"/>
    <x v="253"/>
    <x v="0"/>
    <x v="266"/>
    <x v="0"/>
    <x v="0"/>
    <x v="266"/>
    <n v="231.92"/>
    <n v="5"/>
    <n v="0.2"/>
    <n v="5.798"/>
    <n v="185.536"/>
    <n v="46.384"/>
    <x v="3"/>
    <x v="11"/>
    <s v="Q1"/>
    <x v="3"/>
  </r>
  <r>
    <n v="7536"/>
    <s v="US-2017-160143"/>
    <x v="185"/>
    <x v="377"/>
    <x v="1"/>
    <s v="HG-14965"/>
    <s v="Henry Goldwyn"/>
    <x v="1"/>
    <x v="0"/>
    <x v="1"/>
    <s v="California"/>
    <x v="25"/>
    <x v="1"/>
    <x v="558"/>
    <x v="1"/>
    <x v="14"/>
    <x v="557"/>
    <n v="29.7"/>
    <n v="3"/>
    <n v="0"/>
    <n v="8.0190000000000001"/>
    <n v="29.7"/>
    <n v="0"/>
    <x v="3"/>
    <x v="10"/>
    <s v="Q1"/>
    <x v="5"/>
  </r>
  <r>
    <n v="7537"/>
    <s v="CA-2017-103415"/>
    <x v="734"/>
    <x v="274"/>
    <x v="1"/>
    <s v="MV-17485"/>
    <s v="Mark Van Huff"/>
    <x v="0"/>
    <x v="0"/>
    <x v="12"/>
    <s v="Texas"/>
    <x v="16"/>
    <x v="2"/>
    <x v="1793"/>
    <x v="0"/>
    <x v="5"/>
    <x v="1783"/>
    <n v="13.592000000000001"/>
    <n v="2"/>
    <n v="0.6"/>
    <n v="-14.271599999999999"/>
    <n v="5.4368000000000007"/>
    <n v="8.1552000000000007"/>
    <x v="3"/>
    <x v="4"/>
    <s v="Q4"/>
    <x v="1"/>
  </r>
  <r>
    <n v="7538"/>
    <s v="CA-2016-106460"/>
    <x v="317"/>
    <x v="465"/>
    <x v="0"/>
    <s v="GT-14710"/>
    <s v="Greg Tran"/>
    <x v="0"/>
    <x v="0"/>
    <x v="8"/>
    <s v="California"/>
    <x v="9"/>
    <x v="1"/>
    <x v="129"/>
    <x v="1"/>
    <x v="10"/>
    <x v="130"/>
    <n v="70.88"/>
    <n v="2"/>
    <n v="0"/>
    <n v="33.313600000000001"/>
    <n v="70.88"/>
    <n v="0"/>
    <x v="0"/>
    <x v="11"/>
    <s v="Q1"/>
    <x v="5"/>
  </r>
  <r>
    <n v="7539"/>
    <s v="US-2017-112347"/>
    <x v="574"/>
    <x v="792"/>
    <x v="1"/>
    <s v="BS-11380"/>
    <s v="Bill Stewart"/>
    <x v="1"/>
    <x v="0"/>
    <x v="60"/>
    <s v="Colorado"/>
    <x v="76"/>
    <x v="1"/>
    <x v="384"/>
    <x v="1"/>
    <x v="4"/>
    <x v="385"/>
    <n v="114.288"/>
    <n v="1"/>
    <n v="0.2"/>
    <n v="12.8574"/>
    <n v="91.430400000000006"/>
    <n v="22.857600000000001"/>
    <x v="3"/>
    <x v="4"/>
    <s v="Q4"/>
    <x v="3"/>
  </r>
  <r>
    <n v="7540"/>
    <s v="US-2017-112347"/>
    <x v="574"/>
    <x v="792"/>
    <x v="1"/>
    <s v="BS-11380"/>
    <s v="Bill Stewart"/>
    <x v="1"/>
    <x v="0"/>
    <x v="60"/>
    <s v="Colorado"/>
    <x v="76"/>
    <x v="1"/>
    <x v="785"/>
    <x v="1"/>
    <x v="8"/>
    <x v="784"/>
    <n v="36.624000000000002"/>
    <n v="8"/>
    <n v="0.7"/>
    <n v="-24.416"/>
    <n v="10.987200000000003"/>
    <n v="25.636800000000001"/>
    <x v="3"/>
    <x v="4"/>
    <s v="Q4"/>
    <x v="3"/>
  </r>
  <r>
    <n v="7541"/>
    <s v="US-2017-112347"/>
    <x v="574"/>
    <x v="792"/>
    <x v="1"/>
    <s v="BS-11380"/>
    <s v="Bill Stewart"/>
    <x v="1"/>
    <x v="0"/>
    <x v="60"/>
    <s v="Colorado"/>
    <x v="76"/>
    <x v="1"/>
    <x v="1659"/>
    <x v="0"/>
    <x v="0"/>
    <x v="1647"/>
    <n v="242.352"/>
    <n v="8"/>
    <n v="0.7"/>
    <n v="-363.52800000000002"/>
    <n v="72.705600000000018"/>
    <n v="169.6464"/>
    <x v="3"/>
    <x v="4"/>
    <s v="Q4"/>
    <x v="3"/>
  </r>
  <r>
    <n v="7542"/>
    <s v="US-2017-112347"/>
    <x v="574"/>
    <x v="792"/>
    <x v="1"/>
    <s v="BS-11380"/>
    <s v="Bill Stewart"/>
    <x v="1"/>
    <x v="0"/>
    <x v="60"/>
    <s v="Colorado"/>
    <x v="76"/>
    <x v="1"/>
    <x v="1670"/>
    <x v="2"/>
    <x v="7"/>
    <x v="1658"/>
    <n v="49.616"/>
    <n v="2"/>
    <n v="0.2"/>
    <n v="4.9615999999999998"/>
    <n v="39.692800000000005"/>
    <n v="9.9232000000000014"/>
    <x v="3"/>
    <x v="4"/>
    <s v="Q4"/>
    <x v="3"/>
  </r>
  <r>
    <n v="7543"/>
    <s v="US-2017-112347"/>
    <x v="574"/>
    <x v="792"/>
    <x v="1"/>
    <s v="BS-11380"/>
    <s v="Bill Stewart"/>
    <x v="1"/>
    <x v="0"/>
    <x v="60"/>
    <s v="Colorado"/>
    <x v="76"/>
    <x v="1"/>
    <x v="1060"/>
    <x v="0"/>
    <x v="5"/>
    <x v="1049"/>
    <n v="508.70400000000001"/>
    <n v="6"/>
    <n v="0.2"/>
    <n v="0"/>
    <n v="406.96320000000003"/>
    <n v="101.74080000000001"/>
    <x v="3"/>
    <x v="4"/>
    <s v="Q4"/>
    <x v="3"/>
  </r>
  <r>
    <n v="7544"/>
    <s v="US-2017-112347"/>
    <x v="574"/>
    <x v="792"/>
    <x v="1"/>
    <s v="BS-11380"/>
    <s v="Bill Stewart"/>
    <x v="1"/>
    <x v="0"/>
    <x v="60"/>
    <s v="Colorado"/>
    <x v="76"/>
    <x v="1"/>
    <x v="1378"/>
    <x v="2"/>
    <x v="7"/>
    <x v="1363"/>
    <n v="57.36"/>
    <n v="6"/>
    <n v="0.2"/>
    <n v="-14.34"/>
    <n v="45.888000000000005"/>
    <n v="11.472000000000001"/>
    <x v="3"/>
    <x v="4"/>
    <s v="Q4"/>
    <x v="3"/>
  </r>
  <r>
    <n v="7545"/>
    <s v="US-2017-112347"/>
    <x v="574"/>
    <x v="792"/>
    <x v="1"/>
    <s v="BS-11380"/>
    <s v="Bill Stewart"/>
    <x v="1"/>
    <x v="0"/>
    <x v="60"/>
    <s v="Colorado"/>
    <x v="76"/>
    <x v="1"/>
    <x v="629"/>
    <x v="0"/>
    <x v="1"/>
    <x v="629"/>
    <n v="906.68"/>
    <n v="5"/>
    <n v="0.2"/>
    <n v="68.001000000000005"/>
    <n v="725.34400000000005"/>
    <n v="181.33600000000001"/>
    <x v="3"/>
    <x v="4"/>
    <s v="Q4"/>
    <x v="3"/>
  </r>
  <r>
    <n v="7546"/>
    <s v="CA-2014-103492"/>
    <x v="982"/>
    <x v="323"/>
    <x v="1"/>
    <s v="CM-12715"/>
    <s v="Craig Molinari"/>
    <x v="1"/>
    <x v="0"/>
    <x v="114"/>
    <s v="Texas"/>
    <x v="143"/>
    <x v="2"/>
    <x v="1521"/>
    <x v="2"/>
    <x v="7"/>
    <x v="1508"/>
    <n v="719.952"/>
    <n v="6"/>
    <n v="0.2"/>
    <n v="71.995199999999997"/>
    <n v="575.96159999999998"/>
    <n v="143.99039999999999"/>
    <x v="2"/>
    <x v="2"/>
    <s v="Q4"/>
    <x v="5"/>
  </r>
  <r>
    <n v="7547"/>
    <s v="CA-2014-103492"/>
    <x v="982"/>
    <x v="323"/>
    <x v="1"/>
    <s v="CM-12715"/>
    <s v="Craig Molinari"/>
    <x v="1"/>
    <x v="0"/>
    <x v="114"/>
    <s v="Texas"/>
    <x v="143"/>
    <x v="2"/>
    <x v="524"/>
    <x v="2"/>
    <x v="7"/>
    <x v="524"/>
    <n v="755.94399999999996"/>
    <n v="7"/>
    <n v="0.2"/>
    <n v="66.145099999999999"/>
    <n v="604.75519999999995"/>
    <n v="151.18879999999999"/>
    <x v="2"/>
    <x v="2"/>
    <s v="Q4"/>
    <x v="5"/>
  </r>
  <r>
    <n v="7548"/>
    <s v="CA-2014-103492"/>
    <x v="982"/>
    <x v="323"/>
    <x v="1"/>
    <s v="CM-12715"/>
    <s v="Craig Molinari"/>
    <x v="1"/>
    <x v="0"/>
    <x v="114"/>
    <s v="Texas"/>
    <x v="143"/>
    <x v="2"/>
    <x v="1224"/>
    <x v="1"/>
    <x v="8"/>
    <x v="1208"/>
    <n v="11.98"/>
    <n v="5"/>
    <n v="0.8"/>
    <n v="-19.167999999999999"/>
    <n v="2.3959999999999995"/>
    <n v="9.5840000000000014"/>
    <x v="2"/>
    <x v="2"/>
    <s v="Q4"/>
    <x v="5"/>
  </r>
  <r>
    <n v="7549"/>
    <s v="CA-2014-103492"/>
    <x v="982"/>
    <x v="323"/>
    <x v="1"/>
    <s v="CM-12715"/>
    <s v="Craig Molinari"/>
    <x v="1"/>
    <x v="0"/>
    <x v="114"/>
    <s v="Texas"/>
    <x v="143"/>
    <x v="2"/>
    <x v="307"/>
    <x v="1"/>
    <x v="8"/>
    <x v="307"/>
    <n v="0.89800000000000002"/>
    <n v="1"/>
    <n v="0.8"/>
    <n v="-1.5714999999999999"/>
    <n v="0.17959999999999995"/>
    <n v="0.71840000000000004"/>
    <x v="2"/>
    <x v="2"/>
    <s v="Q4"/>
    <x v="5"/>
  </r>
  <r>
    <n v="7550"/>
    <s v="CA-2016-136595"/>
    <x v="64"/>
    <x v="62"/>
    <x v="2"/>
    <s v="EM-13825"/>
    <s v="Elizabeth Moffitt"/>
    <x v="1"/>
    <x v="0"/>
    <x v="12"/>
    <s v="Texas"/>
    <x v="66"/>
    <x v="2"/>
    <x v="1381"/>
    <x v="0"/>
    <x v="5"/>
    <x v="1366"/>
    <n v="21.204000000000001"/>
    <n v="3"/>
    <n v="0.6"/>
    <n v="-11.6622"/>
    <n v="8.4816000000000003"/>
    <n v="12.7224"/>
    <x v="0"/>
    <x v="8"/>
    <s v="Q3"/>
    <x v="2"/>
  </r>
  <r>
    <n v="7551"/>
    <s v="CA-2014-140396"/>
    <x v="1164"/>
    <x v="573"/>
    <x v="1"/>
    <s v="KH-16330"/>
    <s v="Katharine Harms"/>
    <x v="1"/>
    <x v="0"/>
    <x v="20"/>
    <s v="New York"/>
    <x v="23"/>
    <x v="3"/>
    <x v="1758"/>
    <x v="1"/>
    <x v="12"/>
    <x v="1711"/>
    <n v="34.74"/>
    <n v="3"/>
    <n v="0"/>
    <n v="17.37"/>
    <n v="34.74"/>
    <n v="0"/>
    <x v="2"/>
    <x v="0"/>
    <s v="Q4"/>
    <x v="6"/>
  </r>
  <r>
    <n v="7552"/>
    <s v="CA-2014-140396"/>
    <x v="1164"/>
    <x v="573"/>
    <x v="1"/>
    <s v="KH-16330"/>
    <s v="Katharine Harms"/>
    <x v="1"/>
    <x v="0"/>
    <x v="20"/>
    <s v="New York"/>
    <x v="23"/>
    <x v="3"/>
    <x v="872"/>
    <x v="2"/>
    <x v="7"/>
    <x v="866"/>
    <n v="833.94"/>
    <n v="6"/>
    <n v="0"/>
    <n v="216.8244"/>
    <n v="833.94"/>
    <n v="0"/>
    <x v="2"/>
    <x v="0"/>
    <s v="Q4"/>
    <x v="6"/>
  </r>
  <r>
    <n v="7553"/>
    <s v="CA-2014-140396"/>
    <x v="1164"/>
    <x v="573"/>
    <x v="1"/>
    <s v="KH-16330"/>
    <s v="Katharine Harms"/>
    <x v="1"/>
    <x v="0"/>
    <x v="20"/>
    <s v="New York"/>
    <x v="23"/>
    <x v="3"/>
    <x v="806"/>
    <x v="1"/>
    <x v="8"/>
    <x v="804"/>
    <n v="12.96"/>
    <n v="3"/>
    <n v="0.2"/>
    <n v="4.5359999999999996"/>
    <n v="10.368000000000002"/>
    <n v="2.5920000000000005"/>
    <x v="2"/>
    <x v="0"/>
    <s v="Q4"/>
    <x v="6"/>
  </r>
  <r>
    <n v="7554"/>
    <s v="CA-2014-140396"/>
    <x v="1164"/>
    <x v="573"/>
    <x v="1"/>
    <s v="KH-16330"/>
    <s v="Katharine Harms"/>
    <x v="1"/>
    <x v="0"/>
    <x v="20"/>
    <s v="New York"/>
    <x v="23"/>
    <x v="3"/>
    <x v="1396"/>
    <x v="1"/>
    <x v="10"/>
    <x v="1383"/>
    <n v="25.92"/>
    <n v="4"/>
    <n v="0"/>
    <n v="12.441599999999999"/>
    <n v="25.92"/>
    <n v="0"/>
    <x v="2"/>
    <x v="0"/>
    <s v="Q4"/>
    <x v="6"/>
  </r>
  <r>
    <n v="7555"/>
    <s v="CA-2014-114181"/>
    <x v="1025"/>
    <x v="1260"/>
    <x v="0"/>
    <s v="AF-10885"/>
    <s v="Art Foster"/>
    <x v="0"/>
    <x v="0"/>
    <x v="10"/>
    <s v="Pennsylvania"/>
    <x v="63"/>
    <x v="3"/>
    <x v="899"/>
    <x v="0"/>
    <x v="0"/>
    <x v="892"/>
    <n v="349.96499999999997"/>
    <n v="7"/>
    <n v="0.5"/>
    <n v="-216.97829999999999"/>
    <n v="174.98249999999999"/>
    <n v="174.98249999999999"/>
    <x v="2"/>
    <x v="5"/>
    <s v="Q2"/>
    <x v="3"/>
  </r>
  <r>
    <n v="7556"/>
    <s v="CA-2014-114181"/>
    <x v="1025"/>
    <x v="1260"/>
    <x v="0"/>
    <s v="AF-10885"/>
    <s v="Art Foster"/>
    <x v="0"/>
    <x v="0"/>
    <x v="10"/>
    <s v="Pennsylvania"/>
    <x v="63"/>
    <x v="3"/>
    <x v="796"/>
    <x v="1"/>
    <x v="6"/>
    <x v="794"/>
    <n v="22.32"/>
    <n v="5"/>
    <n v="0.2"/>
    <n v="5.3010000000000002"/>
    <n v="17.856000000000002"/>
    <n v="4.4640000000000004"/>
    <x v="2"/>
    <x v="5"/>
    <s v="Q2"/>
    <x v="3"/>
  </r>
  <r>
    <n v="7557"/>
    <s v="CA-2017-159506"/>
    <x v="344"/>
    <x v="348"/>
    <x v="1"/>
    <s v="JR-16210"/>
    <s v="Justin Ritter"/>
    <x v="1"/>
    <x v="0"/>
    <x v="38"/>
    <s v="Indiana"/>
    <x v="134"/>
    <x v="2"/>
    <x v="954"/>
    <x v="1"/>
    <x v="10"/>
    <x v="947"/>
    <n v="158.28"/>
    <n v="6"/>
    <n v="0"/>
    <n v="72.808800000000005"/>
    <n v="158.28"/>
    <n v="0"/>
    <x v="3"/>
    <x v="0"/>
    <s v="Q4"/>
    <x v="2"/>
  </r>
  <r>
    <n v="7558"/>
    <s v="CA-2017-159506"/>
    <x v="344"/>
    <x v="348"/>
    <x v="1"/>
    <s v="JR-16210"/>
    <s v="Justin Ritter"/>
    <x v="1"/>
    <x v="0"/>
    <x v="38"/>
    <s v="Indiana"/>
    <x v="134"/>
    <x v="2"/>
    <x v="896"/>
    <x v="1"/>
    <x v="8"/>
    <x v="889"/>
    <n v="497.94"/>
    <n v="3"/>
    <n v="0"/>
    <n v="224.07300000000001"/>
    <n v="497.94"/>
    <n v="0"/>
    <x v="3"/>
    <x v="0"/>
    <s v="Q4"/>
    <x v="2"/>
  </r>
  <r>
    <n v="7559"/>
    <s v="US-2014-137155"/>
    <x v="301"/>
    <x v="840"/>
    <x v="1"/>
    <s v="DL-12925"/>
    <s v="Daniel Lacy"/>
    <x v="0"/>
    <x v="0"/>
    <x v="85"/>
    <s v="New York"/>
    <x v="254"/>
    <x v="3"/>
    <x v="159"/>
    <x v="1"/>
    <x v="9"/>
    <x v="160"/>
    <n v="533.94000000000005"/>
    <n v="3"/>
    <n v="0"/>
    <n v="154.8426"/>
    <n v="533.94000000000005"/>
    <n v="0"/>
    <x v="2"/>
    <x v="0"/>
    <s v="Q4"/>
    <x v="3"/>
  </r>
  <r>
    <n v="7560"/>
    <s v="US-2014-137155"/>
    <x v="301"/>
    <x v="840"/>
    <x v="1"/>
    <s v="DL-12925"/>
    <s v="Daniel Lacy"/>
    <x v="0"/>
    <x v="0"/>
    <x v="85"/>
    <s v="New York"/>
    <x v="254"/>
    <x v="3"/>
    <x v="964"/>
    <x v="1"/>
    <x v="10"/>
    <x v="957"/>
    <n v="167.94"/>
    <n v="3"/>
    <n v="0"/>
    <n v="82.290599999999998"/>
    <n v="167.94"/>
    <n v="0"/>
    <x v="2"/>
    <x v="0"/>
    <s v="Q4"/>
    <x v="3"/>
  </r>
  <r>
    <n v="7561"/>
    <s v="US-2014-137155"/>
    <x v="301"/>
    <x v="840"/>
    <x v="1"/>
    <s v="DL-12925"/>
    <s v="Daniel Lacy"/>
    <x v="0"/>
    <x v="0"/>
    <x v="85"/>
    <s v="New York"/>
    <x v="254"/>
    <x v="3"/>
    <x v="1226"/>
    <x v="0"/>
    <x v="5"/>
    <x v="1210"/>
    <n v="31.68"/>
    <n v="6"/>
    <n v="0"/>
    <n v="9.8208000000000002"/>
    <n v="31.68"/>
    <n v="0"/>
    <x v="2"/>
    <x v="0"/>
    <s v="Q4"/>
    <x v="3"/>
  </r>
  <r>
    <n v="7562"/>
    <s v="CA-2016-105746"/>
    <x v="945"/>
    <x v="1015"/>
    <x v="2"/>
    <s v="BD-11605"/>
    <s v="Brian Dahlen"/>
    <x v="0"/>
    <x v="0"/>
    <x v="152"/>
    <s v="Pennsylvania"/>
    <x v="207"/>
    <x v="3"/>
    <x v="1"/>
    <x v="0"/>
    <x v="1"/>
    <x v="1"/>
    <n v="170.786"/>
    <n v="1"/>
    <n v="0.3"/>
    <n v="0"/>
    <n v="119.55019999999999"/>
    <n v="51.235799999999998"/>
    <x v="0"/>
    <x v="4"/>
    <s v="Q4"/>
    <x v="5"/>
  </r>
  <r>
    <n v="7563"/>
    <s v="US-2016-104815"/>
    <x v="323"/>
    <x v="62"/>
    <x v="1"/>
    <s v="RB-19570"/>
    <s v="Rob Beeghly"/>
    <x v="0"/>
    <x v="0"/>
    <x v="22"/>
    <s v="Illinois"/>
    <x v="26"/>
    <x v="2"/>
    <x v="1638"/>
    <x v="0"/>
    <x v="0"/>
    <x v="1628"/>
    <n v="198.744"/>
    <n v="4"/>
    <n v="0.3"/>
    <n v="0"/>
    <n v="139.1208"/>
    <n v="59.623199999999997"/>
    <x v="0"/>
    <x v="8"/>
    <s v="Q3"/>
    <x v="3"/>
  </r>
  <r>
    <n v="7564"/>
    <s v="CA-2017-157672"/>
    <x v="361"/>
    <x v="951"/>
    <x v="2"/>
    <s v="RB-19795"/>
    <s v="Ross Baird"/>
    <x v="2"/>
    <x v="0"/>
    <x v="60"/>
    <s v="Colorado"/>
    <x v="76"/>
    <x v="1"/>
    <x v="685"/>
    <x v="2"/>
    <x v="11"/>
    <x v="685"/>
    <n v="63.823999999999998"/>
    <n v="2"/>
    <n v="0.2"/>
    <n v="13.5626"/>
    <n v="51.059200000000004"/>
    <n v="12.764800000000001"/>
    <x v="3"/>
    <x v="2"/>
    <s v="Q4"/>
    <x v="6"/>
  </r>
  <r>
    <n v="7565"/>
    <s v="US-2016-166660"/>
    <x v="806"/>
    <x v="1261"/>
    <x v="0"/>
    <s v="TB-21250"/>
    <s v="Tim Brockman"/>
    <x v="0"/>
    <x v="0"/>
    <x v="4"/>
    <s v="Washington"/>
    <x v="5"/>
    <x v="1"/>
    <x v="1349"/>
    <x v="0"/>
    <x v="1"/>
    <x v="1335"/>
    <n v="435.16800000000001"/>
    <n v="4"/>
    <n v="0.2"/>
    <n v="-59.835599999999999"/>
    <n v="348.13440000000003"/>
    <n v="87.033600000000007"/>
    <x v="0"/>
    <x v="9"/>
    <s v="Q1"/>
    <x v="3"/>
  </r>
  <r>
    <n v="7566"/>
    <s v="US-2016-166660"/>
    <x v="806"/>
    <x v="1261"/>
    <x v="0"/>
    <s v="TB-21250"/>
    <s v="Tim Brockman"/>
    <x v="0"/>
    <x v="0"/>
    <x v="4"/>
    <s v="Washington"/>
    <x v="5"/>
    <x v="1"/>
    <x v="1195"/>
    <x v="0"/>
    <x v="0"/>
    <x v="1180"/>
    <n v="48.58"/>
    <n v="1"/>
    <n v="0"/>
    <n v="7.7728000000000002"/>
    <n v="48.58"/>
    <n v="0"/>
    <x v="0"/>
    <x v="9"/>
    <s v="Q1"/>
    <x v="3"/>
  </r>
  <r>
    <n v="7567"/>
    <s v="CA-2017-140802"/>
    <x v="81"/>
    <x v="880"/>
    <x v="2"/>
    <s v="KN-16390"/>
    <s v="Katherine Nockton"/>
    <x v="1"/>
    <x v="0"/>
    <x v="12"/>
    <s v="Texas"/>
    <x v="32"/>
    <x v="2"/>
    <x v="84"/>
    <x v="2"/>
    <x v="11"/>
    <x v="84"/>
    <n v="47.975999999999999"/>
    <n v="3"/>
    <n v="0.2"/>
    <n v="8.3957999999999995"/>
    <n v="38.380800000000001"/>
    <n v="9.5952000000000002"/>
    <x v="3"/>
    <x v="3"/>
    <s v="Q2"/>
    <x v="5"/>
  </r>
  <r>
    <n v="7568"/>
    <s v="CA-2017-140802"/>
    <x v="81"/>
    <x v="880"/>
    <x v="2"/>
    <s v="KN-16390"/>
    <s v="Katherine Nockton"/>
    <x v="1"/>
    <x v="0"/>
    <x v="12"/>
    <s v="Texas"/>
    <x v="32"/>
    <x v="2"/>
    <x v="1483"/>
    <x v="1"/>
    <x v="10"/>
    <x v="1470"/>
    <n v="20.736000000000001"/>
    <n v="4"/>
    <n v="0.2"/>
    <n v="7.2576000000000001"/>
    <n v="16.588800000000003"/>
    <n v="4.1472000000000007"/>
    <x v="3"/>
    <x v="3"/>
    <s v="Q2"/>
    <x v="5"/>
  </r>
  <r>
    <n v="7569"/>
    <s v="CA-2014-133830"/>
    <x v="29"/>
    <x v="28"/>
    <x v="1"/>
    <s v="RL-19615"/>
    <s v="Rob Lucas"/>
    <x v="0"/>
    <x v="0"/>
    <x v="1"/>
    <s v="California"/>
    <x v="62"/>
    <x v="1"/>
    <x v="425"/>
    <x v="1"/>
    <x v="6"/>
    <x v="425"/>
    <n v="26.46"/>
    <n v="9"/>
    <n v="0"/>
    <n v="11.907"/>
    <n v="26.46"/>
    <n v="0"/>
    <x v="2"/>
    <x v="4"/>
    <s v="Q4"/>
    <x v="5"/>
  </r>
  <r>
    <n v="7570"/>
    <s v="CA-2014-133830"/>
    <x v="29"/>
    <x v="28"/>
    <x v="1"/>
    <s v="RL-19615"/>
    <s v="Rob Lucas"/>
    <x v="0"/>
    <x v="0"/>
    <x v="1"/>
    <s v="California"/>
    <x v="62"/>
    <x v="1"/>
    <x v="1635"/>
    <x v="1"/>
    <x v="10"/>
    <x v="1625"/>
    <n v="49.12"/>
    <n v="4"/>
    <n v="0"/>
    <n v="23.086400000000001"/>
    <n v="49.12"/>
    <n v="0"/>
    <x v="2"/>
    <x v="4"/>
    <s v="Q4"/>
    <x v="5"/>
  </r>
  <r>
    <n v="7571"/>
    <s v="CA-2014-133830"/>
    <x v="29"/>
    <x v="28"/>
    <x v="1"/>
    <s v="RL-19615"/>
    <s v="Rob Lucas"/>
    <x v="0"/>
    <x v="0"/>
    <x v="1"/>
    <s v="California"/>
    <x v="62"/>
    <x v="1"/>
    <x v="659"/>
    <x v="1"/>
    <x v="13"/>
    <x v="659"/>
    <n v="15"/>
    <n v="3"/>
    <n v="0"/>
    <n v="7.2"/>
    <n v="15"/>
    <n v="0"/>
    <x v="2"/>
    <x v="4"/>
    <s v="Q4"/>
    <x v="5"/>
  </r>
  <r>
    <n v="7572"/>
    <s v="CA-2014-100916"/>
    <x v="618"/>
    <x v="1190"/>
    <x v="1"/>
    <s v="FH-14275"/>
    <s v="Frank Hawley"/>
    <x v="1"/>
    <x v="0"/>
    <x v="311"/>
    <s v="Virginia"/>
    <x v="388"/>
    <x v="0"/>
    <x v="41"/>
    <x v="1"/>
    <x v="4"/>
    <x v="41"/>
    <n v="194.7"/>
    <n v="5"/>
    <n v="0"/>
    <n v="9.7349999999999994"/>
    <n v="194.7"/>
    <n v="0"/>
    <x v="2"/>
    <x v="2"/>
    <s v="Q4"/>
    <x v="0"/>
  </r>
  <r>
    <n v="7573"/>
    <s v="CA-2014-100916"/>
    <x v="618"/>
    <x v="1190"/>
    <x v="1"/>
    <s v="FH-14275"/>
    <s v="Frank Hawley"/>
    <x v="1"/>
    <x v="0"/>
    <x v="311"/>
    <s v="Virginia"/>
    <x v="388"/>
    <x v="0"/>
    <x v="1116"/>
    <x v="0"/>
    <x v="3"/>
    <x v="1104"/>
    <n v="591.32000000000005"/>
    <n v="4"/>
    <n v="0"/>
    <n v="112.35080000000001"/>
    <n v="591.32000000000005"/>
    <n v="0"/>
    <x v="2"/>
    <x v="2"/>
    <s v="Q4"/>
    <x v="0"/>
  </r>
  <r>
    <n v="7574"/>
    <s v="CA-2014-100916"/>
    <x v="618"/>
    <x v="1190"/>
    <x v="1"/>
    <s v="FH-14275"/>
    <s v="Frank Hawley"/>
    <x v="1"/>
    <x v="0"/>
    <x v="311"/>
    <s v="Virginia"/>
    <x v="388"/>
    <x v="0"/>
    <x v="888"/>
    <x v="1"/>
    <x v="6"/>
    <x v="881"/>
    <n v="2.84"/>
    <n v="1"/>
    <n v="0"/>
    <n v="0.88039999999999996"/>
    <n v="2.84"/>
    <n v="0"/>
    <x v="2"/>
    <x v="2"/>
    <s v="Q4"/>
    <x v="0"/>
  </r>
  <r>
    <n v="7575"/>
    <s v="CA-2015-129532"/>
    <x v="575"/>
    <x v="301"/>
    <x v="1"/>
    <s v="YS-21880"/>
    <s v="Yana Sorensen"/>
    <x v="1"/>
    <x v="0"/>
    <x v="1"/>
    <s v="California"/>
    <x v="1"/>
    <x v="1"/>
    <x v="16"/>
    <x v="1"/>
    <x v="4"/>
    <x v="16"/>
    <n v="221.96"/>
    <n v="2"/>
    <n v="0"/>
    <n v="4.4391999999999996"/>
    <n v="221.96"/>
    <n v="0"/>
    <x v="1"/>
    <x v="4"/>
    <s v="Q4"/>
    <x v="0"/>
  </r>
  <r>
    <n v="7576"/>
    <s v="CA-2015-129532"/>
    <x v="575"/>
    <x v="301"/>
    <x v="1"/>
    <s v="YS-21880"/>
    <s v="Yana Sorensen"/>
    <x v="1"/>
    <x v="0"/>
    <x v="1"/>
    <s v="California"/>
    <x v="1"/>
    <x v="1"/>
    <x v="1013"/>
    <x v="2"/>
    <x v="11"/>
    <x v="1005"/>
    <n v="236"/>
    <n v="4"/>
    <n v="0"/>
    <n v="40.119999999999997"/>
    <n v="236"/>
    <n v="0"/>
    <x v="1"/>
    <x v="4"/>
    <s v="Q4"/>
    <x v="0"/>
  </r>
  <r>
    <n v="7577"/>
    <s v="CA-2014-134726"/>
    <x v="981"/>
    <x v="322"/>
    <x v="0"/>
    <s v="SW-20755"/>
    <s v="Steven Ward"/>
    <x v="1"/>
    <x v="0"/>
    <x v="4"/>
    <s v="Washington"/>
    <x v="60"/>
    <x v="1"/>
    <x v="917"/>
    <x v="2"/>
    <x v="11"/>
    <x v="909"/>
    <n v="41.94"/>
    <n v="2"/>
    <n v="0"/>
    <n v="15.0984"/>
    <n v="41.94"/>
    <n v="0"/>
    <x v="2"/>
    <x v="0"/>
    <s v="Q4"/>
    <x v="1"/>
  </r>
  <r>
    <n v="7578"/>
    <s v="CA-2014-134726"/>
    <x v="981"/>
    <x v="322"/>
    <x v="0"/>
    <s v="SW-20755"/>
    <s v="Steven Ward"/>
    <x v="1"/>
    <x v="0"/>
    <x v="4"/>
    <s v="Washington"/>
    <x v="60"/>
    <x v="1"/>
    <x v="984"/>
    <x v="2"/>
    <x v="7"/>
    <x v="977"/>
    <n v="52.792000000000002"/>
    <n v="1"/>
    <n v="0.2"/>
    <n v="4.6193"/>
    <n v="42.233600000000003"/>
    <n v="10.558400000000001"/>
    <x v="2"/>
    <x v="0"/>
    <s v="Q4"/>
    <x v="1"/>
  </r>
  <r>
    <n v="7579"/>
    <s v="CA-2016-138597"/>
    <x v="122"/>
    <x v="967"/>
    <x v="2"/>
    <s v="PN-18775"/>
    <s v="Parhena Norris"/>
    <x v="2"/>
    <x v="0"/>
    <x v="155"/>
    <s v="Nebraska"/>
    <x v="198"/>
    <x v="2"/>
    <x v="499"/>
    <x v="0"/>
    <x v="1"/>
    <x v="499"/>
    <n v="563.94000000000005"/>
    <n v="3"/>
    <n v="0"/>
    <n v="112.788"/>
    <n v="563.94000000000005"/>
    <n v="0"/>
    <x v="0"/>
    <x v="4"/>
    <s v="Q4"/>
    <x v="1"/>
  </r>
  <r>
    <n v="7580"/>
    <s v="CA-2015-123113"/>
    <x v="521"/>
    <x v="562"/>
    <x v="0"/>
    <s v="AT-10735"/>
    <s v="Annie Thurman"/>
    <x v="0"/>
    <x v="0"/>
    <x v="73"/>
    <s v="New Jersey"/>
    <x v="92"/>
    <x v="3"/>
    <x v="1739"/>
    <x v="1"/>
    <x v="9"/>
    <x v="1728"/>
    <n v="2625.12"/>
    <n v="8"/>
    <n v="0"/>
    <n v="735.03359999999998"/>
    <n v="2625.12"/>
    <n v="0"/>
    <x v="1"/>
    <x v="0"/>
    <s v="Q4"/>
    <x v="2"/>
  </r>
  <r>
    <n v="7581"/>
    <s v="CA-2015-123113"/>
    <x v="521"/>
    <x v="562"/>
    <x v="0"/>
    <s v="AT-10735"/>
    <s v="Annie Thurman"/>
    <x v="0"/>
    <x v="0"/>
    <x v="73"/>
    <s v="New Jersey"/>
    <x v="92"/>
    <x v="3"/>
    <x v="879"/>
    <x v="1"/>
    <x v="6"/>
    <x v="873"/>
    <n v="17.940000000000001"/>
    <n v="3"/>
    <n v="0"/>
    <n v="4.4850000000000003"/>
    <n v="17.940000000000001"/>
    <n v="0"/>
    <x v="1"/>
    <x v="0"/>
    <s v="Q4"/>
    <x v="2"/>
  </r>
  <r>
    <n v="7582"/>
    <s v="CA-2015-169656"/>
    <x v="863"/>
    <x v="99"/>
    <x v="2"/>
    <s v="EJ-13720"/>
    <s v="Ed Jacobs"/>
    <x v="0"/>
    <x v="0"/>
    <x v="10"/>
    <s v="Pennsylvania"/>
    <x v="105"/>
    <x v="3"/>
    <x v="718"/>
    <x v="1"/>
    <x v="4"/>
    <x v="717"/>
    <n v="422.85599999999999"/>
    <n v="3"/>
    <n v="0.2"/>
    <n v="15.857100000000001"/>
    <n v="338.28480000000002"/>
    <n v="84.571200000000005"/>
    <x v="1"/>
    <x v="6"/>
    <s v="Q3"/>
    <x v="6"/>
  </r>
  <r>
    <n v="7583"/>
    <s v="CA-2015-142734"/>
    <x v="392"/>
    <x v="419"/>
    <x v="1"/>
    <s v="DM-13345"/>
    <s v="Denise Monton"/>
    <x v="1"/>
    <x v="0"/>
    <x v="20"/>
    <s v="New York"/>
    <x v="23"/>
    <x v="3"/>
    <x v="56"/>
    <x v="0"/>
    <x v="1"/>
    <x v="56"/>
    <n v="127.764"/>
    <n v="2"/>
    <n v="0.1"/>
    <n v="2.8391999999999999"/>
    <n v="114.9876"/>
    <n v="12.776400000000001"/>
    <x v="1"/>
    <x v="3"/>
    <s v="Q2"/>
    <x v="6"/>
  </r>
  <r>
    <n v="7584"/>
    <s v="CA-2014-163223"/>
    <x v="90"/>
    <x v="86"/>
    <x v="1"/>
    <s v="KH-16690"/>
    <s v="Kristen Hastings"/>
    <x v="1"/>
    <x v="0"/>
    <x v="24"/>
    <s v="Virginia"/>
    <x v="28"/>
    <x v="0"/>
    <x v="1577"/>
    <x v="2"/>
    <x v="7"/>
    <x v="1568"/>
    <n v="3499.93"/>
    <n v="7"/>
    <n v="0"/>
    <n v="909.98180000000002"/>
    <n v="3499.93"/>
    <n v="0"/>
    <x v="2"/>
    <x v="10"/>
    <s v="Q1"/>
    <x v="5"/>
  </r>
  <r>
    <n v="7585"/>
    <s v="CA-2014-163223"/>
    <x v="90"/>
    <x v="86"/>
    <x v="1"/>
    <s v="KH-16690"/>
    <s v="Kristen Hastings"/>
    <x v="1"/>
    <x v="0"/>
    <x v="24"/>
    <s v="Virginia"/>
    <x v="28"/>
    <x v="0"/>
    <x v="1568"/>
    <x v="1"/>
    <x v="2"/>
    <x v="1559"/>
    <n v="14.4"/>
    <n v="5"/>
    <n v="0"/>
    <n v="6.6239999999999997"/>
    <n v="14.4"/>
    <n v="0"/>
    <x v="2"/>
    <x v="10"/>
    <s v="Q1"/>
    <x v="5"/>
  </r>
  <r>
    <n v="7586"/>
    <s v="CA-2014-163223"/>
    <x v="90"/>
    <x v="86"/>
    <x v="1"/>
    <s v="KH-16690"/>
    <s v="Kristen Hastings"/>
    <x v="1"/>
    <x v="0"/>
    <x v="24"/>
    <s v="Virginia"/>
    <x v="28"/>
    <x v="0"/>
    <x v="1127"/>
    <x v="1"/>
    <x v="10"/>
    <x v="1115"/>
    <n v="122.97"/>
    <n v="3"/>
    <n v="0"/>
    <n v="60.255299999999998"/>
    <n v="122.97"/>
    <n v="0"/>
    <x v="2"/>
    <x v="10"/>
    <s v="Q1"/>
    <x v="5"/>
  </r>
  <r>
    <n v="7587"/>
    <s v="CA-2014-163223"/>
    <x v="90"/>
    <x v="86"/>
    <x v="1"/>
    <s v="KH-16690"/>
    <s v="Kristen Hastings"/>
    <x v="1"/>
    <x v="0"/>
    <x v="24"/>
    <s v="Virginia"/>
    <x v="28"/>
    <x v="0"/>
    <x v="372"/>
    <x v="1"/>
    <x v="6"/>
    <x v="373"/>
    <n v="9.32"/>
    <n v="4"/>
    <n v="0"/>
    <n v="2.7027999999999999"/>
    <n v="9.32"/>
    <n v="0"/>
    <x v="2"/>
    <x v="10"/>
    <s v="Q1"/>
    <x v="5"/>
  </r>
  <r>
    <n v="7588"/>
    <s v="CA-2014-163223"/>
    <x v="90"/>
    <x v="86"/>
    <x v="1"/>
    <s v="KH-16690"/>
    <s v="Kristen Hastings"/>
    <x v="1"/>
    <x v="0"/>
    <x v="24"/>
    <s v="Virginia"/>
    <x v="28"/>
    <x v="0"/>
    <x v="800"/>
    <x v="1"/>
    <x v="8"/>
    <x v="798"/>
    <n v="122.94"/>
    <n v="3"/>
    <n v="0"/>
    <n v="59.011200000000002"/>
    <n v="122.94"/>
    <n v="0"/>
    <x v="2"/>
    <x v="10"/>
    <s v="Q1"/>
    <x v="5"/>
  </r>
  <r>
    <n v="7589"/>
    <s v="CA-2017-122945"/>
    <x v="673"/>
    <x v="228"/>
    <x v="1"/>
    <s v="MB-18085"/>
    <s v="Mick Brown"/>
    <x v="0"/>
    <x v="0"/>
    <x v="43"/>
    <s v="California"/>
    <x v="52"/>
    <x v="1"/>
    <x v="1137"/>
    <x v="0"/>
    <x v="5"/>
    <x v="1125"/>
    <n v="17.309999999999999"/>
    <n v="3"/>
    <n v="0"/>
    <n v="5.1929999999999996"/>
    <n v="17.309999999999999"/>
    <n v="0"/>
    <x v="3"/>
    <x v="0"/>
    <s v="Q4"/>
    <x v="6"/>
  </r>
  <r>
    <n v="7590"/>
    <s v="CA-2015-139738"/>
    <x v="12"/>
    <x v="591"/>
    <x v="1"/>
    <s v="DK-12895"/>
    <s v="Dana Kaydos"/>
    <x v="0"/>
    <x v="0"/>
    <x v="179"/>
    <s v="Illinois"/>
    <x v="228"/>
    <x v="2"/>
    <x v="1243"/>
    <x v="1"/>
    <x v="6"/>
    <x v="1226"/>
    <n v="128.744"/>
    <n v="7"/>
    <n v="0.2"/>
    <n v="12.8744"/>
    <n v="102.99520000000001"/>
    <n v="25.748800000000003"/>
    <x v="1"/>
    <x v="8"/>
    <s v="Q3"/>
    <x v="5"/>
  </r>
  <r>
    <n v="7591"/>
    <s v="CA-2016-158778"/>
    <x v="64"/>
    <x v="411"/>
    <x v="1"/>
    <s v="DB-13210"/>
    <s v="Dean Braden"/>
    <x v="0"/>
    <x v="0"/>
    <x v="10"/>
    <s v="Pennsylvania"/>
    <x v="63"/>
    <x v="3"/>
    <x v="74"/>
    <x v="0"/>
    <x v="5"/>
    <x v="74"/>
    <n v="58.247999999999998"/>
    <n v="9"/>
    <n v="0.2"/>
    <n v="11.6496"/>
    <n v="46.598399999999998"/>
    <n v="11.6496"/>
    <x v="0"/>
    <x v="8"/>
    <s v="Q3"/>
    <x v="2"/>
  </r>
  <r>
    <n v="7592"/>
    <s v="CA-2016-158778"/>
    <x v="64"/>
    <x v="411"/>
    <x v="1"/>
    <s v="DB-13210"/>
    <s v="Dean Braden"/>
    <x v="0"/>
    <x v="0"/>
    <x v="10"/>
    <s v="Pennsylvania"/>
    <x v="63"/>
    <x v="3"/>
    <x v="64"/>
    <x v="0"/>
    <x v="1"/>
    <x v="124"/>
    <n v="71.245999999999995"/>
    <n v="2"/>
    <n v="0.3"/>
    <n v="-19.338200000000001"/>
    <n v="49.872199999999992"/>
    <n v="21.373799999999999"/>
    <x v="0"/>
    <x v="8"/>
    <s v="Q3"/>
    <x v="2"/>
  </r>
  <r>
    <n v="7593"/>
    <s v="CA-2016-158778"/>
    <x v="64"/>
    <x v="411"/>
    <x v="1"/>
    <s v="DB-13210"/>
    <s v="Dean Braden"/>
    <x v="0"/>
    <x v="0"/>
    <x v="10"/>
    <s v="Pennsylvania"/>
    <x v="63"/>
    <x v="3"/>
    <x v="965"/>
    <x v="1"/>
    <x v="6"/>
    <x v="958"/>
    <n v="7.8719999999999999"/>
    <n v="3"/>
    <n v="0.2"/>
    <n v="0.59040000000000004"/>
    <n v="6.2976000000000001"/>
    <n v="1.5744"/>
    <x v="0"/>
    <x v="8"/>
    <s v="Q3"/>
    <x v="2"/>
  </r>
  <r>
    <n v="7594"/>
    <s v="CA-2016-158778"/>
    <x v="64"/>
    <x v="411"/>
    <x v="1"/>
    <s v="DB-13210"/>
    <s v="Dean Braden"/>
    <x v="0"/>
    <x v="0"/>
    <x v="10"/>
    <s v="Pennsylvania"/>
    <x v="63"/>
    <x v="3"/>
    <x v="774"/>
    <x v="0"/>
    <x v="1"/>
    <x v="773"/>
    <n v="887.27099999999996"/>
    <n v="3"/>
    <n v="0.3"/>
    <n v="-63.3765"/>
    <n v="621.08969999999988"/>
    <n v="266.18129999999996"/>
    <x v="0"/>
    <x v="8"/>
    <s v="Q3"/>
    <x v="2"/>
  </r>
  <r>
    <n v="7595"/>
    <s v="CA-2017-119655"/>
    <x v="693"/>
    <x v="321"/>
    <x v="1"/>
    <s v="CV-12295"/>
    <s v="Christina VanderZanden"/>
    <x v="0"/>
    <x v="0"/>
    <x v="66"/>
    <s v="Michigan"/>
    <x v="151"/>
    <x v="2"/>
    <x v="542"/>
    <x v="1"/>
    <x v="8"/>
    <x v="542"/>
    <n v="146.86000000000001"/>
    <n v="7"/>
    <n v="0"/>
    <n v="70.492800000000003"/>
    <n v="146.86000000000001"/>
    <n v="0"/>
    <x v="3"/>
    <x v="3"/>
    <s v="Q2"/>
    <x v="6"/>
  </r>
  <r>
    <n v="7596"/>
    <s v="CA-2017-119655"/>
    <x v="693"/>
    <x v="321"/>
    <x v="1"/>
    <s v="CV-12295"/>
    <s v="Christina VanderZanden"/>
    <x v="0"/>
    <x v="0"/>
    <x v="66"/>
    <s v="Michigan"/>
    <x v="151"/>
    <x v="2"/>
    <x v="624"/>
    <x v="1"/>
    <x v="8"/>
    <x v="624"/>
    <n v="36.56"/>
    <n v="4"/>
    <n v="0"/>
    <n v="18.28"/>
    <n v="36.56"/>
    <n v="0"/>
    <x v="3"/>
    <x v="3"/>
    <s v="Q2"/>
    <x v="6"/>
  </r>
  <r>
    <n v="7597"/>
    <s v="CA-2015-164567"/>
    <x v="925"/>
    <x v="959"/>
    <x v="1"/>
    <s v="GK-14620"/>
    <s v="Grace Kelly"/>
    <x v="1"/>
    <x v="0"/>
    <x v="1"/>
    <s v="California"/>
    <x v="25"/>
    <x v="1"/>
    <x v="539"/>
    <x v="2"/>
    <x v="7"/>
    <x v="539"/>
    <n v="225.57599999999999"/>
    <n v="3"/>
    <n v="0.2"/>
    <n v="22.557600000000001"/>
    <n v="180.46080000000001"/>
    <n v="45.115200000000002"/>
    <x v="1"/>
    <x v="1"/>
    <s v="Q2"/>
    <x v="2"/>
  </r>
  <r>
    <n v="7598"/>
    <s v="CA-2014-131947"/>
    <x v="328"/>
    <x v="833"/>
    <x v="1"/>
    <s v="JA-15970"/>
    <s v="Joseph Airdo"/>
    <x v="0"/>
    <x v="0"/>
    <x v="24"/>
    <s v="Oregon"/>
    <x v="329"/>
    <x v="1"/>
    <x v="1355"/>
    <x v="1"/>
    <x v="6"/>
    <x v="1341"/>
    <n v="5.2480000000000002"/>
    <n v="2"/>
    <n v="0.2"/>
    <n v="0.4592"/>
    <n v="4.1984000000000004"/>
    <n v="1.0496000000000001"/>
    <x v="2"/>
    <x v="8"/>
    <s v="Q3"/>
    <x v="4"/>
  </r>
  <r>
    <n v="7599"/>
    <s v="CA-2014-131947"/>
    <x v="328"/>
    <x v="833"/>
    <x v="1"/>
    <s v="JA-15970"/>
    <s v="Joseph Airdo"/>
    <x v="0"/>
    <x v="0"/>
    <x v="24"/>
    <s v="Oregon"/>
    <x v="329"/>
    <x v="1"/>
    <x v="947"/>
    <x v="1"/>
    <x v="6"/>
    <x v="940"/>
    <n v="38.256"/>
    <n v="3"/>
    <n v="0.2"/>
    <n v="4.782"/>
    <n v="30.604800000000001"/>
    <n v="7.6512000000000002"/>
    <x v="2"/>
    <x v="8"/>
    <s v="Q3"/>
    <x v="4"/>
  </r>
  <r>
    <n v="7600"/>
    <s v="CA-2014-131947"/>
    <x v="328"/>
    <x v="833"/>
    <x v="1"/>
    <s v="JA-15970"/>
    <s v="Joseph Airdo"/>
    <x v="0"/>
    <x v="0"/>
    <x v="24"/>
    <s v="Oregon"/>
    <x v="329"/>
    <x v="1"/>
    <x v="1603"/>
    <x v="1"/>
    <x v="10"/>
    <x v="1595"/>
    <n v="40.24"/>
    <n v="5"/>
    <n v="0.2"/>
    <n v="13.077999999999999"/>
    <n v="32.192"/>
    <n v="8.048"/>
    <x v="2"/>
    <x v="8"/>
    <s v="Q3"/>
    <x v="4"/>
  </r>
  <r>
    <n v="7601"/>
    <s v="CA-2014-131947"/>
    <x v="328"/>
    <x v="833"/>
    <x v="1"/>
    <s v="JA-15970"/>
    <s v="Joseph Airdo"/>
    <x v="0"/>
    <x v="0"/>
    <x v="24"/>
    <s v="Oregon"/>
    <x v="329"/>
    <x v="1"/>
    <x v="1821"/>
    <x v="2"/>
    <x v="15"/>
    <x v="1809"/>
    <n v="29.925000000000001"/>
    <n v="5"/>
    <n v="0.7"/>
    <n v="-21.945"/>
    <n v="8.9775000000000009"/>
    <n v="20.947499999999998"/>
    <x v="2"/>
    <x v="8"/>
    <s v="Q3"/>
    <x v="4"/>
  </r>
  <r>
    <n v="7602"/>
    <s v="CA-2014-131947"/>
    <x v="328"/>
    <x v="833"/>
    <x v="1"/>
    <s v="JA-15970"/>
    <s v="Joseph Airdo"/>
    <x v="0"/>
    <x v="0"/>
    <x v="24"/>
    <s v="Oregon"/>
    <x v="329"/>
    <x v="1"/>
    <x v="334"/>
    <x v="1"/>
    <x v="10"/>
    <x v="334"/>
    <n v="148.70400000000001"/>
    <n v="6"/>
    <n v="0.2"/>
    <n v="46.47"/>
    <n v="118.96320000000001"/>
    <n v="29.740800000000004"/>
    <x v="2"/>
    <x v="8"/>
    <s v="Q3"/>
    <x v="4"/>
  </r>
  <r>
    <n v="7603"/>
    <s v="CA-2014-131947"/>
    <x v="328"/>
    <x v="833"/>
    <x v="1"/>
    <s v="JA-15970"/>
    <s v="Joseph Airdo"/>
    <x v="0"/>
    <x v="0"/>
    <x v="24"/>
    <s v="Oregon"/>
    <x v="329"/>
    <x v="1"/>
    <x v="60"/>
    <x v="2"/>
    <x v="11"/>
    <x v="60"/>
    <n v="55.92"/>
    <n v="10"/>
    <n v="0.2"/>
    <n v="16.776"/>
    <n v="44.736000000000004"/>
    <n v="11.184000000000001"/>
    <x v="2"/>
    <x v="8"/>
    <s v="Q3"/>
    <x v="4"/>
  </r>
  <r>
    <n v="7604"/>
    <s v="CA-2016-152520"/>
    <x v="630"/>
    <x v="294"/>
    <x v="1"/>
    <s v="TH-21115"/>
    <s v="Thea Hudgings"/>
    <x v="1"/>
    <x v="0"/>
    <x v="205"/>
    <s v="Rhode Island"/>
    <x v="258"/>
    <x v="3"/>
    <x v="730"/>
    <x v="1"/>
    <x v="10"/>
    <x v="729"/>
    <n v="12.96"/>
    <n v="2"/>
    <n v="0"/>
    <n v="6.2207999999999997"/>
    <n v="12.96"/>
    <n v="0"/>
    <x v="0"/>
    <x v="7"/>
    <s v="Q3"/>
    <x v="5"/>
  </r>
  <r>
    <n v="7605"/>
    <s v="CA-2016-101791"/>
    <x v="1022"/>
    <x v="388"/>
    <x v="1"/>
    <s v="BS-11665"/>
    <s v="Brian Stugart"/>
    <x v="0"/>
    <x v="0"/>
    <x v="22"/>
    <s v="Illinois"/>
    <x v="36"/>
    <x v="2"/>
    <x v="1478"/>
    <x v="0"/>
    <x v="5"/>
    <x v="1465"/>
    <n v="25.175999999999998"/>
    <n v="3"/>
    <n v="0.6"/>
    <n v="-33.358199999999997"/>
    <n v="10.070399999999999"/>
    <n v="15.105599999999999"/>
    <x v="0"/>
    <x v="5"/>
    <s v="Q2"/>
    <x v="5"/>
  </r>
  <r>
    <n v="7606"/>
    <s v="CA-2016-101791"/>
    <x v="1022"/>
    <x v="388"/>
    <x v="1"/>
    <s v="BS-11665"/>
    <s v="Brian Stugart"/>
    <x v="0"/>
    <x v="0"/>
    <x v="22"/>
    <s v="Illinois"/>
    <x v="36"/>
    <x v="2"/>
    <x v="770"/>
    <x v="0"/>
    <x v="5"/>
    <x v="769"/>
    <n v="5.5839999999999996"/>
    <n v="2"/>
    <n v="0.6"/>
    <n v="-1.6752"/>
    <n v="2.2336"/>
    <n v="3.3503999999999996"/>
    <x v="0"/>
    <x v="5"/>
    <s v="Q2"/>
    <x v="5"/>
  </r>
  <r>
    <n v="7607"/>
    <s v="CA-2016-101791"/>
    <x v="1022"/>
    <x v="388"/>
    <x v="1"/>
    <s v="BS-11665"/>
    <s v="Brian Stugart"/>
    <x v="0"/>
    <x v="0"/>
    <x v="22"/>
    <s v="Illinois"/>
    <x v="36"/>
    <x v="2"/>
    <x v="734"/>
    <x v="1"/>
    <x v="4"/>
    <x v="733"/>
    <n v="1297.3679999999999"/>
    <n v="9"/>
    <n v="0.2"/>
    <n v="97.302599999999998"/>
    <n v="1037.8943999999999"/>
    <n v="259.47359999999998"/>
    <x v="0"/>
    <x v="5"/>
    <s v="Q2"/>
    <x v="5"/>
  </r>
  <r>
    <n v="7608"/>
    <s v="CA-2017-121195"/>
    <x v="165"/>
    <x v="63"/>
    <x v="2"/>
    <s v="NS-18505"/>
    <s v="Neola Schneider"/>
    <x v="0"/>
    <x v="0"/>
    <x v="61"/>
    <s v="Texas"/>
    <x v="77"/>
    <x v="2"/>
    <x v="546"/>
    <x v="1"/>
    <x v="4"/>
    <x v="546"/>
    <n v="264.32"/>
    <n v="2"/>
    <n v="0.2"/>
    <n v="19.824000000000002"/>
    <n v="211.45600000000002"/>
    <n v="52.864000000000004"/>
    <x v="3"/>
    <x v="4"/>
    <s v="Q4"/>
    <x v="1"/>
  </r>
  <r>
    <n v="7609"/>
    <s v="CA-2017-163209"/>
    <x v="898"/>
    <x v="795"/>
    <x v="1"/>
    <s v="MK-18160"/>
    <s v="Mike Kennedy"/>
    <x v="0"/>
    <x v="0"/>
    <x v="8"/>
    <s v="California"/>
    <x v="34"/>
    <x v="1"/>
    <x v="778"/>
    <x v="1"/>
    <x v="10"/>
    <x v="777"/>
    <n v="25.92"/>
    <n v="4"/>
    <n v="0"/>
    <n v="12.441599999999999"/>
    <n v="25.92"/>
    <n v="0"/>
    <x v="3"/>
    <x v="5"/>
    <s v="Q2"/>
    <x v="4"/>
  </r>
  <r>
    <n v="7610"/>
    <s v="CA-2017-163209"/>
    <x v="898"/>
    <x v="795"/>
    <x v="1"/>
    <s v="MK-18160"/>
    <s v="Mike Kennedy"/>
    <x v="0"/>
    <x v="0"/>
    <x v="8"/>
    <s v="California"/>
    <x v="34"/>
    <x v="1"/>
    <x v="279"/>
    <x v="1"/>
    <x v="6"/>
    <x v="279"/>
    <n v="22.96"/>
    <n v="7"/>
    <n v="0"/>
    <n v="6.6584000000000003"/>
    <n v="22.96"/>
    <n v="0"/>
    <x v="3"/>
    <x v="5"/>
    <s v="Q2"/>
    <x v="4"/>
  </r>
  <r>
    <n v="7611"/>
    <s v="CA-2014-133354"/>
    <x v="1165"/>
    <x v="1262"/>
    <x v="2"/>
    <s v="SA-20830"/>
    <s v="Sue Ann Reed"/>
    <x v="0"/>
    <x v="0"/>
    <x v="429"/>
    <s v="California"/>
    <x v="519"/>
    <x v="1"/>
    <x v="585"/>
    <x v="1"/>
    <x v="10"/>
    <x v="585"/>
    <n v="19.440000000000001"/>
    <n v="3"/>
    <n v="0"/>
    <n v="9.3312000000000008"/>
    <n v="19.440000000000001"/>
    <n v="0"/>
    <x v="2"/>
    <x v="11"/>
    <s v="Q1"/>
    <x v="3"/>
  </r>
  <r>
    <n v="7612"/>
    <s v="US-2015-130491"/>
    <x v="285"/>
    <x v="640"/>
    <x v="2"/>
    <s v="BH-11710"/>
    <s v="Brosina Hoffman"/>
    <x v="0"/>
    <x v="0"/>
    <x v="495"/>
    <s v="Kansas"/>
    <x v="590"/>
    <x v="2"/>
    <x v="1446"/>
    <x v="1"/>
    <x v="10"/>
    <x v="1433"/>
    <n v="9.5399999999999991"/>
    <n v="2"/>
    <n v="0"/>
    <n v="4.2930000000000001"/>
    <n v="9.5399999999999991"/>
    <n v="0"/>
    <x v="1"/>
    <x v="11"/>
    <s v="Q1"/>
    <x v="1"/>
  </r>
  <r>
    <n v="7613"/>
    <s v="US-2015-130491"/>
    <x v="285"/>
    <x v="640"/>
    <x v="2"/>
    <s v="BH-11710"/>
    <s v="Brosina Hoffman"/>
    <x v="0"/>
    <x v="0"/>
    <x v="495"/>
    <s v="Kansas"/>
    <x v="590"/>
    <x v="2"/>
    <x v="195"/>
    <x v="1"/>
    <x v="13"/>
    <x v="196"/>
    <n v="5.81"/>
    <n v="1"/>
    <n v="0"/>
    <n v="1.8010999999999999"/>
    <n v="5.81"/>
    <n v="0"/>
    <x v="1"/>
    <x v="11"/>
    <s v="Q1"/>
    <x v="1"/>
  </r>
  <r>
    <n v="7614"/>
    <s v="US-2015-130491"/>
    <x v="285"/>
    <x v="640"/>
    <x v="2"/>
    <s v="BH-11710"/>
    <s v="Brosina Hoffman"/>
    <x v="0"/>
    <x v="0"/>
    <x v="495"/>
    <s v="Kansas"/>
    <x v="590"/>
    <x v="2"/>
    <x v="130"/>
    <x v="1"/>
    <x v="6"/>
    <x v="131"/>
    <n v="5.76"/>
    <n v="2"/>
    <n v="0"/>
    <n v="1.728"/>
    <n v="5.76"/>
    <n v="0"/>
    <x v="1"/>
    <x v="11"/>
    <s v="Q1"/>
    <x v="1"/>
  </r>
  <r>
    <n v="7615"/>
    <s v="CA-2015-113740"/>
    <x v="252"/>
    <x v="269"/>
    <x v="0"/>
    <s v="SC-20380"/>
    <s v="Shahid Collister"/>
    <x v="0"/>
    <x v="0"/>
    <x v="20"/>
    <s v="New York"/>
    <x v="45"/>
    <x v="3"/>
    <x v="527"/>
    <x v="0"/>
    <x v="5"/>
    <x v="527"/>
    <n v="14.91"/>
    <n v="3"/>
    <n v="0"/>
    <n v="4.6220999999999997"/>
    <n v="14.91"/>
    <n v="0"/>
    <x v="1"/>
    <x v="6"/>
    <s v="Q3"/>
    <x v="2"/>
  </r>
  <r>
    <n v="7616"/>
    <s v="CA-2014-148425"/>
    <x v="953"/>
    <x v="283"/>
    <x v="1"/>
    <s v="RF-19345"/>
    <s v="Randy Ferguson"/>
    <x v="1"/>
    <x v="0"/>
    <x v="333"/>
    <s v="Florida"/>
    <x v="414"/>
    <x v="0"/>
    <x v="1699"/>
    <x v="1"/>
    <x v="8"/>
    <x v="1687"/>
    <n v="6.6420000000000003"/>
    <n v="9"/>
    <n v="0.7"/>
    <n v="-4.4279999999999999"/>
    <n v="1.9926000000000004"/>
    <n v="4.6494"/>
    <x v="2"/>
    <x v="0"/>
    <s v="Q4"/>
    <x v="1"/>
  </r>
  <r>
    <n v="7617"/>
    <s v="CA-2016-144309"/>
    <x v="107"/>
    <x v="265"/>
    <x v="1"/>
    <s v="CM-12235"/>
    <s v="Chris McAfee"/>
    <x v="0"/>
    <x v="0"/>
    <x v="232"/>
    <s v="New York"/>
    <x v="289"/>
    <x v="3"/>
    <x v="1286"/>
    <x v="1"/>
    <x v="10"/>
    <x v="1272"/>
    <n v="18.54"/>
    <n v="2"/>
    <n v="0"/>
    <n v="8.7138000000000009"/>
    <n v="18.54"/>
    <n v="0"/>
    <x v="0"/>
    <x v="4"/>
    <s v="Q4"/>
    <x v="3"/>
  </r>
  <r>
    <n v="7618"/>
    <s v="CA-2016-144309"/>
    <x v="107"/>
    <x v="265"/>
    <x v="1"/>
    <s v="CM-12235"/>
    <s v="Chris McAfee"/>
    <x v="0"/>
    <x v="0"/>
    <x v="232"/>
    <s v="New York"/>
    <x v="289"/>
    <x v="3"/>
    <x v="13"/>
    <x v="1"/>
    <x v="8"/>
    <x v="13"/>
    <n v="679.96"/>
    <n v="5"/>
    <n v="0.2"/>
    <n v="220.98699999999999"/>
    <n v="543.96800000000007"/>
    <n v="135.99200000000002"/>
    <x v="0"/>
    <x v="4"/>
    <s v="Q4"/>
    <x v="3"/>
  </r>
  <r>
    <n v="7619"/>
    <s v="CA-2017-151225"/>
    <x v="855"/>
    <x v="859"/>
    <x v="2"/>
    <s v="JM-15655"/>
    <s v="Jim Mitchum"/>
    <x v="1"/>
    <x v="0"/>
    <x v="1"/>
    <s v="California"/>
    <x v="3"/>
    <x v="1"/>
    <x v="10"/>
    <x v="0"/>
    <x v="3"/>
    <x v="10"/>
    <n v="189.57599999999999"/>
    <n v="1"/>
    <n v="0.2"/>
    <n v="9.4787999999999997"/>
    <n v="151.66079999999999"/>
    <n v="37.915199999999999"/>
    <x v="3"/>
    <x v="2"/>
    <s v="Q4"/>
    <x v="5"/>
  </r>
  <r>
    <n v="7620"/>
    <s v="CA-2017-151225"/>
    <x v="855"/>
    <x v="859"/>
    <x v="2"/>
    <s v="JM-15655"/>
    <s v="Jim Mitchum"/>
    <x v="1"/>
    <x v="0"/>
    <x v="1"/>
    <s v="California"/>
    <x v="3"/>
    <x v="1"/>
    <x v="1763"/>
    <x v="2"/>
    <x v="7"/>
    <x v="1752"/>
    <n v="71.959999999999994"/>
    <n v="5"/>
    <n v="0.2"/>
    <n v="7.1959999999999997"/>
    <n v="57.567999999999998"/>
    <n v="14.391999999999999"/>
    <x v="3"/>
    <x v="2"/>
    <s v="Q4"/>
    <x v="5"/>
  </r>
  <r>
    <n v="7621"/>
    <s v="US-2014-144078"/>
    <x v="641"/>
    <x v="695"/>
    <x v="1"/>
    <s v="RB-19435"/>
    <s v="Richard Bierner"/>
    <x v="0"/>
    <x v="0"/>
    <x v="1"/>
    <s v="California"/>
    <x v="25"/>
    <x v="1"/>
    <x v="233"/>
    <x v="2"/>
    <x v="7"/>
    <x v="234"/>
    <n v="539.91999999999996"/>
    <n v="5"/>
    <n v="0.2"/>
    <n v="47.243000000000002"/>
    <n v="431.93599999999998"/>
    <n v="107.98399999999999"/>
    <x v="2"/>
    <x v="0"/>
    <s v="Q4"/>
    <x v="0"/>
  </r>
  <r>
    <n v="7622"/>
    <s v="US-2014-144078"/>
    <x v="641"/>
    <x v="695"/>
    <x v="1"/>
    <s v="RB-19435"/>
    <s v="Richard Bierner"/>
    <x v="0"/>
    <x v="0"/>
    <x v="1"/>
    <s v="California"/>
    <x v="25"/>
    <x v="1"/>
    <x v="629"/>
    <x v="0"/>
    <x v="1"/>
    <x v="629"/>
    <n v="725.34400000000005"/>
    <n v="4"/>
    <n v="0.2"/>
    <n v="54.400799999999997"/>
    <n v="580.27520000000004"/>
    <n v="145.06880000000001"/>
    <x v="2"/>
    <x v="0"/>
    <s v="Q4"/>
    <x v="0"/>
  </r>
  <r>
    <n v="7623"/>
    <s v="US-2014-144078"/>
    <x v="641"/>
    <x v="695"/>
    <x v="1"/>
    <s v="RB-19435"/>
    <s v="Richard Bierner"/>
    <x v="0"/>
    <x v="0"/>
    <x v="1"/>
    <s v="California"/>
    <x v="25"/>
    <x v="1"/>
    <x v="1820"/>
    <x v="1"/>
    <x v="6"/>
    <x v="772"/>
    <n v="7.44"/>
    <n v="3"/>
    <n v="0"/>
    <n v="2.6040000000000001"/>
    <n v="7.44"/>
    <n v="0"/>
    <x v="2"/>
    <x v="0"/>
    <s v="Q4"/>
    <x v="0"/>
  </r>
  <r>
    <n v="7624"/>
    <s v="CA-2014-124464"/>
    <x v="686"/>
    <x v="721"/>
    <x v="1"/>
    <s v="SS-20515"/>
    <s v="Shirley Schmidt"/>
    <x v="2"/>
    <x v="0"/>
    <x v="46"/>
    <s v="Delaware"/>
    <x v="284"/>
    <x v="3"/>
    <x v="643"/>
    <x v="1"/>
    <x v="9"/>
    <x v="643"/>
    <n v="39.479999999999997"/>
    <n v="1"/>
    <n v="0"/>
    <n v="11.054399999999999"/>
    <n v="39.479999999999997"/>
    <n v="0"/>
    <x v="2"/>
    <x v="7"/>
    <s v="Q3"/>
    <x v="2"/>
  </r>
  <r>
    <n v="7625"/>
    <s v="CA-2015-136805"/>
    <x v="293"/>
    <x v="673"/>
    <x v="0"/>
    <s v="NM-18445"/>
    <s v="Nathan Mautz"/>
    <x v="2"/>
    <x v="0"/>
    <x v="66"/>
    <s v="Michigan"/>
    <x v="151"/>
    <x v="2"/>
    <x v="1141"/>
    <x v="1"/>
    <x v="9"/>
    <x v="1129"/>
    <n v="850.5"/>
    <n v="5"/>
    <n v="0.1"/>
    <n v="245.7"/>
    <n v="765.45"/>
    <n v="85.050000000000011"/>
    <x v="1"/>
    <x v="5"/>
    <s v="Q2"/>
    <x v="3"/>
  </r>
  <r>
    <n v="7626"/>
    <s v="CA-2015-136805"/>
    <x v="293"/>
    <x v="673"/>
    <x v="0"/>
    <s v="NM-18445"/>
    <s v="Nathan Mautz"/>
    <x v="2"/>
    <x v="0"/>
    <x v="66"/>
    <s v="Michigan"/>
    <x v="151"/>
    <x v="2"/>
    <x v="904"/>
    <x v="0"/>
    <x v="5"/>
    <x v="896"/>
    <n v="75.33"/>
    <n v="9"/>
    <n v="0"/>
    <n v="19.585799999999999"/>
    <n v="75.33"/>
    <n v="0"/>
    <x v="1"/>
    <x v="5"/>
    <s v="Q2"/>
    <x v="3"/>
  </r>
  <r>
    <n v="7627"/>
    <s v="US-2015-159499"/>
    <x v="82"/>
    <x v="78"/>
    <x v="0"/>
    <s v="EM-14095"/>
    <s v="Eudokia Martin"/>
    <x v="1"/>
    <x v="0"/>
    <x v="42"/>
    <s v="Arizona"/>
    <x v="51"/>
    <x v="1"/>
    <x v="1527"/>
    <x v="1"/>
    <x v="9"/>
    <x v="1514"/>
    <n v="325.63200000000001"/>
    <n v="6"/>
    <n v="0.2"/>
    <n v="28.492799999999999"/>
    <n v="260.50560000000002"/>
    <n v="65.126400000000004"/>
    <x v="1"/>
    <x v="0"/>
    <s v="Q4"/>
    <x v="3"/>
  </r>
  <r>
    <n v="7628"/>
    <s v="US-2015-159499"/>
    <x v="82"/>
    <x v="78"/>
    <x v="0"/>
    <s v="EM-14095"/>
    <s v="Eudokia Martin"/>
    <x v="1"/>
    <x v="0"/>
    <x v="42"/>
    <s v="Arizona"/>
    <x v="51"/>
    <x v="1"/>
    <x v="1207"/>
    <x v="2"/>
    <x v="11"/>
    <x v="1192"/>
    <n v="23.344000000000001"/>
    <n v="2"/>
    <n v="0.2"/>
    <n v="-1.4590000000000001"/>
    <n v="18.6752"/>
    <n v="4.6688000000000001"/>
    <x v="1"/>
    <x v="0"/>
    <s v="Q4"/>
    <x v="3"/>
  </r>
  <r>
    <n v="7629"/>
    <s v="US-2015-159499"/>
    <x v="82"/>
    <x v="78"/>
    <x v="0"/>
    <s v="EM-14095"/>
    <s v="Eudokia Martin"/>
    <x v="1"/>
    <x v="0"/>
    <x v="42"/>
    <s v="Arizona"/>
    <x v="51"/>
    <x v="1"/>
    <x v="1008"/>
    <x v="1"/>
    <x v="2"/>
    <x v="1000"/>
    <n v="16.52"/>
    <n v="5"/>
    <n v="0.2"/>
    <n v="5.3689999999999998"/>
    <n v="13.216000000000001"/>
    <n v="3.3040000000000003"/>
    <x v="1"/>
    <x v="0"/>
    <s v="Q4"/>
    <x v="3"/>
  </r>
  <r>
    <n v="7630"/>
    <s v="CA-2014-162089"/>
    <x v="809"/>
    <x v="776"/>
    <x v="2"/>
    <s v="MP-17470"/>
    <s v="Mark Packer"/>
    <x v="2"/>
    <x v="0"/>
    <x v="180"/>
    <s v="Texas"/>
    <x v="230"/>
    <x v="2"/>
    <x v="556"/>
    <x v="1"/>
    <x v="12"/>
    <x v="555"/>
    <n v="335.72"/>
    <n v="5"/>
    <n v="0.2"/>
    <n v="113.30549999999999"/>
    <n v="268.57600000000002"/>
    <n v="67.144000000000005"/>
    <x v="2"/>
    <x v="10"/>
    <s v="Q1"/>
    <x v="1"/>
  </r>
  <r>
    <n v="7631"/>
    <s v="CA-2014-162089"/>
    <x v="809"/>
    <x v="776"/>
    <x v="2"/>
    <s v="MP-17470"/>
    <s v="Mark Packer"/>
    <x v="2"/>
    <x v="0"/>
    <x v="180"/>
    <s v="Texas"/>
    <x v="230"/>
    <x v="2"/>
    <x v="817"/>
    <x v="2"/>
    <x v="7"/>
    <x v="813"/>
    <n v="251.94399999999999"/>
    <n v="7"/>
    <n v="0.2"/>
    <n v="88.180400000000006"/>
    <n v="201.55520000000001"/>
    <n v="50.388800000000003"/>
    <x v="2"/>
    <x v="10"/>
    <s v="Q1"/>
    <x v="1"/>
  </r>
  <r>
    <n v="7632"/>
    <s v="CA-2014-162089"/>
    <x v="809"/>
    <x v="776"/>
    <x v="2"/>
    <s v="MP-17470"/>
    <s v="Mark Packer"/>
    <x v="2"/>
    <x v="0"/>
    <x v="180"/>
    <s v="Texas"/>
    <x v="230"/>
    <x v="2"/>
    <x v="792"/>
    <x v="0"/>
    <x v="1"/>
    <x v="790"/>
    <n v="127.30200000000001"/>
    <n v="7"/>
    <n v="0.3"/>
    <n v="-9.093"/>
    <n v="89.111400000000003"/>
    <n v="38.190600000000003"/>
    <x v="2"/>
    <x v="10"/>
    <s v="Q1"/>
    <x v="1"/>
  </r>
  <r>
    <n v="7633"/>
    <s v="US-2017-158526"/>
    <x v="614"/>
    <x v="378"/>
    <x v="0"/>
    <s v="KH-16360"/>
    <s v="Katherine Hughes"/>
    <x v="0"/>
    <x v="0"/>
    <x v="103"/>
    <s v="Kentucky"/>
    <x v="175"/>
    <x v="0"/>
    <x v="291"/>
    <x v="0"/>
    <x v="1"/>
    <x v="291"/>
    <n v="1207.8399999999999"/>
    <n v="8"/>
    <n v="0"/>
    <n v="314.03840000000002"/>
    <n v="1207.8399999999999"/>
    <n v="0"/>
    <x v="3"/>
    <x v="4"/>
    <s v="Q4"/>
    <x v="5"/>
  </r>
  <r>
    <n v="7634"/>
    <s v="US-2017-158526"/>
    <x v="614"/>
    <x v="378"/>
    <x v="0"/>
    <s v="KH-16360"/>
    <s v="Katherine Hughes"/>
    <x v="0"/>
    <x v="0"/>
    <x v="103"/>
    <s v="Kentucky"/>
    <x v="175"/>
    <x v="0"/>
    <x v="1095"/>
    <x v="1"/>
    <x v="8"/>
    <x v="1085"/>
    <n v="12.53"/>
    <n v="1"/>
    <n v="0"/>
    <n v="5.8891"/>
    <n v="12.53"/>
    <n v="0"/>
    <x v="3"/>
    <x v="4"/>
    <s v="Q4"/>
    <x v="5"/>
  </r>
  <r>
    <n v="7635"/>
    <s v="US-2017-158526"/>
    <x v="614"/>
    <x v="378"/>
    <x v="0"/>
    <s v="KH-16360"/>
    <s v="Katherine Hughes"/>
    <x v="0"/>
    <x v="0"/>
    <x v="103"/>
    <s v="Kentucky"/>
    <x v="175"/>
    <x v="0"/>
    <x v="1261"/>
    <x v="1"/>
    <x v="6"/>
    <x v="1245"/>
    <n v="34.58"/>
    <n v="1"/>
    <n v="0"/>
    <n v="10.0282"/>
    <n v="34.58"/>
    <n v="0"/>
    <x v="3"/>
    <x v="4"/>
    <s v="Q4"/>
    <x v="5"/>
  </r>
  <r>
    <n v="7636"/>
    <s v="US-2017-158526"/>
    <x v="614"/>
    <x v="378"/>
    <x v="0"/>
    <s v="KH-16360"/>
    <s v="Katherine Hughes"/>
    <x v="0"/>
    <x v="0"/>
    <x v="103"/>
    <s v="Kentucky"/>
    <x v="175"/>
    <x v="0"/>
    <x v="1496"/>
    <x v="0"/>
    <x v="1"/>
    <x v="1484"/>
    <n v="300.98"/>
    <n v="1"/>
    <n v="0"/>
    <n v="87.284199999999998"/>
    <n v="300.98"/>
    <n v="0"/>
    <x v="3"/>
    <x v="4"/>
    <s v="Q4"/>
    <x v="5"/>
  </r>
  <r>
    <n v="7637"/>
    <s v="US-2017-158526"/>
    <x v="614"/>
    <x v="378"/>
    <x v="0"/>
    <s v="KH-16360"/>
    <s v="Katherine Hughes"/>
    <x v="0"/>
    <x v="0"/>
    <x v="103"/>
    <s v="Kentucky"/>
    <x v="175"/>
    <x v="0"/>
    <x v="866"/>
    <x v="0"/>
    <x v="1"/>
    <x v="860"/>
    <n v="258.75"/>
    <n v="3"/>
    <n v="0"/>
    <n v="77.625"/>
    <n v="258.75"/>
    <n v="0"/>
    <x v="3"/>
    <x v="4"/>
    <s v="Q4"/>
    <x v="5"/>
  </r>
  <r>
    <n v="7638"/>
    <s v="CA-2017-104885"/>
    <x v="580"/>
    <x v="494"/>
    <x v="1"/>
    <s v="DB-13555"/>
    <s v="Dorothy Badders"/>
    <x v="1"/>
    <x v="0"/>
    <x v="46"/>
    <s v="Delaware"/>
    <x v="284"/>
    <x v="3"/>
    <x v="1500"/>
    <x v="1"/>
    <x v="6"/>
    <x v="1488"/>
    <n v="59.52"/>
    <n v="3"/>
    <n v="0"/>
    <n v="15.475199999999999"/>
    <n v="59.52"/>
    <n v="0"/>
    <x v="3"/>
    <x v="10"/>
    <s v="Q1"/>
    <x v="6"/>
  </r>
  <r>
    <n v="7639"/>
    <s v="CA-2017-104885"/>
    <x v="580"/>
    <x v="494"/>
    <x v="1"/>
    <s v="DB-13555"/>
    <s v="Dorothy Badders"/>
    <x v="1"/>
    <x v="0"/>
    <x v="46"/>
    <s v="Delaware"/>
    <x v="284"/>
    <x v="3"/>
    <x v="1451"/>
    <x v="1"/>
    <x v="12"/>
    <x v="153"/>
    <n v="57.96"/>
    <n v="7"/>
    <n v="0"/>
    <n v="27.241199999999999"/>
    <n v="57.96"/>
    <n v="0"/>
    <x v="3"/>
    <x v="10"/>
    <s v="Q1"/>
    <x v="6"/>
  </r>
  <r>
    <n v="7640"/>
    <s v="CA-2017-104885"/>
    <x v="580"/>
    <x v="494"/>
    <x v="1"/>
    <s v="DB-13555"/>
    <s v="Dorothy Badders"/>
    <x v="1"/>
    <x v="0"/>
    <x v="46"/>
    <s v="Delaware"/>
    <x v="284"/>
    <x v="3"/>
    <x v="1487"/>
    <x v="0"/>
    <x v="0"/>
    <x v="1474"/>
    <n v="441.96"/>
    <n v="2"/>
    <n v="0"/>
    <n v="101.6508"/>
    <n v="441.96"/>
    <n v="0"/>
    <x v="3"/>
    <x v="10"/>
    <s v="Q1"/>
    <x v="6"/>
  </r>
  <r>
    <n v="7641"/>
    <s v="CA-2017-104885"/>
    <x v="580"/>
    <x v="494"/>
    <x v="1"/>
    <s v="DB-13555"/>
    <s v="Dorothy Badders"/>
    <x v="1"/>
    <x v="0"/>
    <x v="46"/>
    <s v="Delaware"/>
    <x v="284"/>
    <x v="3"/>
    <x v="1713"/>
    <x v="1"/>
    <x v="10"/>
    <x v="33"/>
    <n v="68.040000000000006"/>
    <n v="6"/>
    <n v="0"/>
    <n v="33.339599999999997"/>
    <n v="68.040000000000006"/>
    <n v="0"/>
    <x v="3"/>
    <x v="10"/>
    <s v="Q1"/>
    <x v="6"/>
  </r>
  <r>
    <n v="7642"/>
    <s v="US-2016-157490"/>
    <x v="1099"/>
    <x v="1194"/>
    <x v="2"/>
    <s v="LB-16795"/>
    <s v="Laurel Beltran"/>
    <x v="2"/>
    <x v="0"/>
    <x v="206"/>
    <s v="Colorado"/>
    <x v="259"/>
    <x v="1"/>
    <x v="1822"/>
    <x v="2"/>
    <x v="15"/>
    <x v="1810"/>
    <n v="703.71"/>
    <n v="6"/>
    <n v="0.7"/>
    <n v="-938.28"/>
    <n v="211.11300000000003"/>
    <n v="492.59699999999998"/>
    <x v="0"/>
    <x v="2"/>
    <s v="Q4"/>
    <x v="6"/>
  </r>
  <r>
    <n v="7643"/>
    <s v="US-2016-157490"/>
    <x v="1099"/>
    <x v="1194"/>
    <x v="2"/>
    <s v="LB-16795"/>
    <s v="Laurel Beltran"/>
    <x v="2"/>
    <x v="0"/>
    <x v="206"/>
    <s v="Colorado"/>
    <x v="259"/>
    <x v="1"/>
    <x v="528"/>
    <x v="1"/>
    <x v="8"/>
    <x v="528"/>
    <n v="17.904"/>
    <n v="4"/>
    <n v="0.7"/>
    <n v="-14.92"/>
    <n v="5.3712000000000009"/>
    <n v="12.5328"/>
    <x v="0"/>
    <x v="2"/>
    <s v="Q4"/>
    <x v="6"/>
  </r>
  <r>
    <n v="7644"/>
    <s v="US-2016-157490"/>
    <x v="1099"/>
    <x v="1194"/>
    <x v="2"/>
    <s v="LB-16795"/>
    <s v="Laurel Beltran"/>
    <x v="2"/>
    <x v="0"/>
    <x v="206"/>
    <s v="Colorado"/>
    <x v="259"/>
    <x v="1"/>
    <x v="1230"/>
    <x v="1"/>
    <x v="8"/>
    <x v="1213"/>
    <n v="11.976000000000001"/>
    <n v="4"/>
    <n v="0.7"/>
    <n v="-9.1815999999999995"/>
    <n v="3.5928000000000009"/>
    <n v="8.3832000000000004"/>
    <x v="0"/>
    <x v="2"/>
    <s v="Q4"/>
    <x v="6"/>
  </r>
  <r>
    <n v="7645"/>
    <s v="US-2016-157490"/>
    <x v="1099"/>
    <x v="1194"/>
    <x v="2"/>
    <s v="LB-16795"/>
    <s v="Laurel Beltran"/>
    <x v="2"/>
    <x v="0"/>
    <x v="206"/>
    <s v="Colorado"/>
    <x v="259"/>
    <x v="1"/>
    <x v="1617"/>
    <x v="2"/>
    <x v="11"/>
    <x v="1608"/>
    <n v="67.959999999999994"/>
    <n v="5"/>
    <n v="0.2"/>
    <n v="0.84950000000000003"/>
    <n v="54.367999999999995"/>
    <n v="13.591999999999999"/>
    <x v="0"/>
    <x v="2"/>
    <s v="Q4"/>
    <x v="6"/>
  </r>
  <r>
    <n v="7646"/>
    <s v="CA-2015-161452"/>
    <x v="57"/>
    <x v="1091"/>
    <x v="1"/>
    <s v="CA-11965"/>
    <s v="Carol Adams"/>
    <x v="1"/>
    <x v="0"/>
    <x v="1"/>
    <s v="California"/>
    <x v="1"/>
    <x v="1"/>
    <x v="873"/>
    <x v="0"/>
    <x v="1"/>
    <x v="867"/>
    <n v="892.22400000000005"/>
    <n v="3"/>
    <n v="0.2"/>
    <n v="89.222399999999993"/>
    <n v="713.77920000000006"/>
    <n v="178.44480000000001"/>
    <x v="1"/>
    <x v="3"/>
    <s v="Q2"/>
    <x v="1"/>
  </r>
  <r>
    <n v="7647"/>
    <s v="US-2014-115196"/>
    <x v="340"/>
    <x v="178"/>
    <x v="1"/>
    <s v="DL-12925"/>
    <s v="Daniel Lacy"/>
    <x v="0"/>
    <x v="0"/>
    <x v="202"/>
    <s v="North Carolina"/>
    <x v="253"/>
    <x v="0"/>
    <x v="1782"/>
    <x v="2"/>
    <x v="15"/>
    <x v="1772"/>
    <n v="1299.99"/>
    <n v="2"/>
    <n v="0.5"/>
    <n v="-571.99559999999997"/>
    <n v="649.995"/>
    <n v="649.995"/>
    <x v="2"/>
    <x v="8"/>
    <s v="Q3"/>
    <x v="0"/>
  </r>
  <r>
    <n v="7648"/>
    <s v="CA-2016-138968"/>
    <x v="543"/>
    <x v="67"/>
    <x v="2"/>
    <s v="FC-14335"/>
    <s v="Fred Chung"/>
    <x v="1"/>
    <x v="0"/>
    <x v="8"/>
    <s v="California"/>
    <x v="94"/>
    <x v="1"/>
    <x v="798"/>
    <x v="1"/>
    <x v="8"/>
    <x v="796"/>
    <n v="4.5439999999999996"/>
    <n v="2"/>
    <n v="0.2"/>
    <n v="1.6472"/>
    <n v="3.6351999999999998"/>
    <n v="0.90879999999999994"/>
    <x v="0"/>
    <x v="10"/>
    <s v="Q1"/>
    <x v="0"/>
  </r>
  <r>
    <n v="7649"/>
    <s v="CA-2016-138968"/>
    <x v="543"/>
    <x v="67"/>
    <x v="2"/>
    <s v="FC-14335"/>
    <s v="Fred Chung"/>
    <x v="1"/>
    <x v="0"/>
    <x v="8"/>
    <s v="California"/>
    <x v="94"/>
    <x v="1"/>
    <x v="774"/>
    <x v="0"/>
    <x v="1"/>
    <x v="773"/>
    <n v="1352.0319999999999"/>
    <n v="4"/>
    <n v="0.2"/>
    <n v="84.501999999999995"/>
    <n v="1081.6256000000001"/>
    <n v="270.40640000000002"/>
    <x v="0"/>
    <x v="10"/>
    <s v="Q1"/>
    <x v="0"/>
  </r>
  <r>
    <n v="7650"/>
    <s v="CA-2015-101889"/>
    <x v="17"/>
    <x v="16"/>
    <x v="1"/>
    <s v="DB-13120"/>
    <s v="David Bremer"/>
    <x v="1"/>
    <x v="0"/>
    <x v="292"/>
    <s v="Ohio"/>
    <x v="367"/>
    <x v="3"/>
    <x v="738"/>
    <x v="0"/>
    <x v="3"/>
    <x v="737"/>
    <n v="1548.99"/>
    <n v="9"/>
    <n v="0.4"/>
    <n v="-464.697"/>
    <n v="929.39400000000001"/>
    <n v="619.596"/>
    <x v="1"/>
    <x v="4"/>
    <s v="Q4"/>
    <x v="1"/>
  </r>
  <r>
    <n v="7651"/>
    <s v="CA-2015-101889"/>
    <x v="17"/>
    <x v="16"/>
    <x v="1"/>
    <s v="DB-13120"/>
    <s v="David Bremer"/>
    <x v="1"/>
    <x v="0"/>
    <x v="292"/>
    <s v="Ohio"/>
    <x v="367"/>
    <x v="3"/>
    <x v="1451"/>
    <x v="1"/>
    <x v="12"/>
    <x v="153"/>
    <n v="19.872"/>
    <n v="3"/>
    <n v="0.2"/>
    <n v="6.7068000000000003"/>
    <n v="15.897600000000001"/>
    <n v="3.9744000000000002"/>
    <x v="1"/>
    <x v="4"/>
    <s v="Q4"/>
    <x v="1"/>
  </r>
  <r>
    <n v="7652"/>
    <s v="CA-2017-110821"/>
    <x v="783"/>
    <x v="527"/>
    <x v="2"/>
    <s v="CK-12205"/>
    <s v="Chloris Kastensmidt"/>
    <x v="0"/>
    <x v="0"/>
    <x v="61"/>
    <s v="Texas"/>
    <x v="176"/>
    <x v="2"/>
    <x v="100"/>
    <x v="2"/>
    <x v="11"/>
    <x v="100"/>
    <n v="119.44799999999999"/>
    <n v="3"/>
    <n v="0.2"/>
    <n v="-13.437900000000001"/>
    <n v="95.558400000000006"/>
    <n v="23.889600000000002"/>
    <x v="3"/>
    <x v="6"/>
    <s v="Q3"/>
    <x v="2"/>
  </r>
  <r>
    <n v="7653"/>
    <s v="CA-2017-110821"/>
    <x v="783"/>
    <x v="527"/>
    <x v="2"/>
    <s v="CK-12205"/>
    <s v="Chloris Kastensmidt"/>
    <x v="0"/>
    <x v="0"/>
    <x v="61"/>
    <s v="Texas"/>
    <x v="176"/>
    <x v="2"/>
    <x v="235"/>
    <x v="1"/>
    <x v="4"/>
    <x v="236"/>
    <n v="118.16"/>
    <n v="2"/>
    <n v="0.2"/>
    <n v="-25.109000000000002"/>
    <n v="94.528000000000006"/>
    <n v="23.632000000000001"/>
    <x v="3"/>
    <x v="6"/>
    <s v="Q3"/>
    <x v="2"/>
  </r>
  <r>
    <n v="7654"/>
    <s v="CA-2015-121552"/>
    <x v="204"/>
    <x v="581"/>
    <x v="1"/>
    <s v="FW-14395"/>
    <s v="Fred Wasserman"/>
    <x v="1"/>
    <x v="0"/>
    <x v="114"/>
    <s v="Alabama"/>
    <x v="363"/>
    <x v="0"/>
    <x v="1661"/>
    <x v="1"/>
    <x v="6"/>
    <x v="1649"/>
    <n v="19.559999999999999"/>
    <n v="4"/>
    <n v="0"/>
    <n v="5.4767999999999999"/>
    <n v="19.559999999999999"/>
    <n v="0"/>
    <x v="1"/>
    <x v="10"/>
    <s v="Q1"/>
    <x v="1"/>
  </r>
  <r>
    <n v="7655"/>
    <s v="CA-2015-107685"/>
    <x v="672"/>
    <x v="156"/>
    <x v="0"/>
    <s v="JM-15865"/>
    <s v="John Murray"/>
    <x v="0"/>
    <x v="0"/>
    <x v="98"/>
    <s v="Nevada"/>
    <x v="121"/>
    <x v="1"/>
    <x v="1702"/>
    <x v="0"/>
    <x v="5"/>
    <x v="1691"/>
    <n v="80.959999999999994"/>
    <n v="4"/>
    <n v="0"/>
    <n v="29.145600000000002"/>
    <n v="80.959999999999994"/>
    <n v="0"/>
    <x v="1"/>
    <x v="0"/>
    <s v="Q4"/>
    <x v="2"/>
  </r>
  <r>
    <n v="7656"/>
    <s v="CA-2015-107685"/>
    <x v="672"/>
    <x v="156"/>
    <x v="0"/>
    <s v="JM-15865"/>
    <s v="John Murray"/>
    <x v="0"/>
    <x v="0"/>
    <x v="98"/>
    <s v="Nevada"/>
    <x v="121"/>
    <x v="1"/>
    <x v="1465"/>
    <x v="1"/>
    <x v="10"/>
    <x v="1451"/>
    <n v="25.92"/>
    <n v="4"/>
    <n v="0"/>
    <n v="12.441599999999999"/>
    <n v="25.92"/>
    <n v="0"/>
    <x v="1"/>
    <x v="0"/>
    <s v="Q4"/>
    <x v="2"/>
  </r>
  <r>
    <n v="7657"/>
    <s v="US-2014-120740"/>
    <x v="1166"/>
    <x v="977"/>
    <x v="3"/>
    <s v="PS-18970"/>
    <s v="Paul Stevenson"/>
    <x v="2"/>
    <x v="0"/>
    <x v="1"/>
    <s v="California"/>
    <x v="13"/>
    <x v="1"/>
    <x v="650"/>
    <x v="1"/>
    <x v="9"/>
    <x v="650"/>
    <n v="106.96"/>
    <n v="2"/>
    <n v="0"/>
    <n v="31.0184"/>
    <n v="106.96"/>
    <n v="0"/>
    <x v="2"/>
    <x v="3"/>
    <s v="Q2"/>
    <x v="0"/>
  </r>
  <r>
    <n v="7658"/>
    <s v="US-2014-120740"/>
    <x v="1166"/>
    <x v="977"/>
    <x v="3"/>
    <s v="PS-18970"/>
    <s v="Paul Stevenson"/>
    <x v="2"/>
    <x v="0"/>
    <x v="1"/>
    <s v="California"/>
    <x v="13"/>
    <x v="1"/>
    <x v="267"/>
    <x v="0"/>
    <x v="5"/>
    <x v="267"/>
    <n v="187.76"/>
    <n v="4"/>
    <n v="0"/>
    <n v="76.9816"/>
    <n v="187.76"/>
    <n v="0"/>
    <x v="2"/>
    <x v="3"/>
    <s v="Q2"/>
    <x v="0"/>
  </r>
  <r>
    <n v="7659"/>
    <s v="CA-2017-155740"/>
    <x v="245"/>
    <x v="641"/>
    <x v="2"/>
    <s v="TC-21475"/>
    <s v="Tony Chapman"/>
    <x v="2"/>
    <x v="0"/>
    <x v="80"/>
    <s v="Ohio"/>
    <x v="345"/>
    <x v="3"/>
    <x v="669"/>
    <x v="1"/>
    <x v="8"/>
    <x v="669"/>
    <n v="76.775999999999996"/>
    <n v="4"/>
    <n v="0.7"/>
    <n v="-53.743200000000002"/>
    <n v="23.032800000000002"/>
    <n v="53.743199999999995"/>
    <x v="3"/>
    <x v="7"/>
    <s v="Q3"/>
    <x v="1"/>
  </r>
  <r>
    <n v="7660"/>
    <s v="CA-2017-146493"/>
    <x v="702"/>
    <x v="742"/>
    <x v="1"/>
    <s v="CV-12805"/>
    <s v="Cynthia Voltz"/>
    <x v="1"/>
    <x v="0"/>
    <x v="9"/>
    <s v="Nebraska"/>
    <x v="10"/>
    <x v="2"/>
    <x v="828"/>
    <x v="1"/>
    <x v="8"/>
    <x v="824"/>
    <n v="53.9"/>
    <n v="5"/>
    <n v="0"/>
    <n v="25.872"/>
    <n v="53.9"/>
    <n v="0"/>
    <x v="3"/>
    <x v="1"/>
    <s v="Q2"/>
    <x v="6"/>
  </r>
  <r>
    <n v="7661"/>
    <s v="CA-2014-105417"/>
    <x v="1167"/>
    <x v="614"/>
    <x v="1"/>
    <s v="VS-21820"/>
    <s v="Vivek Sundaresam"/>
    <x v="0"/>
    <x v="0"/>
    <x v="114"/>
    <s v="Texas"/>
    <x v="143"/>
    <x v="2"/>
    <x v="441"/>
    <x v="0"/>
    <x v="5"/>
    <x v="441"/>
    <n v="76.727999999999994"/>
    <n v="3"/>
    <n v="0.6"/>
    <n v="-53.709600000000002"/>
    <n v="30.691199999999998"/>
    <n v="46.036799999999992"/>
    <x v="2"/>
    <x v="9"/>
    <s v="Q1"/>
    <x v="0"/>
  </r>
  <r>
    <n v="7662"/>
    <s v="CA-2014-105417"/>
    <x v="1167"/>
    <x v="614"/>
    <x v="1"/>
    <s v="VS-21820"/>
    <s v="Vivek Sundaresam"/>
    <x v="0"/>
    <x v="0"/>
    <x v="114"/>
    <s v="Texas"/>
    <x v="143"/>
    <x v="2"/>
    <x v="985"/>
    <x v="1"/>
    <x v="8"/>
    <x v="978"/>
    <n v="10.43"/>
    <n v="7"/>
    <n v="0.8"/>
    <n v="-18.252500000000001"/>
    <n v="2.0859999999999994"/>
    <n v="8.3439999999999994"/>
    <x v="2"/>
    <x v="9"/>
    <s v="Q1"/>
    <x v="0"/>
  </r>
  <r>
    <n v="7663"/>
    <s v="US-2017-141509"/>
    <x v="365"/>
    <x v="147"/>
    <x v="2"/>
    <s v="SC-20575"/>
    <s v="Sonia Cooley"/>
    <x v="0"/>
    <x v="0"/>
    <x v="1"/>
    <s v="California"/>
    <x v="1"/>
    <x v="1"/>
    <x v="1167"/>
    <x v="1"/>
    <x v="6"/>
    <x v="1154"/>
    <n v="99.2"/>
    <n v="5"/>
    <n v="0"/>
    <n v="25.792000000000002"/>
    <n v="99.2"/>
    <n v="0"/>
    <x v="3"/>
    <x v="8"/>
    <s v="Q3"/>
    <x v="5"/>
  </r>
  <r>
    <n v="7664"/>
    <s v="CA-2017-139493"/>
    <x v="1168"/>
    <x v="184"/>
    <x v="1"/>
    <s v="SG-20605"/>
    <s v="Speros Goranitis"/>
    <x v="0"/>
    <x v="0"/>
    <x v="153"/>
    <s v="North Carolina"/>
    <x v="196"/>
    <x v="0"/>
    <x v="703"/>
    <x v="1"/>
    <x v="6"/>
    <x v="703"/>
    <n v="15.92"/>
    <n v="5"/>
    <n v="0.2"/>
    <n v="2.786"/>
    <n v="12.736000000000001"/>
    <n v="3.1840000000000002"/>
    <x v="3"/>
    <x v="8"/>
    <s v="Q3"/>
    <x v="4"/>
  </r>
  <r>
    <n v="7665"/>
    <s v="CA-2014-151967"/>
    <x v="68"/>
    <x v="1190"/>
    <x v="1"/>
    <s v="NB-18580"/>
    <s v="Nicole Brennan"/>
    <x v="1"/>
    <x v="0"/>
    <x v="151"/>
    <s v="Louisiana"/>
    <x v="192"/>
    <x v="0"/>
    <x v="1525"/>
    <x v="0"/>
    <x v="5"/>
    <x v="1512"/>
    <n v="129.91999999999999"/>
    <n v="4"/>
    <n v="0"/>
    <n v="10.393599999999999"/>
    <n v="129.91999999999999"/>
    <n v="0"/>
    <x v="2"/>
    <x v="2"/>
    <s v="Q4"/>
    <x v="4"/>
  </r>
  <r>
    <n v="7666"/>
    <s v="US-2016-140158"/>
    <x v="964"/>
    <x v="389"/>
    <x v="1"/>
    <s v="DR-12940"/>
    <s v="Daniel Raglin"/>
    <x v="2"/>
    <x v="0"/>
    <x v="205"/>
    <s v="Rhode Island"/>
    <x v="258"/>
    <x v="3"/>
    <x v="999"/>
    <x v="1"/>
    <x v="8"/>
    <x v="991"/>
    <n v="30.4"/>
    <n v="1"/>
    <n v="0"/>
    <n v="13.984"/>
    <n v="30.4"/>
    <n v="0"/>
    <x v="0"/>
    <x v="2"/>
    <s v="Q4"/>
    <x v="0"/>
  </r>
  <r>
    <n v="7667"/>
    <s v="US-2016-140158"/>
    <x v="964"/>
    <x v="389"/>
    <x v="1"/>
    <s v="DR-12940"/>
    <s v="Daniel Raglin"/>
    <x v="2"/>
    <x v="0"/>
    <x v="205"/>
    <s v="Rhode Island"/>
    <x v="258"/>
    <x v="3"/>
    <x v="306"/>
    <x v="2"/>
    <x v="16"/>
    <x v="306"/>
    <n v="5399.91"/>
    <n v="9"/>
    <n v="0"/>
    <n v="2591.9567999999999"/>
    <n v="5399.91"/>
    <n v="0"/>
    <x v="0"/>
    <x v="2"/>
    <s v="Q4"/>
    <x v="0"/>
  </r>
  <r>
    <n v="7668"/>
    <s v="US-2016-140158"/>
    <x v="964"/>
    <x v="389"/>
    <x v="1"/>
    <s v="DR-12940"/>
    <s v="Daniel Raglin"/>
    <x v="2"/>
    <x v="0"/>
    <x v="205"/>
    <s v="Rhode Island"/>
    <x v="258"/>
    <x v="3"/>
    <x v="1716"/>
    <x v="1"/>
    <x v="4"/>
    <x v="1703"/>
    <n v="119.1"/>
    <n v="3"/>
    <n v="0"/>
    <n v="34.539000000000001"/>
    <n v="119.1"/>
    <n v="0"/>
    <x v="0"/>
    <x v="2"/>
    <s v="Q4"/>
    <x v="0"/>
  </r>
  <r>
    <n v="7669"/>
    <s v="CA-2015-130974"/>
    <x v="154"/>
    <x v="699"/>
    <x v="0"/>
    <s v="MA-17560"/>
    <s v="Matt Abelman"/>
    <x v="2"/>
    <x v="0"/>
    <x v="231"/>
    <s v="Massachusetts"/>
    <x v="288"/>
    <x v="3"/>
    <x v="578"/>
    <x v="1"/>
    <x v="10"/>
    <x v="578"/>
    <n v="40.08"/>
    <n v="6"/>
    <n v="0"/>
    <n v="19.238399999999999"/>
    <n v="40.08"/>
    <n v="0"/>
    <x v="1"/>
    <x v="0"/>
    <s v="Q4"/>
    <x v="5"/>
  </r>
  <r>
    <n v="7670"/>
    <s v="CA-2015-130974"/>
    <x v="154"/>
    <x v="699"/>
    <x v="0"/>
    <s v="MA-17560"/>
    <s v="Matt Abelman"/>
    <x v="2"/>
    <x v="0"/>
    <x v="231"/>
    <s v="Massachusetts"/>
    <x v="288"/>
    <x v="3"/>
    <x v="681"/>
    <x v="1"/>
    <x v="10"/>
    <x v="681"/>
    <n v="59.94"/>
    <n v="3"/>
    <n v="0"/>
    <n v="28.171800000000001"/>
    <n v="59.94"/>
    <n v="0"/>
    <x v="1"/>
    <x v="0"/>
    <s v="Q4"/>
    <x v="5"/>
  </r>
  <r>
    <n v="7671"/>
    <s v="CA-2015-130974"/>
    <x v="154"/>
    <x v="699"/>
    <x v="0"/>
    <s v="MA-17560"/>
    <s v="Matt Abelman"/>
    <x v="2"/>
    <x v="0"/>
    <x v="231"/>
    <s v="Massachusetts"/>
    <x v="288"/>
    <x v="3"/>
    <x v="1301"/>
    <x v="2"/>
    <x v="11"/>
    <x v="1286"/>
    <n v="259.98"/>
    <n v="2"/>
    <n v="0"/>
    <n v="88.393199999999993"/>
    <n v="259.98"/>
    <n v="0"/>
    <x v="1"/>
    <x v="0"/>
    <s v="Q4"/>
    <x v="5"/>
  </r>
  <r>
    <n v="7672"/>
    <s v="CA-2015-130974"/>
    <x v="154"/>
    <x v="699"/>
    <x v="0"/>
    <s v="MA-17560"/>
    <s v="Matt Abelman"/>
    <x v="2"/>
    <x v="0"/>
    <x v="231"/>
    <s v="Massachusetts"/>
    <x v="288"/>
    <x v="3"/>
    <x v="1528"/>
    <x v="0"/>
    <x v="0"/>
    <x v="1515"/>
    <n v="170.98"/>
    <n v="1"/>
    <n v="0"/>
    <n v="32.486199999999997"/>
    <n v="170.98"/>
    <n v="0"/>
    <x v="1"/>
    <x v="0"/>
    <s v="Q4"/>
    <x v="5"/>
  </r>
  <r>
    <n v="7673"/>
    <s v="CA-2015-130974"/>
    <x v="154"/>
    <x v="699"/>
    <x v="0"/>
    <s v="MA-17560"/>
    <s v="Matt Abelman"/>
    <x v="2"/>
    <x v="0"/>
    <x v="231"/>
    <s v="Massachusetts"/>
    <x v="288"/>
    <x v="3"/>
    <x v="1823"/>
    <x v="0"/>
    <x v="5"/>
    <x v="1811"/>
    <n v="38.97"/>
    <n v="3"/>
    <n v="0"/>
    <n v="4.6764000000000001"/>
    <n v="38.97"/>
    <n v="0"/>
    <x v="1"/>
    <x v="0"/>
    <s v="Q4"/>
    <x v="5"/>
  </r>
  <r>
    <n v="7674"/>
    <s v="CA-2015-130974"/>
    <x v="154"/>
    <x v="699"/>
    <x v="0"/>
    <s v="MA-17560"/>
    <s v="Matt Abelman"/>
    <x v="2"/>
    <x v="0"/>
    <x v="231"/>
    <s v="Massachusetts"/>
    <x v="288"/>
    <x v="3"/>
    <x v="1019"/>
    <x v="1"/>
    <x v="10"/>
    <x v="1010"/>
    <n v="154.9"/>
    <n v="5"/>
    <n v="0"/>
    <n v="69.704999999999998"/>
    <n v="154.9"/>
    <n v="0"/>
    <x v="1"/>
    <x v="0"/>
    <s v="Q4"/>
    <x v="5"/>
  </r>
  <r>
    <n v="7675"/>
    <s v="CA-2015-130974"/>
    <x v="154"/>
    <x v="699"/>
    <x v="0"/>
    <s v="MA-17560"/>
    <s v="Matt Abelman"/>
    <x v="2"/>
    <x v="0"/>
    <x v="231"/>
    <s v="Massachusetts"/>
    <x v="288"/>
    <x v="3"/>
    <x v="898"/>
    <x v="0"/>
    <x v="3"/>
    <x v="891"/>
    <n v="446.06799999999998"/>
    <n v="4"/>
    <n v="0.3"/>
    <n v="0"/>
    <n v="312.24759999999998"/>
    <n v="133.82039999999998"/>
    <x v="1"/>
    <x v="0"/>
    <s v="Q4"/>
    <x v="5"/>
  </r>
  <r>
    <n v="7676"/>
    <s v="CA-2017-133487"/>
    <x v="636"/>
    <x v="510"/>
    <x v="0"/>
    <s v="TS-21655"/>
    <s v="Trudy Schmidt"/>
    <x v="0"/>
    <x v="0"/>
    <x v="277"/>
    <s v="California"/>
    <x v="348"/>
    <x v="1"/>
    <x v="473"/>
    <x v="1"/>
    <x v="9"/>
    <x v="474"/>
    <n v="152.94"/>
    <n v="3"/>
    <n v="0"/>
    <n v="41.293799999999997"/>
    <n v="152.94"/>
    <n v="0"/>
    <x v="3"/>
    <x v="5"/>
    <s v="Q2"/>
    <x v="3"/>
  </r>
  <r>
    <n v="7677"/>
    <s v="CA-2014-142951"/>
    <x v="1169"/>
    <x v="508"/>
    <x v="3"/>
    <s v="JG-15115"/>
    <s v="Jack Garza"/>
    <x v="0"/>
    <x v="0"/>
    <x v="35"/>
    <s v="North Carolina"/>
    <x v="43"/>
    <x v="0"/>
    <x v="1599"/>
    <x v="2"/>
    <x v="11"/>
    <x v="1591"/>
    <n v="23.472000000000001"/>
    <n v="3"/>
    <n v="0.2"/>
    <n v="4.9878"/>
    <n v="18.777600000000003"/>
    <n v="4.6944000000000008"/>
    <x v="2"/>
    <x v="2"/>
    <s v="Q4"/>
    <x v="4"/>
  </r>
  <r>
    <n v="7678"/>
    <s v="CA-2014-133592"/>
    <x v="520"/>
    <x v="1263"/>
    <x v="1"/>
    <s v="KM-16375"/>
    <s v="Katherine Murray"/>
    <x v="2"/>
    <x v="0"/>
    <x v="205"/>
    <s v="Rhode Island"/>
    <x v="258"/>
    <x v="3"/>
    <x v="1689"/>
    <x v="1"/>
    <x v="10"/>
    <x v="1677"/>
    <n v="195.64"/>
    <n v="4"/>
    <n v="0"/>
    <n v="91.950800000000001"/>
    <n v="195.64"/>
    <n v="0"/>
    <x v="2"/>
    <x v="4"/>
    <s v="Q4"/>
    <x v="4"/>
  </r>
  <r>
    <n v="7679"/>
    <s v="CA-2014-133592"/>
    <x v="520"/>
    <x v="1263"/>
    <x v="1"/>
    <s v="KM-16375"/>
    <s v="Katherine Murray"/>
    <x v="2"/>
    <x v="0"/>
    <x v="205"/>
    <s v="Rhode Island"/>
    <x v="258"/>
    <x v="3"/>
    <x v="1025"/>
    <x v="1"/>
    <x v="10"/>
    <x v="1016"/>
    <n v="14.94"/>
    <n v="3"/>
    <n v="0"/>
    <n v="7.0217999999999998"/>
    <n v="14.94"/>
    <n v="0"/>
    <x v="2"/>
    <x v="4"/>
    <s v="Q4"/>
    <x v="4"/>
  </r>
  <r>
    <n v="7680"/>
    <s v="CA-2014-133592"/>
    <x v="520"/>
    <x v="1263"/>
    <x v="1"/>
    <s v="KM-16375"/>
    <s v="Katherine Murray"/>
    <x v="2"/>
    <x v="0"/>
    <x v="205"/>
    <s v="Rhode Island"/>
    <x v="258"/>
    <x v="3"/>
    <x v="695"/>
    <x v="2"/>
    <x v="11"/>
    <x v="1062"/>
    <n v="1687.8"/>
    <n v="4"/>
    <n v="0"/>
    <n v="742.63199999999995"/>
    <n v="1687.8"/>
    <n v="0"/>
    <x v="2"/>
    <x v="4"/>
    <s v="Q4"/>
    <x v="4"/>
  </r>
  <r>
    <n v="7681"/>
    <s v="CA-2014-133592"/>
    <x v="520"/>
    <x v="1263"/>
    <x v="1"/>
    <s v="KM-16375"/>
    <s v="Katherine Murray"/>
    <x v="2"/>
    <x v="0"/>
    <x v="205"/>
    <s v="Rhode Island"/>
    <x v="258"/>
    <x v="3"/>
    <x v="1057"/>
    <x v="0"/>
    <x v="0"/>
    <x v="1046"/>
    <n v="341.96"/>
    <n v="2"/>
    <n v="0"/>
    <n v="78.650800000000004"/>
    <n v="341.96"/>
    <n v="0"/>
    <x v="2"/>
    <x v="4"/>
    <s v="Q4"/>
    <x v="4"/>
  </r>
  <r>
    <n v="7682"/>
    <s v="CA-2014-133592"/>
    <x v="520"/>
    <x v="1263"/>
    <x v="1"/>
    <s v="KM-16375"/>
    <s v="Katherine Murray"/>
    <x v="2"/>
    <x v="0"/>
    <x v="205"/>
    <s v="Rhode Island"/>
    <x v="258"/>
    <x v="3"/>
    <x v="38"/>
    <x v="0"/>
    <x v="1"/>
    <x v="38"/>
    <n v="605.88"/>
    <n v="6"/>
    <n v="0"/>
    <n v="151.47"/>
    <n v="605.88"/>
    <n v="0"/>
    <x v="2"/>
    <x v="4"/>
    <s v="Q4"/>
    <x v="4"/>
  </r>
  <r>
    <n v="7683"/>
    <s v="CA-2015-120782"/>
    <x v="152"/>
    <x v="1264"/>
    <x v="2"/>
    <s v="SD-20485"/>
    <s v="Shirley Daniels"/>
    <x v="2"/>
    <x v="0"/>
    <x v="297"/>
    <s v="Michigan"/>
    <x v="373"/>
    <x v="2"/>
    <x v="1470"/>
    <x v="1"/>
    <x v="9"/>
    <x v="1457"/>
    <n v="186.732"/>
    <n v="1"/>
    <n v="0.1"/>
    <n v="41.496000000000002"/>
    <n v="168.05879999999999"/>
    <n v="18.673200000000001"/>
    <x v="1"/>
    <x v="3"/>
    <s v="Q2"/>
    <x v="0"/>
  </r>
  <r>
    <n v="7684"/>
    <s v="CA-2015-120782"/>
    <x v="152"/>
    <x v="1264"/>
    <x v="2"/>
    <s v="SD-20485"/>
    <s v="Shirley Daniels"/>
    <x v="2"/>
    <x v="0"/>
    <x v="297"/>
    <s v="Michigan"/>
    <x v="373"/>
    <x v="2"/>
    <x v="450"/>
    <x v="1"/>
    <x v="8"/>
    <x v="451"/>
    <n v="3812.97"/>
    <n v="3"/>
    <n v="0"/>
    <n v="1906.4849999999999"/>
    <n v="3812.97"/>
    <n v="0"/>
    <x v="1"/>
    <x v="3"/>
    <s v="Q2"/>
    <x v="0"/>
  </r>
  <r>
    <n v="7685"/>
    <s v="CA-2015-116876"/>
    <x v="966"/>
    <x v="1265"/>
    <x v="1"/>
    <s v="TT-21070"/>
    <s v="Ted Trevino"/>
    <x v="0"/>
    <x v="0"/>
    <x v="30"/>
    <s v="New York"/>
    <x v="144"/>
    <x v="3"/>
    <x v="1812"/>
    <x v="1"/>
    <x v="8"/>
    <x v="1802"/>
    <n v="26.423999999999999"/>
    <n v="9"/>
    <n v="0.2"/>
    <n v="9.5786999999999995"/>
    <n v="21.139200000000002"/>
    <n v="5.2848000000000006"/>
    <x v="1"/>
    <x v="11"/>
    <s v="Q1"/>
    <x v="3"/>
  </r>
  <r>
    <n v="7686"/>
    <s v="CA-2015-116876"/>
    <x v="966"/>
    <x v="1265"/>
    <x v="1"/>
    <s v="TT-21070"/>
    <s v="Ted Trevino"/>
    <x v="0"/>
    <x v="0"/>
    <x v="30"/>
    <s v="New York"/>
    <x v="144"/>
    <x v="3"/>
    <x v="1718"/>
    <x v="2"/>
    <x v="7"/>
    <x v="1705"/>
    <n v="625.99"/>
    <n v="1"/>
    <n v="0"/>
    <n v="187.797"/>
    <n v="625.99"/>
    <n v="0"/>
    <x v="1"/>
    <x v="11"/>
    <s v="Q1"/>
    <x v="3"/>
  </r>
  <r>
    <n v="7687"/>
    <s v="CA-2016-169838"/>
    <x v="881"/>
    <x v="533"/>
    <x v="1"/>
    <s v="BB-11545"/>
    <s v="Brenda Bowman"/>
    <x v="1"/>
    <x v="0"/>
    <x v="25"/>
    <s v="Michigan"/>
    <x v="30"/>
    <x v="2"/>
    <x v="616"/>
    <x v="0"/>
    <x v="3"/>
    <x v="616"/>
    <n v="1568.61"/>
    <n v="9"/>
    <n v="0"/>
    <n v="329.40809999999999"/>
    <n v="1568.61"/>
    <n v="0"/>
    <x v="0"/>
    <x v="0"/>
    <s v="Q4"/>
    <x v="5"/>
  </r>
  <r>
    <n v="7688"/>
    <s v="CA-2016-169838"/>
    <x v="881"/>
    <x v="533"/>
    <x v="1"/>
    <s v="BB-11545"/>
    <s v="Brenda Bowman"/>
    <x v="1"/>
    <x v="0"/>
    <x v="25"/>
    <s v="Michigan"/>
    <x v="30"/>
    <x v="2"/>
    <x v="153"/>
    <x v="1"/>
    <x v="8"/>
    <x v="154"/>
    <n v="17.3"/>
    <n v="1"/>
    <n v="0"/>
    <n v="8.3040000000000003"/>
    <n v="17.3"/>
    <n v="0"/>
    <x v="0"/>
    <x v="0"/>
    <s v="Q4"/>
    <x v="5"/>
  </r>
  <r>
    <n v="7689"/>
    <s v="CA-2016-169838"/>
    <x v="881"/>
    <x v="533"/>
    <x v="1"/>
    <s v="BB-11545"/>
    <s v="Brenda Bowman"/>
    <x v="1"/>
    <x v="0"/>
    <x v="25"/>
    <s v="Michigan"/>
    <x v="30"/>
    <x v="2"/>
    <x v="1824"/>
    <x v="2"/>
    <x v="11"/>
    <x v="1812"/>
    <n v="160"/>
    <n v="8"/>
    <n v="0"/>
    <n v="62.4"/>
    <n v="160"/>
    <n v="0"/>
    <x v="0"/>
    <x v="0"/>
    <s v="Q4"/>
    <x v="5"/>
  </r>
  <r>
    <n v="7690"/>
    <s v="US-2017-128951"/>
    <x v="663"/>
    <x v="1089"/>
    <x v="2"/>
    <s v="RS-19420"/>
    <s v="Ricardo Sperren"/>
    <x v="1"/>
    <x v="0"/>
    <x v="244"/>
    <s v="Virginia"/>
    <x v="302"/>
    <x v="0"/>
    <x v="810"/>
    <x v="1"/>
    <x v="9"/>
    <x v="808"/>
    <n v="179.94"/>
    <n v="3"/>
    <n v="0"/>
    <n v="50.383200000000002"/>
    <n v="179.94"/>
    <n v="0"/>
    <x v="3"/>
    <x v="7"/>
    <s v="Q3"/>
    <x v="3"/>
  </r>
  <r>
    <n v="7691"/>
    <s v="US-2017-128951"/>
    <x v="663"/>
    <x v="1089"/>
    <x v="2"/>
    <s v="RS-19420"/>
    <s v="Ricardo Sperren"/>
    <x v="1"/>
    <x v="0"/>
    <x v="244"/>
    <s v="Virginia"/>
    <x v="302"/>
    <x v="0"/>
    <x v="309"/>
    <x v="0"/>
    <x v="3"/>
    <x v="309"/>
    <n v="872.94"/>
    <n v="3"/>
    <n v="0"/>
    <n v="157.1292"/>
    <n v="872.94"/>
    <n v="0"/>
    <x v="3"/>
    <x v="7"/>
    <s v="Q3"/>
    <x v="3"/>
  </r>
  <r>
    <n v="7692"/>
    <s v="US-2017-128951"/>
    <x v="663"/>
    <x v="1089"/>
    <x v="2"/>
    <s v="RS-19420"/>
    <s v="Ricardo Sperren"/>
    <x v="1"/>
    <x v="0"/>
    <x v="244"/>
    <s v="Virginia"/>
    <x v="302"/>
    <x v="0"/>
    <x v="89"/>
    <x v="1"/>
    <x v="10"/>
    <x v="89"/>
    <n v="12.96"/>
    <n v="2"/>
    <n v="0"/>
    <n v="6.2207999999999997"/>
    <n v="12.96"/>
    <n v="0"/>
    <x v="3"/>
    <x v="7"/>
    <s v="Q3"/>
    <x v="3"/>
  </r>
  <r>
    <n v="7693"/>
    <s v="CA-2014-102330"/>
    <x v="282"/>
    <x v="752"/>
    <x v="1"/>
    <s v="AI-10855"/>
    <s v="Arianne Irving"/>
    <x v="0"/>
    <x v="0"/>
    <x v="71"/>
    <s v="California"/>
    <x v="90"/>
    <x v="1"/>
    <x v="429"/>
    <x v="1"/>
    <x v="2"/>
    <x v="429"/>
    <n v="88.8"/>
    <n v="6"/>
    <n v="0"/>
    <n v="44.4"/>
    <n v="88.8"/>
    <n v="0"/>
    <x v="2"/>
    <x v="4"/>
    <s v="Q4"/>
    <x v="2"/>
  </r>
  <r>
    <n v="7694"/>
    <s v="CA-2014-102330"/>
    <x v="282"/>
    <x v="752"/>
    <x v="1"/>
    <s v="AI-10855"/>
    <s v="Arianne Irving"/>
    <x v="0"/>
    <x v="0"/>
    <x v="71"/>
    <s v="California"/>
    <x v="90"/>
    <x v="1"/>
    <x v="1278"/>
    <x v="2"/>
    <x v="7"/>
    <x v="1263"/>
    <n v="319.96800000000002"/>
    <n v="4"/>
    <n v="0.2"/>
    <n v="35.996400000000001"/>
    <n v="255.97440000000003"/>
    <n v="63.993600000000008"/>
    <x v="2"/>
    <x v="4"/>
    <s v="Q4"/>
    <x v="2"/>
  </r>
  <r>
    <n v="7695"/>
    <s v="CA-2016-118899"/>
    <x v="554"/>
    <x v="298"/>
    <x v="3"/>
    <s v="MC-17275"/>
    <s v="Marc Crier"/>
    <x v="0"/>
    <x v="0"/>
    <x v="4"/>
    <s v="Washington"/>
    <x v="5"/>
    <x v="1"/>
    <x v="1144"/>
    <x v="0"/>
    <x v="1"/>
    <x v="1132"/>
    <n v="167.88800000000001"/>
    <n v="7"/>
    <n v="0.2"/>
    <n v="14.690200000000001"/>
    <n v="134.31040000000002"/>
    <n v="33.577600000000004"/>
    <x v="0"/>
    <x v="10"/>
    <s v="Q1"/>
    <x v="0"/>
  </r>
  <r>
    <n v="7696"/>
    <s v="CA-2017-107958"/>
    <x v="1170"/>
    <x v="162"/>
    <x v="2"/>
    <s v="AH-10120"/>
    <s v="Adrian Hane"/>
    <x v="2"/>
    <x v="0"/>
    <x v="12"/>
    <s v="Texas"/>
    <x v="66"/>
    <x v="2"/>
    <x v="447"/>
    <x v="1"/>
    <x v="10"/>
    <x v="447"/>
    <n v="163.96"/>
    <n v="5"/>
    <n v="0.2"/>
    <n v="59.435499999999998"/>
    <n v="131.16800000000001"/>
    <n v="32.792000000000002"/>
    <x v="3"/>
    <x v="7"/>
    <s v="Q3"/>
    <x v="1"/>
  </r>
  <r>
    <n v="7697"/>
    <s v="CA-2017-107958"/>
    <x v="1170"/>
    <x v="162"/>
    <x v="2"/>
    <s v="AH-10120"/>
    <s v="Adrian Hane"/>
    <x v="2"/>
    <x v="0"/>
    <x v="12"/>
    <s v="Texas"/>
    <x v="66"/>
    <x v="2"/>
    <x v="1504"/>
    <x v="1"/>
    <x v="8"/>
    <x v="1491"/>
    <n v="5.2320000000000002"/>
    <n v="4"/>
    <n v="0.8"/>
    <n v="-8.1096000000000004"/>
    <n v="1.0463999999999998"/>
    <n v="4.1856"/>
    <x v="3"/>
    <x v="7"/>
    <s v="Q3"/>
    <x v="1"/>
  </r>
  <r>
    <n v="7698"/>
    <s v="CA-2017-151799"/>
    <x v="817"/>
    <x v="867"/>
    <x v="1"/>
    <s v="BF-11170"/>
    <s v="Ben Ferrer"/>
    <x v="2"/>
    <x v="0"/>
    <x v="104"/>
    <s v="Massachusetts"/>
    <x v="128"/>
    <x v="3"/>
    <x v="349"/>
    <x v="2"/>
    <x v="16"/>
    <x v="349"/>
    <n v="1199.98"/>
    <n v="2"/>
    <n v="0"/>
    <n v="467.99220000000003"/>
    <n v="1199.98"/>
    <n v="0"/>
    <x v="3"/>
    <x v="4"/>
    <s v="Q4"/>
    <x v="6"/>
  </r>
  <r>
    <n v="7699"/>
    <s v="CA-2017-151799"/>
    <x v="817"/>
    <x v="867"/>
    <x v="1"/>
    <s v="BF-11170"/>
    <s v="Ben Ferrer"/>
    <x v="2"/>
    <x v="0"/>
    <x v="104"/>
    <s v="Massachusetts"/>
    <x v="128"/>
    <x v="3"/>
    <x v="235"/>
    <x v="1"/>
    <x v="4"/>
    <x v="236"/>
    <n v="73.849999999999994"/>
    <n v="1"/>
    <n v="0"/>
    <n v="2.2155"/>
    <n v="73.849999999999994"/>
    <n v="0"/>
    <x v="3"/>
    <x v="4"/>
    <s v="Q4"/>
    <x v="6"/>
  </r>
  <r>
    <n v="7700"/>
    <s v="CA-2017-151799"/>
    <x v="817"/>
    <x v="867"/>
    <x v="1"/>
    <s v="BF-11170"/>
    <s v="Ben Ferrer"/>
    <x v="2"/>
    <x v="0"/>
    <x v="104"/>
    <s v="Massachusetts"/>
    <x v="128"/>
    <x v="3"/>
    <x v="1257"/>
    <x v="1"/>
    <x v="14"/>
    <x v="1241"/>
    <n v="25.71"/>
    <n v="3"/>
    <n v="0"/>
    <n v="6.6845999999999997"/>
    <n v="25.71"/>
    <n v="0"/>
    <x v="3"/>
    <x v="4"/>
    <s v="Q4"/>
    <x v="6"/>
  </r>
  <r>
    <n v="7701"/>
    <s v="CA-2017-151799"/>
    <x v="817"/>
    <x v="867"/>
    <x v="1"/>
    <s v="BF-11170"/>
    <s v="Ben Ferrer"/>
    <x v="2"/>
    <x v="0"/>
    <x v="104"/>
    <s v="Massachusetts"/>
    <x v="128"/>
    <x v="3"/>
    <x v="1579"/>
    <x v="1"/>
    <x v="13"/>
    <x v="1570"/>
    <n v="17.28"/>
    <n v="6"/>
    <n v="0"/>
    <n v="8.1216000000000008"/>
    <n v="17.28"/>
    <n v="0"/>
    <x v="3"/>
    <x v="4"/>
    <s v="Q4"/>
    <x v="6"/>
  </r>
  <r>
    <n v="7702"/>
    <s v="CA-2017-151799"/>
    <x v="817"/>
    <x v="867"/>
    <x v="1"/>
    <s v="BF-11170"/>
    <s v="Ben Ferrer"/>
    <x v="2"/>
    <x v="0"/>
    <x v="104"/>
    <s v="Massachusetts"/>
    <x v="128"/>
    <x v="3"/>
    <x v="215"/>
    <x v="0"/>
    <x v="3"/>
    <x v="216"/>
    <n v="526.58199999999999"/>
    <n v="2"/>
    <n v="0.3"/>
    <n v="-52.658200000000001"/>
    <n v="368.60739999999998"/>
    <n v="157.97459999999998"/>
    <x v="3"/>
    <x v="4"/>
    <s v="Q4"/>
    <x v="6"/>
  </r>
  <r>
    <n v="7703"/>
    <s v="CA-2016-114601"/>
    <x v="370"/>
    <x v="48"/>
    <x v="1"/>
    <s v="AA-10480"/>
    <s v="Andrew Allen"/>
    <x v="0"/>
    <x v="0"/>
    <x v="66"/>
    <s v="Michigan"/>
    <x v="151"/>
    <x v="2"/>
    <x v="820"/>
    <x v="1"/>
    <x v="10"/>
    <x v="816"/>
    <n v="11.56"/>
    <n v="2"/>
    <n v="0"/>
    <n v="5.6643999999999997"/>
    <n v="11.56"/>
    <n v="0"/>
    <x v="0"/>
    <x v="6"/>
    <s v="Q3"/>
    <x v="5"/>
  </r>
  <r>
    <n v="7704"/>
    <s v="CA-2016-114601"/>
    <x v="370"/>
    <x v="48"/>
    <x v="1"/>
    <s v="AA-10480"/>
    <s v="Andrew Allen"/>
    <x v="0"/>
    <x v="0"/>
    <x v="66"/>
    <s v="Michigan"/>
    <x v="151"/>
    <x v="2"/>
    <x v="599"/>
    <x v="2"/>
    <x v="7"/>
    <x v="599"/>
    <n v="209.97"/>
    <n v="3"/>
    <n v="0"/>
    <n v="58.791600000000003"/>
    <n v="209.97"/>
    <n v="0"/>
    <x v="0"/>
    <x v="6"/>
    <s v="Q3"/>
    <x v="5"/>
  </r>
  <r>
    <n v="7705"/>
    <s v="CA-2016-114601"/>
    <x v="370"/>
    <x v="48"/>
    <x v="1"/>
    <s v="AA-10480"/>
    <s v="Andrew Allen"/>
    <x v="0"/>
    <x v="0"/>
    <x v="66"/>
    <s v="Michigan"/>
    <x v="151"/>
    <x v="2"/>
    <x v="823"/>
    <x v="0"/>
    <x v="3"/>
    <x v="819"/>
    <n v="447.84"/>
    <n v="4"/>
    <n v="0"/>
    <n v="98.524799999999999"/>
    <n v="447.84"/>
    <n v="0"/>
    <x v="0"/>
    <x v="6"/>
    <s v="Q3"/>
    <x v="5"/>
  </r>
  <r>
    <n v="7706"/>
    <s v="CA-2016-114601"/>
    <x v="370"/>
    <x v="48"/>
    <x v="1"/>
    <s v="AA-10480"/>
    <s v="Andrew Allen"/>
    <x v="0"/>
    <x v="0"/>
    <x v="66"/>
    <s v="Michigan"/>
    <x v="151"/>
    <x v="2"/>
    <x v="331"/>
    <x v="2"/>
    <x v="11"/>
    <x v="331"/>
    <n v="479.97"/>
    <n v="3"/>
    <n v="0"/>
    <n v="163.18979999999999"/>
    <n v="479.97"/>
    <n v="0"/>
    <x v="0"/>
    <x v="6"/>
    <s v="Q3"/>
    <x v="5"/>
  </r>
  <r>
    <n v="7707"/>
    <s v="CA-2016-114601"/>
    <x v="370"/>
    <x v="48"/>
    <x v="1"/>
    <s v="AA-10480"/>
    <s v="Andrew Allen"/>
    <x v="0"/>
    <x v="0"/>
    <x v="66"/>
    <s v="Michigan"/>
    <x v="151"/>
    <x v="2"/>
    <x v="671"/>
    <x v="1"/>
    <x v="6"/>
    <x v="671"/>
    <n v="8.64"/>
    <n v="3"/>
    <n v="0"/>
    <n v="2.5055999999999998"/>
    <n v="8.64"/>
    <n v="0"/>
    <x v="0"/>
    <x v="6"/>
    <s v="Q3"/>
    <x v="5"/>
  </r>
  <r>
    <n v="7708"/>
    <s v="CA-2017-100237"/>
    <x v="453"/>
    <x v="163"/>
    <x v="1"/>
    <s v="SV-20815"/>
    <s v="Stuart Van"/>
    <x v="1"/>
    <x v="0"/>
    <x v="11"/>
    <s v="Utah"/>
    <x v="12"/>
    <x v="1"/>
    <x v="1663"/>
    <x v="1"/>
    <x v="6"/>
    <x v="1651"/>
    <n v="11.68"/>
    <n v="2"/>
    <n v="0"/>
    <n v="4.2047999999999996"/>
    <n v="11.68"/>
    <n v="0"/>
    <x v="3"/>
    <x v="2"/>
    <s v="Q4"/>
    <x v="1"/>
  </r>
  <r>
    <n v="7709"/>
    <s v="CA-2014-139542"/>
    <x v="1089"/>
    <x v="796"/>
    <x v="1"/>
    <s v="EH-14185"/>
    <s v="Evan Henry"/>
    <x v="0"/>
    <x v="0"/>
    <x v="10"/>
    <s v="Pennsylvania"/>
    <x v="74"/>
    <x v="3"/>
    <x v="1617"/>
    <x v="2"/>
    <x v="11"/>
    <x v="1608"/>
    <n v="40.776000000000003"/>
    <n v="3"/>
    <n v="0.2"/>
    <n v="0.50970000000000004"/>
    <n v="32.620800000000003"/>
    <n v="8.1552000000000007"/>
    <x v="2"/>
    <x v="2"/>
    <s v="Q4"/>
    <x v="3"/>
  </r>
  <r>
    <n v="7710"/>
    <s v="CA-2014-139542"/>
    <x v="1089"/>
    <x v="796"/>
    <x v="1"/>
    <s v="EH-14185"/>
    <s v="Evan Henry"/>
    <x v="0"/>
    <x v="0"/>
    <x v="10"/>
    <s v="Pennsylvania"/>
    <x v="74"/>
    <x v="3"/>
    <x v="338"/>
    <x v="1"/>
    <x v="8"/>
    <x v="338"/>
    <n v="13.698"/>
    <n v="3"/>
    <n v="0.7"/>
    <n v="-9.5885999999999996"/>
    <n v="4.1094000000000008"/>
    <n v="9.5885999999999996"/>
    <x v="2"/>
    <x v="2"/>
    <s v="Q4"/>
    <x v="3"/>
  </r>
  <r>
    <n v="7711"/>
    <s v="US-2015-142811"/>
    <x v="788"/>
    <x v="828"/>
    <x v="1"/>
    <s v="JL-15850"/>
    <s v="John Lucas"/>
    <x v="0"/>
    <x v="0"/>
    <x v="123"/>
    <s v="Arizona"/>
    <x v="154"/>
    <x v="1"/>
    <x v="1513"/>
    <x v="2"/>
    <x v="7"/>
    <x v="1500"/>
    <n v="87.8"/>
    <n v="5"/>
    <n v="0.2"/>
    <n v="32.924999999999997"/>
    <n v="70.239999999999995"/>
    <n v="17.559999999999999"/>
    <x v="1"/>
    <x v="3"/>
    <s v="Q2"/>
    <x v="6"/>
  </r>
  <r>
    <n v="7712"/>
    <s v="CA-2017-139353"/>
    <x v="960"/>
    <x v="904"/>
    <x v="0"/>
    <s v="JM-15250"/>
    <s v="Janet Martin"/>
    <x v="0"/>
    <x v="0"/>
    <x v="115"/>
    <s v="North Carolina"/>
    <x v="305"/>
    <x v="0"/>
    <x v="1416"/>
    <x v="0"/>
    <x v="5"/>
    <x v="1403"/>
    <n v="77.951999999999998"/>
    <n v="3"/>
    <n v="0.2"/>
    <n v="15.590400000000001"/>
    <n v="62.361600000000003"/>
    <n v="15.590400000000001"/>
    <x v="3"/>
    <x v="2"/>
    <s v="Q4"/>
    <x v="3"/>
  </r>
  <r>
    <n v="7713"/>
    <s v="CA-2017-139353"/>
    <x v="960"/>
    <x v="904"/>
    <x v="0"/>
    <s v="JM-15250"/>
    <s v="Janet Martin"/>
    <x v="0"/>
    <x v="0"/>
    <x v="115"/>
    <s v="North Carolina"/>
    <x v="305"/>
    <x v="0"/>
    <x v="196"/>
    <x v="1"/>
    <x v="4"/>
    <x v="197"/>
    <n v="147.184"/>
    <n v="2"/>
    <n v="0.2"/>
    <n v="-29.436800000000002"/>
    <n v="117.74720000000001"/>
    <n v="29.436800000000002"/>
    <x v="3"/>
    <x v="2"/>
    <s v="Q4"/>
    <x v="3"/>
  </r>
  <r>
    <n v="7714"/>
    <s v="CA-2017-139353"/>
    <x v="960"/>
    <x v="904"/>
    <x v="0"/>
    <s v="JM-15250"/>
    <s v="Janet Martin"/>
    <x v="0"/>
    <x v="0"/>
    <x v="115"/>
    <s v="North Carolina"/>
    <x v="305"/>
    <x v="0"/>
    <x v="1785"/>
    <x v="1"/>
    <x v="10"/>
    <x v="1775"/>
    <n v="47.951999999999998"/>
    <n v="3"/>
    <n v="0.2"/>
    <n v="16.183800000000002"/>
    <n v="38.361600000000003"/>
    <n v="9.5904000000000007"/>
    <x v="3"/>
    <x v="2"/>
    <s v="Q4"/>
    <x v="3"/>
  </r>
  <r>
    <n v="7715"/>
    <s v="CA-2014-150203"/>
    <x v="29"/>
    <x v="899"/>
    <x v="2"/>
    <s v="JB-15925"/>
    <s v="Joni Blumstein"/>
    <x v="0"/>
    <x v="0"/>
    <x v="1"/>
    <s v="California"/>
    <x v="3"/>
    <x v="1"/>
    <x v="586"/>
    <x v="1"/>
    <x v="9"/>
    <x v="586"/>
    <n v="250.26"/>
    <n v="6"/>
    <n v="0"/>
    <n v="72.575400000000002"/>
    <n v="250.26"/>
    <n v="0"/>
    <x v="2"/>
    <x v="4"/>
    <s v="Q4"/>
    <x v="5"/>
  </r>
  <r>
    <n v="7716"/>
    <s v="US-2017-101518"/>
    <x v="132"/>
    <x v="834"/>
    <x v="1"/>
    <s v="PB-19105"/>
    <s v="Peter Bühler"/>
    <x v="0"/>
    <x v="0"/>
    <x v="10"/>
    <s v="Pennsylvania"/>
    <x v="11"/>
    <x v="3"/>
    <x v="1617"/>
    <x v="2"/>
    <x v="11"/>
    <x v="1608"/>
    <n v="40.776000000000003"/>
    <n v="3"/>
    <n v="0.2"/>
    <n v="0.50970000000000004"/>
    <n v="32.620800000000003"/>
    <n v="8.1552000000000007"/>
    <x v="3"/>
    <x v="0"/>
    <s v="Q4"/>
    <x v="5"/>
  </r>
  <r>
    <n v="7717"/>
    <s v="CA-2015-149636"/>
    <x v="1171"/>
    <x v="1266"/>
    <x v="1"/>
    <s v="SP-20620"/>
    <s v="Stefania Perrino"/>
    <x v="1"/>
    <x v="0"/>
    <x v="77"/>
    <s v="Colorado"/>
    <x v="97"/>
    <x v="1"/>
    <x v="956"/>
    <x v="1"/>
    <x v="10"/>
    <x v="949"/>
    <n v="29.6"/>
    <n v="5"/>
    <n v="0.2"/>
    <n v="9.25"/>
    <n v="23.680000000000003"/>
    <n v="5.9200000000000008"/>
    <x v="1"/>
    <x v="9"/>
    <s v="Q1"/>
    <x v="0"/>
  </r>
  <r>
    <n v="7718"/>
    <s v="CA-2015-149636"/>
    <x v="1171"/>
    <x v="1266"/>
    <x v="1"/>
    <s v="SP-20620"/>
    <s v="Stefania Perrino"/>
    <x v="1"/>
    <x v="0"/>
    <x v="77"/>
    <s v="Colorado"/>
    <x v="97"/>
    <x v="1"/>
    <x v="507"/>
    <x v="1"/>
    <x v="8"/>
    <x v="507"/>
    <n v="1.9379999999999999"/>
    <n v="2"/>
    <n v="0.7"/>
    <n v="-1.3566"/>
    <n v="0.58140000000000003"/>
    <n v="1.3565999999999998"/>
    <x v="1"/>
    <x v="9"/>
    <s v="Q1"/>
    <x v="0"/>
  </r>
  <r>
    <n v="7719"/>
    <s v="US-2017-146213"/>
    <x v="428"/>
    <x v="947"/>
    <x v="1"/>
    <s v="MC-17605"/>
    <s v="Matt Connell"/>
    <x v="1"/>
    <x v="0"/>
    <x v="1"/>
    <s v="California"/>
    <x v="3"/>
    <x v="1"/>
    <x v="1227"/>
    <x v="2"/>
    <x v="11"/>
    <x v="1211"/>
    <n v="159.96"/>
    <n v="4"/>
    <n v="0"/>
    <n v="51.187199999999997"/>
    <n v="159.96"/>
    <n v="0"/>
    <x v="3"/>
    <x v="8"/>
    <s v="Q3"/>
    <x v="3"/>
  </r>
  <r>
    <n v="7720"/>
    <s v="CA-2015-108588"/>
    <x v="956"/>
    <x v="1027"/>
    <x v="1"/>
    <s v="BG-11695"/>
    <s v="Brooke Gillingham"/>
    <x v="1"/>
    <x v="0"/>
    <x v="20"/>
    <s v="New York"/>
    <x v="29"/>
    <x v="3"/>
    <x v="1500"/>
    <x v="1"/>
    <x v="6"/>
    <x v="1488"/>
    <n v="59.52"/>
    <n v="3"/>
    <n v="0"/>
    <n v="15.475199999999999"/>
    <n v="59.52"/>
    <n v="0"/>
    <x v="1"/>
    <x v="9"/>
    <s v="Q1"/>
    <x v="2"/>
  </r>
  <r>
    <n v="7721"/>
    <s v="CA-2015-108588"/>
    <x v="956"/>
    <x v="1027"/>
    <x v="1"/>
    <s v="BG-11695"/>
    <s v="Brooke Gillingham"/>
    <x v="1"/>
    <x v="0"/>
    <x v="20"/>
    <s v="New York"/>
    <x v="29"/>
    <x v="3"/>
    <x v="755"/>
    <x v="1"/>
    <x v="12"/>
    <x v="753"/>
    <n v="17.48"/>
    <n v="2"/>
    <n v="0"/>
    <n v="8.2156000000000002"/>
    <n v="17.48"/>
    <n v="0"/>
    <x v="1"/>
    <x v="9"/>
    <s v="Q1"/>
    <x v="2"/>
  </r>
  <r>
    <n v="7722"/>
    <s v="CA-2015-108588"/>
    <x v="956"/>
    <x v="1027"/>
    <x v="1"/>
    <s v="BG-11695"/>
    <s v="Brooke Gillingham"/>
    <x v="1"/>
    <x v="0"/>
    <x v="20"/>
    <s v="New York"/>
    <x v="29"/>
    <x v="3"/>
    <x v="1263"/>
    <x v="1"/>
    <x v="8"/>
    <x v="1247"/>
    <n v="13.167999999999999"/>
    <n v="2"/>
    <n v="0.2"/>
    <n v="4.6087999999999996"/>
    <n v="10.5344"/>
    <n v="2.6335999999999999"/>
    <x v="1"/>
    <x v="9"/>
    <s v="Q1"/>
    <x v="2"/>
  </r>
  <r>
    <n v="7723"/>
    <s v="US-2017-138086"/>
    <x v="513"/>
    <x v="4"/>
    <x v="1"/>
    <s v="JO-15550"/>
    <s v="Jesus Ocampo"/>
    <x v="2"/>
    <x v="0"/>
    <x v="8"/>
    <s v="California"/>
    <x v="9"/>
    <x v="1"/>
    <x v="1825"/>
    <x v="1"/>
    <x v="9"/>
    <x v="1813"/>
    <n v="40.74"/>
    <n v="3"/>
    <n v="0"/>
    <n v="12.222"/>
    <n v="40.74"/>
    <n v="0"/>
    <x v="3"/>
    <x v="3"/>
    <s v="Q2"/>
    <x v="1"/>
  </r>
  <r>
    <n v="7724"/>
    <s v="CA-2015-139374"/>
    <x v="229"/>
    <x v="240"/>
    <x v="1"/>
    <s v="AR-10345"/>
    <s v="Alex Russell"/>
    <x v="1"/>
    <x v="0"/>
    <x v="89"/>
    <s v="Texas"/>
    <x v="110"/>
    <x v="2"/>
    <x v="1189"/>
    <x v="0"/>
    <x v="1"/>
    <x v="1175"/>
    <n v="179.886"/>
    <n v="1"/>
    <n v="0.3"/>
    <n v="-2.5697999999999999"/>
    <n v="125.92019999999999"/>
    <n v="53.965799999999994"/>
    <x v="1"/>
    <x v="8"/>
    <s v="Q3"/>
    <x v="6"/>
  </r>
  <r>
    <n v="7725"/>
    <s v="CA-2016-113978"/>
    <x v="477"/>
    <x v="953"/>
    <x v="1"/>
    <s v="TS-21505"/>
    <s v="Tony Sayre"/>
    <x v="0"/>
    <x v="0"/>
    <x v="138"/>
    <s v="Ohio"/>
    <x v="177"/>
    <x v="3"/>
    <x v="847"/>
    <x v="1"/>
    <x v="9"/>
    <x v="841"/>
    <n v="286.25599999999997"/>
    <n v="1"/>
    <n v="0.2"/>
    <n v="17.890999999999998"/>
    <n v="229.00479999999999"/>
    <n v="57.251199999999997"/>
    <x v="0"/>
    <x v="8"/>
    <s v="Q3"/>
    <x v="1"/>
  </r>
  <r>
    <n v="7726"/>
    <s v="CA-2016-113978"/>
    <x v="477"/>
    <x v="953"/>
    <x v="1"/>
    <s v="TS-21505"/>
    <s v="Tony Sayre"/>
    <x v="0"/>
    <x v="0"/>
    <x v="138"/>
    <s v="Ohio"/>
    <x v="177"/>
    <x v="3"/>
    <x v="464"/>
    <x v="1"/>
    <x v="4"/>
    <x v="465"/>
    <n v="24.224"/>
    <n v="2"/>
    <n v="0.2"/>
    <n v="-4.8448000000000002"/>
    <n v="19.379200000000001"/>
    <n v="4.8448000000000002"/>
    <x v="0"/>
    <x v="8"/>
    <s v="Q3"/>
    <x v="1"/>
  </r>
  <r>
    <n v="7727"/>
    <s v="CA-2016-113978"/>
    <x v="477"/>
    <x v="953"/>
    <x v="1"/>
    <s v="TS-21505"/>
    <s v="Tony Sayre"/>
    <x v="0"/>
    <x v="0"/>
    <x v="138"/>
    <s v="Ohio"/>
    <x v="177"/>
    <x v="3"/>
    <x v="942"/>
    <x v="1"/>
    <x v="4"/>
    <x v="935"/>
    <n v="331.536"/>
    <n v="3"/>
    <n v="0.2"/>
    <n v="-82.884"/>
    <n v="265.22880000000004"/>
    <n v="66.307200000000009"/>
    <x v="0"/>
    <x v="8"/>
    <s v="Q3"/>
    <x v="1"/>
  </r>
  <r>
    <n v="7728"/>
    <s v="US-2015-150231"/>
    <x v="199"/>
    <x v="590"/>
    <x v="0"/>
    <s v="JK-15640"/>
    <s v="Jim Kriz"/>
    <x v="2"/>
    <x v="0"/>
    <x v="20"/>
    <s v="New York"/>
    <x v="29"/>
    <x v="3"/>
    <x v="1663"/>
    <x v="1"/>
    <x v="6"/>
    <x v="1651"/>
    <n v="17.52"/>
    <n v="3"/>
    <n v="0"/>
    <n v="6.3071999999999999"/>
    <n v="17.52"/>
    <n v="0"/>
    <x v="1"/>
    <x v="10"/>
    <s v="Q1"/>
    <x v="2"/>
  </r>
  <r>
    <n v="7729"/>
    <s v="CA-2016-106915"/>
    <x v="491"/>
    <x v="82"/>
    <x v="1"/>
    <s v="GA-14515"/>
    <s v="George Ashbrook"/>
    <x v="0"/>
    <x v="0"/>
    <x v="236"/>
    <s v="Texas"/>
    <x v="293"/>
    <x v="2"/>
    <x v="796"/>
    <x v="1"/>
    <x v="6"/>
    <x v="794"/>
    <n v="17.856000000000002"/>
    <n v="4"/>
    <n v="0.2"/>
    <n v="4.2408000000000001"/>
    <n v="14.284800000000002"/>
    <n v="3.5712000000000006"/>
    <x v="0"/>
    <x v="0"/>
    <s v="Q4"/>
    <x v="3"/>
  </r>
  <r>
    <n v="7730"/>
    <s v="US-2016-109260"/>
    <x v="182"/>
    <x v="152"/>
    <x v="1"/>
    <s v="TN-21040"/>
    <s v="Tanja Norvell"/>
    <x v="2"/>
    <x v="0"/>
    <x v="315"/>
    <s v="Florida"/>
    <x v="393"/>
    <x v="0"/>
    <x v="1332"/>
    <x v="2"/>
    <x v="11"/>
    <x v="1317"/>
    <n v="431.976"/>
    <n v="3"/>
    <n v="0.2"/>
    <n v="-75.595799999999997"/>
    <n v="345.58080000000001"/>
    <n v="86.395200000000003"/>
    <x v="0"/>
    <x v="8"/>
    <s v="Q3"/>
    <x v="2"/>
  </r>
  <r>
    <n v="7731"/>
    <s v="CA-2017-104850"/>
    <x v="487"/>
    <x v="141"/>
    <x v="1"/>
    <s v="TW-21025"/>
    <s v="Tamara Willingham"/>
    <x v="2"/>
    <x v="0"/>
    <x v="4"/>
    <s v="Washington"/>
    <x v="5"/>
    <x v="1"/>
    <x v="1209"/>
    <x v="0"/>
    <x v="1"/>
    <x v="1194"/>
    <n v="291.13600000000002"/>
    <n v="4"/>
    <n v="0.2"/>
    <n v="-25.474399999999999"/>
    <n v="232.90880000000004"/>
    <n v="58.227200000000011"/>
    <x v="3"/>
    <x v="1"/>
    <s v="Q2"/>
    <x v="0"/>
  </r>
  <r>
    <n v="7732"/>
    <s v="CA-2017-140508"/>
    <x v="65"/>
    <x v="814"/>
    <x v="2"/>
    <s v="PA-19060"/>
    <s v="Pete Armstrong"/>
    <x v="2"/>
    <x v="0"/>
    <x v="61"/>
    <s v="Texas"/>
    <x v="77"/>
    <x v="2"/>
    <x v="81"/>
    <x v="1"/>
    <x v="12"/>
    <x v="81"/>
    <n v="114.848"/>
    <n v="4"/>
    <n v="0.2"/>
    <n v="35.89"/>
    <n v="91.878399999999999"/>
    <n v="22.9696"/>
    <x v="3"/>
    <x v="8"/>
    <s v="Q3"/>
    <x v="2"/>
  </r>
  <r>
    <n v="7733"/>
    <s v="CA-2017-143294"/>
    <x v="455"/>
    <x v="475"/>
    <x v="1"/>
    <s v="JD-15790"/>
    <s v="John Dryer"/>
    <x v="0"/>
    <x v="0"/>
    <x v="12"/>
    <s v="Texas"/>
    <x v="32"/>
    <x v="2"/>
    <x v="578"/>
    <x v="1"/>
    <x v="10"/>
    <x v="578"/>
    <n v="10.688000000000001"/>
    <n v="2"/>
    <n v="0.2"/>
    <n v="3.7408000000000001"/>
    <n v="8.5504000000000016"/>
    <n v="2.1376000000000004"/>
    <x v="3"/>
    <x v="1"/>
    <s v="Q2"/>
    <x v="5"/>
  </r>
  <r>
    <n v="7734"/>
    <s v="CA-2016-165673"/>
    <x v="666"/>
    <x v="1088"/>
    <x v="0"/>
    <s v="MN-17935"/>
    <s v="Michael Nguyen"/>
    <x v="0"/>
    <x v="0"/>
    <x v="24"/>
    <s v="Ohio"/>
    <x v="157"/>
    <x v="3"/>
    <x v="1393"/>
    <x v="1"/>
    <x v="10"/>
    <x v="1379"/>
    <n v="15.231999999999999"/>
    <n v="4"/>
    <n v="0.2"/>
    <n v="5.5216000000000003"/>
    <n v="12.185600000000001"/>
    <n v="3.0464000000000002"/>
    <x v="0"/>
    <x v="5"/>
    <s v="Q2"/>
    <x v="1"/>
  </r>
  <r>
    <n v="7735"/>
    <s v="CA-2017-134418"/>
    <x v="175"/>
    <x v="295"/>
    <x v="1"/>
    <s v="GM-14500"/>
    <s v="Gene McClure"/>
    <x v="0"/>
    <x v="0"/>
    <x v="4"/>
    <s v="Washington"/>
    <x v="5"/>
    <x v="1"/>
    <x v="154"/>
    <x v="1"/>
    <x v="6"/>
    <x v="155"/>
    <n v="12.42"/>
    <n v="3"/>
    <n v="0"/>
    <n v="5.2164000000000001"/>
    <n v="12.42"/>
    <n v="0"/>
    <x v="3"/>
    <x v="8"/>
    <s v="Q3"/>
    <x v="5"/>
  </r>
  <r>
    <n v="7736"/>
    <s v="US-2016-106313"/>
    <x v="250"/>
    <x v="1013"/>
    <x v="1"/>
    <s v="DG-13300"/>
    <s v="Deirdre Greer"/>
    <x v="1"/>
    <x v="0"/>
    <x v="4"/>
    <s v="Washington"/>
    <x v="59"/>
    <x v="1"/>
    <x v="680"/>
    <x v="1"/>
    <x v="10"/>
    <x v="680"/>
    <n v="19.440000000000001"/>
    <n v="3"/>
    <n v="0"/>
    <n v="9.3312000000000008"/>
    <n v="19.440000000000001"/>
    <n v="0"/>
    <x v="0"/>
    <x v="6"/>
    <s v="Q3"/>
    <x v="2"/>
  </r>
  <r>
    <n v="7737"/>
    <s v="CA-2014-105872"/>
    <x v="992"/>
    <x v="104"/>
    <x v="1"/>
    <s v="JG-15160"/>
    <s v="James Galang"/>
    <x v="0"/>
    <x v="0"/>
    <x v="20"/>
    <s v="New York"/>
    <x v="23"/>
    <x v="3"/>
    <x v="715"/>
    <x v="1"/>
    <x v="8"/>
    <x v="714"/>
    <n v="70.367999999999995"/>
    <n v="4"/>
    <n v="0.2"/>
    <n v="26.388000000000002"/>
    <n v="56.294399999999996"/>
    <n v="14.073599999999999"/>
    <x v="2"/>
    <x v="5"/>
    <s v="Q2"/>
    <x v="5"/>
  </r>
  <r>
    <n v="7738"/>
    <s v="CA-2017-108287"/>
    <x v="404"/>
    <x v="404"/>
    <x v="2"/>
    <s v="AG-10330"/>
    <s v="Alex Grayson"/>
    <x v="0"/>
    <x v="0"/>
    <x v="35"/>
    <s v="North Carolina"/>
    <x v="43"/>
    <x v="0"/>
    <x v="1039"/>
    <x v="1"/>
    <x v="6"/>
    <x v="1029"/>
    <n v="12.672000000000001"/>
    <n v="9"/>
    <n v="0.2"/>
    <n v="1.4256"/>
    <n v="10.137600000000001"/>
    <n v="2.5344000000000002"/>
    <x v="3"/>
    <x v="4"/>
    <s v="Q4"/>
    <x v="2"/>
  </r>
  <r>
    <n v="7739"/>
    <s v="CA-2017-141103"/>
    <x v="245"/>
    <x v="1236"/>
    <x v="1"/>
    <s v="JF-15355"/>
    <s v="Jay Fein"/>
    <x v="0"/>
    <x v="0"/>
    <x v="248"/>
    <s v="Maryland"/>
    <x v="307"/>
    <x v="3"/>
    <x v="831"/>
    <x v="2"/>
    <x v="7"/>
    <x v="826"/>
    <n v="89.95"/>
    <n v="5"/>
    <n v="0"/>
    <n v="43.176000000000002"/>
    <n v="89.95"/>
    <n v="0"/>
    <x v="3"/>
    <x v="7"/>
    <s v="Q3"/>
    <x v="1"/>
  </r>
  <r>
    <n v="7740"/>
    <s v="CA-2014-154781"/>
    <x v="871"/>
    <x v="158"/>
    <x v="1"/>
    <s v="SC-20680"/>
    <s v="Steve Carroll"/>
    <x v="2"/>
    <x v="0"/>
    <x v="8"/>
    <s v="California"/>
    <x v="94"/>
    <x v="1"/>
    <x v="1128"/>
    <x v="1"/>
    <x v="10"/>
    <x v="1116"/>
    <n v="6.58"/>
    <n v="2"/>
    <n v="0"/>
    <n v="3.0268000000000002"/>
    <n v="6.58"/>
    <n v="0"/>
    <x v="2"/>
    <x v="0"/>
    <s v="Q4"/>
    <x v="5"/>
  </r>
  <r>
    <n v="7741"/>
    <s v="CA-2014-154781"/>
    <x v="871"/>
    <x v="158"/>
    <x v="1"/>
    <s v="SC-20680"/>
    <s v="Steve Carroll"/>
    <x v="2"/>
    <x v="0"/>
    <x v="8"/>
    <s v="California"/>
    <x v="94"/>
    <x v="1"/>
    <x v="1523"/>
    <x v="2"/>
    <x v="11"/>
    <x v="1510"/>
    <n v="94.99"/>
    <n v="1"/>
    <n v="0"/>
    <n v="28.497"/>
    <n v="94.99"/>
    <n v="0"/>
    <x v="2"/>
    <x v="0"/>
    <s v="Q4"/>
    <x v="5"/>
  </r>
  <r>
    <n v="7742"/>
    <s v="CA-2015-147816"/>
    <x v="496"/>
    <x v="1068"/>
    <x v="0"/>
    <s v="CM-11935"/>
    <s v="Carlos Meador"/>
    <x v="0"/>
    <x v="0"/>
    <x v="93"/>
    <s v="Arizona"/>
    <x v="115"/>
    <x v="1"/>
    <x v="1513"/>
    <x v="2"/>
    <x v="7"/>
    <x v="1500"/>
    <n v="35.119999999999997"/>
    <n v="2"/>
    <n v="0.2"/>
    <n v="13.17"/>
    <n v="28.096"/>
    <n v="7.024"/>
    <x v="1"/>
    <x v="8"/>
    <s v="Q3"/>
    <x v="6"/>
  </r>
  <r>
    <n v="7743"/>
    <s v="CA-2017-105326"/>
    <x v="648"/>
    <x v="952"/>
    <x v="1"/>
    <s v="KT-16480"/>
    <s v="Kean Thornton"/>
    <x v="0"/>
    <x v="0"/>
    <x v="1"/>
    <s v="California"/>
    <x v="1"/>
    <x v="1"/>
    <x v="988"/>
    <x v="1"/>
    <x v="10"/>
    <x v="981"/>
    <n v="25.92"/>
    <n v="4"/>
    <n v="0"/>
    <n v="12.441599999999999"/>
    <n v="25.92"/>
    <n v="0"/>
    <x v="3"/>
    <x v="6"/>
    <s v="Q3"/>
    <x v="1"/>
  </r>
  <r>
    <n v="7744"/>
    <s v="CA-2016-133613"/>
    <x v="26"/>
    <x v="563"/>
    <x v="1"/>
    <s v="CP-12340"/>
    <s v="Christine Phan"/>
    <x v="1"/>
    <x v="0"/>
    <x v="416"/>
    <s v="Connecticut"/>
    <x v="504"/>
    <x v="3"/>
    <x v="1406"/>
    <x v="1"/>
    <x v="8"/>
    <x v="1393"/>
    <n v="7.96"/>
    <n v="2"/>
    <n v="0"/>
    <n v="3.7412000000000001"/>
    <n v="7.96"/>
    <n v="0"/>
    <x v="0"/>
    <x v="1"/>
    <s v="Q2"/>
    <x v="5"/>
  </r>
  <r>
    <n v="7745"/>
    <s v="CA-2016-133613"/>
    <x v="26"/>
    <x v="563"/>
    <x v="1"/>
    <s v="CP-12340"/>
    <s v="Christine Phan"/>
    <x v="1"/>
    <x v="0"/>
    <x v="416"/>
    <s v="Connecticut"/>
    <x v="504"/>
    <x v="3"/>
    <x v="867"/>
    <x v="2"/>
    <x v="7"/>
    <x v="861"/>
    <n v="566.97"/>
    <n v="3"/>
    <n v="0"/>
    <n v="153.08189999999999"/>
    <n v="566.97"/>
    <n v="0"/>
    <x v="0"/>
    <x v="1"/>
    <s v="Q2"/>
    <x v="5"/>
  </r>
  <r>
    <n v="7746"/>
    <s v="CA-2016-133613"/>
    <x v="26"/>
    <x v="563"/>
    <x v="1"/>
    <s v="CP-12340"/>
    <s v="Christine Phan"/>
    <x v="1"/>
    <x v="0"/>
    <x v="416"/>
    <s v="Connecticut"/>
    <x v="504"/>
    <x v="3"/>
    <x v="950"/>
    <x v="1"/>
    <x v="6"/>
    <x v="943"/>
    <n v="9.84"/>
    <n v="3"/>
    <n v="0"/>
    <n v="2.8536000000000001"/>
    <n v="9.84"/>
    <n v="0"/>
    <x v="0"/>
    <x v="1"/>
    <s v="Q2"/>
    <x v="5"/>
  </r>
  <r>
    <n v="7747"/>
    <s v="CA-2015-109113"/>
    <x v="546"/>
    <x v="226"/>
    <x v="1"/>
    <s v="EK-13795"/>
    <s v="Eileen Kiefer"/>
    <x v="2"/>
    <x v="0"/>
    <x v="22"/>
    <s v="Illinois"/>
    <x v="26"/>
    <x v="2"/>
    <x v="788"/>
    <x v="2"/>
    <x v="11"/>
    <x v="786"/>
    <n v="25.488"/>
    <n v="2"/>
    <n v="0.2"/>
    <n v="4.7789999999999999"/>
    <n v="20.3904"/>
    <n v="5.0975999999999999"/>
    <x v="1"/>
    <x v="4"/>
    <s v="Q4"/>
    <x v="3"/>
  </r>
  <r>
    <n v="7748"/>
    <s v="CA-2015-156153"/>
    <x v="70"/>
    <x v="68"/>
    <x v="0"/>
    <s v="CW-11905"/>
    <s v="Carl Weiss"/>
    <x v="2"/>
    <x v="0"/>
    <x v="85"/>
    <s v="New York"/>
    <x v="254"/>
    <x v="3"/>
    <x v="242"/>
    <x v="1"/>
    <x v="13"/>
    <x v="243"/>
    <n v="7.56"/>
    <n v="6"/>
    <n v="0"/>
    <n v="0.3024"/>
    <n v="7.56"/>
    <n v="0"/>
    <x v="1"/>
    <x v="5"/>
    <s v="Q2"/>
    <x v="1"/>
  </r>
  <r>
    <n v="7749"/>
    <s v="CA-2015-133242"/>
    <x v="652"/>
    <x v="1267"/>
    <x v="1"/>
    <s v="KH-16510"/>
    <s v="Keith Herrera"/>
    <x v="0"/>
    <x v="0"/>
    <x v="81"/>
    <s v="Virginia"/>
    <x v="101"/>
    <x v="0"/>
    <x v="1492"/>
    <x v="0"/>
    <x v="5"/>
    <x v="1479"/>
    <n v="60.84"/>
    <n v="3"/>
    <n v="0"/>
    <n v="19.468800000000002"/>
    <n v="60.84"/>
    <n v="0"/>
    <x v="1"/>
    <x v="1"/>
    <s v="Q2"/>
    <x v="6"/>
  </r>
  <r>
    <n v="7750"/>
    <s v="CA-2015-133242"/>
    <x v="652"/>
    <x v="1267"/>
    <x v="1"/>
    <s v="KH-16510"/>
    <s v="Keith Herrera"/>
    <x v="0"/>
    <x v="0"/>
    <x v="81"/>
    <s v="Virginia"/>
    <x v="101"/>
    <x v="0"/>
    <x v="906"/>
    <x v="1"/>
    <x v="4"/>
    <x v="898"/>
    <n v="450.04"/>
    <n v="2"/>
    <n v="0"/>
    <n v="58.505200000000002"/>
    <n v="450.04"/>
    <n v="0"/>
    <x v="1"/>
    <x v="1"/>
    <s v="Q2"/>
    <x v="6"/>
  </r>
  <r>
    <n v="7751"/>
    <s v="CA-2015-133242"/>
    <x v="652"/>
    <x v="1267"/>
    <x v="1"/>
    <s v="KH-16510"/>
    <s v="Keith Herrera"/>
    <x v="0"/>
    <x v="0"/>
    <x v="81"/>
    <s v="Virginia"/>
    <x v="101"/>
    <x v="0"/>
    <x v="153"/>
    <x v="1"/>
    <x v="8"/>
    <x v="154"/>
    <n v="34.6"/>
    <n v="2"/>
    <n v="0"/>
    <n v="16.608000000000001"/>
    <n v="34.6"/>
    <n v="0"/>
    <x v="1"/>
    <x v="1"/>
    <s v="Q2"/>
    <x v="6"/>
  </r>
  <r>
    <n v="7752"/>
    <s v="CA-2015-133242"/>
    <x v="652"/>
    <x v="1267"/>
    <x v="1"/>
    <s v="KH-16510"/>
    <s v="Keith Herrera"/>
    <x v="0"/>
    <x v="0"/>
    <x v="81"/>
    <s v="Virginia"/>
    <x v="101"/>
    <x v="0"/>
    <x v="495"/>
    <x v="2"/>
    <x v="7"/>
    <x v="495"/>
    <n v="467.97"/>
    <n v="3"/>
    <n v="0"/>
    <n v="140.39099999999999"/>
    <n v="467.97"/>
    <n v="0"/>
    <x v="1"/>
    <x v="1"/>
    <s v="Q2"/>
    <x v="6"/>
  </r>
  <r>
    <n v="7753"/>
    <s v="CA-2015-133242"/>
    <x v="652"/>
    <x v="1267"/>
    <x v="1"/>
    <s v="KH-16510"/>
    <s v="Keith Herrera"/>
    <x v="0"/>
    <x v="0"/>
    <x v="81"/>
    <s v="Virginia"/>
    <x v="101"/>
    <x v="0"/>
    <x v="729"/>
    <x v="1"/>
    <x v="8"/>
    <x v="728"/>
    <n v="33.020000000000003"/>
    <n v="2"/>
    <n v="0"/>
    <n v="15.849600000000001"/>
    <n v="33.020000000000003"/>
    <n v="0"/>
    <x v="1"/>
    <x v="1"/>
    <s v="Q2"/>
    <x v="6"/>
  </r>
  <r>
    <n v="7754"/>
    <s v="CA-2015-158323"/>
    <x v="672"/>
    <x v="253"/>
    <x v="2"/>
    <s v="AB-10600"/>
    <s v="Ann Blume"/>
    <x v="1"/>
    <x v="0"/>
    <x v="108"/>
    <s v="North Carolina"/>
    <x v="222"/>
    <x v="0"/>
    <x v="1445"/>
    <x v="0"/>
    <x v="5"/>
    <x v="1432"/>
    <n v="17.088000000000001"/>
    <n v="2"/>
    <n v="0.2"/>
    <n v="1.0680000000000001"/>
    <n v="13.670400000000001"/>
    <n v="3.4176000000000002"/>
    <x v="1"/>
    <x v="0"/>
    <s v="Q4"/>
    <x v="2"/>
  </r>
  <r>
    <n v="7755"/>
    <s v="CA-2015-161795"/>
    <x v="379"/>
    <x v="226"/>
    <x v="0"/>
    <s v="AH-10075"/>
    <s v="Adam Hart"/>
    <x v="1"/>
    <x v="0"/>
    <x v="38"/>
    <s v="Ohio"/>
    <x v="47"/>
    <x v="3"/>
    <x v="868"/>
    <x v="1"/>
    <x v="6"/>
    <x v="862"/>
    <n v="3.008"/>
    <n v="2"/>
    <n v="0.2"/>
    <n v="0.33839999999999998"/>
    <n v="2.4064000000000001"/>
    <n v="0.60160000000000002"/>
    <x v="1"/>
    <x v="4"/>
    <s v="Q4"/>
    <x v="2"/>
  </r>
  <r>
    <n v="7756"/>
    <s v="CA-2017-100902"/>
    <x v="701"/>
    <x v="410"/>
    <x v="1"/>
    <s v="CK-12595"/>
    <s v="Clytie Kelty"/>
    <x v="0"/>
    <x v="0"/>
    <x v="35"/>
    <s v="North Carolina"/>
    <x v="43"/>
    <x v="0"/>
    <x v="1826"/>
    <x v="1"/>
    <x v="10"/>
    <x v="1814"/>
    <n v="268.24"/>
    <n v="7"/>
    <n v="0.2"/>
    <n v="93.884"/>
    <n v="214.59200000000001"/>
    <n v="53.648000000000003"/>
    <x v="3"/>
    <x v="0"/>
    <s v="Q4"/>
    <x v="5"/>
  </r>
  <r>
    <n v="7757"/>
    <s v="CA-2017-100902"/>
    <x v="701"/>
    <x v="410"/>
    <x v="1"/>
    <s v="CK-12595"/>
    <s v="Clytie Kelty"/>
    <x v="0"/>
    <x v="0"/>
    <x v="35"/>
    <s v="North Carolina"/>
    <x v="43"/>
    <x v="0"/>
    <x v="619"/>
    <x v="2"/>
    <x v="11"/>
    <x v="619"/>
    <n v="431.16"/>
    <n v="5"/>
    <n v="0.2"/>
    <n v="107.79"/>
    <n v="344.92800000000005"/>
    <n v="86.232000000000014"/>
    <x v="3"/>
    <x v="0"/>
    <s v="Q4"/>
    <x v="5"/>
  </r>
  <r>
    <n v="7758"/>
    <s v="CA-2017-112844"/>
    <x v="38"/>
    <x v="38"/>
    <x v="0"/>
    <s v="SP-20620"/>
    <s v="Stefania Perrino"/>
    <x v="1"/>
    <x v="0"/>
    <x v="198"/>
    <s v="New York"/>
    <x v="249"/>
    <x v="3"/>
    <x v="47"/>
    <x v="2"/>
    <x v="7"/>
    <x v="47"/>
    <n v="43.6"/>
    <n v="4"/>
    <n v="0"/>
    <n v="12.208"/>
    <n v="43.6"/>
    <n v="0"/>
    <x v="3"/>
    <x v="0"/>
    <s v="Q4"/>
    <x v="2"/>
  </r>
  <r>
    <n v="7759"/>
    <s v="CA-2017-112844"/>
    <x v="38"/>
    <x v="38"/>
    <x v="0"/>
    <s v="SP-20620"/>
    <s v="Stefania Perrino"/>
    <x v="1"/>
    <x v="0"/>
    <x v="198"/>
    <s v="New York"/>
    <x v="249"/>
    <x v="3"/>
    <x v="1704"/>
    <x v="0"/>
    <x v="5"/>
    <x v="1693"/>
    <n v="154.94999999999999"/>
    <n v="3"/>
    <n v="0"/>
    <n v="30.99"/>
    <n v="154.94999999999999"/>
    <n v="0"/>
    <x v="3"/>
    <x v="0"/>
    <s v="Q4"/>
    <x v="2"/>
  </r>
  <r>
    <n v="7760"/>
    <s v="CA-2016-158925"/>
    <x v="1057"/>
    <x v="464"/>
    <x v="1"/>
    <s v="JP-15460"/>
    <s v="Jennifer Patt"/>
    <x v="1"/>
    <x v="0"/>
    <x v="12"/>
    <s v="Texas"/>
    <x v="16"/>
    <x v="2"/>
    <x v="934"/>
    <x v="1"/>
    <x v="10"/>
    <x v="927"/>
    <n v="15.552"/>
    <n v="3"/>
    <n v="0.2"/>
    <n v="5.4432"/>
    <n v="12.441600000000001"/>
    <n v="3.1104000000000003"/>
    <x v="0"/>
    <x v="2"/>
    <s v="Q4"/>
    <x v="2"/>
  </r>
  <r>
    <n v="7761"/>
    <s v="CA-2014-155390"/>
    <x v="776"/>
    <x v="872"/>
    <x v="1"/>
    <s v="BG-11035"/>
    <s v="Barry Gonzalez"/>
    <x v="0"/>
    <x v="0"/>
    <x v="26"/>
    <s v="Tennessee"/>
    <x v="31"/>
    <x v="0"/>
    <x v="954"/>
    <x v="1"/>
    <x v="10"/>
    <x v="947"/>
    <n v="42.207999999999998"/>
    <n v="2"/>
    <n v="0.2"/>
    <n v="13.717599999999999"/>
    <n v="33.766399999999997"/>
    <n v="8.4415999999999993"/>
    <x v="2"/>
    <x v="4"/>
    <s v="Q4"/>
    <x v="3"/>
  </r>
  <r>
    <n v="7762"/>
    <s v="CA-2017-123071"/>
    <x v="734"/>
    <x v="792"/>
    <x v="2"/>
    <s v="CC-12550"/>
    <s v="Clay Cheatham"/>
    <x v="0"/>
    <x v="0"/>
    <x v="243"/>
    <s v="Texas"/>
    <x v="301"/>
    <x v="2"/>
    <x v="1151"/>
    <x v="1"/>
    <x v="10"/>
    <x v="1139"/>
    <n v="10.368"/>
    <n v="2"/>
    <n v="0.2"/>
    <n v="3.6288"/>
    <n v="8.2944000000000013"/>
    <n v="2.0736000000000003"/>
    <x v="3"/>
    <x v="4"/>
    <s v="Q4"/>
    <x v="1"/>
  </r>
  <r>
    <n v="7763"/>
    <s v="CA-2017-156391"/>
    <x v="986"/>
    <x v="938"/>
    <x v="2"/>
    <s v="SL-20155"/>
    <s v="Sara Luxemburg"/>
    <x v="2"/>
    <x v="0"/>
    <x v="127"/>
    <s v="Oregon"/>
    <x v="160"/>
    <x v="1"/>
    <x v="1061"/>
    <x v="1"/>
    <x v="6"/>
    <x v="1050"/>
    <n v="2.2240000000000002"/>
    <n v="1"/>
    <n v="0.2"/>
    <n v="0.55600000000000005"/>
    <n v="1.7792000000000003"/>
    <n v="0.44480000000000008"/>
    <x v="3"/>
    <x v="8"/>
    <s v="Q3"/>
    <x v="0"/>
  </r>
  <r>
    <n v="7764"/>
    <s v="CA-2015-103093"/>
    <x v="302"/>
    <x v="1268"/>
    <x v="1"/>
    <s v="FO-14305"/>
    <s v="Frank Olsen"/>
    <x v="0"/>
    <x v="0"/>
    <x v="38"/>
    <s v="Georgia"/>
    <x v="112"/>
    <x v="0"/>
    <x v="1451"/>
    <x v="1"/>
    <x v="12"/>
    <x v="153"/>
    <n v="74.52"/>
    <n v="9"/>
    <n v="0"/>
    <n v="35.0244"/>
    <n v="74.52"/>
    <n v="0"/>
    <x v="1"/>
    <x v="11"/>
    <s v="Q1"/>
    <x v="0"/>
  </r>
  <r>
    <n v="7765"/>
    <s v="US-2017-118941"/>
    <x v="801"/>
    <x v="948"/>
    <x v="3"/>
    <s v="BB-11545"/>
    <s v="Brenda Bowman"/>
    <x v="1"/>
    <x v="0"/>
    <x v="29"/>
    <s v="Maryland"/>
    <x v="209"/>
    <x v="3"/>
    <x v="512"/>
    <x v="1"/>
    <x v="6"/>
    <x v="512"/>
    <n v="17.52"/>
    <n v="3"/>
    <n v="0"/>
    <n v="5.2560000000000002"/>
    <n v="17.52"/>
    <n v="0"/>
    <x v="3"/>
    <x v="6"/>
    <s v="Q3"/>
    <x v="3"/>
  </r>
  <r>
    <n v="7766"/>
    <s v="US-2017-118941"/>
    <x v="801"/>
    <x v="948"/>
    <x v="3"/>
    <s v="BB-11545"/>
    <s v="Brenda Bowman"/>
    <x v="1"/>
    <x v="0"/>
    <x v="29"/>
    <s v="Maryland"/>
    <x v="209"/>
    <x v="3"/>
    <x v="406"/>
    <x v="0"/>
    <x v="1"/>
    <x v="407"/>
    <n v="1779.9"/>
    <n v="5"/>
    <n v="0"/>
    <n v="373.779"/>
    <n v="1779.9"/>
    <n v="0"/>
    <x v="3"/>
    <x v="6"/>
    <s v="Q3"/>
    <x v="3"/>
  </r>
  <r>
    <n v="7767"/>
    <s v="US-2017-118941"/>
    <x v="801"/>
    <x v="948"/>
    <x v="3"/>
    <s v="BB-11545"/>
    <s v="Brenda Bowman"/>
    <x v="1"/>
    <x v="0"/>
    <x v="29"/>
    <s v="Maryland"/>
    <x v="209"/>
    <x v="3"/>
    <x v="399"/>
    <x v="1"/>
    <x v="6"/>
    <x v="400"/>
    <n v="219.9"/>
    <n v="5"/>
    <n v="0"/>
    <n v="59.372999999999998"/>
    <n v="219.9"/>
    <n v="0"/>
    <x v="3"/>
    <x v="6"/>
    <s v="Q3"/>
    <x v="3"/>
  </r>
  <r>
    <n v="7768"/>
    <s v="CA-2015-169299"/>
    <x v="252"/>
    <x v="722"/>
    <x v="2"/>
    <s v="DO-13435"/>
    <s v="Denny Ordway"/>
    <x v="0"/>
    <x v="0"/>
    <x v="32"/>
    <s v="Oregon"/>
    <x v="40"/>
    <x v="1"/>
    <x v="79"/>
    <x v="1"/>
    <x v="6"/>
    <x v="79"/>
    <n v="7.1520000000000001"/>
    <n v="3"/>
    <n v="0.2"/>
    <n v="0.71519999999999995"/>
    <n v="5.7216000000000005"/>
    <n v="1.4304000000000001"/>
    <x v="1"/>
    <x v="6"/>
    <s v="Q3"/>
    <x v="2"/>
  </r>
  <r>
    <n v="7769"/>
    <s v="CA-2017-154088"/>
    <x v="105"/>
    <x v="251"/>
    <x v="1"/>
    <s v="LB-16735"/>
    <s v="Larry Blacks"/>
    <x v="0"/>
    <x v="0"/>
    <x v="315"/>
    <s v="Florida"/>
    <x v="393"/>
    <x v="0"/>
    <x v="652"/>
    <x v="1"/>
    <x v="10"/>
    <x v="652"/>
    <n v="26.72"/>
    <n v="5"/>
    <n v="0.2"/>
    <n v="9.3520000000000003"/>
    <n v="21.376000000000001"/>
    <n v="5.3440000000000003"/>
    <x v="3"/>
    <x v="0"/>
    <s v="Q4"/>
    <x v="1"/>
  </r>
  <r>
    <n v="7770"/>
    <s v="CA-2016-155978"/>
    <x v="1147"/>
    <x v="1269"/>
    <x v="3"/>
    <s v="TS-21205"/>
    <s v="Thomas Seio"/>
    <x v="1"/>
    <x v="0"/>
    <x v="169"/>
    <s v="California"/>
    <x v="215"/>
    <x v="1"/>
    <x v="1148"/>
    <x v="2"/>
    <x v="7"/>
    <x v="1136"/>
    <n v="1039.7280000000001"/>
    <n v="2"/>
    <n v="0.2"/>
    <n v="90.976200000000006"/>
    <n v="831.78240000000005"/>
    <n v="207.94560000000001"/>
    <x v="0"/>
    <x v="6"/>
    <s v="Q3"/>
    <x v="2"/>
  </r>
  <r>
    <n v="7771"/>
    <s v="CA-2016-155978"/>
    <x v="1147"/>
    <x v="1269"/>
    <x v="3"/>
    <s v="TS-21205"/>
    <s v="Thomas Seio"/>
    <x v="1"/>
    <x v="0"/>
    <x v="169"/>
    <s v="California"/>
    <x v="215"/>
    <x v="1"/>
    <x v="9"/>
    <x v="1"/>
    <x v="9"/>
    <x v="9"/>
    <n v="45.96"/>
    <n v="2"/>
    <n v="0"/>
    <n v="13.788"/>
    <n v="45.96"/>
    <n v="0"/>
    <x v="0"/>
    <x v="6"/>
    <s v="Q3"/>
    <x v="2"/>
  </r>
  <r>
    <n v="7772"/>
    <s v="CA-2016-108196"/>
    <x v="881"/>
    <x v="82"/>
    <x v="1"/>
    <s v="CS-12505"/>
    <s v="Cindy Stewart"/>
    <x v="0"/>
    <x v="0"/>
    <x v="152"/>
    <s v="Ohio"/>
    <x v="402"/>
    <x v="3"/>
    <x v="692"/>
    <x v="1"/>
    <x v="8"/>
    <x v="692"/>
    <n v="456.58800000000002"/>
    <n v="2"/>
    <n v="0.7"/>
    <n v="-304.392"/>
    <n v="136.97640000000004"/>
    <n v="319.61160000000001"/>
    <x v="0"/>
    <x v="0"/>
    <s v="Q4"/>
    <x v="5"/>
  </r>
  <r>
    <n v="7773"/>
    <s v="CA-2016-108196"/>
    <x v="881"/>
    <x v="82"/>
    <x v="1"/>
    <s v="CS-12505"/>
    <s v="Cindy Stewart"/>
    <x v="0"/>
    <x v="0"/>
    <x v="152"/>
    <s v="Ohio"/>
    <x v="402"/>
    <x v="3"/>
    <x v="1497"/>
    <x v="2"/>
    <x v="15"/>
    <x v="1485"/>
    <n v="4499.9849999999997"/>
    <n v="5"/>
    <n v="0.7"/>
    <n v="-6599.9780000000001"/>
    <n v="1349.9955"/>
    <n v="3149.9894999999997"/>
    <x v="0"/>
    <x v="0"/>
    <s v="Q4"/>
    <x v="5"/>
  </r>
  <r>
    <n v="7774"/>
    <s v="CA-2016-108196"/>
    <x v="881"/>
    <x v="82"/>
    <x v="1"/>
    <s v="CS-12505"/>
    <s v="Cindy Stewart"/>
    <x v="0"/>
    <x v="0"/>
    <x v="152"/>
    <s v="Ohio"/>
    <x v="402"/>
    <x v="3"/>
    <x v="1827"/>
    <x v="2"/>
    <x v="11"/>
    <x v="1815"/>
    <n v="59.975999999999999"/>
    <n v="3"/>
    <n v="0.2"/>
    <n v="11.995200000000001"/>
    <n v="47.980800000000002"/>
    <n v="11.995200000000001"/>
    <x v="0"/>
    <x v="0"/>
    <s v="Q4"/>
    <x v="5"/>
  </r>
  <r>
    <n v="7775"/>
    <s v="CA-2016-152800"/>
    <x v="1172"/>
    <x v="1221"/>
    <x v="2"/>
    <s v="SP-20920"/>
    <s v="Susan Pistek"/>
    <x v="0"/>
    <x v="0"/>
    <x v="8"/>
    <s v="California"/>
    <x v="9"/>
    <x v="1"/>
    <x v="29"/>
    <x v="1"/>
    <x v="12"/>
    <x v="29"/>
    <n v="6.12"/>
    <n v="3"/>
    <n v="0"/>
    <n v="2.8763999999999998"/>
    <n v="6.12"/>
    <n v="0"/>
    <x v="0"/>
    <x v="3"/>
    <s v="Q2"/>
    <x v="4"/>
  </r>
  <r>
    <n v="7776"/>
    <s v="CA-2014-166961"/>
    <x v="422"/>
    <x v="252"/>
    <x v="1"/>
    <s v="CD-12790"/>
    <s v="Cynthia Delaney"/>
    <x v="2"/>
    <x v="0"/>
    <x v="429"/>
    <s v="California"/>
    <x v="519"/>
    <x v="1"/>
    <x v="1644"/>
    <x v="1"/>
    <x v="9"/>
    <x v="360"/>
    <n v="10.98"/>
    <n v="1"/>
    <n v="0"/>
    <n v="2.9645999999999999"/>
    <n v="10.98"/>
    <n v="0"/>
    <x v="2"/>
    <x v="4"/>
    <s v="Q4"/>
    <x v="3"/>
  </r>
  <r>
    <n v="7777"/>
    <s v="CA-2014-166961"/>
    <x v="422"/>
    <x v="252"/>
    <x v="1"/>
    <s v="CD-12790"/>
    <s v="Cynthia Delaney"/>
    <x v="2"/>
    <x v="0"/>
    <x v="429"/>
    <s v="California"/>
    <x v="519"/>
    <x v="1"/>
    <x v="1711"/>
    <x v="1"/>
    <x v="13"/>
    <x v="128"/>
    <n v="7.86"/>
    <n v="3"/>
    <n v="0"/>
    <n v="3.6156000000000001"/>
    <n v="7.86"/>
    <n v="0"/>
    <x v="2"/>
    <x v="4"/>
    <s v="Q4"/>
    <x v="3"/>
  </r>
  <r>
    <n v="7778"/>
    <s v="CA-2014-166961"/>
    <x v="422"/>
    <x v="252"/>
    <x v="1"/>
    <s v="CD-12790"/>
    <s v="Cynthia Delaney"/>
    <x v="2"/>
    <x v="0"/>
    <x v="429"/>
    <s v="California"/>
    <x v="519"/>
    <x v="1"/>
    <x v="456"/>
    <x v="1"/>
    <x v="4"/>
    <x v="457"/>
    <n v="51.45"/>
    <n v="3"/>
    <n v="0"/>
    <n v="13.891500000000001"/>
    <n v="51.45"/>
    <n v="0"/>
    <x v="2"/>
    <x v="4"/>
    <s v="Q4"/>
    <x v="3"/>
  </r>
  <r>
    <n v="7779"/>
    <s v="CA-2014-166961"/>
    <x v="422"/>
    <x v="252"/>
    <x v="1"/>
    <s v="CD-12790"/>
    <s v="Cynthia Delaney"/>
    <x v="2"/>
    <x v="0"/>
    <x v="429"/>
    <s v="California"/>
    <x v="519"/>
    <x v="1"/>
    <x v="1087"/>
    <x v="1"/>
    <x v="8"/>
    <x v="1077"/>
    <n v="37.055999999999997"/>
    <n v="3"/>
    <n v="0.2"/>
    <n v="13.896000000000001"/>
    <n v="29.6448"/>
    <n v="7.4112"/>
    <x v="2"/>
    <x v="4"/>
    <s v="Q4"/>
    <x v="3"/>
  </r>
  <r>
    <n v="7780"/>
    <s v="CA-2016-139381"/>
    <x v="724"/>
    <x v="1002"/>
    <x v="1"/>
    <s v="RF-19840"/>
    <s v="Roy Französisch"/>
    <x v="0"/>
    <x v="0"/>
    <x v="269"/>
    <s v="Virginia"/>
    <x v="336"/>
    <x v="0"/>
    <x v="473"/>
    <x v="1"/>
    <x v="9"/>
    <x v="474"/>
    <n v="203.92"/>
    <n v="4"/>
    <n v="0"/>
    <n v="55.058399999999999"/>
    <n v="203.92"/>
    <n v="0"/>
    <x v="0"/>
    <x v="3"/>
    <s v="Q2"/>
    <x v="2"/>
  </r>
  <r>
    <n v="7781"/>
    <s v="CA-2016-139381"/>
    <x v="724"/>
    <x v="1002"/>
    <x v="1"/>
    <s v="RF-19840"/>
    <s v="Roy Französisch"/>
    <x v="0"/>
    <x v="0"/>
    <x v="269"/>
    <s v="Virginia"/>
    <x v="336"/>
    <x v="0"/>
    <x v="1179"/>
    <x v="2"/>
    <x v="7"/>
    <x v="1165"/>
    <n v="29.56"/>
    <n v="4"/>
    <n v="0"/>
    <n v="7.9812000000000003"/>
    <n v="29.56"/>
    <n v="0"/>
    <x v="0"/>
    <x v="3"/>
    <s v="Q2"/>
    <x v="2"/>
  </r>
  <r>
    <n v="7782"/>
    <s v="CA-2015-132136"/>
    <x v="936"/>
    <x v="1003"/>
    <x v="1"/>
    <s v="FO-14305"/>
    <s v="Frank Olsen"/>
    <x v="0"/>
    <x v="0"/>
    <x v="22"/>
    <s v="Illinois"/>
    <x v="36"/>
    <x v="2"/>
    <x v="276"/>
    <x v="1"/>
    <x v="8"/>
    <x v="276"/>
    <n v="8.5679999999999996"/>
    <n v="3"/>
    <n v="0.8"/>
    <n v="-14.5656"/>
    <n v="1.7135999999999996"/>
    <n v="6.8544"/>
    <x v="1"/>
    <x v="10"/>
    <s v="Q1"/>
    <x v="1"/>
  </r>
  <r>
    <n v="7783"/>
    <s v="CA-2016-162236"/>
    <x v="254"/>
    <x v="781"/>
    <x v="0"/>
    <s v="ER-13855"/>
    <s v="Elpida Rittenbach"/>
    <x v="1"/>
    <x v="0"/>
    <x v="35"/>
    <s v="North Carolina"/>
    <x v="43"/>
    <x v="0"/>
    <x v="86"/>
    <x v="1"/>
    <x v="4"/>
    <x v="86"/>
    <n v="45.247999999999998"/>
    <n v="2"/>
    <n v="0.2"/>
    <n v="3.9592000000000001"/>
    <n v="36.198399999999999"/>
    <n v="9.0495999999999999"/>
    <x v="0"/>
    <x v="0"/>
    <s v="Q4"/>
    <x v="5"/>
  </r>
  <r>
    <n v="7784"/>
    <s v="CA-2016-162236"/>
    <x v="254"/>
    <x v="781"/>
    <x v="0"/>
    <s v="ER-13855"/>
    <s v="Elpida Rittenbach"/>
    <x v="1"/>
    <x v="0"/>
    <x v="35"/>
    <s v="North Carolina"/>
    <x v="43"/>
    <x v="0"/>
    <x v="277"/>
    <x v="0"/>
    <x v="3"/>
    <x v="277"/>
    <n v="876.3"/>
    <n v="10"/>
    <n v="0.4"/>
    <n v="-292.10000000000002"/>
    <n v="525.78"/>
    <n v="350.52"/>
    <x v="0"/>
    <x v="0"/>
    <s v="Q4"/>
    <x v="5"/>
  </r>
  <r>
    <n v="7785"/>
    <s v="CA-2016-162236"/>
    <x v="254"/>
    <x v="781"/>
    <x v="0"/>
    <s v="ER-13855"/>
    <s v="Elpida Rittenbach"/>
    <x v="1"/>
    <x v="0"/>
    <x v="35"/>
    <s v="North Carolina"/>
    <x v="43"/>
    <x v="0"/>
    <x v="413"/>
    <x v="1"/>
    <x v="14"/>
    <x v="413"/>
    <n v="185.376"/>
    <n v="2"/>
    <n v="0.2"/>
    <n v="-34.758000000000003"/>
    <n v="148.30080000000001"/>
    <n v="37.075200000000002"/>
    <x v="0"/>
    <x v="0"/>
    <s v="Q4"/>
    <x v="5"/>
  </r>
  <r>
    <n v="7786"/>
    <s v="US-2014-111353"/>
    <x v="503"/>
    <x v="546"/>
    <x v="1"/>
    <s v="PB-19150"/>
    <s v="Philip Brown"/>
    <x v="0"/>
    <x v="0"/>
    <x v="20"/>
    <s v="New York"/>
    <x v="29"/>
    <x v="3"/>
    <x v="49"/>
    <x v="1"/>
    <x v="2"/>
    <x v="49"/>
    <n v="25.06"/>
    <n v="2"/>
    <n v="0"/>
    <n v="11.7782"/>
    <n v="25.06"/>
    <n v="0"/>
    <x v="2"/>
    <x v="0"/>
    <s v="Q4"/>
    <x v="3"/>
  </r>
  <r>
    <n v="7787"/>
    <s v="US-2016-117037"/>
    <x v="624"/>
    <x v="315"/>
    <x v="2"/>
    <s v="LW-17215"/>
    <s v="Luke Weiss"/>
    <x v="0"/>
    <x v="0"/>
    <x v="22"/>
    <s v="Illinois"/>
    <x v="155"/>
    <x v="2"/>
    <x v="1784"/>
    <x v="1"/>
    <x v="8"/>
    <x v="1774"/>
    <n v="2.89"/>
    <n v="1"/>
    <n v="0.8"/>
    <n v="-4.7685000000000004"/>
    <n v="0.57799999999999985"/>
    <n v="2.3120000000000003"/>
    <x v="0"/>
    <x v="5"/>
    <s v="Q2"/>
    <x v="0"/>
  </r>
  <r>
    <n v="7788"/>
    <s v="US-2016-117037"/>
    <x v="624"/>
    <x v="315"/>
    <x v="2"/>
    <s v="LW-17215"/>
    <s v="Luke Weiss"/>
    <x v="0"/>
    <x v="0"/>
    <x v="22"/>
    <s v="Illinois"/>
    <x v="155"/>
    <x v="2"/>
    <x v="1321"/>
    <x v="1"/>
    <x v="13"/>
    <x v="1307"/>
    <n v="7.8959999999999999"/>
    <n v="3"/>
    <n v="0.2"/>
    <n v="2.4674999999999998"/>
    <n v="6.3168000000000006"/>
    <n v="1.5792000000000002"/>
    <x v="0"/>
    <x v="5"/>
    <s v="Q2"/>
    <x v="0"/>
  </r>
  <r>
    <n v="7789"/>
    <s v="US-2016-117037"/>
    <x v="624"/>
    <x v="315"/>
    <x v="2"/>
    <s v="LW-17215"/>
    <s v="Luke Weiss"/>
    <x v="0"/>
    <x v="0"/>
    <x v="22"/>
    <s v="Illinois"/>
    <x v="155"/>
    <x v="2"/>
    <x v="1155"/>
    <x v="0"/>
    <x v="5"/>
    <x v="1143"/>
    <n v="22.608000000000001"/>
    <n v="3"/>
    <n v="0.6"/>
    <n v="-10.1736"/>
    <n v="9.0432000000000006"/>
    <n v="13.5648"/>
    <x v="0"/>
    <x v="5"/>
    <s v="Q2"/>
    <x v="0"/>
  </r>
  <r>
    <n v="7790"/>
    <s v="US-2016-117037"/>
    <x v="624"/>
    <x v="315"/>
    <x v="2"/>
    <s v="LW-17215"/>
    <s v="Luke Weiss"/>
    <x v="0"/>
    <x v="0"/>
    <x v="22"/>
    <s v="Illinois"/>
    <x v="155"/>
    <x v="2"/>
    <x v="1446"/>
    <x v="1"/>
    <x v="10"/>
    <x v="1433"/>
    <n v="30.527999999999999"/>
    <n v="8"/>
    <n v="0.2"/>
    <n v="9.5399999999999991"/>
    <n v="24.4224"/>
    <n v="6.1055999999999999"/>
    <x v="0"/>
    <x v="5"/>
    <s v="Q2"/>
    <x v="0"/>
  </r>
  <r>
    <n v="7791"/>
    <s v="CA-2017-160801"/>
    <x v="20"/>
    <x v="184"/>
    <x v="3"/>
    <s v="FG-14260"/>
    <s v="Frank Gastineau"/>
    <x v="2"/>
    <x v="0"/>
    <x v="10"/>
    <s v="Pennsylvania"/>
    <x v="74"/>
    <x v="3"/>
    <x v="636"/>
    <x v="1"/>
    <x v="8"/>
    <x v="636"/>
    <n v="4.8419999999999996"/>
    <n v="3"/>
    <n v="0.7"/>
    <n v="-3.3894000000000002"/>
    <n v="1.4526000000000001"/>
    <n v="3.3893999999999997"/>
    <x v="3"/>
    <x v="8"/>
    <s v="Q3"/>
    <x v="0"/>
  </r>
  <r>
    <n v="7792"/>
    <s v="CA-2016-108364"/>
    <x v="1054"/>
    <x v="746"/>
    <x v="1"/>
    <s v="BP-11050"/>
    <s v="Barry Pond"/>
    <x v="1"/>
    <x v="0"/>
    <x v="22"/>
    <s v="Illinois"/>
    <x v="36"/>
    <x v="2"/>
    <x v="751"/>
    <x v="1"/>
    <x v="8"/>
    <x v="749"/>
    <n v="1.8"/>
    <n v="5"/>
    <n v="0.8"/>
    <n v="-2.88"/>
    <n v="0.35999999999999993"/>
    <n v="1.4400000000000002"/>
    <x v="0"/>
    <x v="4"/>
    <s v="Q4"/>
    <x v="2"/>
  </r>
  <r>
    <n v="7793"/>
    <s v="CA-2017-169362"/>
    <x v="386"/>
    <x v="878"/>
    <x v="2"/>
    <s v="SP-20860"/>
    <s v="Sung Pak"/>
    <x v="1"/>
    <x v="0"/>
    <x v="61"/>
    <s v="Texas"/>
    <x v="162"/>
    <x v="2"/>
    <x v="606"/>
    <x v="2"/>
    <x v="11"/>
    <x v="606"/>
    <n v="39.984000000000002"/>
    <n v="2"/>
    <n v="0.2"/>
    <n v="-1.4994000000000001"/>
    <n v="31.987200000000001"/>
    <n v="7.9968000000000004"/>
    <x v="3"/>
    <x v="2"/>
    <s v="Q4"/>
    <x v="6"/>
  </r>
  <r>
    <n v="7794"/>
    <s v="CA-2015-127481"/>
    <x v="295"/>
    <x v="631"/>
    <x v="0"/>
    <s v="JD-15895"/>
    <s v="Jonathan Doherty"/>
    <x v="1"/>
    <x v="0"/>
    <x v="98"/>
    <s v="Nevada"/>
    <x v="121"/>
    <x v="1"/>
    <x v="329"/>
    <x v="1"/>
    <x v="10"/>
    <x v="329"/>
    <n v="32.4"/>
    <n v="5"/>
    <n v="0"/>
    <n v="15.875999999999999"/>
    <n v="32.4"/>
    <n v="0"/>
    <x v="1"/>
    <x v="4"/>
    <s v="Q4"/>
    <x v="3"/>
  </r>
  <r>
    <n v="7795"/>
    <s v="CA-2015-127481"/>
    <x v="295"/>
    <x v="631"/>
    <x v="0"/>
    <s v="JD-15895"/>
    <s v="Jonathan Doherty"/>
    <x v="1"/>
    <x v="0"/>
    <x v="98"/>
    <s v="Nevada"/>
    <x v="121"/>
    <x v="1"/>
    <x v="126"/>
    <x v="1"/>
    <x v="10"/>
    <x v="127"/>
    <n v="97.88"/>
    <n v="2"/>
    <n v="0"/>
    <n v="48.94"/>
    <n v="97.88"/>
    <n v="0"/>
    <x v="1"/>
    <x v="4"/>
    <s v="Q4"/>
    <x v="3"/>
  </r>
  <r>
    <n v="7796"/>
    <s v="CA-2015-112711"/>
    <x v="984"/>
    <x v="1270"/>
    <x v="1"/>
    <s v="FM-14380"/>
    <s v="Fred McMath"/>
    <x v="0"/>
    <x v="0"/>
    <x v="112"/>
    <s v="Texas"/>
    <x v="139"/>
    <x v="2"/>
    <x v="1485"/>
    <x v="2"/>
    <x v="7"/>
    <x v="1472"/>
    <n v="307.16800000000001"/>
    <n v="4"/>
    <n v="0.2"/>
    <n v="30.716799999999999"/>
    <n v="245.73440000000002"/>
    <n v="61.433600000000006"/>
    <x v="1"/>
    <x v="7"/>
    <s v="Q3"/>
    <x v="1"/>
  </r>
  <r>
    <n v="7797"/>
    <s v="US-2015-145121"/>
    <x v="653"/>
    <x v="310"/>
    <x v="1"/>
    <s v="MP-17965"/>
    <s v="Michael Paige"/>
    <x v="1"/>
    <x v="0"/>
    <x v="209"/>
    <s v="Connecticut"/>
    <x v="263"/>
    <x v="3"/>
    <x v="61"/>
    <x v="1"/>
    <x v="8"/>
    <x v="61"/>
    <n v="26.9"/>
    <n v="5"/>
    <n v="0"/>
    <n v="13.180999999999999"/>
    <n v="26.9"/>
    <n v="0"/>
    <x v="1"/>
    <x v="2"/>
    <s v="Q4"/>
    <x v="5"/>
  </r>
  <r>
    <n v="7798"/>
    <s v="CA-2017-166184"/>
    <x v="668"/>
    <x v="647"/>
    <x v="2"/>
    <s v="HR-14830"/>
    <s v="Harold Ryan"/>
    <x v="1"/>
    <x v="0"/>
    <x v="20"/>
    <s v="New York"/>
    <x v="45"/>
    <x v="3"/>
    <x v="1358"/>
    <x v="1"/>
    <x v="12"/>
    <x v="1344"/>
    <n v="47.01"/>
    <n v="3"/>
    <n v="0"/>
    <n v="22.0947"/>
    <n v="47.01"/>
    <n v="0"/>
    <x v="3"/>
    <x v="10"/>
    <s v="Q1"/>
    <x v="5"/>
  </r>
  <r>
    <n v="7799"/>
    <s v="CA-2017-166184"/>
    <x v="668"/>
    <x v="647"/>
    <x v="2"/>
    <s v="HR-14830"/>
    <s v="Harold Ryan"/>
    <x v="1"/>
    <x v="0"/>
    <x v="20"/>
    <s v="New York"/>
    <x v="45"/>
    <x v="3"/>
    <x v="1147"/>
    <x v="2"/>
    <x v="7"/>
    <x v="1135"/>
    <n v="469.99"/>
    <n v="1"/>
    <n v="0"/>
    <n v="136.2971"/>
    <n v="469.99"/>
    <n v="0"/>
    <x v="3"/>
    <x v="10"/>
    <s v="Q1"/>
    <x v="5"/>
  </r>
  <r>
    <n v="7800"/>
    <s v="CA-2017-166184"/>
    <x v="668"/>
    <x v="647"/>
    <x v="2"/>
    <s v="HR-14830"/>
    <s v="Harold Ryan"/>
    <x v="1"/>
    <x v="0"/>
    <x v="20"/>
    <s v="New York"/>
    <x v="45"/>
    <x v="3"/>
    <x v="389"/>
    <x v="0"/>
    <x v="1"/>
    <x v="390"/>
    <n v="207.846"/>
    <n v="3"/>
    <n v="0.1"/>
    <n v="2.3094000000000001"/>
    <n v="187.06140000000002"/>
    <n v="20.784600000000001"/>
    <x v="3"/>
    <x v="10"/>
    <s v="Q1"/>
    <x v="5"/>
  </r>
  <r>
    <n v="7801"/>
    <s v="CA-2017-157413"/>
    <x v="702"/>
    <x v="501"/>
    <x v="1"/>
    <s v="BW-11065"/>
    <s v="Barry Weirich"/>
    <x v="0"/>
    <x v="0"/>
    <x v="10"/>
    <s v="Pennsylvania"/>
    <x v="74"/>
    <x v="3"/>
    <x v="273"/>
    <x v="1"/>
    <x v="4"/>
    <x v="273"/>
    <n v="324.74400000000003"/>
    <n v="3"/>
    <n v="0.2"/>
    <n v="-77.1267"/>
    <n v="259.79520000000002"/>
    <n v="64.948800000000006"/>
    <x v="3"/>
    <x v="1"/>
    <s v="Q2"/>
    <x v="6"/>
  </r>
  <r>
    <n v="7802"/>
    <s v="CA-2014-143637"/>
    <x v="977"/>
    <x v="1271"/>
    <x v="0"/>
    <s v="MS-17710"/>
    <s v="Maurice Satty"/>
    <x v="0"/>
    <x v="0"/>
    <x v="201"/>
    <s v="California"/>
    <x v="252"/>
    <x v="1"/>
    <x v="1702"/>
    <x v="0"/>
    <x v="5"/>
    <x v="1691"/>
    <n v="40.479999999999997"/>
    <n v="2"/>
    <n v="0"/>
    <n v="14.572800000000001"/>
    <n v="40.479999999999997"/>
    <n v="0"/>
    <x v="2"/>
    <x v="10"/>
    <s v="Q1"/>
    <x v="2"/>
  </r>
  <r>
    <n v="7803"/>
    <s v="CA-2015-102260"/>
    <x v="357"/>
    <x v="1068"/>
    <x v="1"/>
    <s v="SJ-20125"/>
    <s v="Sanjit Jacobs"/>
    <x v="2"/>
    <x v="0"/>
    <x v="47"/>
    <s v="Tennessee"/>
    <x v="78"/>
    <x v="0"/>
    <x v="1171"/>
    <x v="1"/>
    <x v="2"/>
    <x v="1157"/>
    <n v="12"/>
    <n v="4"/>
    <n v="0.2"/>
    <n v="4.2"/>
    <n v="9.6000000000000014"/>
    <n v="2.4000000000000004"/>
    <x v="1"/>
    <x v="8"/>
    <s v="Q3"/>
    <x v="0"/>
  </r>
  <r>
    <n v="7804"/>
    <s v="CA-2015-102260"/>
    <x v="357"/>
    <x v="1068"/>
    <x v="1"/>
    <s v="SJ-20125"/>
    <s v="Sanjit Jacobs"/>
    <x v="2"/>
    <x v="0"/>
    <x v="47"/>
    <s v="Tennessee"/>
    <x v="78"/>
    <x v="0"/>
    <x v="906"/>
    <x v="1"/>
    <x v="4"/>
    <x v="898"/>
    <n v="720.06399999999996"/>
    <n v="4"/>
    <n v="0.2"/>
    <n v="-63.005600000000001"/>
    <n v="576.05119999999999"/>
    <n v="144.0128"/>
    <x v="1"/>
    <x v="8"/>
    <s v="Q3"/>
    <x v="0"/>
  </r>
  <r>
    <n v="7805"/>
    <s v="CA-2015-102260"/>
    <x v="357"/>
    <x v="1068"/>
    <x v="1"/>
    <s v="SJ-20125"/>
    <s v="Sanjit Jacobs"/>
    <x v="2"/>
    <x v="0"/>
    <x v="47"/>
    <s v="Tennessee"/>
    <x v="78"/>
    <x v="0"/>
    <x v="967"/>
    <x v="1"/>
    <x v="4"/>
    <x v="960"/>
    <n v="25.423999999999999"/>
    <n v="1"/>
    <n v="0.2"/>
    <n v="-4.7670000000000003"/>
    <n v="20.339200000000002"/>
    <n v="5.0848000000000004"/>
    <x v="1"/>
    <x v="8"/>
    <s v="Q3"/>
    <x v="0"/>
  </r>
  <r>
    <n v="7806"/>
    <s v="CA-2015-102260"/>
    <x v="357"/>
    <x v="1068"/>
    <x v="1"/>
    <s v="SJ-20125"/>
    <s v="Sanjit Jacobs"/>
    <x v="2"/>
    <x v="0"/>
    <x v="47"/>
    <s v="Tennessee"/>
    <x v="78"/>
    <x v="0"/>
    <x v="1039"/>
    <x v="1"/>
    <x v="6"/>
    <x v="1029"/>
    <n v="2.8159999999999998"/>
    <n v="2"/>
    <n v="0.2"/>
    <n v="0.31680000000000003"/>
    <n v="2.2528000000000001"/>
    <n v="0.56320000000000003"/>
    <x v="1"/>
    <x v="8"/>
    <s v="Q3"/>
    <x v="0"/>
  </r>
  <r>
    <n v="7807"/>
    <s v="CA-2015-102260"/>
    <x v="357"/>
    <x v="1068"/>
    <x v="1"/>
    <s v="SJ-20125"/>
    <s v="Sanjit Jacobs"/>
    <x v="2"/>
    <x v="0"/>
    <x v="47"/>
    <s v="Tennessee"/>
    <x v="78"/>
    <x v="0"/>
    <x v="961"/>
    <x v="1"/>
    <x v="8"/>
    <x v="954"/>
    <n v="3.2040000000000002"/>
    <n v="2"/>
    <n v="0.7"/>
    <n v="-2.5632000000000001"/>
    <n v="0.96120000000000017"/>
    <n v="2.2427999999999999"/>
    <x v="1"/>
    <x v="8"/>
    <s v="Q3"/>
    <x v="0"/>
  </r>
  <r>
    <n v="7808"/>
    <s v="US-2016-137295"/>
    <x v="1134"/>
    <x v="405"/>
    <x v="1"/>
    <s v="VS-21820"/>
    <s v="Vivek Sundaresam"/>
    <x v="0"/>
    <x v="0"/>
    <x v="253"/>
    <s v="North Carolina"/>
    <x v="313"/>
    <x v="0"/>
    <x v="908"/>
    <x v="1"/>
    <x v="8"/>
    <x v="900"/>
    <n v="30.827999999999999"/>
    <n v="7"/>
    <n v="0.7"/>
    <n v="-24.662400000000002"/>
    <n v="9.248400000000002"/>
    <n v="21.579599999999999"/>
    <x v="0"/>
    <x v="9"/>
    <s v="Q1"/>
    <x v="5"/>
  </r>
  <r>
    <n v="7809"/>
    <s v="US-2016-137295"/>
    <x v="1134"/>
    <x v="405"/>
    <x v="1"/>
    <s v="VS-21820"/>
    <s v="Vivek Sundaresam"/>
    <x v="0"/>
    <x v="0"/>
    <x v="253"/>
    <s v="North Carolina"/>
    <x v="313"/>
    <x v="0"/>
    <x v="1041"/>
    <x v="1"/>
    <x v="6"/>
    <x v="1030"/>
    <n v="47.616"/>
    <n v="3"/>
    <n v="0.2"/>
    <n v="5.952"/>
    <n v="38.092800000000004"/>
    <n v="9.523200000000001"/>
    <x v="0"/>
    <x v="9"/>
    <s v="Q1"/>
    <x v="5"/>
  </r>
  <r>
    <n v="7810"/>
    <s v="US-2016-137295"/>
    <x v="1134"/>
    <x v="405"/>
    <x v="1"/>
    <s v="VS-21820"/>
    <s v="Vivek Sundaresam"/>
    <x v="0"/>
    <x v="0"/>
    <x v="253"/>
    <s v="North Carolina"/>
    <x v="313"/>
    <x v="0"/>
    <x v="1787"/>
    <x v="2"/>
    <x v="7"/>
    <x v="1777"/>
    <n v="108.78400000000001"/>
    <n v="2"/>
    <n v="0.2"/>
    <n v="10.878399999999999"/>
    <n v="87.027200000000008"/>
    <n v="21.756800000000002"/>
    <x v="0"/>
    <x v="9"/>
    <s v="Q1"/>
    <x v="5"/>
  </r>
  <r>
    <n v="7811"/>
    <s v="CA-2016-134334"/>
    <x v="1173"/>
    <x v="1272"/>
    <x v="2"/>
    <s v="DK-13090"/>
    <s v="Dave Kipp"/>
    <x v="0"/>
    <x v="0"/>
    <x v="183"/>
    <s v="Maryland"/>
    <x v="234"/>
    <x v="3"/>
    <x v="1446"/>
    <x v="1"/>
    <x v="10"/>
    <x v="1433"/>
    <n v="4.7699999999999996"/>
    <n v="1"/>
    <n v="0"/>
    <n v="2.1465000000000001"/>
    <n v="4.7699999999999996"/>
    <n v="0"/>
    <x v="0"/>
    <x v="11"/>
    <s v="Q1"/>
    <x v="1"/>
  </r>
  <r>
    <n v="7812"/>
    <s v="CA-2016-134334"/>
    <x v="1173"/>
    <x v="1272"/>
    <x v="2"/>
    <s v="DK-13090"/>
    <s v="Dave Kipp"/>
    <x v="0"/>
    <x v="0"/>
    <x v="183"/>
    <s v="Maryland"/>
    <x v="234"/>
    <x v="3"/>
    <x v="1596"/>
    <x v="1"/>
    <x v="6"/>
    <x v="1588"/>
    <n v="7.98"/>
    <n v="3"/>
    <n v="0"/>
    <n v="2.0748000000000002"/>
    <n v="7.98"/>
    <n v="0"/>
    <x v="0"/>
    <x v="11"/>
    <s v="Q1"/>
    <x v="1"/>
  </r>
  <r>
    <n v="7813"/>
    <s v="CA-2016-134334"/>
    <x v="1173"/>
    <x v="1272"/>
    <x v="2"/>
    <s v="DK-13090"/>
    <s v="Dave Kipp"/>
    <x v="0"/>
    <x v="0"/>
    <x v="183"/>
    <s v="Maryland"/>
    <x v="234"/>
    <x v="3"/>
    <x v="736"/>
    <x v="0"/>
    <x v="3"/>
    <x v="735"/>
    <n v="550.43100000000004"/>
    <n v="3"/>
    <n v="0.3"/>
    <n v="-47.1798"/>
    <n v="385.30169999999998"/>
    <n v="165.1293"/>
    <x v="0"/>
    <x v="11"/>
    <s v="Q1"/>
    <x v="1"/>
  </r>
  <r>
    <n v="7814"/>
    <s v="CA-2016-134334"/>
    <x v="1173"/>
    <x v="1272"/>
    <x v="2"/>
    <s v="DK-13090"/>
    <s v="Dave Kipp"/>
    <x v="0"/>
    <x v="0"/>
    <x v="183"/>
    <s v="Maryland"/>
    <x v="234"/>
    <x v="3"/>
    <x v="247"/>
    <x v="0"/>
    <x v="5"/>
    <x v="248"/>
    <n v="10.56"/>
    <n v="6"/>
    <n v="0"/>
    <n v="4.6463999999999999"/>
    <n v="10.56"/>
    <n v="0"/>
    <x v="0"/>
    <x v="11"/>
    <s v="Q1"/>
    <x v="1"/>
  </r>
  <r>
    <n v="7815"/>
    <s v="US-2017-109316"/>
    <x v="110"/>
    <x v="272"/>
    <x v="2"/>
    <s v="MG-17680"/>
    <s v="Maureen Gastineau"/>
    <x v="2"/>
    <x v="0"/>
    <x v="1"/>
    <s v="California"/>
    <x v="13"/>
    <x v="1"/>
    <x v="26"/>
    <x v="0"/>
    <x v="0"/>
    <x v="26"/>
    <n v="1497.6659999999999"/>
    <n v="2"/>
    <n v="0.15"/>
    <n v="140.95679999999999"/>
    <n v="1273.0160999999998"/>
    <n v="224.64989999999997"/>
    <x v="3"/>
    <x v="1"/>
    <s v="Q2"/>
    <x v="6"/>
  </r>
  <r>
    <n v="7816"/>
    <s v="US-2017-109316"/>
    <x v="110"/>
    <x v="272"/>
    <x v="2"/>
    <s v="MG-17680"/>
    <s v="Maureen Gastineau"/>
    <x v="2"/>
    <x v="0"/>
    <x v="1"/>
    <s v="California"/>
    <x v="13"/>
    <x v="1"/>
    <x v="850"/>
    <x v="2"/>
    <x v="7"/>
    <x v="843"/>
    <n v="17.52"/>
    <n v="2"/>
    <n v="0.2"/>
    <n v="-3.504"/>
    <n v="14.016"/>
    <n v="3.504"/>
    <x v="3"/>
    <x v="1"/>
    <s v="Q2"/>
    <x v="6"/>
  </r>
  <r>
    <n v="7817"/>
    <s v="CA-2016-138478"/>
    <x v="147"/>
    <x v="936"/>
    <x v="0"/>
    <s v="DP-13390"/>
    <s v="Dennis Pardue"/>
    <x v="2"/>
    <x v="0"/>
    <x v="226"/>
    <s v="Nevada"/>
    <x v="282"/>
    <x v="1"/>
    <x v="978"/>
    <x v="1"/>
    <x v="6"/>
    <x v="971"/>
    <n v="113.22"/>
    <n v="3"/>
    <n v="0"/>
    <n v="29.437200000000001"/>
    <n v="113.22"/>
    <n v="0"/>
    <x v="0"/>
    <x v="2"/>
    <s v="Q4"/>
    <x v="5"/>
  </r>
  <r>
    <n v="7818"/>
    <s v="CA-2016-138478"/>
    <x v="147"/>
    <x v="936"/>
    <x v="0"/>
    <s v="DP-13390"/>
    <s v="Dennis Pardue"/>
    <x v="2"/>
    <x v="0"/>
    <x v="226"/>
    <s v="Nevada"/>
    <x v="282"/>
    <x v="1"/>
    <x v="1776"/>
    <x v="1"/>
    <x v="10"/>
    <x v="1766"/>
    <n v="35.880000000000003"/>
    <n v="6"/>
    <n v="0"/>
    <n v="17.581199999999999"/>
    <n v="35.880000000000003"/>
    <n v="0"/>
    <x v="0"/>
    <x v="2"/>
    <s v="Q4"/>
    <x v="5"/>
  </r>
  <r>
    <n v="7819"/>
    <s v="CA-2016-138478"/>
    <x v="147"/>
    <x v="936"/>
    <x v="0"/>
    <s v="DP-13390"/>
    <s v="Dennis Pardue"/>
    <x v="2"/>
    <x v="0"/>
    <x v="226"/>
    <s v="Nevada"/>
    <x v="282"/>
    <x v="1"/>
    <x v="1625"/>
    <x v="1"/>
    <x v="8"/>
    <x v="1615"/>
    <n v="4535.9759999999997"/>
    <n v="3"/>
    <n v="0.2"/>
    <n v="1644.2913000000001"/>
    <n v="3628.7808"/>
    <n v="907.1952"/>
    <x v="0"/>
    <x v="2"/>
    <s v="Q4"/>
    <x v="5"/>
  </r>
  <r>
    <n v="7820"/>
    <s v="CA-2017-150469"/>
    <x v="795"/>
    <x v="714"/>
    <x v="1"/>
    <s v="CJ-12010"/>
    <s v="Caroline Jumper"/>
    <x v="0"/>
    <x v="0"/>
    <x v="8"/>
    <s v="California"/>
    <x v="9"/>
    <x v="1"/>
    <x v="1084"/>
    <x v="1"/>
    <x v="13"/>
    <x v="1074"/>
    <n v="11.84"/>
    <n v="8"/>
    <n v="0"/>
    <n v="5.6832000000000003"/>
    <n v="11.84"/>
    <n v="0"/>
    <x v="3"/>
    <x v="9"/>
    <s v="Q1"/>
    <x v="6"/>
  </r>
  <r>
    <n v="7821"/>
    <s v="CA-2017-152436"/>
    <x v="166"/>
    <x v="235"/>
    <x v="0"/>
    <s v="CW-11905"/>
    <s v="Carl Weiss"/>
    <x v="2"/>
    <x v="0"/>
    <x v="395"/>
    <s v="Rhode Island"/>
    <x v="480"/>
    <x v="3"/>
    <x v="595"/>
    <x v="1"/>
    <x v="4"/>
    <x v="595"/>
    <n v="592.74"/>
    <n v="6"/>
    <n v="0"/>
    <n v="160.03980000000001"/>
    <n v="592.74"/>
    <n v="0"/>
    <x v="3"/>
    <x v="4"/>
    <s v="Q4"/>
    <x v="5"/>
  </r>
  <r>
    <n v="7822"/>
    <s v="CA-2016-169334"/>
    <x v="147"/>
    <x v="351"/>
    <x v="0"/>
    <s v="GW-14605"/>
    <s v="Giulietta Weimer"/>
    <x v="0"/>
    <x v="0"/>
    <x v="25"/>
    <s v="Tennessee"/>
    <x v="279"/>
    <x v="0"/>
    <x v="1018"/>
    <x v="1"/>
    <x v="4"/>
    <x v="1519"/>
    <n v="111.672"/>
    <n v="9"/>
    <n v="0.2"/>
    <n v="6.9794999999999998"/>
    <n v="89.337600000000009"/>
    <n v="22.334400000000002"/>
    <x v="0"/>
    <x v="2"/>
    <s v="Q4"/>
    <x v="5"/>
  </r>
  <r>
    <n v="7823"/>
    <s v="US-2014-115413"/>
    <x v="86"/>
    <x v="9"/>
    <x v="1"/>
    <s v="PP-18955"/>
    <s v="Paul Prost"/>
    <x v="2"/>
    <x v="0"/>
    <x v="46"/>
    <s v="Delaware"/>
    <x v="284"/>
    <x v="3"/>
    <x v="1007"/>
    <x v="1"/>
    <x v="6"/>
    <x v="999"/>
    <n v="8.64"/>
    <n v="3"/>
    <n v="0"/>
    <n v="2.5055999999999998"/>
    <n v="8.64"/>
    <n v="0"/>
    <x v="2"/>
    <x v="6"/>
    <s v="Q3"/>
    <x v="0"/>
  </r>
  <r>
    <n v="7824"/>
    <s v="US-2014-115413"/>
    <x v="86"/>
    <x v="9"/>
    <x v="1"/>
    <s v="PP-18955"/>
    <s v="Paul Prost"/>
    <x v="2"/>
    <x v="0"/>
    <x v="46"/>
    <s v="Delaware"/>
    <x v="284"/>
    <x v="3"/>
    <x v="1233"/>
    <x v="2"/>
    <x v="11"/>
    <x v="1216"/>
    <n v="149.97"/>
    <n v="3"/>
    <n v="0"/>
    <n v="52.4895"/>
    <n v="149.97"/>
    <n v="0"/>
    <x v="2"/>
    <x v="6"/>
    <s v="Q3"/>
    <x v="0"/>
  </r>
  <r>
    <n v="7825"/>
    <s v="CA-2014-125150"/>
    <x v="1174"/>
    <x v="1016"/>
    <x v="1"/>
    <s v="PW-19030"/>
    <s v="Pauline Webber"/>
    <x v="1"/>
    <x v="0"/>
    <x v="1"/>
    <s v="California"/>
    <x v="1"/>
    <x v="1"/>
    <x v="1340"/>
    <x v="0"/>
    <x v="1"/>
    <x v="1325"/>
    <n v="232.88"/>
    <n v="5"/>
    <n v="0.2"/>
    <n v="17.466000000000001"/>
    <n v="186.304"/>
    <n v="46.576000000000001"/>
    <x v="2"/>
    <x v="5"/>
    <s v="Q2"/>
    <x v="5"/>
  </r>
  <r>
    <n v="7826"/>
    <s v="CA-2015-127327"/>
    <x v="302"/>
    <x v="1268"/>
    <x v="1"/>
    <s v="PW-19030"/>
    <s v="Pauline Webber"/>
    <x v="1"/>
    <x v="0"/>
    <x v="410"/>
    <s v="New York"/>
    <x v="497"/>
    <x v="3"/>
    <x v="38"/>
    <x v="0"/>
    <x v="1"/>
    <x v="38"/>
    <n v="90.882000000000005"/>
    <n v="1"/>
    <n v="0.1"/>
    <n v="15.147"/>
    <n v="81.793800000000005"/>
    <n v="9.0882000000000005"/>
    <x v="1"/>
    <x v="11"/>
    <s v="Q1"/>
    <x v="0"/>
  </r>
  <r>
    <n v="7827"/>
    <s v="CA-2017-117114"/>
    <x v="1108"/>
    <x v="133"/>
    <x v="1"/>
    <s v="CY-12745"/>
    <s v="Craig Yedwab"/>
    <x v="1"/>
    <x v="0"/>
    <x v="22"/>
    <s v="Illinois"/>
    <x v="26"/>
    <x v="2"/>
    <x v="559"/>
    <x v="2"/>
    <x v="7"/>
    <x v="558"/>
    <n v="508.76799999999997"/>
    <n v="4"/>
    <n v="0.2"/>
    <n v="38.157600000000002"/>
    <n v="407.01440000000002"/>
    <n v="101.75360000000001"/>
    <x v="3"/>
    <x v="2"/>
    <s v="Q4"/>
    <x v="0"/>
  </r>
  <r>
    <n v="7828"/>
    <s v="CA-2017-117114"/>
    <x v="1108"/>
    <x v="133"/>
    <x v="1"/>
    <s v="CY-12745"/>
    <s v="Craig Yedwab"/>
    <x v="1"/>
    <x v="0"/>
    <x v="22"/>
    <s v="Illinois"/>
    <x v="26"/>
    <x v="2"/>
    <x v="318"/>
    <x v="1"/>
    <x v="12"/>
    <x v="318"/>
    <n v="9.9120000000000008"/>
    <n v="3"/>
    <n v="0.2"/>
    <n v="3.2214"/>
    <n v="7.9296000000000006"/>
    <n v="1.9824000000000002"/>
    <x v="3"/>
    <x v="2"/>
    <s v="Q4"/>
    <x v="0"/>
  </r>
  <r>
    <n v="7829"/>
    <s v="CA-2015-137302"/>
    <x v="33"/>
    <x v="1264"/>
    <x v="1"/>
    <s v="BW-11110"/>
    <s v="Bart Watters"/>
    <x v="1"/>
    <x v="0"/>
    <x v="70"/>
    <s v="California"/>
    <x v="188"/>
    <x v="1"/>
    <x v="1391"/>
    <x v="0"/>
    <x v="1"/>
    <x v="1377"/>
    <n v="63.936"/>
    <n v="3"/>
    <n v="0.2"/>
    <n v="6.3936000000000002"/>
    <n v="51.148800000000001"/>
    <n v="12.7872"/>
    <x v="1"/>
    <x v="3"/>
    <s v="Q2"/>
    <x v="1"/>
  </r>
  <r>
    <n v="7830"/>
    <s v="CA-2015-137302"/>
    <x v="33"/>
    <x v="1264"/>
    <x v="1"/>
    <s v="BW-11110"/>
    <s v="Bart Watters"/>
    <x v="1"/>
    <x v="0"/>
    <x v="70"/>
    <s v="California"/>
    <x v="188"/>
    <x v="1"/>
    <x v="397"/>
    <x v="1"/>
    <x v="6"/>
    <x v="398"/>
    <n v="59.52"/>
    <n v="3"/>
    <n v="0"/>
    <n v="15.475199999999999"/>
    <n v="59.52"/>
    <n v="0"/>
    <x v="1"/>
    <x v="3"/>
    <s v="Q2"/>
    <x v="1"/>
  </r>
  <r>
    <n v="7831"/>
    <s v="CA-2015-137302"/>
    <x v="33"/>
    <x v="1264"/>
    <x v="1"/>
    <s v="BW-11110"/>
    <s v="Bart Watters"/>
    <x v="1"/>
    <x v="0"/>
    <x v="70"/>
    <s v="California"/>
    <x v="188"/>
    <x v="1"/>
    <x v="1765"/>
    <x v="2"/>
    <x v="7"/>
    <x v="1754"/>
    <n v="311.976"/>
    <n v="3"/>
    <n v="0.2"/>
    <n v="38.997"/>
    <n v="249.58080000000001"/>
    <n v="62.395200000000003"/>
    <x v="1"/>
    <x v="3"/>
    <s v="Q2"/>
    <x v="1"/>
  </r>
  <r>
    <n v="7832"/>
    <s v="CA-2015-137302"/>
    <x v="33"/>
    <x v="1264"/>
    <x v="1"/>
    <s v="BW-11110"/>
    <s v="Bart Watters"/>
    <x v="1"/>
    <x v="0"/>
    <x v="70"/>
    <s v="California"/>
    <x v="188"/>
    <x v="1"/>
    <x v="301"/>
    <x v="1"/>
    <x v="8"/>
    <x v="301"/>
    <n v="50.351999999999997"/>
    <n v="3"/>
    <n v="0.2"/>
    <n v="17.623200000000001"/>
    <n v="40.281599999999997"/>
    <n v="10.070399999999999"/>
    <x v="1"/>
    <x v="3"/>
    <s v="Q2"/>
    <x v="1"/>
  </r>
  <r>
    <n v="7833"/>
    <s v="CA-2016-112382"/>
    <x v="195"/>
    <x v="583"/>
    <x v="1"/>
    <s v="MB-18085"/>
    <s v="Mick Brown"/>
    <x v="0"/>
    <x v="0"/>
    <x v="12"/>
    <s v="Texas"/>
    <x v="66"/>
    <x v="2"/>
    <x v="179"/>
    <x v="2"/>
    <x v="7"/>
    <x v="180"/>
    <n v="19.135999999999999"/>
    <n v="2"/>
    <n v="0.2"/>
    <n v="1.9136"/>
    <n v="15.3088"/>
    <n v="3.8271999999999999"/>
    <x v="0"/>
    <x v="5"/>
    <s v="Q2"/>
    <x v="2"/>
  </r>
  <r>
    <n v="7834"/>
    <s v="CA-2015-128958"/>
    <x v="1175"/>
    <x v="1273"/>
    <x v="1"/>
    <s v="CR-12820"/>
    <s v="Cyra Reiten"/>
    <x v="2"/>
    <x v="0"/>
    <x v="487"/>
    <s v="Florida"/>
    <x v="581"/>
    <x v="0"/>
    <x v="346"/>
    <x v="1"/>
    <x v="6"/>
    <x v="346"/>
    <n v="13.12"/>
    <n v="5"/>
    <n v="0.2"/>
    <n v="2.1320000000000001"/>
    <n v="10.496"/>
    <n v="2.6240000000000001"/>
    <x v="1"/>
    <x v="9"/>
    <s v="Q1"/>
    <x v="3"/>
  </r>
  <r>
    <n v="7835"/>
    <s v="CA-2015-106257"/>
    <x v="657"/>
    <x v="1250"/>
    <x v="0"/>
    <s v="EB-14110"/>
    <s v="Eugene Barchas"/>
    <x v="0"/>
    <x v="0"/>
    <x v="1"/>
    <s v="California"/>
    <x v="62"/>
    <x v="1"/>
    <x v="1000"/>
    <x v="0"/>
    <x v="3"/>
    <x v="992"/>
    <n v="241.56800000000001"/>
    <n v="2"/>
    <n v="0.2"/>
    <n v="-15.098000000000001"/>
    <n v="193.25440000000003"/>
    <n v="48.313600000000008"/>
    <x v="1"/>
    <x v="3"/>
    <s v="Q2"/>
    <x v="2"/>
  </r>
  <r>
    <n v="7836"/>
    <s v="CA-2015-106257"/>
    <x v="657"/>
    <x v="1250"/>
    <x v="0"/>
    <s v="EB-14110"/>
    <s v="Eugene Barchas"/>
    <x v="0"/>
    <x v="0"/>
    <x v="1"/>
    <s v="California"/>
    <x v="62"/>
    <x v="1"/>
    <x v="716"/>
    <x v="2"/>
    <x v="7"/>
    <x v="715"/>
    <n v="479.92"/>
    <n v="2"/>
    <n v="0.2"/>
    <n v="41.993000000000002"/>
    <n v="383.93600000000004"/>
    <n v="95.984000000000009"/>
    <x v="1"/>
    <x v="3"/>
    <s v="Q2"/>
    <x v="2"/>
  </r>
  <r>
    <n v="7837"/>
    <s v="CA-2015-149083"/>
    <x v="12"/>
    <x v="12"/>
    <x v="1"/>
    <s v="SH-19975"/>
    <s v="Sally Hughsby"/>
    <x v="1"/>
    <x v="0"/>
    <x v="4"/>
    <s v="Washington"/>
    <x v="5"/>
    <x v="1"/>
    <x v="992"/>
    <x v="0"/>
    <x v="1"/>
    <x v="984"/>
    <n v="307.13600000000002"/>
    <n v="4"/>
    <n v="0.2"/>
    <n v="-11.5176"/>
    <n v="245.70880000000002"/>
    <n v="61.427200000000006"/>
    <x v="1"/>
    <x v="8"/>
    <s v="Q3"/>
    <x v="5"/>
  </r>
  <r>
    <n v="7838"/>
    <s v="CA-2015-149083"/>
    <x v="12"/>
    <x v="12"/>
    <x v="1"/>
    <s v="SH-19975"/>
    <s v="Sally Hughsby"/>
    <x v="1"/>
    <x v="0"/>
    <x v="4"/>
    <s v="Washington"/>
    <x v="5"/>
    <x v="1"/>
    <x v="1621"/>
    <x v="1"/>
    <x v="2"/>
    <x v="1612"/>
    <n v="12.6"/>
    <n v="2"/>
    <n v="0"/>
    <n v="5.7960000000000003"/>
    <n v="12.6"/>
    <n v="0"/>
    <x v="1"/>
    <x v="8"/>
    <s v="Q3"/>
    <x v="5"/>
  </r>
  <r>
    <n v="7839"/>
    <s v="CA-2015-149083"/>
    <x v="12"/>
    <x v="12"/>
    <x v="1"/>
    <s v="SH-19975"/>
    <s v="Sally Hughsby"/>
    <x v="1"/>
    <x v="0"/>
    <x v="4"/>
    <s v="Washington"/>
    <x v="5"/>
    <x v="1"/>
    <x v="428"/>
    <x v="2"/>
    <x v="11"/>
    <x v="428"/>
    <n v="159.97999999999999"/>
    <n v="2"/>
    <n v="0"/>
    <n v="57.592799999999997"/>
    <n v="159.97999999999999"/>
    <n v="0"/>
    <x v="1"/>
    <x v="8"/>
    <s v="Q3"/>
    <x v="5"/>
  </r>
  <r>
    <n v="7840"/>
    <s v="US-2014-137869"/>
    <x v="1176"/>
    <x v="1249"/>
    <x v="1"/>
    <s v="CV-12295"/>
    <s v="Christina VanderZanden"/>
    <x v="0"/>
    <x v="0"/>
    <x v="96"/>
    <s v="Iowa"/>
    <x v="193"/>
    <x v="2"/>
    <x v="29"/>
    <x v="1"/>
    <x v="12"/>
    <x v="29"/>
    <n v="6.12"/>
    <n v="3"/>
    <n v="0"/>
    <n v="2.8763999999999998"/>
    <n v="6.12"/>
    <n v="0"/>
    <x v="2"/>
    <x v="10"/>
    <s v="Q1"/>
    <x v="5"/>
  </r>
  <r>
    <n v="7841"/>
    <s v="US-2014-137869"/>
    <x v="1176"/>
    <x v="1249"/>
    <x v="1"/>
    <s v="CV-12295"/>
    <s v="Christina VanderZanden"/>
    <x v="0"/>
    <x v="0"/>
    <x v="96"/>
    <s v="Iowa"/>
    <x v="193"/>
    <x v="2"/>
    <x v="1234"/>
    <x v="0"/>
    <x v="3"/>
    <x v="1217"/>
    <n v="1184.72"/>
    <n v="4"/>
    <n v="0"/>
    <n v="106.62479999999999"/>
    <n v="1184.72"/>
    <n v="0"/>
    <x v="2"/>
    <x v="10"/>
    <s v="Q1"/>
    <x v="5"/>
  </r>
  <r>
    <n v="7842"/>
    <s v="CA-2016-116603"/>
    <x v="19"/>
    <x v="18"/>
    <x v="1"/>
    <s v="AT-10735"/>
    <s v="Annie Thurman"/>
    <x v="0"/>
    <x v="0"/>
    <x v="20"/>
    <s v="New York"/>
    <x v="23"/>
    <x v="3"/>
    <x v="9"/>
    <x v="1"/>
    <x v="9"/>
    <x v="9"/>
    <n v="45.96"/>
    <n v="2"/>
    <n v="0"/>
    <n v="13.788"/>
    <n v="45.96"/>
    <n v="0"/>
    <x v="0"/>
    <x v="7"/>
    <s v="Q3"/>
    <x v="1"/>
  </r>
  <r>
    <n v="7843"/>
    <s v="CA-2014-158470"/>
    <x v="987"/>
    <x v="941"/>
    <x v="0"/>
    <s v="AG-10390"/>
    <s v="Allen Goldenen"/>
    <x v="0"/>
    <x v="0"/>
    <x v="81"/>
    <s v="Virginia"/>
    <x v="101"/>
    <x v="0"/>
    <x v="612"/>
    <x v="1"/>
    <x v="8"/>
    <x v="612"/>
    <n v="58.05"/>
    <n v="3"/>
    <n v="0"/>
    <n v="26.702999999999999"/>
    <n v="58.05"/>
    <n v="0"/>
    <x v="2"/>
    <x v="3"/>
    <s v="Q2"/>
    <x v="3"/>
  </r>
  <r>
    <n v="7844"/>
    <s v="CA-2014-158470"/>
    <x v="987"/>
    <x v="941"/>
    <x v="0"/>
    <s v="AG-10390"/>
    <s v="Allen Goldenen"/>
    <x v="0"/>
    <x v="0"/>
    <x v="81"/>
    <s v="Virginia"/>
    <x v="101"/>
    <x v="0"/>
    <x v="55"/>
    <x v="1"/>
    <x v="10"/>
    <x v="55"/>
    <n v="71.28"/>
    <n v="11"/>
    <n v="0"/>
    <n v="34.214399999999998"/>
    <n v="71.28"/>
    <n v="0"/>
    <x v="2"/>
    <x v="3"/>
    <s v="Q2"/>
    <x v="3"/>
  </r>
  <r>
    <n v="7845"/>
    <s v="US-2017-123834"/>
    <x v="246"/>
    <x v="262"/>
    <x v="1"/>
    <s v="GM-14500"/>
    <s v="Gene McClure"/>
    <x v="0"/>
    <x v="0"/>
    <x v="343"/>
    <s v="Texas"/>
    <x v="424"/>
    <x v="2"/>
    <x v="972"/>
    <x v="0"/>
    <x v="3"/>
    <x v="966"/>
    <n v="124.404"/>
    <n v="4"/>
    <n v="0.3"/>
    <n v="-21.3264"/>
    <n v="87.082799999999992"/>
    <n v="37.321199999999997"/>
    <x v="3"/>
    <x v="7"/>
    <s v="Q3"/>
    <x v="5"/>
  </r>
  <r>
    <n v="7846"/>
    <s v="CA-2015-125976"/>
    <x v="874"/>
    <x v="119"/>
    <x v="1"/>
    <s v="JK-15205"/>
    <s v="Jamie Kunitz"/>
    <x v="0"/>
    <x v="0"/>
    <x v="81"/>
    <s v="Virginia"/>
    <x v="101"/>
    <x v="0"/>
    <x v="1030"/>
    <x v="1"/>
    <x v="10"/>
    <x v="1021"/>
    <n v="154.9"/>
    <n v="5"/>
    <n v="0"/>
    <n v="69.704999999999998"/>
    <n v="154.9"/>
    <n v="0"/>
    <x v="1"/>
    <x v="8"/>
    <s v="Q3"/>
    <x v="1"/>
  </r>
  <r>
    <n v="7847"/>
    <s v="CA-2015-125976"/>
    <x v="874"/>
    <x v="119"/>
    <x v="1"/>
    <s v="JK-15205"/>
    <s v="Jamie Kunitz"/>
    <x v="0"/>
    <x v="0"/>
    <x v="81"/>
    <s v="Virginia"/>
    <x v="101"/>
    <x v="0"/>
    <x v="495"/>
    <x v="2"/>
    <x v="7"/>
    <x v="495"/>
    <n v="1871.88"/>
    <n v="12"/>
    <n v="0"/>
    <n v="561.56399999999996"/>
    <n v="1871.88"/>
    <n v="0"/>
    <x v="1"/>
    <x v="8"/>
    <s v="Q3"/>
    <x v="1"/>
  </r>
  <r>
    <n v="7848"/>
    <s v="CA-2016-128706"/>
    <x v="535"/>
    <x v="1274"/>
    <x v="1"/>
    <s v="DW-13540"/>
    <s v="Don Weiss"/>
    <x v="0"/>
    <x v="0"/>
    <x v="12"/>
    <s v="Texas"/>
    <x v="32"/>
    <x v="2"/>
    <x v="1653"/>
    <x v="0"/>
    <x v="5"/>
    <x v="1642"/>
    <n v="16.192"/>
    <n v="2"/>
    <n v="0.6"/>
    <n v="-6.8815999999999997"/>
    <n v="6.4768000000000008"/>
    <n v="9.7151999999999994"/>
    <x v="0"/>
    <x v="11"/>
    <s v="Q1"/>
    <x v="3"/>
  </r>
  <r>
    <n v="7849"/>
    <s v="CA-2016-104311"/>
    <x v="440"/>
    <x v="1238"/>
    <x v="1"/>
    <s v="AS-10090"/>
    <s v="Adam Shillingsburg"/>
    <x v="0"/>
    <x v="0"/>
    <x v="218"/>
    <s v="Texas"/>
    <x v="273"/>
    <x v="2"/>
    <x v="1555"/>
    <x v="1"/>
    <x v="4"/>
    <x v="1543"/>
    <n v="18.936"/>
    <n v="3"/>
    <n v="0.2"/>
    <n v="-3.7871999999999999"/>
    <n v="15.148800000000001"/>
    <n v="3.7872000000000003"/>
    <x v="0"/>
    <x v="5"/>
    <s v="Q2"/>
    <x v="2"/>
  </r>
  <r>
    <n v="7850"/>
    <s v="CA-2016-104311"/>
    <x v="440"/>
    <x v="1238"/>
    <x v="1"/>
    <s v="AS-10090"/>
    <s v="Adam Shillingsburg"/>
    <x v="0"/>
    <x v="0"/>
    <x v="218"/>
    <s v="Texas"/>
    <x v="273"/>
    <x v="2"/>
    <x v="1505"/>
    <x v="1"/>
    <x v="4"/>
    <x v="1492"/>
    <n v="12.672000000000001"/>
    <n v="3"/>
    <n v="0.2"/>
    <n v="-3.1680000000000001"/>
    <n v="10.137600000000001"/>
    <n v="2.5344000000000002"/>
    <x v="0"/>
    <x v="5"/>
    <s v="Q2"/>
    <x v="2"/>
  </r>
  <r>
    <n v="7851"/>
    <s v="CA-2016-104311"/>
    <x v="440"/>
    <x v="1238"/>
    <x v="1"/>
    <s v="AS-10090"/>
    <s v="Adam Shillingsburg"/>
    <x v="0"/>
    <x v="0"/>
    <x v="218"/>
    <s v="Texas"/>
    <x v="273"/>
    <x v="2"/>
    <x v="840"/>
    <x v="1"/>
    <x v="2"/>
    <x v="834"/>
    <n v="5.04"/>
    <n v="2"/>
    <n v="0.2"/>
    <n v="1.764"/>
    <n v="4.032"/>
    <n v="1.008"/>
    <x v="0"/>
    <x v="5"/>
    <s v="Q2"/>
    <x v="2"/>
  </r>
  <r>
    <n v="7852"/>
    <s v="CA-2014-169649"/>
    <x v="337"/>
    <x v="345"/>
    <x v="1"/>
    <s v="TS-21205"/>
    <s v="Thomas Seio"/>
    <x v="1"/>
    <x v="0"/>
    <x v="22"/>
    <s v="Illinois"/>
    <x v="155"/>
    <x v="2"/>
    <x v="1714"/>
    <x v="1"/>
    <x v="10"/>
    <x v="1701"/>
    <n v="8.4480000000000004"/>
    <n v="2"/>
    <n v="0.2"/>
    <n v="2.9567999999999999"/>
    <n v="6.7584000000000009"/>
    <n v="1.6896000000000002"/>
    <x v="2"/>
    <x v="4"/>
    <s v="Q4"/>
    <x v="0"/>
  </r>
  <r>
    <n v="7853"/>
    <s v="CA-2014-169649"/>
    <x v="337"/>
    <x v="345"/>
    <x v="1"/>
    <s v="TS-21205"/>
    <s v="Thomas Seio"/>
    <x v="1"/>
    <x v="0"/>
    <x v="22"/>
    <s v="Illinois"/>
    <x v="155"/>
    <x v="2"/>
    <x v="543"/>
    <x v="1"/>
    <x v="9"/>
    <x v="543"/>
    <n v="20.388000000000002"/>
    <n v="2"/>
    <n v="0.8"/>
    <n v="-53.008800000000001"/>
    <n v="4.0775999999999994"/>
    <n v="16.310400000000001"/>
    <x v="2"/>
    <x v="4"/>
    <s v="Q4"/>
    <x v="0"/>
  </r>
  <r>
    <n v="7854"/>
    <s v="CA-2015-144890"/>
    <x v="707"/>
    <x v="693"/>
    <x v="1"/>
    <s v="SM-20320"/>
    <s v="Sean Miller"/>
    <x v="2"/>
    <x v="0"/>
    <x v="1"/>
    <s v="California"/>
    <x v="13"/>
    <x v="1"/>
    <x v="1050"/>
    <x v="1"/>
    <x v="10"/>
    <x v="1039"/>
    <n v="9.9600000000000009"/>
    <n v="2"/>
    <n v="0"/>
    <n v="4.8803999999999998"/>
    <n v="9.9600000000000009"/>
    <n v="0"/>
    <x v="1"/>
    <x v="4"/>
    <s v="Q4"/>
    <x v="5"/>
  </r>
  <r>
    <n v="7855"/>
    <s v="CA-2017-135587"/>
    <x v="226"/>
    <x v="169"/>
    <x v="1"/>
    <s v="BH-11710"/>
    <s v="Brosina Hoffman"/>
    <x v="0"/>
    <x v="0"/>
    <x v="413"/>
    <s v="Mississippi"/>
    <x v="500"/>
    <x v="0"/>
    <x v="1317"/>
    <x v="1"/>
    <x v="9"/>
    <x v="1303"/>
    <n v="320.64"/>
    <n v="4"/>
    <n v="0"/>
    <n v="89.779200000000003"/>
    <n v="320.64"/>
    <n v="0"/>
    <x v="3"/>
    <x v="4"/>
    <s v="Q4"/>
    <x v="6"/>
  </r>
  <r>
    <n v="7856"/>
    <s v="CA-2017-135587"/>
    <x v="226"/>
    <x v="169"/>
    <x v="1"/>
    <s v="BH-11710"/>
    <s v="Brosina Hoffman"/>
    <x v="0"/>
    <x v="0"/>
    <x v="413"/>
    <s v="Mississippi"/>
    <x v="500"/>
    <x v="0"/>
    <x v="197"/>
    <x v="2"/>
    <x v="11"/>
    <x v="198"/>
    <n v="52"/>
    <n v="4"/>
    <n v="0"/>
    <n v="23.4"/>
    <n v="52"/>
    <n v="0"/>
    <x v="3"/>
    <x v="4"/>
    <s v="Q4"/>
    <x v="6"/>
  </r>
  <r>
    <n v="7857"/>
    <s v="CA-2014-103429"/>
    <x v="992"/>
    <x v="413"/>
    <x v="2"/>
    <s v="LW-16825"/>
    <s v="Laurel Workman"/>
    <x v="1"/>
    <x v="0"/>
    <x v="20"/>
    <s v="New York"/>
    <x v="23"/>
    <x v="3"/>
    <x v="1399"/>
    <x v="1"/>
    <x v="8"/>
    <x v="1386"/>
    <n v="25.584"/>
    <n v="2"/>
    <n v="0.2"/>
    <n v="8.9543999999999997"/>
    <n v="20.467200000000002"/>
    <n v="5.1168000000000005"/>
    <x v="2"/>
    <x v="5"/>
    <s v="Q2"/>
    <x v="5"/>
  </r>
  <r>
    <n v="7858"/>
    <s v="CA-2014-103429"/>
    <x v="992"/>
    <x v="413"/>
    <x v="2"/>
    <s v="LW-16825"/>
    <s v="Laurel Workman"/>
    <x v="1"/>
    <x v="0"/>
    <x v="20"/>
    <s v="New York"/>
    <x v="23"/>
    <x v="3"/>
    <x v="918"/>
    <x v="2"/>
    <x v="7"/>
    <x v="910"/>
    <n v="464"/>
    <n v="5"/>
    <n v="0"/>
    <n v="134.56"/>
    <n v="464"/>
    <n v="0"/>
    <x v="2"/>
    <x v="5"/>
    <s v="Q2"/>
    <x v="5"/>
  </r>
  <r>
    <n v="7859"/>
    <s v="CA-2014-103429"/>
    <x v="992"/>
    <x v="413"/>
    <x v="2"/>
    <s v="LW-16825"/>
    <s v="Laurel Workman"/>
    <x v="1"/>
    <x v="0"/>
    <x v="20"/>
    <s v="New York"/>
    <x v="23"/>
    <x v="3"/>
    <x v="1152"/>
    <x v="1"/>
    <x v="9"/>
    <x v="1140"/>
    <n v="235.95"/>
    <n v="3"/>
    <n v="0"/>
    <n v="77.863500000000002"/>
    <n v="235.95"/>
    <n v="0"/>
    <x v="2"/>
    <x v="5"/>
    <s v="Q2"/>
    <x v="5"/>
  </r>
  <r>
    <n v="7860"/>
    <s v="CA-2014-103429"/>
    <x v="992"/>
    <x v="413"/>
    <x v="2"/>
    <s v="LW-16825"/>
    <s v="Laurel Workman"/>
    <x v="1"/>
    <x v="0"/>
    <x v="20"/>
    <s v="New York"/>
    <x v="23"/>
    <x v="3"/>
    <x v="991"/>
    <x v="1"/>
    <x v="10"/>
    <x v="983"/>
    <n v="39.96"/>
    <n v="4"/>
    <n v="0"/>
    <n v="17.981999999999999"/>
    <n v="39.96"/>
    <n v="0"/>
    <x v="2"/>
    <x v="5"/>
    <s v="Q2"/>
    <x v="5"/>
  </r>
  <r>
    <n v="7861"/>
    <s v="CA-2017-152261"/>
    <x v="580"/>
    <x v="1200"/>
    <x v="1"/>
    <s v="JA-15970"/>
    <s v="Joseph Airdo"/>
    <x v="0"/>
    <x v="0"/>
    <x v="191"/>
    <s v="Ohio"/>
    <x v="242"/>
    <x v="3"/>
    <x v="1087"/>
    <x v="1"/>
    <x v="8"/>
    <x v="1077"/>
    <n v="18.527999999999999"/>
    <n v="4"/>
    <n v="0.7"/>
    <n v="-12.352"/>
    <n v="5.5584000000000007"/>
    <n v="12.969599999999998"/>
    <x v="3"/>
    <x v="10"/>
    <s v="Q1"/>
    <x v="6"/>
  </r>
  <r>
    <n v="7862"/>
    <s v="CA-2015-142993"/>
    <x v="88"/>
    <x v="334"/>
    <x v="1"/>
    <s v="KA-16525"/>
    <s v="Kelly Andreada"/>
    <x v="0"/>
    <x v="0"/>
    <x v="4"/>
    <s v="Washington"/>
    <x v="5"/>
    <x v="1"/>
    <x v="1044"/>
    <x v="2"/>
    <x v="11"/>
    <x v="1033"/>
    <n v="17.899999999999999"/>
    <n v="2"/>
    <n v="0"/>
    <n v="3.4009999999999998"/>
    <n v="17.899999999999999"/>
    <n v="0"/>
    <x v="1"/>
    <x v="2"/>
    <s v="Q4"/>
    <x v="2"/>
  </r>
  <r>
    <n v="7863"/>
    <s v="CA-2015-142993"/>
    <x v="88"/>
    <x v="334"/>
    <x v="1"/>
    <s v="KA-16525"/>
    <s v="Kelly Andreada"/>
    <x v="0"/>
    <x v="0"/>
    <x v="4"/>
    <s v="Washington"/>
    <x v="5"/>
    <x v="1"/>
    <x v="356"/>
    <x v="1"/>
    <x v="4"/>
    <x v="356"/>
    <n v="81.96"/>
    <n v="2"/>
    <n v="0"/>
    <n v="0"/>
    <n v="81.96"/>
    <n v="0"/>
    <x v="1"/>
    <x v="2"/>
    <s v="Q4"/>
    <x v="2"/>
  </r>
  <r>
    <n v="7864"/>
    <s v="CA-2015-143364"/>
    <x v="1177"/>
    <x v="830"/>
    <x v="0"/>
    <s v="TG-21310"/>
    <s v="Toby Gnade"/>
    <x v="0"/>
    <x v="0"/>
    <x v="123"/>
    <s v="Arizona"/>
    <x v="154"/>
    <x v="1"/>
    <x v="418"/>
    <x v="1"/>
    <x v="4"/>
    <x v="418"/>
    <n v="272.73599999999999"/>
    <n v="3"/>
    <n v="0.2"/>
    <n v="-64.774799999999999"/>
    <n v="218.18880000000001"/>
    <n v="54.547200000000004"/>
    <x v="1"/>
    <x v="7"/>
    <s v="Q3"/>
    <x v="0"/>
  </r>
  <r>
    <n v="7865"/>
    <s v="CA-2015-143364"/>
    <x v="1177"/>
    <x v="830"/>
    <x v="0"/>
    <s v="TG-21310"/>
    <s v="Toby Gnade"/>
    <x v="0"/>
    <x v="0"/>
    <x v="123"/>
    <s v="Arizona"/>
    <x v="154"/>
    <x v="1"/>
    <x v="1828"/>
    <x v="1"/>
    <x v="10"/>
    <x v="1816"/>
    <n v="18.495999999999999"/>
    <n v="4"/>
    <n v="0.2"/>
    <n v="6.7047999999999996"/>
    <n v="14.796799999999999"/>
    <n v="3.6991999999999998"/>
    <x v="1"/>
    <x v="7"/>
    <s v="Q3"/>
    <x v="0"/>
  </r>
  <r>
    <n v="7866"/>
    <s v="CA-2015-143364"/>
    <x v="1177"/>
    <x v="830"/>
    <x v="0"/>
    <s v="TG-21310"/>
    <s v="Toby Gnade"/>
    <x v="0"/>
    <x v="0"/>
    <x v="123"/>
    <s v="Arizona"/>
    <x v="154"/>
    <x v="1"/>
    <x v="157"/>
    <x v="0"/>
    <x v="1"/>
    <x v="158"/>
    <n v="441.92"/>
    <n v="2"/>
    <n v="0.2"/>
    <n v="49.716000000000001"/>
    <n v="353.53600000000006"/>
    <n v="88.384000000000015"/>
    <x v="1"/>
    <x v="7"/>
    <s v="Q3"/>
    <x v="0"/>
  </r>
  <r>
    <n v="7867"/>
    <s v="CA-2015-143364"/>
    <x v="1177"/>
    <x v="830"/>
    <x v="0"/>
    <s v="TG-21310"/>
    <s v="Toby Gnade"/>
    <x v="0"/>
    <x v="0"/>
    <x v="123"/>
    <s v="Arizona"/>
    <x v="154"/>
    <x v="1"/>
    <x v="1544"/>
    <x v="0"/>
    <x v="0"/>
    <x v="1532"/>
    <n v="127.764"/>
    <n v="6"/>
    <n v="0.7"/>
    <n v="-191.64599999999999"/>
    <n v="38.329200000000007"/>
    <n v="89.434799999999996"/>
    <x v="1"/>
    <x v="7"/>
    <s v="Q3"/>
    <x v="0"/>
  </r>
  <r>
    <n v="7868"/>
    <s v="CA-2014-100972"/>
    <x v="84"/>
    <x v="81"/>
    <x v="0"/>
    <s v="DB-13360"/>
    <s v="Dennis Bolton"/>
    <x v="2"/>
    <x v="0"/>
    <x v="288"/>
    <s v="Utah"/>
    <x v="362"/>
    <x v="1"/>
    <x v="447"/>
    <x v="1"/>
    <x v="10"/>
    <x v="1228"/>
    <n v="166.44"/>
    <n v="3"/>
    <n v="0"/>
    <n v="79.891199999999998"/>
    <n v="166.44"/>
    <n v="0"/>
    <x v="2"/>
    <x v="0"/>
    <s v="Q4"/>
    <x v="4"/>
  </r>
  <r>
    <n v="7869"/>
    <s v="CA-2016-136994"/>
    <x v="1022"/>
    <x v="993"/>
    <x v="1"/>
    <s v="LS-17245"/>
    <s v="Lynn Smith"/>
    <x v="0"/>
    <x v="0"/>
    <x v="1"/>
    <s v="California"/>
    <x v="62"/>
    <x v="1"/>
    <x v="1070"/>
    <x v="1"/>
    <x v="10"/>
    <x v="1059"/>
    <n v="13.38"/>
    <n v="2"/>
    <n v="0"/>
    <n v="6.1547999999999998"/>
    <n v="13.38"/>
    <n v="0"/>
    <x v="0"/>
    <x v="5"/>
    <s v="Q2"/>
    <x v="5"/>
  </r>
  <r>
    <n v="7870"/>
    <s v="US-2017-166233"/>
    <x v="445"/>
    <x v="472"/>
    <x v="1"/>
    <s v="MO-17950"/>
    <s v="Michael Oakman"/>
    <x v="0"/>
    <x v="0"/>
    <x v="108"/>
    <s v="North Carolina"/>
    <x v="222"/>
    <x v="0"/>
    <x v="46"/>
    <x v="2"/>
    <x v="11"/>
    <x v="46"/>
    <n v="24"/>
    <n v="2"/>
    <n v="0.2"/>
    <n v="-2.7"/>
    <n v="19.200000000000003"/>
    <n v="4.8000000000000007"/>
    <x v="3"/>
    <x v="7"/>
    <s v="Q3"/>
    <x v="2"/>
  </r>
  <r>
    <n v="7871"/>
    <s v="CA-2017-122112"/>
    <x v="145"/>
    <x v="289"/>
    <x v="1"/>
    <s v="CA-11965"/>
    <s v="Carol Adams"/>
    <x v="1"/>
    <x v="0"/>
    <x v="80"/>
    <s v="Ohio"/>
    <x v="345"/>
    <x v="3"/>
    <x v="661"/>
    <x v="1"/>
    <x v="12"/>
    <x v="661"/>
    <n v="24.448"/>
    <n v="4"/>
    <n v="0.2"/>
    <n v="8.8623999999999992"/>
    <n v="19.558400000000002"/>
    <n v="4.8896000000000006"/>
    <x v="3"/>
    <x v="8"/>
    <s v="Q3"/>
    <x v="2"/>
  </r>
  <r>
    <n v="7872"/>
    <s v="CA-2016-101672"/>
    <x v="339"/>
    <x v="1194"/>
    <x v="1"/>
    <s v="DB-12910"/>
    <s v="Daniel Byrd"/>
    <x v="2"/>
    <x v="0"/>
    <x v="453"/>
    <s v="California"/>
    <x v="546"/>
    <x v="1"/>
    <x v="641"/>
    <x v="1"/>
    <x v="2"/>
    <x v="641"/>
    <n v="6.16"/>
    <n v="2"/>
    <n v="0"/>
    <n v="2.9567999999999999"/>
    <n v="6.16"/>
    <n v="0"/>
    <x v="0"/>
    <x v="2"/>
    <s v="Q4"/>
    <x v="2"/>
  </r>
  <r>
    <n v="7873"/>
    <s v="CA-2016-101672"/>
    <x v="339"/>
    <x v="1194"/>
    <x v="1"/>
    <s v="DB-12910"/>
    <s v="Daniel Byrd"/>
    <x v="2"/>
    <x v="0"/>
    <x v="453"/>
    <s v="California"/>
    <x v="546"/>
    <x v="1"/>
    <x v="120"/>
    <x v="0"/>
    <x v="1"/>
    <x v="120"/>
    <n v="915.13599999999997"/>
    <n v="4"/>
    <n v="0.2"/>
    <n v="102.9528"/>
    <n v="732.10879999999997"/>
    <n v="183.02719999999999"/>
    <x v="0"/>
    <x v="2"/>
    <s v="Q4"/>
    <x v="2"/>
  </r>
  <r>
    <n v="7874"/>
    <s v="CA-2016-101672"/>
    <x v="339"/>
    <x v="1194"/>
    <x v="1"/>
    <s v="DB-12910"/>
    <s v="Daniel Byrd"/>
    <x v="2"/>
    <x v="0"/>
    <x v="453"/>
    <s v="California"/>
    <x v="546"/>
    <x v="1"/>
    <x v="1532"/>
    <x v="1"/>
    <x v="10"/>
    <x v="1520"/>
    <n v="8.56"/>
    <n v="2"/>
    <n v="0"/>
    <n v="3.8519999999999999"/>
    <n v="8.56"/>
    <n v="0"/>
    <x v="0"/>
    <x v="2"/>
    <s v="Q4"/>
    <x v="2"/>
  </r>
  <r>
    <n v="7875"/>
    <s v="CA-2016-101672"/>
    <x v="339"/>
    <x v="1194"/>
    <x v="1"/>
    <s v="DB-12910"/>
    <s v="Daniel Byrd"/>
    <x v="2"/>
    <x v="0"/>
    <x v="453"/>
    <s v="California"/>
    <x v="546"/>
    <x v="1"/>
    <x v="1184"/>
    <x v="1"/>
    <x v="10"/>
    <x v="1170"/>
    <n v="97.82"/>
    <n v="2"/>
    <n v="0"/>
    <n v="45.9754"/>
    <n v="97.82"/>
    <n v="0"/>
    <x v="0"/>
    <x v="2"/>
    <s v="Q4"/>
    <x v="2"/>
  </r>
  <r>
    <n v="7876"/>
    <s v="CA-2017-168403"/>
    <x v="428"/>
    <x v="17"/>
    <x v="1"/>
    <s v="DK-12835"/>
    <s v="Damala Kotsonis"/>
    <x v="1"/>
    <x v="0"/>
    <x v="32"/>
    <s v="Oregon"/>
    <x v="40"/>
    <x v="1"/>
    <x v="329"/>
    <x v="1"/>
    <x v="10"/>
    <x v="329"/>
    <n v="31.103999999999999"/>
    <n v="6"/>
    <n v="0.2"/>
    <n v="11.2752"/>
    <n v="24.883200000000002"/>
    <n v="6.2208000000000006"/>
    <x v="3"/>
    <x v="8"/>
    <s v="Q3"/>
    <x v="3"/>
  </r>
  <r>
    <n v="7877"/>
    <s v="CA-2017-168403"/>
    <x v="428"/>
    <x v="17"/>
    <x v="1"/>
    <s v="DK-12835"/>
    <s v="Damala Kotsonis"/>
    <x v="1"/>
    <x v="0"/>
    <x v="32"/>
    <s v="Oregon"/>
    <x v="40"/>
    <x v="1"/>
    <x v="1803"/>
    <x v="1"/>
    <x v="9"/>
    <x v="1793"/>
    <n v="11.176"/>
    <n v="1"/>
    <n v="0.2"/>
    <n v="0.83819999999999995"/>
    <n v="8.9408000000000012"/>
    <n v="2.2352000000000003"/>
    <x v="3"/>
    <x v="8"/>
    <s v="Q3"/>
    <x v="3"/>
  </r>
  <r>
    <n v="7878"/>
    <s v="CA-2015-148705"/>
    <x v="899"/>
    <x v="567"/>
    <x v="1"/>
    <s v="EB-14170"/>
    <s v="Evan Bailliet"/>
    <x v="0"/>
    <x v="0"/>
    <x v="35"/>
    <s v="North Carolina"/>
    <x v="43"/>
    <x v="0"/>
    <x v="1042"/>
    <x v="1"/>
    <x v="2"/>
    <x v="1031"/>
    <n v="5.04"/>
    <n v="2"/>
    <n v="0.2"/>
    <n v="1.764"/>
    <n v="4.032"/>
    <n v="1.008"/>
    <x v="1"/>
    <x v="10"/>
    <s v="Q1"/>
    <x v="6"/>
  </r>
  <r>
    <n v="7879"/>
    <s v="CA-2016-160241"/>
    <x v="896"/>
    <x v="49"/>
    <x v="0"/>
    <s v="DR-12940"/>
    <s v="Daniel Raglin"/>
    <x v="2"/>
    <x v="0"/>
    <x v="34"/>
    <s v="Illinois"/>
    <x v="173"/>
    <x v="2"/>
    <x v="1814"/>
    <x v="0"/>
    <x v="5"/>
    <x v="1804"/>
    <n v="242.17599999999999"/>
    <n v="4"/>
    <n v="0.6"/>
    <n v="-302.72000000000003"/>
    <n v="96.870400000000004"/>
    <n v="145.3056"/>
    <x v="0"/>
    <x v="0"/>
    <s v="Q4"/>
    <x v="0"/>
  </r>
  <r>
    <n v="7880"/>
    <s v="CA-2016-155747"/>
    <x v="403"/>
    <x v="490"/>
    <x v="1"/>
    <s v="JS-15685"/>
    <s v="Jim Sink"/>
    <x v="1"/>
    <x v="0"/>
    <x v="10"/>
    <s v="Pennsylvania"/>
    <x v="11"/>
    <x v="3"/>
    <x v="1660"/>
    <x v="0"/>
    <x v="3"/>
    <x v="1648"/>
    <n v="337.17599999999999"/>
    <n v="2"/>
    <n v="0.4"/>
    <n v="-118.0116"/>
    <n v="202.3056"/>
    <n v="134.87039999999999"/>
    <x v="0"/>
    <x v="1"/>
    <s v="Q2"/>
    <x v="0"/>
  </r>
  <r>
    <n v="7881"/>
    <s v="CA-2017-118017"/>
    <x v="734"/>
    <x v="792"/>
    <x v="0"/>
    <s v="LC-16870"/>
    <s v="Lena Cacioppo"/>
    <x v="0"/>
    <x v="0"/>
    <x v="377"/>
    <s v="Colorado"/>
    <x v="460"/>
    <x v="1"/>
    <x v="449"/>
    <x v="1"/>
    <x v="6"/>
    <x v="449"/>
    <n v="13.343999999999999"/>
    <n v="6"/>
    <n v="0.2"/>
    <n v="1.0007999999999999"/>
    <n v="10.6752"/>
    <n v="2.6688000000000001"/>
    <x v="3"/>
    <x v="4"/>
    <s v="Q4"/>
    <x v="1"/>
  </r>
  <r>
    <n v="7882"/>
    <s v="CA-2017-118017"/>
    <x v="734"/>
    <x v="792"/>
    <x v="0"/>
    <s v="LC-16870"/>
    <s v="Lena Cacioppo"/>
    <x v="0"/>
    <x v="0"/>
    <x v="377"/>
    <s v="Colorado"/>
    <x v="460"/>
    <x v="1"/>
    <x v="1097"/>
    <x v="2"/>
    <x v="11"/>
    <x v="1087"/>
    <n v="76.751999999999995"/>
    <n v="6"/>
    <n v="0.2"/>
    <n v="10.5534"/>
    <n v="61.401600000000002"/>
    <n v="15.3504"/>
    <x v="3"/>
    <x v="4"/>
    <s v="Q4"/>
    <x v="1"/>
  </r>
  <r>
    <n v="7883"/>
    <s v="CA-2017-118017"/>
    <x v="734"/>
    <x v="792"/>
    <x v="0"/>
    <s v="LC-16870"/>
    <s v="Lena Cacioppo"/>
    <x v="0"/>
    <x v="0"/>
    <x v="377"/>
    <s v="Colorado"/>
    <x v="460"/>
    <x v="1"/>
    <x v="1097"/>
    <x v="2"/>
    <x v="11"/>
    <x v="1087"/>
    <n v="102.336"/>
    <n v="8"/>
    <n v="0.2"/>
    <n v="14.071199999999999"/>
    <n v="81.868800000000007"/>
    <n v="20.467200000000002"/>
    <x v="3"/>
    <x v="4"/>
    <s v="Q4"/>
    <x v="1"/>
  </r>
  <r>
    <n v="7884"/>
    <s v="CA-2017-118017"/>
    <x v="734"/>
    <x v="792"/>
    <x v="0"/>
    <s v="LC-16870"/>
    <s v="Lena Cacioppo"/>
    <x v="0"/>
    <x v="0"/>
    <x v="377"/>
    <s v="Colorado"/>
    <x v="460"/>
    <x v="1"/>
    <x v="1408"/>
    <x v="1"/>
    <x v="10"/>
    <x v="1395"/>
    <n v="10.32"/>
    <n v="2"/>
    <n v="0.2"/>
    <n v="3.7410000000000001"/>
    <n v="8.2560000000000002"/>
    <n v="2.0640000000000001"/>
    <x v="3"/>
    <x v="4"/>
    <s v="Q4"/>
    <x v="1"/>
  </r>
  <r>
    <n v="7885"/>
    <s v="CA-2017-118017"/>
    <x v="734"/>
    <x v="792"/>
    <x v="0"/>
    <s v="LC-16870"/>
    <s v="Lena Cacioppo"/>
    <x v="0"/>
    <x v="0"/>
    <x v="377"/>
    <s v="Colorado"/>
    <x v="460"/>
    <x v="1"/>
    <x v="1566"/>
    <x v="1"/>
    <x v="14"/>
    <x v="1557"/>
    <n v="47.32"/>
    <n v="7"/>
    <n v="0.2"/>
    <n v="5.915"/>
    <n v="37.856000000000002"/>
    <n v="9.4640000000000004"/>
    <x v="3"/>
    <x v="4"/>
    <s v="Q4"/>
    <x v="1"/>
  </r>
  <r>
    <n v="7886"/>
    <s v="CA-2017-118017"/>
    <x v="734"/>
    <x v="792"/>
    <x v="0"/>
    <s v="LC-16870"/>
    <s v="Lena Cacioppo"/>
    <x v="0"/>
    <x v="0"/>
    <x v="377"/>
    <s v="Colorado"/>
    <x v="460"/>
    <x v="1"/>
    <x v="221"/>
    <x v="0"/>
    <x v="5"/>
    <x v="222"/>
    <n v="23.376000000000001"/>
    <n v="3"/>
    <n v="0.2"/>
    <n v="7.0128000000000004"/>
    <n v="18.700800000000001"/>
    <n v="4.6752000000000002"/>
    <x v="3"/>
    <x v="4"/>
    <s v="Q4"/>
    <x v="1"/>
  </r>
  <r>
    <n v="7887"/>
    <s v="CA-2017-118017"/>
    <x v="734"/>
    <x v="792"/>
    <x v="0"/>
    <s v="LC-16870"/>
    <s v="Lena Cacioppo"/>
    <x v="0"/>
    <x v="0"/>
    <x v="377"/>
    <s v="Colorado"/>
    <x v="460"/>
    <x v="1"/>
    <x v="1006"/>
    <x v="0"/>
    <x v="5"/>
    <x v="998"/>
    <n v="16.72"/>
    <n v="5"/>
    <n v="0.2"/>
    <n v="3.3439999999999999"/>
    <n v="13.375999999999999"/>
    <n v="3.3439999999999999"/>
    <x v="3"/>
    <x v="4"/>
    <s v="Q4"/>
    <x v="1"/>
  </r>
  <r>
    <n v="7888"/>
    <s v="CA-2017-118017"/>
    <x v="734"/>
    <x v="792"/>
    <x v="0"/>
    <s v="LC-16870"/>
    <s v="Lena Cacioppo"/>
    <x v="0"/>
    <x v="0"/>
    <x v="377"/>
    <s v="Colorado"/>
    <x v="460"/>
    <x v="1"/>
    <x v="1653"/>
    <x v="0"/>
    <x v="5"/>
    <x v="1642"/>
    <n v="16.192"/>
    <n v="1"/>
    <n v="0.2"/>
    <n v="4.6551999999999998"/>
    <n v="12.953600000000002"/>
    <n v="3.2384000000000004"/>
    <x v="3"/>
    <x v="4"/>
    <s v="Q4"/>
    <x v="1"/>
  </r>
  <r>
    <n v="7889"/>
    <s v="CA-2016-113117"/>
    <x v="765"/>
    <x v="1275"/>
    <x v="1"/>
    <s v="JP-15520"/>
    <s v="Jeremy Pistek"/>
    <x v="0"/>
    <x v="0"/>
    <x v="498"/>
    <s v="California"/>
    <x v="593"/>
    <x v="1"/>
    <x v="712"/>
    <x v="1"/>
    <x v="10"/>
    <x v="711"/>
    <n v="32.4"/>
    <n v="5"/>
    <n v="0"/>
    <n v="15.552"/>
    <n v="32.4"/>
    <n v="0"/>
    <x v="0"/>
    <x v="6"/>
    <s v="Q3"/>
    <x v="0"/>
  </r>
  <r>
    <n v="7890"/>
    <s v="CA-2016-148684"/>
    <x v="591"/>
    <x v="903"/>
    <x v="1"/>
    <s v="TS-21655"/>
    <s v="Trudy Schmidt"/>
    <x v="0"/>
    <x v="0"/>
    <x v="115"/>
    <s v="Arkansas"/>
    <x v="145"/>
    <x v="0"/>
    <x v="453"/>
    <x v="1"/>
    <x v="6"/>
    <x v="454"/>
    <n v="19.89"/>
    <n v="9"/>
    <n v="0"/>
    <n v="5.3703000000000003"/>
    <n v="19.89"/>
    <n v="0"/>
    <x v="0"/>
    <x v="4"/>
    <s v="Q4"/>
    <x v="1"/>
  </r>
  <r>
    <n v="7891"/>
    <s v="CA-2016-148684"/>
    <x v="591"/>
    <x v="903"/>
    <x v="1"/>
    <s v="TS-21655"/>
    <s v="Trudy Schmidt"/>
    <x v="0"/>
    <x v="0"/>
    <x v="115"/>
    <s v="Arkansas"/>
    <x v="145"/>
    <x v="0"/>
    <x v="651"/>
    <x v="2"/>
    <x v="11"/>
    <x v="651"/>
    <n v="399.98"/>
    <n v="2"/>
    <n v="0"/>
    <n v="171.9914"/>
    <n v="399.98"/>
    <n v="0"/>
    <x v="0"/>
    <x v="4"/>
    <s v="Q4"/>
    <x v="1"/>
  </r>
  <r>
    <n v="7892"/>
    <s v="CA-2016-148684"/>
    <x v="591"/>
    <x v="903"/>
    <x v="1"/>
    <s v="TS-21655"/>
    <s v="Trudy Schmidt"/>
    <x v="0"/>
    <x v="0"/>
    <x v="115"/>
    <s v="Arkansas"/>
    <x v="145"/>
    <x v="0"/>
    <x v="568"/>
    <x v="0"/>
    <x v="5"/>
    <x v="568"/>
    <n v="343.85"/>
    <n v="5"/>
    <n v="0"/>
    <n v="137.54"/>
    <n v="343.85"/>
    <n v="0"/>
    <x v="0"/>
    <x v="4"/>
    <s v="Q4"/>
    <x v="1"/>
  </r>
  <r>
    <n v="7893"/>
    <s v="CA-2016-148684"/>
    <x v="591"/>
    <x v="903"/>
    <x v="1"/>
    <s v="TS-21655"/>
    <s v="Trudy Schmidt"/>
    <x v="0"/>
    <x v="0"/>
    <x v="115"/>
    <s v="Arkansas"/>
    <x v="145"/>
    <x v="0"/>
    <x v="1733"/>
    <x v="1"/>
    <x v="10"/>
    <x v="1721"/>
    <n v="106.32"/>
    <n v="3"/>
    <n v="0"/>
    <n v="49.970399999999998"/>
    <n v="106.32"/>
    <n v="0"/>
    <x v="0"/>
    <x v="4"/>
    <s v="Q4"/>
    <x v="1"/>
  </r>
  <r>
    <n v="7894"/>
    <s v="CA-2017-125367"/>
    <x v="283"/>
    <x v="1276"/>
    <x v="1"/>
    <s v="NM-18445"/>
    <s v="Nathan Mautz"/>
    <x v="2"/>
    <x v="0"/>
    <x v="20"/>
    <s v="New York"/>
    <x v="164"/>
    <x v="3"/>
    <x v="326"/>
    <x v="1"/>
    <x v="8"/>
    <x v="326"/>
    <n v="13.92"/>
    <n v="3"/>
    <n v="0.2"/>
    <n v="4.3499999999999996"/>
    <n v="11.136000000000001"/>
    <n v="2.7840000000000003"/>
    <x v="3"/>
    <x v="7"/>
    <s v="Q3"/>
    <x v="1"/>
  </r>
  <r>
    <n v="7895"/>
    <s v="CA-2017-124744"/>
    <x v="548"/>
    <x v="587"/>
    <x v="1"/>
    <s v="EH-14125"/>
    <s v="Eugene Hildebrand"/>
    <x v="2"/>
    <x v="0"/>
    <x v="320"/>
    <s v="West Virginia"/>
    <x v="594"/>
    <x v="3"/>
    <x v="91"/>
    <x v="1"/>
    <x v="8"/>
    <x v="91"/>
    <n v="82.4"/>
    <n v="5"/>
    <n v="0"/>
    <n v="40.375999999999998"/>
    <n v="82.4"/>
    <n v="0"/>
    <x v="3"/>
    <x v="1"/>
    <s v="Q2"/>
    <x v="4"/>
  </r>
  <r>
    <n v="7896"/>
    <s v="CA-2017-124744"/>
    <x v="548"/>
    <x v="587"/>
    <x v="1"/>
    <s v="EH-14125"/>
    <s v="Eugene Hildebrand"/>
    <x v="2"/>
    <x v="0"/>
    <x v="320"/>
    <s v="West Virginia"/>
    <x v="594"/>
    <x v="3"/>
    <x v="744"/>
    <x v="1"/>
    <x v="8"/>
    <x v="742"/>
    <n v="6.24"/>
    <n v="2"/>
    <n v="0"/>
    <n v="3.0575999999999999"/>
    <n v="6.24"/>
    <n v="0"/>
    <x v="3"/>
    <x v="1"/>
    <s v="Q2"/>
    <x v="4"/>
  </r>
  <r>
    <n v="7897"/>
    <s v="CA-2017-124744"/>
    <x v="548"/>
    <x v="587"/>
    <x v="1"/>
    <s v="EH-14125"/>
    <s v="Eugene Hildebrand"/>
    <x v="2"/>
    <x v="0"/>
    <x v="320"/>
    <s v="West Virginia"/>
    <x v="594"/>
    <x v="3"/>
    <x v="314"/>
    <x v="1"/>
    <x v="10"/>
    <x v="366"/>
    <n v="447.84"/>
    <n v="8"/>
    <n v="0"/>
    <n v="219.44159999999999"/>
    <n v="447.84"/>
    <n v="0"/>
    <x v="3"/>
    <x v="1"/>
    <s v="Q2"/>
    <x v="4"/>
  </r>
  <r>
    <n v="7898"/>
    <s v="CA-2017-128363"/>
    <x v="802"/>
    <x v="797"/>
    <x v="1"/>
    <s v="DC-12850"/>
    <s v="Dan Campbell"/>
    <x v="0"/>
    <x v="0"/>
    <x v="26"/>
    <s v="Tennessee"/>
    <x v="31"/>
    <x v="0"/>
    <x v="535"/>
    <x v="1"/>
    <x v="9"/>
    <x v="535"/>
    <n v="272.048"/>
    <n v="7"/>
    <n v="0.2"/>
    <n v="30.605399999999999"/>
    <n v="217.63840000000002"/>
    <n v="54.409600000000005"/>
    <x v="3"/>
    <x v="6"/>
    <s v="Q3"/>
    <x v="1"/>
  </r>
  <r>
    <n v="7899"/>
    <s v="CA-2017-128363"/>
    <x v="802"/>
    <x v="797"/>
    <x v="1"/>
    <s v="DC-12850"/>
    <s v="Dan Campbell"/>
    <x v="0"/>
    <x v="0"/>
    <x v="26"/>
    <s v="Tennessee"/>
    <x v="31"/>
    <x v="0"/>
    <x v="1176"/>
    <x v="1"/>
    <x v="8"/>
    <x v="1162"/>
    <n v="1614.5820000000001"/>
    <n v="6"/>
    <n v="0.7"/>
    <n v="-1237.8462"/>
    <n v="484.3746000000001"/>
    <n v="1130.2074"/>
    <x v="3"/>
    <x v="6"/>
    <s v="Q3"/>
    <x v="1"/>
  </r>
  <r>
    <n v="7900"/>
    <s v="CA-2017-128363"/>
    <x v="802"/>
    <x v="797"/>
    <x v="1"/>
    <s v="DC-12850"/>
    <s v="Dan Campbell"/>
    <x v="0"/>
    <x v="0"/>
    <x v="26"/>
    <s v="Tennessee"/>
    <x v="31"/>
    <x v="0"/>
    <x v="829"/>
    <x v="1"/>
    <x v="13"/>
    <x v="128"/>
    <n v="24.32"/>
    <n v="5"/>
    <n v="0.2"/>
    <n v="9.1199999999999992"/>
    <n v="19.456000000000003"/>
    <n v="4.8640000000000008"/>
    <x v="3"/>
    <x v="6"/>
    <s v="Q3"/>
    <x v="1"/>
  </r>
  <r>
    <n v="7901"/>
    <s v="CA-2017-128363"/>
    <x v="802"/>
    <x v="797"/>
    <x v="1"/>
    <s v="DC-12850"/>
    <s v="Dan Campbell"/>
    <x v="0"/>
    <x v="0"/>
    <x v="26"/>
    <s v="Tennessee"/>
    <x v="31"/>
    <x v="0"/>
    <x v="1425"/>
    <x v="2"/>
    <x v="11"/>
    <x v="1413"/>
    <n v="1.5840000000000001"/>
    <n v="2"/>
    <n v="0.2"/>
    <n v="0.47520000000000001"/>
    <n v="1.2672000000000001"/>
    <n v="0.31680000000000003"/>
    <x v="3"/>
    <x v="6"/>
    <s v="Q3"/>
    <x v="1"/>
  </r>
  <r>
    <n v="7902"/>
    <s v="CA-2017-128363"/>
    <x v="802"/>
    <x v="797"/>
    <x v="1"/>
    <s v="DC-12850"/>
    <s v="Dan Campbell"/>
    <x v="0"/>
    <x v="0"/>
    <x v="26"/>
    <s v="Tennessee"/>
    <x v="31"/>
    <x v="0"/>
    <x v="892"/>
    <x v="0"/>
    <x v="5"/>
    <x v="885"/>
    <n v="31.984000000000002"/>
    <n v="1"/>
    <n v="0.2"/>
    <n v="0"/>
    <n v="25.587200000000003"/>
    <n v="6.3968000000000007"/>
    <x v="3"/>
    <x v="6"/>
    <s v="Q3"/>
    <x v="1"/>
  </r>
  <r>
    <n v="7903"/>
    <s v="CA-2017-128363"/>
    <x v="802"/>
    <x v="797"/>
    <x v="1"/>
    <s v="DC-12850"/>
    <s v="Dan Campbell"/>
    <x v="0"/>
    <x v="0"/>
    <x v="26"/>
    <s v="Tennessee"/>
    <x v="31"/>
    <x v="0"/>
    <x v="436"/>
    <x v="1"/>
    <x v="12"/>
    <x v="436"/>
    <n v="14.76"/>
    <n v="5"/>
    <n v="0.2"/>
    <n v="4.7969999999999997"/>
    <n v="11.808"/>
    <n v="2.952"/>
    <x v="3"/>
    <x v="6"/>
    <s v="Q3"/>
    <x v="1"/>
  </r>
  <r>
    <n v="7904"/>
    <s v="CA-2017-128363"/>
    <x v="802"/>
    <x v="797"/>
    <x v="1"/>
    <s v="DC-12850"/>
    <s v="Dan Campbell"/>
    <x v="0"/>
    <x v="0"/>
    <x v="26"/>
    <s v="Tennessee"/>
    <x v="31"/>
    <x v="0"/>
    <x v="1802"/>
    <x v="0"/>
    <x v="1"/>
    <x v="1792"/>
    <n v="423.64800000000002"/>
    <n v="2"/>
    <n v="0.2"/>
    <n v="47.660400000000003"/>
    <n v="338.91840000000002"/>
    <n v="84.729600000000005"/>
    <x v="3"/>
    <x v="6"/>
    <s v="Q3"/>
    <x v="1"/>
  </r>
  <r>
    <n v="7905"/>
    <s v="CA-2015-126669"/>
    <x v="209"/>
    <x v="681"/>
    <x v="1"/>
    <s v="DO-13645"/>
    <s v="Doug O'Connell"/>
    <x v="0"/>
    <x v="0"/>
    <x v="12"/>
    <s v="Texas"/>
    <x v="66"/>
    <x v="2"/>
    <x v="1052"/>
    <x v="1"/>
    <x v="10"/>
    <x v="1041"/>
    <n v="76.64"/>
    <n v="2"/>
    <n v="0.2"/>
    <n v="26.824000000000002"/>
    <n v="61.312000000000005"/>
    <n v="15.328000000000001"/>
    <x v="1"/>
    <x v="0"/>
    <s v="Q4"/>
    <x v="3"/>
  </r>
  <r>
    <n v="7906"/>
    <s v="US-2015-118766"/>
    <x v="52"/>
    <x v="1181"/>
    <x v="1"/>
    <s v="LS-16975"/>
    <s v="Lindsay Shagiari"/>
    <x v="2"/>
    <x v="0"/>
    <x v="61"/>
    <s v="Texas"/>
    <x v="162"/>
    <x v="2"/>
    <x v="407"/>
    <x v="1"/>
    <x v="12"/>
    <x v="153"/>
    <n v="4.4640000000000004"/>
    <n v="1"/>
    <n v="0.2"/>
    <n v="1.6739999999999999"/>
    <n v="3.5712000000000006"/>
    <n v="0.89280000000000015"/>
    <x v="1"/>
    <x v="2"/>
    <s v="Q4"/>
    <x v="6"/>
  </r>
  <r>
    <n v="7907"/>
    <s v="US-2015-118766"/>
    <x v="52"/>
    <x v="1181"/>
    <x v="1"/>
    <s v="LS-16975"/>
    <s v="Lindsay Shagiari"/>
    <x v="2"/>
    <x v="0"/>
    <x v="61"/>
    <s v="Texas"/>
    <x v="162"/>
    <x v="2"/>
    <x v="922"/>
    <x v="1"/>
    <x v="8"/>
    <x v="914"/>
    <n v="3.96"/>
    <n v="10"/>
    <n v="0.8"/>
    <n v="-6.93"/>
    <n v="0.79199999999999982"/>
    <n v="3.1680000000000001"/>
    <x v="1"/>
    <x v="2"/>
    <s v="Q4"/>
    <x v="6"/>
  </r>
  <r>
    <n v="7908"/>
    <s v="CA-2016-112585"/>
    <x v="679"/>
    <x v="928"/>
    <x v="2"/>
    <s v="RW-19630"/>
    <s v="Rob Williams"/>
    <x v="1"/>
    <x v="0"/>
    <x v="8"/>
    <s v="California"/>
    <x v="34"/>
    <x v="1"/>
    <x v="847"/>
    <x v="1"/>
    <x v="9"/>
    <x v="841"/>
    <n v="715.64"/>
    <n v="2"/>
    <n v="0"/>
    <n v="178.91"/>
    <n v="715.64"/>
    <n v="0"/>
    <x v="0"/>
    <x v="7"/>
    <s v="Q3"/>
    <x v="3"/>
  </r>
  <r>
    <n v="7909"/>
    <s v="CA-2016-149762"/>
    <x v="275"/>
    <x v="439"/>
    <x v="1"/>
    <s v="RD-19720"/>
    <s v="Roger Demir"/>
    <x v="0"/>
    <x v="0"/>
    <x v="499"/>
    <s v="California"/>
    <x v="595"/>
    <x v="1"/>
    <x v="823"/>
    <x v="0"/>
    <x v="3"/>
    <x v="819"/>
    <n v="268.70400000000001"/>
    <n v="3"/>
    <n v="0.2"/>
    <n v="6.7176"/>
    <n v="214.96320000000003"/>
    <n v="53.740800000000007"/>
    <x v="0"/>
    <x v="4"/>
    <s v="Q4"/>
    <x v="3"/>
  </r>
  <r>
    <n v="7910"/>
    <s v="CA-2016-149762"/>
    <x v="275"/>
    <x v="439"/>
    <x v="1"/>
    <s v="RD-19720"/>
    <s v="Roger Demir"/>
    <x v="0"/>
    <x v="0"/>
    <x v="499"/>
    <s v="California"/>
    <x v="595"/>
    <x v="1"/>
    <x v="448"/>
    <x v="1"/>
    <x v="6"/>
    <x v="448"/>
    <n v="21.92"/>
    <n v="8"/>
    <n v="0"/>
    <n v="5.9184000000000001"/>
    <n v="21.92"/>
    <n v="0"/>
    <x v="0"/>
    <x v="4"/>
    <s v="Q4"/>
    <x v="3"/>
  </r>
  <r>
    <n v="7911"/>
    <s v="CA-2016-149762"/>
    <x v="275"/>
    <x v="439"/>
    <x v="1"/>
    <s v="RD-19720"/>
    <s v="Roger Demir"/>
    <x v="0"/>
    <x v="0"/>
    <x v="499"/>
    <s v="California"/>
    <x v="595"/>
    <x v="1"/>
    <x v="720"/>
    <x v="1"/>
    <x v="4"/>
    <x v="719"/>
    <n v="48.72"/>
    <n v="3"/>
    <n v="0"/>
    <n v="7.3079999999999998"/>
    <n v="48.72"/>
    <n v="0"/>
    <x v="0"/>
    <x v="4"/>
    <s v="Q4"/>
    <x v="3"/>
  </r>
  <r>
    <n v="7912"/>
    <s v="CA-2016-149762"/>
    <x v="275"/>
    <x v="439"/>
    <x v="1"/>
    <s v="RD-19720"/>
    <s v="Roger Demir"/>
    <x v="0"/>
    <x v="0"/>
    <x v="499"/>
    <s v="California"/>
    <x v="595"/>
    <x v="1"/>
    <x v="430"/>
    <x v="0"/>
    <x v="0"/>
    <x v="430"/>
    <n v="205.666"/>
    <n v="2"/>
    <n v="0.15"/>
    <n v="-12.098000000000001"/>
    <n v="174.81610000000001"/>
    <n v="30.849899999999998"/>
    <x v="0"/>
    <x v="4"/>
    <s v="Q4"/>
    <x v="3"/>
  </r>
  <r>
    <n v="7913"/>
    <s v="CA-2016-167605"/>
    <x v="236"/>
    <x v="1277"/>
    <x v="0"/>
    <s v="RB-19570"/>
    <s v="Rob Beeghly"/>
    <x v="0"/>
    <x v="0"/>
    <x v="490"/>
    <s v="Illinois"/>
    <x v="585"/>
    <x v="2"/>
    <x v="767"/>
    <x v="0"/>
    <x v="5"/>
    <x v="766"/>
    <n v="30.344000000000001"/>
    <n v="2"/>
    <n v="0.6"/>
    <n v="-31.8612"/>
    <n v="12.137600000000001"/>
    <n v="18.206399999999999"/>
    <x v="0"/>
    <x v="3"/>
    <s v="Q2"/>
    <x v="6"/>
  </r>
  <r>
    <n v="7914"/>
    <s v="US-2017-105697"/>
    <x v="326"/>
    <x v="952"/>
    <x v="2"/>
    <s v="JE-15715"/>
    <s v="Joe Elijah"/>
    <x v="0"/>
    <x v="0"/>
    <x v="138"/>
    <s v="Ohio"/>
    <x v="177"/>
    <x v="3"/>
    <x v="1229"/>
    <x v="1"/>
    <x v="4"/>
    <x v="1212"/>
    <n v="25.696000000000002"/>
    <n v="2"/>
    <n v="0.2"/>
    <n v="1.9272"/>
    <n v="20.556800000000003"/>
    <n v="5.1392000000000007"/>
    <x v="3"/>
    <x v="6"/>
    <s v="Q3"/>
    <x v="5"/>
  </r>
  <r>
    <n v="7915"/>
    <s v="CA-2017-165323"/>
    <x v="46"/>
    <x v="329"/>
    <x v="1"/>
    <s v="SR-20740"/>
    <s v="Steven Roelle"/>
    <x v="2"/>
    <x v="0"/>
    <x v="20"/>
    <s v="New York"/>
    <x v="23"/>
    <x v="3"/>
    <x v="1829"/>
    <x v="2"/>
    <x v="15"/>
    <x v="1817"/>
    <n v="3404.5"/>
    <n v="5"/>
    <n v="0"/>
    <n v="1668.2049999999999"/>
    <n v="3404.5"/>
    <n v="0"/>
    <x v="3"/>
    <x v="1"/>
    <s v="Q2"/>
    <x v="3"/>
  </r>
  <r>
    <n v="7916"/>
    <s v="CA-2017-165323"/>
    <x v="46"/>
    <x v="329"/>
    <x v="1"/>
    <s v="SR-20740"/>
    <s v="Steven Roelle"/>
    <x v="2"/>
    <x v="0"/>
    <x v="20"/>
    <s v="New York"/>
    <x v="23"/>
    <x v="3"/>
    <x v="1735"/>
    <x v="2"/>
    <x v="11"/>
    <x v="1724"/>
    <n v="101.34"/>
    <n v="3"/>
    <n v="0"/>
    <n v="8.1072000000000006"/>
    <n v="101.34"/>
    <n v="0"/>
    <x v="3"/>
    <x v="1"/>
    <s v="Q2"/>
    <x v="3"/>
  </r>
  <r>
    <n v="7917"/>
    <s v="CA-2015-110891"/>
    <x v="312"/>
    <x v="1005"/>
    <x v="1"/>
    <s v="PO-19195"/>
    <s v="Phillina Ober"/>
    <x v="2"/>
    <x v="0"/>
    <x v="10"/>
    <s v="Pennsylvania"/>
    <x v="11"/>
    <x v="3"/>
    <x v="812"/>
    <x v="0"/>
    <x v="1"/>
    <x v="809"/>
    <n v="344.37200000000001"/>
    <n v="4"/>
    <n v="0.3"/>
    <n v="-93.472399999999993"/>
    <n v="241.06039999999999"/>
    <n v="103.3116"/>
    <x v="1"/>
    <x v="0"/>
    <s v="Q4"/>
    <x v="5"/>
  </r>
  <r>
    <n v="7918"/>
    <s v="CA-2017-100783"/>
    <x v="507"/>
    <x v="221"/>
    <x v="0"/>
    <s v="JK-16120"/>
    <s v="Julie Kriz"/>
    <x v="2"/>
    <x v="0"/>
    <x v="164"/>
    <s v="Texas"/>
    <x v="210"/>
    <x v="2"/>
    <x v="108"/>
    <x v="1"/>
    <x v="6"/>
    <x v="108"/>
    <n v="30.384"/>
    <n v="1"/>
    <n v="0.2"/>
    <n v="3.798"/>
    <n v="24.307200000000002"/>
    <n v="6.0768000000000004"/>
    <x v="3"/>
    <x v="8"/>
    <s v="Q3"/>
    <x v="2"/>
  </r>
  <r>
    <n v="7919"/>
    <s v="CA-2015-152513"/>
    <x v="433"/>
    <x v="481"/>
    <x v="0"/>
    <s v="JP-16135"/>
    <s v="Julie Prescott"/>
    <x v="2"/>
    <x v="0"/>
    <x v="70"/>
    <s v="California"/>
    <x v="142"/>
    <x v="1"/>
    <x v="276"/>
    <x v="1"/>
    <x v="8"/>
    <x v="276"/>
    <n v="22.847999999999999"/>
    <n v="2"/>
    <n v="0.2"/>
    <n v="7.4256000000000002"/>
    <n v="18.278400000000001"/>
    <n v="4.5696000000000003"/>
    <x v="1"/>
    <x v="7"/>
    <s v="Q3"/>
    <x v="3"/>
  </r>
  <r>
    <n v="7920"/>
    <s v="CA-2017-139822"/>
    <x v="175"/>
    <x v="814"/>
    <x v="1"/>
    <s v="Dp-13240"/>
    <s v="Dean percer"/>
    <x v="2"/>
    <x v="0"/>
    <x v="416"/>
    <s v="Connecticut"/>
    <x v="504"/>
    <x v="3"/>
    <x v="1220"/>
    <x v="1"/>
    <x v="4"/>
    <x v="1204"/>
    <n v="38.619999999999997"/>
    <n v="2"/>
    <n v="0"/>
    <n v="10.813599999999999"/>
    <n v="38.619999999999997"/>
    <n v="0"/>
    <x v="3"/>
    <x v="8"/>
    <s v="Q3"/>
    <x v="5"/>
  </r>
  <r>
    <n v="7921"/>
    <s v="CA-2017-139822"/>
    <x v="175"/>
    <x v="814"/>
    <x v="1"/>
    <s v="Dp-13240"/>
    <s v="Dean percer"/>
    <x v="2"/>
    <x v="0"/>
    <x v="416"/>
    <s v="Connecticut"/>
    <x v="504"/>
    <x v="3"/>
    <x v="1600"/>
    <x v="2"/>
    <x v="11"/>
    <x v="1592"/>
    <n v="59.98"/>
    <n v="2"/>
    <n v="0"/>
    <n v="10.7964"/>
    <n v="59.98"/>
    <n v="0"/>
    <x v="3"/>
    <x v="8"/>
    <s v="Q3"/>
    <x v="5"/>
  </r>
  <r>
    <n v="7922"/>
    <s v="CA-2017-107713"/>
    <x v="677"/>
    <x v="875"/>
    <x v="1"/>
    <s v="JB-16000"/>
    <s v="Joy Bell-"/>
    <x v="0"/>
    <x v="0"/>
    <x v="29"/>
    <s v="Maryland"/>
    <x v="209"/>
    <x v="3"/>
    <x v="920"/>
    <x v="1"/>
    <x v="8"/>
    <x v="912"/>
    <n v="174.3"/>
    <n v="3"/>
    <n v="0"/>
    <n v="81.921000000000006"/>
    <n v="174.3"/>
    <n v="0"/>
    <x v="3"/>
    <x v="10"/>
    <s v="Q1"/>
    <x v="2"/>
  </r>
  <r>
    <n v="7923"/>
    <s v="CA-2017-134096"/>
    <x v="241"/>
    <x v="289"/>
    <x v="1"/>
    <s v="PP-18955"/>
    <s v="Paul Prost"/>
    <x v="2"/>
    <x v="0"/>
    <x v="389"/>
    <s v="Florida"/>
    <x v="474"/>
    <x v="0"/>
    <x v="1485"/>
    <x v="2"/>
    <x v="7"/>
    <x v="1472"/>
    <n v="383.96"/>
    <n v="5"/>
    <n v="0.2"/>
    <n v="38.396000000000001"/>
    <n v="307.16800000000001"/>
    <n v="76.792000000000002"/>
    <x v="3"/>
    <x v="8"/>
    <s v="Q3"/>
    <x v="1"/>
  </r>
  <r>
    <n v="7924"/>
    <s v="CA-2017-134096"/>
    <x v="241"/>
    <x v="289"/>
    <x v="1"/>
    <s v="PP-18955"/>
    <s v="Paul Prost"/>
    <x v="2"/>
    <x v="0"/>
    <x v="389"/>
    <s v="Florida"/>
    <x v="474"/>
    <x v="0"/>
    <x v="153"/>
    <x v="1"/>
    <x v="8"/>
    <x v="154"/>
    <n v="15.57"/>
    <n v="3"/>
    <n v="0.7"/>
    <n v="-11.417999999999999"/>
    <n v="4.6710000000000012"/>
    <n v="10.898999999999999"/>
    <x v="3"/>
    <x v="8"/>
    <s v="Q3"/>
    <x v="1"/>
  </r>
  <r>
    <n v="7925"/>
    <s v="CA-2016-125843"/>
    <x v="572"/>
    <x v="1070"/>
    <x v="2"/>
    <s v="RF-19840"/>
    <s v="Roy Französisch"/>
    <x v="0"/>
    <x v="0"/>
    <x v="24"/>
    <s v="Virginia"/>
    <x v="28"/>
    <x v="0"/>
    <x v="78"/>
    <x v="1"/>
    <x v="8"/>
    <x v="78"/>
    <n v="22.32"/>
    <n v="4"/>
    <n v="0"/>
    <n v="10.7136"/>
    <n v="22.32"/>
    <n v="0"/>
    <x v="0"/>
    <x v="6"/>
    <s v="Q3"/>
    <x v="3"/>
  </r>
  <r>
    <n v="7926"/>
    <s v="CA-2016-125843"/>
    <x v="572"/>
    <x v="1070"/>
    <x v="2"/>
    <s v="RF-19840"/>
    <s v="Roy Französisch"/>
    <x v="0"/>
    <x v="0"/>
    <x v="24"/>
    <s v="Virginia"/>
    <x v="28"/>
    <x v="0"/>
    <x v="429"/>
    <x v="1"/>
    <x v="2"/>
    <x v="429"/>
    <n v="103.6"/>
    <n v="7"/>
    <n v="0"/>
    <n v="51.8"/>
    <n v="103.6"/>
    <n v="0"/>
    <x v="0"/>
    <x v="6"/>
    <s v="Q3"/>
    <x v="3"/>
  </r>
  <r>
    <n v="7927"/>
    <s v="CA-2017-120404"/>
    <x v="225"/>
    <x v="865"/>
    <x v="0"/>
    <s v="KH-16330"/>
    <s v="Katharine Harms"/>
    <x v="1"/>
    <x v="0"/>
    <x v="20"/>
    <s v="New York"/>
    <x v="45"/>
    <x v="3"/>
    <x v="1430"/>
    <x v="2"/>
    <x v="11"/>
    <x v="1418"/>
    <n v="2.97"/>
    <n v="3"/>
    <n v="0"/>
    <n v="1.3365"/>
    <n v="2.97"/>
    <n v="0"/>
    <x v="3"/>
    <x v="0"/>
    <s v="Q4"/>
    <x v="2"/>
  </r>
  <r>
    <n v="7928"/>
    <s v="CA-2017-120404"/>
    <x v="225"/>
    <x v="865"/>
    <x v="0"/>
    <s v="KH-16330"/>
    <s v="Katharine Harms"/>
    <x v="1"/>
    <x v="0"/>
    <x v="20"/>
    <s v="New York"/>
    <x v="45"/>
    <x v="3"/>
    <x v="432"/>
    <x v="2"/>
    <x v="7"/>
    <x v="432"/>
    <n v="569.99"/>
    <n v="1"/>
    <n v="0"/>
    <n v="170.99700000000001"/>
    <n v="569.99"/>
    <n v="0"/>
    <x v="3"/>
    <x v="0"/>
    <s v="Q4"/>
    <x v="2"/>
  </r>
  <r>
    <n v="7929"/>
    <s v="CA-2017-120404"/>
    <x v="225"/>
    <x v="865"/>
    <x v="0"/>
    <s v="KH-16330"/>
    <s v="Katharine Harms"/>
    <x v="1"/>
    <x v="0"/>
    <x v="20"/>
    <s v="New York"/>
    <x v="45"/>
    <x v="3"/>
    <x v="1793"/>
    <x v="0"/>
    <x v="5"/>
    <x v="1783"/>
    <n v="50.97"/>
    <n v="3"/>
    <n v="0"/>
    <n v="9.1745999999999999"/>
    <n v="50.97"/>
    <n v="0"/>
    <x v="3"/>
    <x v="0"/>
    <s v="Q4"/>
    <x v="2"/>
  </r>
  <r>
    <n v="7930"/>
    <s v="CA-2017-167549"/>
    <x v="800"/>
    <x v="1186"/>
    <x v="2"/>
    <s v="EM-14200"/>
    <s v="Evan Minnotte"/>
    <x v="2"/>
    <x v="0"/>
    <x v="61"/>
    <s v="Texas"/>
    <x v="162"/>
    <x v="2"/>
    <x v="1169"/>
    <x v="0"/>
    <x v="3"/>
    <x v="1156"/>
    <n v="298.11599999999999"/>
    <n v="6"/>
    <n v="0.3"/>
    <n v="-4.2587999999999999"/>
    <n v="208.68119999999999"/>
    <n v="89.434799999999996"/>
    <x v="3"/>
    <x v="7"/>
    <s v="Q3"/>
    <x v="0"/>
  </r>
  <r>
    <n v="7931"/>
    <s v="CA-2016-120082"/>
    <x v="869"/>
    <x v="893"/>
    <x v="0"/>
    <s v="DK-12835"/>
    <s v="Damala Kotsonis"/>
    <x v="1"/>
    <x v="0"/>
    <x v="20"/>
    <s v="New York"/>
    <x v="23"/>
    <x v="3"/>
    <x v="1041"/>
    <x v="1"/>
    <x v="6"/>
    <x v="1030"/>
    <n v="59.52"/>
    <n v="3"/>
    <n v="0"/>
    <n v="17.856000000000002"/>
    <n v="59.52"/>
    <n v="0"/>
    <x v="0"/>
    <x v="10"/>
    <s v="Q1"/>
    <x v="5"/>
  </r>
  <r>
    <n v="7932"/>
    <s v="US-2016-168095"/>
    <x v="692"/>
    <x v="1231"/>
    <x v="1"/>
    <s v="MC-17425"/>
    <s v="Mark Cousins"/>
    <x v="1"/>
    <x v="0"/>
    <x v="32"/>
    <s v="Oregon"/>
    <x v="40"/>
    <x v="1"/>
    <x v="370"/>
    <x v="0"/>
    <x v="1"/>
    <x v="371"/>
    <n v="230.28"/>
    <n v="3"/>
    <n v="0.2"/>
    <n v="23.027999999999999"/>
    <n v="184.22400000000002"/>
    <n v="46.056000000000004"/>
    <x v="0"/>
    <x v="7"/>
    <s v="Q3"/>
    <x v="5"/>
  </r>
  <r>
    <n v="7933"/>
    <s v="US-2016-168095"/>
    <x v="692"/>
    <x v="1231"/>
    <x v="1"/>
    <s v="MC-17425"/>
    <s v="Mark Cousins"/>
    <x v="1"/>
    <x v="0"/>
    <x v="32"/>
    <s v="Oregon"/>
    <x v="40"/>
    <x v="1"/>
    <x v="954"/>
    <x v="1"/>
    <x v="10"/>
    <x v="947"/>
    <n v="105.52"/>
    <n v="5"/>
    <n v="0.2"/>
    <n v="34.293999999999997"/>
    <n v="84.415999999999997"/>
    <n v="21.103999999999999"/>
    <x v="0"/>
    <x v="7"/>
    <s v="Q3"/>
    <x v="5"/>
  </r>
  <r>
    <n v="7934"/>
    <s v="CA-2017-166093"/>
    <x v="629"/>
    <x v="1178"/>
    <x v="1"/>
    <s v="RW-19540"/>
    <s v="Rick Wilson"/>
    <x v="1"/>
    <x v="0"/>
    <x v="71"/>
    <s v="California"/>
    <x v="90"/>
    <x v="1"/>
    <x v="1040"/>
    <x v="1"/>
    <x v="12"/>
    <x v="153"/>
    <n v="23.36"/>
    <n v="2"/>
    <n v="0"/>
    <n v="11.68"/>
    <n v="23.36"/>
    <n v="0"/>
    <x v="3"/>
    <x v="6"/>
    <s v="Q3"/>
    <x v="6"/>
  </r>
  <r>
    <n v="7935"/>
    <s v="CA-2017-166093"/>
    <x v="629"/>
    <x v="1178"/>
    <x v="1"/>
    <s v="RW-19540"/>
    <s v="Rick Wilson"/>
    <x v="1"/>
    <x v="0"/>
    <x v="71"/>
    <s v="California"/>
    <x v="90"/>
    <x v="1"/>
    <x v="993"/>
    <x v="2"/>
    <x v="7"/>
    <x v="985"/>
    <n v="71.975999999999999"/>
    <n v="3"/>
    <n v="0.2"/>
    <n v="8.9969999999999999"/>
    <n v="57.580800000000004"/>
    <n v="14.395200000000001"/>
    <x v="3"/>
    <x v="6"/>
    <s v="Q3"/>
    <x v="6"/>
  </r>
  <r>
    <n v="7936"/>
    <s v="CA-2017-166093"/>
    <x v="629"/>
    <x v="1178"/>
    <x v="1"/>
    <s v="RW-19540"/>
    <s v="Rick Wilson"/>
    <x v="1"/>
    <x v="0"/>
    <x v="71"/>
    <s v="California"/>
    <x v="90"/>
    <x v="1"/>
    <x v="1117"/>
    <x v="1"/>
    <x v="10"/>
    <x v="1105"/>
    <n v="8.56"/>
    <n v="2"/>
    <n v="0"/>
    <n v="3.8519999999999999"/>
    <n v="8.56"/>
    <n v="0"/>
    <x v="3"/>
    <x v="6"/>
    <s v="Q3"/>
    <x v="6"/>
  </r>
  <r>
    <n v="7937"/>
    <s v="CA-2017-166093"/>
    <x v="629"/>
    <x v="1178"/>
    <x v="1"/>
    <s v="RW-19540"/>
    <s v="Rick Wilson"/>
    <x v="1"/>
    <x v="0"/>
    <x v="71"/>
    <s v="California"/>
    <x v="90"/>
    <x v="1"/>
    <x v="1458"/>
    <x v="1"/>
    <x v="8"/>
    <x v="1444"/>
    <n v="13.92"/>
    <n v="3"/>
    <n v="0.2"/>
    <n v="4.8719999999999999"/>
    <n v="11.136000000000001"/>
    <n v="2.7840000000000003"/>
    <x v="3"/>
    <x v="6"/>
    <s v="Q3"/>
    <x v="6"/>
  </r>
  <r>
    <n v="7938"/>
    <s v="CA-2017-166093"/>
    <x v="629"/>
    <x v="1178"/>
    <x v="1"/>
    <s v="RW-19540"/>
    <s v="Rick Wilson"/>
    <x v="1"/>
    <x v="0"/>
    <x v="71"/>
    <s v="California"/>
    <x v="90"/>
    <x v="1"/>
    <x v="137"/>
    <x v="1"/>
    <x v="9"/>
    <x v="138"/>
    <n v="2518.29"/>
    <n v="9"/>
    <n v="0"/>
    <n v="654.75540000000001"/>
    <n v="2518.29"/>
    <n v="0"/>
    <x v="3"/>
    <x v="6"/>
    <s v="Q3"/>
    <x v="6"/>
  </r>
  <r>
    <n v="7939"/>
    <s v="CA-2017-166093"/>
    <x v="629"/>
    <x v="1178"/>
    <x v="1"/>
    <s v="RW-19540"/>
    <s v="Rick Wilson"/>
    <x v="1"/>
    <x v="0"/>
    <x v="71"/>
    <s v="California"/>
    <x v="90"/>
    <x v="1"/>
    <x v="734"/>
    <x v="1"/>
    <x v="4"/>
    <x v="733"/>
    <n v="540.57000000000005"/>
    <n v="3"/>
    <n v="0"/>
    <n v="140.54820000000001"/>
    <n v="540.57000000000005"/>
    <n v="0"/>
    <x v="3"/>
    <x v="6"/>
    <s v="Q3"/>
    <x v="6"/>
  </r>
  <r>
    <n v="7940"/>
    <s v="CA-2017-166093"/>
    <x v="629"/>
    <x v="1178"/>
    <x v="1"/>
    <s v="RW-19540"/>
    <s v="Rick Wilson"/>
    <x v="1"/>
    <x v="0"/>
    <x v="71"/>
    <s v="California"/>
    <x v="90"/>
    <x v="1"/>
    <x v="655"/>
    <x v="1"/>
    <x v="8"/>
    <x v="655"/>
    <n v="221.05600000000001"/>
    <n v="8"/>
    <n v="0.2"/>
    <n v="77.369600000000005"/>
    <n v="176.84480000000002"/>
    <n v="44.211200000000005"/>
    <x v="3"/>
    <x v="6"/>
    <s v="Q3"/>
    <x v="6"/>
  </r>
  <r>
    <n v="7941"/>
    <s v="CA-2016-146325"/>
    <x v="882"/>
    <x v="24"/>
    <x v="2"/>
    <s v="DS-13180"/>
    <s v="David Smith"/>
    <x v="1"/>
    <x v="0"/>
    <x v="70"/>
    <s v="California"/>
    <x v="88"/>
    <x v="1"/>
    <x v="64"/>
    <x v="0"/>
    <x v="1"/>
    <x v="124"/>
    <n v="81.424000000000007"/>
    <n v="2"/>
    <n v="0.2"/>
    <n v="-9.1601999999999997"/>
    <n v="65.139200000000002"/>
    <n v="16.284800000000001"/>
    <x v="0"/>
    <x v="4"/>
    <s v="Q4"/>
    <x v="4"/>
  </r>
  <r>
    <n v="7942"/>
    <s v="CA-2016-146325"/>
    <x v="882"/>
    <x v="24"/>
    <x v="2"/>
    <s v="DS-13180"/>
    <s v="David Smith"/>
    <x v="1"/>
    <x v="0"/>
    <x v="70"/>
    <s v="California"/>
    <x v="88"/>
    <x v="1"/>
    <x v="146"/>
    <x v="1"/>
    <x v="4"/>
    <x v="147"/>
    <n v="134.80000000000001"/>
    <n v="10"/>
    <n v="0"/>
    <n v="35.048000000000002"/>
    <n v="134.80000000000001"/>
    <n v="0"/>
    <x v="0"/>
    <x v="4"/>
    <s v="Q4"/>
    <x v="4"/>
  </r>
  <r>
    <n v="7943"/>
    <s v="CA-2017-134194"/>
    <x v="53"/>
    <x v="378"/>
    <x v="1"/>
    <s v="GA-14725"/>
    <s v="Guy Armstrong"/>
    <x v="0"/>
    <x v="0"/>
    <x v="61"/>
    <s v="Texas"/>
    <x v="176"/>
    <x v="2"/>
    <x v="715"/>
    <x v="1"/>
    <x v="8"/>
    <x v="714"/>
    <n v="39.582000000000001"/>
    <n v="9"/>
    <n v="0.8"/>
    <n v="-59.372999999999998"/>
    <n v="7.9163999999999985"/>
    <n v="31.665600000000001"/>
    <x v="3"/>
    <x v="4"/>
    <s v="Q4"/>
    <x v="2"/>
  </r>
  <r>
    <n v="7944"/>
    <s v="CA-2017-134194"/>
    <x v="53"/>
    <x v="378"/>
    <x v="1"/>
    <s v="GA-14725"/>
    <s v="Guy Armstrong"/>
    <x v="0"/>
    <x v="0"/>
    <x v="61"/>
    <s v="Texas"/>
    <x v="176"/>
    <x v="2"/>
    <x v="1444"/>
    <x v="1"/>
    <x v="14"/>
    <x v="327"/>
    <n v="44.688000000000002"/>
    <n v="7"/>
    <n v="0.2"/>
    <n v="5.0274000000000001"/>
    <n v="35.750400000000006"/>
    <n v="8.9376000000000015"/>
    <x v="3"/>
    <x v="4"/>
    <s v="Q4"/>
    <x v="2"/>
  </r>
  <r>
    <n v="7945"/>
    <s v="CA-2017-134194"/>
    <x v="53"/>
    <x v="378"/>
    <x v="1"/>
    <s v="GA-14725"/>
    <s v="Guy Armstrong"/>
    <x v="0"/>
    <x v="0"/>
    <x v="61"/>
    <s v="Texas"/>
    <x v="176"/>
    <x v="2"/>
    <x v="1500"/>
    <x v="1"/>
    <x v="6"/>
    <x v="1488"/>
    <n v="31.744"/>
    <n v="2"/>
    <n v="0.2"/>
    <n v="2.3807999999999998"/>
    <n v="25.395200000000003"/>
    <n v="6.3488000000000007"/>
    <x v="3"/>
    <x v="4"/>
    <s v="Q4"/>
    <x v="2"/>
  </r>
  <r>
    <n v="7946"/>
    <s v="CA-2017-134194"/>
    <x v="53"/>
    <x v="378"/>
    <x v="1"/>
    <s v="GA-14725"/>
    <s v="Guy Armstrong"/>
    <x v="0"/>
    <x v="0"/>
    <x v="61"/>
    <s v="Texas"/>
    <x v="176"/>
    <x v="2"/>
    <x v="800"/>
    <x v="1"/>
    <x v="8"/>
    <x v="798"/>
    <n v="40.98"/>
    <n v="5"/>
    <n v="0.8"/>
    <n v="-65.567999999999998"/>
    <n v="8.195999999999998"/>
    <n v="32.783999999999999"/>
    <x v="3"/>
    <x v="4"/>
    <s v="Q4"/>
    <x v="2"/>
  </r>
  <r>
    <n v="7947"/>
    <s v="CA-2017-134194"/>
    <x v="53"/>
    <x v="378"/>
    <x v="1"/>
    <s v="GA-14725"/>
    <s v="Guy Armstrong"/>
    <x v="0"/>
    <x v="0"/>
    <x v="61"/>
    <s v="Texas"/>
    <x v="176"/>
    <x v="2"/>
    <x v="1085"/>
    <x v="1"/>
    <x v="8"/>
    <x v="1075"/>
    <n v="3.1680000000000001"/>
    <n v="3"/>
    <n v="0.8"/>
    <n v="-5.0688000000000004"/>
    <n v="0.63359999999999994"/>
    <n v="2.5344000000000002"/>
    <x v="3"/>
    <x v="4"/>
    <s v="Q4"/>
    <x v="2"/>
  </r>
  <r>
    <n v="7948"/>
    <s v="CA-2014-131009"/>
    <x v="72"/>
    <x v="1154"/>
    <x v="1"/>
    <s v="SC-20380"/>
    <s v="Shahid Collister"/>
    <x v="0"/>
    <x v="0"/>
    <x v="236"/>
    <s v="Texas"/>
    <x v="293"/>
    <x v="2"/>
    <x v="1217"/>
    <x v="1"/>
    <x v="13"/>
    <x v="1201"/>
    <n v="18.84"/>
    <n v="5"/>
    <n v="0.2"/>
    <n v="-3.5325000000000002"/>
    <n v="15.072000000000001"/>
    <n v="3.7680000000000002"/>
    <x v="2"/>
    <x v="10"/>
    <s v="Q1"/>
    <x v="3"/>
  </r>
  <r>
    <n v="7949"/>
    <s v="CA-2014-131009"/>
    <x v="72"/>
    <x v="1154"/>
    <x v="1"/>
    <s v="SC-20380"/>
    <s v="Shahid Collister"/>
    <x v="0"/>
    <x v="0"/>
    <x v="236"/>
    <s v="Texas"/>
    <x v="293"/>
    <x v="2"/>
    <x v="866"/>
    <x v="0"/>
    <x v="1"/>
    <x v="860"/>
    <n v="362.25"/>
    <n v="6"/>
    <n v="0.3"/>
    <n v="0"/>
    <n v="253.57499999999999"/>
    <n v="108.675"/>
    <x v="2"/>
    <x v="10"/>
    <s v="Q1"/>
    <x v="3"/>
  </r>
  <r>
    <n v="7950"/>
    <s v="CA-2014-131009"/>
    <x v="72"/>
    <x v="1154"/>
    <x v="1"/>
    <s v="SC-20380"/>
    <s v="Shahid Collister"/>
    <x v="0"/>
    <x v="0"/>
    <x v="236"/>
    <s v="Texas"/>
    <x v="293"/>
    <x v="2"/>
    <x v="750"/>
    <x v="0"/>
    <x v="5"/>
    <x v="748"/>
    <n v="63.552"/>
    <n v="6"/>
    <n v="0.6"/>
    <n v="-34.953600000000002"/>
    <n v="25.4208"/>
    <n v="38.1312"/>
    <x v="2"/>
    <x v="10"/>
    <s v="Q1"/>
    <x v="3"/>
  </r>
  <r>
    <n v="7951"/>
    <s v="CA-2014-131009"/>
    <x v="72"/>
    <x v="1154"/>
    <x v="1"/>
    <s v="SC-20380"/>
    <s v="Shahid Collister"/>
    <x v="0"/>
    <x v="0"/>
    <x v="236"/>
    <s v="Texas"/>
    <x v="293"/>
    <x v="2"/>
    <x v="398"/>
    <x v="1"/>
    <x v="4"/>
    <x v="399"/>
    <n v="129.55199999999999"/>
    <n v="3"/>
    <n v="0.2"/>
    <n v="-22.671600000000002"/>
    <n v="103.6416"/>
    <n v="25.910399999999999"/>
    <x v="2"/>
    <x v="10"/>
    <s v="Q1"/>
    <x v="3"/>
  </r>
  <r>
    <n v="7952"/>
    <s v="CA-2015-145814"/>
    <x v="902"/>
    <x v="1005"/>
    <x v="1"/>
    <s v="KD-16345"/>
    <s v="Katherine Ducich"/>
    <x v="0"/>
    <x v="0"/>
    <x v="20"/>
    <s v="New York"/>
    <x v="45"/>
    <x v="3"/>
    <x v="1390"/>
    <x v="1"/>
    <x v="8"/>
    <x v="1376"/>
    <n v="5.984"/>
    <n v="2"/>
    <n v="0.2"/>
    <n v="2.2440000000000002"/>
    <n v="4.7872000000000003"/>
    <n v="1.1968000000000001"/>
    <x v="1"/>
    <x v="0"/>
    <s v="Q4"/>
    <x v="6"/>
  </r>
  <r>
    <n v="7953"/>
    <s v="CA-2015-145814"/>
    <x v="902"/>
    <x v="1005"/>
    <x v="1"/>
    <s v="KD-16345"/>
    <s v="Katherine Ducich"/>
    <x v="0"/>
    <x v="0"/>
    <x v="20"/>
    <s v="New York"/>
    <x v="45"/>
    <x v="3"/>
    <x v="883"/>
    <x v="2"/>
    <x v="7"/>
    <x v="1480"/>
    <n v="861.76"/>
    <n v="4"/>
    <n v="0"/>
    <n v="249.91040000000001"/>
    <n v="861.76"/>
    <n v="0"/>
    <x v="1"/>
    <x v="0"/>
    <s v="Q4"/>
    <x v="6"/>
  </r>
  <r>
    <n v="7954"/>
    <s v="CA-2014-138359"/>
    <x v="470"/>
    <x v="516"/>
    <x v="1"/>
    <s v="KH-16330"/>
    <s v="Katharine Harms"/>
    <x v="1"/>
    <x v="0"/>
    <x v="359"/>
    <s v="Massachusetts"/>
    <x v="441"/>
    <x v="3"/>
    <x v="1764"/>
    <x v="1"/>
    <x v="4"/>
    <x v="1753"/>
    <n v="66.959999999999994"/>
    <n v="4"/>
    <n v="0"/>
    <n v="2.6783999999999999"/>
    <n v="66.959999999999994"/>
    <n v="0"/>
    <x v="2"/>
    <x v="3"/>
    <s v="Q2"/>
    <x v="0"/>
  </r>
  <r>
    <n v="7955"/>
    <s v="CA-2014-138359"/>
    <x v="470"/>
    <x v="516"/>
    <x v="1"/>
    <s v="KH-16330"/>
    <s v="Katharine Harms"/>
    <x v="1"/>
    <x v="0"/>
    <x v="359"/>
    <s v="Massachusetts"/>
    <x v="441"/>
    <x v="3"/>
    <x v="744"/>
    <x v="1"/>
    <x v="8"/>
    <x v="742"/>
    <n v="6.24"/>
    <n v="2"/>
    <n v="0"/>
    <n v="3.0575999999999999"/>
    <n v="6.24"/>
    <n v="0"/>
    <x v="2"/>
    <x v="3"/>
    <s v="Q2"/>
    <x v="0"/>
  </r>
  <r>
    <n v="7956"/>
    <s v="CA-2017-131807"/>
    <x v="361"/>
    <x v="495"/>
    <x v="1"/>
    <s v="GG-14650"/>
    <s v="Greg Guthrie"/>
    <x v="1"/>
    <x v="0"/>
    <x v="455"/>
    <s v="California"/>
    <x v="548"/>
    <x v="1"/>
    <x v="1349"/>
    <x v="0"/>
    <x v="1"/>
    <x v="1335"/>
    <n v="435.16800000000001"/>
    <n v="4"/>
    <n v="0.2"/>
    <n v="-59.835599999999999"/>
    <n v="348.13440000000003"/>
    <n v="87.033600000000007"/>
    <x v="3"/>
    <x v="2"/>
    <s v="Q4"/>
    <x v="6"/>
  </r>
  <r>
    <n v="7957"/>
    <s v="CA-2017-131807"/>
    <x v="361"/>
    <x v="495"/>
    <x v="1"/>
    <s v="GG-14650"/>
    <s v="Greg Guthrie"/>
    <x v="1"/>
    <x v="0"/>
    <x v="455"/>
    <s v="California"/>
    <x v="548"/>
    <x v="1"/>
    <x v="127"/>
    <x v="1"/>
    <x v="13"/>
    <x v="128"/>
    <n v="14.9"/>
    <n v="5"/>
    <n v="0"/>
    <n v="6.8540000000000001"/>
    <n v="14.9"/>
    <n v="0"/>
    <x v="3"/>
    <x v="2"/>
    <s v="Q4"/>
    <x v="6"/>
  </r>
  <r>
    <n v="7958"/>
    <s v="CA-2017-131807"/>
    <x v="361"/>
    <x v="495"/>
    <x v="1"/>
    <s v="GG-14650"/>
    <s v="Greg Guthrie"/>
    <x v="1"/>
    <x v="0"/>
    <x v="455"/>
    <s v="California"/>
    <x v="548"/>
    <x v="1"/>
    <x v="1683"/>
    <x v="1"/>
    <x v="9"/>
    <x v="1671"/>
    <n v="15.8"/>
    <n v="4"/>
    <n v="0"/>
    <n v="4.1079999999999997"/>
    <n v="15.8"/>
    <n v="0"/>
    <x v="3"/>
    <x v="2"/>
    <s v="Q4"/>
    <x v="6"/>
  </r>
  <r>
    <n v="7959"/>
    <s v="CA-2017-131807"/>
    <x v="361"/>
    <x v="495"/>
    <x v="1"/>
    <s v="GG-14650"/>
    <s v="Greg Guthrie"/>
    <x v="1"/>
    <x v="0"/>
    <x v="455"/>
    <s v="California"/>
    <x v="548"/>
    <x v="1"/>
    <x v="1474"/>
    <x v="0"/>
    <x v="5"/>
    <x v="1461"/>
    <n v="72.900000000000006"/>
    <n v="5"/>
    <n v="0"/>
    <n v="26.972999999999999"/>
    <n v="72.900000000000006"/>
    <n v="0"/>
    <x v="3"/>
    <x v="2"/>
    <s v="Q4"/>
    <x v="6"/>
  </r>
  <r>
    <n v="7960"/>
    <s v="CA-2017-131807"/>
    <x v="361"/>
    <x v="495"/>
    <x v="1"/>
    <s v="GG-14650"/>
    <s v="Greg Guthrie"/>
    <x v="1"/>
    <x v="0"/>
    <x v="455"/>
    <s v="California"/>
    <x v="548"/>
    <x v="1"/>
    <x v="838"/>
    <x v="0"/>
    <x v="3"/>
    <x v="832"/>
    <n v="206.352"/>
    <n v="3"/>
    <n v="0.2"/>
    <n v="5.1588000000000003"/>
    <n v="165.08160000000001"/>
    <n v="41.270400000000002"/>
    <x v="3"/>
    <x v="2"/>
    <s v="Q4"/>
    <x v="6"/>
  </r>
  <r>
    <n v="7961"/>
    <s v="CA-2017-131807"/>
    <x v="361"/>
    <x v="495"/>
    <x v="1"/>
    <s v="GG-14650"/>
    <s v="Greg Guthrie"/>
    <x v="1"/>
    <x v="0"/>
    <x v="455"/>
    <s v="California"/>
    <x v="548"/>
    <x v="1"/>
    <x v="312"/>
    <x v="2"/>
    <x v="7"/>
    <x v="312"/>
    <n v="7.992"/>
    <n v="1"/>
    <n v="0.2"/>
    <n v="2.6972999999999998"/>
    <n v="6.3936000000000002"/>
    <n v="1.5984"/>
    <x v="3"/>
    <x v="2"/>
    <s v="Q4"/>
    <x v="6"/>
  </r>
  <r>
    <n v="7962"/>
    <s v="CA-2017-104864"/>
    <x v="551"/>
    <x v="122"/>
    <x v="0"/>
    <s v="JS-15685"/>
    <s v="Jim Sink"/>
    <x v="1"/>
    <x v="0"/>
    <x v="388"/>
    <s v="Florida"/>
    <x v="473"/>
    <x v="0"/>
    <x v="1512"/>
    <x v="1"/>
    <x v="4"/>
    <x v="1499"/>
    <n v="81.36"/>
    <n v="5"/>
    <n v="0.2"/>
    <n v="-19.323"/>
    <n v="65.088000000000008"/>
    <n v="16.272000000000002"/>
    <x v="3"/>
    <x v="0"/>
    <s v="Q4"/>
    <x v="3"/>
  </r>
  <r>
    <n v="7963"/>
    <s v="CA-2017-104864"/>
    <x v="551"/>
    <x v="122"/>
    <x v="0"/>
    <s v="JS-15685"/>
    <s v="Jim Sink"/>
    <x v="1"/>
    <x v="0"/>
    <x v="388"/>
    <s v="Florida"/>
    <x v="473"/>
    <x v="0"/>
    <x v="674"/>
    <x v="1"/>
    <x v="8"/>
    <x v="674"/>
    <n v="20.231999999999999"/>
    <n v="8"/>
    <n v="0.7"/>
    <n v="-16.185600000000001"/>
    <n v="6.0696000000000003"/>
    <n v="14.162399999999998"/>
    <x v="3"/>
    <x v="0"/>
    <s v="Q4"/>
    <x v="3"/>
  </r>
  <r>
    <n v="7964"/>
    <s v="CA-2017-104864"/>
    <x v="551"/>
    <x v="122"/>
    <x v="0"/>
    <s v="JS-15685"/>
    <s v="Jim Sink"/>
    <x v="1"/>
    <x v="0"/>
    <x v="388"/>
    <s v="Florida"/>
    <x v="473"/>
    <x v="0"/>
    <x v="166"/>
    <x v="1"/>
    <x v="9"/>
    <x v="167"/>
    <n v="389.05599999999998"/>
    <n v="4"/>
    <n v="0.2"/>
    <n v="48.631999999999998"/>
    <n v="311.2448"/>
    <n v="77.811199999999999"/>
    <x v="3"/>
    <x v="0"/>
    <s v="Q4"/>
    <x v="3"/>
  </r>
  <r>
    <n v="7965"/>
    <s v="CA-2017-104864"/>
    <x v="551"/>
    <x v="122"/>
    <x v="0"/>
    <s v="JS-15685"/>
    <s v="Jim Sink"/>
    <x v="1"/>
    <x v="0"/>
    <x v="388"/>
    <s v="Florida"/>
    <x v="473"/>
    <x v="0"/>
    <x v="1516"/>
    <x v="1"/>
    <x v="10"/>
    <x v="1503"/>
    <n v="20.736000000000001"/>
    <n v="4"/>
    <n v="0.2"/>
    <n v="7.2576000000000001"/>
    <n v="16.588800000000003"/>
    <n v="4.1472000000000007"/>
    <x v="3"/>
    <x v="0"/>
    <s v="Q4"/>
    <x v="3"/>
  </r>
  <r>
    <n v="7966"/>
    <s v="CA-2017-104864"/>
    <x v="551"/>
    <x v="122"/>
    <x v="0"/>
    <s v="JS-15685"/>
    <s v="Jim Sink"/>
    <x v="1"/>
    <x v="0"/>
    <x v="388"/>
    <s v="Florida"/>
    <x v="473"/>
    <x v="0"/>
    <x v="1165"/>
    <x v="1"/>
    <x v="10"/>
    <x v="1152"/>
    <n v="41.472000000000001"/>
    <n v="8"/>
    <n v="0.2"/>
    <n v="14.5152"/>
    <n v="33.177600000000005"/>
    <n v="8.2944000000000013"/>
    <x v="3"/>
    <x v="0"/>
    <s v="Q4"/>
    <x v="3"/>
  </r>
  <r>
    <n v="7967"/>
    <s v="CA-2015-138219"/>
    <x v="391"/>
    <x v="803"/>
    <x v="1"/>
    <s v="BP-11095"/>
    <s v="Bart Pistole"/>
    <x v="1"/>
    <x v="0"/>
    <x v="1"/>
    <s v="California"/>
    <x v="13"/>
    <x v="1"/>
    <x v="1305"/>
    <x v="1"/>
    <x v="10"/>
    <x v="1290"/>
    <n v="33.36"/>
    <n v="4"/>
    <n v="0"/>
    <n v="16.68"/>
    <n v="33.36"/>
    <n v="0"/>
    <x v="1"/>
    <x v="10"/>
    <s v="Q1"/>
    <x v="2"/>
  </r>
  <r>
    <n v="7968"/>
    <s v="CA-2016-157707"/>
    <x v="1155"/>
    <x v="1107"/>
    <x v="2"/>
    <s v="CC-12610"/>
    <s v="Corey Catlett"/>
    <x v="1"/>
    <x v="0"/>
    <x v="60"/>
    <s v="Colorado"/>
    <x v="76"/>
    <x v="1"/>
    <x v="1830"/>
    <x v="0"/>
    <x v="0"/>
    <x v="1818"/>
    <n v="90.882000000000005"/>
    <n v="3"/>
    <n v="0.7"/>
    <n v="-190.85220000000001"/>
    <n v="27.264600000000005"/>
    <n v="63.617399999999996"/>
    <x v="0"/>
    <x v="2"/>
    <s v="Q4"/>
    <x v="2"/>
  </r>
  <r>
    <n v="7969"/>
    <s v="CA-2016-157707"/>
    <x v="1155"/>
    <x v="1107"/>
    <x v="2"/>
    <s v="CC-12610"/>
    <s v="Corey Catlett"/>
    <x v="1"/>
    <x v="0"/>
    <x v="60"/>
    <s v="Colorado"/>
    <x v="76"/>
    <x v="1"/>
    <x v="1730"/>
    <x v="2"/>
    <x v="7"/>
    <x v="1717"/>
    <n v="15.992000000000001"/>
    <n v="1"/>
    <n v="0.2"/>
    <n v="-2.9984999999999999"/>
    <n v="12.793600000000001"/>
    <n v="3.1984000000000004"/>
    <x v="0"/>
    <x v="2"/>
    <s v="Q4"/>
    <x v="2"/>
  </r>
  <r>
    <n v="7970"/>
    <s v="CA-2016-157707"/>
    <x v="1155"/>
    <x v="1107"/>
    <x v="2"/>
    <s v="CC-12610"/>
    <s v="Corey Catlett"/>
    <x v="1"/>
    <x v="0"/>
    <x v="60"/>
    <s v="Colorado"/>
    <x v="76"/>
    <x v="1"/>
    <x v="531"/>
    <x v="0"/>
    <x v="1"/>
    <x v="531"/>
    <n v="120.78400000000001"/>
    <n v="1"/>
    <n v="0.2"/>
    <n v="13.588200000000001"/>
    <n v="96.627200000000016"/>
    <n v="24.156800000000004"/>
    <x v="0"/>
    <x v="2"/>
    <s v="Q4"/>
    <x v="2"/>
  </r>
  <r>
    <n v="7971"/>
    <s v="US-2015-126753"/>
    <x v="748"/>
    <x v="918"/>
    <x v="1"/>
    <s v="SP-20860"/>
    <s v="Sung Pak"/>
    <x v="1"/>
    <x v="0"/>
    <x v="10"/>
    <s v="Pennsylvania"/>
    <x v="63"/>
    <x v="3"/>
    <x v="1015"/>
    <x v="2"/>
    <x v="7"/>
    <x v="1006"/>
    <n v="519.79200000000003"/>
    <n v="4"/>
    <n v="0.4"/>
    <n v="-112.6216"/>
    <n v="311.87520000000001"/>
    <n v="207.91680000000002"/>
    <x v="1"/>
    <x v="6"/>
    <s v="Q3"/>
    <x v="1"/>
  </r>
  <r>
    <n v="7972"/>
    <s v="US-2015-126753"/>
    <x v="748"/>
    <x v="918"/>
    <x v="1"/>
    <s v="SP-20860"/>
    <s v="Sung Pak"/>
    <x v="1"/>
    <x v="0"/>
    <x v="10"/>
    <s v="Pennsylvania"/>
    <x v="63"/>
    <x v="3"/>
    <x v="1421"/>
    <x v="2"/>
    <x v="11"/>
    <x v="1409"/>
    <n v="31.175999999999998"/>
    <n v="3"/>
    <n v="0.2"/>
    <n v="-5.4558"/>
    <n v="24.940799999999999"/>
    <n v="6.2351999999999999"/>
    <x v="1"/>
    <x v="6"/>
    <s v="Q3"/>
    <x v="1"/>
  </r>
  <r>
    <n v="7973"/>
    <s v="US-2015-126753"/>
    <x v="748"/>
    <x v="918"/>
    <x v="1"/>
    <s v="SP-20860"/>
    <s v="Sung Pak"/>
    <x v="1"/>
    <x v="0"/>
    <x v="10"/>
    <s v="Pennsylvania"/>
    <x v="63"/>
    <x v="3"/>
    <x v="1290"/>
    <x v="1"/>
    <x v="10"/>
    <x v="1276"/>
    <n v="10.368"/>
    <n v="2"/>
    <n v="0.2"/>
    <n v="3.6288"/>
    <n v="8.2944000000000013"/>
    <n v="2.0736000000000003"/>
    <x v="1"/>
    <x v="6"/>
    <s v="Q3"/>
    <x v="1"/>
  </r>
  <r>
    <n v="7974"/>
    <s v="US-2015-126753"/>
    <x v="748"/>
    <x v="918"/>
    <x v="1"/>
    <s v="SP-20860"/>
    <s v="Sung Pak"/>
    <x v="1"/>
    <x v="0"/>
    <x v="10"/>
    <s v="Pennsylvania"/>
    <x v="63"/>
    <x v="3"/>
    <x v="109"/>
    <x v="1"/>
    <x v="8"/>
    <x v="109"/>
    <n v="2.7240000000000002"/>
    <n v="2"/>
    <n v="0.7"/>
    <n v="-1.9068000000000001"/>
    <n v="0.81720000000000015"/>
    <n v="1.9068000000000001"/>
    <x v="1"/>
    <x v="6"/>
    <s v="Q3"/>
    <x v="1"/>
  </r>
  <r>
    <n v="7975"/>
    <s v="US-2015-126753"/>
    <x v="748"/>
    <x v="918"/>
    <x v="1"/>
    <s v="SP-20860"/>
    <s v="Sung Pak"/>
    <x v="1"/>
    <x v="0"/>
    <x v="10"/>
    <s v="Pennsylvania"/>
    <x v="63"/>
    <x v="3"/>
    <x v="1060"/>
    <x v="0"/>
    <x v="5"/>
    <x v="1049"/>
    <n v="254.352"/>
    <n v="3"/>
    <n v="0.2"/>
    <n v="0"/>
    <n v="203.48160000000001"/>
    <n v="50.870400000000004"/>
    <x v="1"/>
    <x v="6"/>
    <s v="Q3"/>
    <x v="1"/>
  </r>
  <r>
    <n v="7976"/>
    <s v="US-2015-126753"/>
    <x v="748"/>
    <x v="918"/>
    <x v="1"/>
    <s v="SP-20860"/>
    <s v="Sung Pak"/>
    <x v="1"/>
    <x v="0"/>
    <x v="10"/>
    <s v="Pennsylvania"/>
    <x v="63"/>
    <x v="3"/>
    <x v="807"/>
    <x v="1"/>
    <x v="8"/>
    <x v="805"/>
    <n v="3.762"/>
    <n v="3"/>
    <n v="0.7"/>
    <n v="-2.7587999999999999"/>
    <n v="1.1286000000000003"/>
    <n v="2.6334"/>
    <x v="1"/>
    <x v="6"/>
    <s v="Q3"/>
    <x v="1"/>
  </r>
  <r>
    <n v="7977"/>
    <s v="US-2015-126753"/>
    <x v="748"/>
    <x v="918"/>
    <x v="1"/>
    <s v="SP-20860"/>
    <s v="Sung Pak"/>
    <x v="1"/>
    <x v="0"/>
    <x v="10"/>
    <s v="Pennsylvania"/>
    <x v="63"/>
    <x v="3"/>
    <x v="1012"/>
    <x v="1"/>
    <x v="10"/>
    <x v="1004"/>
    <n v="10.272"/>
    <n v="3"/>
    <n v="0.2"/>
    <n v="3.21"/>
    <n v="8.2176000000000009"/>
    <n v="2.0544000000000002"/>
    <x v="1"/>
    <x v="6"/>
    <s v="Q3"/>
    <x v="1"/>
  </r>
  <r>
    <n v="7978"/>
    <s v="CA-2014-166051"/>
    <x v="1178"/>
    <x v="1071"/>
    <x v="1"/>
    <s v="JK-15625"/>
    <s v="Jim Karlsson"/>
    <x v="0"/>
    <x v="0"/>
    <x v="25"/>
    <s v="Mississippi"/>
    <x v="129"/>
    <x v="0"/>
    <x v="420"/>
    <x v="2"/>
    <x v="7"/>
    <x v="420"/>
    <n v="659.97"/>
    <n v="3"/>
    <n v="0"/>
    <n v="197.99100000000001"/>
    <n v="659.97"/>
    <n v="0"/>
    <x v="2"/>
    <x v="5"/>
    <s v="Q2"/>
    <x v="3"/>
  </r>
  <r>
    <n v="7979"/>
    <s v="CA-2014-166051"/>
    <x v="1178"/>
    <x v="1071"/>
    <x v="1"/>
    <s v="JK-15625"/>
    <s v="Jim Karlsson"/>
    <x v="0"/>
    <x v="0"/>
    <x v="25"/>
    <s v="Mississippi"/>
    <x v="129"/>
    <x v="0"/>
    <x v="529"/>
    <x v="2"/>
    <x v="7"/>
    <x v="529"/>
    <n v="113.73"/>
    <n v="3"/>
    <n v="0"/>
    <n v="32.981699999999996"/>
    <n v="113.73"/>
    <n v="0"/>
    <x v="2"/>
    <x v="5"/>
    <s v="Q2"/>
    <x v="3"/>
  </r>
  <r>
    <n v="7980"/>
    <s v="CA-2015-113040"/>
    <x v="375"/>
    <x v="399"/>
    <x v="1"/>
    <s v="CC-12100"/>
    <s v="Chad Cunningham"/>
    <x v="2"/>
    <x v="0"/>
    <x v="1"/>
    <s v="California"/>
    <x v="62"/>
    <x v="1"/>
    <x v="1206"/>
    <x v="1"/>
    <x v="8"/>
    <x v="1191"/>
    <n v="5.1040000000000001"/>
    <n v="1"/>
    <n v="0.2"/>
    <n v="1.6588000000000001"/>
    <n v="4.0832000000000006"/>
    <n v="1.0208000000000002"/>
    <x v="1"/>
    <x v="6"/>
    <s v="Q3"/>
    <x v="6"/>
  </r>
  <r>
    <n v="7981"/>
    <s v="CA-2014-103800"/>
    <x v="1179"/>
    <x v="1241"/>
    <x v="1"/>
    <s v="DP-13000"/>
    <s v="Darren Powers"/>
    <x v="0"/>
    <x v="0"/>
    <x v="12"/>
    <s v="Texas"/>
    <x v="14"/>
    <x v="2"/>
    <x v="1536"/>
    <x v="1"/>
    <x v="10"/>
    <x v="1524"/>
    <n v="16.448"/>
    <n v="2"/>
    <n v="0.2"/>
    <n v="5.5511999999999997"/>
    <n v="13.1584"/>
    <n v="3.2896000000000001"/>
    <x v="2"/>
    <x v="9"/>
    <s v="Q1"/>
    <x v="5"/>
  </r>
  <r>
    <n v="7982"/>
    <s v="CA-2014-113383"/>
    <x v="1076"/>
    <x v="178"/>
    <x v="2"/>
    <s v="SF-20065"/>
    <s v="Sandra Flanagan"/>
    <x v="0"/>
    <x v="0"/>
    <x v="500"/>
    <s v="New Jersey"/>
    <x v="596"/>
    <x v="3"/>
    <x v="564"/>
    <x v="1"/>
    <x v="9"/>
    <x v="564"/>
    <n v="81.92"/>
    <n v="4"/>
    <n v="0"/>
    <n v="22.118400000000001"/>
    <n v="81.92"/>
    <n v="0"/>
    <x v="2"/>
    <x v="8"/>
    <s v="Q3"/>
    <x v="4"/>
  </r>
  <r>
    <n v="7983"/>
    <s v="CA-2014-113383"/>
    <x v="1076"/>
    <x v="178"/>
    <x v="2"/>
    <s v="SF-20065"/>
    <s v="Sandra Flanagan"/>
    <x v="0"/>
    <x v="0"/>
    <x v="500"/>
    <s v="New Jersey"/>
    <x v="596"/>
    <x v="3"/>
    <x v="1154"/>
    <x v="0"/>
    <x v="5"/>
    <x v="1142"/>
    <n v="254.9"/>
    <n v="5"/>
    <n v="0"/>
    <n v="76.47"/>
    <n v="254.9"/>
    <n v="0"/>
    <x v="2"/>
    <x v="8"/>
    <s v="Q3"/>
    <x v="4"/>
  </r>
  <r>
    <n v="7984"/>
    <s v="CA-2017-152499"/>
    <x v="203"/>
    <x v="212"/>
    <x v="0"/>
    <s v="EH-13765"/>
    <s v="Edward Hooks"/>
    <x v="1"/>
    <x v="0"/>
    <x v="22"/>
    <s v="Illinois"/>
    <x v="36"/>
    <x v="2"/>
    <x v="1228"/>
    <x v="1"/>
    <x v="13"/>
    <x v="128"/>
    <n v="15.12"/>
    <n v="5"/>
    <n v="0.2"/>
    <n v="4.9139999999999997"/>
    <n v="12.096"/>
    <n v="3.024"/>
    <x v="3"/>
    <x v="9"/>
    <s v="Q1"/>
    <x v="1"/>
  </r>
  <r>
    <n v="7985"/>
    <s v="CA-2017-152499"/>
    <x v="203"/>
    <x v="212"/>
    <x v="0"/>
    <s v="EH-13765"/>
    <s v="Edward Hooks"/>
    <x v="1"/>
    <x v="0"/>
    <x v="22"/>
    <s v="Illinois"/>
    <x v="36"/>
    <x v="2"/>
    <x v="1609"/>
    <x v="1"/>
    <x v="6"/>
    <x v="1600"/>
    <n v="7.8719999999999999"/>
    <n v="3"/>
    <n v="0.2"/>
    <n v="0.88560000000000005"/>
    <n v="6.2976000000000001"/>
    <n v="1.5744"/>
    <x v="3"/>
    <x v="9"/>
    <s v="Q1"/>
    <x v="1"/>
  </r>
  <r>
    <n v="7986"/>
    <s v="CA-2016-151498"/>
    <x v="438"/>
    <x v="584"/>
    <x v="2"/>
    <s v="DN-13690"/>
    <s v="Duane Noonan"/>
    <x v="0"/>
    <x v="0"/>
    <x v="4"/>
    <s v="Washington"/>
    <x v="60"/>
    <x v="1"/>
    <x v="255"/>
    <x v="1"/>
    <x v="8"/>
    <x v="256"/>
    <n v="8.32"/>
    <n v="5"/>
    <n v="0.2"/>
    <n v="2.8079999999999998"/>
    <n v="6.6560000000000006"/>
    <n v="1.6640000000000001"/>
    <x v="0"/>
    <x v="3"/>
    <s v="Q2"/>
    <x v="6"/>
  </r>
  <r>
    <n v="7987"/>
    <s v="CA-2016-137939"/>
    <x v="1180"/>
    <x v="639"/>
    <x v="0"/>
    <s v="PJ-19015"/>
    <s v="Pauline Johnson"/>
    <x v="0"/>
    <x v="0"/>
    <x v="85"/>
    <s v="New York"/>
    <x v="254"/>
    <x v="3"/>
    <x v="831"/>
    <x v="2"/>
    <x v="7"/>
    <x v="826"/>
    <n v="89.95"/>
    <n v="5"/>
    <n v="0"/>
    <n v="43.176000000000002"/>
    <n v="89.95"/>
    <n v="0"/>
    <x v="0"/>
    <x v="7"/>
    <s v="Q3"/>
    <x v="4"/>
  </r>
  <r>
    <n v="7988"/>
    <s v="US-2016-117793"/>
    <x v="828"/>
    <x v="652"/>
    <x v="1"/>
    <s v="MA-17560"/>
    <s v="Matt Abelman"/>
    <x v="2"/>
    <x v="0"/>
    <x v="501"/>
    <s v="Wisconsin"/>
    <x v="597"/>
    <x v="2"/>
    <x v="1621"/>
    <x v="1"/>
    <x v="2"/>
    <x v="1612"/>
    <n v="25.2"/>
    <n v="4"/>
    <n v="0"/>
    <n v="11.592000000000001"/>
    <n v="25.2"/>
    <n v="0"/>
    <x v="0"/>
    <x v="6"/>
    <s v="Q3"/>
    <x v="0"/>
  </r>
  <r>
    <n v="7989"/>
    <s v="US-2016-117793"/>
    <x v="828"/>
    <x v="652"/>
    <x v="1"/>
    <s v="MA-17560"/>
    <s v="Matt Abelman"/>
    <x v="2"/>
    <x v="0"/>
    <x v="501"/>
    <s v="Wisconsin"/>
    <x v="597"/>
    <x v="2"/>
    <x v="1586"/>
    <x v="1"/>
    <x v="2"/>
    <x v="1577"/>
    <n v="37.590000000000003"/>
    <n v="3"/>
    <n v="0"/>
    <n v="17.667300000000001"/>
    <n v="37.590000000000003"/>
    <n v="0"/>
    <x v="0"/>
    <x v="6"/>
    <s v="Q3"/>
    <x v="0"/>
  </r>
  <r>
    <n v="7990"/>
    <s v="US-2016-117793"/>
    <x v="828"/>
    <x v="652"/>
    <x v="1"/>
    <s v="MA-17560"/>
    <s v="Matt Abelman"/>
    <x v="2"/>
    <x v="0"/>
    <x v="501"/>
    <s v="Wisconsin"/>
    <x v="597"/>
    <x v="2"/>
    <x v="328"/>
    <x v="1"/>
    <x v="4"/>
    <x v="328"/>
    <n v="14.97"/>
    <n v="1"/>
    <n v="0"/>
    <n v="4.1916000000000002"/>
    <n v="14.97"/>
    <n v="0"/>
    <x v="0"/>
    <x v="6"/>
    <s v="Q3"/>
    <x v="0"/>
  </r>
  <r>
    <n v="7991"/>
    <s v="US-2016-117793"/>
    <x v="828"/>
    <x v="652"/>
    <x v="1"/>
    <s v="MA-17560"/>
    <s v="Matt Abelman"/>
    <x v="2"/>
    <x v="0"/>
    <x v="501"/>
    <s v="Wisconsin"/>
    <x v="597"/>
    <x v="2"/>
    <x v="1430"/>
    <x v="2"/>
    <x v="11"/>
    <x v="1418"/>
    <n v="1.98"/>
    <n v="2"/>
    <n v="0"/>
    <n v="0.89100000000000001"/>
    <n v="1.98"/>
    <n v="0"/>
    <x v="0"/>
    <x v="6"/>
    <s v="Q3"/>
    <x v="0"/>
  </r>
  <r>
    <n v="7992"/>
    <s v="CA-2016-133872"/>
    <x v="403"/>
    <x v="432"/>
    <x v="2"/>
    <s v="VM-21835"/>
    <s v="Vivian Mathis"/>
    <x v="0"/>
    <x v="0"/>
    <x v="172"/>
    <s v="Florida"/>
    <x v="219"/>
    <x v="0"/>
    <x v="1197"/>
    <x v="1"/>
    <x v="8"/>
    <x v="1182"/>
    <n v="39.936"/>
    <n v="4"/>
    <n v="0.7"/>
    <n v="-26.623999999999999"/>
    <n v="11.980800000000002"/>
    <n v="27.955199999999998"/>
    <x v="0"/>
    <x v="1"/>
    <s v="Q2"/>
    <x v="0"/>
  </r>
  <r>
    <n v="7993"/>
    <s v="CA-2016-133872"/>
    <x v="403"/>
    <x v="432"/>
    <x v="2"/>
    <s v="VM-21835"/>
    <s v="Vivian Mathis"/>
    <x v="0"/>
    <x v="0"/>
    <x v="172"/>
    <s v="Florida"/>
    <x v="219"/>
    <x v="0"/>
    <x v="1575"/>
    <x v="2"/>
    <x v="11"/>
    <x v="1566"/>
    <n v="18.463999999999999"/>
    <n v="2"/>
    <n v="0.2"/>
    <n v="2.3079999999999998"/>
    <n v="14.7712"/>
    <n v="3.6928000000000001"/>
    <x v="0"/>
    <x v="1"/>
    <s v="Q2"/>
    <x v="0"/>
  </r>
  <r>
    <n v="7994"/>
    <s v="US-2015-165743"/>
    <x v="312"/>
    <x v="78"/>
    <x v="0"/>
    <s v="MM-18055"/>
    <s v="Michelle Moray"/>
    <x v="0"/>
    <x v="0"/>
    <x v="34"/>
    <s v="Colorado"/>
    <x v="42"/>
    <x v="1"/>
    <x v="304"/>
    <x v="1"/>
    <x v="8"/>
    <x v="304"/>
    <n v="4.8959999999999999"/>
    <n v="3"/>
    <n v="0.7"/>
    <n v="-3.4272"/>
    <n v="1.4688000000000001"/>
    <n v="3.4271999999999996"/>
    <x v="1"/>
    <x v="0"/>
    <s v="Q4"/>
    <x v="5"/>
  </r>
  <r>
    <n v="7995"/>
    <s v="US-2015-165743"/>
    <x v="312"/>
    <x v="78"/>
    <x v="0"/>
    <s v="MM-18055"/>
    <s v="Michelle Moray"/>
    <x v="0"/>
    <x v="0"/>
    <x v="34"/>
    <s v="Colorado"/>
    <x v="42"/>
    <x v="1"/>
    <x v="317"/>
    <x v="0"/>
    <x v="0"/>
    <x v="317"/>
    <n v="145.76400000000001"/>
    <n v="6"/>
    <n v="0.7"/>
    <n v="-247.7988"/>
    <n v="43.729200000000013"/>
    <n v="102.0348"/>
    <x v="1"/>
    <x v="0"/>
    <s v="Q4"/>
    <x v="5"/>
  </r>
  <r>
    <n v="7996"/>
    <s v="US-2015-165743"/>
    <x v="312"/>
    <x v="78"/>
    <x v="0"/>
    <s v="MM-18055"/>
    <s v="Michelle Moray"/>
    <x v="0"/>
    <x v="0"/>
    <x v="34"/>
    <s v="Colorado"/>
    <x v="42"/>
    <x v="1"/>
    <x v="951"/>
    <x v="1"/>
    <x v="8"/>
    <x v="944"/>
    <n v="9.6120000000000001"/>
    <n v="6"/>
    <n v="0.7"/>
    <n v="-7.3692000000000002"/>
    <n v="2.8836000000000004"/>
    <n v="6.7283999999999997"/>
    <x v="1"/>
    <x v="0"/>
    <s v="Q4"/>
    <x v="5"/>
  </r>
  <r>
    <n v="7997"/>
    <s v="US-2017-105998"/>
    <x v="132"/>
    <x v="133"/>
    <x v="2"/>
    <s v="CR-12580"/>
    <s v="Clay Rozendal"/>
    <x v="2"/>
    <x v="0"/>
    <x v="70"/>
    <s v="California"/>
    <x v="88"/>
    <x v="1"/>
    <x v="240"/>
    <x v="2"/>
    <x v="11"/>
    <x v="241"/>
    <n v="199.75"/>
    <n v="5"/>
    <n v="0"/>
    <n v="87.89"/>
    <n v="199.75"/>
    <n v="0"/>
    <x v="3"/>
    <x v="0"/>
    <s v="Q4"/>
    <x v="5"/>
  </r>
  <r>
    <n v="7998"/>
    <s v="US-2017-105998"/>
    <x v="132"/>
    <x v="133"/>
    <x v="2"/>
    <s v="CR-12580"/>
    <s v="Clay Rozendal"/>
    <x v="2"/>
    <x v="0"/>
    <x v="70"/>
    <s v="California"/>
    <x v="88"/>
    <x v="1"/>
    <x v="616"/>
    <x v="0"/>
    <x v="3"/>
    <x v="616"/>
    <n v="1673.184"/>
    <n v="12"/>
    <n v="0.2"/>
    <n v="20.9148"/>
    <n v="1338.5472"/>
    <n v="334.63679999999999"/>
    <x v="3"/>
    <x v="0"/>
    <s v="Q4"/>
    <x v="5"/>
  </r>
  <r>
    <n v="7999"/>
    <s v="US-2014-148194"/>
    <x v="417"/>
    <x v="1278"/>
    <x v="2"/>
    <s v="BS-11365"/>
    <s v="Bill Shonely"/>
    <x v="1"/>
    <x v="0"/>
    <x v="4"/>
    <s v="Washington"/>
    <x v="59"/>
    <x v="1"/>
    <x v="852"/>
    <x v="0"/>
    <x v="5"/>
    <x v="845"/>
    <n v="12.18"/>
    <n v="7"/>
    <n v="0"/>
    <n v="3.8976000000000002"/>
    <n v="12.18"/>
    <n v="0"/>
    <x v="2"/>
    <x v="5"/>
    <s v="Q2"/>
    <x v="1"/>
  </r>
  <r>
    <n v="8000"/>
    <s v="US-2014-148194"/>
    <x v="417"/>
    <x v="1278"/>
    <x v="2"/>
    <s v="BS-11365"/>
    <s v="Bill Shonely"/>
    <x v="1"/>
    <x v="0"/>
    <x v="4"/>
    <s v="Washington"/>
    <x v="59"/>
    <x v="1"/>
    <x v="336"/>
    <x v="1"/>
    <x v="9"/>
    <x v="336"/>
    <n v="57.68"/>
    <n v="4"/>
    <n v="0"/>
    <n v="19.034400000000002"/>
    <n v="57.68"/>
    <n v="0"/>
    <x v="2"/>
    <x v="5"/>
    <s v="Q2"/>
    <x v="1"/>
  </r>
  <r>
    <n v="8001"/>
    <s v="US-2015-151407"/>
    <x v="627"/>
    <x v="1122"/>
    <x v="1"/>
    <s v="RD-19585"/>
    <s v="Rob Dowd"/>
    <x v="0"/>
    <x v="0"/>
    <x v="362"/>
    <s v="Iowa"/>
    <x v="444"/>
    <x v="2"/>
    <x v="781"/>
    <x v="2"/>
    <x v="7"/>
    <x v="780"/>
    <n v="263.95999999999998"/>
    <n v="4"/>
    <n v="0"/>
    <n v="76.548400000000001"/>
    <n v="263.95999999999998"/>
    <n v="0"/>
    <x v="1"/>
    <x v="0"/>
    <s v="Q4"/>
    <x v="1"/>
  </r>
  <r>
    <n v="8002"/>
    <s v="CA-2015-110870"/>
    <x v="295"/>
    <x v="631"/>
    <x v="2"/>
    <s v="KD-16270"/>
    <s v="Karen Daniels"/>
    <x v="0"/>
    <x v="0"/>
    <x v="1"/>
    <s v="California"/>
    <x v="3"/>
    <x v="1"/>
    <x v="1135"/>
    <x v="2"/>
    <x v="11"/>
    <x v="1123"/>
    <n v="299.94"/>
    <n v="6"/>
    <n v="0"/>
    <n v="128.9742"/>
    <n v="299.94"/>
    <n v="0"/>
    <x v="1"/>
    <x v="4"/>
    <s v="Q4"/>
    <x v="3"/>
  </r>
  <r>
    <n v="8003"/>
    <s v="CA-2015-110870"/>
    <x v="295"/>
    <x v="631"/>
    <x v="2"/>
    <s v="KD-16270"/>
    <s v="Karen Daniels"/>
    <x v="0"/>
    <x v="0"/>
    <x v="1"/>
    <s v="California"/>
    <x v="3"/>
    <x v="1"/>
    <x v="327"/>
    <x v="1"/>
    <x v="14"/>
    <x v="327"/>
    <n v="25.76"/>
    <n v="7"/>
    <n v="0"/>
    <n v="0.51519999999999999"/>
    <n v="25.76"/>
    <n v="0"/>
    <x v="1"/>
    <x v="4"/>
    <s v="Q4"/>
    <x v="3"/>
  </r>
  <r>
    <n v="8004"/>
    <s v="CA-2014-143210"/>
    <x v="588"/>
    <x v="544"/>
    <x v="2"/>
    <s v="AA-10645"/>
    <s v="Anna Andreadi"/>
    <x v="0"/>
    <x v="0"/>
    <x v="90"/>
    <s v="Massachusetts"/>
    <x v="111"/>
    <x v="3"/>
    <x v="1623"/>
    <x v="2"/>
    <x v="7"/>
    <x v="1613"/>
    <n v="271.89999999999998"/>
    <n v="2"/>
    <n v="0"/>
    <n v="78.850999999999999"/>
    <n v="271.89999999999998"/>
    <n v="0"/>
    <x v="2"/>
    <x v="4"/>
    <s v="Q4"/>
    <x v="2"/>
  </r>
  <r>
    <n v="8005"/>
    <s v="CA-2014-143210"/>
    <x v="588"/>
    <x v="544"/>
    <x v="2"/>
    <s v="AA-10645"/>
    <s v="Anna Andreadi"/>
    <x v="0"/>
    <x v="0"/>
    <x v="90"/>
    <s v="Massachusetts"/>
    <x v="111"/>
    <x v="3"/>
    <x v="677"/>
    <x v="0"/>
    <x v="5"/>
    <x v="677"/>
    <n v="45.84"/>
    <n v="3"/>
    <n v="0"/>
    <n v="15.585599999999999"/>
    <n v="45.84"/>
    <n v="0"/>
    <x v="2"/>
    <x v="4"/>
    <s v="Q4"/>
    <x v="2"/>
  </r>
  <r>
    <n v="8006"/>
    <s v="CA-2014-143210"/>
    <x v="588"/>
    <x v="544"/>
    <x v="2"/>
    <s v="AA-10645"/>
    <s v="Anna Andreadi"/>
    <x v="0"/>
    <x v="0"/>
    <x v="90"/>
    <s v="Massachusetts"/>
    <x v="111"/>
    <x v="3"/>
    <x v="875"/>
    <x v="0"/>
    <x v="5"/>
    <x v="869"/>
    <n v="9.82"/>
    <n v="2"/>
    <n v="0"/>
    <n v="3.2406000000000001"/>
    <n v="9.82"/>
    <n v="0"/>
    <x v="2"/>
    <x v="4"/>
    <s v="Q4"/>
    <x v="2"/>
  </r>
  <r>
    <n v="8007"/>
    <s v="CA-2016-139808"/>
    <x v="877"/>
    <x v="1202"/>
    <x v="1"/>
    <s v="MC-18100"/>
    <s v="Mick Crebagga"/>
    <x v="0"/>
    <x v="0"/>
    <x v="126"/>
    <s v="Washington"/>
    <x v="159"/>
    <x v="1"/>
    <x v="1506"/>
    <x v="1"/>
    <x v="13"/>
    <x v="1493"/>
    <n v="93.36"/>
    <n v="12"/>
    <n v="0"/>
    <n v="0.93359999999999999"/>
    <n v="93.36"/>
    <n v="0"/>
    <x v="0"/>
    <x v="2"/>
    <s v="Q4"/>
    <x v="5"/>
  </r>
  <r>
    <n v="8008"/>
    <s v="CA-2015-110863"/>
    <x v="972"/>
    <x v="1005"/>
    <x v="1"/>
    <s v="AA-10645"/>
    <s v="Anna Andreadi"/>
    <x v="0"/>
    <x v="0"/>
    <x v="268"/>
    <s v="Oklahoma"/>
    <x v="335"/>
    <x v="2"/>
    <x v="273"/>
    <x v="1"/>
    <x v="4"/>
    <x v="273"/>
    <n v="541.24"/>
    <n v="4"/>
    <n v="0"/>
    <n v="5.4123999999999999"/>
    <n v="541.24"/>
    <n v="0"/>
    <x v="1"/>
    <x v="0"/>
    <s v="Q4"/>
    <x v="0"/>
  </r>
  <r>
    <n v="8009"/>
    <s v="CA-2015-110863"/>
    <x v="972"/>
    <x v="1005"/>
    <x v="1"/>
    <s v="AA-10645"/>
    <s v="Anna Andreadi"/>
    <x v="0"/>
    <x v="0"/>
    <x v="268"/>
    <s v="Oklahoma"/>
    <x v="335"/>
    <x v="2"/>
    <x v="258"/>
    <x v="1"/>
    <x v="10"/>
    <x v="33"/>
    <n v="106.32"/>
    <n v="3"/>
    <n v="0"/>
    <n v="49.970399999999998"/>
    <n v="106.32"/>
    <n v="0"/>
    <x v="1"/>
    <x v="0"/>
    <s v="Q4"/>
    <x v="0"/>
  </r>
  <r>
    <n v="8010"/>
    <s v="CA-2015-110863"/>
    <x v="972"/>
    <x v="1005"/>
    <x v="1"/>
    <s v="AA-10645"/>
    <s v="Anna Andreadi"/>
    <x v="0"/>
    <x v="0"/>
    <x v="268"/>
    <s v="Oklahoma"/>
    <x v="335"/>
    <x v="2"/>
    <x v="1802"/>
    <x v="0"/>
    <x v="1"/>
    <x v="1792"/>
    <n v="1323.9"/>
    <n v="5"/>
    <n v="0"/>
    <n v="383.93099999999998"/>
    <n v="1323.9"/>
    <n v="0"/>
    <x v="1"/>
    <x v="0"/>
    <s v="Q4"/>
    <x v="0"/>
  </r>
  <r>
    <n v="8011"/>
    <s v="CA-2014-127859"/>
    <x v="461"/>
    <x v="1279"/>
    <x v="0"/>
    <s v="QJ-19255"/>
    <s v="Quincy Jones"/>
    <x v="1"/>
    <x v="0"/>
    <x v="10"/>
    <s v="Pennsylvania"/>
    <x v="63"/>
    <x v="3"/>
    <x v="954"/>
    <x v="1"/>
    <x v="10"/>
    <x v="947"/>
    <n v="126.624"/>
    <n v="6"/>
    <n v="0.2"/>
    <n v="41.152799999999999"/>
    <n v="101.2992"/>
    <n v="25.3248"/>
    <x v="2"/>
    <x v="10"/>
    <s v="Q1"/>
    <x v="2"/>
  </r>
  <r>
    <n v="8012"/>
    <s v="US-2015-136427"/>
    <x v="782"/>
    <x v="687"/>
    <x v="2"/>
    <s v="JM-16195"/>
    <s v="Justin MacKendrick"/>
    <x v="0"/>
    <x v="0"/>
    <x v="34"/>
    <s v="Colorado"/>
    <x v="42"/>
    <x v="1"/>
    <x v="1804"/>
    <x v="2"/>
    <x v="7"/>
    <x v="1794"/>
    <n v="125.944"/>
    <n v="7"/>
    <n v="0.2"/>
    <n v="15.743"/>
    <n v="100.7552"/>
    <n v="25.188800000000001"/>
    <x v="1"/>
    <x v="1"/>
    <s v="Q2"/>
    <x v="3"/>
  </r>
  <r>
    <n v="8013"/>
    <s v="CA-2017-120168"/>
    <x v="1126"/>
    <x v="1169"/>
    <x v="3"/>
    <s v="TB-21625"/>
    <s v="Trudy Brown"/>
    <x v="0"/>
    <x v="0"/>
    <x v="20"/>
    <s v="New York"/>
    <x v="29"/>
    <x v="3"/>
    <x v="896"/>
    <x v="1"/>
    <x v="8"/>
    <x v="889"/>
    <n v="663.92"/>
    <n v="5"/>
    <n v="0.2"/>
    <n v="207.47499999999999"/>
    <n v="531.13599999999997"/>
    <n v="132.78399999999999"/>
    <x v="3"/>
    <x v="5"/>
    <s v="Q2"/>
    <x v="6"/>
  </r>
  <r>
    <n v="8014"/>
    <s v="CA-2017-120168"/>
    <x v="1126"/>
    <x v="1169"/>
    <x v="3"/>
    <s v="TB-21625"/>
    <s v="Trudy Brown"/>
    <x v="0"/>
    <x v="0"/>
    <x v="20"/>
    <s v="New York"/>
    <x v="29"/>
    <x v="3"/>
    <x v="46"/>
    <x v="2"/>
    <x v="11"/>
    <x v="46"/>
    <n v="120"/>
    <n v="8"/>
    <n v="0"/>
    <n v="13.2"/>
    <n v="120"/>
    <n v="0"/>
    <x v="3"/>
    <x v="5"/>
    <s v="Q2"/>
    <x v="6"/>
  </r>
  <r>
    <n v="8015"/>
    <s v="CA-2017-120168"/>
    <x v="1126"/>
    <x v="1169"/>
    <x v="3"/>
    <s v="TB-21625"/>
    <s v="Trudy Brown"/>
    <x v="0"/>
    <x v="0"/>
    <x v="20"/>
    <s v="New York"/>
    <x v="29"/>
    <x v="3"/>
    <x v="1321"/>
    <x v="1"/>
    <x v="13"/>
    <x v="1307"/>
    <n v="3.29"/>
    <n v="1"/>
    <n v="0"/>
    <n v="1.4804999999999999"/>
    <n v="3.29"/>
    <n v="0"/>
    <x v="3"/>
    <x v="5"/>
    <s v="Q2"/>
    <x v="6"/>
  </r>
  <r>
    <n v="8016"/>
    <s v="CA-2017-120168"/>
    <x v="1126"/>
    <x v="1169"/>
    <x v="3"/>
    <s v="TB-21625"/>
    <s v="Trudy Brown"/>
    <x v="0"/>
    <x v="0"/>
    <x v="20"/>
    <s v="New York"/>
    <x v="29"/>
    <x v="3"/>
    <x v="545"/>
    <x v="0"/>
    <x v="5"/>
    <x v="545"/>
    <n v="18.84"/>
    <n v="3"/>
    <n v="0"/>
    <n v="6.0288000000000004"/>
    <n v="18.84"/>
    <n v="0"/>
    <x v="3"/>
    <x v="5"/>
    <s v="Q2"/>
    <x v="6"/>
  </r>
  <r>
    <n v="8017"/>
    <s v="US-2014-131870"/>
    <x v="340"/>
    <x v="478"/>
    <x v="2"/>
    <s v="NF-18595"/>
    <s v="Nicole Fjeld"/>
    <x v="2"/>
    <x v="0"/>
    <x v="152"/>
    <s v="Ohio"/>
    <x v="402"/>
    <x v="3"/>
    <x v="1308"/>
    <x v="0"/>
    <x v="5"/>
    <x v="1293"/>
    <n v="60.671999999999997"/>
    <n v="6"/>
    <n v="0.2"/>
    <n v="12.892799999999999"/>
    <n v="48.537599999999998"/>
    <n v="12.134399999999999"/>
    <x v="2"/>
    <x v="8"/>
    <s v="Q3"/>
    <x v="0"/>
  </r>
  <r>
    <n v="8018"/>
    <s v="US-2014-131870"/>
    <x v="340"/>
    <x v="478"/>
    <x v="2"/>
    <s v="NF-18595"/>
    <s v="Nicole Fjeld"/>
    <x v="2"/>
    <x v="0"/>
    <x v="152"/>
    <s v="Ohio"/>
    <x v="402"/>
    <x v="3"/>
    <x v="1005"/>
    <x v="1"/>
    <x v="6"/>
    <x v="997"/>
    <n v="30.815999999999999"/>
    <n v="9"/>
    <n v="0.2"/>
    <n v="2.6964000000000001"/>
    <n v="24.652799999999999"/>
    <n v="6.1631999999999998"/>
    <x v="2"/>
    <x v="8"/>
    <s v="Q3"/>
    <x v="0"/>
  </r>
  <r>
    <n v="8019"/>
    <s v="CA-2017-114804"/>
    <x v="161"/>
    <x v="163"/>
    <x v="0"/>
    <s v="BF-11020"/>
    <s v="Barry Französisch"/>
    <x v="1"/>
    <x v="0"/>
    <x v="494"/>
    <s v="California"/>
    <x v="589"/>
    <x v="1"/>
    <x v="194"/>
    <x v="2"/>
    <x v="7"/>
    <x v="195"/>
    <n v="52.792000000000002"/>
    <n v="1"/>
    <n v="0.2"/>
    <n v="4.6193"/>
    <n v="42.233600000000003"/>
    <n v="10.558400000000001"/>
    <x v="3"/>
    <x v="2"/>
    <s v="Q4"/>
    <x v="0"/>
  </r>
  <r>
    <n v="8020"/>
    <s v="CA-2017-167227"/>
    <x v="808"/>
    <x v="133"/>
    <x v="2"/>
    <s v="NP-18670"/>
    <s v="Nora Paige"/>
    <x v="0"/>
    <x v="0"/>
    <x v="285"/>
    <s v="Missouri"/>
    <x v="357"/>
    <x v="2"/>
    <x v="1612"/>
    <x v="1"/>
    <x v="9"/>
    <x v="1603"/>
    <n v="83.9"/>
    <n v="10"/>
    <n v="0"/>
    <n v="20.975000000000001"/>
    <n v="83.9"/>
    <n v="0"/>
    <x v="3"/>
    <x v="0"/>
    <s v="Q4"/>
    <x v="6"/>
  </r>
  <r>
    <n v="8021"/>
    <s v="CA-2017-167227"/>
    <x v="808"/>
    <x v="133"/>
    <x v="2"/>
    <s v="NP-18670"/>
    <s v="Nora Paige"/>
    <x v="0"/>
    <x v="0"/>
    <x v="285"/>
    <s v="Missouri"/>
    <x v="357"/>
    <x v="2"/>
    <x v="1017"/>
    <x v="1"/>
    <x v="10"/>
    <x v="1008"/>
    <n v="11.76"/>
    <n v="2"/>
    <n v="0"/>
    <n v="5.7624000000000004"/>
    <n v="11.76"/>
    <n v="0"/>
    <x v="3"/>
    <x v="0"/>
    <s v="Q4"/>
    <x v="6"/>
  </r>
  <r>
    <n v="8022"/>
    <s v="CA-2014-129189"/>
    <x v="609"/>
    <x v="653"/>
    <x v="1"/>
    <s v="HM-14860"/>
    <s v="Harry Marie"/>
    <x v="1"/>
    <x v="0"/>
    <x v="61"/>
    <s v="Texas"/>
    <x v="162"/>
    <x v="2"/>
    <x v="1252"/>
    <x v="1"/>
    <x v="9"/>
    <x v="1236"/>
    <n v="4.992"/>
    <n v="3"/>
    <n v="0.8"/>
    <n v="-12.979200000000001"/>
    <n v="0.99839999999999973"/>
    <n v="3.9936000000000003"/>
    <x v="2"/>
    <x v="7"/>
    <s v="Q3"/>
    <x v="2"/>
  </r>
  <r>
    <n v="8023"/>
    <s v="CA-2014-129189"/>
    <x v="609"/>
    <x v="653"/>
    <x v="1"/>
    <s v="HM-14860"/>
    <s v="Harry Marie"/>
    <x v="1"/>
    <x v="0"/>
    <x v="61"/>
    <s v="Texas"/>
    <x v="162"/>
    <x v="2"/>
    <x v="1664"/>
    <x v="1"/>
    <x v="12"/>
    <x v="1652"/>
    <n v="87.92"/>
    <n v="5"/>
    <n v="0.2"/>
    <n v="29.672999999999998"/>
    <n v="70.335999999999999"/>
    <n v="17.584"/>
    <x v="2"/>
    <x v="7"/>
    <s v="Q3"/>
    <x v="2"/>
  </r>
  <r>
    <n v="8024"/>
    <s v="CA-2014-129189"/>
    <x v="609"/>
    <x v="653"/>
    <x v="1"/>
    <s v="HM-14860"/>
    <s v="Harry Marie"/>
    <x v="1"/>
    <x v="0"/>
    <x v="61"/>
    <s v="Texas"/>
    <x v="162"/>
    <x v="2"/>
    <x v="499"/>
    <x v="0"/>
    <x v="1"/>
    <x v="499"/>
    <n v="657.93"/>
    <n v="5"/>
    <n v="0.3"/>
    <n v="-93.99"/>
    <n v="460.55099999999993"/>
    <n v="197.37899999999999"/>
    <x v="2"/>
    <x v="7"/>
    <s v="Q3"/>
    <x v="2"/>
  </r>
  <r>
    <n v="8025"/>
    <s v="CA-2014-129189"/>
    <x v="609"/>
    <x v="653"/>
    <x v="1"/>
    <s v="HM-14860"/>
    <s v="Harry Marie"/>
    <x v="1"/>
    <x v="0"/>
    <x v="61"/>
    <s v="Texas"/>
    <x v="162"/>
    <x v="2"/>
    <x v="1581"/>
    <x v="1"/>
    <x v="8"/>
    <x v="1572"/>
    <n v="1.044"/>
    <n v="1"/>
    <n v="0.8"/>
    <n v="-1.827"/>
    <n v="0.20879999999999996"/>
    <n v="0.83520000000000005"/>
    <x v="2"/>
    <x v="7"/>
    <s v="Q3"/>
    <x v="2"/>
  </r>
  <r>
    <n v="8026"/>
    <s v="CA-2015-132465"/>
    <x v="861"/>
    <x v="459"/>
    <x v="0"/>
    <s v="DM-13525"/>
    <s v="Don Miller"/>
    <x v="1"/>
    <x v="0"/>
    <x v="20"/>
    <s v="New York"/>
    <x v="45"/>
    <x v="3"/>
    <x v="1805"/>
    <x v="0"/>
    <x v="5"/>
    <x v="1795"/>
    <n v="210.68"/>
    <n v="2"/>
    <n v="0"/>
    <n v="50.563200000000002"/>
    <n v="210.68"/>
    <n v="0"/>
    <x v="1"/>
    <x v="8"/>
    <s v="Q3"/>
    <x v="5"/>
  </r>
  <r>
    <n v="8027"/>
    <s v="CA-2015-132465"/>
    <x v="861"/>
    <x v="459"/>
    <x v="0"/>
    <s v="DM-13525"/>
    <s v="Don Miller"/>
    <x v="1"/>
    <x v="0"/>
    <x v="20"/>
    <s v="New York"/>
    <x v="45"/>
    <x v="3"/>
    <x v="1819"/>
    <x v="1"/>
    <x v="4"/>
    <x v="1808"/>
    <n v="78.8"/>
    <n v="1"/>
    <n v="0"/>
    <n v="1.5760000000000001"/>
    <n v="78.8"/>
    <n v="0"/>
    <x v="1"/>
    <x v="8"/>
    <s v="Q3"/>
    <x v="5"/>
  </r>
  <r>
    <n v="8028"/>
    <s v="CA-2015-132465"/>
    <x v="861"/>
    <x v="459"/>
    <x v="0"/>
    <s v="DM-13525"/>
    <s v="Don Miller"/>
    <x v="1"/>
    <x v="0"/>
    <x v="20"/>
    <s v="New York"/>
    <x v="45"/>
    <x v="3"/>
    <x v="84"/>
    <x v="2"/>
    <x v="11"/>
    <x v="84"/>
    <n v="19.989999999999998"/>
    <n v="1"/>
    <n v="0"/>
    <n v="6.7965999999999998"/>
    <n v="19.989999999999998"/>
    <n v="0"/>
    <x v="1"/>
    <x v="8"/>
    <s v="Q3"/>
    <x v="5"/>
  </r>
  <r>
    <n v="8029"/>
    <s v="CA-2015-132465"/>
    <x v="861"/>
    <x v="459"/>
    <x v="0"/>
    <s v="DM-13525"/>
    <s v="Don Miller"/>
    <x v="1"/>
    <x v="0"/>
    <x v="20"/>
    <s v="New York"/>
    <x v="45"/>
    <x v="3"/>
    <x v="1662"/>
    <x v="1"/>
    <x v="4"/>
    <x v="1650"/>
    <n v="772.68"/>
    <n v="4"/>
    <n v="0"/>
    <n v="108.1752"/>
    <n v="772.68"/>
    <n v="0"/>
    <x v="1"/>
    <x v="8"/>
    <s v="Q3"/>
    <x v="5"/>
  </r>
  <r>
    <n v="8030"/>
    <s v="CA-2016-166373"/>
    <x v="147"/>
    <x v="829"/>
    <x v="1"/>
    <s v="JF-15565"/>
    <s v="Jill Fjeld"/>
    <x v="0"/>
    <x v="0"/>
    <x v="52"/>
    <s v="Texas"/>
    <x v="65"/>
    <x v="2"/>
    <x v="176"/>
    <x v="2"/>
    <x v="11"/>
    <x v="177"/>
    <n v="106.08"/>
    <n v="6"/>
    <n v="0.2"/>
    <n v="-9.282"/>
    <n v="84.864000000000004"/>
    <n v="21.216000000000001"/>
    <x v="0"/>
    <x v="2"/>
    <s v="Q4"/>
    <x v="5"/>
  </r>
  <r>
    <n v="8031"/>
    <s v="CA-2016-158806"/>
    <x v="676"/>
    <x v="1280"/>
    <x v="1"/>
    <s v="NM-18520"/>
    <s v="Neoma Murray"/>
    <x v="0"/>
    <x v="0"/>
    <x v="112"/>
    <s v="Texas"/>
    <x v="139"/>
    <x v="2"/>
    <x v="1006"/>
    <x v="0"/>
    <x v="5"/>
    <x v="1381"/>
    <n v="23.076000000000001"/>
    <n v="3"/>
    <n v="0.6"/>
    <n v="-10.9611"/>
    <n v="9.2304000000000013"/>
    <n v="13.845599999999999"/>
    <x v="0"/>
    <x v="9"/>
    <s v="Q1"/>
    <x v="6"/>
  </r>
  <r>
    <n v="8032"/>
    <s v="CA-2016-158806"/>
    <x v="676"/>
    <x v="1280"/>
    <x v="1"/>
    <s v="NM-18520"/>
    <s v="Neoma Murray"/>
    <x v="0"/>
    <x v="0"/>
    <x v="112"/>
    <s v="Texas"/>
    <x v="139"/>
    <x v="2"/>
    <x v="747"/>
    <x v="1"/>
    <x v="10"/>
    <x v="745"/>
    <n v="25.92"/>
    <n v="5"/>
    <n v="0.2"/>
    <n v="9.0719999999999992"/>
    <n v="20.736000000000004"/>
    <n v="5.1840000000000011"/>
    <x v="0"/>
    <x v="9"/>
    <s v="Q1"/>
    <x v="6"/>
  </r>
  <r>
    <n v="8033"/>
    <s v="CA-2015-119690"/>
    <x v="608"/>
    <x v="1218"/>
    <x v="2"/>
    <s v="MV-17485"/>
    <s v="Mark Van Huff"/>
    <x v="0"/>
    <x v="0"/>
    <x v="12"/>
    <s v="Texas"/>
    <x v="16"/>
    <x v="2"/>
    <x v="681"/>
    <x v="1"/>
    <x v="10"/>
    <x v="681"/>
    <n v="47.951999999999998"/>
    <n v="3"/>
    <n v="0.2"/>
    <n v="16.183800000000002"/>
    <n v="38.361600000000003"/>
    <n v="9.5904000000000007"/>
    <x v="1"/>
    <x v="1"/>
    <s v="Q2"/>
    <x v="6"/>
  </r>
  <r>
    <n v="8034"/>
    <s v="CA-2015-119690"/>
    <x v="608"/>
    <x v="1218"/>
    <x v="2"/>
    <s v="MV-17485"/>
    <s v="Mark Van Huff"/>
    <x v="0"/>
    <x v="0"/>
    <x v="12"/>
    <s v="Texas"/>
    <x v="16"/>
    <x v="2"/>
    <x v="1699"/>
    <x v="1"/>
    <x v="8"/>
    <x v="1687"/>
    <n v="0.98399999999999999"/>
    <n v="2"/>
    <n v="0.8"/>
    <n v="-1.476"/>
    <n v="0.19679999999999995"/>
    <n v="0.78720000000000001"/>
    <x v="1"/>
    <x v="1"/>
    <s v="Q2"/>
    <x v="6"/>
  </r>
  <r>
    <n v="8035"/>
    <s v="CA-2015-119690"/>
    <x v="608"/>
    <x v="1218"/>
    <x v="2"/>
    <s v="MV-17485"/>
    <s v="Mark Van Huff"/>
    <x v="0"/>
    <x v="0"/>
    <x v="12"/>
    <s v="Texas"/>
    <x v="16"/>
    <x v="2"/>
    <x v="1377"/>
    <x v="0"/>
    <x v="5"/>
    <x v="1362"/>
    <n v="75.384"/>
    <n v="9"/>
    <n v="0.6"/>
    <n v="-20.730599999999999"/>
    <n v="30.153600000000001"/>
    <n v="45.230399999999996"/>
    <x v="1"/>
    <x v="1"/>
    <s v="Q2"/>
    <x v="6"/>
  </r>
  <r>
    <n v="8036"/>
    <s v="CA-2015-119690"/>
    <x v="608"/>
    <x v="1218"/>
    <x v="2"/>
    <s v="MV-17485"/>
    <s v="Mark Van Huff"/>
    <x v="0"/>
    <x v="0"/>
    <x v="12"/>
    <s v="Texas"/>
    <x v="16"/>
    <x v="2"/>
    <x v="745"/>
    <x v="1"/>
    <x v="2"/>
    <x v="743"/>
    <n v="4.6079999999999997"/>
    <n v="2"/>
    <n v="0.2"/>
    <n v="1.6704000000000001"/>
    <n v="3.6863999999999999"/>
    <n v="0.92159999999999997"/>
    <x v="1"/>
    <x v="1"/>
    <s v="Q2"/>
    <x v="6"/>
  </r>
  <r>
    <n v="8037"/>
    <s v="CA-2015-153738"/>
    <x v="1181"/>
    <x v="238"/>
    <x v="2"/>
    <s v="AG-10270"/>
    <s v="Alejandro Grove"/>
    <x v="0"/>
    <x v="0"/>
    <x v="104"/>
    <s v="Massachusetts"/>
    <x v="128"/>
    <x v="3"/>
    <x v="1375"/>
    <x v="1"/>
    <x v="8"/>
    <x v="1360"/>
    <n v="37.68"/>
    <n v="6"/>
    <n v="0"/>
    <n v="16.956"/>
    <n v="37.68"/>
    <n v="0"/>
    <x v="1"/>
    <x v="8"/>
    <s v="Q3"/>
    <x v="1"/>
  </r>
  <r>
    <n v="8038"/>
    <s v="CA-2017-169012"/>
    <x v="815"/>
    <x v="730"/>
    <x v="1"/>
    <s v="BF-11275"/>
    <s v="Beth Fritzler"/>
    <x v="1"/>
    <x v="0"/>
    <x v="38"/>
    <s v="Georgia"/>
    <x v="112"/>
    <x v="0"/>
    <x v="1803"/>
    <x v="1"/>
    <x v="9"/>
    <x v="1793"/>
    <n v="41.91"/>
    <n v="3"/>
    <n v="0"/>
    <n v="10.896599999999999"/>
    <n v="41.91"/>
    <n v="0"/>
    <x v="3"/>
    <x v="7"/>
    <s v="Q3"/>
    <x v="2"/>
  </r>
  <r>
    <n v="8039"/>
    <s v="CA-2017-109393"/>
    <x v="160"/>
    <x v="354"/>
    <x v="0"/>
    <s v="JC-15775"/>
    <s v="John Castell"/>
    <x v="0"/>
    <x v="0"/>
    <x v="1"/>
    <s v="California"/>
    <x v="3"/>
    <x v="1"/>
    <x v="1106"/>
    <x v="0"/>
    <x v="0"/>
    <x v="1095"/>
    <n v="435.99900000000002"/>
    <n v="3"/>
    <n v="0.15"/>
    <n v="5.1294000000000004"/>
    <n v="370.59915000000001"/>
    <n v="65.399850000000001"/>
    <x v="3"/>
    <x v="1"/>
    <s v="Q2"/>
    <x v="5"/>
  </r>
  <r>
    <n v="8040"/>
    <s v="CA-2017-121489"/>
    <x v="170"/>
    <x v="1171"/>
    <x v="0"/>
    <s v="CM-11815"/>
    <s v="Candace McMahon"/>
    <x v="1"/>
    <x v="0"/>
    <x v="4"/>
    <s v="Washington"/>
    <x v="60"/>
    <x v="1"/>
    <x v="167"/>
    <x v="0"/>
    <x v="1"/>
    <x v="168"/>
    <n v="388.70400000000001"/>
    <n v="6"/>
    <n v="0.2"/>
    <n v="38.870399999999997"/>
    <n v="310.96320000000003"/>
    <n v="77.740800000000007"/>
    <x v="3"/>
    <x v="6"/>
    <s v="Q3"/>
    <x v="2"/>
  </r>
  <r>
    <n v="8041"/>
    <s v="CA-2017-121489"/>
    <x v="170"/>
    <x v="1171"/>
    <x v="0"/>
    <s v="CM-11815"/>
    <s v="Candace McMahon"/>
    <x v="1"/>
    <x v="0"/>
    <x v="4"/>
    <s v="Washington"/>
    <x v="60"/>
    <x v="1"/>
    <x v="621"/>
    <x v="1"/>
    <x v="4"/>
    <x v="621"/>
    <n v="572.58000000000004"/>
    <n v="6"/>
    <n v="0"/>
    <n v="34.354799999999997"/>
    <n v="572.58000000000004"/>
    <n v="0"/>
    <x v="3"/>
    <x v="6"/>
    <s v="Q3"/>
    <x v="2"/>
  </r>
  <r>
    <n v="8042"/>
    <s v="CA-2017-121489"/>
    <x v="170"/>
    <x v="1171"/>
    <x v="0"/>
    <s v="CM-11815"/>
    <s v="Candace McMahon"/>
    <x v="1"/>
    <x v="0"/>
    <x v="4"/>
    <s v="Washington"/>
    <x v="60"/>
    <x v="1"/>
    <x v="1350"/>
    <x v="2"/>
    <x v="11"/>
    <x v="1336"/>
    <n v="33.18"/>
    <n v="2"/>
    <n v="0"/>
    <n v="11.613"/>
    <n v="33.18"/>
    <n v="0"/>
    <x v="3"/>
    <x v="6"/>
    <s v="Q3"/>
    <x v="2"/>
  </r>
  <r>
    <n v="8043"/>
    <s v="US-2017-133081"/>
    <x v="825"/>
    <x v="1097"/>
    <x v="1"/>
    <s v="PV-18985"/>
    <s v="Paul Van Hugh"/>
    <x v="2"/>
    <x v="0"/>
    <x v="471"/>
    <s v="Massachusetts"/>
    <x v="564"/>
    <x v="3"/>
    <x v="404"/>
    <x v="2"/>
    <x v="11"/>
    <x v="405"/>
    <n v="63.88"/>
    <n v="4"/>
    <n v="0"/>
    <n v="24.9132"/>
    <n v="63.88"/>
    <n v="0"/>
    <x v="3"/>
    <x v="10"/>
    <s v="Q1"/>
    <x v="3"/>
  </r>
  <r>
    <n v="8044"/>
    <s v="US-2017-133081"/>
    <x v="825"/>
    <x v="1097"/>
    <x v="1"/>
    <s v="PV-18985"/>
    <s v="Paul Van Hugh"/>
    <x v="2"/>
    <x v="0"/>
    <x v="471"/>
    <s v="Massachusetts"/>
    <x v="564"/>
    <x v="3"/>
    <x v="1831"/>
    <x v="0"/>
    <x v="5"/>
    <x v="1819"/>
    <n v="26.72"/>
    <n v="1"/>
    <n v="0"/>
    <n v="11.7568"/>
    <n v="26.72"/>
    <n v="0"/>
    <x v="3"/>
    <x v="10"/>
    <s v="Q1"/>
    <x v="3"/>
  </r>
  <r>
    <n v="8045"/>
    <s v="CA-2017-165008"/>
    <x v="175"/>
    <x v="31"/>
    <x v="0"/>
    <s v="DO-13645"/>
    <s v="Doug O'Connell"/>
    <x v="0"/>
    <x v="0"/>
    <x v="288"/>
    <s v="Utah"/>
    <x v="362"/>
    <x v="1"/>
    <x v="102"/>
    <x v="1"/>
    <x v="8"/>
    <x v="102"/>
    <n v="295.05599999999998"/>
    <n v="9"/>
    <n v="0.2"/>
    <n v="106.95780000000001"/>
    <n v="236.04480000000001"/>
    <n v="59.011200000000002"/>
    <x v="3"/>
    <x v="8"/>
    <s v="Q3"/>
    <x v="5"/>
  </r>
  <r>
    <n v="8046"/>
    <s v="CA-2016-145611"/>
    <x v="873"/>
    <x v="926"/>
    <x v="1"/>
    <s v="HA-14905"/>
    <s v="Helen Abelman"/>
    <x v="0"/>
    <x v="0"/>
    <x v="20"/>
    <s v="New York"/>
    <x v="45"/>
    <x v="3"/>
    <x v="1152"/>
    <x v="1"/>
    <x v="9"/>
    <x v="1140"/>
    <n v="393.25"/>
    <n v="5"/>
    <n v="0"/>
    <n v="129.77250000000001"/>
    <n v="393.25"/>
    <n v="0"/>
    <x v="0"/>
    <x v="8"/>
    <s v="Q3"/>
    <x v="0"/>
  </r>
  <r>
    <n v="8047"/>
    <s v="CA-2016-113600"/>
    <x v="272"/>
    <x v="24"/>
    <x v="0"/>
    <s v="SH-20395"/>
    <s v="Shahid Hopkins"/>
    <x v="0"/>
    <x v="0"/>
    <x v="191"/>
    <s v="Ohio"/>
    <x v="242"/>
    <x v="3"/>
    <x v="1699"/>
    <x v="1"/>
    <x v="8"/>
    <x v="1687"/>
    <n v="2.214"/>
    <n v="3"/>
    <n v="0.7"/>
    <n v="-1.476"/>
    <n v="0.66420000000000012"/>
    <n v="1.5497999999999998"/>
    <x v="0"/>
    <x v="4"/>
    <s v="Q4"/>
    <x v="6"/>
  </r>
  <r>
    <n v="8048"/>
    <s v="CA-2017-130834"/>
    <x v="132"/>
    <x v="373"/>
    <x v="0"/>
    <s v="JM-16195"/>
    <s v="Justin MacKendrick"/>
    <x v="0"/>
    <x v="0"/>
    <x v="40"/>
    <s v="North Carolina"/>
    <x v="124"/>
    <x v="0"/>
    <x v="987"/>
    <x v="1"/>
    <x v="10"/>
    <x v="980"/>
    <n v="16.271999999999998"/>
    <n v="3"/>
    <n v="0.2"/>
    <n v="5.2884000000000002"/>
    <n v="13.0176"/>
    <n v="3.2544"/>
    <x v="3"/>
    <x v="0"/>
    <s v="Q4"/>
    <x v="5"/>
  </r>
  <r>
    <n v="8049"/>
    <s v="CA-2016-168543"/>
    <x v="894"/>
    <x v="445"/>
    <x v="1"/>
    <s v="DK-13225"/>
    <s v="Dean Katz"/>
    <x v="1"/>
    <x v="0"/>
    <x v="20"/>
    <s v="New York"/>
    <x v="45"/>
    <x v="3"/>
    <x v="1725"/>
    <x v="1"/>
    <x v="9"/>
    <x v="1712"/>
    <n v="706.86"/>
    <n v="7"/>
    <n v="0"/>
    <n v="197.92080000000001"/>
    <n v="706.86"/>
    <n v="0"/>
    <x v="0"/>
    <x v="7"/>
    <s v="Q3"/>
    <x v="1"/>
  </r>
  <r>
    <n v="8050"/>
    <s v="CA-2014-144974"/>
    <x v="467"/>
    <x v="839"/>
    <x v="1"/>
    <s v="CM-12715"/>
    <s v="Craig Molinari"/>
    <x v="1"/>
    <x v="0"/>
    <x v="10"/>
    <s v="Pennsylvania"/>
    <x v="11"/>
    <x v="3"/>
    <x v="122"/>
    <x v="1"/>
    <x v="8"/>
    <x v="122"/>
    <n v="5.97"/>
    <n v="5"/>
    <n v="0.7"/>
    <n v="-4.577"/>
    <n v="1.7910000000000001"/>
    <n v="4.1789999999999994"/>
    <x v="2"/>
    <x v="8"/>
    <s v="Q3"/>
    <x v="5"/>
  </r>
  <r>
    <n v="8051"/>
    <s v="CA-2014-144974"/>
    <x v="467"/>
    <x v="839"/>
    <x v="1"/>
    <s v="CM-12715"/>
    <s v="Craig Molinari"/>
    <x v="1"/>
    <x v="0"/>
    <x v="10"/>
    <s v="Pennsylvania"/>
    <x v="11"/>
    <x v="3"/>
    <x v="750"/>
    <x v="0"/>
    <x v="5"/>
    <x v="748"/>
    <n v="21.184000000000001"/>
    <n v="1"/>
    <n v="0.2"/>
    <n v="4.7664"/>
    <n v="16.947200000000002"/>
    <n v="4.2368000000000006"/>
    <x v="2"/>
    <x v="8"/>
    <s v="Q3"/>
    <x v="5"/>
  </r>
  <r>
    <n v="8052"/>
    <s v="CA-2014-144974"/>
    <x v="467"/>
    <x v="839"/>
    <x v="1"/>
    <s v="CM-12715"/>
    <s v="Craig Molinari"/>
    <x v="1"/>
    <x v="0"/>
    <x v="10"/>
    <s v="Pennsylvania"/>
    <x v="11"/>
    <x v="3"/>
    <x v="22"/>
    <x v="1"/>
    <x v="9"/>
    <x v="22"/>
    <n v="41.375999999999998"/>
    <n v="6"/>
    <n v="0.2"/>
    <n v="3.1032000000000002"/>
    <n v="33.1008"/>
    <n v="8.2751999999999999"/>
    <x v="2"/>
    <x v="8"/>
    <s v="Q3"/>
    <x v="5"/>
  </r>
  <r>
    <n v="8053"/>
    <s v="CA-2014-109904"/>
    <x v="686"/>
    <x v="137"/>
    <x v="0"/>
    <s v="BF-10975"/>
    <s v="Barbara Fisher"/>
    <x v="1"/>
    <x v="0"/>
    <x v="20"/>
    <s v="New York"/>
    <x v="29"/>
    <x v="3"/>
    <x v="879"/>
    <x v="1"/>
    <x v="6"/>
    <x v="873"/>
    <n v="17.940000000000001"/>
    <n v="3"/>
    <n v="0"/>
    <n v="4.4850000000000003"/>
    <n v="17.940000000000001"/>
    <n v="0"/>
    <x v="2"/>
    <x v="7"/>
    <s v="Q3"/>
    <x v="2"/>
  </r>
  <r>
    <n v="8054"/>
    <s v="CA-2017-152205"/>
    <x v="394"/>
    <x v="391"/>
    <x v="1"/>
    <s v="SF-20965"/>
    <s v="Sylvia Foulston"/>
    <x v="1"/>
    <x v="0"/>
    <x v="10"/>
    <s v="Pennsylvania"/>
    <x v="63"/>
    <x v="3"/>
    <x v="608"/>
    <x v="1"/>
    <x v="8"/>
    <x v="608"/>
    <n v="2.6549999999999998"/>
    <n v="1"/>
    <n v="0.7"/>
    <n v="-1.8585"/>
    <n v="0.7965000000000001"/>
    <n v="1.8584999999999998"/>
    <x v="3"/>
    <x v="8"/>
    <s v="Q3"/>
    <x v="6"/>
  </r>
  <r>
    <n v="8055"/>
    <s v="CA-2015-121188"/>
    <x v="834"/>
    <x v="136"/>
    <x v="1"/>
    <s v="CB-12025"/>
    <s v="Cassandra Brandow"/>
    <x v="0"/>
    <x v="0"/>
    <x v="1"/>
    <s v="California"/>
    <x v="13"/>
    <x v="1"/>
    <x v="518"/>
    <x v="1"/>
    <x v="4"/>
    <x v="518"/>
    <n v="892.35"/>
    <n v="5"/>
    <n v="0"/>
    <n v="267.70499999999998"/>
    <n v="892.35"/>
    <n v="0"/>
    <x v="1"/>
    <x v="6"/>
    <s v="Q3"/>
    <x v="5"/>
  </r>
  <r>
    <n v="8056"/>
    <s v="CA-2015-121188"/>
    <x v="834"/>
    <x v="136"/>
    <x v="1"/>
    <s v="CB-12025"/>
    <s v="Cassandra Brandow"/>
    <x v="0"/>
    <x v="0"/>
    <x v="1"/>
    <s v="California"/>
    <x v="13"/>
    <x v="1"/>
    <x v="199"/>
    <x v="0"/>
    <x v="0"/>
    <x v="200"/>
    <n v="307.666"/>
    <n v="2"/>
    <n v="0.15"/>
    <n v="28.956800000000001"/>
    <n v="261.51609999999999"/>
    <n v="46.149899999999995"/>
    <x v="1"/>
    <x v="6"/>
    <s v="Q3"/>
    <x v="5"/>
  </r>
  <r>
    <n v="8057"/>
    <s v="CA-2015-121188"/>
    <x v="834"/>
    <x v="136"/>
    <x v="1"/>
    <s v="CB-12025"/>
    <s v="Cassandra Brandow"/>
    <x v="0"/>
    <x v="0"/>
    <x v="1"/>
    <s v="California"/>
    <x v="13"/>
    <x v="1"/>
    <x v="459"/>
    <x v="1"/>
    <x v="4"/>
    <x v="460"/>
    <n v="728.82"/>
    <n v="9"/>
    <n v="0"/>
    <n v="29.152799999999999"/>
    <n v="728.82"/>
    <n v="0"/>
    <x v="1"/>
    <x v="6"/>
    <s v="Q3"/>
    <x v="5"/>
  </r>
  <r>
    <n v="8058"/>
    <s v="CA-2015-121188"/>
    <x v="834"/>
    <x v="136"/>
    <x v="1"/>
    <s v="CB-12025"/>
    <s v="Cassandra Brandow"/>
    <x v="0"/>
    <x v="0"/>
    <x v="1"/>
    <s v="California"/>
    <x v="13"/>
    <x v="1"/>
    <x v="1339"/>
    <x v="1"/>
    <x v="8"/>
    <x v="1324"/>
    <n v="41.36"/>
    <n v="5"/>
    <n v="0.2"/>
    <n v="13.959"/>
    <n v="33.088000000000001"/>
    <n v="8.2720000000000002"/>
    <x v="1"/>
    <x v="6"/>
    <s v="Q3"/>
    <x v="5"/>
  </r>
  <r>
    <n v="8059"/>
    <s v="CA-2015-121188"/>
    <x v="834"/>
    <x v="136"/>
    <x v="1"/>
    <s v="CB-12025"/>
    <s v="Cassandra Brandow"/>
    <x v="0"/>
    <x v="0"/>
    <x v="1"/>
    <s v="California"/>
    <x v="13"/>
    <x v="1"/>
    <x v="831"/>
    <x v="2"/>
    <x v="7"/>
    <x v="826"/>
    <n v="43.176000000000002"/>
    <n v="3"/>
    <n v="0.2"/>
    <n v="15.111599999999999"/>
    <n v="34.540800000000004"/>
    <n v="8.6352000000000011"/>
    <x v="1"/>
    <x v="6"/>
    <s v="Q3"/>
    <x v="5"/>
  </r>
  <r>
    <n v="8060"/>
    <s v="CA-2015-121188"/>
    <x v="834"/>
    <x v="136"/>
    <x v="1"/>
    <s v="CB-12025"/>
    <s v="Cassandra Brandow"/>
    <x v="0"/>
    <x v="0"/>
    <x v="1"/>
    <s v="California"/>
    <x v="13"/>
    <x v="1"/>
    <x v="1035"/>
    <x v="0"/>
    <x v="5"/>
    <x v="325"/>
    <n v="4.16"/>
    <n v="2"/>
    <n v="0"/>
    <n v="1.7472000000000001"/>
    <n v="4.16"/>
    <n v="0"/>
    <x v="1"/>
    <x v="6"/>
    <s v="Q3"/>
    <x v="5"/>
  </r>
  <r>
    <n v="8061"/>
    <s v="CA-2015-156013"/>
    <x v="1181"/>
    <x v="1068"/>
    <x v="1"/>
    <s v="TC-20980"/>
    <s v="Tamara Chand"/>
    <x v="1"/>
    <x v="0"/>
    <x v="85"/>
    <s v="New York"/>
    <x v="254"/>
    <x v="3"/>
    <x v="314"/>
    <x v="1"/>
    <x v="10"/>
    <x v="314"/>
    <n v="61.4"/>
    <n v="5"/>
    <n v="0"/>
    <n v="28.858000000000001"/>
    <n v="61.4"/>
    <n v="0"/>
    <x v="1"/>
    <x v="8"/>
    <s v="Q3"/>
    <x v="1"/>
  </r>
  <r>
    <n v="8062"/>
    <s v="CA-2015-156013"/>
    <x v="1181"/>
    <x v="1068"/>
    <x v="1"/>
    <s v="TC-20980"/>
    <s v="Tamara Chand"/>
    <x v="1"/>
    <x v="0"/>
    <x v="85"/>
    <s v="New York"/>
    <x v="254"/>
    <x v="3"/>
    <x v="1329"/>
    <x v="1"/>
    <x v="8"/>
    <x v="1314"/>
    <n v="24.448"/>
    <n v="2"/>
    <n v="0.2"/>
    <n v="8.8623999999999992"/>
    <n v="19.558400000000002"/>
    <n v="4.8896000000000006"/>
    <x v="1"/>
    <x v="8"/>
    <s v="Q3"/>
    <x v="1"/>
  </r>
  <r>
    <n v="8063"/>
    <s v="CA-2016-132997"/>
    <x v="77"/>
    <x v="333"/>
    <x v="2"/>
    <s v="LW-17215"/>
    <s v="Luke Weiss"/>
    <x v="0"/>
    <x v="0"/>
    <x v="30"/>
    <s v="New York"/>
    <x v="144"/>
    <x v="3"/>
    <x v="506"/>
    <x v="2"/>
    <x v="7"/>
    <x v="506"/>
    <n v="263.95999999999998"/>
    <n v="4"/>
    <n v="0"/>
    <n v="71.269199999999998"/>
    <n v="263.95999999999998"/>
    <n v="0"/>
    <x v="0"/>
    <x v="0"/>
    <s v="Q4"/>
    <x v="2"/>
  </r>
  <r>
    <n v="8064"/>
    <s v="CA-2016-132997"/>
    <x v="77"/>
    <x v="333"/>
    <x v="2"/>
    <s v="LW-17215"/>
    <s v="Luke Weiss"/>
    <x v="0"/>
    <x v="0"/>
    <x v="30"/>
    <s v="New York"/>
    <x v="144"/>
    <x v="3"/>
    <x v="1211"/>
    <x v="2"/>
    <x v="7"/>
    <x v="1196"/>
    <n v="359.97"/>
    <n v="3"/>
    <n v="0"/>
    <n v="100.7916"/>
    <n v="359.97"/>
    <n v="0"/>
    <x v="0"/>
    <x v="0"/>
    <s v="Q4"/>
    <x v="2"/>
  </r>
  <r>
    <n v="8065"/>
    <s v="CA-2016-132997"/>
    <x v="77"/>
    <x v="333"/>
    <x v="2"/>
    <s v="LW-17215"/>
    <s v="Luke Weiss"/>
    <x v="0"/>
    <x v="0"/>
    <x v="30"/>
    <s v="New York"/>
    <x v="144"/>
    <x v="3"/>
    <x v="1347"/>
    <x v="1"/>
    <x v="10"/>
    <x v="1332"/>
    <n v="12.96"/>
    <n v="2"/>
    <n v="0"/>
    <n v="6.2207999999999997"/>
    <n v="12.96"/>
    <n v="0"/>
    <x v="0"/>
    <x v="0"/>
    <s v="Q4"/>
    <x v="2"/>
  </r>
  <r>
    <n v="8066"/>
    <s v="CA-2016-132997"/>
    <x v="77"/>
    <x v="333"/>
    <x v="2"/>
    <s v="LW-17215"/>
    <s v="Luke Weiss"/>
    <x v="0"/>
    <x v="0"/>
    <x v="30"/>
    <s v="New York"/>
    <x v="144"/>
    <x v="3"/>
    <x v="41"/>
    <x v="1"/>
    <x v="4"/>
    <x v="41"/>
    <n v="116.82"/>
    <n v="3"/>
    <n v="0"/>
    <n v="5.8410000000000002"/>
    <n v="116.82"/>
    <n v="0"/>
    <x v="0"/>
    <x v="0"/>
    <s v="Q4"/>
    <x v="2"/>
  </r>
  <r>
    <n v="8067"/>
    <s v="CA-2016-132997"/>
    <x v="77"/>
    <x v="333"/>
    <x v="2"/>
    <s v="LW-17215"/>
    <s v="Luke Weiss"/>
    <x v="0"/>
    <x v="0"/>
    <x v="30"/>
    <s v="New York"/>
    <x v="144"/>
    <x v="3"/>
    <x v="1591"/>
    <x v="1"/>
    <x v="8"/>
    <x v="1583"/>
    <n v="276.78399999999999"/>
    <n v="2"/>
    <n v="0.2"/>
    <n v="89.954800000000006"/>
    <n v="221.4272"/>
    <n v="55.3568"/>
    <x v="0"/>
    <x v="0"/>
    <s v="Q4"/>
    <x v="2"/>
  </r>
  <r>
    <n v="8068"/>
    <s v="US-2015-160563"/>
    <x v="1182"/>
    <x v="994"/>
    <x v="1"/>
    <s v="NS-18640"/>
    <s v="Noel Staavos"/>
    <x v="1"/>
    <x v="0"/>
    <x v="8"/>
    <s v="California"/>
    <x v="9"/>
    <x v="1"/>
    <x v="428"/>
    <x v="2"/>
    <x v="11"/>
    <x v="428"/>
    <n v="239.97"/>
    <n v="3"/>
    <n v="0"/>
    <n v="86.389200000000002"/>
    <n v="239.97"/>
    <n v="0"/>
    <x v="1"/>
    <x v="2"/>
    <s v="Q4"/>
    <x v="0"/>
  </r>
  <r>
    <n v="8069"/>
    <s v="US-2015-160563"/>
    <x v="1182"/>
    <x v="994"/>
    <x v="1"/>
    <s v="NS-18640"/>
    <s v="Noel Staavos"/>
    <x v="1"/>
    <x v="0"/>
    <x v="8"/>
    <s v="California"/>
    <x v="9"/>
    <x v="1"/>
    <x v="1565"/>
    <x v="0"/>
    <x v="5"/>
    <x v="1556"/>
    <n v="16.02"/>
    <n v="6"/>
    <n v="0"/>
    <n v="6.0876000000000001"/>
    <n v="16.02"/>
    <n v="0"/>
    <x v="1"/>
    <x v="2"/>
    <s v="Q4"/>
    <x v="0"/>
  </r>
  <r>
    <n v="8070"/>
    <s v="CA-2017-151750"/>
    <x v="314"/>
    <x v="838"/>
    <x v="1"/>
    <s v="JM-15250"/>
    <s v="Janet Martin"/>
    <x v="0"/>
    <x v="0"/>
    <x v="114"/>
    <s v="Texas"/>
    <x v="143"/>
    <x v="2"/>
    <x v="418"/>
    <x v="1"/>
    <x v="4"/>
    <x v="418"/>
    <n v="454.56"/>
    <n v="5"/>
    <n v="0.2"/>
    <n v="-107.958"/>
    <n v="363.64800000000002"/>
    <n v="90.912000000000006"/>
    <x v="3"/>
    <x v="9"/>
    <s v="Q1"/>
    <x v="1"/>
  </r>
  <r>
    <n v="8071"/>
    <s v="CA-2017-151750"/>
    <x v="314"/>
    <x v="838"/>
    <x v="1"/>
    <s v="JM-15250"/>
    <s v="Janet Martin"/>
    <x v="0"/>
    <x v="0"/>
    <x v="114"/>
    <s v="Texas"/>
    <x v="143"/>
    <x v="2"/>
    <x v="1454"/>
    <x v="0"/>
    <x v="5"/>
    <x v="1440"/>
    <n v="141.41999999999999"/>
    <n v="5"/>
    <n v="0.6"/>
    <n v="-187.38149999999999"/>
    <n v="56.567999999999998"/>
    <n v="84.85199999999999"/>
    <x v="3"/>
    <x v="9"/>
    <s v="Q1"/>
    <x v="1"/>
  </r>
  <r>
    <n v="8072"/>
    <s v="CA-2017-151750"/>
    <x v="314"/>
    <x v="838"/>
    <x v="1"/>
    <s v="JM-15250"/>
    <s v="Janet Martin"/>
    <x v="0"/>
    <x v="0"/>
    <x v="114"/>
    <s v="Texas"/>
    <x v="143"/>
    <x v="2"/>
    <x v="637"/>
    <x v="0"/>
    <x v="1"/>
    <x v="637"/>
    <n v="310.74400000000003"/>
    <n v="4"/>
    <n v="0.3"/>
    <n v="-26.635200000000001"/>
    <n v="217.52080000000001"/>
    <n v="93.223200000000006"/>
    <x v="3"/>
    <x v="9"/>
    <s v="Q1"/>
    <x v="1"/>
  </r>
  <r>
    <n v="8073"/>
    <s v="CA-2017-151750"/>
    <x v="314"/>
    <x v="838"/>
    <x v="1"/>
    <s v="JM-15250"/>
    <s v="Janet Martin"/>
    <x v="0"/>
    <x v="0"/>
    <x v="114"/>
    <s v="Texas"/>
    <x v="143"/>
    <x v="2"/>
    <x v="703"/>
    <x v="1"/>
    <x v="6"/>
    <x v="703"/>
    <n v="12.736000000000001"/>
    <n v="4"/>
    <n v="0.2"/>
    <n v="2.2288000000000001"/>
    <n v="10.188800000000001"/>
    <n v="2.5472000000000001"/>
    <x v="3"/>
    <x v="9"/>
    <s v="Q1"/>
    <x v="1"/>
  </r>
  <r>
    <n v="8074"/>
    <s v="CA-2017-151750"/>
    <x v="314"/>
    <x v="838"/>
    <x v="1"/>
    <s v="JM-15250"/>
    <s v="Janet Martin"/>
    <x v="0"/>
    <x v="0"/>
    <x v="114"/>
    <s v="Texas"/>
    <x v="143"/>
    <x v="2"/>
    <x v="625"/>
    <x v="1"/>
    <x v="8"/>
    <x v="625"/>
    <n v="6.47"/>
    <n v="5"/>
    <n v="0.8"/>
    <n v="-9.7050000000000001"/>
    <n v="1.2939999999999996"/>
    <n v="5.1760000000000002"/>
    <x v="3"/>
    <x v="9"/>
    <s v="Q1"/>
    <x v="1"/>
  </r>
  <r>
    <n v="8075"/>
    <s v="CA-2017-151750"/>
    <x v="314"/>
    <x v="838"/>
    <x v="1"/>
    <s v="JM-15250"/>
    <s v="Janet Martin"/>
    <x v="0"/>
    <x v="0"/>
    <x v="114"/>
    <s v="Texas"/>
    <x v="143"/>
    <x v="2"/>
    <x v="185"/>
    <x v="1"/>
    <x v="8"/>
    <x v="186"/>
    <n v="13.747999999999999"/>
    <n v="14"/>
    <n v="0.8"/>
    <n v="-22.684200000000001"/>
    <n v="2.7495999999999992"/>
    <n v="10.9984"/>
    <x v="3"/>
    <x v="9"/>
    <s v="Q1"/>
    <x v="1"/>
  </r>
  <r>
    <n v="8076"/>
    <s v="CA-2017-151750"/>
    <x v="314"/>
    <x v="838"/>
    <x v="1"/>
    <s v="JM-15250"/>
    <s v="Janet Martin"/>
    <x v="0"/>
    <x v="0"/>
    <x v="114"/>
    <s v="Texas"/>
    <x v="143"/>
    <x v="2"/>
    <x v="513"/>
    <x v="1"/>
    <x v="9"/>
    <x v="513"/>
    <n v="15.224"/>
    <n v="2"/>
    <n v="0.8"/>
    <n v="-38.821199999999997"/>
    <n v="3.0447999999999995"/>
    <n v="12.179200000000002"/>
    <x v="3"/>
    <x v="9"/>
    <s v="Q1"/>
    <x v="1"/>
  </r>
  <r>
    <n v="8077"/>
    <s v="CA-2015-106187"/>
    <x v="537"/>
    <x v="155"/>
    <x v="1"/>
    <s v="RF-19345"/>
    <s v="Randy Ferguson"/>
    <x v="1"/>
    <x v="0"/>
    <x v="502"/>
    <s v="Georgia"/>
    <x v="598"/>
    <x v="0"/>
    <x v="645"/>
    <x v="0"/>
    <x v="5"/>
    <x v="645"/>
    <n v="27.42"/>
    <n v="3"/>
    <n v="0"/>
    <n v="9.3228000000000009"/>
    <n v="27.42"/>
    <n v="0"/>
    <x v="1"/>
    <x v="1"/>
    <s v="Q2"/>
    <x v="0"/>
  </r>
  <r>
    <n v="8078"/>
    <s v="CA-2015-106187"/>
    <x v="537"/>
    <x v="155"/>
    <x v="1"/>
    <s v="RF-19345"/>
    <s v="Randy Ferguson"/>
    <x v="1"/>
    <x v="0"/>
    <x v="502"/>
    <s v="Georgia"/>
    <x v="598"/>
    <x v="0"/>
    <x v="896"/>
    <x v="1"/>
    <x v="8"/>
    <x v="889"/>
    <n v="165.98"/>
    <n v="1"/>
    <n v="0"/>
    <n v="74.691000000000003"/>
    <n v="165.98"/>
    <n v="0"/>
    <x v="1"/>
    <x v="1"/>
    <s v="Q2"/>
    <x v="0"/>
  </r>
  <r>
    <n v="8079"/>
    <s v="CA-2015-106187"/>
    <x v="537"/>
    <x v="155"/>
    <x v="1"/>
    <s v="RF-19345"/>
    <s v="Randy Ferguson"/>
    <x v="1"/>
    <x v="0"/>
    <x v="502"/>
    <s v="Georgia"/>
    <x v="598"/>
    <x v="0"/>
    <x v="1371"/>
    <x v="2"/>
    <x v="11"/>
    <x v="1356"/>
    <n v="75"/>
    <n v="3"/>
    <n v="0"/>
    <n v="18"/>
    <n v="75"/>
    <n v="0"/>
    <x v="1"/>
    <x v="1"/>
    <s v="Q2"/>
    <x v="0"/>
  </r>
  <r>
    <n v="8080"/>
    <s v="US-2016-164945"/>
    <x v="441"/>
    <x v="902"/>
    <x v="1"/>
    <s v="CA-12055"/>
    <s v="Cathy Armstrong"/>
    <x v="2"/>
    <x v="0"/>
    <x v="20"/>
    <s v="New York"/>
    <x v="29"/>
    <x v="3"/>
    <x v="301"/>
    <x v="1"/>
    <x v="8"/>
    <x v="301"/>
    <n v="134.27199999999999"/>
    <n v="8"/>
    <n v="0.2"/>
    <n v="46.995199999999997"/>
    <n v="107.41759999999999"/>
    <n v="26.854399999999998"/>
    <x v="0"/>
    <x v="0"/>
    <s v="Q4"/>
    <x v="0"/>
  </r>
  <r>
    <n v="8081"/>
    <s v="CA-2015-150714"/>
    <x v="662"/>
    <x v="666"/>
    <x v="1"/>
    <s v="KH-16690"/>
    <s v="Kristen Hastings"/>
    <x v="1"/>
    <x v="0"/>
    <x v="24"/>
    <s v="Oregon"/>
    <x v="329"/>
    <x v="1"/>
    <x v="933"/>
    <x v="1"/>
    <x v="2"/>
    <x v="926"/>
    <n v="146.54400000000001"/>
    <n v="6"/>
    <n v="0.2"/>
    <n v="47.626800000000003"/>
    <n v="117.23520000000002"/>
    <n v="29.308800000000005"/>
    <x v="1"/>
    <x v="2"/>
    <s v="Q4"/>
    <x v="2"/>
  </r>
  <r>
    <n v="8082"/>
    <s v="CA-2015-150714"/>
    <x v="662"/>
    <x v="666"/>
    <x v="1"/>
    <s v="KH-16690"/>
    <s v="Kristen Hastings"/>
    <x v="1"/>
    <x v="0"/>
    <x v="24"/>
    <s v="Oregon"/>
    <x v="329"/>
    <x v="1"/>
    <x v="1766"/>
    <x v="1"/>
    <x v="10"/>
    <x v="1755"/>
    <n v="131.904"/>
    <n v="3"/>
    <n v="0.2"/>
    <n v="47.815199999999997"/>
    <n v="105.5232"/>
    <n v="26.380800000000001"/>
    <x v="1"/>
    <x v="2"/>
    <s v="Q4"/>
    <x v="2"/>
  </r>
  <r>
    <n v="8083"/>
    <s v="CA-2015-150714"/>
    <x v="662"/>
    <x v="666"/>
    <x v="1"/>
    <s v="KH-16690"/>
    <s v="Kristen Hastings"/>
    <x v="1"/>
    <x v="0"/>
    <x v="24"/>
    <s v="Oregon"/>
    <x v="329"/>
    <x v="1"/>
    <x v="543"/>
    <x v="1"/>
    <x v="9"/>
    <x v="543"/>
    <n v="203.88"/>
    <n v="5"/>
    <n v="0.2"/>
    <n v="20.388000000000002"/>
    <n v="163.10400000000001"/>
    <n v="40.776000000000003"/>
    <x v="1"/>
    <x v="2"/>
    <s v="Q4"/>
    <x v="2"/>
  </r>
  <r>
    <n v="8084"/>
    <s v="CA-2015-150714"/>
    <x v="662"/>
    <x v="666"/>
    <x v="1"/>
    <s v="KH-16690"/>
    <s v="Kristen Hastings"/>
    <x v="1"/>
    <x v="0"/>
    <x v="24"/>
    <s v="Oregon"/>
    <x v="329"/>
    <x v="1"/>
    <x v="1282"/>
    <x v="1"/>
    <x v="8"/>
    <x v="1267"/>
    <n v="14.301"/>
    <n v="7"/>
    <n v="0.7"/>
    <n v="-10.487399999999999"/>
    <n v="4.2903000000000011"/>
    <n v="10.0107"/>
    <x v="1"/>
    <x v="2"/>
    <s v="Q4"/>
    <x v="2"/>
  </r>
  <r>
    <n v="8085"/>
    <s v="CA-2015-150714"/>
    <x v="662"/>
    <x v="666"/>
    <x v="1"/>
    <s v="KH-16690"/>
    <s v="Kristen Hastings"/>
    <x v="1"/>
    <x v="0"/>
    <x v="24"/>
    <s v="Oregon"/>
    <x v="329"/>
    <x v="1"/>
    <x v="435"/>
    <x v="1"/>
    <x v="4"/>
    <x v="435"/>
    <n v="718.64"/>
    <n v="10"/>
    <n v="0.2"/>
    <n v="-161.69399999999999"/>
    <n v="574.91200000000003"/>
    <n v="143.72800000000001"/>
    <x v="1"/>
    <x v="2"/>
    <s v="Q4"/>
    <x v="2"/>
  </r>
  <r>
    <n v="8086"/>
    <s v="CA-2016-105753"/>
    <x v="201"/>
    <x v="936"/>
    <x v="1"/>
    <s v="LC-16960"/>
    <s v="Lindsay Castell"/>
    <x v="2"/>
    <x v="0"/>
    <x v="81"/>
    <s v="Virginia"/>
    <x v="101"/>
    <x v="0"/>
    <x v="390"/>
    <x v="0"/>
    <x v="5"/>
    <x v="391"/>
    <n v="61.1"/>
    <n v="5"/>
    <n v="0"/>
    <n v="18.329999999999998"/>
    <n v="61.1"/>
    <n v="0"/>
    <x v="0"/>
    <x v="2"/>
    <s v="Q4"/>
    <x v="6"/>
  </r>
  <r>
    <n v="8087"/>
    <s v="CA-2017-120894"/>
    <x v="1045"/>
    <x v="1060"/>
    <x v="1"/>
    <s v="JL-15130"/>
    <s v="Jack Lebron"/>
    <x v="0"/>
    <x v="0"/>
    <x v="40"/>
    <s v="North Carolina"/>
    <x v="124"/>
    <x v="0"/>
    <x v="1267"/>
    <x v="1"/>
    <x v="9"/>
    <x v="1251"/>
    <n v="28.08"/>
    <n v="3"/>
    <n v="0.2"/>
    <n v="5.2649999999999997"/>
    <n v="22.463999999999999"/>
    <n v="5.6159999999999997"/>
    <x v="3"/>
    <x v="3"/>
    <s v="Q2"/>
    <x v="5"/>
  </r>
  <r>
    <n v="8088"/>
    <s v="CA-2016-106621"/>
    <x v="321"/>
    <x v="152"/>
    <x v="0"/>
    <s v="DM-12955"/>
    <s v="Dario Medina"/>
    <x v="1"/>
    <x v="0"/>
    <x v="420"/>
    <s v="Arizona"/>
    <x v="510"/>
    <x v="1"/>
    <x v="836"/>
    <x v="1"/>
    <x v="6"/>
    <x v="831"/>
    <n v="10.496"/>
    <n v="4"/>
    <n v="0.2"/>
    <n v="1.1808000000000001"/>
    <n v="8.3968000000000007"/>
    <n v="2.0992000000000002"/>
    <x v="0"/>
    <x v="8"/>
    <s v="Q3"/>
    <x v="6"/>
  </r>
  <r>
    <n v="8089"/>
    <s v="CA-2015-107020"/>
    <x v="848"/>
    <x v="933"/>
    <x v="1"/>
    <s v="MV-18190"/>
    <s v="Mike Vittorini"/>
    <x v="0"/>
    <x v="0"/>
    <x v="272"/>
    <s v="California"/>
    <x v="341"/>
    <x v="1"/>
    <x v="691"/>
    <x v="1"/>
    <x v="8"/>
    <x v="691"/>
    <n v="39.92"/>
    <n v="2"/>
    <n v="0.2"/>
    <n v="12.974"/>
    <n v="31.936000000000003"/>
    <n v="7.9840000000000009"/>
    <x v="1"/>
    <x v="7"/>
    <s v="Q3"/>
    <x v="5"/>
  </r>
  <r>
    <n v="8090"/>
    <s v="US-2015-117492"/>
    <x v="976"/>
    <x v="1281"/>
    <x v="2"/>
    <s v="NS-18640"/>
    <s v="Noel Staavos"/>
    <x v="1"/>
    <x v="0"/>
    <x v="248"/>
    <s v="Maryland"/>
    <x v="307"/>
    <x v="3"/>
    <x v="22"/>
    <x v="1"/>
    <x v="9"/>
    <x v="22"/>
    <n v="77.58"/>
    <n v="9"/>
    <n v="0"/>
    <n v="20.1708"/>
    <n v="77.58"/>
    <n v="0"/>
    <x v="1"/>
    <x v="6"/>
    <s v="Q3"/>
    <x v="5"/>
  </r>
  <r>
    <n v="8091"/>
    <s v="CA-2014-101392"/>
    <x v="1035"/>
    <x v="623"/>
    <x v="1"/>
    <s v="AS-10630"/>
    <s v="Ann Steele"/>
    <x v="2"/>
    <x v="0"/>
    <x v="4"/>
    <s v="Washington"/>
    <x v="5"/>
    <x v="1"/>
    <x v="1424"/>
    <x v="1"/>
    <x v="4"/>
    <x v="1412"/>
    <n v="269.36"/>
    <n v="7"/>
    <n v="0"/>
    <n v="70.033600000000007"/>
    <n v="269.36"/>
    <n v="0"/>
    <x v="2"/>
    <x v="4"/>
    <s v="Q4"/>
    <x v="1"/>
  </r>
  <r>
    <n v="8092"/>
    <s v="CA-2015-127502"/>
    <x v="895"/>
    <x v="1282"/>
    <x v="1"/>
    <s v="MT-17815"/>
    <s v="Meg Tillman"/>
    <x v="0"/>
    <x v="0"/>
    <x v="8"/>
    <s v="California"/>
    <x v="94"/>
    <x v="1"/>
    <x v="745"/>
    <x v="1"/>
    <x v="2"/>
    <x v="743"/>
    <n v="5.76"/>
    <n v="2"/>
    <n v="0"/>
    <n v="2.8224"/>
    <n v="5.76"/>
    <n v="0"/>
    <x v="1"/>
    <x v="4"/>
    <s v="Q4"/>
    <x v="6"/>
  </r>
  <r>
    <n v="8093"/>
    <s v="CA-2017-143658"/>
    <x v="1183"/>
    <x v="87"/>
    <x v="0"/>
    <s v="SR-20425"/>
    <s v="Sharelle Roach"/>
    <x v="2"/>
    <x v="0"/>
    <x v="20"/>
    <s v="New York"/>
    <x v="45"/>
    <x v="3"/>
    <x v="940"/>
    <x v="1"/>
    <x v="6"/>
    <x v="933"/>
    <n v="109.9"/>
    <n v="5"/>
    <n v="0"/>
    <n v="32.97"/>
    <n v="109.9"/>
    <n v="0"/>
    <x v="3"/>
    <x v="0"/>
    <s v="Q4"/>
    <x v="4"/>
  </r>
  <r>
    <n v="8094"/>
    <s v="CA-2017-133046"/>
    <x v="944"/>
    <x v="608"/>
    <x v="0"/>
    <s v="DK-13375"/>
    <s v="Dennis Kane"/>
    <x v="0"/>
    <x v="0"/>
    <x v="4"/>
    <s v="Washington"/>
    <x v="60"/>
    <x v="1"/>
    <x v="740"/>
    <x v="0"/>
    <x v="5"/>
    <x v="222"/>
    <n v="23.88"/>
    <n v="3"/>
    <n v="0"/>
    <n v="10.507199999999999"/>
    <n v="23.88"/>
    <n v="0"/>
    <x v="3"/>
    <x v="7"/>
    <s v="Q3"/>
    <x v="6"/>
  </r>
  <r>
    <n v="8095"/>
    <s v="CA-2017-133046"/>
    <x v="944"/>
    <x v="608"/>
    <x v="0"/>
    <s v="DK-13375"/>
    <s v="Dennis Kane"/>
    <x v="0"/>
    <x v="0"/>
    <x v="4"/>
    <s v="Washington"/>
    <x v="60"/>
    <x v="1"/>
    <x v="1254"/>
    <x v="1"/>
    <x v="10"/>
    <x v="1238"/>
    <n v="26.2"/>
    <n v="4"/>
    <n v="0"/>
    <n v="12.052"/>
    <n v="26.2"/>
    <n v="0"/>
    <x v="3"/>
    <x v="7"/>
    <s v="Q3"/>
    <x v="6"/>
  </r>
  <r>
    <n v="8096"/>
    <s v="CA-2017-133046"/>
    <x v="944"/>
    <x v="608"/>
    <x v="0"/>
    <s v="DK-13375"/>
    <s v="Dennis Kane"/>
    <x v="0"/>
    <x v="0"/>
    <x v="4"/>
    <s v="Washington"/>
    <x v="60"/>
    <x v="1"/>
    <x v="1290"/>
    <x v="1"/>
    <x v="10"/>
    <x v="1276"/>
    <n v="12.96"/>
    <n v="2"/>
    <n v="0"/>
    <n v="6.2207999999999997"/>
    <n v="12.96"/>
    <n v="0"/>
    <x v="3"/>
    <x v="7"/>
    <s v="Q3"/>
    <x v="6"/>
  </r>
  <r>
    <n v="8097"/>
    <s v="CA-2017-133046"/>
    <x v="944"/>
    <x v="608"/>
    <x v="0"/>
    <s v="DK-13375"/>
    <s v="Dennis Kane"/>
    <x v="0"/>
    <x v="0"/>
    <x v="4"/>
    <s v="Washington"/>
    <x v="60"/>
    <x v="1"/>
    <x v="437"/>
    <x v="2"/>
    <x v="11"/>
    <x v="437"/>
    <n v="234.95"/>
    <n v="5"/>
    <n v="0"/>
    <n v="32.893000000000001"/>
    <n v="234.95"/>
    <n v="0"/>
    <x v="3"/>
    <x v="7"/>
    <s v="Q3"/>
    <x v="6"/>
  </r>
  <r>
    <n v="8098"/>
    <s v="CA-2017-122798"/>
    <x v="116"/>
    <x v="378"/>
    <x v="1"/>
    <s v="SV-20935"/>
    <s v="Susan Vittorini"/>
    <x v="0"/>
    <x v="0"/>
    <x v="305"/>
    <s v="New Mexico"/>
    <x v="382"/>
    <x v="1"/>
    <x v="392"/>
    <x v="1"/>
    <x v="4"/>
    <x v="393"/>
    <n v="118.25"/>
    <n v="5"/>
    <n v="0"/>
    <n v="34.292499999999997"/>
    <n v="118.25"/>
    <n v="0"/>
    <x v="3"/>
    <x v="4"/>
    <s v="Q4"/>
    <x v="6"/>
  </r>
  <r>
    <n v="8099"/>
    <s v="CA-2017-122798"/>
    <x v="116"/>
    <x v="378"/>
    <x v="1"/>
    <s v="SV-20935"/>
    <s v="Susan Vittorini"/>
    <x v="0"/>
    <x v="0"/>
    <x v="305"/>
    <s v="New Mexico"/>
    <x v="382"/>
    <x v="1"/>
    <x v="1433"/>
    <x v="1"/>
    <x v="10"/>
    <x v="1421"/>
    <n v="4.28"/>
    <n v="1"/>
    <n v="0"/>
    <n v="1.9259999999999999"/>
    <n v="4.28"/>
    <n v="0"/>
    <x v="3"/>
    <x v="4"/>
    <s v="Q4"/>
    <x v="6"/>
  </r>
  <r>
    <n v="8100"/>
    <s v="CA-2016-169663"/>
    <x v="612"/>
    <x v="20"/>
    <x v="2"/>
    <s v="RH-19510"/>
    <s v="Rick Huthwaite"/>
    <x v="2"/>
    <x v="0"/>
    <x v="1"/>
    <s v="California"/>
    <x v="62"/>
    <x v="1"/>
    <x v="1044"/>
    <x v="2"/>
    <x v="11"/>
    <x v="1033"/>
    <n v="26.85"/>
    <n v="3"/>
    <n v="0"/>
    <n v="5.1014999999999997"/>
    <n v="26.85"/>
    <n v="0"/>
    <x v="0"/>
    <x v="10"/>
    <s v="Q1"/>
    <x v="6"/>
  </r>
  <r>
    <n v="8101"/>
    <s v="CA-2016-169663"/>
    <x v="612"/>
    <x v="20"/>
    <x v="2"/>
    <s v="RH-19510"/>
    <s v="Rick Huthwaite"/>
    <x v="2"/>
    <x v="0"/>
    <x v="1"/>
    <s v="California"/>
    <x v="62"/>
    <x v="1"/>
    <x v="1832"/>
    <x v="2"/>
    <x v="15"/>
    <x v="1820"/>
    <n v="3357.6"/>
    <n v="3"/>
    <n v="0.2"/>
    <n v="377.73"/>
    <n v="2686.08"/>
    <n v="671.52"/>
    <x v="0"/>
    <x v="10"/>
    <s v="Q1"/>
    <x v="6"/>
  </r>
  <r>
    <n v="8102"/>
    <s v="CA-2015-149846"/>
    <x v="1184"/>
    <x v="1226"/>
    <x v="1"/>
    <s v="SB-20185"/>
    <s v="Sarah Brown"/>
    <x v="0"/>
    <x v="0"/>
    <x v="1"/>
    <s v="California"/>
    <x v="62"/>
    <x v="1"/>
    <x v="617"/>
    <x v="1"/>
    <x v="2"/>
    <x v="617"/>
    <n v="8.26"/>
    <n v="2"/>
    <n v="0"/>
    <n v="3.7995999999999999"/>
    <n v="8.26"/>
    <n v="0"/>
    <x v="1"/>
    <x v="5"/>
    <s v="Q2"/>
    <x v="5"/>
  </r>
  <r>
    <n v="8103"/>
    <s v="CA-2015-149846"/>
    <x v="1184"/>
    <x v="1226"/>
    <x v="1"/>
    <s v="SB-20185"/>
    <s v="Sarah Brown"/>
    <x v="0"/>
    <x v="0"/>
    <x v="1"/>
    <s v="California"/>
    <x v="62"/>
    <x v="1"/>
    <x v="668"/>
    <x v="2"/>
    <x v="15"/>
    <x v="668"/>
    <n v="2973.32"/>
    <n v="7"/>
    <n v="0.2"/>
    <n v="334.49849999999998"/>
    <n v="2378.6560000000004"/>
    <n v="594.6640000000001"/>
    <x v="1"/>
    <x v="5"/>
    <s v="Q2"/>
    <x v="5"/>
  </r>
  <r>
    <n v="8104"/>
    <s v="CA-2015-149846"/>
    <x v="1184"/>
    <x v="1226"/>
    <x v="1"/>
    <s v="SB-20185"/>
    <s v="Sarah Brown"/>
    <x v="0"/>
    <x v="0"/>
    <x v="1"/>
    <s v="California"/>
    <x v="62"/>
    <x v="1"/>
    <x v="328"/>
    <x v="1"/>
    <x v="4"/>
    <x v="328"/>
    <n v="104.79"/>
    <n v="7"/>
    <n v="0"/>
    <n v="29.341200000000001"/>
    <n v="104.79"/>
    <n v="0"/>
    <x v="1"/>
    <x v="5"/>
    <s v="Q2"/>
    <x v="5"/>
  </r>
  <r>
    <n v="8105"/>
    <s v="CA-2015-149846"/>
    <x v="1184"/>
    <x v="1226"/>
    <x v="1"/>
    <s v="SB-20185"/>
    <s v="Sarah Brown"/>
    <x v="0"/>
    <x v="0"/>
    <x v="1"/>
    <s v="California"/>
    <x v="62"/>
    <x v="1"/>
    <x v="297"/>
    <x v="2"/>
    <x v="7"/>
    <x v="297"/>
    <n v="775.72799999999995"/>
    <n v="6"/>
    <n v="0.2"/>
    <n v="58.179600000000001"/>
    <n v="620.58240000000001"/>
    <n v="155.1456"/>
    <x v="1"/>
    <x v="5"/>
    <s v="Q2"/>
    <x v="5"/>
  </r>
  <r>
    <n v="8106"/>
    <s v="CA-2017-159149"/>
    <x v="922"/>
    <x v="822"/>
    <x v="2"/>
    <s v="CR-12820"/>
    <s v="Cyra Reiten"/>
    <x v="2"/>
    <x v="0"/>
    <x v="12"/>
    <s v="Texas"/>
    <x v="16"/>
    <x v="2"/>
    <x v="419"/>
    <x v="0"/>
    <x v="0"/>
    <x v="419"/>
    <n v="89.066400000000002"/>
    <n v="1"/>
    <n v="0.32"/>
    <n v="-17.0274"/>
    <n v="60.565151999999998"/>
    <n v="28.501248"/>
    <x v="3"/>
    <x v="11"/>
    <s v="Q1"/>
    <x v="5"/>
  </r>
  <r>
    <n v="8107"/>
    <s v="CA-2017-159149"/>
    <x v="922"/>
    <x v="822"/>
    <x v="2"/>
    <s v="CR-12820"/>
    <s v="Cyra Reiten"/>
    <x v="2"/>
    <x v="0"/>
    <x v="12"/>
    <s v="Texas"/>
    <x v="16"/>
    <x v="2"/>
    <x v="1833"/>
    <x v="1"/>
    <x v="6"/>
    <x v="1821"/>
    <n v="175.44"/>
    <n v="6"/>
    <n v="0.2"/>
    <n v="52.631999999999998"/>
    <n v="140.352"/>
    <n v="35.088000000000001"/>
    <x v="3"/>
    <x v="11"/>
    <s v="Q1"/>
    <x v="5"/>
  </r>
  <r>
    <n v="8108"/>
    <s v="CA-2017-159149"/>
    <x v="922"/>
    <x v="822"/>
    <x v="2"/>
    <s v="CR-12820"/>
    <s v="Cyra Reiten"/>
    <x v="2"/>
    <x v="0"/>
    <x v="12"/>
    <s v="Texas"/>
    <x v="16"/>
    <x v="2"/>
    <x v="1075"/>
    <x v="2"/>
    <x v="7"/>
    <x v="1065"/>
    <n v="438.33600000000001"/>
    <n v="4"/>
    <n v="0.2"/>
    <n v="-87.667199999999994"/>
    <n v="350.66880000000003"/>
    <n v="87.667200000000008"/>
    <x v="3"/>
    <x v="11"/>
    <s v="Q1"/>
    <x v="5"/>
  </r>
  <r>
    <n v="8109"/>
    <s v="US-2017-167570"/>
    <x v="166"/>
    <x v="159"/>
    <x v="1"/>
    <s v="EG-13900"/>
    <s v="Emily Grady"/>
    <x v="0"/>
    <x v="0"/>
    <x v="10"/>
    <s v="Pennsylvania"/>
    <x v="11"/>
    <x v="3"/>
    <x v="389"/>
    <x v="0"/>
    <x v="1"/>
    <x v="390"/>
    <n v="215.54400000000001"/>
    <n v="4"/>
    <n v="0.3"/>
    <n v="-58.504800000000003"/>
    <n v="150.88079999999999"/>
    <n v="64.663200000000003"/>
    <x v="3"/>
    <x v="4"/>
    <s v="Q4"/>
    <x v="5"/>
  </r>
  <r>
    <n v="8110"/>
    <s v="CA-2017-160122"/>
    <x v="551"/>
    <x v="122"/>
    <x v="1"/>
    <s v="RD-19930"/>
    <s v="Russell D'Ascenzo"/>
    <x v="0"/>
    <x v="0"/>
    <x v="22"/>
    <s v="Illinois"/>
    <x v="36"/>
    <x v="2"/>
    <x v="1758"/>
    <x v="1"/>
    <x v="12"/>
    <x v="1711"/>
    <n v="55.584000000000003"/>
    <n v="6"/>
    <n v="0.2"/>
    <n v="20.844000000000001"/>
    <n v="44.467200000000005"/>
    <n v="11.116800000000001"/>
    <x v="3"/>
    <x v="0"/>
    <s v="Q4"/>
    <x v="3"/>
  </r>
  <r>
    <n v="8111"/>
    <s v="CA-2017-160122"/>
    <x v="551"/>
    <x v="122"/>
    <x v="1"/>
    <s v="RD-19930"/>
    <s v="Russell D'Ascenzo"/>
    <x v="0"/>
    <x v="0"/>
    <x v="22"/>
    <s v="Illinois"/>
    <x v="36"/>
    <x v="2"/>
    <x v="1455"/>
    <x v="0"/>
    <x v="1"/>
    <x v="1441"/>
    <n v="127.386"/>
    <n v="2"/>
    <n v="0.3"/>
    <n v="-25.4772"/>
    <n v="89.170199999999994"/>
    <n v="38.215799999999994"/>
    <x v="3"/>
    <x v="0"/>
    <s v="Q4"/>
    <x v="3"/>
  </r>
  <r>
    <n v="8112"/>
    <s v="CA-2016-130393"/>
    <x v="49"/>
    <x v="845"/>
    <x v="0"/>
    <s v="JM-15865"/>
    <s v="John Murray"/>
    <x v="0"/>
    <x v="0"/>
    <x v="287"/>
    <s v="Texas"/>
    <x v="361"/>
    <x v="2"/>
    <x v="474"/>
    <x v="0"/>
    <x v="1"/>
    <x v="475"/>
    <n v="248.43"/>
    <n v="5"/>
    <n v="0.3"/>
    <n v="-17.745000000000001"/>
    <n v="173.90099999999998"/>
    <n v="74.528999999999996"/>
    <x v="0"/>
    <x v="4"/>
    <s v="Q4"/>
    <x v="6"/>
  </r>
  <r>
    <n v="8113"/>
    <s v="CA-2016-130393"/>
    <x v="49"/>
    <x v="845"/>
    <x v="0"/>
    <s v="JM-15865"/>
    <s v="John Murray"/>
    <x v="0"/>
    <x v="0"/>
    <x v="287"/>
    <s v="Texas"/>
    <x v="361"/>
    <x v="2"/>
    <x v="937"/>
    <x v="1"/>
    <x v="9"/>
    <x v="930"/>
    <n v="11.648"/>
    <n v="4"/>
    <n v="0.8"/>
    <n v="-30.8672"/>
    <n v="2.3295999999999992"/>
    <n v="9.3184000000000005"/>
    <x v="0"/>
    <x v="4"/>
    <s v="Q4"/>
    <x v="6"/>
  </r>
  <r>
    <n v="8114"/>
    <s v="CA-2016-130393"/>
    <x v="49"/>
    <x v="845"/>
    <x v="0"/>
    <s v="JM-15865"/>
    <s v="John Murray"/>
    <x v="0"/>
    <x v="0"/>
    <x v="287"/>
    <s v="Texas"/>
    <x v="361"/>
    <x v="2"/>
    <x v="212"/>
    <x v="0"/>
    <x v="1"/>
    <x v="213"/>
    <n v="85.245999999999995"/>
    <n v="2"/>
    <n v="0.3"/>
    <n v="-1.2178"/>
    <n v="59.672199999999989"/>
    <n v="25.573799999999999"/>
    <x v="0"/>
    <x v="4"/>
    <s v="Q4"/>
    <x v="6"/>
  </r>
  <r>
    <n v="8115"/>
    <s v="CA-2017-144820"/>
    <x v="621"/>
    <x v="951"/>
    <x v="0"/>
    <s v="LW-16825"/>
    <s v="Laurel Workman"/>
    <x v="1"/>
    <x v="0"/>
    <x v="45"/>
    <s v="Texas"/>
    <x v="89"/>
    <x v="2"/>
    <x v="923"/>
    <x v="1"/>
    <x v="6"/>
    <x v="915"/>
    <n v="20.64"/>
    <n v="5"/>
    <n v="0.2"/>
    <n v="2.3220000000000001"/>
    <n v="16.512"/>
    <n v="4.1280000000000001"/>
    <x v="3"/>
    <x v="2"/>
    <s v="Q4"/>
    <x v="0"/>
  </r>
  <r>
    <n v="8116"/>
    <s v="CA-2017-101014"/>
    <x v="635"/>
    <x v="842"/>
    <x v="1"/>
    <s v="RW-19540"/>
    <s v="Rick Wilson"/>
    <x v="1"/>
    <x v="0"/>
    <x v="1"/>
    <s v="California"/>
    <x v="13"/>
    <x v="1"/>
    <x v="1817"/>
    <x v="0"/>
    <x v="5"/>
    <x v="1807"/>
    <n v="148.02000000000001"/>
    <n v="3"/>
    <n v="0"/>
    <n v="41.445599999999999"/>
    <n v="148.02000000000001"/>
    <n v="0"/>
    <x v="3"/>
    <x v="6"/>
    <s v="Q3"/>
    <x v="0"/>
  </r>
  <r>
    <n v="8117"/>
    <s v="CA-2017-105543"/>
    <x v="221"/>
    <x v="865"/>
    <x v="3"/>
    <s v="BG-11695"/>
    <s v="Brooke Gillingham"/>
    <x v="1"/>
    <x v="0"/>
    <x v="495"/>
    <s v="Kansas"/>
    <x v="590"/>
    <x v="2"/>
    <x v="1291"/>
    <x v="1"/>
    <x v="4"/>
    <x v="1277"/>
    <n v="33.29"/>
    <n v="1"/>
    <n v="0"/>
    <n v="7.9896000000000003"/>
    <n v="33.29"/>
    <n v="0"/>
    <x v="3"/>
    <x v="0"/>
    <s v="Q4"/>
    <x v="5"/>
  </r>
  <r>
    <n v="8118"/>
    <s v="US-2017-113201"/>
    <x v="160"/>
    <x v="162"/>
    <x v="1"/>
    <s v="TT-21220"/>
    <s v="Thomas Thornton"/>
    <x v="0"/>
    <x v="0"/>
    <x v="1"/>
    <s v="California"/>
    <x v="62"/>
    <x v="1"/>
    <x v="1127"/>
    <x v="1"/>
    <x v="10"/>
    <x v="1115"/>
    <n v="204.95"/>
    <n v="5"/>
    <n v="0"/>
    <n v="100.4255"/>
    <n v="204.95"/>
    <n v="0"/>
    <x v="3"/>
    <x v="1"/>
    <s v="Q2"/>
    <x v="5"/>
  </r>
  <r>
    <n v="8119"/>
    <s v="US-2017-106551"/>
    <x v="847"/>
    <x v="1186"/>
    <x v="1"/>
    <s v="EB-13930"/>
    <s v="Eric Barreto"/>
    <x v="0"/>
    <x v="0"/>
    <x v="22"/>
    <s v="Illinois"/>
    <x v="155"/>
    <x v="2"/>
    <x v="499"/>
    <x v="0"/>
    <x v="1"/>
    <x v="499"/>
    <n v="526.34400000000005"/>
    <n v="4"/>
    <n v="0.3"/>
    <n v="-75.191999999999993"/>
    <n v="368.44080000000002"/>
    <n v="157.9032"/>
    <x v="3"/>
    <x v="7"/>
    <s v="Q3"/>
    <x v="3"/>
  </r>
  <r>
    <n v="8120"/>
    <s v="CA-2016-116722"/>
    <x v="583"/>
    <x v="619"/>
    <x v="1"/>
    <s v="LP-17080"/>
    <s v="Liz Pelletier"/>
    <x v="0"/>
    <x v="0"/>
    <x v="8"/>
    <s v="California"/>
    <x v="94"/>
    <x v="1"/>
    <x v="107"/>
    <x v="0"/>
    <x v="5"/>
    <x v="107"/>
    <n v="41.96"/>
    <n v="2"/>
    <n v="0"/>
    <n v="10.909599999999999"/>
    <n v="41.96"/>
    <n v="0"/>
    <x v="0"/>
    <x v="0"/>
    <s v="Q4"/>
    <x v="5"/>
  </r>
  <r>
    <n v="8121"/>
    <s v="CA-2016-116722"/>
    <x v="583"/>
    <x v="619"/>
    <x v="1"/>
    <s v="LP-17080"/>
    <s v="Liz Pelletier"/>
    <x v="0"/>
    <x v="0"/>
    <x v="8"/>
    <s v="California"/>
    <x v="94"/>
    <x v="1"/>
    <x v="499"/>
    <x v="0"/>
    <x v="1"/>
    <x v="499"/>
    <n v="451.15199999999999"/>
    <n v="3"/>
    <n v="0.2"/>
    <n v="0"/>
    <n v="360.92160000000001"/>
    <n v="90.230400000000003"/>
    <x v="0"/>
    <x v="0"/>
    <s v="Q4"/>
    <x v="5"/>
  </r>
  <r>
    <n v="8122"/>
    <s v="CA-2016-116722"/>
    <x v="583"/>
    <x v="619"/>
    <x v="1"/>
    <s v="LP-17080"/>
    <s v="Liz Pelletier"/>
    <x v="0"/>
    <x v="0"/>
    <x v="8"/>
    <s v="California"/>
    <x v="94"/>
    <x v="1"/>
    <x v="175"/>
    <x v="1"/>
    <x v="8"/>
    <x v="176"/>
    <n v="31.504000000000001"/>
    <n v="11"/>
    <n v="0.2"/>
    <n v="11.026400000000001"/>
    <n v="25.203200000000002"/>
    <n v="6.3008000000000006"/>
    <x v="0"/>
    <x v="0"/>
    <s v="Q4"/>
    <x v="5"/>
  </r>
  <r>
    <n v="8123"/>
    <s v="CA-2014-138128"/>
    <x v="337"/>
    <x v="345"/>
    <x v="1"/>
    <s v="FP-14320"/>
    <s v="Frank Preis"/>
    <x v="0"/>
    <x v="0"/>
    <x v="10"/>
    <s v="Pennsylvania"/>
    <x v="63"/>
    <x v="3"/>
    <x v="118"/>
    <x v="1"/>
    <x v="12"/>
    <x v="118"/>
    <n v="30.672000000000001"/>
    <n v="3"/>
    <n v="0.2"/>
    <n v="9.5850000000000009"/>
    <n v="24.537600000000001"/>
    <n v="6.1344000000000003"/>
    <x v="2"/>
    <x v="4"/>
    <s v="Q4"/>
    <x v="0"/>
  </r>
  <r>
    <n v="8124"/>
    <s v="CA-2014-138128"/>
    <x v="337"/>
    <x v="345"/>
    <x v="1"/>
    <s v="FP-14320"/>
    <s v="Frank Preis"/>
    <x v="0"/>
    <x v="0"/>
    <x v="10"/>
    <s v="Pennsylvania"/>
    <x v="63"/>
    <x v="3"/>
    <x v="1077"/>
    <x v="2"/>
    <x v="16"/>
    <x v="1067"/>
    <n v="1079.9760000000001"/>
    <n v="4"/>
    <n v="0.4"/>
    <n v="125.99720000000001"/>
    <n v="647.98560000000009"/>
    <n v="431.99040000000008"/>
    <x v="2"/>
    <x v="4"/>
    <s v="Q4"/>
    <x v="0"/>
  </r>
  <r>
    <n v="8125"/>
    <s v="US-2017-150070"/>
    <x v="210"/>
    <x v="230"/>
    <x v="1"/>
    <s v="JA-15970"/>
    <s v="Joseph Airdo"/>
    <x v="0"/>
    <x v="0"/>
    <x v="494"/>
    <s v="California"/>
    <x v="589"/>
    <x v="1"/>
    <x v="211"/>
    <x v="0"/>
    <x v="1"/>
    <x v="212"/>
    <n v="161.56800000000001"/>
    <n v="2"/>
    <n v="0.2"/>
    <n v="-28.2744"/>
    <n v="129.2544"/>
    <n v="32.313600000000001"/>
    <x v="3"/>
    <x v="8"/>
    <s v="Q3"/>
    <x v="6"/>
  </r>
  <r>
    <n v="8126"/>
    <s v="CA-2015-137064"/>
    <x v="525"/>
    <x v="95"/>
    <x v="1"/>
    <s v="TS-21655"/>
    <s v="Trudy Schmidt"/>
    <x v="0"/>
    <x v="0"/>
    <x v="12"/>
    <s v="Texas"/>
    <x v="32"/>
    <x v="2"/>
    <x v="766"/>
    <x v="1"/>
    <x v="8"/>
    <x v="765"/>
    <n v="2.9340000000000002"/>
    <n v="3"/>
    <n v="0.8"/>
    <n v="-4.9878"/>
    <n v="0.58679999999999988"/>
    <n v="2.3472000000000004"/>
    <x v="1"/>
    <x v="11"/>
    <s v="Q1"/>
    <x v="5"/>
  </r>
  <r>
    <n v="8127"/>
    <s v="CA-2015-137064"/>
    <x v="525"/>
    <x v="95"/>
    <x v="1"/>
    <s v="TS-21655"/>
    <s v="Trudy Schmidt"/>
    <x v="0"/>
    <x v="0"/>
    <x v="12"/>
    <s v="Texas"/>
    <x v="32"/>
    <x v="2"/>
    <x v="103"/>
    <x v="2"/>
    <x v="11"/>
    <x v="103"/>
    <n v="18.527999999999999"/>
    <n v="2"/>
    <n v="0.2"/>
    <n v="4.4004000000000003"/>
    <n v="14.8224"/>
    <n v="3.7056"/>
    <x v="1"/>
    <x v="11"/>
    <s v="Q1"/>
    <x v="5"/>
  </r>
  <r>
    <n v="8128"/>
    <s v="CA-2015-137064"/>
    <x v="525"/>
    <x v="95"/>
    <x v="1"/>
    <s v="TS-21655"/>
    <s v="Trudy Schmidt"/>
    <x v="0"/>
    <x v="0"/>
    <x v="12"/>
    <s v="Texas"/>
    <x v="32"/>
    <x v="2"/>
    <x v="1362"/>
    <x v="1"/>
    <x v="4"/>
    <x v="1348"/>
    <n v="670.75199999999995"/>
    <n v="3"/>
    <n v="0.2"/>
    <n v="-125.76600000000001"/>
    <n v="536.60159999999996"/>
    <n v="134.15039999999999"/>
    <x v="1"/>
    <x v="11"/>
    <s v="Q1"/>
    <x v="5"/>
  </r>
  <r>
    <n v="8129"/>
    <s v="CA-2017-157350"/>
    <x v="775"/>
    <x v="153"/>
    <x v="1"/>
    <s v="DP-13000"/>
    <s v="Darren Powers"/>
    <x v="0"/>
    <x v="0"/>
    <x v="22"/>
    <s v="Illinois"/>
    <x v="26"/>
    <x v="2"/>
    <x v="596"/>
    <x v="0"/>
    <x v="5"/>
    <x v="596"/>
    <n v="64.959999999999994"/>
    <n v="5"/>
    <n v="0.6"/>
    <n v="-43.847999999999999"/>
    <n v="25.983999999999998"/>
    <n v="38.975999999999992"/>
    <x v="3"/>
    <x v="6"/>
    <s v="Q3"/>
    <x v="3"/>
  </r>
  <r>
    <n v="8130"/>
    <s v="CA-2014-127866"/>
    <x v="836"/>
    <x v="1283"/>
    <x v="2"/>
    <s v="JD-15895"/>
    <s v="Jonathan Doherty"/>
    <x v="1"/>
    <x v="0"/>
    <x v="169"/>
    <s v="California"/>
    <x v="215"/>
    <x v="1"/>
    <x v="917"/>
    <x v="2"/>
    <x v="11"/>
    <x v="909"/>
    <n v="41.94"/>
    <n v="2"/>
    <n v="0"/>
    <n v="15.0984"/>
    <n v="41.94"/>
    <n v="0"/>
    <x v="2"/>
    <x v="7"/>
    <s v="Q3"/>
    <x v="1"/>
  </r>
  <r>
    <n v="8131"/>
    <s v="CA-2014-127866"/>
    <x v="836"/>
    <x v="1283"/>
    <x v="2"/>
    <s v="JD-15895"/>
    <s v="Jonathan Doherty"/>
    <x v="1"/>
    <x v="0"/>
    <x v="169"/>
    <s v="California"/>
    <x v="215"/>
    <x v="1"/>
    <x v="1296"/>
    <x v="1"/>
    <x v="10"/>
    <x v="1281"/>
    <n v="11.96"/>
    <n v="2"/>
    <n v="0"/>
    <n v="5.8604000000000003"/>
    <n v="11.96"/>
    <n v="0"/>
    <x v="2"/>
    <x v="7"/>
    <s v="Q3"/>
    <x v="1"/>
  </r>
  <r>
    <n v="8132"/>
    <s v="CA-2014-127866"/>
    <x v="836"/>
    <x v="1283"/>
    <x v="2"/>
    <s v="JD-15895"/>
    <s v="Jonathan Doherty"/>
    <x v="1"/>
    <x v="0"/>
    <x v="169"/>
    <s v="California"/>
    <x v="215"/>
    <x v="1"/>
    <x v="1609"/>
    <x v="1"/>
    <x v="6"/>
    <x v="1600"/>
    <n v="13.12"/>
    <n v="4"/>
    <n v="0"/>
    <n v="3.8048000000000002"/>
    <n v="13.12"/>
    <n v="0"/>
    <x v="2"/>
    <x v="7"/>
    <s v="Q3"/>
    <x v="1"/>
  </r>
  <r>
    <n v="8133"/>
    <s v="CA-2014-127866"/>
    <x v="836"/>
    <x v="1283"/>
    <x v="2"/>
    <s v="JD-15895"/>
    <s v="Jonathan Doherty"/>
    <x v="1"/>
    <x v="0"/>
    <x v="169"/>
    <s v="California"/>
    <x v="215"/>
    <x v="1"/>
    <x v="518"/>
    <x v="1"/>
    <x v="4"/>
    <x v="518"/>
    <n v="535.41"/>
    <n v="3"/>
    <n v="0"/>
    <n v="160.62299999999999"/>
    <n v="535.41"/>
    <n v="0"/>
    <x v="2"/>
    <x v="7"/>
    <s v="Q3"/>
    <x v="1"/>
  </r>
  <r>
    <n v="8134"/>
    <s v="CA-2015-131352"/>
    <x v="1049"/>
    <x v="349"/>
    <x v="1"/>
    <s v="GH-14485"/>
    <s v="Gene Hale"/>
    <x v="1"/>
    <x v="0"/>
    <x v="61"/>
    <s v="Texas"/>
    <x v="176"/>
    <x v="2"/>
    <x v="71"/>
    <x v="0"/>
    <x v="5"/>
    <x v="71"/>
    <n v="72.78"/>
    <n v="3"/>
    <n v="0.6"/>
    <n v="-70.960499999999996"/>
    <n v="29.112000000000002"/>
    <n v="43.667999999999999"/>
    <x v="1"/>
    <x v="2"/>
    <s v="Q4"/>
    <x v="6"/>
  </r>
  <r>
    <n v="8135"/>
    <s v="CA-2015-121776"/>
    <x v="1130"/>
    <x v="1265"/>
    <x v="1"/>
    <s v="RD-19585"/>
    <s v="Rob Dowd"/>
    <x v="0"/>
    <x v="0"/>
    <x v="1"/>
    <s v="California"/>
    <x v="141"/>
    <x v="1"/>
    <x v="314"/>
    <x v="1"/>
    <x v="10"/>
    <x v="314"/>
    <n v="36.840000000000003"/>
    <n v="3"/>
    <n v="0"/>
    <n v="17.314800000000002"/>
    <n v="36.840000000000003"/>
    <n v="0"/>
    <x v="1"/>
    <x v="11"/>
    <s v="Q1"/>
    <x v="2"/>
  </r>
  <r>
    <n v="8136"/>
    <s v="CA-2015-121776"/>
    <x v="1130"/>
    <x v="1265"/>
    <x v="1"/>
    <s v="RD-19585"/>
    <s v="Rob Dowd"/>
    <x v="0"/>
    <x v="0"/>
    <x v="1"/>
    <s v="California"/>
    <x v="141"/>
    <x v="1"/>
    <x v="49"/>
    <x v="1"/>
    <x v="2"/>
    <x v="49"/>
    <n v="87.71"/>
    <n v="7"/>
    <n v="0"/>
    <n v="41.223700000000001"/>
    <n v="87.71"/>
    <n v="0"/>
    <x v="1"/>
    <x v="11"/>
    <s v="Q1"/>
    <x v="2"/>
  </r>
  <r>
    <n v="8137"/>
    <s v="CA-2016-118073"/>
    <x v="399"/>
    <x v="1070"/>
    <x v="1"/>
    <s v="CS-12490"/>
    <s v="Cindy Schnelling"/>
    <x v="1"/>
    <x v="0"/>
    <x v="121"/>
    <s v="Florida"/>
    <x v="152"/>
    <x v="0"/>
    <x v="277"/>
    <x v="0"/>
    <x v="3"/>
    <x v="277"/>
    <n v="562.29250000000002"/>
    <n v="7"/>
    <n v="0.45"/>
    <n v="-255.58750000000001"/>
    <n v="309.26087500000006"/>
    <n v="253.03162500000002"/>
    <x v="0"/>
    <x v="6"/>
    <s v="Q3"/>
    <x v="5"/>
  </r>
  <r>
    <n v="8138"/>
    <s v="CA-2014-103219"/>
    <x v="187"/>
    <x v="1170"/>
    <x v="1"/>
    <s v="BF-11215"/>
    <s v="Benjamin Farhat"/>
    <x v="2"/>
    <x v="0"/>
    <x v="20"/>
    <s v="New York"/>
    <x v="45"/>
    <x v="3"/>
    <x v="267"/>
    <x v="0"/>
    <x v="5"/>
    <x v="963"/>
    <n v="56.52"/>
    <n v="9"/>
    <n v="0"/>
    <n v="21.477599999999999"/>
    <n v="56.52"/>
    <n v="0"/>
    <x v="2"/>
    <x v="0"/>
    <s v="Q4"/>
    <x v="1"/>
  </r>
  <r>
    <n v="8139"/>
    <s v="CA-2016-102561"/>
    <x v="427"/>
    <x v="18"/>
    <x v="1"/>
    <s v="NK-18490"/>
    <s v="Neil Knudson"/>
    <x v="2"/>
    <x v="0"/>
    <x v="10"/>
    <s v="Pennsylvania"/>
    <x v="11"/>
    <x v="3"/>
    <x v="824"/>
    <x v="1"/>
    <x v="6"/>
    <x v="820"/>
    <n v="11.263999999999999"/>
    <n v="8"/>
    <n v="0.2"/>
    <n v="1.2672000000000001"/>
    <n v="9.0112000000000005"/>
    <n v="2.2528000000000001"/>
    <x v="0"/>
    <x v="7"/>
    <s v="Q3"/>
    <x v="2"/>
  </r>
  <r>
    <n v="8140"/>
    <s v="CA-2016-102561"/>
    <x v="427"/>
    <x v="18"/>
    <x v="1"/>
    <s v="NK-18490"/>
    <s v="Neil Knudson"/>
    <x v="2"/>
    <x v="0"/>
    <x v="10"/>
    <s v="Pennsylvania"/>
    <x v="11"/>
    <x v="3"/>
    <x v="841"/>
    <x v="1"/>
    <x v="4"/>
    <x v="835"/>
    <n v="284.08"/>
    <n v="10"/>
    <n v="0.2"/>
    <n v="24.856999999999999"/>
    <n v="227.26400000000001"/>
    <n v="56.816000000000003"/>
    <x v="0"/>
    <x v="7"/>
    <s v="Q3"/>
    <x v="2"/>
  </r>
  <r>
    <n v="8141"/>
    <s v="CA-2016-102561"/>
    <x v="427"/>
    <x v="18"/>
    <x v="1"/>
    <s v="NK-18490"/>
    <s v="Neil Knudson"/>
    <x v="2"/>
    <x v="0"/>
    <x v="10"/>
    <s v="Pennsylvania"/>
    <x v="11"/>
    <x v="3"/>
    <x v="609"/>
    <x v="1"/>
    <x v="10"/>
    <x v="609"/>
    <n v="18.495999999999999"/>
    <n v="4"/>
    <n v="0.2"/>
    <n v="6.7047999999999996"/>
    <n v="14.796799999999999"/>
    <n v="3.6991999999999998"/>
    <x v="0"/>
    <x v="7"/>
    <s v="Q3"/>
    <x v="2"/>
  </r>
  <r>
    <n v="8142"/>
    <s v="CA-2016-100993"/>
    <x v="473"/>
    <x v="1156"/>
    <x v="1"/>
    <s v="AZ-10750"/>
    <s v="Annie Zypern"/>
    <x v="0"/>
    <x v="0"/>
    <x v="70"/>
    <s v="California"/>
    <x v="88"/>
    <x v="1"/>
    <x v="607"/>
    <x v="1"/>
    <x v="2"/>
    <x v="607"/>
    <n v="14.73"/>
    <n v="3"/>
    <n v="0"/>
    <n v="7.2176999999999998"/>
    <n v="14.73"/>
    <n v="0"/>
    <x v="0"/>
    <x v="11"/>
    <s v="Q1"/>
    <x v="5"/>
  </r>
  <r>
    <n v="8143"/>
    <s v="CA-2016-100993"/>
    <x v="473"/>
    <x v="1156"/>
    <x v="1"/>
    <s v="AZ-10750"/>
    <s v="Annie Zypern"/>
    <x v="0"/>
    <x v="0"/>
    <x v="70"/>
    <s v="California"/>
    <x v="88"/>
    <x v="1"/>
    <x v="821"/>
    <x v="1"/>
    <x v="4"/>
    <x v="817"/>
    <n v="186.54"/>
    <n v="3"/>
    <n v="0"/>
    <n v="50.3658"/>
    <n v="186.54"/>
    <n v="0"/>
    <x v="0"/>
    <x v="11"/>
    <s v="Q1"/>
    <x v="5"/>
  </r>
  <r>
    <n v="8144"/>
    <s v="CA-2016-100993"/>
    <x v="473"/>
    <x v="1156"/>
    <x v="1"/>
    <s v="AZ-10750"/>
    <s v="Annie Zypern"/>
    <x v="0"/>
    <x v="0"/>
    <x v="70"/>
    <s v="California"/>
    <x v="88"/>
    <x v="1"/>
    <x v="616"/>
    <x v="0"/>
    <x v="3"/>
    <x v="616"/>
    <n v="557.72799999999995"/>
    <n v="4"/>
    <n v="0.2"/>
    <n v="6.9715999999999996"/>
    <n v="446.18239999999997"/>
    <n v="111.54559999999999"/>
    <x v="0"/>
    <x v="11"/>
    <s v="Q1"/>
    <x v="5"/>
  </r>
  <r>
    <n v="8145"/>
    <s v="CA-2016-100993"/>
    <x v="473"/>
    <x v="1156"/>
    <x v="1"/>
    <s v="AZ-10750"/>
    <s v="Annie Zypern"/>
    <x v="0"/>
    <x v="0"/>
    <x v="70"/>
    <s v="California"/>
    <x v="88"/>
    <x v="1"/>
    <x v="140"/>
    <x v="2"/>
    <x v="7"/>
    <x v="141"/>
    <n v="159.96799999999999"/>
    <n v="4"/>
    <n v="0.2"/>
    <n v="-31.993600000000001"/>
    <n v="127.9744"/>
    <n v="31.993600000000001"/>
    <x v="0"/>
    <x v="11"/>
    <s v="Q1"/>
    <x v="5"/>
  </r>
  <r>
    <n v="8146"/>
    <s v="US-2014-112949"/>
    <x v="886"/>
    <x v="1004"/>
    <x v="1"/>
    <s v="Co-12640"/>
    <s v="Corey-Lock"/>
    <x v="0"/>
    <x v="0"/>
    <x v="408"/>
    <s v="Oklahoma"/>
    <x v="495"/>
    <x v="2"/>
    <x v="1152"/>
    <x v="1"/>
    <x v="9"/>
    <x v="1140"/>
    <n v="471.9"/>
    <n v="6"/>
    <n v="0"/>
    <n v="155.727"/>
    <n v="471.9"/>
    <n v="0"/>
    <x v="2"/>
    <x v="1"/>
    <s v="Q2"/>
    <x v="5"/>
  </r>
  <r>
    <n v="8147"/>
    <s v="US-2014-112949"/>
    <x v="886"/>
    <x v="1004"/>
    <x v="1"/>
    <s v="Co-12640"/>
    <s v="Corey-Lock"/>
    <x v="0"/>
    <x v="0"/>
    <x v="408"/>
    <s v="Oklahoma"/>
    <x v="495"/>
    <x v="2"/>
    <x v="1273"/>
    <x v="1"/>
    <x v="6"/>
    <x v="1258"/>
    <n v="3.52"/>
    <n v="2"/>
    <n v="0"/>
    <n v="1.6896"/>
    <n v="3.52"/>
    <n v="0"/>
    <x v="2"/>
    <x v="1"/>
    <s v="Q2"/>
    <x v="5"/>
  </r>
  <r>
    <n v="8148"/>
    <s v="US-2017-146822"/>
    <x v="255"/>
    <x v="1055"/>
    <x v="1"/>
    <s v="AG-10675"/>
    <s v="Anna Gayman"/>
    <x v="0"/>
    <x v="0"/>
    <x v="127"/>
    <s v="Virginia"/>
    <x v="269"/>
    <x v="0"/>
    <x v="33"/>
    <x v="1"/>
    <x v="10"/>
    <x v="33"/>
    <n v="49.12"/>
    <n v="4"/>
    <n v="0"/>
    <n v="23.086400000000001"/>
    <n v="49.12"/>
    <n v="0"/>
    <x v="3"/>
    <x v="1"/>
    <s v="Q2"/>
    <x v="5"/>
  </r>
  <r>
    <n v="8149"/>
    <s v="US-2016-131058"/>
    <x v="797"/>
    <x v="844"/>
    <x v="1"/>
    <s v="EM-14140"/>
    <s v="Eugene Moren"/>
    <x v="2"/>
    <x v="0"/>
    <x v="157"/>
    <s v="California"/>
    <x v="200"/>
    <x v="1"/>
    <x v="745"/>
    <x v="1"/>
    <x v="2"/>
    <x v="743"/>
    <n v="20.16"/>
    <n v="7"/>
    <n v="0"/>
    <n v="9.8783999999999992"/>
    <n v="20.16"/>
    <n v="0"/>
    <x v="0"/>
    <x v="4"/>
    <s v="Q4"/>
    <x v="0"/>
  </r>
  <r>
    <n v="8150"/>
    <s v="CA-2014-167997"/>
    <x v="755"/>
    <x v="1284"/>
    <x v="2"/>
    <s v="CA-11965"/>
    <s v="Carol Adams"/>
    <x v="1"/>
    <x v="0"/>
    <x v="503"/>
    <s v="South Dakota"/>
    <x v="599"/>
    <x v="2"/>
    <x v="951"/>
    <x v="1"/>
    <x v="8"/>
    <x v="944"/>
    <n v="10.68"/>
    <n v="2"/>
    <n v="0"/>
    <n v="5.0195999999999996"/>
    <n v="10.68"/>
    <n v="0"/>
    <x v="2"/>
    <x v="9"/>
    <s v="Q1"/>
    <x v="1"/>
  </r>
  <r>
    <n v="8151"/>
    <s v="CA-2014-167997"/>
    <x v="755"/>
    <x v="1284"/>
    <x v="2"/>
    <s v="CA-11965"/>
    <s v="Carol Adams"/>
    <x v="1"/>
    <x v="0"/>
    <x v="503"/>
    <s v="South Dakota"/>
    <x v="599"/>
    <x v="2"/>
    <x v="631"/>
    <x v="0"/>
    <x v="0"/>
    <x v="631"/>
    <n v="141.96"/>
    <n v="2"/>
    <n v="0"/>
    <n v="39.748800000000003"/>
    <n v="141.96"/>
    <n v="0"/>
    <x v="2"/>
    <x v="9"/>
    <s v="Q1"/>
    <x v="1"/>
  </r>
  <r>
    <n v="8152"/>
    <s v="CA-2017-140151"/>
    <x v="721"/>
    <x v="186"/>
    <x v="2"/>
    <s v="RB-19360"/>
    <s v="Raymond Buch"/>
    <x v="0"/>
    <x v="0"/>
    <x v="4"/>
    <s v="Washington"/>
    <x v="60"/>
    <x v="1"/>
    <x v="720"/>
    <x v="1"/>
    <x v="4"/>
    <x v="719"/>
    <n v="32.479999999999997"/>
    <n v="2"/>
    <n v="0"/>
    <n v="4.8719999999999999"/>
    <n v="32.479999999999997"/>
    <n v="0"/>
    <x v="3"/>
    <x v="10"/>
    <s v="Q1"/>
    <x v="6"/>
  </r>
  <r>
    <n v="8153"/>
    <s v="CA-2017-140151"/>
    <x v="721"/>
    <x v="186"/>
    <x v="2"/>
    <s v="RB-19360"/>
    <s v="Raymond Buch"/>
    <x v="0"/>
    <x v="0"/>
    <x v="4"/>
    <s v="Washington"/>
    <x v="60"/>
    <x v="1"/>
    <x v="481"/>
    <x v="1"/>
    <x v="10"/>
    <x v="482"/>
    <n v="20.04"/>
    <n v="3"/>
    <n v="0"/>
    <n v="9.6191999999999993"/>
    <n v="20.04"/>
    <n v="0"/>
    <x v="3"/>
    <x v="10"/>
    <s v="Q1"/>
    <x v="6"/>
  </r>
  <r>
    <n v="8154"/>
    <s v="CA-2017-140151"/>
    <x v="721"/>
    <x v="186"/>
    <x v="2"/>
    <s v="RB-19360"/>
    <s v="Raymond Buch"/>
    <x v="0"/>
    <x v="0"/>
    <x v="4"/>
    <s v="Washington"/>
    <x v="60"/>
    <x v="1"/>
    <x v="1388"/>
    <x v="2"/>
    <x v="16"/>
    <x v="1374"/>
    <n v="13999.96"/>
    <n v="4"/>
    <n v="0"/>
    <n v="6719.9808000000003"/>
    <n v="13999.96"/>
    <n v="0"/>
    <x v="3"/>
    <x v="10"/>
    <s v="Q1"/>
    <x v="6"/>
  </r>
  <r>
    <n v="8155"/>
    <s v="US-2017-143770"/>
    <x v="177"/>
    <x v="540"/>
    <x v="1"/>
    <s v="RD-19720"/>
    <s v="Roger Demir"/>
    <x v="0"/>
    <x v="0"/>
    <x v="209"/>
    <s v="Connecticut"/>
    <x v="263"/>
    <x v="3"/>
    <x v="1200"/>
    <x v="2"/>
    <x v="11"/>
    <x v="1185"/>
    <n v="238"/>
    <n v="2"/>
    <n v="0"/>
    <n v="38.08"/>
    <n v="238"/>
    <n v="0"/>
    <x v="3"/>
    <x v="10"/>
    <s v="Q1"/>
    <x v="2"/>
  </r>
  <r>
    <n v="8156"/>
    <s v="US-2017-143770"/>
    <x v="177"/>
    <x v="540"/>
    <x v="1"/>
    <s v="RD-19720"/>
    <s v="Roger Demir"/>
    <x v="0"/>
    <x v="0"/>
    <x v="209"/>
    <s v="Connecticut"/>
    <x v="263"/>
    <x v="3"/>
    <x v="1030"/>
    <x v="1"/>
    <x v="10"/>
    <x v="1021"/>
    <n v="61.96"/>
    <n v="2"/>
    <n v="0"/>
    <n v="27.882000000000001"/>
    <n v="61.96"/>
    <n v="0"/>
    <x v="3"/>
    <x v="10"/>
    <s v="Q1"/>
    <x v="2"/>
  </r>
  <r>
    <n v="8157"/>
    <s v="CA-2016-131296"/>
    <x v="964"/>
    <x v="1080"/>
    <x v="1"/>
    <s v="MS-17830"/>
    <s v="Melanie Seite"/>
    <x v="0"/>
    <x v="0"/>
    <x v="248"/>
    <s v="Maryland"/>
    <x v="307"/>
    <x v="3"/>
    <x v="975"/>
    <x v="0"/>
    <x v="3"/>
    <x v="969"/>
    <n v="239.37200000000001"/>
    <n v="2"/>
    <n v="0.3"/>
    <n v="-23.937200000000001"/>
    <n v="167.56039999999999"/>
    <n v="71.811599999999999"/>
    <x v="0"/>
    <x v="2"/>
    <s v="Q4"/>
    <x v="0"/>
  </r>
  <r>
    <n v="8158"/>
    <s v="CA-2016-103464"/>
    <x v="741"/>
    <x v="407"/>
    <x v="1"/>
    <s v="PG-18820"/>
    <s v="Patrick Gardner"/>
    <x v="0"/>
    <x v="0"/>
    <x v="70"/>
    <s v="California"/>
    <x v="188"/>
    <x v="1"/>
    <x v="1200"/>
    <x v="2"/>
    <x v="11"/>
    <x v="1185"/>
    <n v="595"/>
    <n v="5"/>
    <n v="0"/>
    <n v="95.2"/>
    <n v="595"/>
    <n v="0"/>
    <x v="0"/>
    <x v="0"/>
    <s v="Q4"/>
    <x v="5"/>
  </r>
  <r>
    <n v="8159"/>
    <s v="CA-2017-136238"/>
    <x v="377"/>
    <x v="378"/>
    <x v="1"/>
    <s v="KB-16240"/>
    <s v="Karen Bern"/>
    <x v="1"/>
    <x v="0"/>
    <x v="372"/>
    <s v="Texas"/>
    <x v="455"/>
    <x v="2"/>
    <x v="1283"/>
    <x v="1"/>
    <x v="10"/>
    <x v="1268"/>
    <n v="16.032"/>
    <n v="3"/>
    <n v="0.2"/>
    <n v="5.6112000000000002"/>
    <n v="12.825600000000001"/>
    <n v="3.2064000000000004"/>
    <x v="3"/>
    <x v="4"/>
    <s v="Q4"/>
    <x v="0"/>
  </r>
  <r>
    <n v="8160"/>
    <s v="CA-2016-120803"/>
    <x v="1185"/>
    <x v="20"/>
    <x v="1"/>
    <s v="RB-19465"/>
    <s v="Rick Bensley"/>
    <x v="2"/>
    <x v="0"/>
    <x v="451"/>
    <s v="Connecticut"/>
    <x v="544"/>
    <x v="3"/>
    <x v="240"/>
    <x v="2"/>
    <x v="11"/>
    <x v="241"/>
    <n v="199.75"/>
    <n v="5"/>
    <n v="0"/>
    <n v="87.89"/>
    <n v="199.75"/>
    <n v="0"/>
    <x v="0"/>
    <x v="10"/>
    <s v="Q1"/>
    <x v="4"/>
  </r>
  <r>
    <n v="8161"/>
    <s v="CA-2016-134138"/>
    <x v="595"/>
    <x v="633"/>
    <x v="1"/>
    <s v="JD-15790"/>
    <s v="John Dryer"/>
    <x v="0"/>
    <x v="0"/>
    <x v="78"/>
    <s v="New Jersey"/>
    <x v="98"/>
    <x v="3"/>
    <x v="1756"/>
    <x v="0"/>
    <x v="1"/>
    <x v="1746"/>
    <n v="227.96"/>
    <n v="2"/>
    <n v="0"/>
    <n v="36.473599999999998"/>
    <n v="227.96"/>
    <n v="0"/>
    <x v="0"/>
    <x v="11"/>
    <s v="Q1"/>
    <x v="0"/>
  </r>
  <r>
    <n v="8162"/>
    <s v="CA-2015-120915"/>
    <x v="694"/>
    <x v="1120"/>
    <x v="0"/>
    <s v="JJ-15445"/>
    <s v="Jennifer Jackson"/>
    <x v="0"/>
    <x v="0"/>
    <x v="20"/>
    <s v="New York"/>
    <x v="45"/>
    <x v="3"/>
    <x v="414"/>
    <x v="1"/>
    <x v="9"/>
    <x v="414"/>
    <n v="293.52"/>
    <n v="6"/>
    <n v="0"/>
    <n v="76.315200000000004"/>
    <n v="293.52"/>
    <n v="0"/>
    <x v="1"/>
    <x v="8"/>
    <s v="Q3"/>
    <x v="2"/>
  </r>
  <r>
    <n v="8163"/>
    <s v="CA-2015-120915"/>
    <x v="694"/>
    <x v="1120"/>
    <x v="0"/>
    <s v="JJ-15445"/>
    <s v="Jennifer Jackson"/>
    <x v="0"/>
    <x v="0"/>
    <x v="20"/>
    <s v="New York"/>
    <x v="45"/>
    <x v="3"/>
    <x v="348"/>
    <x v="2"/>
    <x v="7"/>
    <x v="348"/>
    <n v="307.98"/>
    <n v="2"/>
    <n v="0"/>
    <n v="89.3142"/>
    <n v="307.98"/>
    <n v="0"/>
    <x v="1"/>
    <x v="8"/>
    <s v="Q3"/>
    <x v="2"/>
  </r>
  <r>
    <n v="8164"/>
    <s v="CA-2015-168207"/>
    <x v="121"/>
    <x v="85"/>
    <x v="1"/>
    <s v="LT-17110"/>
    <s v="Liz Thompson"/>
    <x v="0"/>
    <x v="0"/>
    <x v="70"/>
    <s v="California"/>
    <x v="188"/>
    <x v="1"/>
    <x v="1372"/>
    <x v="0"/>
    <x v="5"/>
    <x v="1357"/>
    <n v="96.96"/>
    <n v="6"/>
    <n v="0"/>
    <n v="33.936"/>
    <n v="96.96"/>
    <n v="0"/>
    <x v="1"/>
    <x v="0"/>
    <s v="Q4"/>
    <x v="2"/>
  </r>
  <r>
    <n v="8165"/>
    <s v="CA-2015-168207"/>
    <x v="121"/>
    <x v="85"/>
    <x v="1"/>
    <s v="LT-17110"/>
    <s v="Liz Thompson"/>
    <x v="0"/>
    <x v="0"/>
    <x v="70"/>
    <s v="California"/>
    <x v="188"/>
    <x v="1"/>
    <x v="301"/>
    <x v="1"/>
    <x v="8"/>
    <x v="301"/>
    <n v="117.488"/>
    <n v="7"/>
    <n v="0.2"/>
    <n v="41.120800000000003"/>
    <n v="93.990400000000008"/>
    <n v="23.497600000000002"/>
    <x v="1"/>
    <x v="0"/>
    <s v="Q4"/>
    <x v="2"/>
  </r>
  <r>
    <n v="8166"/>
    <s v="CA-2015-168207"/>
    <x v="121"/>
    <x v="85"/>
    <x v="1"/>
    <s v="LT-17110"/>
    <s v="Liz Thompson"/>
    <x v="0"/>
    <x v="0"/>
    <x v="70"/>
    <s v="California"/>
    <x v="188"/>
    <x v="1"/>
    <x v="591"/>
    <x v="1"/>
    <x v="8"/>
    <x v="591"/>
    <n v="11.952"/>
    <n v="3"/>
    <n v="0.2"/>
    <n v="4.1832000000000003"/>
    <n v="9.5616000000000003"/>
    <n v="2.3904000000000001"/>
    <x v="1"/>
    <x v="0"/>
    <s v="Q4"/>
    <x v="2"/>
  </r>
  <r>
    <n v="8167"/>
    <s v="CA-2015-168207"/>
    <x v="121"/>
    <x v="85"/>
    <x v="1"/>
    <s v="LT-17110"/>
    <s v="Liz Thompson"/>
    <x v="0"/>
    <x v="0"/>
    <x v="70"/>
    <s v="California"/>
    <x v="188"/>
    <x v="1"/>
    <x v="1373"/>
    <x v="0"/>
    <x v="0"/>
    <x v="1358"/>
    <n v="512.49900000000002"/>
    <n v="3"/>
    <n v="0.15"/>
    <n v="-30.146999999999998"/>
    <n v="435.62414999999999"/>
    <n v="76.874849999999995"/>
    <x v="1"/>
    <x v="0"/>
    <s v="Q4"/>
    <x v="2"/>
  </r>
  <r>
    <n v="8168"/>
    <s v="CA-2016-144148"/>
    <x v="995"/>
    <x v="816"/>
    <x v="1"/>
    <s v="AH-10690"/>
    <s v="Anna Häberlin"/>
    <x v="1"/>
    <x v="0"/>
    <x v="8"/>
    <s v="California"/>
    <x v="34"/>
    <x v="1"/>
    <x v="584"/>
    <x v="0"/>
    <x v="3"/>
    <x v="584"/>
    <n v="863.12800000000004"/>
    <n v="7"/>
    <n v="0.2"/>
    <n v="-32.3673"/>
    <n v="690.50240000000008"/>
    <n v="172.62560000000002"/>
    <x v="0"/>
    <x v="7"/>
    <s v="Q3"/>
    <x v="1"/>
  </r>
  <r>
    <n v="8169"/>
    <s v="CA-2017-107174"/>
    <x v="44"/>
    <x v="87"/>
    <x v="1"/>
    <s v="AB-10060"/>
    <s v="Adam Bellavance"/>
    <x v="2"/>
    <x v="0"/>
    <x v="4"/>
    <s v="Washington"/>
    <x v="59"/>
    <x v="1"/>
    <x v="309"/>
    <x v="0"/>
    <x v="3"/>
    <x v="309"/>
    <n v="2036.86"/>
    <n v="7"/>
    <n v="0"/>
    <n v="366.63479999999998"/>
    <n v="2036.86"/>
    <n v="0"/>
    <x v="3"/>
    <x v="0"/>
    <s v="Q4"/>
    <x v="2"/>
  </r>
  <r>
    <n v="8170"/>
    <s v="CA-2017-107174"/>
    <x v="44"/>
    <x v="87"/>
    <x v="1"/>
    <s v="AB-10060"/>
    <s v="Adam Bellavance"/>
    <x v="2"/>
    <x v="0"/>
    <x v="4"/>
    <s v="Washington"/>
    <x v="59"/>
    <x v="1"/>
    <x v="299"/>
    <x v="0"/>
    <x v="1"/>
    <x v="299"/>
    <n v="449.56799999999998"/>
    <n v="2"/>
    <n v="0.2"/>
    <n v="-73.0548"/>
    <n v="359.65440000000001"/>
    <n v="89.913600000000002"/>
    <x v="3"/>
    <x v="0"/>
    <s v="Q4"/>
    <x v="2"/>
  </r>
  <r>
    <n v="8171"/>
    <s v="CA-2017-107174"/>
    <x v="44"/>
    <x v="87"/>
    <x v="1"/>
    <s v="AB-10060"/>
    <s v="Adam Bellavance"/>
    <x v="2"/>
    <x v="0"/>
    <x v="4"/>
    <s v="Washington"/>
    <x v="59"/>
    <x v="1"/>
    <x v="477"/>
    <x v="2"/>
    <x v="11"/>
    <x v="478"/>
    <n v="108.96"/>
    <n v="3"/>
    <n v="0"/>
    <n v="32.688000000000002"/>
    <n v="108.96"/>
    <n v="0"/>
    <x v="3"/>
    <x v="0"/>
    <s v="Q4"/>
    <x v="2"/>
  </r>
  <r>
    <n v="8172"/>
    <s v="CA-2016-146150"/>
    <x v="1173"/>
    <x v="1285"/>
    <x v="1"/>
    <s v="FM-14380"/>
    <s v="Fred McMath"/>
    <x v="0"/>
    <x v="0"/>
    <x v="25"/>
    <s v="Mississippi"/>
    <x v="129"/>
    <x v="0"/>
    <x v="978"/>
    <x v="1"/>
    <x v="6"/>
    <x v="971"/>
    <n v="264.18"/>
    <n v="7"/>
    <n v="0"/>
    <n v="68.686800000000005"/>
    <n v="264.18"/>
    <n v="0"/>
    <x v="0"/>
    <x v="11"/>
    <s v="Q1"/>
    <x v="1"/>
  </r>
  <r>
    <n v="8173"/>
    <s v="CA-2014-114125"/>
    <x v="868"/>
    <x v="1286"/>
    <x v="1"/>
    <s v="GH-14410"/>
    <s v="Gary Hansen"/>
    <x v="2"/>
    <x v="0"/>
    <x v="1"/>
    <s v="California"/>
    <x v="13"/>
    <x v="1"/>
    <x v="1363"/>
    <x v="1"/>
    <x v="2"/>
    <x v="1349"/>
    <n v="2.88"/>
    <n v="1"/>
    <n v="0"/>
    <n v="1.4112"/>
    <n v="2.88"/>
    <n v="0"/>
    <x v="2"/>
    <x v="7"/>
    <s v="Q3"/>
    <x v="4"/>
  </r>
  <r>
    <n v="8174"/>
    <s v="CA-2014-114125"/>
    <x v="868"/>
    <x v="1286"/>
    <x v="1"/>
    <s v="GH-14410"/>
    <s v="Gary Hansen"/>
    <x v="2"/>
    <x v="0"/>
    <x v="1"/>
    <s v="California"/>
    <x v="13"/>
    <x v="1"/>
    <x v="44"/>
    <x v="1"/>
    <x v="8"/>
    <x v="44"/>
    <n v="41.904000000000003"/>
    <n v="6"/>
    <n v="0.2"/>
    <n v="14.1426"/>
    <n v="33.523200000000003"/>
    <n v="8.3808000000000007"/>
    <x v="2"/>
    <x v="7"/>
    <s v="Q3"/>
    <x v="4"/>
  </r>
  <r>
    <n v="8175"/>
    <s v="CA-2014-114125"/>
    <x v="868"/>
    <x v="1286"/>
    <x v="1"/>
    <s v="GH-14410"/>
    <s v="Gary Hansen"/>
    <x v="2"/>
    <x v="0"/>
    <x v="1"/>
    <s v="California"/>
    <x v="13"/>
    <x v="1"/>
    <x v="1198"/>
    <x v="1"/>
    <x v="4"/>
    <x v="1183"/>
    <n v="23.92"/>
    <n v="4"/>
    <n v="0"/>
    <n v="4.0663999999999998"/>
    <n v="23.92"/>
    <n v="0"/>
    <x v="2"/>
    <x v="7"/>
    <s v="Q3"/>
    <x v="4"/>
  </r>
  <r>
    <n v="8176"/>
    <s v="CA-2016-114944"/>
    <x v="806"/>
    <x v="1106"/>
    <x v="1"/>
    <s v="HE-14800"/>
    <s v="Harold Engle"/>
    <x v="1"/>
    <x v="0"/>
    <x v="22"/>
    <s v="Illinois"/>
    <x v="36"/>
    <x v="2"/>
    <x v="62"/>
    <x v="1"/>
    <x v="10"/>
    <x v="62"/>
    <n v="156.512"/>
    <n v="4"/>
    <n v="0.2"/>
    <n v="52.822800000000001"/>
    <n v="125.20960000000001"/>
    <n v="31.302400000000002"/>
    <x v="0"/>
    <x v="9"/>
    <s v="Q1"/>
    <x v="3"/>
  </r>
  <r>
    <n v="8177"/>
    <s v="CA-2016-135965"/>
    <x v="897"/>
    <x v="1043"/>
    <x v="2"/>
    <s v="SZ-20035"/>
    <s v="Sam Zeldin"/>
    <x v="2"/>
    <x v="0"/>
    <x v="20"/>
    <s v="New York"/>
    <x v="45"/>
    <x v="3"/>
    <x v="80"/>
    <x v="1"/>
    <x v="4"/>
    <x v="80"/>
    <n v="128.34"/>
    <n v="6"/>
    <n v="0"/>
    <n v="37.218600000000002"/>
    <n v="128.34"/>
    <n v="0"/>
    <x v="0"/>
    <x v="8"/>
    <s v="Q3"/>
    <x v="6"/>
  </r>
  <r>
    <n v="8178"/>
    <s v="CA-2017-149699"/>
    <x v="66"/>
    <x v="468"/>
    <x v="2"/>
    <s v="CM-12115"/>
    <s v="Chad McGuire"/>
    <x v="0"/>
    <x v="0"/>
    <x v="1"/>
    <s v="California"/>
    <x v="141"/>
    <x v="1"/>
    <x v="1523"/>
    <x v="2"/>
    <x v="11"/>
    <x v="1510"/>
    <n v="474.95"/>
    <n v="5"/>
    <n v="0"/>
    <n v="142.48500000000001"/>
    <n v="474.95"/>
    <n v="0"/>
    <x v="3"/>
    <x v="4"/>
    <s v="Q4"/>
    <x v="5"/>
  </r>
  <r>
    <n v="8179"/>
    <s v="CA-2016-166429"/>
    <x v="476"/>
    <x v="1054"/>
    <x v="1"/>
    <s v="TG-21310"/>
    <s v="Toby Gnade"/>
    <x v="0"/>
    <x v="0"/>
    <x v="96"/>
    <s v="Washington"/>
    <x v="119"/>
    <x v="1"/>
    <x v="615"/>
    <x v="2"/>
    <x v="16"/>
    <x v="615"/>
    <n v="999.98"/>
    <n v="2"/>
    <n v="0"/>
    <n v="449.99099999999999"/>
    <n v="999.98"/>
    <n v="0"/>
    <x v="0"/>
    <x v="8"/>
    <s v="Q3"/>
    <x v="5"/>
  </r>
  <r>
    <n v="8180"/>
    <s v="CA-2015-112767"/>
    <x v="991"/>
    <x v="1066"/>
    <x v="1"/>
    <s v="DK-12985"/>
    <s v="Darren Koutras"/>
    <x v="0"/>
    <x v="0"/>
    <x v="24"/>
    <s v="Oregon"/>
    <x v="329"/>
    <x v="1"/>
    <x v="1582"/>
    <x v="0"/>
    <x v="3"/>
    <x v="1573"/>
    <n v="277.5"/>
    <n v="4"/>
    <n v="0.5"/>
    <n v="-188.7"/>
    <n v="138.75"/>
    <n v="138.75"/>
    <x v="1"/>
    <x v="6"/>
    <s v="Q3"/>
    <x v="1"/>
  </r>
  <r>
    <n v="8181"/>
    <s v="CA-2015-119879"/>
    <x v="82"/>
    <x v="332"/>
    <x v="1"/>
    <s v="SS-20410"/>
    <s v="Shahid Shariari"/>
    <x v="0"/>
    <x v="0"/>
    <x v="10"/>
    <s v="Pennsylvania"/>
    <x v="74"/>
    <x v="3"/>
    <x v="971"/>
    <x v="0"/>
    <x v="3"/>
    <x v="965"/>
    <n v="1252.704"/>
    <n v="8"/>
    <n v="0.4"/>
    <n v="-480.20319999999998"/>
    <n v="751.62239999999997"/>
    <n v="501.08159999999998"/>
    <x v="1"/>
    <x v="0"/>
    <s v="Q4"/>
    <x v="3"/>
  </r>
  <r>
    <n v="8182"/>
    <s v="CA-2015-119879"/>
    <x v="82"/>
    <x v="332"/>
    <x v="1"/>
    <s v="SS-20410"/>
    <s v="Shahid Shariari"/>
    <x v="0"/>
    <x v="0"/>
    <x v="10"/>
    <s v="Pennsylvania"/>
    <x v="74"/>
    <x v="3"/>
    <x v="687"/>
    <x v="2"/>
    <x v="7"/>
    <x v="687"/>
    <n v="110.97"/>
    <n v="5"/>
    <n v="0.4"/>
    <n v="-24.043500000000002"/>
    <n v="66.581999999999994"/>
    <n v="44.388000000000005"/>
    <x v="1"/>
    <x v="0"/>
    <s v="Q4"/>
    <x v="3"/>
  </r>
  <r>
    <n v="8183"/>
    <s v="CA-2017-155642"/>
    <x v="796"/>
    <x v="843"/>
    <x v="1"/>
    <s v="BM-11575"/>
    <s v="Brendan Murry"/>
    <x v="1"/>
    <x v="0"/>
    <x v="22"/>
    <s v="Illinois"/>
    <x v="155"/>
    <x v="2"/>
    <x v="1155"/>
    <x v="0"/>
    <x v="5"/>
    <x v="1143"/>
    <n v="22.608000000000001"/>
    <n v="3"/>
    <n v="0.6"/>
    <n v="-10.1736"/>
    <n v="9.0432000000000006"/>
    <n v="13.5648"/>
    <x v="3"/>
    <x v="5"/>
    <s v="Q2"/>
    <x v="6"/>
  </r>
  <r>
    <n v="8184"/>
    <s v="CA-2017-155642"/>
    <x v="796"/>
    <x v="843"/>
    <x v="1"/>
    <s v="BM-11575"/>
    <s v="Brendan Murry"/>
    <x v="1"/>
    <x v="0"/>
    <x v="22"/>
    <s v="Illinois"/>
    <x v="155"/>
    <x v="2"/>
    <x v="283"/>
    <x v="0"/>
    <x v="5"/>
    <x v="283"/>
    <n v="1.8919999999999999"/>
    <n v="1"/>
    <n v="0.6"/>
    <n v="-0.99329999999999996"/>
    <n v="0.75680000000000003"/>
    <n v="1.1352"/>
    <x v="3"/>
    <x v="5"/>
    <s v="Q2"/>
    <x v="6"/>
  </r>
  <r>
    <n v="8185"/>
    <s v="US-2017-101721"/>
    <x v="283"/>
    <x v="1186"/>
    <x v="1"/>
    <s v="MY-17380"/>
    <s v="Maribeth Yedwab"/>
    <x v="1"/>
    <x v="0"/>
    <x v="22"/>
    <s v="Illinois"/>
    <x v="36"/>
    <x v="2"/>
    <x v="954"/>
    <x v="1"/>
    <x v="10"/>
    <x v="947"/>
    <n v="63.311999999999998"/>
    <n v="3"/>
    <n v="0.2"/>
    <n v="20.5764"/>
    <n v="50.6496"/>
    <n v="12.6624"/>
    <x v="3"/>
    <x v="7"/>
    <s v="Q3"/>
    <x v="1"/>
  </r>
  <r>
    <n v="8186"/>
    <s v="CA-2015-136728"/>
    <x v="1023"/>
    <x v="731"/>
    <x v="0"/>
    <s v="AG-10900"/>
    <s v="Arthur Gainer"/>
    <x v="0"/>
    <x v="0"/>
    <x v="22"/>
    <s v="Illinois"/>
    <x v="36"/>
    <x v="2"/>
    <x v="1170"/>
    <x v="1"/>
    <x v="12"/>
    <x v="153"/>
    <n v="7.8239999999999998"/>
    <n v="1"/>
    <n v="0.2"/>
    <n v="2.9340000000000002"/>
    <n v="6.2591999999999999"/>
    <n v="1.5648"/>
    <x v="1"/>
    <x v="8"/>
    <s v="Q3"/>
    <x v="1"/>
  </r>
  <r>
    <n v="8187"/>
    <s v="CA-2015-136728"/>
    <x v="1023"/>
    <x v="731"/>
    <x v="0"/>
    <s v="AG-10900"/>
    <s v="Arthur Gainer"/>
    <x v="0"/>
    <x v="0"/>
    <x v="22"/>
    <s v="Illinois"/>
    <x v="36"/>
    <x v="2"/>
    <x v="163"/>
    <x v="0"/>
    <x v="1"/>
    <x v="164"/>
    <n v="170.072"/>
    <n v="4"/>
    <n v="0.3"/>
    <n v="-12.148"/>
    <n v="119.0504"/>
    <n v="51.021599999999999"/>
    <x v="1"/>
    <x v="8"/>
    <s v="Q3"/>
    <x v="1"/>
  </r>
  <r>
    <n v="8188"/>
    <s v="CA-2016-127194"/>
    <x v="107"/>
    <x v="265"/>
    <x v="1"/>
    <s v="BW-11110"/>
    <s v="Bart Watters"/>
    <x v="1"/>
    <x v="0"/>
    <x v="20"/>
    <s v="New York"/>
    <x v="23"/>
    <x v="3"/>
    <x v="161"/>
    <x v="1"/>
    <x v="10"/>
    <x v="162"/>
    <n v="62.82"/>
    <n v="9"/>
    <n v="0"/>
    <n v="29.525400000000001"/>
    <n v="62.82"/>
    <n v="0"/>
    <x v="0"/>
    <x v="4"/>
    <s v="Q4"/>
    <x v="3"/>
  </r>
  <r>
    <n v="8189"/>
    <s v="CA-2015-140375"/>
    <x v="653"/>
    <x v="1287"/>
    <x v="0"/>
    <s v="SG-20470"/>
    <s v="Sheri Gordon"/>
    <x v="0"/>
    <x v="0"/>
    <x v="196"/>
    <s v="Maryland"/>
    <x v="247"/>
    <x v="3"/>
    <x v="680"/>
    <x v="1"/>
    <x v="10"/>
    <x v="680"/>
    <n v="19.440000000000001"/>
    <n v="3"/>
    <n v="0"/>
    <n v="9.3312000000000008"/>
    <n v="19.440000000000001"/>
    <n v="0"/>
    <x v="1"/>
    <x v="2"/>
    <s v="Q4"/>
    <x v="5"/>
  </r>
  <r>
    <n v="8190"/>
    <s v="CA-2015-140375"/>
    <x v="653"/>
    <x v="1287"/>
    <x v="0"/>
    <s v="SG-20470"/>
    <s v="Sheri Gordon"/>
    <x v="0"/>
    <x v="0"/>
    <x v="196"/>
    <s v="Maryland"/>
    <x v="247"/>
    <x v="3"/>
    <x v="777"/>
    <x v="1"/>
    <x v="8"/>
    <x v="776"/>
    <n v="7.38"/>
    <n v="1"/>
    <n v="0"/>
    <n v="3.6162000000000001"/>
    <n v="7.38"/>
    <n v="0"/>
    <x v="1"/>
    <x v="2"/>
    <s v="Q4"/>
    <x v="5"/>
  </r>
  <r>
    <n v="8191"/>
    <s v="US-2017-155866"/>
    <x v="701"/>
    <x v="410"/>
    <x v="1"/>
    <s v="CC-12370"/>
    <s v="Christopher Conant"/>
    <x v="0"/>
    <x v="0"/>
    <x v="20"/>
    <s v="New York"/>
    <x v="164"/>
    <x v="3"/>
    <x v="832"/>
    <x v="1"/>
    <x v="10"/>
    <x v="827"/>
    <n v="38.880000000000003"/>
    <n v="6"/>
    <n v="0"/>
    <n v="18.662400000000002"/>
    <n v="38.880000000000003"/>
    <n v="0"/>
    <x v="3"/>
    <x v="0"/>
    <s v="Q4"/>
    <x v="5"/>
  </r>
  <r>
    <n v="8192"/>
    <s v="US-2017-155866"/>
    <x v="701"/>
    <x v="410"/>
    <x v="1"/>
    <s v="CC-12370"/>
    <s v="Christopher Conant"/>
    <x v="0"/>
    <x v="0"/>
    <x v="20"/>
    <s v="New York"/>
    <x v="164"/>
    <x v="3"/>
    <x v="267"/>
    <x v="0"/>
    <x v="5"/>
    <x v="267"/>
    <n v="187.76"/>
    <n v="4"/>
    <n v="0"/>
    <n v="76.9816"/>
    <n v="187.76"/>
    <n v="0"/>
    <x v="3"/>
    <x v="0"/>
    <s v="Q4"/>
    <x v="5"/>
  </r>
  <r>
    <n v="8193"/>
    <s v="CA-2015-141327"/>
    <x v="672"/>
    <x v="253"/>
    <x v="2"/>
    <s v="LR-16915"/>
    <s v="Lena Radford"/>
    <x v="0"/>
    <x v="0"/>
    <x v="28"/>
    <s v="North Carolina"/>
    <x v="35"/>
    <x v="0"/>
    <x v="614"/>
    <x v="1"/>
    <x v="8"/>
    <x v="614"/>
    <n v="6.048"/>
    <n v="7"/>
    <n v="0.7"/>
    <n v="-4.2336"/>
    <n v="1.8144000000000002"/>
    <n v="4.2336"/>
    <x v="1"/>
    <x v="0"/>
    <s v="Q4"/>
    <x v="2"/>
  </r>
  <r>
    <n v="8194"/>
    <s v="CA-2015-141327"/>
    <x v="672"/>
    <x v="253"/>
    <x v="2"/>
    <s v="LR-16915"/>
    <s v="Lena Radford"/>
    <x v="0"/>
    <x v="0"/>
    <x v="28"/>
    <s v="North Carolina"/>
    <x v="35"/>
    <x v="0"/>
    <x v="1360"/>
    <x v="1"/>
    <x v="9"/>
    <x v="1346"/>
    <n v="98.352000000000004"/>
    <n v="3"/>
    <n v="0.2"/>
    <n v="9.8352000000000004"/>
    <n v="78.681600000000003"/>
    <n v="19.670400000000001"/>
    <x v="1"/>
    <x v="0"/>
    <s v="Q4"/>
    <x v="2"/>
  </r>
  <r>
    <n v="8195"/>
    <s v="CA-2015-141327"/>
    <x v="672"/>
    <x v="253"/>
    <x v="2"/>
    <s v="LR-16915"/>
    <s v="Lena Radford"/>
    <x v="0"/>
    <x v="0"/>
    <x v="28"/>
    <s v="North Carolina"/>
    <x v="35"/>
    <x v="0"/>
    <x v="220"/>
    <x v="0"/>
    <x v="5"/>
    <x v="221"/>
    <n v="335.74400000000003"/>
    <n v="2"/>
    <n v="0.2"/>
    <n v="25.180800000000001"/>
    <n v="268.59520000000003"/>
    <n v="67.148800000000008"/>
    <x v="1"/>
    <x v="0"/>
    <s v="Q4"/>
    <x v="2"/>
  </r>
  <r>
    <n v="8196"/>
    <s v="CA-2015-136700"/>
    <x v="401"/>
    <x v="223"/>
    <x v="0"/>
    <s v="DB-13120"/>
    <s v="David Bremer"/>
    <x v="1"/>
    <x v="0"/>
    <x v="443"/>
    <s v="California"/>
    <x v="536"/>
    <x v="1"/>
    <x v="1056"/>
    <x v="1"/>
    <x v="10"/>
    <x v="1045"/>
    <n v="8.9600000000000009"/>
    <n v="2"/>
    <n v="0"/>
    <n v="4.3903999999999996"/>
    <n v="8.9600000000000009"/>
    <n v="0"/>
    <x v="1"/>
    <x v="4"/>
    <s v="Q4"/>
    <x v="1"/>
  </r>
  <r>
    <n v="8197"/>
    <s v="CA-2017-102736"/>
    <x v="528"/>
    <x v="945"/>
    <x v="1"/>
    <s v="LP-17095"/>
    <s v="Liz Preis"/>
    <x v="0"/>
    <x v="0"/>
    <x v="289"/>
    <s v="Tennessee"/>
    <x v="364"/>
    <x v="0"/>
    <x v="1130"/>
    <x v="2"/>
    <x v="11"/>
    <x v="1118"/>
    <n v="89.567999999999998"/>
    <n v="4"/>
    <n v="0.2"/>
    <n v="-1.1195999999999999"/>
    <n v="71.654399999999995"/>
    <n v="17.913599999999999"/>
    <x v="3"/>
    <x v="8"/>
    <s v="Q3"/>
    <x v="0"/>
  </r>
  <r>
    <n v="8198"/>
    <s v="CA-2017-102736"/>
    <x v="528"/>
    <x v="945"/>
    <x v="1"/>
    <s v="LP-17095"/>
    <s v="Liz Preis"/>
    <x v="0"/>
    <x v="0"/>
    <x v="289"/>
    <s v="Tennessee"/>
    <x v="364"/>
    <x v="0"/>
    <x v="646"/>
    <x v="1"/>
    <x v="6"/>
    <x v="646"/>
    <n v="71.959999999999994"/>
    <n v="5"/>
    <n v="0.2"/>
    <n v="7.1959999999999997"/>
    <n v="57.567999999999998"/>
    <n v="14.391999999999999"/>
    <x v="3"/>
    <x v="8"/>
    <s v="Q3"/>
    <x v="0"/>
  </r>
  <r>
    <n v="8199"/>
    <s v="CA-2017-102736"/>
    <x v="528"/>
    <x v="945"/>
    <x v="1"/>
    <s v="LP-17095"/>
    <s v="Liz Preis"/>
    <x v="0"/>
    <x v="0"/>
    <x v="289"/>
    <s v="Tennessee"/>
    <x v="364"/>
    <x v="0"/>
    <x v="585"/>
    <x v="1"/>
    <x v="10"/>
    <x v="585"/>
    <n v="15.552"/>
    <n v="3"/>
    <n v="0.2"/>
    <n v="5.4432"/>
    <n v="12.441600000000001"/>
    <n v="3.1104000000000003"/>
    <x v="3"/>
    <x v="8"/>
    <s v="Q3"/>
    <x v="0"/>
  </r>
  <r>
    <n v="8200"/>
    <s v="CA-2017-125269"/>
    <x v="558"/>
    <x v="956"/>
    <x v="1"/>
    <s v="AF-10870"/>
    <s v="Art Ferguson"/>
    <x v="0"/>
    <x v="0"/>
    <x v="22"/>
    <s v="Illinois"/>
    <x v="26"/>
    <x v="2"/>
    <x v="1124"/>
    <x v="1"/>
    <x v="8"/>
    <x v="1112"/>
    <n v="10.43"/>
    <n v="5"/>
    <n v="0.8"/>
    <n v="-18.252500000000001"/>
    <n v="2.0859999999999994"/>
    <n v="8.3439999999999994"/>
    <x v="3"/>
    <x v="3"/>
    <s v="Q2"/>
    <x v="2"/>
  </r>
  <r>
    <n v="8201"/>
    <s v="CA-2017-125269"/>
    <x v="558"/>
    <x v="956"/>
    <x v="1"/>
    <s v="AF-10870"/>
    <s v="Art Ferguson"/>
    <x v="0"/>
    <x v="0"/>
    <x v="22"/>
    <s v="Illinois"/>
    <x v="26"/>
    <x v="2"/>
    <x v="72"/>
    <x v="1"/>
    <x v="4"/>
    <x v="72"/>
    <n v="72.784000000000006"/>
    <n v="1"/>
    <n v="0.2"/>
    <n v="-18.196000000000002"/>
    <n v="58.227200000000011"/>
    <n v="14.556800000000003"/>
    <x v="3"/>
    <x v="3"/>
    <s v="Q2"/>
    <x v="2"/>
  </r>
  <r>
    <n v="8202"/>
    <s v="CA-2015-114811"/>
    <x v="627"/>
    <x v="1163"/>
    <x v="3"/>
    <s v="KD-16495"/>
    <s v="Keith Dawkins"/>
    <x v="1"/>
    <x v="0"/>
    <x v="20"/>
    <s v="New York"/>
    <x v="23"/>
    <x v="3"/>
    <x v="1678"/>
    <x v="1"/>
    <x v="4"/>
    <x v="1666"/>
    <n v="67.150000000000006"/>
    <n v="5"/>
    <n v="0"/>
    <n v="16.787500000000001"/>
    <n v="67.150000000000006"/>
    <n v="0"/>
    <x v="1"/>
    <x v="0"/>
    <s v="Q4"/>
    <x v="1"/>
  </r>
  <r>
    <n v="8203"/>
    <s v="CA-2015-114811"/>
    <x v="627"/>
    <x v="1163"/>
    <x v="3"/>
    <s v="KD-16495"/>
    <s v="Keith Dawkins"/>
    <x v="1"/>
    <x v="0"/>
    <x v="20"/>
    <s v="New York"/>
    <x v="23"/>
    <x v="3"/>
    <x v="903"/>
    <x v="2"/>
    <x v="7"/>
    <x v="895"/>
    <n v="549.98"/>
    <n v="2"/>
    <n v="0"/>
    <n v="142.9948"/>
    <n v="549.98"/>
    <n v="0"/>
    <x v="1"/>
    <x v="0"/>
    <s v="Q4"/>
    <x v="1"/>
  </r>
  <r>
    <n v="8204"/>
    <s v="CA-2015-114811"/>
    <x v="627"/>
    <x v="1163"/>
    <x v="3"/>
    <s v="KD-16495"/>
    <s v="Keith Dawkins"/>
    <x v="1"/>
    <x v="0"/>
    <x v="20"/>
    <s v="New York"/>
    <x v="23"/>
    <x v="3"/>
    <x v="1800"/>
    <x v="0"/>
    <x v="5"/>
    <x v="1790"/>
    <n v="11.82"/>
    <n v="3"/>
    <n v="0"/>
    <n v="4.7279999999999998"/>
    <n v="11.82"/>
    <n v="0"/>
    <x v="1"/>
    <x v="0"/>
    <s v="Q4"/>
    <x v="1"/>
  </r>
  <r>
    <n v="8205"/>
    <s v="CA-2015-114811"/>
    <x v="627"/>
    <x v="1163"/>
    <x v="3"/>
    <s v="KD-16495"/>
    <s v="Keith Dawkins"/>
    <x v="1"/>
    <x v="0"/>
    <x v="20"/>
    <s v="New York"/>
    <x v="23"/>
    <x v="3"/>
    <x v="1715"/>
    <x v="2"/>
    <x v="15"/>
    <x v="1702"/>
    <n v="4643.8"/>
    <n v="4"/>
    <n v="0"/>
    <n v="2229.0239999999999"/>
    <n v="4643.8"/>
    <n v="0"/>
    <x v="1"/>
    <x v="0"/>
    <s v="Q4"/>
    <x v="1"/>
  </r>
  <r>
    <n v="8206"/>
    <s v="CA-2015-114811"/>
    <x v="627"/>
    <x v="1163"/>
    <x v="3"/>
    <s v="KD-16495"/>
    <s v="Keith Dawkins"/>
    <x v="1"/>
    <x v="0"/>
    <x v="20"/>
    <s v="New York"/>
    <x v="23"/>
    <x v="3"/>
    <x v="623"/>
    <x v="0"/>
    <x v="1"/>
    <x v="623"/>
    <n v="577.76400000000001"/>
    <n v="2"/>
    <n v="0.1"/>
    <n v="115.5528"/>
    <n v="519.98760000000004"/>
    <n v="57.776400000000002"/>
    <x v="1"/>
    <x v="0"/>
    <s v="Q4"/>
    <x v="1"/>
  </r>
  <r>
    <n v="8207"/>
    <s v="CA-2015-122266"/>
    <x v="33"/>
    <x v="862"/>
    <x v="1"/>
    <s v="SA-20830"/>
    <s v="Sue Ann Reed"/>
    <x v="0"/>
    <x v="0"/>
    <x v="399"/>
    <s v="Florida"/>
    <x v="486"/>
    <x v="0"/>
    <x v="3"/>
    <x v="0"/>
    <x v="3"/>
    <x v="3"/>
    <n v="191.5155"/>
    <n v="1"/>
    <n v="0.45"/>
    <n v="-76.606200000000001"/>
    <n v="105.33352500000001"/>
    <n v="86.181975000000008"/>
    <x v="1"/>
    <x v="3"/>
    <s v="Q2"/>
    <x v="1"/>
  </r>
  <r>
    <n v="8208"/>
    <s v="CA-2015-122266"/>
    <x v="33"/>
    <x v="862"/>
    <x v="1"/>
    <s v="SA-20830"/>
    <s v="Sue Ann Reed"/>
    <x v="0"/>
    <x v="0"/>
    <x v="399"/>
    <s v="Florida"/>
    <x v="486"/>
    <x v="0"/>
    <x v="346"/>
    <x v="1"/>
    <x v="6"/>
    <x v="346"/>
    <n v="2.6240000000000001"/>
    <n v="1"/>
    <n v="0.2"/>
    <n v="0.4264"/>
    <n v="2.0992000000000002"/>
    <n v="0.52480000000000004"/>
    <x v="1"/>
    <x v="3"/>
    <s v="Q2"/>
    <x v="1"/>
  </r>
  <r>
    <n v="8209"/>
    <s v="CA-2015-141565"/>
    <x v="1181"/>
    <x v="488"/>
    <x v="1"/>
    <s v="BG-11035"/>
    <s v="Barry Gonzalez"/>
    <x v="0"/>
    <x v="0"/>
    <x v="316"/>
    <s v="Tennessee"/>
    <x v="394"/>
    <x v="0"/>
    <x v="692"/>
    <x v="1"/>
    <x v="8"/>
    <x v="692"/>
    <n v="1369.7639999999999"/>
    <n v="6"/>
    <n v="0.7"/>
    <n v="-913.17600000000004"/>
    <n v="410.92920000000004"/>
    <n v="958.83479999999986"/>
    <x v="1"/>
    <x v="8"/>
    <s v="Q3"/>
    <x v="1"/>
  </r>
  <r>
    <n v="8210"/>
    <s v="CA-2015-141565"/>
    <x v="1181"/>
    <x v="488"/>
    <x v="1"/>
    <s v="BG-11035"/>
    <s v="Barry Gonzalez"/>
    <x v="0"/>
    <x v="0"/>
    <x v="316"/>
    <s v="Tennessee"/>
    <x v="394"/>
    <x v="0"/>
    <x v="196"/>
    <x v="1"/>
    <x v="4"/>
    <x v="197"/>
    <n v="294.36799999999999"/>
    <n v="4"/>
    <n v="0.2"/>
    <n v="-58.873600000000003"/>
    <n v="235.49440000000001"/>
    <n v="58.873600000000003"/>
    <x v="1"/>
    <x v="8"/>
    <s v="Q3"/>
    <x v="1"/>
  </r>
  <r>
    <n v="8211"/>
    <s v="CA-2017-128769"/>
    <x v="210"/>
    <x v="230"/>
    <x v="1"/>
    <s v="DM-12955"/>
    <s v="Dario Medina"/>
    <x v="1"/>
    <x v="0"/>
    <x v="316"/>
    <s v="Tennessee"/>
    <x v="394"/>
    <x v="0"/>
    <x v="473"/>
    <x v="1"/>
    <x v="9"/>
    <x v="474"/>
    <n v="81.567999999999998"/>
    <n v="2"/>
    <n v="0.2"/>
    <n v="7.1372"/>
    <n v="65.254400000000004"/>
    <n v="16.313600000000001"/>
    <x v="3"/>
    <x v="8"/>
    <s v="Q3"/>
    <x v="6"/>
  </r>
  <r>
    <n v="8212"/>
    <s v="CA-2016-116337"/>
    <x v="77"/>
    <x v="357"/>
    <x v="1"/>
    <s v="MC-17845"/>
    <s v="Michael Chen"/>
    <x v="0"/>
    <x v="0"/>
    <x v="61"/>
    <s v="Texas"/>
    <x v="77"/>
    <x v="2"/>
    <x v="1834"/>
    <x v="0"/>
    <x v="5"/>
    <x v="1822"/>
    <n v="44.46"/>
    <n v="5"/>
    <n v="0.6"/>
    <n v="-17.783999999999999"/>
    <n v="17.784000000000002"/>
    <n v="26.675999999999998"/>
    <x v="0"/>
    <x v="0"/>
    <s v="Q4"/>
    <x v="2"/>
  </r>
  <r>
    <n v="8213"/>
    <s v="CA-2016-116337"/>
    <x v="77"/>
    <x v="357"/>
    <x v="1"/>
    <s v="MC-17845"/>
    <s v="Michael Chen"/>
    <x v="0"/>
    <x v="0"/>
    <x v="61"/>
    <s v="Texas"/>
    <x v="77"/>
    <x v="2"/>
    <x v="533"/>
    <x v="1"/>
    <x v="4"/>
    <x v="533"/>
    <n v="314.08800000000002"/>
    <n v="3"/>
    <n v="0.2"/>
    <n v="19.630500000000001"/>
    <n v="251.27040000000002"/>
    <n v="62.817600000000006"/>
    <x v="0"/>
    <x v="0"/>
    <s v="Q4"/>
    <x v="2"/>
  </r>
  <r>
    <n v="8214"/>
    <s v="CA-2015-120845"/>
    <x v="12"/>
    <x v="119"/>
    <x v="1"/>
    <s v="ML-17395"/>
    <s v="Marina Lichtenstein"/>
    <x v="1"/>
    <x v="0"/>
    <x v="87"/>
    <s v="Tennessee"/>
    <x v="108"/>
    <x v="0"/>
    <x v="1085"/>
    <x v="1"/>
    <x v="8"/>
    <x v="1075"/>
    <n v="6.3360000000000003"/>
    <n v="4"/>
    <n v="0.7"/>
    <n v="-4.6463999999999999"/>
    <n v="1.9008000000000003"/>
    <n v="4.4352"/>
    <x v="1"/>
    <x v="8"/>
    <s v="Q3"/>
    <x v="5"/>
  </r>
  <r>
    <n v="8215"/>
    <s v="CA-2015-120845"/>
    <x v="12"/>
    <x v="119"/>
    <x v="1"/>
    <s v="ML-17395"/>
    <s v="Marina Lichtenstein"/>
    <x v="1"/>
    <x v="0"/>
    <x v="87"/>
    <s v="Tennessee"/>
    <x v="108"/>
    <x v="0"/>
    <x v="1402"/>
    <x v="1"/>
    <x v="10"/>
    <x v="1389"/>
    <n v="10.48"/>
    <n v="1"/>
    <n v="0.2"/>
    <n v="3.7989999999999999"/>
    <n v="8.3840000000000003"/>
    <n v="2.0960000000000001"/>
    <x v="1"/>
    <x v="8"/>
    <s v="Q3"/>
    <x v="5"/>
  </r>
  <r>
    <n v="8216"/>
    <s v="CA-2015-120845"/>
    <x v="12"/>
    <x v="119"/>
    <x v="1"/>
    <s v="ML-17395"/>
    <s v="Marina Lichtenstein"/>
    <x v="1"/>
    <x v="0"/>
    <x v="87"/>
    <s v="Tennessee"/>
    <x v="108"/>
    <x v="0"/>
    <x v="1263"/>
    <x v="1"/>
    <x v="8"/>
    <x v="1247"/>
    <n v="2.4689999999999999"/>
    <n v="1"/>
    <n v="0.7"/>
    <n v="-1.8106"/>
    <n v="0.74070000000000003"/>
    <n v="1.7282999999999997"/>
    <x v="1"/>
    <x v="8"/>
    <s v="Q3"/>
    <x v="5"/>
  </r>
  <r>
    <n v="8217"/>
    <s v="CA-2015-120845"/>
    <x v="12"/>
    <x v="119"/>
    <x v="1"/>
    <s v="ML-17395"/>
    <s v="Marina Lichtenstein"/>
    <x v="1"/>
    <x v="0"/>
    <x v="87"/>
    <s v="Tennessee"/>
    <x v="108"/>
    <x v="0"/>
    <x v="304"/>
    <x v="1"/>
    <x v="8"/>
    <x v="304"/>
    <n v="3.2639999999999998"/>
    <n v="2"/>
    <n v="0.7"/>
    <n v="-2.2848000000000002"/>
    <n v="0.97920000000000007"/>
    <n v="2.2847999999999997"/>
    <x v="1"/>
    <x v="8"/>
    <s v="Q3"/>
    <x v="5"/>
  </r>
  <r>
    <n v="8218"/>
    <s v="CA-2014-120775"/>
    <x v="462"/>
    <x v="1288"/>
    <x v="1"/>
    <s v="RD-19930"/>
    <s v="Russell D'Ascenzo"/>
    <x v="0"/>
    <x v="0"/>
    <x v="61"/>
    <s v="Texas"/>
    <x v="162"/>
    <x v="2"/>
    <x v="1088"/>
    <x v="1"/>
    <x v="13"/>
    <x v="1078"/>
    <n v="4.3440000000000003"/>
    <n v="3"/>
    <n v="0.2"/>
    <n v="0.86880000000000002"/>
    <n v="3.4752000000000005"/>
    <n v="0.86880000000000013"/>
    <x v="2"/>
    <x v="2"/>
    <s v="Q4"/>
    <x v="5"/>
  </r>
  <r>
    <n v="8219"/>
    <s v="CA-2014-120775"/>
    <x v="462"/>
    <x v="1288"/>
    <x v="1"/>
    <s v="RD-19930"/>
    <s v="Russell D'Ascenzo"/>
    <x v="0"/>
    <x v="0"/>
    <x v="61"/>
    <s v="Texas"/>
    <x v="162"/>
    <x v="2"/>
    <x v="1092"/>
    <x v="0"/>
    <x v="5"/>
    <x v="1082"/>
    <n v="31.776"/>
    <n v="3"/>
    <n v="0.6"/>
    <n v="-19.0656"/>
    <n v="12.7104"/>
    <n v="19.0656"/>
    <x v="2"/>
    <x v="2"/>
    <s v="Q4"/>
    <x v="5"/>
  </r>
  <r>
    <n v="8220"/>
    <s v="CA-2014-120775"/>
    <x v="462"/>
    <x v="1288"/>
    <x v="1"/>
    <s v="RD-19930"/>
    <s v="Russell D'Ascenzo"/>
    <x v="0"/>
    <x v="0"/>
    <x v="61"/>
    <s v="Texas"/>
    <x v="162"/>
    <x v="2"/>
    <x v="641"/>
    <x v="1"/>
    <x v="2"/>
    <x v="641"/>
    <n v="4.9279999999999999"/>
    <n v="2"/>
    <n v="0.2"/>
    <n v="1.7248000000000001"/>
    <n v="3.9424000000000001"/>
    <n v="0.98560000000000003"/>
    <x v="2"/>
    <x v="2"/>
    <s v="Q4"/>
    <x v="5"/>
  </r>
  <r>
    <n v="8221"/>
    <s v="CA-2014-120775"/>
    <x v="462"/>
    <x v="1288"/>
    <x v="1"/>
    <s v="RD-19930"/>
    <s v="Russell D'Ascenzo"/>
    <x v="0"/>
    <x v="0"/>
    <x v="61"/>
    <s v="Texas"/>
    <x v="162"/>
    <x v="2"/>
    <x v="98"/>
    <x v="1"/>
    <x v="8"/>
    <x v="98"/>
    <n v="1.788"/>
    <n v="3"/>
    <n v="0.8"/>
    <n v="-3.0396000000000001"/>
    <n v="0.35759999999999992"/>
    <n v="1.4304000000000001"/>
    <x v="2"/>
    <x v="2"/>
    <s v="Q4"/>
    <x v="5"/>
  </r>
  <r>
    <n v="8222"/>
    <s v="CA-2014-120775"/>
    <x v="462"/>
    <x v="1288"/>
    <x v="1"/>
    <s v="RD-19930"/>
    <s v="Russell D'Ascenzo"/>
    <x v="0"/>
    <x v="0"/>
    <x v="61"/>
    <s v="Texas"/>
    <x v="162"/>
    <x v="2"/>
    <x v="1835"/>
    <x v="1"/>
    <x v="13"/>
    <x v="1823"/>
    <n v="15.071999999999999"/>
    <n v="4"/>
    <n v="0.2"/>
    <n v="-3.7679999999999998"/>
    <n v="12.057600000000001"/>
    <n v="3.0144000000000002"/>
    <x v="2"/>
    <x v="2"/>
    <s v="Q4"/>
    <x v="5"/>
  </r>
  <r>
    <n v="8223"/>
    <s v="CA-2014-152905"/>
    <x v="1087"/>
    <x v="1262"/>
    <x v="1"/>
    <s v="AB-10015"/>
    <s v="Aaron Bergman"/>
    <x v="0"/>
    <x v="0"/>
    <x v="81"/>
    <s v="Texas"/>
    <x v="174"/>
    <x v="2"/>
    <x v="1555"/>
    <x v="1"/>
    <x v="4"/>
    <x v="1543"/>
    <n v="12.624000000000001"/>
    <n v="2"/>
    <n v="0.2"/>
    <n v="-2.5247999999999999"/>
    <n v="10.099200000000002"/>
    <n v="2.5248000000000004"/>
    <x v="2"/>
    <x v="11"/>
    <s v="Q1"/>
    <x v="0"/>
  </r>
  <r>
    <n v="8224"/>
    <s v="CA-2016-104633"/>
    <x v="1"/>
    <x v="1"/>
    <x v="1"/>
    <s v="EA-14035"/>
    <s v="Erin Ashbrook"/>
    <x v="1"/>
    <x v="0"/>
    <x v="45"/>
    <s v="California"/>
    <x v="54"/>
    <x v="1"/>
    <x v="1174"/>
    <x v="1"/>
    <x v="10"/>
    <x v="1160"/>
    <n v="185.88"/>
    <n v="6"/>
    <n v="0"/>
    <n v="83.646000000000001"/>
    <n v="185.88"/>
    <n v="0"/>
    <x v="0"/>
    <x v="1"/>
    <s v="Q2"/>
    <x v="1"/>
  </r>
  <r>
    <n v="8225"/>
    <s v="CA-2016-104633"/>
    <x v="1"/>
    <x v="1"/>
    <x v="1"/>
    <s v="EA-14035"/>
    <s v="Erin Ashbrook"/>
    <x v="1"/>
    <x v="0"/>
    <x v="45"/>
    <s v="California"/>
    <x v="54"/>
    <x v="1"/>
    <x v="1434"/>
    <x v="1"/>
    <x v="10"/>
    <x v="1422"/>
    <n v="12.96"/>
    <n v="2"/>
    <n v="0"/>
    <n v="6.2207999999999997"/>
    <n v="12.96"/>
    <n v="0"/>
    <x v="0"/>
    <x v="1"/>
    <s v="Q2"/>
    <x v="1"/>
  </r>
  <r>
    <n v="8226"/>
    <s v="CA-2017-104136"/>
    <x v="752"/>
    <x v="276"/>
    <x v="0"/>
    <s v="SF-20065"/>
    <s v="Sandra Flanagan"/>
    <x v="0"/>
    <x v="0"/>
    <x v="231"/>
    <s v="Massachusetts"/>
    <x v="288"/>
    <x v="3"/>
    <x v="274"/>
    <x v="1"/>
    <x v="10"/>
    <x v="274"/>
    <n v="189.7"/>
    <n v="10"/>
    <n v="0"/>
    <n v="91.055999999999997"/>
    <n v="189.7"/>
    <n v="0"/>
    <x v="3"/>
    <x v="0"/>
    <s v="Q4"/>
    <x v="4"/>
  </r>
  <r>
    <n v="8227"/>
    <s v="CA-2017-104136"/>
    <x v="752"/>
    <x v="276"/>
    <x v="0"/>
    <s v="SF-20065"/>
    <s v="Sandra Flanagan"/>
    <x v="0"/>
    <x v="0"/>
    <x v="231"/>
    <s v="Massachusetts"/>
    <x v="288"/>
    <x v="3"/>
    <x v="1522"/>
    <x v="1"/>
    <x v="10"/>
    <x v="1509"/>
    <n v="40.99"/>
    <n v="1"/>
    <n v="0"/>
    <n v="20.085100000000001"/>
    <n v="40.99"/>
    <n v="0"/>
    <x v="3"/>
    <x v="0"/>
    <s v="Q4"/>
    <x v="4"/>
  </r>
  <r>
    <n v="8228"/>
    <s v="CA-2016-123050"/>
    <x v="958"/>
    <x v="264"/>
    <x v="0"/>
    <s v="BC-11125"/>
    <s v="Becky Castell"/>
    <x v="2"/>
    <x v="0"/>
    <x v="21"/>
    <s v="New York"/>
    <x v="24"/>
    <x v="3"/>
    <x v="479"/>
    <x v="0"/>
    <x v="5"/>
    <x v="480"/>
    <n v="82.64"/>
    <n v="2"/>
    <n v="0"/>
    <n v="7.4375999999999998"/>
    <n v="82.64"/>
    <n v="0"/>
    <x v="0"/>
    <x v="3"/>
    <s v="Q2"/>
    <x v="2"/>
  </r>
  <r>
    <n v="8229"/>
    <s v="CA-2016-123050"/>
    <x v="958"/>
    <x v="264"/>
    <x v="0"/>
    <s v="BC-11125"/>
    <s v="Becky Castell"/>
    <x v="2"/>
    <x v="0"/>
    <x v="21"/>
    <s v="New York"/>
    <x v="24"/>
    <x v="3"/>
    <x v="170"/>
    <x v="1"/>
    <x v="4"/>
    <x v="171"/>
    <n v="31.02"/>
    <n v="2"/>
    <n v="0"/>
    <n v="8.0652000000000008"/>
    <n v="31.02"/>
    <n v="0"/>
    <x v="0"/>
    <x v="3"/>
    <s v="Q2"/>
    <x v="2"/>
  </r>
  <r>
    <n v="8230"/>
    <s v="CA-2016-123050"/>
    <x v="958"/>
    <x v="264"/>
    <x v="0"/>
    <s v="BC-11125"/>
    <s v="Becky Castell"/>
    <x v="2"/>
    <x v="0"/>
    <x v="21"/>
    <s v="New York"/>
    <x v="24"/>
    <x v="3"/>
    <x v="1016"/>
    <x v="2"/>
    <x v="11"/>
    <x v="1007"/>
    <n v="89.97"/>
    <n v="3"/>
    <n v="0"/>
    <n v="37.787399999999998"/>
    <n v="89.97"/>
    <n v="0"/>
    <x v="0"/>
    <x v="3"/>
    <s v="Q2"/>
    <x v="2"/>
  </r>
  <r>
    <n v="8231"/>
    <s v="CA-2016-162355"/>
    <x v="1186"/>
    <x v="196"/>
    <x v="0"/>
    <s v="PF-19165"/>
    <s v="Philip Fox"/>
    <x v="0"/>
    <x v="0"/>
    <x v="406"/>
    <s v="Georgia"/>
    <x v="493"/>
    <x v="0"/>
    <x v="369"/>
    <x v="1"/>
    <x v="6"/>
    <x v="370"/>
    <n v="35.97"/>
    <n v="3"/>
    <n v="0"/>
    <n v="9.7119"/>
    <n v="35.97"/>
    <n v="0"/>
    <x v="0"/>
    <x v="1"/>
    <s v="Q2"/>
    <x v="6"/>
  </r>
  <r>
    <n v="8232"/>
    <s v="CA-2016-162355"/>
    <x v="1186"/>
    <x v="196"/>
    <x v="0"/>
    <s v="PF-19165"/>
    <s v="Philip Fox"/>
    <x v="0"/>
    <x v="0"/>
    <x v="406"/>
    <s v="Georgia"/>
    <x v="493"/>
    <x v="0"/>
    <x v="199"/>
    <x v="0"/>
    <x v="0"/>
    <x v="200"/>
    <n v="1266.8599999999999"/>
    <n v="7"/>
    <n v="0"/>
    <n v="291.37779999999998"/>
    <n v="1266.8599999999999"/>
    <n v="0"/>
    <x v="0"/>
    <x v="1"/>
    <s v="Q2"/>
    <x v="6"/>
  </r>
  <r>
    <n v="8233"/>
    <s v="CA-2014-158225"/>
    <x v="358"/>
    <x v="919"/>
    <x v="1"/>
    <s v="SE-20110"/>
    <s v="Sanjit Engle"/>
    <x v="0"/>
    <x v="0"/>
    <x v="49"/>
    <s v="California"/>
    <x v="58"/>
    <x v="1"/>
    <x v="298"/>
    <x v="1"/>
    <x v="4"/>
    <x v="298"/>
    <n v="169.45"/>
    <n v="5"/>
    <n v="0"/>
    <n v="42.362499999999997"/>
    <n v="169.45"/>
    <n v="0"/>
    <x v="2"/>
    <x v="8"/>
    <s v="Q3"/>
    <x v="2"/>
  </r>
  <r>
    <n v="8234"/>
    <s v="CA-2014-158225"/>
    <x v="358"/>
    <x v="919"/>
    <x v="1"/>
    <s v="SE-20110"/>
    <s v="Sanjit Engle"/>
    <x v="0"/>
    <x v="0"/>
    <x v="49"/>
    <s v="California"/>
    <x v="58"/>
    <x v="1"/>
    <x v="1512"/>
    <x v="1"/>
    <x v="4"/>
    <x v="1499"/>
    <n v="40.68"/>
    <n v="2"/>
    <n v="0"/>
    <n v="0.40679999999999999"/>
    <n v="40.68"/>
    <n v="0"/>
    <x v="2"/>
    <x v="8"/>
    <s v="Q3"/>
    <x v="2"/>
  </r>
  <r>
    <n v="8235"/>
    <s v="CA-2017-102204"/>
    <x v="927"/>
    <x v="593"/>
    <x v="1"/>
    <s v="CJ-12010"/>
    <s v="Caroline Jumper"/>
    <x v="0"/>
    <x v="0"/>
    <x v="108"/>
    <s v="Florida"/>
    <x v="133"/>
    <x v="0"/>
    <x v="1698"/>
    <x v="1"/>
    <x v="14"/>
    <x v="1686"/>
    <n v="3.3279999999999998"/>
    <n v="2"/>
    <n v="0.2"/>
    <n v="0.41599999999999998"/>
    <n v="2.6623999999999999"/>
    <n v="0.66559999999999997"/>
    <x v="3"/>
    <x v="5"/>
    <s v="Q2"/>
    <x v="2"/>
  </r>
  <r>
    <n v="8236"/>
    <s v="CA-2017-102204"/>
    <x v="927"/>
    <x v="593"/>
    <x v="1"/>
    <s v="CJ-12010"/>
    <s v="Caroline Jumper"/>
    <x v="0"/>
    <x v="0"/>
    <x v="108"/>
    <s v="Florida"/>
    <x v="133"/>
    <x v="0"/>
    <x v="411"/>
    <x v="0"/>
    <x v="3"/>
    <x v="411"/>
    <n v="933.26199999999994"/>
    <n v="4"/>
    <n v="0.45"/>
    <n v="-458.14679999999998"/>
    <n v="513.29409999999996"/>
    <n v="419.96789999999999"/>
    <x v="3"/>
    <x v="5"/>
    <s v="Q2"/>
    <x v="2"/>
  </r>
  <r>
    <n v="8237"/>
    <s v="CA-2017-102204"/>
    <x v="927"/>
    <x v="593"/>
    <x v="1"/>
    <s v="CJ-12010"/>
    <s v="Caroline Jumper"/>
    <x v="0"/>
    <x v="0"/>
    <x v="108"/>
    <s v="Florida"/>
    <x v="133"/>
    <x v="0"/>
    <x v="483"/>
    <x v="0"/>
    <x v="1"/>
    <x v="483"/>
    <n v="2803.92"/>
    <n v="5"/>
    <n v="0.2"/>
    <n v="0"/>
    <n v="2243.136"/>
    <n v="560.78399999999999"/>
    <x v="3"/>
    <x v="5"/>
    <s v="Q2"/>
    <x v="2"/>
  </r>
  <r>
    <n v="8238"/>
    <s v="CA-2017-103065"/>
    <x v="179"/>
    <x v="1191"/>
    <x v="3"/>
    <s v="PT-19090"/>
    <s v="Pete Takahito"/>
    <x v="0"/>
    <x v="0"/>
    <x v="108"/>
    <s v="Florida"/>
    <x v="133"/>
    <x v="0"/>
    <x v="383"/>
    <x v="1"/>
    <x v="4"/>
    <x v="384"/>
    <n v="4.7679999999999998"/>
    <n v="2"/>
    <n v="0.2"/>
    <n v="-0.77480000000000004"/>
    <n v="3.8144"/>
    <n v="0.9536"/>
    <x v="3"/>
    <x v="2"/>
    <s v="Q4"/>
    <x v="5"/>
  </r>
  <r>
    <n v="8239"/>
    <s v="CA-2017-103065"/>
    <x v="179"/>
    <x v="1191"/>
    <x v="3"/>
    <s v="PT-19090"/>
    <s v="Pete Takahito"/>
    <x v="0"/>
    <x v="0"/>
    <x v="108"/>
    <s v="Florida"/>
    <x v="133"/>
    <x v="0"/>
    <x v="1305"/>
    <x v="1"/>
    <x v="10"/>
    <x v="1290"/>
    <n v="6.6719999999999997"/>
    <n v="1"/>
    <n v="0.2"/>
    <n v="2.5019999999999998"/>
    <n v="5.3376000000000001"/>
    <n v="1.3344"/>
    <x v="3"/>
    <x v="2"/>
    <s v="Q4"/>
    <x v="5"/>
  </r>
  <r>
    <n v="8240"/>
    <s v="CA-2017-103065"/>
    <x v="179"/>
    <x v="1191"/>
    <x v="3"/>
    <s v="PT-19090"/>
    <s v="Pete Takahito"/>
    <x v="0"/>
    <x v="0"/>
    <x v="108"/>
    <s v="Florida"/>
    <x v="133"/>
    <x v="0"/>
    <x v="1061"/>
    <x v="1"/>
    <x v="6"/>
    <x v="1050"/>
    <n v="4.4480000000000004"/>
    <n v="2"/>
    <n v="0.2"/>
    <n v="1.1120000000000001"/>
    <n v="3.5584000000000007"/>
    <n v="0.88960000000000017"/>
    <x v="3"/>
    <x v="2"/>
    <s v="Q4"/>
    <x v="5"/>
  </r>
  <r>
    <n v="8241"/>
    <s v="CA-2017-103065"/>
    <x v="179"/>
    <x v="1191"/>
    <x v="3"/>
    <s v="PT-19090"/>
    <s v="Pete Takahito"/>
    <x v="0"/>
    <x v="0"/>
    <x v="108"/>
    <s v="Florida"/>
    <x v="133"/>
    <x v="0"/>
    <x v="1649"/>
    <x v="0"/>
    <x v="5"/>
    <x v="1638"/>
    <n v="43.936"/>
    <n v="4"/>
    <n v="0.2"/>
    <n v="6.0411999999999999"/>
    <n v="35.148800000000001"/>
    <n v="8.7872000000000003"/>
    <x v="3"/>
    <x v="2"/>
    <s v="Q4"/>
    <x v="5"/>
  </r>
  <r>
    <n v="8242"/>
    <s v="CA-2014-109855"/>
    <x v="416"/>
    <x v="447"/>
    <x v="1"/>
    <s v="LH-16900"/>
    <s v="Lena Hernandez"/>
    <x v="0"/>
    <x v="0"/>
    <x v="20"/>
    <s v="New York"/>
    <x v="29"/>
    <x v="3"/>
    <x v="708"/>
    <x v="1"/>
    <x v="8"/>
    <x v="707"/>
    <n v="23.744"/>
    <n v="2"/>
    <n v="0.2"/>
    <n v="8.3103999999999996"/>
    <n v="18.995200000000001"/>
    <n v="4.7488000000000001"/>
    <x v="2"/>
    <x v="8"/>
    <s v="Q3"/>
    <x v="2"/>
  </r>
  <r>
    <n v="8243"/>
    <s v="CA-2014-109855"/>
    <x v="416"/>
    <x v="447"/>
    <x v="1"/>
    <s v="LH-16900"/>
    <s v="Lena Hernandez"/>
    <x v="0"/>
    <x v="0"/>
    <x v="20"/>
    <s v="New York"/>
    <x v="29"/>
    <x v="3"/>
    <x v="1200"/>
    <x v="2"/>
    <x v="11"/>
    <x v="1185"/>
    <n v="357"/>
    <n v="3"/>
    <n v="0"/>
    <n v="57.12"/>
    <n v="357"/>
    <n v="0"/>
    <x v="2"/>
    <x v="8"/>
    <s v="Q3"/>
    <x v="2"/>
  </r>
  <r>
    <n v="8244"/>
    <s v="CA-2014-109897"/>
    <x v="1132"/>
    <x v="128"/>
    <x v="1"/>
    <s v="BW-11200"/>
    <s v="Ben Wallace"/>
    <x v="0"/>
    <x v="0"/>
    <x v="8"/>
    <s v="California"/>
    <x v="34"/>
    <x v="1"/>
    <x v="1419"/>
    <x v="2"/>
    <x v="7"/>
    <x v="1407"/>
    <n v="806.33600000000001"/>
    <n v="8"/>
    <n v="0.2"/>
    <n v="50.396000000000001"/>
    <n v="645.06880000000001"/>
    <n v="161.2672"/>
    <x v="2"/>
    <x v="6"/>
    <s v="Q3"/>
    <x v="0"/>
  </r>
  <r>
    <n v="8245"/>
    <s v="CA-2014-109897"/>
    <x v="1132"/>
    <x v="128"/>
    <x v="1"/>
    <s v="BW-11200"/>
    <s v="Ben Wallace"/>
    <x v="0"/>
    <x v="0"/>
    <x v="8"/>
    <s v="California"/>
    <x v="34"/>
    <x v="1"/>
    <x v="1146"/>
    <x v="0"/>
    <x v="5"/>
    <x v="1134"/>
    <n v="85.44"/>
    <n v="3"/>
    <n v="0"/>
    <n v="31.6128"/>
    <n v="85.44"/>
    <n v="0"/>
    <x v="2"/>
    <x v="6"/>
    <s v="Q3"/>
    <x v="0"/>
  </r>
  <r>
    <n v="8246"/>
    <s v="US-2014-143581"/>
    <x v="710"/>
    <x v="689"/>
    <x v="1"/>
    <s v="BS-11365"/>
    <s v="Bill Shonely"/>
    <x v="1"/>
    <x v="0"/>
    <x v="38"/>
    <s v="Georgia"/>
    <x v="112"/>
    <x v="0"/>
    <x v="156"/>
    <x v="1"/>
    <x v="4"/>
    <x v="157"/>
    <n v="344.91"/>
    <n v="3"/>
    <n v="0"/>
    <n v="10.347300000000001"/>
    <n v="344.91"/>
    <n v="0"/>
    <x v="2"/>
    <x v="6"/>
    <s v="Q3"/>
    <x v="0"/>
  </r>
  <r>
    <n v="8247"/>
    <s v="CA-2015-129217"/>
    <x v="1187"/>
    <x v="1145"/>
    <x v="3"/>
    <s v="DP-13390"/>
    <s v="Dennis Pardue"/>
    <x v="2"/>
    <x v="0"/>
    <x v="34"/>
    <s v="Illinois"/>
    <x v="173"/>
    <x v="2"/>
    <x v="554"/>
    <x v="1"/>
    <x v="9"/>
    <x v="553"/>
    <n v="70.97"/>
    <n v="5"/>
    <n v="0.8"/>
    <n v="-191.619"/>
    <n v="14.193999999999997"/>
    <n v="56.776000000000003"/>
    <x v="1"/>
    <x v="5"/>
    <s v="Q2"/>
    <x v="1"/>
  </r>
  <r>
    <n v="8248"/>
    <s v="CA-2015-129217"/>
    <x v="1187"/>
    <x v="1145"/>
    <x v="3"/>
    <s v="DP-13390"/>
    <s v="Dennis Pardue"/>
    <x v="2"/>
    <x v="0"/>
    <x v="34"/>
    <s v="Illinois"/>
    <x v="173"/>
    <x v="2"/>
    <x v="1243"/>
    <x v="1"/>
    <x v="6"/>
    <x v="1226"/>
    <n v="36.783999999999999"/>
    <n v="2"/>
    <n v="0.2"/>
    <n v="3.6783999999999999"/>
    <n v="29.427199999999999"/>
    <n v="7.3567999999999998"/>
    <x v="1"/>
    <x v="5"/>
    <s v="Q2"/>
    <x v="1"/>
  </r>
  <r>
    <n v="8249"/>
    <s v="CA-2016-133816"/>
    <x v="1120"/>
    <x v="583"/>
    <x v="0"/>
    <s v="CS-12400"/>
    <s v="Christopher Schild"/>
    <x v="2"/>
    <x v="0"/>
    <x v="10"/>
    <s v="Pennsylvania"/>
    <x v="63"/>
    <x v="3"/>
    <x v="647"/>
    <x v="2"/>
    <x v="7"/>
    <x v="647"/>
    <n v="743.98800000000006"/>
    <n v="2"/>
    <n v="0.4"/>
    <n v="-123.998"/>
    <n v="446.39280000000002"/>
    <n v="297.59520000000003"/>
    <x v="0"/>
    <x v="5"/>
    <s v="Q2"/>
    <x v="0"/>
  </r>
  <r>
    <n v="8250"/>
    <s v="CA-2015-140221"/>
    <x v="616"/>
    <x v="741"/>
    <x v="0"/>
    <s v="MS-17365"/>
    <s v="Maribeth Schnelling"/>
    <x v="0"/>
    <x v="0"/>
    <x v="22"/>
    <s v="Illinois"/>
    <x v="155"/>
    <x v="2"/>
    <x v="912"/>
    <x v="1"/>
    <x v="8"/>
    <x v="904"/>
    <n v="11.212"/>
    <n v="2"/>
    <n v="0.8"/>
    <n v="-16.818000000000001"/>
    <n v="2.2423999999999995"/>
    <n v="8.9695999999999998"/>
    <x v="1"/>
    <x v="10"/>
    <s v="Q1"/>
    <x v="6"/>
  </r>
  <r>
    <n v="8251"/>
    <s v="CA-2015-140221"/>
    <x v="616"/>
    <x v="741"/>
    <x v="0"/>
    <s v="MS-17365"/>
    <s v="Maribeth Schnelling"/>
    <x v="0"/>
    <x v="0"/>
    <x v="22"/>
    <s v="Illinois"/>
    <x v="155"/>
    <x v="2"/>
    <x v="325"/>
    <x v="0"/>
    <x v="5"/>
    <x v="325"/>
    <n v="4.7119999999999997"/>
    <n v="2"/>
    <n v="0.6"/>
    <n v="-1.8848"/>
    <n v="1.8848"/>
    <n v="2.8271999999999999"/>
    <x v="1"/>
    <x v="10"/>
    <s v="Q1"/>
    <x v="6"/>
  </r>
  <r>
    <n v="8252"/>
    <s v="CA-2015-140221"/>
    <x v="616"/>
    <x v="741"/>
    <x v="0"/>
    <s v="MS-17365"/>
    <s v="Maribeth Schnelling"/>
    <x v="0"/>
    <x v="0"/>
    <x v="22"/>
    <s v="Illinois"/>
    <x v="155"/>
    <x v="2"/>
    <x v="1107"/>
    <x v="1"/>
    <x v="9"/>
    <x v="1096"/>
    <n v="180.98"/>
    <n v="5"/>
    <n v="0.8"/>
    <n v="-470.548"/>
    <n v="36.195999999999991"/>
    <n v="144.78399999999999"/>
    <x v="1"/>
    <x v="10"/>
    <s v="Q1"/>
    <x v="6"/>
  </r>
  <r>
    <n v="8253"/>
    <s v="CA-2015-140221"/>
    <x v="616"/>
    <x v="741"/>
    <x v="0"/>
    <s v="MS-17365"/>
    <s v="Maribeth Schnelling"/>
    <x v="0"/>
    <x v="0"/>
    <x v="22"/>
    <s v="Illinois"/>
    <x v="155"/>
    <x v="2"/>
    <x v="117"/>
    <x v="1"/>
    <x v="4"/>
    <x v="117"/>
    <n v="60.415999999999997"/>
    <n v="2"/>
    <n v="0.2"/>
    <n v="6.0415999999999999"/>
    <n v="48.332799999999999"/>
    <n v="12.0832"/>
    <x v="1"/>
    <x v="10"/>
    <s v="Q1"/>
    <x v="6"/>
  </r>
  <r>
    <n v="8254"/>
    <s v="CA-2017-152310"/>
    <x v="801"/>
    <x v="667"/>
    <x v="1"/>
    <s v="DK-12895"/>
    <s v="Dana Kaydos"/>
    <x v="0"/>
    <x v="0"/>
    <x v="4"/>
    <s v="Washington"/>
    <x v="5"/>
    <x v="1"/>
    <x v="1327"/>
    <x v="2"/>
    <x v="16"/>
    <x v="1313"/>
    <n v="299.99"/>
    <n v="1"/>
    <n v="0"/>
    <n v="89.997"/>
    <n v="299.99"/>
    <n v="0"/>
    <x v="3"/>
    <x v="6"/>
    <s v="Q3"/>
    <x v="3"/>
  </r>
  <r>
    <n v="8255"/>
    <s v="CA-2017-152310"/>
    <x v="801"/>
    <x v="667"/>
    <x v="1"/>
    <s v="DK-12895"/>
    <s v="Dana Kaydos"/>
    <x v="0"/>
    <x v="0"/>
    <x v="4"/>
    <s v="Washington"/>
    <x v="5"/>
    <x v="1"/>
    <x v="1684"/>
    <x v="1"/>
    <x v="10"/>
    <x v="1672"/>
    <n v="192.16"/>
    <n v="4"/>
    <n v="0"/>
    <n v="92.236800000000002"/>
    <n v="192.16"/>
    <n v="0"/>
    <x v="3"/>
    <x v="6"/>
    <s v="Q3"/>
    <x v="3"/>
  </r>
  <r>
    <n v="8256"/>
    <s v="CA-2017-152310"/>
    <x v="801"/>
    <x v="667"/>
    <x v="1"/>
    <s v="DK-12895"/>
    <s v="Dana Kaydos"/>
    <x v="0"/>
    <x v="0"/>
    <x v="4"/>
    <s v="Washington"/>
    <x v="5"/>
    <x v="1"/>
    <x v="529"/>
    <x v="2"/>
    <x v="7"/>
    <x v="529"/>
    <n v="242.624"/>
    <n v="8"/>
    <n v="0.2"/>
    <n v="27.295200000000001"/>
    <n v="194.0992"/>
    <n v="48.524799999999999"/>
    <x v="3"/>
    <x v="6"/>
    <s v="Q3"/>
    <x v="3"/>
  </r>
  <r>
    <n v="8257"/>
    <s v="CA-2017-152310"/>
    <x v="801"/>
    <x v="667"/>
    <x v="1"/>
    <s v="DK-12895"/>
    <s v="Dana Kaydos"/>
    <x v="0"/>
    <x v="0"/>
    <x v="4"/>
    <s v="Washington"/>
    <x v="5"/>
    <x v="1"/>
    <x v="230"/>
    <x v="1"/>
    <x v="4"/>
    <x v="450"/>
    <n v="46.74"/>
    <n v="3"/>
    <n v="0"/>
    <n v="11.685"/>
    <n v="46.74"/>
    <n v="0"/>
    <x v="3"/>
    <x v="6"/>
    <s v="Q3"/>
    <x v="3"/>
  </r>
  <r>
    <n v="8258"/>
    <s v="CA-2017-152310"/>
    <x v="801"/>
    <x v="667"/>
    <x v="1"/>
    <s v="DK-12895"/>
    <s v="Dana Kaydos"/>
    <x v="0"/>
    <x v="0"/>
    <x v="4"/>
    <s v="Washington"/>
    <x v="5"/>
    <x v="1"/>
    <x v="1481"/>
    <x v="2"/>
    <x v="11"/>
    <x v="1468"/>
    <n v="174.95"/>
    <n v="5"/>
    <n v="0"/>
    <n v="12.246499999999999"/>
    <n v="174.95"/>
    <n v="0"/>
    <x v="3"/>
    <x v="6"/>
    <s v="Q3"/>
    <x v="3"/>
  </r>
  <r>
    <n v="8259"/>
    <s v="CA-2017-152310"/>
    <x v="801"/>
    <x v="667"/>
    <x v="1"/>
    <s v="DK-12895"/>
    <s v="Dana Kaydos"/>
    <x v="0"/>
    <x v="0"/>
    <x v="4"/>
    <s v="Washington"/>
    <x v="5"/>
    <x v="1"/>
    <x v="1786"/>
    <x v="1"/>
    <x v="8"/>
    <x v="1776"/>
    <n v="100.70399999999999"/>
    <n v="6"/>
    <n v="0.2"/>
    <n v="37.764000000000003"/>
    <n v="80.563199999999995"/>
    <n v="20.140799999999999"/>
    <x v="3"/>
    <x v="6"/>
    <s v="Q3"/>
    <x v="3"/>
  </r>
  <r>
    <n v="8260"/>
    <s v="CA-2016-118101"/>
    <x v="190"/>
    <x v="674"/>
    <x v="3"/>
    <s v="SN-20560"/>
    <s v="Skye Norling"/>
    <x v="2"/>
    <x v="0"/>
    <x v="43"/>
    <s v="Michigan"/>
    <x v="526"/>
    <x v="2"/>
    <x v="447"/>
    <x v="1"/>
    <x v="10"/>
    <x v="447"/>
    <n v="368.91"/>
    <n v="9"/>
    <n v="0"/>
    <n v="180.76589999999999"/>
    <n v="368.91"/>
    <n v="0"/>
    <x v="0"/>
    <x v="1"/>
    <s v="Q2"/>
    <x v="1"/>
  </r>
  <r>
    <n v="8261"/>
    <s v="CA-2016-118101"/>
    <x v="190"/>
    <x v="674"/>
    <x v="3"/>
    <s v="SN-20560"/>
    <s v="Skye Norling"/>
    <x v="2"/>
    <x v="0"/>
    <x v="43"/>
    <s v="Michigan"/>
    <x v="526"/>
    <x v="2"/>
    <x v="385"/>
    <x v="1"/>
    <x v="8"/>
    <x v="386"/>
    <n v="8.02"/>
    <n v="1"/>
    <n v="0"/>
    <n v="3.7694000000000001"/>
    <n v="8.02"/>
    <n v="0"/>
    <x v="0"/>
    <x v="1"/>
    <s v="Q2"/>
    <x v="1"/>
  </r>
  <r>
    <n v="8262"/>
    <s v="CA-2016-118101"/>
    <x v="190"/>
    <x v="674"/>
    <x v="3"/>
    <s v="SN-20560"/>
    <s v="Skye Norling"/>
    <x v="2"/>
    <x v="0"/>
    <x v="43"/>
    <s v="Michigan"/>
    <x v="526"/>
    <x v="2"/>
    <x v="1354"/>
    <x v="1"/>
    <x v="4"/>
    <x v="1340"/>
    <n v="171.04"/>
    <n v="4"/>
    <n v="0"/>
    <n v="44.470399999999998"/>
    <n v="171.04"/>
    <n v="0"/>
    <x v="0"/>
    <x v="1"/>
    <s v="Q2"/>
    <x v="1"/>
  </r>
  <r>
    <n v="8263"/>
    <s v="CA-2016-100307"/>
    <x v="272"/>
    <x v="292"/>
    <x v="1"/>
    <s v="TC-21475"/>
    <s v="Tony Chapman"/>
    <x v="2"/>
    <x v="0"/>
    <x v="115"/>
    <s v="Arkansas"/>
    <x v="145"/>
    <x v="0"/>
    <x v="353"/>
    <x v="1"/>
    <x v="10"/>
    <x v="353"/>
    <n v="19.440000000000001"/>
    <n v="3"/>
    <n v="0"/>
    <n v="9.3312000000000008"/>
    <n v="19.440000000000001"/>
    <n v="0"/>
    <x v="0"/>
    <x v="4"/>
    <s v="Q4"/>
    <x v="6"/>
  </r>
  <r>
    <n v="8264"/>
    <s v="CA-2015-138457"/>
    <x v="1023"/>
    <x v="731"/>
    <x v="1"/>
    <s v="AM-10705"/>
    <s v="Anne McFarland"/>
    <x v="0"/>
    <x v="0"/>
    <x v="108"/>
    <s v="North Carolina"/>
    <x v="222"/>
    <x v="0"/>
    <x v="634"/>
    <x v="1"/>
    <x v="8"/>
    <x v="634"/>
    <n v="13.092000000000001"/>
    <n v="4"/>
    <n v="0.7"/>
    <n v="-10.0372"/>
    <n v="3.9276000000000009"/>
    <n v="9.1644000000000005"/>
    <x v="1"/>
    <x v="8"/>
    <s v="Q3"/>
    <x v="1"/>
  </r>
  <r>
    <n v="8265"/>
    <s v="CA-2014-131800"/>
    <x v="125"/>
    <x v="124"/>
    <x v="1"/>
    <s v="AJ-10960"/>
    <s v="Astrea Jones"/>
    <x v="0"/>
    <x v="0"/>
    <x v="20"/>
    <s v="New York"/>
    <x v="45"/>
    <x v="3"/>
    <x v="1836"/>
    <x v="1"/>
    <x v="9"/>
    <x v="1824"/>
    <n v="122.94"/>
    <n v="3"/>
    <n v="0"/>
    <n v="30.734999999999999"/>
    <n v="122.94"/>
    <n v="0"/>
    <x v="2"/>
    <x v="4"/>
    <s v="Q4"/>
    <x v="0"/>
  </r>
  <r>
    <n v="8266"/>
    <s v="CA-2014-131800"/>
    <x v="125"/>
    <x v="124"/>
    <x v="1"/>
    <s v="AJ-10960"/>
    <s v="Astrea Jones"/>
    <x v="0"/>
    <x v="0"/>
    <x v="20"/>
    <s v="New York"/>
    <x v="45"/>
    <x v="3"/>
    <x v="858"/>
    <x v="1"/>
    <x v="8"/>
    <x v="852"/>
    <n v="35.448"/>
    <n v="7"/>
    <n v="0.2"/>
    <n v="12.8499"/>
    <n v="28.358400000000003"/>
    <n v="7.0896000000000008"/>
    <x v="2"/>
    <x v="4"/>
    <s v="Q4"/>
    <x v="0"/>
  </r>
  <r>
    <n v="8267"/>
    <s v="CA-2014-118304"/>
    <x v="333"/>
    <x v="352"/>
    <x v="1"/>
    <s v="KH-16360"/>
    <s v="Katherine Hughes"/>
    <x v="0"/>
    <x v="0"/>
    <x v="18"/>
    <s v="Delaware"/>
    <x v="21"/>
    <x v="3"/>
    <x v="433"/>
    <x v="2"/>
    <x v="7"/>
    <x v="433"/>
    <n v="19.98"/>
    <n v="2"/>
    <n v="0"/>
    <n v="5.1947999999999999"/>
    <n v="19.98"/>
    <n v="0"/>
    <x v="2"/>
    <x v="3"/>
    <s v="Q2"/>
    <x v="0"/>
  </r>
  <r>
    <n v="8268"/>
    <s v="CA-2017-121790"/>
    <x v="289"/>
    <x v="1017"/>
    <x v="1"/>
    <s v="LP-17095"/>
    <s v="Liz Preis"/>
    <x v="0"/>
    <x v="0"/>
    <x v="34"/>
    <s v="Illinois"/>
    <x v="173"/>
    <x v="2"/>
    <x v="1582"/>
    <x v="0"/>
    <x v="3"/>
    <x v="1573"/>
    <n v="69.375"/>
    <n v="1"/>
    <n v="0.5"/>
    <n v="-47.174999999999997"/>
    <n v="34.6875"/>
    <n v="34.6875"/>
    <x v="3"/>
    <x v="9"/>
    <s v="Q1"/>
    <x v="2"/>
  </r>
  <r>
    <n v="8269"/>
    <s v="CA-2017-121790"/>
    <x v="289"/>
    <x v="1017"/>
    <x v="1"/>
    <s v="LP-17095"/>
    <s v="Liz Preis"/>
    <x v="0"/>
    <x v="0"/>
    <x v="34"/>
    <s v="Illinois"/>
    <x v="173"/>
    <x v="2"/>
    <x v="558"/>
    <x v="1"/>
    <x v="14"/>
    <x v="557"/>
    <n v="31.68"/>
    <n v="4"/>
    <n v="0.2"/>
    <n v="2.7719999999999998"/>
    <n v="25.344000000000001"/>
    <n v="6.3360000000000003"/>
    <x v="3"/>
    <x v="9"/>
    <s v="Q1"/>
    <x v="2"/>
  </r>
  <r>
    <n v="8270"/>
    <s v="CA-2017-121790"/>
    <x v="289"/>
    <x v="1017"/>
    <x v="1"/>
    <s v="LP-17095"/>
    <s v="Liz Preis"/>
    <x v="0"/>
    <x v="0"/>
    <x v="34"/>
    <s v="Illinois"/>
    <x v="173"/>
    <x v="2"/>
    <x v="1718"/>
    <x v="2"/>
    <x v="7"/>
    <x v="1705"/>
    <n v="2003.1679999999999"/>
    <n v="4"/>
    <n v="0.2"/>
    <n v="250.39599999999999"/>
    <n v="1602.5344"/>
    <n v="400.6336"/>
    <x v="3"/>
    <x v="9"/>
    <s v="Q1"/>
    <x v="2"/>
  </r>
  <r>
    <n v="8271"/>
    <s v="CA-2017-121790"/>
    <x v="289"/>
    <x v="1017"/>
    <x v="1"/>
    <s v="LP-17095"/>
    <s v="Liz Preis"/>
    <x v="0"/>
    <x v="0"/>
    <x v="34"/>
    <s v="Illinois"/>
    <x v="173"/>
    <x v="2"/>
    <x v="241"/>
    <x v="1"/>
    <x v="6"/>
    <x v="242"/>
    <n v="9.3439999999999994"/>
    <n v="2"/>
    <n v="0.2"/>
    <n v="3.1536"/>
    <n v="7.4752000000000001"/>
    <n v="1.8688"/>
    <x v="3"/>
    <x v="9"/>
    <s v="Q1"/>
    <x v="2"/>
  </r>
  <r>
    <n v="8272"/>
    <s v="CA-2016-169670"/>
    <x v="591"/>
    <x v="844"/>
    <x v="1"/>
    <s v="JE-15715"/>
    <s v="Joe Elijah"/>
    <x v="0"/>
    <x v="0"/>
    <x v="20"/>
    <s v="New York"/>
    <x v="29"/>
    <x v="3"/>
    <x v="406"/>
    <x v="0"/>
    <x v="1"/>
    <x v="407"/>
    <n v="2563.056"/>
    <n v="8"/>
    <n v="0.1"/>
    <n v="313.26240000000001"/>
    <n v="2306.7503999999999"/>
    <n v="256.30560000000003"/>
    <x v="0"/>
    <x v="4"/>
    <s v="Q4"/>
    <x v="1"/>
  </r>
  <r>
    <n v="8273"/>
    <s v="CA-2016-139549"/>
    <x v="201"/>
    <x v="829"/>
    <x v="1"/>
    <s v="MY-18295"/>
    <s v="Muhammed Yedwab"/>
    <x v="1"/>
    <x v="0"/>
    <x v="485"/>
    <s v="California"/>
    <x v="579"/>
    <x v="1"/>
    <x v="1708"/>
    <x v="0"/>
    <x v="1"/>
    <x v="1697"/>
    <n v="387.13600000000002"/>
    <n v="4"/>
    <n v="0.2"/>
    <n v="4.8391999999999999"/>
    <n v="309.70880000000005"/>
    <n v="77.427200000000013"/>
    <x v="0"/>
    <x v="2"/>
    <s v="Q4"/>
    <x v="6"/>
  </r>
  <r>
    <n v="8274"/>
    <s v="CA-2015-104059"/>
    <x v="385"/>
    <x v="1065"/>
    <x v="0"/>
    <s v="FC-14245"/>
    <s v="Frank Carlisle"/>
    <x v="2"/>
    <x v="0"/>
    <x v="24"/>
    <s v="Ohio"/>
    <x v="157"/>
    <x v="3"/>
    <x v="1005"/>
    <x v="1"/>
    <x v="6"/>
    <x v="997"/>
    <n v="3.4239999999999999"/>
    <n v="1"/>
    <n v="0.2"/>
    <n v="0.29959999999999998"/>
    <n v="2.7392000000000003"/>
    <n v="0.68480000000000008"/>
    <x v="1"/>
    <x v="1"/>
    <s v="Q2"/>
    <x v="3"/>
  </r>
  <r>
    <n v="8275"/>
    <s v="CA-2017-164112"/>
    <x v="160"/>
    <x v="446"/>
    <x v="1"/>
    <s v="ND-18460"/>
    <s v="Neil Ducich"/>
    <x v="1"/>
    <x v="0"/>
    <x v="145"/>
    <s v="New York"/>
    <x v="184"/>
    <x v="3"/>
    <x v="1449"/>
    <x v="1"/>
    <x v="4"/>
    <x v="1436"/>
    <n v="1085.42"/>
    <n v="7"/>
    <n v="0"/>
    <n v="282.20920000000001"/>
    <n v="1085.42"/>
    <n v="0"/>
    <x v="3"/>
    <x v="1"/>
    <s v="Q2"/>
    <x v="5"/>
  </r>
  <r>
    <n v="8276"/>
    <s v="CA-2015-143882"/>
    <x v="153"/>
    <x v="314"/>
    <x v="1"/>
    <s v="DB-13360"/>
    <s v="Dennis Bolton"/>
    <x v="2"/>
    <x v="0"/>
    <x v="80"/>
    <s v="Ohio"/>
    <x v="345"/>
    <x v="3"/>
    <x v="99"/>
    <x v="1"/>
    <x v="10"/>
    <x v="99"/>
    <n v="43.055999999999997"/>
    <n v="9"/>
    <n v="0.2"/>
    <n v="15.607799999999999"/>
    <n v="34.444800000000001"/>
    <n v="8.6112000000000002"/>
    <x v="1"/>
    <x v="1"/>
    <s v="Q2"/>
    <x v="5"/>
  </r>
  <r>
    <n v="8277"/>
    <s v="US-2016-139262"/>
    <x v="823"/>
    <x v="1289"/>
    <x v="1"/>
    <s v="LC-16960"/>
    <s v="Lindsay Castell"/>
    <x v="2"/>
    <x v="0"/>
    <x v="67"/>
    <s v="Florida"/>
    <x v="85"/>
    <x v="0"/>
    <x v="807"/>
    <x v="1"/>
    <x v="8"/>
    <x v="805"/>
    <n v="3.762"/>
    <n v="3"/>
    <n v="0.7"/>
    <n v="-2.7587999999999999"/>
    <n v="1.1286000000000003"/>
    <n v="2.6334"/>
    <x v="0"/>
    <x v="11"/>
    <s v="Q1"/>
    <x v="1"/>
  </r>
  <r>
    <n v="8278"/>
    <s v="US-2016-139262"/>
    <x v="823"/>
    <x v="1289"/>
    <x v="1"/>
    <s v="LC-16960"/>
    <s v="Lindsay Castell"/>
    <x v="2"/>
    <x v="0"/>
    <x v="67"/>
    <s v="Florida"/>
    <x v="85"/>
    <x v="0"/>
    <x v="920"/>
    <x v="1"/>
    <x v="8"/>
    <x v="912"/>
    <n v="34.86"/>
    <n v="2"/>
    <n v="0.7"/>
    <n v="-26.725999999999999"/>
    <n v="10.458000000000002"/>
    <n v="24.401999999999997"/>
    <x v="0"/>
    <x v="11"/>
    <s v="Q1"/>
    <x v="1"/>
  </r>
  <r>
    <n v="8279"/>
    <s v="US-2016-139262"/>
    <x v="823"/>
    <x v="1289"/>
    <x v="1"/>
    <s v="LC-16960"/>
    <s v="Lindsay Castell"/>
    <x v="2"/>
    <x v="0"/>
    <x v="67"/>
    <s v="Florida"/>
    <x v="85"/>
    <x v="0"/>
    <x v="734"/>
    <x v="1"/>
    <x v="4"/>
    <x v="733"/>
    <n v="432.45600000000002"/>
    <n v="3"/>
    <n v="0.2"/>
    <n v="32.434199999999997"/>
    <n v="345.96480000000003"/>
    <n v="86.491200000000006"/>
    <x v="0"/>
    <x v="11"/>
    <s v="Q1"/>
    <x v="1"/>
  </r>
  <r>
    <n v="8280"/>
    <s v="CA-2017-146192"/>
    <x v="300"/>
    <x v="732"/>
    <x v="1"/>
    <s v="BD-11725"/>
    <s v="Bruce Degenhardt"/>
    <x v="0"/>
    <x v="0"/>
    <x v="38"/>
    <s v="Georgia"/>
    <x v="112"/>
    <x v="0"/>
    <x v="906"/>
    <x v="1"/>
    <x v="4"/>
    <x v="898"/>
    <n v="675.06"/>
    <n v="3"/>
    <n v="0"/>
    <n v="87.757800000000003"/>
    <n v="675.06"/>
    <n v="0"/>
    <x v="3"/>
    <x v="3"/>
    <s v="Q2"/>
    <x v="3"/>
  </r>
  <r>
    <n v="8281"/>
    <s v="CA-2017-134810"/>
    <x v="1188"/>
    <x v="1187"/>
    <x v="2"/>
    <s v="MC-17605"/>
    <s v="Matt Connell"/>
    <x v="1"/>
    <x v="0"/>
    <x v="108"/>
    <s v="North Carolina"/>
    <x v="222"/>
    <x v="0"/>
    <x v="113"/>
    <x v="1"/>
    <x v="12"/>
    <x v="113"/>
    <n v="65.231999999999999"/>
    <n v="3"/>
    <n v="0.2"/>
    <n v="22.015799999999999"/>
    <n v="52.185600000000001"/>
    <n v="13.0464"/>
    <x v="3"/>
    <x v="5"/>
    <s v="Q2"/>
    <x v="0"/>
  </r>
  <r>
    <n v="8282"/>
    <s v="CA-2017-134810"/>
    <x v="1188"/>
    <x v="1187"/>
    <x v="2"/>
    <s v="MC-17605"/>
    <s v="Matt Connell"/>
    <x v="1"/>
    <x v="0"/>
    <x v="108"/>
    <s v="North Carolina"/>
    <x v="222"/>
    <x v="0"/>
    <x v="866"/>
    <x v="0"/>
    <x v="1"/>
    <x v="860"/>
    <n v="207"/>
    <n v="3"/>
    <n v="0.2"/>
    <n v="25.875"/>
    <n v="165.60000000000002"/>
    <n v="41.400000000000006"/>
    <x v="3"/>
    <x v="5"/>
    <s v="Q2"/>
    <x v="0"/>
  </r>
  <r>
    <n v="8283"/>
    <s v="CA-2015-154284"/>
    <x v="379"/>
    <x v="317"/>
    <x v="0"/>
    <s v="SZ-20035"/>
    <s v="Sam Zeldin"/>
    <x v="2"/>
    <x v="0"/>
    <x v="490"/>
    <s v="Illinois"/>
    <x v="585"/>
    <x v="2"/>
    <x v="846"/>
    <x v="2"/>
    <x v="15"/>
    <x v="840"/>
    <n v="600.53"/>
    <n v="2"/>
    <n v="0.3"/>
    <n v="137.26400000000001"/>
    <n v="420.37099999999998"/>
    <n v="180.15899999999999"/>
    <x v="1"/>
    <x v="4"/>
    <s v="Q4"/>
    <x v="2"/>
  </r>
  <r>
    <n v="8284"/>
    <s v="CA-2015-154284"/>
    <x v="379"/>
    <x v="317"/>
    <x v="0"/>
    <s v="SZ-20035"/>
    <s v="Sam Zeldin"/>
    <x v="2"/>
    <x v="0"/>
    <x v="490"/>
    <s v="Illinois"/>
    <x v="585"/>
    <x v="2"/>
    <x v="726"/>
    <x v="1"/>
    <x v="6"/>
    <x v="725"/>
    <n v="59.904000000000003"/>
    <n v="2"/>
    <n v="0.2"/>
    <n v="14.2272"/>
    <n v="47.923200000000008"/>
    <n v="11.980800000000002"/>
    <x v="1"/>
    <x v="4"/>
    <s v="Q4"/>
    <x v="2"/>
  </r>
  <r>
    <n v="8285"/>
    <s v="CA-2015-154284"/>
    <x v="379"/>
    <x v="317"/>
    <x v="0"/>
    <s v="SZ-20035"/>
    <s v="Sam Zeldin"/>
    <x v="2"/>
    <x v="0"/>
    <x v="490"/>
    <s v="Illinois"/>
    <x v="585"/>
    <x v="2"/>
    <x v="769"/>
    <x v="2"/>
    <x v="11"/>
    <x v="768"/>
    <n v="637.44000000000005"/>
    <n v="8"/>
    <n v="0.2"/>
    <n v="135.45599999999999"/>
    <n v="509.95200000000006"/>
    <n v="127.48800000000001"/>
    <x v="1"/>
    <x v="4"/>
    <s v="Q4"/>
    <x v="2"/>
  </r>
  <r>
    <n v="8286"/>
    <s v="CA-2015-154284"/>
    <x v="379"/>
    <x v="317"/>
    <x v="0"/>
    <s v="SZ-20035"/>
    <s v="Sam Zeldin"/>
    <x v="2"/>
    <x v="0"/>
    <x v="490"/>
    <s v="Illinois"/>
    <x v="585"/>
    <x v="2"/>
    <x v="484"/>
    <x v="0"/>
    <x v="5"/>
    <x v="484"/>
    <n v="51.756"/>
    <n v="3"/>
    <n v="0.6"/>
    <n v="-33.641399999999997"/>
    <n v="20.702400000000001"/>
    <n v="31.053599999999999"/>
    <x v="1"/>
    <x v="4"/>
    <s v="Q4"/>
    <x v="2"/>
  </r>
  <r>
    <n v="8287"/>
    <s v="CA-2014-156244"/>
    <x v="1132"/>
    <x v="128"/>
    <x v="1"/>
    <s v="DH-13675"/>
    <s v="Duane Huffman"/>
    <x v="2"/>
    <x v="0"/>
    <x v="100"/>
    <s v="Florida"/>
    <x v="123"/>
    <x v="0"/>
    <x v="1798"/>
    <x v="1"/>
    <x v="10"/>
    <x v="1788"/>
    <n v="31.103999999999999"/>
    <n v="6"/>
    <n v="0.2"/>
    <n v="10.8864"/>
    <n v="24.883200000000002"/>
    <n v="6.2208000000000006"/>
    <x v="2"/>
    <x v="6"/>
    <s v="Q3"/>
    <x v="0"/>
  </r>
  <r>
    <n v="8288"/>
    <s v="CA-2014-156244"/>
    <x v="1132"/>
    <x v="128"/>
    <x v="1"/>
    <s v="DH-13675"/>
    <s v="Duane Huffman"/>
    <x v="2"/>
    <x v="0"/>
    <x v="100"/>
    <s v="Florida"/>
    <x v="123"/>
    <x v="0"/>
    <x v="369"/>
    <x v="1"/>
    <x v="6"/>
    <x v="370"/>
    <n v="47.96"/>
    <n v="5"/>
    <n v="0.2"/>
    <n v="4.1965000000000003"/>
    <n v="38.368000000000002"/>
    <n v="9.5920000000000005"/>
    <x v="2"/>
    <x v="6"/>
    <s v="Q3"/>
    <x v="0"/>
  </r>
  <r>
    <n v="8289"/>
    <s v="CA-2014-156244"/>
    <x v="1132"/>
    <x v="128"/>
    <x v="1"/>
    <s v="DH-13675"/>
    <s v="Duane Huffman"/>
    <x v="2"/>
    <x v="0"/>
    <x v="100"/>
    <s v="Florida"/>
    <x v="123"/>
    <x v="0"/>
    <x v="721"/>
    <x v="2"/>
    <x v="11"/>
    <x v="720"/>
    <n v="158.928"/>
    <n v="7"/>
    <n v="0.2"/>
    <n v="41.718600000000002"/>
    <n v="127.14240000000001"/>
    <n v="31.785600000000002"/>
    <x v="2"/>
    <x v="6"/>
    <s v="Q3"/>
    <x v="0"/>
  </r>
  <r>
    <n v="8290"/>
    <s v="CA-2014-156244"/>
    <x v="1132"/>
    <x v="128"/>
    <x v="1"/>
    <s v="DH-13675"/>
    <s v="Duane Huffman"/>
    <x v="2"/>
    <x v="0"/>
    <x v="100"/>
    <s v="Florida"/>
    <x v="123"/>
    <x v="0"/>
    <x v="1324"/>
    <x v="1"/>
    <x v="9"/>
    <x v="1311"/>
    <n v="211.24799999999999"/>
    <n v="6"/>
    <n v="0.2"/>
    <n v="15.8436"/>
    <n v="168.9984"/>
    <n v="42.249600000000001"/>
    <x v="2"/>
    <x v="6"/>
    <s v="Q3"/>
    <x v="0"/>
  </r>
  <r>
    <n v="8291"/>
    <s v="CA-2014-156244"/>
    <x v="1132"/>
    <x v="128"/>
    <x v="1"/>
    <s v="DH-13675"/>
    <s v="Duane Huffman"/>
    <x v="2"/>
    <x v="0"/>
    <x v="100"/>
    <s v="Florida"/>
    <x v="123"/>
    <x v="0"/>
    <x v="1567"/>
    <x v="1"/>
    <x v="14"/>
    <x v="1558"/>
    <n v="5.5519999999999996"/>
    <n v="2"/>
    <n v="0.2"/>
    <n v="-1.0409999999999999"/>
    <n v="4.4416000000000002"/>
    <n v="1.1104000000000001"/>
    <x v="2"/>
    <x v="6"/>
    <s v="Q3"/>
    <x v="0"/>
  </r>
  <r>
    <n v="8292"/>
    <s v="CA-2014-156244"/>
    <x v="1132"/>
    <x v="128"/>
    <x v="1"/>
    <s v="DH-13675"/>
    <s v="Duane Huffman"/>
    <x v="2"/>
    <x v="0"/>
    <x v="100"/>
    <s v="Florida"/>
    <x v="123"/>
    <x v="0"/>
    <x v="1139"/>
    <x v="1"/>
    <x v="2"/>
    <x v="1127"/>
    <n v="2.952"/>
    <n v="1"/>
    <n v="0.2"/>
    <n v="0.99629999999999996"/>
    <n v="2.3616000000000001"/>
    <n v="0.59040000000000004"/>
    <x v="2"/>
    <x v="6"/>
    <s v="Q3"/>
    <x v="0"/>
  </r>
  <r>
    <n v="8293"/>
    <s v="CA-2015-106362"/>
    <x v="555"/>
    <x v="631"/>
    <x v="1"/>
    <s v="LC-16885"/>
    <s v="Lena Creighton"/>
    <x v="0"/>
    <x v="0"/>
    <x v="21"/>
    <s v="Ohio"/>
    <x v="411"/>
    <x v="3"/>
    <x v="1426"/>
    <x v="1"/>
    <x v="8"/>
    <x v="1414"/>
    <n v="10.332000000000001"/>
    <n v="3"/>
    <n v="0.7"/>
    <n v="-7.5768000000000004"/>
    <n v="3.0996000000000006"/>
    <n v="7.2324000000000002"/>
    <x v="1"/>
    <x v="4"/>
    <s v="Q4"/>
    <x v="5"/>
  </r>
  <r>
    <n v="8294"/>
    <s v="US-2017-168802"/>
    <x v="132"/>
    <x v="170"/>
    <x v="1"/>
    <s v="JO-15145"/>
    <s v="Jack O'Briant"/>
    <x v="1"/>
    <x v="0"/>
    <x v="4"/>
    <s v="Washington"/>
    <x v="5"/>
    <x v="1"/>
    <x v="1212"/>
    <x v="1"/>
    <x v="8"/>
    <x v="1197"/>
    <n v="18.367999999999999"/>
    <n v="4"/>
    <n v="0.2"/>
    <n v="5.9695999999999998"/>
    <n v="14.6944"/>
    <n v="3.6736"/>
    <x v="3"/>
    <x v="0"/>
    <s v="Q4"/>
    <x v="5"/>
  </r>
  <r>
    <n v="8295"/>
    <s v="US-2017-146906"/>
    <x v="677"/>
    <x v="875"/>
    <x v="1"/>
    <s v="MT-17815"/>
    <s v="Meg Tillman"/>
    <x v="0"/>
    <x v="0"/>
    <x v="20"/>
    <s v="New York"/>
    <x v="164"/>
    <x v="3"/>
    <x v="1187"/>
    <x v="2"/>
    <x v="7"/>
    <x v="1173"/>
    <n v="299.89999999999998"/>
    <n v="2"/>
    <n v="0"/>
    <n v="74.974999999999994"/>
    <n v="299.89999999999998"/>
    <n v="0"/>
    <x v="3"/>
    <x v="10"/>
    <s v="Q1"/>
    <x v="2"/>
  </r>
  <r>
    <n v="8296"/>
    <s v="CA-2016-166380"/>
    <x v="198"/>
    <x v="895"/>
    <x v="1"/>
    <s v="EB-13750"/>
    <s v="Edward Becker"/>
    <x v="1"/>
    <x v="0"/>
    <x v="81"/>
    <s v="Virginia"/>
    <x v="101"/>
    <x v="0"/>
    <x v="111"/>
    <x v="1"/>
    <x v="12"/>
    <x v="111"/>
    <n v="26.55"/>
    <n v="9"/>
    <n v="0"/>
    <n v="12.744"/>
    <n v="26.55"/>
    <n v="0"/>
    <x v="0"/>
    <x v="5"/>
    <s v="Q2"/>
    <x v="2"/>
  </r>
  <r>
    <n v="8297"/>
    <s v="CA-2016-166380"/>
    <x v="198"/>
    <x v="895"/>
    <x v="1"/>
    <s v="EB-13750"/>
    <s v="Edward Becker"/>
    <x v="1"/>
    <x v="0"/>
    <x v="81"/>
    <s v="Virginia"/>
    <x v="101"/>
    <x v="0"/>
    <x v="201"/>
    <x v="2"/>
    <x v="11"/>
    <x v="202"/>
    <n v="111.98"/>
    <n v="2"/>
    <n v="0"/>
    <n v="26.8752"/>
    <n v="111.98"/>
    <n v="0"/>
    <x v="0"/>
    <x v="5"/>
    <s v="Q2"/>
    <x v="2"/>
  </r>
  <r>
    <n v="8298"/>
    <s v="US-2015-158911"/>
    <x v="761"/>
    <x v="772"/>
    <x v="1"/>
    <s v="RS-19765"/>
    <s v="Roland Schwarz"/>
    <x v="1"/>
    <x v="0"/>
    <x v="35"/>
    <s v="North Carolina"/>
    <x v="43"/>
    <x v="0"/>
    <x v="1392"/>
    <x v="0"/>
    <x v="5"/>
    <x v="1378"/>
    <n v="4.9279999999999999"/>
    <n v="2"/>
    <n v="0.2"/>
    <n v="0.73919999999999997"/>
    <n v="3.9424000000000001"/>
    <n v="0.98560000000000003"/>
    <x v="1"/>
    <x v="7"/>
    <s v="Q3"/>
    <x v="1"/>
  </r>
  <r>
    <n v="8299"/>
    <s v="US-2015-158911"/>
    <x v="761"/>
    <x v="772"/>
    <x v="1"/>
    <s v="RS-19765"/>
    <s v="Roland Schwarz"/>
    <x v="1"/>
    <x v="0"/>
    <x v="35"/>
    <s v="North Carolina"/>
    <x v="43"/>
    <x v="0"/>
    <x v="607"/>
    <x v="1"/>
    <x v="2"/>
    <x v="607"/>
    <n v="11.784000000000001"/>
    <n v="3"/>
    <n v="0.2"/>
    <n v="4.2717000000000001"/>
    <n v="9.4272000000000009"/>
    <n v="2.3568000000000002"/>
    <x v="1"/>
    <x v="7"/>
    <s v="Q3"/>
    <x v="1"/>
  </r>
  <r>
    <n v="8300"/>
    <s v="US-2014-103338"/>
    <x v="518"/>
    <x v="1290"/>
    <x v="1"/>
    <s v="RB-19435"/>
    <s v="Richard Bierner"/>
    <x v="0"/>
    <x v="0"/>
    <x v="43"/>
    <s v="California"/>
    <x v="52"/>
    <x v="1"/>
    <x v="1596"/>
    <x v="1"/>
    <x v="6"/>
    <x v="1588"/>
    <n v="7.98"/>
    <n v="3"/>
    <n v="0"/>
    <n v="2.0748000000000002"/>
    <n v="7.98"/>
    <n v="0"/>
    <x v="2"/>
    <x v="10"/>
    <s v="Q1"/>
    <x v="0"/>
  </r>
  <r>
    <n v="8301"/>
    <s v="CA-2015-109169"/>
    <x v="704"/>
    <x v="1291"/>
    <x v="1"/>
    <s v="OT-18730"/>
    <s v="Olvera Toch"/>
    <x v="0"/>
    <x v="0"/>
    <x v="66"/>
    <s v="Michigan"/>
    <x v="151"/>
    <x v="2"/>
    <x v="231"/>
    <x v="1"/>
    <x v="12"/>
    <x v="232"/>
    <n v="180.96"/>
    <n v="2"/>
    <n v="0"/>
    <n v="81.432000000000002"/>
    <n v="180.96"/>
    <n v="0"/>
    <x v="1"/>
    <x v="3"/>
    <s v="Q2"/>
    <x v="2"/>
  </r>
  <r>
    <n v="8302"/>
    <s v="US-2017-167318"/>
    <x v="1189"/>
    <x v="608"/>
    <x v="1"/>
    <s v="GZ-14545"/>
    <s v="George Zrebassa"/>
    <x v="1"/>
    <x v="0"/>
    <x v="1"/>
    <s v="California"/>
    <x v="1"/>
    <x v="1"/>
    <x v="1738"/>
    <x v="2"/>
    <x v="11"/>
    <x v="1727"/>
    <n v="1649.95"/>
    <n v="5"/>
    <n v="0"/>
    <n v="659.98"/>
    <n v="1649.95"/>
    <n v="0"/>
    <x v="3"/>
    <x v="7"/>
    <s v="Q3"/>
    <x v="4"/>
  </r>
  <r>
    <n v="8303"/>
    <s v="US-2017-167318"/>
    <x v="1189"/>
    <x v="608"/>
    <x v="1"/>
    <s v="GZ-14545"/>
    <s v="George Zrebassa"/>
    <x v="1"/>
    <x v="0"/>
    <x v="1"/>
    <s v="California"/>
    <x v="1"/>
    <x v="1"/>
    <x v="662"/>
    <x v="0"/>
    <x v="1"/>
    <x v="662"/>
    <n v="362.35199999999998"/>
    <n v="3"/>
    <n v="0.2"/>
    <n v="45.293999999999997"/>
    <n v="289.88159999999999"/>
    <n v="72.470399999999998"/>
    <x v="3"/>
    <x v="7"/>
    <s v="Q3"/>
    <x v="4"/>
  </r>
  <r>
    <n v="8304"/>
    <s v="US-2014-120313"/>
    <x v="656"/>
    <x v="1024"/>
    <x v="0"/>
    <s v="NL-18310"/>
    <s v="Nancy Lomonaco"/>
    <x v="2"/>
    <x v="0"/>
    <x v="8"/>
    <s v="California"/>
    <x v="94"/>
    <x v="1"/>
    <x v="521"/>
    <x v="2"/>
    <x v="7"/>
    <x v="521"/>
    <n v="73.584000000000003"/>
    <n v="2"/>
    <n v="0.2"/>
    <n v="8.2782"/>
    <n v="58.867200000000004"/>
    <n v="14.716800000000001"/>
    <x v="2"/>
    <x v="2"/>
    <s v="Q4"/>
    <x v="5"/>
  </r>
  <r>
    <n v="8305"/>
    <s v="CA-2017-135419"/>
    <x v="132"/>
    <x v="748"/>
    <x v="1"/>
    <s v="BG-11740"/>
    <s v="Bruce Geld"/>
    <x v="0"/>
    <x v="0"/>
    <x v="329"/>
    <s v="California"/>
    <x v="409"/>
    <x v="1"/>
    <x v="1746"/>
    <x v="0"/>
    <x v="3"/>
    <x v="1736"/>
    <n v="486.36799999999999"/>
    <n v="4"/>
    <n v="0.2"/>
    <n v="36.477600000000002"/>
    <n v="389.09440000000001"/>
    <n v="97.273600000000002"/>
    <x v="3"/>
    <x v="0"/>
    <s v="Q4"/>
    <x v="5"/>
  </r>
  <r>
    <n v="8306"/>
    <s v="CA-2016-128671"/>
    <x v="1190"/>
    <x v="1070"/>
    <x v="1"/>
    <s v="MT-18070"/>
    <s v="Michelle Tran"/>
    <x v="2"/>
    <x v="0"/>
    <x v="251"/>
    <s v="Oklahoma"/>
    <x v="311"/>
    <x v="2"/>
    <x v="680"/>
    <x v="1"/>
    <x v="10"/>
    <x v="680"/>
    <n v="32.4"/>
    <n v="5"/>
    <n v="0"/>
    <n v="15.552"/>
    <n v="32.4"/>
    <n v="0"/>
    <x v="0"/>
    <x v="6"/>
    <s v="Q3"/>
    <x v="6"/>
  </r>
  <r>
    <n v="8307"/>
    <s v="CA-2016-128671"/>
    <x v="1190"/>
    <x v="1070"/>
    <x v="1"/>
    <s v="MT-18070"/>
    <s v="Michelle Tran"/>
    <x v="2"/>
    <x v="0"/>
    <x v="251"/>
    <s v="Oklahoma"/>
    <x v="311"/>
    <x v="2"/>
    <x v="570"/>
    <x v="1"/>
    <x v="8"/>
    <x v="570"/>
    <n v="41.86"/>
    <n v="7"/>
    <n v="0"/>
    <n v="19.255600000000001"/>
    <n v="41.86"/>
    <n v="0"/>
    <x v="0"/>
    <x v="6"/>
    <s v="Q3"/>
    <x v="6"/>
  </r>
  <r>
    <n v="8308"/>
    <s v="CA-2016-128671"/>
    <x v="1190"/>
    <x v="1070"/>
    <x v="1"/>
    <s v="MT-18070"/>
    <s v="Michelle Tran"/>
    <x v="2"/>
    <x v="0"/>
    <x v="251"/>
    <s v="Oklahoma"/>
    <x v="311"/>
    <x v="2"/>
    <x v="1561"/>
    <x v="1"/>
    <x v="8"/>
    <x v="1551"/>
    <n v="77.56"/>
    <n v="2"/>
    <n v="0"/>
    <n v="35.677599999999998"/>
    <n v="77.56"/>
    <n v="0"/>
    <x v="0"/>
    <x v="6"/>
    <s v="Q3"/>
    <x v="6"/>
  </r>
  <r>
    <n v="8309"/>
    <s v="CA-2016-149335"/>
    <x v="197"/>
    <x v="1174"/>
    <x v="3"/>
    <s v="BC-11125"/>
    <s v="Becky Castell"/>
    <x v="2"/>
    <x v="0"/>
    <x v="8"/>
    <s v="California"/>
    <x v="34"/>
    <x v="1"/>
    <x v="1024"/>
    <x v="1"/>
    <x v="6"/>
    <x v="1015"/>
    <n v="37.17"/>
    <n v="9"/>
    <n v="0"/>
    <n v="11.151"/>
    <n v="37.17"/>
    <n v="0"/>
    <x v="0"/>
    <x v="7"/>
    <s v="Q3"/>
    <x v="2"/>
  </r>
  <r>
    <n v="8310"/>
    <s v="CA-2014-168312"/>
    <x v="72"/>
    <x v="232"/>
    <x v="1"/>
    <s v="GW-14605"/>
    <s v="Giulietta Weimer"/>
    <x v="0"/>
    <x v="0"/>
    <x v="12"/>
    <s v="Texas"/>
    <x v="66"/>
    <x v="2"/>
    <x v="1277"/>
    <x v="1"/>
    <x v="4"/>
    <x v="1262"/>
    <n v="137.352"/>
    <n v="3"/>
    <n v="0.2"/>
    <n v="8.5845000000000002"/>
    <n v="109.88160000000001"/>
    <n v="27.470400000000001"/>
    <x v="2"/>
    <x v="10"/>
    <s v="Q1"/>
    <x v="3"/>
  </r>
  <r>
    <n v="8311"/>
    <s v="CA-2014-168312"/>
    <x v="72"/>
    <x v="232"/>
    <x v="1"/>
    <s v="GW-14605"/>
    <s v="Giulietta Weimer"/>
    <x v="0"/>
    <x v="0"/>
    <x v="12"/>
    <s v="Texas"/>
    <x v="66"/>
    <x v="2"/>
    <x v="1294"/>
    <x v="0"/>
    <x v="3"/>
    <x v="1280"/>
    <n v="376.50900000000001"/>
    <n v="3"/>
    <n v="0.3"/>
    <n v="-43.029600000000002"/>
    <n v="263.55630000000002"/>
    <n v="112.95270000000001"/>
    <x v="2"/>
    <x v="10"/>
    <s v="Q1"/>
    <x v="3"/>
  </r>
  <r>
    <n v="8312"/>
    <s v="US-2017-105935"/>
    <x v="795"/>
    <x v="523"/>
    <x v="1"/>
    <s v="BD-11500"/>
    <s v="Bradley Drucker"/>
    <x v="0"/>
    <x v="0"/>
    <x v="38"/>
    <s v="Georgia"/>
    <x v="112"/>
    <x v="0"/>
    <x v="116"/>
    <x v="0"/>
    <x v="5"/>
    <x v="116"/>
    <n v="62.72"/>
    <n v="4"/>
    <n v="0"/>
    <n v="24.460799999999999"/>
    <n v="62.72"/>
    <n v="0"/>
    <x v="3"/>
    <x v="9"/>
    <s v="Q1"/>
    <x v="6"/>
  </r>
  <r>
    <n v="8313"/>
    <s v="US-2017-105935"/>
    <x v="795"/>
    <x v="523"/>
    <x v="1"/>
    <s v="BD-11500"/>
    <s v="Bradley Drucker"/>
    <x v="0"/>
    <x v="0"/>
    <x v="38"/>
    <s v="Georgia"/>
    <x v="112"/>
    <x v="0"/>
    <x v="1461"/>
    <x v="2"/>
    <x v="7"/>
    <x v="1447"/>
    <n v="2939.93"/>
    <n v="7"/>
    <n v="0"/>
    <n v="764.3818"/>
    <n v="2939.93"/>
    <n v="0"/>
    <x v="3"/>
    <x v="9"/>
    <s v="Q1"/>
    <x v="6"/>
  </r>
  <r>
    <n v="8314"/>
    <s v="CA-2014-161508"/>
    <x v="136"/>
    <x v="463"/>
    <x v="1"/>
    <s v="PV-18985"/>
    <s v="Paul Van Hugh"/>
    <x v="2"/>
    <x v="0"/>
    <x v="425"/>
    <s v="Texas"/>
    <x v="515"/>
    <x v="2"/>
    <x v="856"/>
    <x v="0"/>
    <x v="1"/>
    <x v="849"/>
    <n v="512.35799999999995"/>
    <n v="3"/>
    <n v="0.3"/>
    <n v="-14.6388"/>
    <n v="358.65059999999994"/>
    <n v="153.70739999999998"/>
    <x v="2"/>
    <x v="7"/>
    <s v="Q3"/>
    <x v="3"/>
  </r>
  <r>
    <n v="8315"/>
    <s v="CA-2014-161508"/>
    <x v="136"/>
    <x v="463"/>
    <x v="1"/>
    <s v="PV-18985"/>
    <s v="Paul Van Hugh"/>
    <x v="2"/>
    <x v="0"/>
    <x v="425"/>
    <s v="Texas"/>
    <x v="515"/>
    <x v="2"/>
    <x v="845"/>
    <x v="1"/>
    <x v="13"/>
    <x v="839"/>
    <n v="3.488"/>
    <n v="2"/>
    <n v="0.2"/>
    <n v="0.56679999999999997"/>
    <n v="2.7904"/>
    <n v="0.6976"/>
    <x v="2"/>
    <x v="7"/>
    <s v="Q3"/>
    <x v="3"/>
  </r>
  <r>
    <n v="8316"/>
    <s v="CA-2014-161508"/>
    <x v="136"/>
    <x v="463"/>
    <x v="1"/>
    <s v="PV-18985"/>
    <s v="Paul Van Hugh"/>
    <x v="2"/>
    <x v="0"/>
    <x v="425"/>
    <s v="Texas"/>
    <x v="515"/>
    <x v="2"/>
    <x v="703"/>
    <x v="1"/>
    <x v="6"/>
    <x v="703"/>
    <n v="22.288"/>
    <n v="7"/>
    <n v="0.2"/>
    <n v="3.9003999999999999"/>
    <n v="17.830400000000001"/>
    <n v="4.4576000000000002"/>
    <x v="2"/>
    <x v="7"/>
    <s v="Q3"/>
    <x v="3"/>
  </r>
  <r>
    <n v="8317"/>
    <s v="CA-2014-161508"/>
    <x v="136"/>
    <x v="463"/>
    <x v="1"/>
    <s v="PV-18985"/>
    <s v="Paul Van Hugh"/>
    <x v="2"/>
    <x v="0"/>
    <x v="425"/>
    <s v="Texas"/>
    <x v="515"/>
    <x v="2"/>
    <x v="128"/>
    <x v="1"/>
    <x v="10"/>
    <x v="129"/>
    <n v="16.032"/>
    <n v="3"/>
    <n v="0.2"/>
    <n v="5.6112000000000002"/>
    <n v="12.825600000000001"/>
    <n v="3.2064000000000004"/>
    <x v="2"/>
    <x v="7"/>
    <s v="Q3"/>
    <x v="3"/>
  </r>
  <r>
    <n v="8318"/>
    <s v="CA-2017-130904"/>
    <x v="645"/>
    <x v="1292"/>
    <x v="1"/>
    <s v="HM-14980"/>
    <s v="Henry MacAllister"/>
    <x v="0"/>
    <x v="0"/>
    <x v="140"/>
    <s v="North Carolina"/>
    <x v="179"/>
    <x v="0"/>
    <x v="909"/>
    <x v="1"/>
    <x v="6"/>
    <x v="901"/>
    <n v="1.752"/>
    <n v="1"/>
    <n v="0.2"/>
    <n v="0.15329999999999999"/>
    <n v="1.4016000000000002"/>
    <n v="0.35040000000000004"/>
    <x v="3"/>
    <x v="3"/>
    <s v="Q2"/>
    <x v="0"/>
  </r>
  <r>
    <n v="8319"/>
    <s v="CA-2017-130904"/>
    <x v="645"/>
    <x v="1292"/>
    <x v="1"/>
    <s v="HM-14980"/>
    <s v="Henry MacAllister"/>
    <x v="0"/>
    <x v="0"/>
    <x v="140"/>
    <s v="North Carolina"/>
    <x v="179"/>
    <x v="0"/>
    <x v="1210"/>
    <x v="1"/>
    <x v="6"/>
    <x v="1195"/>
    <n v="20.992000000000001"/>
    <n v="8"/>
    <n v="0.2"/>
    <n v="2.3616000000000001"/>
    <n v="16.793600000000001"/>
    <n v="4.1984000000000004"/>
    <x v="3"/>
    <x v="3"/>
    <s v="Q2"/>
    <x v="0"/>
  </r>
  <r>
    <n v="8320"/>
    <s v="CA-2017-133620"/>
    <x v="38"/>
    <x v="551"/>
    <x v="1"/>
    <s v="EM-14065"/>
    <s v="Erin Mull"/>
    <x v="0"/>
    <x v="0"/>
    <x v="20"/>
    <s v="New York"/>
    <x v="29"/>
    <x v="3"/>
    <x v="602"/>
    <x v="1"/>
    <x v="4"/>
    <x v="602"/>
    <n v="11.21"/>
    <n v="1"/>
    <n v="0"/>
    <n v="3.363"/>
    <n v="11.21"/>
    <n v="0"/>
    <x v="3"/>
    <x v="0"/>
    <s v="Q4"/>
    <x v="2"/>
  </r>
  <r>
    <n v="8321"/>
    <s v="CA-2015-142937"/>
    <x v="901"/>
    <x v="726"/>
    <x v="2"/>
    <s v="SF-20065"/>
    <s v="Sandra Flanagan"/>
    <x v="0"/>
    <x v="0"/>
    <x v="61"/>
    <s v="Texas"/>
    <x v="77"/>
    <x v="2"/>
    <x v="1473"/>
    <x v="1"/>
    <x v="6"/>
    <x v="1460"/>
    <n v="45.04"/>
    <n v="2"/>
    <n v="0.2"/>
    <n v="4.5039999999999996"/>
    <n v="36.032000000000004"/>
    <n v="9.0080000000000009"/>
    <x v="1"/>
    <x v="4"/>
    <s v="Q4"/>
    <x v="3"/>
  </r>
  <r>
    <n v="8322"/>
    <s v="US-2016-149790"/>
    <x v="182"/>
    <x v="152"/>
    <x v="1"/>
    <s v="SC-20380"/>
    <s v="Shahid Collister"/>
    <x v="0"/>
    <x v="0"/>
    <x v="12"/>
    <s v="Texas"/>
    <x v="14"/>
    <x v="2"/>
    <x v="920"/>
    <x v="1"/>
    <x v="8"/>
    <x v="1758"/>
    <n v="15.624000000000001"/>
    <n v="2"/>
    <n v="0.8"/>
    <n v="-24.9984"/>
    <n v="3.1247999999999996"/>
    <n v="12.499200000000002"/>
    <x v="0"/>
    <x v="8"/>
    <s v="Q3"/>
    <x v="2"/>
  </r>
  <r>
    <n v="8323"/>
    <s v="CA-2016-130778"/>
    <x v="258"/>
    <x v="539"/>
    <x v="1"/>
    <s v="ND-18370"/>
    <s v="Natalie DeCherney"/>
    <x v="0"/>
    <x v="0"/>
    <x v="85"/>
    <s v="New York"/>
    <x v="254"/>
    <x v="3"/>
    <x v="1518"/>
    <x v="1"/>
    <x v="9"/>
    <x v="1505"/>
    <n v="8.74"/>
    <n v="2"/>
    <n v="0"/>
    <n v="2.2724000000000002"/>
    <n v="8.74"/>
    <n v="0"/>
    <x v="0"/>
    <x v="0"/>
    <s v="Q4"/>
    <x v="3"/>
  </r>
  <r>
    <n v="8324"/>
    <s v="CA-2016-130778"/>
    <x v="258"/>
    <x v="539"/>
    <x v="1"/>
    <s v="ND-18370"/>
    <s v="Natalie DeCherney"/>
    <x v="0"/>
    <x v="0"/>
    <x v="85"/>
    <s v="New York"/>
    <x v="254"/>
    <x v="3"/>
    <x v="422"/>
    <x v="1"/>
    <x v="10"/>
    <x v="422"/>
    <n v="44.75"/>
    <n v="5"/>
    <n v="0"/>
    <n v="20.585000000000001"/>
    <n v="44.75"/>
    <n v="0"/>
    <x v="0"/>
    <x v="0"/>
    <s v="Q4"/>
    <x v="3"/>
  </r>
  <r>
    <n v="8325"/>
    <s v="CA-2017-144456"/>
    <x v="565"/>
    <x v="945"/>
    <x v="2"/>
    <s v="FC-14245"/>
    <s v="Frank Carlisle"/>
    <x v="2"/>
    <x v="0"/>
    <x v="146"/>
    <s v="Florida"/>
    <x v="186"/>
    <x v="0"/>
    <x v="421"/>
    <x v="1"/>
    <x v="4"/>
    <x v="421"/>
    <n v="61.68"/>
    <n v="5"/>
    <n v="0.2"/>
    <n v="5.3970000000000002"/>
    <n v="49.344000000000001"/>
    <n v="12.336"/>
    <x v="3"/>
    <x v="8"/>
    <s v="Q3"/>
    <x v="5"/>
  </r>
  <r>
    <n v="8326"/>
    <s v="CA-2017-144456"/>
    <x v="565"/>
    <x v="945"/>
    <x v="2"/>
    <s v="FC-14245"/>
    <s v="Frank Carlisle"/>
    <x v="2"/>
    <x v="0"/>
    <x v="146"/>
    <s v="Florida"/>
    <x v="186"/>
    <x v="0"/>
    <x v="984"/>
    <x v="2"/>
    <x v="7"/>
    <x v="977"/>
    <n v="158.376"/>
    <n v="3"/>
    <n v="0.2"/>
    <n v="13.857900000000001"/>
    <n v="126.70080000000002"/>
    <n v="31.675200000000004"/>
    <x v="3"/>
    <x v="8"/>
    <s v="Q3"/>
    <x v="5"/>
  </r>
  <r>
    <n v="8327"/>
    <s v="CA-2017-103478"/>
    <x v="246"/>
    <x v="892"/>
    <x v="0"/>
    <s v="KL-16555"/>
    <s v="Kelly Lampkin"/>
    <x v="1"/>
    <x v="0"/>
    <x v="34"/>
    <s v="Illinois"/>
    <x v="173"/>
    <x v="2"/>
    <x v="175"/>
    <x v="1"/>
    <x v="8"/>
    <x v="176"/>
    <n v="2.8639999999999999"/>
    <n v="4"/>
    <n v="0.8"/>
    <n v="-4.5823999999999998"/>
    <n v="0.57279999999999986"/>
    <n v="2.2911999999999999"/>
    <x v="3"/>
    <x v="7"/>
    <s v="Q3"/>
    <x v="5"/>
  </r>
  <r>
    <n v="8328"/>
    <s v="CA-2017-103478"/>
    <x v="246"/>
    <x v="892"/>
    <x v="0"/>
    <s v="KL-16555"/>
    <s v="Kelly Lampkin"/>
    <x v="1"/>
    <x v="0"/>
    <x v="34"/>
    <s v="Illinois"/>
    <x v="173"/>
    <x v="2"/>
    <x v="1080"/>
    <x v="1"/>
    <x v="8"/>
    <x v="1070"/>
    <n v="94.191999999999993"/>
    <n v="7"/>
    <n v="0.8"/>
    <n v="-164.83600000000001"/>
    <n v="18.838399999999993"/>
    <n v="75.3536"/>
    <x v="3"/>
    <x v="7"/>
    <s v="Q3"/>
    <x v="5"/>
  </r>
  <r>
    <n v="8329"/>
    <s v="CA-2017-118577"/>
    <x v="833"/>
    <x v="768"/>
    <x v="1"/>
    <s v="XP-21865"/>
    <s v="Xylona Preis"/>
    <x v="0"/>
    <x v="0"/>
    <x v="78"/>
    <s v="New Jersey"/>
    <x v="98"/>
    <x v="3"/>
    <x v="1052"/>
    <x v="1"/>
    <x v="10"/>
    <x v="1041"/>
    <n v="143.69999999999999"/>
    <n v="3"/>
    <n v="0"/>
    <n v="68.975999999999999"/>
    <n v="143.69999999999999"/>
    <n v="0"/>
    <x v="3"/>
    <x v="2"/>
    <s v="Q4"/>
    <x v="5"/>
  </r>
  <r>
    <n v="8330"/>
    <s v="CA-2017-118577"/>
    <x v="833"/>
    <x v="768"/>
    <x v="1"/>
    <s v="XP-21865"/>
    <s v="Xylona Preis"/>
    <x v="0"/>
    <x v="0"/>
    <x v="78"/>
    <s v="New Jersey"/>
    <x v="98"/>
    <x v="3"/>
    <x v="974"/>
    <x v="1"/>
    <x v="10"/>
    <x v="968"/>
    <n v="6.48"/>
    <n v="1"/>
    <n v="0"/>
    <n v="3.1103999999999998"/>
    <n v="6.48"/>
    <n v="0"/>
    <x v="3"/>
    <x v="2"/>
    <s v="Q4"/>
    <x v="5"/>
  </r>
  <r>
    <n v="8331"/>
    <s v="CA-2017-113572"/>
    <x v="659"/>
    <x v="45"/>
    <x v="1"/>
    <s v="FP-14320"/>
    <s v="Frank Preis"/>
    <x v="0"/>
    <x v="0"/>
    <x v="20"/>
    <s v="New York"/>
    <x v="23"/>
    <x v="3"/>
    <x v="1837"/>
    <x v="2"/>
    <x v="11"/>
    <x v="1825"/>
    <n v="7.88"/>
    <n v="4"/>
    <n v="0"/>
    <n v="2.5215999999999998"/>
    <n v="7.88"/>
    <n v="0"/>
    <x v="3"/>
    <x v="0"/>
    <s v="Q4"/>
    <x v="0"/>
  </r>
  <r>
    <n v="8332"/>
    <s v="CA-2016-153269"/>
    <x v="1185"/>
    <x v="331"/>
    <x v="2"/>
    <s v="PS-18760"/>
    <s v="Pamela Stobb"/>
    <x v="0"/>
    <x v="0"/>
    <x v="504"/>
    <s v="Massachusetts"/>
    <x v="600"/>
    <x v="3"/>
    <x v="602"/>
    <x v="1"/>
    <x v="4"/>
    <x v="602"/>
    <n v="11.21"/>
    <n v="1"/>
    <n v="0"/>
    <n v="3.363"/>
    <n v="11.21"/>
    <n v="0"/>
    <x v="0"/>
    <x v="10"/>
    <s v="Q1"/>
    <x v="4"/>
  </r>
  <r>
    <n v="8333"/>
    <s v="CA-2016-153269"/>
    <x v="1185"/>
    <x v="331"/>
    <x v="2"/>
    <s v="PS-18760"/>
    <s v="Pamela Stobb"/>
    <x v="0"/>
    <x v="0"/>
    <x v="504"/>
    <s v="Massachusetts"/>
    <x v="600"/>
    <x v="3"/>
    <x v="474"/>
    <x v="0"/>
    <x v="1"/>
    <x v="475"/>
    <n v="354.9"/>
    <n v="5"/>
    <n v="0"/>
    <n v="88.724999999999994"/>
    <n v="354.9"/>
    <n v="0"/>
    <x v="0"/>
    <x v="10"/>
    <s v="Q1"/>
    <x v="4"/>
  </r>
  <r>
    <n v="8334"/>
    <s v="CA-2016-153269"/>
    <x v="1185"/>
    <x v="331"/>
    <x v="2"/>
    <s v="PS-18760"/>
    <s v="Pamela Stobb"/>
    <x v="0"/>
    <x v="0"/>
    <x v="504"/>
    <s v="Massachusetts"/>
    <x v="600"/>
    <x v="3"/>
    <x v="1776"/>
    <x v="1"/>
    <x v="10"/>
    <x v="1766"/>
    <n v="17.940000000000001"/>
    <n v="3"/>
    <n v="0"/>
    <n v="8.7905999999999995"/>
    <n v="17.940000000000001"/>
    <n v="0"/>
    <x v="0"/>
    <x v="10"/>
    <s v="Q1"/>
    <x v="4"/>
  </r>
  <r>
    <n v="8335"/>
    <s v="CA-2016-153269"/>
    <x v="1185"/>
    <x v="331"/>
    <x v="2"/>
    <s v="PS-18760"/>
    <s v="Pamela Stobb"/>
    <x v="0"/>
    <x v="0"/>
    <x v="504"/>
    <s v="Massachusetts"/>
    <x v="600"/>
    <x v="3"/>
    <x v="569"/>
    <x v="1"/>
    <x v="8"/>
    <x v="919"/>
    <n v="51.8"/>
    <n v="4"/>
    <n v="0"/>
    <n v="23.31"/>
    <n v="51.8"/>
    <n v="0"/>
    <x v="0"/>
    <x v="10"/>
    <s v="Q1"/>
    <x v="4"/>
  </r>
  <r>
    <n v="8336"/>
    <s v="CA-2017-161655"/>
    <x v="726"/>
    <x v="380"/>
    <x v="0"/>
    <s v="CW-11905"/>
    <s v="Carl Weiss"/>
    <x v="2"/>
    <x v="0"/>
    <x v="46"/>
    <s v="Delaware"/>
    <x v="284"/>
    <x v="3"/>
    <x v="1197"/>
    <x v="1"/>
    <x v="8"/>
    <x v="1182"/>
    <n v="299.52"/>
    <n v="9"/>
    <n v="0"/>
    <n v="149.76"/>
    <n v="299.52"/>
    <n v="0"/>
    <x v="3"/>
    <x v="5"/>
    <s v="Q2"/>
    <x v="3"/>
  </r>
  <r>
    <n v="8337"/>
    <s v="CA-2016-101469"/>
    <x v="415"/>
    <x v="975"/>
    <x v="1"/>
    <s v="KH-16360"/>
    <s v="Katherine Hughes"/>
    <x v="0"/>
    <x v="0"/>
    <x v="81"/>
    <s v="Virginia"/>
    <x v="101"/>
    <x v="0"/>
    <x v="1838"/>
    <x v="1"/>
    <x v="6"/>
    <x v="1826"/>
    <n v="7.7"/>
    <n v="2"/>
    <n v="0"/>
    <n v="3.157"/>
    <n v="7.7"/>
    <n v="0"/>
    <x v="0"/>
    <x v="7"/>
    <s v="Q3"/>
    <x v="3"/>
  </r>
  <r>
    <n v="8338"/>
    <s v="CA-2014-153087"/>
    <x v="422"/>
    <x v="752"/>
    <x v="1"/>
    <s v="TC-20980"/>
    <s v="Tamara Chand"/>
    <x v="1"/>
    <x v="0"/>
    <x v="27"/>
    <s v="Alabama"/>
    <x v="33"/>
    <x v="0"/>
    <x v="1813"/>
    <x v="1"/>
    <x v="10"/>
    <x v="1803"/>
    <n v="23.92"/>
    <n v="4"/>
    <n v="0"/>
    <n v="11.720800000000001"/>
    <n v="23.92"/>
    <n v="0"/>
    <x v="2"/>
    <x v="4"/>
    <s v="Q4"/>
    <x v="3"/>
  </r>
  <r>
    <n v="8339"/>
    <s v="CA-2014-153087"/>
    <x v="422"/>
    <x v="752"/>
    <x v="1"/>
    <s v="TC-20980"/>
    <s v="Tamara Chand"/>
    <x v="1"/>
    <x v="0"/>
    <x v="27"/>
    <s v="Alabama"/>
    <x v="33"/>
    <x v="0"/>
    <x v="769"/>
    <x v="2"/>
    <x v="11"/>
    <x v="768"/>
    <n v="498"/>
    <n v="5"/>
    <n v="0"/>
    <n v="184.26"/>
    <n v="498"/>
    <n v="0"/>
    <x v="2"/>
    <x v="4"/>
    <s v="Q4"/>
    <x v="3"/>
  </r>
  <r>
    <n v="8340"/>
    <s v="CA-2017-135076"/>
    <x v="669"/>
    <x v="125"/>
    <x v="1"/>
    <s v="YS-21880"/>
    <s v="Yana Sorensen"/>
    <x v="1"/>
    <x v="0"/>
    <x v="86"/>
    <s v="California"/>
    <x v="107"/>
    <x v="1"/>
    <x v="1209"/>
    <x v="0"/>
    <x v="1"/>
    <x v="1194"/>
    <n v="436.70400000000001"/>
    <n v="6"/>
    <n v="0.2"/>
    <n v="-38.211599999999997"/>
    <n v="349.36320000000001"/>
    <n v="87.340800000000002"/>
    <x v="3"/>
    <x v="3"/>
    <s v="Q2"/>
    <x v="6"/>
  </r>
  <r>
    <n v="8341"/>
    <s v="CA-2014-161634"/>
    <x v="687"/>
    <x v="779"/>
    <x v="1"/>
    <s v="CC-12220"/>
    <s v="Chris Cortes"/>
    <x v="0"/>
    <x v="0"/>
    <x v="269"/>
    <s v="Virginia"/>
    <x v="336"/>
    <x v="0"/>
    <x v="1009"/>
    <x v="1"/>
    <x v="10"/>
    <x v="1001"/>
    <n v="32.4"/>
    <n v="5"/>
    <n v="0"/>
    <n v="15.552"/>
    <n v="32.4"/>
    <n v="0"/>
    <x v="2"/>
    <x v="0"/>
    <s v="Q4"/>
    <x v="5"/>
  </r>
  <r>
    <n v="8342"/>
    <s v="CA-2017-141481"/>
    <x v="532"/>
    <x v="1055"/>
    <x v="2"/>
    <s v="ZD-21925"/>
    <s v="Zuschuss Donatelli"/>
    <x v="0"/>
    <x v="0"/>
    <x v="1"/>
    <s v="California"/>
    <x v="1"/>
    <x v="1"/>
    <x v="564"/>
    <x v="1"/>
    <x v="9"/>
    <x v="564"/>
    <n v="61.44"/>
    <n v="3"/>
    <n v="0"/>
    <n v="16.588799999999999"/>
    <n v="61.44"/>
    <n v="0"/>
    <x v="3"/>
    <x v="1"/>
    <s v="Q2"/>
    <x v="1"/>
  </r>
  <r>
    <n v="8343"/>
    <s v="CA-2016-132549"/>
    <x v="881"/>
    <x v="724"/>
    <x v="1"/>
    <s v="JK-15370"/>
    <s v="Jay Kimmel"/>
    <x v="0"/>
    <x v="0"/>
    <x v="114"/>
    <s v="Alabama"/>
    <x v="363"/>
    <x v="0"/>
    <x v="470"/>
    <x v="1"/>
    <x v="4"/>
    <x v="471"/>
    <n v="73.36"/>
    <n v="7"/>
    <n v="0"/>
    <n v="19.807200000000002"/>
    <n v="73.36"/>
    <n v="0"/>
    <x v="0"/>
    <x v="0"/>
    <s v="Q4"/>
    <x v="5"/>
  </r>
  <r>
    <n v="8344"/>
    <s v="US-2014-155544"/>
    <x v="90"/>
    <x v="86"/>
    <x v="1"/>
    <s v="GM-14440"/>
    <s v="Gary McGarr"/>
    <x v="0"/>
    <x v="0"/>
    <x v="289"/>
    <s v="Tennessee"/>
    <x v="364"/>
    <x v="0"/>
    <x v="198"/>
    <x v="1"/>
    <x v="2"/>
    <x v="199"/>
    <n v="59.2"/>
    <n v="5"/>
    <n v="0.2"/>
    <n v="22.2"/>
    <n v="47.360000000000007"/>
    <n v="11.840000000000002"/>
    <x v="2"/>
    <x v="10"/>
    <s v="Q1"/>
    <x v="5"/>
  </r>
  <r>
    <n v="8345"/>
    <s v="US-2014-155544"/>
    <x v="90"/>
    <x v="86"/>
    <x v="1"/>
    <s v="GM-14440"/>
    <s v="Gary McGarr"/>
    <x v="0"/>
    <x v="0"/>
    <x v="289"/>
    <s v="Tennessee"/>
    <x v="364"/>
    <x v="0"/>
    <x v="1001"/>
    <x v="0"/>
    <x v="5"/>
    <x v="993"/>
    <n v="32.951999999999998"/>
    <n v="3"/>
    <n v="0.2"/>
    <n v="6.5903999999999998"/>
    <n v="26.361599999999999"/>
    <n v="6.5903999999999998"/>
    <x v="2"/>
    <x v="10"/>
    <s v="Q1"/>
    <x v="5"/>
  </r>
  <r>
    <n v="8346"/>
    <s v="US-2014-155544"/>
    <x v="90"/>
    <x v="86"/>
    <x v="1"/>
    <s v="GM-14440"/>
    <s v="Gary McGarr"/>
    <x v="0"/>
    <x v="0"/>
    <x v="289"/>
    <s v="Tennessee"/>
    <x v="364"/>
    <x v="0"/>
    <x v="1455"/>
    <x v="0"/>
    <x v="1"/>
    <x v="1441"/>
    <n v="218.376"/>
    <n v="3"/>
    <n v="0.2"/>
    <n v="-10.918799999999999"/>
    <n v="174.70080000000002"/>
    <n v="43.675200000000004"/>
    <x v="2"/>
    <x v="10"/>
    <s v="Q1"/>
    <x v="5"/>
  </r>
  <r>
    <n v="8347"/>
    <s v="US-2015-115238"/>
    <x v="28"/>
    <x v="1164"/>
    <x v="1"/>
    <s v="JW-15220"/>
    <s v="Jane Waco"/>
    <x v="1"/>
    <x v="0"/>
    <x v="104"/>
    <s v="Massachusetts"/>
    <x v="128"/>
    <x v="3"/>
    <x v="191"/>
    <x v="0"/>
    <x v="5"/>
    <x v="192"/>
    <n v="31.4"/>
    <n v="5"/>
    <n v="0"/>
    <n v="13.188000000000001"/>
    <n v="31.4"/>
    <n v="0"/>
    <x v="1"/>
    <x v="3"/>
    <s v="Q2"/>
    <x v="6"/>
  </r>
  <r>
    <n v="8348"/>
    <s v="US-2015-115238"/>
    <x v="28"/>
    <x v="1164"/>
    <x v="1"/>
    <s v="JW-15220"/>
    <s v="Jane Waco"/>
    <x v="1"/>
    <x v="0"/>
    <x v="104"/>
    <s v="Massachusetts"/>
    <x v="128"/>
    <x v="3"/>
    <x v="1462"/>
    <x v="0"/>
    <x v="5"/>
    <x v="1448"/>
    <n v="9.48"/>
    <n v="1"/>
    <n v="0"/>
    <n v="3.7919999999999998"/>
    <n v="9.48"/>
    <n v="0"/>
    <x v="1"/>
    <x v="3"/>
    <s v="Q2"/>
    <x v="6"/>
  </r>
  <r>
    <n v="8349"/>
    <s v="US-2015-115238"/>
    <x v="28"/>
    <x v="1164"/>
    <x v="1"/>
    <s v="JW-15220"/>
    <s v="Jane Waco"/>
    <x v="1"/>
    <x v="0"/>
    <x v="104"/>
    <s v="Massachusetts"/>
    <x v="128"/>
    <x v="3"/>
    <x v="1020"/>
    <x v="2"/>
    <x v="7"/>
    <x v="1011"/>
    <n v="209.5"/>
    <n v="10"/>
    <n v="0"/>
    <n v="58.66"/>
    <n v="209.5"/>
    <n v="0"/>
    <x v="1"/>
    <x v="3"/>
    <s v="Q2"/>
    <x v="6"/>
  </r>
  <r>
    <n v="8350"/>
    <s v="US-2015-115238"/>
    <x v="28"/>
    <x v="1164"/>
    <x v="1"/>
    <s v="JW-15220"/>
    <s v="Jane Waco"/>
    <x v="1"/>
    <x v="0"/>
    <x v="104"/>
    <s v="Massachusetts"/>
    <x v="128"/>
    <x v="3"/>
    <x v="1721"/>
    <x v="0"/>
    <x v="5"/>
    <x v="1708"/>
    <n v="24.3"/>
    <n v="5"/>
    <n v="0"/>
    <n v="10.449"/>
    <n v="24.3"/>
    <n v="0"/>
    <x v="1"/>
    <x v="3"/>
    <s v="Q2"/>
    <x v="6"/>
  </r>
  <r>
    <n v="8351"/>
    <s v="US-2015-115238"/>
    <x v="28"/>
    <x v="1164"/>
    <x v="1"/>
    <s v="JW-15220"/>
    <s v="Jane Waco"/>
    <x v="1"/>
    <x v="0"/>
    <x v="104"/>
    <s v="Massachusetts"/>
    <x v="128"/>
    <x v="3"/>
    <x v="1076"/>
    <x v="1"/>
    <x v="10"/>
    <x v="1066"/>
    <n v="6.48"/>
    <n v="1"/>
    <n v="0"/>
    <n v="3.1103999999999998"/>
    <n v="6.48"/>
    <n v="0"/>
    <x v="1"/>
    <x v="3"/>
    <s v="Q2"/>
    <x v="6"/>
  </r>
  <r>
    <n v="8352"/>
    <s v="CA-2017-132199"/>
    <x v="898"/>
    <x v="785"/>
    <x v="1"/>
    <s v="BO-11350"/>
    <s v="Bill Overfelt"/>
    <x v="1"/>
    <x v="0"/>
    <x v="10"/>
    <s v="Pennsylvania"/>
    <x v="63"/>
    <x v="3"/>
    <x v="1757"/>
    <x v="0"/>
    <x v="5"/>
    <x v="1747"/>
    <n v="32.448"/>
    <n v="2"/>
    <n v="0.2"/>
    <n v="7.3007999999999997"/>
    <n v="25.958400000000001"/>
    <n v="6.4896000000000003"/>
    <x v="3"/>
    <x v="5"/>
    <s v="Q2"/>
    <x v="4"/>
  </r>
  <r>
    <n v="8353"/>
    <s v="CA-2017-132199"/>
    <x v="898"/>
    <x v="785"/>
    <x v="1"/>
    <s v="BO-11350"/>
    <s v="Bill Overfelt"/>
    <x v="1"/>
    <x v="0"/>
    <x v="10"/>
    <s v="Pennsylvania"/>
    <x v="63"/>
    <x v="3"/>
    <x v="715"/>
    <x v="1"/>
    <x v="8"/>
    <x v="714"/>
    <n v="26.388000000000002"/>
    <n v="4"/>
    <n v="0.7"/>
    <n v="-17.591999999999999"/>
    <n v="7.9164000000000021"/>
    <n v="18.471599999999999"/>
    <x v="3"/>
    <x v="5"/>
    <s v="Q2"/>
    <x v="4"/>
  </r>
  <r>
    <n v="8354"/>
    <s v="CA-2017-132199"/>
    <x v="898"/>
    <x v="785"/>
    <x v="1"/>
    <s v="BO-11350"/>
    <s v="Bill Overfelt"/>
    <x v="1"/>
    <x v="0"/>
    <x v="10"/>
    <s v="Pennsylvania"/>
    <x v="63"/>
    <x v="3"/>
    <x v="209"/>
    <x v="0"/>
    <x v="3"/>
    <x v="210"/>
    <n v="373.47"/>
    <n v="5"/>
    <n v="0.4"/>
    <n v="-112.041"/>
    <n v="224.08200000000002"/>
    <n v="149.38800000000001"/>
    <x v="3"/>
    <x v="5"/>
    <s v="Q2"/>
    <x v="4"/>
  </r>
  <r>
    <n v="8355"/>
    <s v="CA-2017-132199"/>
    <x v="898"/>
    <x v="785"/>
    <x v="1"/>
    <s v="BO-11350"/>
    <s v="Bill Overfelt"/>
    <x v="1"/>
    <x v="0"/>
    <x v="10"/>
    <s v="Pennsylvania"/>
    <x v="63"/>
    <x v="3"/>
    <x v="1160"/>
    <x v="1"/>
    <x v="8"/>
    <x v="1147"/>
    <n v="64.2"/>
    <n v="5"/>
    <n v="0.7"/>
    <n v="-44.94"/>
    <n v="19.260000000000005"/>
    <n v="44.94"/>
    <x v="3"/>
    <x v="5"/>
    <s v="Q2"/>
    <x v="4"/>
  </r>
  <r>
    <n v="8356"/>
    <s v="CA-2017-132199"/>
    <x v="898"/>
    <x v="785"/>
    <x v="1"/>
    <s v="BO-11350"/>
    <s v="Bill Overfelt"/>
    <x v="1"/>
    <x v="0"/>
    <x v="10"/>
    <s v="Pennsylvania"/>
    <x v="63"/>
    <x v="3"/>
    <x v="659"/>
    <x v="1"/>
    <x v="13"/>
    <x v="659"/>
    <n v="8"/>
    <n v="2"/>
    <n v="0.2"/>
    <n v="2.8"/>
    <n v="6.4"/>
    <n v="1.6"/>
    <x v="3"/>
    <x v="5"/>
    <s v="Q2"/>
    <x v="4"/>
  </r>
  <r>
    <n v="8357"/>
    <s v="CA-2016-163174"/>
    <x v="370"/>
    <x v="881"/>
    <x v="1"/>
    <s v="XP-21865"/>
    <s v="Xylona Preis"/>
    <x v="0"/>
    <x v="0"/>
    <x v="417"/>
    <s v="Georgia"/>
    <x v="505"/>
    <x v="0"/>
    <x v="1292"/>
    <x v="0"/>
    <x v="5"/>
    <x v="1278"/>
    <n v="186.54"/>
    <n v="3"/>
    <n v="0"/>
    <n v="41.038800000000002"/>
    <n v="186.54"/>
    <n v="0"/>
    <x v="0"/>
    <x v="6"/>
    <s v="Q3"/>
    <x v="5"/>
  </r>
  <r>
    <n v="8358"/>
    <s v="CA-2014-110555"/>
    <x v="909"/>
    <x v="1220"/>
    <x v="1"/>
    <s v="MM-18055"/>
    <s v="Michelle Moray"/>
    <x v="0"/>
    <x v="0"/>
    <x v="120"/>
    <s v="Montana"/>
    <x v="150"/>
    <x v="1"/>
    <x v="253"/>
    <x v="1"/>
    <x v="4"/>
    <x v="254"/>
    <n v="87.08"/>
    <n v="7"/>
    <n v="0"/>
    <n v="24.382400000000001"/>
    <n v="87.08"/>
    <n v="0"/>
    <x v="2"/>
    <x v="3"/>
    <s v="Q2"/>
    <x v="5"/>
  </r>
  <r>
    <n v="8359"/>
    <s v="CA-2014-110555"/>
    <x v="909"/>
    <x v="1220"/>
    <x v="1"/>
    <s v="MM-18055"/>
    <s v="Michelle Moray"/>
    <x v="0"/>
    <x v="0"/>
    <x v="120"/>
    <s v="Montana"/>
    <x v="150"/>
    <x v="1"/>
    <x v="506"/>
    <x v="2"/>
    <x v="7"/>
    <x v="506"/>
    <n v="105.584"/>
    <n v="2"/>
    <n v="0.2"/>
    <n v="9.2385999999999999"/>
    <n v="84.467200000000005"/>
    <n v="21.116800000000001"/>
    <x v="2"/>
    <x v="3"/>
    <s v="Q2"/>
    <x v="5"/>
  </r>
  <r>
    <n v="8360"/>
    <s v="CA-2014-110555"/>
    <x v="909"/>
    <x v="1220"/>
    <x v="1"/>
    <s v="MM-18055"/>
    <s v="Michelle Moray"/>
    <x v="0"/>
    <x v="0"/>
    <x v="120"/>
    <s v="Montana"/>
    <x v="150"/>
    <x v="1"/>
    <x v="1519"/>
    <x v="2"/>
    <x v="11"/>
    <x v="1506"/>
    <n v="217.44"/>
    <n v="6"/>
    <n v="0"/>
    <n v="91.324799999999996"/>
    <n v="217.44"/>
    <n v="0"/>
    <x v="2"/>
    <x v="3"/>
    <s v="Q2"/>
    <x v="5"/>
  </r>
  <r>
    <n v="8361"/>
    <s v="CA-2017-147207"/>
    <x v="460"/>
    <x v="505"/>
    <x v="0"/>
    <s v="TS-21655"/>
    <s v="Trudy Schmidt"/>
    <x v="0"/>
    <x v="0"/>
    <x v="236"/>
    <s v="Texas"/>
    <x v="293"/>
    <x v="2"/>
    <x v="1041"/>
    <x v="1"/>
    <x v="6"/>
    <x v="1030"/>
    <n v="31.744"/>
    <n v="2"/>
    <n v="0.2"/>
    <n v="3.968"/>
    <n v="25.395200000000003"/>
    <n v="6.3488000000000007"/>
    <x v="3"/>
    <x v="9"/>
    <s v="Q1"/>
    <x v="2"/>
  </r>
  <r>
    <n v="8362"/>
    <s v="CA-2017-147207"/>
    <x v="460"/>
    <x v="505"/>
    <x v="0"/>
    <s v="TS-21655"/>
    <s v="Trudy Schmidt"/>
    <x v="0"/>
    <x v="0"/>
    <x v="236"/>
    <s v="Texas"/>
    <x v="293"/>
    <x v="2"/>
    <x v="1825"/>
    <x v="1"/>
    <x v="9"/>
    <x v="1813"/>
    <n v="5.4320000000000004"/>
    <n v="2"/>
    <n v="0.8"/>
    <n v="-13.58"/>
    <n v="1.0863999999999998"/>
    <n v="4.3456000000000001"/>
    <x v="3"/>
    <x v="9"/>
    <s v="Q1"/>
    <x v="2"/>
  </r>
  <r>
    <n v="8363"/>
    <s v="CA-2017-147207"/>
    <x v="460"/>
    <x v="505"/>
    <x v="0"/>
    <s v="TS-21655"/>
    <s v="Trudy Schmidt"/>
    <x v="0"/>
    <x v="0"/>
    <x v="236"/>
    <s v="Texas"/>
    <x v="293"/>
    <x v="2"/>
    <x v="971"/>
    <x v="0"/>
    <x v="3"/>
    <x v="965"/>
    <n v="913.43"/>
    <n v="5"/>
    <n v="0.3"/>
    <n v="-169.637"/>
    <n v="639.40099999999995"/>
    <n v="274.029"/>
    <x v="3"/>
    <x v="9"/>
    <s v="Q1"/>
    <x v="2"/>
  </r>
  <r>
    <n v="8364"/>
    <s v="CA-2017-147207"/>
    <x v="460"/>
    <x v="505"/>
    <x v="0"/>
    <s v="TS-21655"/>
    <s v="Trudy Schmidt"/>
    <x v="0"/>
    <x v="0"/>
    <x v="236"/>
    <s v="Texas"/>
    <x v="293"/>
    <x v="2"/>
    <x v="1449"/>
    <x v="1"/>
    <x v="4"/>
    <x v="1436"/>
    <n v="372.14400000000001"/>
    <n v="3"/>
    <n v="0.2"/>
    <n v="27.910799999999998"/>
    <n v="297.71520000000004"/>
    <n v="74.42880000000001"/>
    <x v="3"/>
    <x v="9"/>
    <s v="Q1"/>
    <x v="2"/>
  </r>
  <r>
    <n v="8365"/>
    <s v="CA-2017-137631"/>
    <x v="1045"/>
    <x v="1060"/>
    <x v="1"/>
    <s v="JL-15235"/>
    <s v="Janet Lee"/>
    <x v="0"/>
    <x v="0"/>
    <x v="505"/>
    <s v="Florida"/>
    <x v="601"/>
    <x v="0"/>
    <x v="1147"/>
    <x v="2"/>
    <x v="7"/>
    <x v="1135"/>
    <n v="751.98400000000004"/>
    <n v="2"/>
    <n v="0.2"/>
    <n v="84.598200000000006"/>
    <n v="601.58720000000005"/>
    <n v="150.39680000000001"/>
    <x v="3"/>
    <x v="3"/>
    <s v="Q2"/>
    <x v="5"/>
  </r>
  <r>
    <n v="8366"/>
    <s v="CA-2017-157273"/>
    <x v="289"/>
    <x v="985"/>
    <x v="2"/>
    <s v="SZ-20035"/>
    <s v="Sam Zeldin"/>
    <x v="2"/>
    <x v="0"/>
    <x v="4"/>
    <s v="Washington"/>
    <x v="59"/>
    <x v="1"/>
    <x v="7"/>
    <x v="2"/>
    <x v="7"/>
    <x v="7"/>
    <n v="604.76800000000003"/>
    <n v="4"/>
    <n v="0.2"/>
    <n v="60.476799999999997"/>
    <n v="483.81440000000003"/>
    <n v="120.95360000000001"/>
    <x v="3"/>
    <x v="9"/>
    <s v="Q1"/>
    <x v="2"/>
  </r>
  <r>
    <n v="8367"/>
    <s v="CA-2014-109918"/>
    <x v="557"/>
    <x v="74"/>
    <x v="0"/>
    <s v="LR-17035"/>
    <s v="Lisa Ryan"/>
    <x v="1"/>
    <x v="0"/>
    <x v="68"/>
    <s v="California"/>
    <x v="86"/>
    <x v="1"/>
    <x v="1839"/>
    <x v="1"/>
    <x v="14"/>
    <x v="1827"/>
    <n v="27.36"/>
    <n v="4"/>
    <n v="0"/>
    <n v="7.3872"/>
    <n v="27.36"/>
    <n v="0"/>
    <x v="2"/>
    <x v="8"/>
    <s v="Q3"/>
    <x v="1"/>
  </r>
  <r>
    <n v="8368"/>
    <s v="CA-2014-109918"/>
    <x v="557"/>
    <x v="74"/>
    <x v="0"/>
    <s v="LR-17035"/>
    <s v="Lisa Ryan"/>
    <x v="1"/>
    <x v="0"/>
    <x v="68"/>
    <s v="California"/>
    <x v="86"/>
    <x v="1"/>
    <x v="1536"/>
    <x v="1"/>
    <x v="10"/>
    <x v="1524"/>
    <n v="20.56"/>
    <n v="2"/>
    <n v="0"/>
    <n v="9.6631999999999998"/>
    <n v="20.56"/>
    <n v="0"/>
    <x v="2"/>
    <x v="8"/>
    <s v="Q3"/>
    <x v="1"/>
  </r>
  <r>
    <n v="8369"/>
    <s v="CA-2014-109918"/>
    <x v="557"/>
    <x v="74"/>
    <x v="0"/>
    <s v="LR-17035"/>
    <s v="Lisa Ryan"/>
    <x v="1"/>
    <x v="0"/>
    <x v="68"/>
    <s v="California"/>
    <x v="86"/>
    <x v="1"/>
    <x v="1786"/>
    <x v="1"/>
    <x v="8"/>
    <x v="1776"/>
    <n v="83.92"/>
    <n v="5"/>
    <n v="0.2"/>
    <n v="31.47"/>
    <n v="67.13600000000001"/>
    <n v="16.784000000000002"/>
    <x v="2"/>
    <x v="8"/>
    <s v="Q3"/>
    <x v="1"/>
  </r>
  <r>
    <n v="8370"/>
    <s v="CA-2016-118745"/>
    <x v="725"/>
    <x v="1"/>
    <x v="1"/>
    <s v="SV-20365"/>
    <s v="Seth Vernon"/>
    <x v="0"/>
    <x v="0"/>
    <x v="1"/>
    <s v="California"/>
    <x v="13"/>
    <x v="1"/>
    <x v="215"/>
    <x v="0"/>
    <x v="3"/>
    <x v="216"/>
    <n v="902.71199999999999"/>
    <n v="3"/>
    <n v="0.2"/>
    <n v="33.851700000000001"/>
    <n v="722.16960000000006"/>
    <n v="180.54240000000001"/>
    <x v="0"/>
    <x v="1"/>
    <s v="Q2"/>
    <x v="3"/>
  </r>
  <r>
    <n v="8371"/>
    <s v="CA-2016-163972"/>
    <x v="508"/>
    <x v="149"/>
    <x v="1"/>
    <s v="MG-17890"/>
    <s v="Michael Granlund"/>
    <x v="2"/>
    <x v="0"/>
    <x v="201"/>
    <s v="California"/>
    <x v="252"/>
    <x v="1"/>
    <x v="1638"/>
    <x v="0"/>
    <x v="0"/>
    <x v="1628"/>
    <n v="120.666"/>
    <n v="2"/>
    <n v="0.15"/>
    <n v="21.294"/>
    <n v="102.56609999999999"/>
    <n v="18.099899999999998"/>
    <x v="0"/>
    <x v="2"/>
    <s v="Q4"/>
    <x v="2"/>
  </r>
  <r>
    <n v="8372"/>
    <s v="CA-2014-165393"/>
    <x v="422"/>
    <x v="129"/>
    <x v="2"/>
    <s v="NC-18415"/>
    <s v="Nathan Cano"/>
    <x v="0"/>
    <x v="0"/>
    <x v="5"/>
    <s v="Texas"/>
    <x v="6"/>
    <x v="2"/>
    <x v="444"/>
    <x v="1"/>
    <x v="8"/>
    <x v="444"/>
    <n v="4.984"/>
    <n v="1"/>
    <n v="0.8"/>
    <n v="-8.4727999999999994"/>
    <n v="0.9967999999999998"/>
    <n v="3.9872000000000001"/>
    <x v="2"/>
    <x v="4"/>
    <s v="Q4"/>
    <x v="3"/>
  </r>
  <r>
    <n v="8373"/>
    <s v="CA-2016-113726"/>
    <x v="390"/>
    <x v="417"/>
    <x v="1"/>
    <s v="SC-20680"/>
    <s v="Steve Carroll"/>
    <x v="2"/>
    <x v="0"/>
    <x v="4"/>
    <s v="Washington"/>
    <x v="59"/>
    <x v="1"/>
    <x v="905"/>
    <x v="0"/>
    <x v="5"/>
    <x v="897"/>
    <n v="82.26"/>
    <n v="3"/>
    <n v="0"/>
    <n v="33.726599999999998"/>
    <n v="82.26"/>
    <n v="0"/>
    <x v="0"/>
    <x v="0"/>
    <s v="Q4"/>
    <x v="6"/>
  </r>
  <r>
    <n v="8374"/>
    <s v="CA-2016-152940"/>
    <x v="338"/>
    <x v="1113"/>
    <x v="2"/>
    <s v="RO-19780"/>
    <s v="Rose O'Brian"/>
    <x v="0"/>
    <x v="0"/>
    <x v="8"/>
    <s v="California"/>
    <x v="94"/>
    <x v="1"/>
    <x v="1069"/>
    <x v="1"/>
    <x v="4"/>
    <x v="1058"/>
    <n v="29.74"/>
    <n v="1"/>
    <n v="0"/>
    <n v="4.4610000000000003"/>
    <n v="29.74"/>
    <n v="0"/>
    <x v="0"/>
    <x v="0"/>
    <s v="Q4"/>
    <x v="6"/>
  </r>
  <r>
    <n v="8375"/>
    <s v="CA-2015-158701"/>
    <x v="956"/>
    <x v="1027"/>
    <x v="1"/>
    <s v="JL-15175"/>
    <s v="James Lanier"/>
    <x v="2"/>
    <x v="0"/>
    <x v="8"/>
    <s v="California"/>
    <x v="94"/>
    <x v="1"/>
    <x v="937"/>
    <x v="1"/>
    <x v="9"/>
    <x v="930"/>
    <n v="87.36"/>
    <n v="6"/>
    <n v="0"/>
    <n v="23.587199999999999"/>
    <n v="87.36"/>
    <n v="0"/>
    <x v="1"/>
    <x v="9"/>
    <s v="Q1"/>
    <x v="2"/>
  </r>
  <r>
    <n v="8376"/>
    <s v="CA-2015-158701"/>
    <x v="956"/>
    <x v="1027"/>
    <x v="1"/>
    <s v="JL-15175"/>
    <s v="James Lanier"/>
    <x v="2"/>
    <x v="0"/>
    <x v="8"/>
    <s v="California"/>
    <x v="94"/>
    <x v="1"/>
    <x v="673"/>
    <x v="1"/>
    <x v="8"/>
    <x v="673"/>
    <n v="56.16"/>
    <n v="6"/>
    <n v="0.2"/>
    <n v="17.55"/>
    <n v="44.927999999999997"/>
    <n v="11.231999999999999"/>
    <x v="1"/>
    <x v="9"/>
    <s v="Q1"/>
    <x v="2"/>
  </r>
  <r>
    <n v="8377"/>
    <s v="CA-2017-156272"/>
    <x v="708"/>
    <x v="647"/>
    <x v="1"/>
    <s v="PW-19030"/>
    <s v="Pauline Webber"/>
    <x v="1"/>
    <x v="0"/>
    <x v="330"/>
    <s v="Florida"/>
    <x v="410"/>
    <x v="0"/>
    <x v="1429"/>
    <x v="1"/>
    <x v="9"/>
    <x v="1417"/>
    <n v="64.384"/>
    <n v="1"/>
    <n v="0.2"/>
    <n v="8.048"/>
    <n v="51.507200000000005"/>
    <n v="12.876800000000001"/>
    <x v="3"/>
    <x v="10"/>
    <s v="Q1"/>
    <x v="0"/>
  </r>
  <r>
    <n v="8378"/>
    <s v="CA-2015-162964"/>
    <x v="768"/>
    <x v="837"/>
    <x v="1"/>
    <s v="MF-18250"/>
    <s v="Monica Federle"/>
    <x v="1"/>
    <x v="0"/>
    <x v="12"/>
    <s v="Texas"/>
    <x v="14"/>
    <x v="2"/>
    <x v="871"/>
    <x v="1"/>
    <x v="4"/>
    <x v="865"/>
    <n v="64.784000000000006"/>
    <n v="1"/>
    <n v="0.2"/>
    <n v="-14.5764"/>
    <n v="51.827200000000005"/>
    <n v="12.956800000000001"/>
    <x v="1"/>
    <x v="0"/>
    <s v="Q4"/>
    <x v="6"/>
  </r>
  <r>
    <n v="8379"/>
    <s v="CA-2015-162964"/>
    <x v="768"/>
    <x v="837"/>
    <x v="1"/>
    <s v="MF-18250"/>
    <s v="Monica Federle"/>
    <x v="1"/>
    <x v="0"/>
    <x v="12"/>
    <s v="Texas"/>
    <x v="14"/>
    <x v="2"/>
    <x v="219"/>
    <x v="1"/>
    <x v="10"/>
    <x v="220"/>
    <n v="15.552"/>
    <n v="3"/>
    <n v="0.2"/>
    <n v="5.6375999999999999"/>
    <n v="12.441600000000001"/>
    <n v="3.1104000000000003"/>
    <x v="1"/>
    <x v="0"/>
    <s v="Q4"/>
    <x v="6"/>
  </r>
  <r>
    <n v="8380"/>
    <s v="CA-2015-162964"/>
    <x v="768"/>
    <x v="837"/>
    <x v="1"/>
    <s v="MF-18250"/>
    <s v="Monica Federle"/>
    <x v="1"/>
    <x v="0"/>
    <x v="12"/>
    <s v="Texas"/>
    <x v="14"/>
    <x v="2"/>
    <x v="889"/>
    <x v="1"/>
    <x v="12"/>
    <x v="882"/>
    <n v="223.88800000000001"/>
    <n v="7"/>
    <n v="0.2"/>
    <n v="69.965000000000003"/>
    <n v="179.11040000000003"/>
    <n v="44.777600000000007"/>
    <x v="1"/>
    <x v="0"/>
    <s v="Q4"/>
    <x v="6"/>
  </r>
  <r>
    <n v="8381"/>
    <s v="CA-2014-103527"/>
    <x v="340"/>
    <x v="931"/>
    <x v="0"/>
    <s v="CC-12220"/>
    <s v="Chris Cortes"/>
    <x v="0"/>
    <x v="0"/>
    <x v="22"/>
    <s v="Illinois"/>
    <x v="155"/>
    <x v="2"/>
    <x v="702"/>
    <x v="1"/>
    <x v="10"/>
    <x v="702"/>
    <n v="10.896000000000001"/>
    <n v="3"/>
    <n v="0.2"/>
    <n v="3.4049999999999998"/>
    <n v="8.716800000000001"/>
    <n v="2.1792000000000002"/>
    <x v="2"/>
    <x v="8"/>
    <s v="Q3"/>
    <x v="0"/>
  </r>
  <r>
    <n v="8382"/>
    <s v="CA-2016-134544"/>
    <x v="716"/>
    <x v="585"/>
    <x v="0"/>
    <s v="AC-10660"/>
    <s v="Anna Chung"/>
    <x v="0"/>
    <x v="0"/>
    <x v="8"/>
    <s v="California"/>
    <x v="9"/>
    <x v="1"/>
    <x v="509"/>
    <x v="2"/>
    <x v="7"/>
    <x v="509"/>
    <n v="84.784000000000006"/>
    <n v="2"/>
    <n v="0.2"/>
    <n v="-20.136199999999999"/>
    <n v="67.827200000000005"/>
    <n v="16.956800000000001"/>
    <x v="0"/>
    <x v="10"/>
    <s v="Q1"/>
    <x v="6"/>
  </r>
  <r>
    <n v="8383"/>
    <s v="CA-2016-163048"/>
    <x v="597"/>
    <x v="1272"/>
    <x v="1"/>
    <s v="MH-17440"/>
    <s v="Mark Haberlin"/>
    <x v="1"/>
    <x v="0"/>
    <x v="12"/>
    <s v="Texas"/>
    <x v="66"/>
    <x v="2"/>
    <x v="866"/>
    <x v="0"/>
    <x v="1"/>
    <x v="860"/>
    <n v="241.5"/>
    <n v="4"/>
    <n v="0.3"/>
    <n v="0"/>
    <n v="169.04999999999998"/>
    <n v="72.45"/>
    <x v="0"/>
    <x v="11"/>
    <s v="Q1"/>
    <x v="2"/>
  </r>
  <r>
    <n v="8384"/>
    <s v="CA-2016-145135"/>
    <x v="491"/>
    <x v="940"/>
    <x v="2"/>
    <s v="CD-12790"/>
    <s v="Cynthia Delaney"/>
    <x v="2"/>
    <x v="0"/>
    <x v="506"/>
    <s v="Connecticut"/>
    <x v="602"/>
    <x v="3"/>
    <x v="808"/>
    <x v="2"/>
    <x v="11"/>
    <x v="806"/>
    <n v="59.97"/>
    <n v="3"/>
    <n v="0"/>
    <n v="14.9925"/>
    <n v="59.97"/>
    <n v="0"/>
    <x v="0"/>
    <x v="0"/>
    <s v="Q4"/>
    <x v="3"/>
  </r>
  <r>
    <n v="8385"/>
    <s v="CA-2016-145135"/>
    <x v="491"/>
    <x v="940"/>
    <x v="2"/>
    <s v="CD-12790"/>
    <s v="Cynthia Delaney"/>
    <x v="2"/>
    <x v="0"/>
    <x v="506"/>
    <s v="Connecticut"/>
    <x v="602"/>
    <x v="3"/>
    <x v="1283"/>
    <x v="1"/>
    <x v="10"/>
    <x v="1268"/>
    <n v="13.36"/>
    <n v="2"/>
    <n v="0"/>
    <n v="6.4127999999999998"/>
    <n v="13.36"/>
    <n v="0"/>
    <x v="0"/>
    <x v="0"/>
    <s v="Q4"/>
    <x v="3"/>
  </r>
  <r>
    <n v="8386"/>
    <s v="CA-2017-137582"/>
    <x v="507"/>
    <x v="221"/>
    <x v="1"/>
    <s v="CV-12805"/>
    <s v="Cynthia Voltz"/>
    <x v="1"/>
    <x v="0"/>
    <x v="182"/>
    <s v="California"/>
    <x v="232"/>
    <x v="1"/>
    <x v="1181"/>
    <x v="1"/>
    <x v="8"/>
    <x v="1167"/>
    <n v="11.808"/>
    <n v="3"/>
    <n v="0.2"/>
    <n v="4.1327999999999996"/>
    <n v="9.4464000000000006"/>
    <n v="2.3616000000000001"/>
    <x v="3"/>
    <x v="8"/>
    <s v="Q3"/>
    <x v="2"/>
  </r>
  <r>
    <n v="8387"/>
    <s v="CA-2015-149601"/>
    <x v="71"/>
    <x v="69"/>
    <x v="1"/>
    <s v="TB-21625"/>
    <s v="Trudy Brown"/>
    <x v="0"/>
    <x v="0"/>
    <x v="91"/>
    <s v="Connecticut"/>
    <x v="113"/>
    <x v="3"/>
    <x v="720"/>
    <x v="1"/>
    <x v="4"/>
    <x v="719"/>
    <n v="16.239999999999998"/>
    <n v="1"/>
    <n v="0"/>
    <n v="2.4359999999999999"/>
    <n v="16.239999999999998"/>
    <n v="0"/>
    <x v="1"/>
    <x v="5"/>
    <s v="Q2"/>
    <x v="6"/>
  </r>
  <r>
    <n v="8388"/>
    <s v="CA-2015-149601"/>
    <x v="71"/>
    <x v="69"/>
    <x v="1"/>
    <s v="TB-21625"/>
    <s v="Trudy Brown"/>
    <x v="0"/>
    <x v="0"/>
    <x v="91"/>
    <s v="Connecticut"/>
    <x v="113"/>
    <x v="3"/>
    <x v="177"/>
    <x v="1"/>
    <x v="4"/>
    <x v="178"/>
    <n v="77.55"/>
    <n v="5"/>
    <n v="0"/>
    <n v="21.713999999999999"/>
    <n v="77.55"/>
    <n v="0"/>
    <x v="1"/>
    <x v="5"/>
    <s v="Q2"/>
    <x v="6"/>
  </r>
  <r>
    <n v="8389"/>
    <s v="CA-2014-139423"/>
    <x v="301"/>
    <x v="840"/>
    <x v="1"/>
    <s v="DG-13300"/>
    <s v="Deirdre Greer"/>
    <x v="1"/>
    <x v="0"/>
    <x v="334"/>
    <s v="New Jersey"/>
    <x v="415"/>
    <x v="3"/>
    <x v="513"/>
    <x v="1"/>
    <x v="9"/>
    <x v="513"/>
    <n v="76.12"/>
    <n v="2"/>
    <n v="0"/>
    <n v="22.0748"/>
    <n v="76.12"/>
    <n v="0"/>
    <x v="2"/>
    <x v="0"/>
    <s v="Q4"/>
    <x v="3"/>
  </r>
  <r>
    <n v="8390"/>
    <s v="CA-2016-102596"/>
    <x v="797"/>
    <x v="525"/>
    <x v="2"/>
    <s v="RD-19810"/>
    <s v="Ross DeVincentis"/>
    <x v="2"/>
    <x v="0"/>
    <x v="59"/>
    <s v="Ohio"/>
    <x v="75"/>
    <x v="3"/>
    <x v="110"/>
    <x v="1"/>
    <x v="13"/>
    <x v="110"/>
    <n v="17.184000000000001"/>
    <n v="6"/>
    <n v="0.2"/>
    <n v="6.2291999999999996"/>
    <n v="13.747200000000001"/>
    <n v="3.4368000000000003"/>
    <x v="0"/>
    <x v="4"/>
    <s v="Q4"/>
    <x v="0"/>
  </r>
  <r>
    <n v="8391"/>
    <s v="CA-2017-153227"/>
    <x v="769"/>
    <x v="792"/>
    <x v="2"/>
    <s v="CS-12250"/>
    <s v="Chris Selesnick"/>
    <x v="1"/>
    <x v="0"/>
    <x v="1"/>
    <s v="California"/>
    <x v="3"/>
    <x v="1"/>
    <x v="1017"/>
    <x v="1"/>
    <x v="10"/>
    <x v="1008"/>
    <n v="11.76"/>
    <n v="2"/>
    <n v="0"/>
    <n v="5.7624000000000004"/>
    <n v="11.76"/>
    <n v="0"/>
    <x v="3"/>
    <x v="4"/>
    <s v="Q4"/>
    <x v="2"/>
  </r>
  <r>
    <n v="8392"/>
    <s v="CA-2017-110625"/>
    <x v="331"/>
    <x v="53"/>
    <x v="1"/>
    <s v="JB-16045"/>
    <s v="Julia Barnett"/>
    <x v="2"/>
    <x v="0"/>
    <x v="507"/>
    <s v="Connecticut"/>
    <x v="603"/>
    <x v="3"/>
    <x v="1001"/>
    <x v="0"/>
    <x v="5"/>
    <x v="993"/>
    <n v="27.46"/>
    <n v="2"/>
    <n v="0"/>
    <n v="9.8856000000000002"/>
    <n v="27.46"/>
    <n v="0"/>
    <x v="3"/>
    <x v="4"/>
    <s v="Q4"/>
    <x v="3"/>
  </r>
  <r>
    <n v="8393"/>
    <s v="CA-2016-142594"/>
    <x v="49"/>
    <x v="296"/>
    <x v="0"/>
    <s v="EJ-14155"/>
    <s v="Eva Jacobs"/>
    <x v="0"/>
    <x v="0"/>
    <x v="47"/>
    <s v="Massachusetts"/>
    <x v="117"/>
    <x v="3"/>
    <x v="1676"/>
    <x v="2"/>
    <x v="7"/>
    <x v="1664"/>
    <n v="137.94"/>
    <n v="3"/>
    <n v="0"/>
    <n v="35.864400000000003"/>
    <n v="137.94"/>
    <n v="0"/>
    <x v="0"/>
    <x v="4"/>
    <s v="Q4"/>
    <x v="6"/>
  </r>
  <r>
    <n v="8394"/>
    <s v="CA-2016-142594"/>
    <x v="49"/>
    <x v="296"/>
    <x v="0"/>
    <s v="EJ-14155"/>
    <s v="Eva Jacobs"/>
    <x v="0"/>
    <x v="0"/>
    <x v="47"/>
    <s v="Massachusetts"/>
    <x v="117"/>
    <x v="3"/>
    <x v="1380"/>
    <x v="0"/>
    <x v="5"/>
    <x v="1365"/>
    <n v="111.15"/>
    <n v="5"/>
    <n v="0"/>
    <n v="48.905999999999999"/>
    <n v="111.15"/>
    <n v="0"/>
    <x v="0"/>
    <x v="4"/>
    <s v="Q4"/>
    <x v="6"/>
  </r>
  <r>
    <n v="8395"/>
    <s v="CA-2016-142594"/>
    <x v="49"/>
    <x v="296"/>
    <x v="0"/>
    <s v="EJ-14155"/>
    <s v="Eva Jacobs"/>
    <x v="0"/>
    <x v="0"/>
    <x v="47"/>
    <s v="Massachusetts"/>
    <x v="117"/>
    <x v="3"/>
    <x v="227"/>
    <x v="1"/>
    <x v="9"/>
    <x v="228"/>
    <n v="901.95"/>
    <n v="3"/>
    <n v="0"/>
    <n v="297.64350000000002"/>
    <n v="901.95"/>
    <n v="0"/>
    <x v="0"/>
    <x v="4"/>
    <s v="Q4"/>
    <x v="6"/>
  </r>
  <r>
    <n v="8396"/>
    <s v="CA-2016-142594"/>
    <x v="49"/>
    <x v="296"/>
    <x v="0"/>
    <s v="EJ-14155"/>
    <s v="Eva Jacobs"/>
    <x v="0"/>
    <x v="0"/>
    <x v="47"/>
    <s v="Massachusetts"/>
    <x v="117"/>
    <x v="3"/>
    <x v="616"/>
    <x v="0"/>
    <x v="3"/>
    <x v="616"/>
    <n v="366.00900000000001"/>
    <n v="3"/>
    <n v="0.3"/>
    <n v="-47.058300000000003"/>
    <n v="256.2063"/>
    <n v="109.8027"/>
    <x v="0"/>
    <x v="4"/>
    <s v="Q4"/>
    <x v="6"/>
  </r>
  <r>
    <n v="8397"/>
    <s v="CA-2014-152254"/>
    <x v="479"/>
    <x v="1293"/>
    <x v="3"/>
    <s v="BD-11620"/>
    <s v="Brian DeCherney"/>
    <x v="0"/>
    <x v="0"/>
    <x v="40"/>
    <s v="North Carolina"/>
    <x v="124"/>
    <x v="0"/>
    <x v="162"/>
    <x v="1"/>
    <x v="10"/>
    <x v="163"/>
    <n v="310.68799999999999"/>
    <n v="7"/>
    <n v="0.2"/>
    <n v="108.74079999999999"/>
    <n v="248.5504"/>
    <n v="62.137599999999999"/>
    <x v="2"/>
    <x v="1"/>
    <s v="Q2"/>
    <x v="2"/>
  </r>
  <r>
    <n v="8398"/>
    <s v="US-2014-120236"/>
    <x v="1010"/>
    <x v="897"/>
    <x v="2"/>
    <s v="MR-17545"/>
    <s v="Mathew Reese"/>
    <x v="2"/>
    <x v="0"/>
    <x v="12"/>
    <s v="Texas"/>
    <x v="14"/>
    <x v="2"/>
    <x v="1736"/>
    <x v="1"/>
    <x v="8"/>
    <x v="1725"/>
    <n v="7.68"/>
    <n v="5"/>
    <n v="0.8"/>
    <n v="-11.52"/>
    <n v="1.5359999999999996"/>
    <n v="6.1440000000000001"/>
    <x v="2"/>
    <x v="8"/>
    <s v="Q3"/>
    <x v="4"/>
  </r>
  <r>
    <n v="8399"/>
    <s v="CA-2017-120061"/>
    <x v="808"/>
    <x v="170"/>
    <x v="0"/>
    <s v="SR-20425"/>
    <s v="Sharelle Roach"/>
    <x v="2"/>
    <x v="0"/>
    <x v="24"/>
    <s v="Ohio"/>
    <x v="157"/>
    <x v="3"/>
    <x v="913"/>
    <x v="0"/>
    <x v="1"/>
    <x v="905"/>
    <n v="155.37200000000001"/>
    <n v="2"/>
    <n v="0.3"/>
    <n v="-35.513599999999997"/>
    <n v="108.7604"/>
    <n v="46.611600000000003"/>
    <x v="3"/>
    <x v="0"/>
    <s v="Q4"/>
    <x v="6"/>
  </r>
  <r>
    <n v="8400"/>
    <s v="CA-2015-133837"/>
    <x v="657"/>
    <x v="1256"/>
    <x v="1"/>
    <s v="TH-21100"/>
    <s v="Thea Hendricks"/>
    <x v="0"/>
    <x v="0"/>
    <x v="220"/>
    <s v="Arizona"/>
    <x v="275"/>
    <x v="1"/>
    <x v="1031"/>
    <x v="1"/>
    <x v="4"/>
    <x v="1022"/>
    <n v="10.744"/>
    <n v="1"/>
    <n v="0.2"/>
    <n v="0.80579999999999996"/>
    <n v="8.5952000000000002"/>
    <n v="2.1488"/>
    <x v="1"/>
    <x v="3"/>
    <s v="Q2"/>
    <x v="2"/>
  </r>
  <r>
    <n v="8401"/>
    <s v="CA-2015-110814"/>
    <x v="901"/>
    <x v="234"/>
    <x v="0"/>
    <s v="BD-11635"/>
    <s v="Brian Derr"/>
    <x v="0"/>
    <x v="0"/>
    <x v="20"/>
    <s v="New York"/>
    <x v="29"/>
    <x v="3"/>
    <x v="920"/>
    <x v="1"/>
    <x v="8"/>
    <x v="912"/>
    <n v="232.4"/>
    <n v="5"/>
    <n v="0.2"/>
    <n v="78.435000000000002"/>
    <n v="185.92000000000002"/>
    <n v="46.480000000000004"/>
    <x v="1"/>
    <x v="4"/>
    <s v="Q4"/>
    <x v="3"/>
  </r>
  <r>
    <n v="8402"/>
    <s v="CA-2015-110814"/>
    <x v="901"/>
    <x v="234"/>
    <x v="0"/>
    <s v="BD-11635"/>
    <s v="Brian Derr"/>
    <x v="0"/>
    <x v="0"/>
    <x v="20"/>
    <s v="New York"/>
    <x v="29"/>
    <x v="3"/>
    <x v="1534"/>
    <x v="0"/>
    <x v="1"/>
    <x v="1522"/>
    <n v="164.64599999999999"/>
    <n v="3"/>
    <n v="0.1"/>
    <n v="12.8058"/>
    <n v="148.1814"/>
    <n v="16.464600000000001"/>
    <x v="1"/>
    <x v="4"/>
    <s v="Q4"/>
    <x v="3"/>
  </r>
  <r>
    <n v="8403"/>
    <s v="CA-2015-110814"/>
    <x v="901"/>
    <x v="234"/>
    <x v="0"/>
    <s v="BD-11635"/>
    <s v="Brian Derr"/>
    <x v="0"/>
    <x v="0"/>
    <x v="20"/>
    <s v="New York"/>
    <x v="29"/>
    <x v="3"/>
    <x v="752"/>
    <x v="1"/>
    <x v="10"/>
    <x v="750"/>
    <n v="22.68"/>
    <n v="2"/>
    <n v="0"/>
    <n v="11.113200000000001"/>
    <n v="22.68"/>
    <n v="0"/>
    <x v="1"/>
    <x v="4"/>
    <s v="Q4"/>
    <x v="3"/>
  </r>
  <r>
    <n v="8404"/>
    <s v="CA-2016-154067"/>
    <x v="854"/>
    <x v="606"/>
    <x v="1"/>
    <s v="SM-20950"/>
    <s v="Suzanne McNair"/>
    <x v="1"/>
    <x v="0"/>
    <x v="1"/>
    <s v="California"/>
    <x v="1"/>
    <x v="1"/>
    <x v="145"/>
    <x v="1"/>
    <x v="10"/>
    <x v="146"/>
    <n v="105.52"/>
    <n v="4"/>
    <n v="0"/>
    <n v="48.539200000000001"/>
    <n v="105.52"/>
    <n v="0"/>
    <x v="0"/>
    <x v="11"/>
    <s v="Q1"/>
    <x v="2"/>
  </r>
  <r>
    <n v="8405"/>
    <s v="CA-2017-140480"/>
    <x v="141"/>
    <x v="142"/>
    <x v="1"/>
    <s v="HE-14800"/>
    <s v="Harold Engle"/>
    <x v="1"/>
    <x v="0"/>
    <x v="46"/>
    <s v="Delaware"/>
    <x v="284"/>
    <x v="3"/>
    <x v="1478"/>
    <x v="0"/>
    <x v="5"/>
    <x v="1465"/>
    <n v="83.92"/>
    <n v="4"/>
    <n v="0"/>
    <n v="5.8743999999999996"/>
    <n v="83.92"/>
    <n v="0"/>
    <x v="3"/>
    <x v="7"/>
    <s v="Q3"/>
    <x v="3"/>
  </r>
  <r>
    <n v="8406"/>
    <s v="CA-2017-140480"/>
    <x v="141"/>
    <x v="142"/>
    <x v="1"/>
    <s v="HE-14800"/>
    <s v="Harold Engle"/>
    <x v="1"/>
    <x v="0"/>
    <x v="46"/>
    <s v="Delaware"/>
    <x v="284"/>
    <x v="3"/>
    <x v="721"/>
    <x v="2"/>
    <x v="11"/>
    <x v="720"/>
    <n v="141.9"/>
    <n v="5"/>
    <n v="0"/>
    <n v="58.179000000000002"/>
    <n v="141.9"/>
    <n v="0"/>
    <x v="3"/>
    <x v="7"/>
    <s v="Q3"/>
    <x v="3"/>
  </r>
  <r>
    <n v="8407"/>
    <s v="CA-2017-140480"/>
    <x v="141"/>
    <x v="142"/>
    <x v="1"/>
    <s v="HE-14800"/>
    <s v="Harold Engle"/>
    <x v="1"/>
    <x v="0"/>
    <x v="46"/>
    <s v="Delaware"/>
    <x v="284"/>
    <x v="3"/>
    <x v="1801"/>
    <x v="0"/>
    <x v="5"/>
    <x v="1791"/>
    <n v="39.979999999999997"/>
    <n v="2"/>
    <n v="0"/>
    <n v="9.1953999999999994"/>
    <n v="39.979999999999997"/>
    <n v="0"/>
    <x v="3"/>
    <x v="7"/>
    <s v="Q3"/>
    <x v="3"/>
  </r>
  <r>
    <n v="8408"/>
    <s v="CA-2017-140480"/>
    <x v="141"/>
    <x v="142"/>
    <x v="1"/>
    <s v="HE-14800"/>
    <s v="Harold Engle"/>
    <x v="1"/>
    <x v="0"/>
    <x v="46"/>
    <s v="Delaware"/>
    <x v="284"/>
    <x v="3"/>
    <x v="1024"/>
    <x v="1"/>
    <x v="6"/>
    <x v="1015"/>
    <n v="28.91"/>
    <n v="7"/>
    <n v="0"/>
    <n v="8.673"/>
    <n v="28.91"/>
    <n v="0"/>
    <x v="3"/>
    <x v="7"/>
    <s v="Q3"/>
    <x v="3"/>
  </r>
  <r>
    <n v="8409"/>
    <s v="CA-2017-140480"/>
    <x v="141"/>
    <x v="142"/>
    <x v="1"/>
    <s v="HE-14800"/>
    <s v="Harold Engle"/>
    <x v="1"/>
    <x v="0"/>
    <x v="46"/>
    <s v="Delaware"/>
    <x v="284"/>
    <x v="3"/>
    <x v="1753"/>
    <x v="1"/>
    <x v="6"/>
    <x v="1743"/>
    <n v="174.95"/>
    <n v="5"/>
    <n v="0"/>
    <n v="45.487000000000002"/>
    <n v="174.95"/>
    <n v="0"/>
    <x v="3"/>
    <x v="7"/>
    <s v="Q3"/>
    <x v="3"/>
  </r>
  <r>
    <n v="8410"/>
    <s v="CA-2015-134082"/>
    <x v="555"/>
    <x v="374"/>
    <x v="1"/>
    <s v="JK-15640"/>
    <s v="Jim Kriz"/>
    <x v="2"/>
    <x v="0"/>
    <x v="272"/>
    <s v="California"/>
    <x v="341"/>
    <x v="1"/>
    <x v="655"/>
    <x v="1"/>
    <x v="8"/>
    <x v="655"/>
    <n v="110.52800000000001"/>
    <n v="4"/>
    <n v="0.2"/>
    <n v="38.684800000000003"/>
    <n v="88.42240000000001"/>
    <n v="22.105600000000003"/>
    <x v="1"/>
    <x v="4"/>
    <s v="Q4"/>
    <x v="5"/>
  </r>
  <r>
    <n v="8411"/>
    <s v="CA-2016-130820"/>
    <x v="625"/>
    <x v="441"/>
    <x v="3"/>
    <s v="ON-18715"/>
    <s v="Odella Nelson"/>
    <x v="1"/>
    <x v="0"/>
    <x v="140"/>
    <s v="North Carolina"/>
    <x v="179"/>
    <x v="0"/>
    <x v="114"/>
    <x v="0"/>
    <x v="3"/>
    <x v="114"/>
    <n v="630.024"/>
    <n v="4"/>
    <n v="0.4"/>
    <n v="-199.5076"/>
    <n v="378.01439999999997"/>
    <n v="252.00960000000001"/>
    <x v="0"/>
    <x v="0"/>
    <s v="Q4"/>
    <x v="0"/>
  </r>
  <r>
    <n v="8412"/>
    <s v="CA-2016-159765"/>
    <x v="195"/>
    <x v="72"/>
    <x v="0"/>
    <s v="TH-21100"/>
    <s v="Thea Hendricks"/>
    <x v="0"/>
    <x v="0"/>
    <x v="127"/>
    <s v="Virginia"/>
    <x v="269"/>
    <x v="0"/>
    <x v="181"/>
    <x v="1"/>
    <x v="6"/>
    <x v="182"/>
    <n v="27.86"/>
    <n v="7"/>
    <n v="0"/>
    <n v="9.1937999999999995"/>
    <n v="27.86"/>
    <n v="0"/>
    <x v="0"/>
    <x v="5"/>
    <s v="Q2"/>
    <x v="2"/>
  </r>
  <r>
    <n v="8413"/>
    <s v="CA-2017-132290"/>
    <x v="434"/>
    <x v="469"/>
    <x v="1"/>
    <s v="MD-17350"/>
    <s v="Maribeth Dona"/>
    <x v="0"/>
    <x v="0"/>
    <x v="61"/>
    <s v="Texas"/>
    <x v="162"/>
    <x v="2"/>
    <x v="601"/>
    <x v="0"/>
    <x v="3"/>
    <x v="601"/>
    <n v="933.40800000000002"/>
    <n v="4"/>
    <n v="0.3"/>
    <n v="-173.34719999999999"/>
    <n v="653.38559999999995"/>
    <n v="280.0224"/>
    <x v="3"/>
    <x v="10"/>
    <s v="Q1"/>
    <x v="5"/>
  </r>
  <r>
    <n v="8414"/>
    <s v="CA-2016-147109"/>
    <x v="907"/>
    <x v="967"/>
    <x v="1"/>
    <s v="AH-10075"/>
    <s v="Adam Hart"/>
    <x v="1"/>
    <x v="0"/>
    <x v="81"/>
    <s v="Texas"/>
    <x v="174"/>
    <x v="2"/>
    <x v="1193"/>
    <x v="1"/>
    <x v="10"/>
    <x v="1178"/>
    <n v="51.84"/>
    <n v="10"/>
    <n v="0.2"/>
    <n v="18.143999999999998"/>
    <n v="41.472000000000008"/>
    <n v="10.368000000000002"/>
    <x v="0"/>
    <x v="4"/>
    <s v="Q4"/>
    <x v="3"/>
  </r>
  <r>
    <n v="8415"/>
    <s v="CA-2016-147109"/>
    <x v="907"/>
    <x v="967"/>
    <x v="1"/>
    <s v="AH-10075"/>
    <s v="Adam Hart"/>
    <x v="1"/>
    <x v="0"/>
    <x v="81"/>
    <s v="Texas"/>
    <x v="174"/>
    <x v="2"/>
    <x v="1615"/>
    <x v="2"/>
    <x v="11"/>
    <x v="1606"/>
    <n v="165.6"/>
    <n v="3"/>
    <n v="0.2"/>
    <n v="-6.21"/>
    <n v="132.47999999999999"/>
    <n v="33.119999999999997"/>
    <x v="0"/>
    <x v="4"/>
    <s v="Q4"/>
    <x v="3"/>
  </r>
  <r>
    <n v="8416"/>
    <s v="CA-2017-107265"/>
    <x v="1191"/>
    <x v="102"/>
    <x v="1"/>
    <s v="ML-17755"/>
    <s v="Max Ludwig"/>
    <x v="2"/>
    <x v="0"/>
    <x v="292"/>
    <s v="Iowa"/>
    <x v="604"/>
    <x v="2"/>
    <x v="258"/>
    <x v="1"/>
    <x v="10"/>
    <x v="33"/>
    <n v="106.32"/>
    <n v="3"/>
    <n v="0"/>
    <n v="49.970399999999998"/>
    <n v="106.32"/>
    <n v="0"/>
    <x v="3"/>
    <x v="3"/>
    <s v="Q2"/>
    <x v="6"/>
  </r>
  <r>
    <n v="8417"/>
    <s v="CA-2017-118199"/>
    <x v="1188"/>
    <x v="676"/>
    <x v="2"/>
    <s v="LB-16795"/>
    <s v="Laurel Beltran"/>
    <x v="2"/>
    <x v="0"/>
    <x v="4"/>
    <s v="Washington"/>
    <x v="59"/>
    <x v="1"/>
    <x v="805"/>
    <x v="1"/>
    <x v="8"/>
    <x v="803"/>
    <n v="147.91999999999999"/>
    <n v="5"/>
    <n v="0.2"/>
    <n v="46.225000000000001"/>
    <n v="118.336"/>
    <n v="29.584"/>
    <x v="3"/>
    <x v="5"/>
    <s v="Q2"/>
    <x v="0"/>
  </r>
  <r>
    <n v="8418"/>
    <s v="CA-2017-118199"/>
    <x v="1188"/>
    <x v="676"/>
    <x v="2"/>
    <s v="LB-16795"/>
    <s v="Laurel Beltran"/>
    <x v="2"/>
    <x v="0"/>
    <x v="4"/>
    <s v="Washington"/>
    <x v="59"/>
    <x v="1"/>
    <x v="54"/>
    <x v="1"/>
    <x v="4"/>
    <x v="54"/>
    <n v="104.28"/>
    <n v="3"/>
    <n v="0"/>
    <n v="26.07"/>
    <n v="104.28"/>
    <n v="0"/>
    <x v="3"/>
    <x v="5"/>
    <s v="Q2"/>
    <x v="0"/>
  </r>
  <r>
    <n v="8419"/>
    <s v="CA-2017-118199"/>
    <x v="1188"/>
    <x v="676"/>
    <x v="2"/>
    <s v="LB-16795"/>
    <s v="Laurel Beltran"/>
    <x v="2"/>
    <x v="0"/>
    <x v="4"/>
    <s v="Washington"/>
    <x v="59"/>
    <x v="1"/>
    <x v="738"/>
    <x v="0"/>
    <x v="3"/>
    <x v="737"/>
    <n v="286.85000000000002"/>
    <n v="1"/>
    <n v="0"/>
    <n v="63.106999999999999"/>
    <n v="286.85000000000002"/>
    <n v="0"/>
    <x v="3"/>
    <x v="5"/>
    <s v="Q2"/>
    <x v="0"/>
  </r>
  <r>
    <n v="8420"/>
    <s v="CA-2017-118199"/>
    <x v="1188"/>
    <x v="676"/>
    <x v="2"/>
    <s v="LB-16795"/>
    <s v="Laurel Beltran"/>
    <x v="2"/>
    <x v="0"/>
    <x v="4"/>
    <s v="Washington"/>
    <x v="59"/>
    <x v="1"/>
    <x v="1764"/>
    <x v="1"/>
    <x v="4"/>
    <x v="1753"/>
    <n v="66.959999999999994"/>
    <n v="4"/>
    <n v="0"/>
    <n v="2.6783999999999999"/>
    <n v="66.959999999999994"/>
    <n v="0"/>
    <x v="3"/>
    <x v="5"/>
    <s v="Q2"/>
    <x v="0"/>
  </r>
  <r>
    <n v="8421"/>
    <s v="CA-2017-118199"/>
    <x v="1188"/>
    <x v="676"/>
    <x v="2"/>
    <s v="LB-16795"/>
    <s v="Laurel Beltran"/>
    <x v="2"/>
    <x v="0"/>
    <x v="4"/>
    <s v="Washington"/>
    <x v="59"/>
    <x v="1"/>
    <x v="1336"/>
    <x v="2"/>
    <x v="11"/>
    <x v="1321"/>
    <n v="199.98"/>
    <n v="2"/>
    <n v="0"/>
    <n v="87.991200000000006"/>
    <n v="199.98"/>
    <n v="0"/>
    <x v="3"/>
    <x v="5"/>
    <s v="Q2"/>
    <x v="0"/>
  </r>
  <r>
    <n v="8422"/>
    <s v="CA-2017-150091"/>
    <x v="386"/>
    <x v="412"/>
    <x v="1"/>
    <s v="NP-18670"/>
    <s v="Nora Paige"/>
    <x v="0"/>
    <x v="0"/>
    <x v="80"/>
    <s v="New Jersey"/>
    <x v="100"/>
    <x v="3"/>
    <x v="46"/>
    <x v="2"/>
    <x v="11"/>
    <x v="46"/>
    <n v="45"/>
    <n v="3"/>
    <n v="0"/>
    <n v="4.95"/>
    <n v="45"/>
    <n v="0"/>
    <x v="3"/>
    <x v="2"/>
    <s v="Q4"/>
    <x v="6"/>
  </r>
  <r>
    <n v="8423"/>
    <s v="CA-2017-150091"/>
    <x v="386"/>
    <x v="412"/>
    <x v="1"/>
    <s v="NP-18670"/>
    <s v="Nora Paige"/>
    <x v="0"/>
    <x v="0"/>
    <x v="80"/>
    <s v="New Jersey"/>
    <x v="100"/>
    <x v="3"/>
    <x v="110"/>
    <x v="1"/>
    <x v="13"/>
    <x v="110"/>
    <n v="17.899999999999999"/>
    <n v="5"/>
    <n v="0"/>
    <n v="8.7710000000000008"/>
    <n v="17.899999999999999"/>
    <n v="0"/>
    <x v="3"/>
    <x v="2"/>
    <s v="Q4"/>
    <x v="6"/>
  </r>
  <r>
    <n v="8424"/>
    <s v="CA-2017-150091"/>
    <x v="386"/>
    <x v="412"/>
    <x v="1"/>
    <s v="NP-18670"/>
    <s v="Nora Paige"/>
    <x v="0"/>
    <x v="0"/>
    <x v="80"/>
    <s v="New Jersey"/>
    <x v="100"/>
    <x v="3"/>
    <x v="1653"/>
    <x v="0"/>
    <x v="5"/>
    <x v="1642"/>
    <n v="40.479999999999997"/>
    <n v="2"/>
    <n v="0"/>
    <n v="17.406400000000001"/>
    <n v="40.479999999999997"/>
    <n v="0"/>
    <x v="3"/>
    <x v="2"/>
    <s v="Q4"/>
    <x v="6"/>
  </r>
  <r>
    <n v="8425"/>
    <s v="CA-2017-150091"/>
    <x v="386"/>
    <x v="412"/>
    <x v="1"/>
    <s v="NP-18670"/>
    <s v="Nora Paige"/>
    <x v="0"/>
    <x v="0"/>
    <x v="80"/>
    <s v="New Jersey"/>
    <x v="100"/>
    <x v="3"/>
    <x v="1398"/>
    <x v="0"/>
    <x v="0"/>
    <x v="1385"/>
    <n v="2154.9"/>
    <n v="5"/>
    <n v="0"/>
    <n v="129.29400000000001"/>
    <n v="2154.9"/>
    <n v="0"/>
    <x v="3"/>
    <x v="2"/>
    <s v="Q4"/>
    <x v="6"/>
  </r>
  <r>
    <n v="8426"/>
    <s v="CA-2016-137652"/>
    <x v="770"/>
    <x v="881"/>
    <x v="2"/>
    <s v="EB-13750"/>
    <s v="Edward Becker"/>
    <x v="1"/>
    <x v="0"/>
    <x v="74"/>
    <s v="Ohio"/>
    <x v="93"/>
    <x v="3"/>
    <x v="1736"/>
    <x v="1"/>
    <x v="8"/>
    <x v="1725"/>
    <n v="18.431999999999999"/>
    <n v="8"/>
    <n v="0.7"/>
    <n v="-12.288"/>
    <n v="5.5296000000000003"/>
    <n v="12.902399999999998"/>
    <x v="0"/>
    <x v="6"/>
    <s v="Q3"/>
    <x v="1"/>
  </r>
  <r>
    <n v="8427"/>
    <s v="CA-2015-128356"/>
    <x v="653"/>
    <x v="486"/>
    <x v="1"/>
    <s v="RP-19390"/>
    <s v="Resi Pölking"/>
    <x v="0"/>
    <x v="0"/>
    <x v="377"/>
    <s v="Colorado"/>
    <x v="460"/>
    <x v="1"/>
    <x v="1839"/>
    <x v="1"/>
    <x v="14"/>
    <x v="1827"/>
    <n v="10.944000000000001"/>
    <n v="2"/>
    <n v="0.2"/>
    <n v="0.95760000000000001"/>
    <n v="8.7552000000000003"/>
    <n v="2.1888000000000001"/>
    <x v="1"/>
    <x v="2"/>
    <s v="Q4"/>
    <x v="5"/>
  </r>
  <r>
    <n v="8428"/>
    <s v="CA-2017-167017"/>
    <x v="51"/>
    <x v="654"/>
    <x v="2"/>
    <s v="DC-12850"/>
    <s v="Dan Campbell"/>
    <x v="0"/>
    <x v="0"/>
    <x v="43"/>
    <s v="Michigan"/>
    <x v="526"/>
    <x v="2"/>
    <x v="482"/>
    <x v="1"/>
    <x v="14"/>
    <x v="327"/>
    <n v="4.3600000000000003"/>
    <n v="2"/>
    <n v="0"/>
    <n v="0.1744"/>
    <n v="4.3600000000000003"/>
    <n v="0"/>
    <x v="3"/>
    <x v="0"/>
    <s v="Q4"/>
    <x v="6"/>
  </r>
  <r>
    <n v="8429"/>
    <s v="US-2017-132220"/>
    <x v="105"/>
    <x v="38"/>
    <x v="1"/>
    <s v="DJ-13510"/>
    <s v="Don Jones"/>
    <x v="1"/>
    <x v="0"/>
    <x v="228"/>
    <s v="Arizona"/>
    <x v="285"/>
    <x v="1"/>
    <x v="1421"/>
    <x v="2"/>
    <x v="11"/>
    <x v="1409"/>
    <n v="62.351999999999997"/>
    <n v="6"/>
    <n v="0.2"/>
    <n v="-10.9116"/>
    <n v="49.881599999999999"/>
    <n v="12.4704"/>
    <x v="3"/>
    <x v="0"/>
    <s v="Q4"/>
    <x v="1"/>
  </r>
  <r>
    <n v="8430"/>
    <s v="CA-2016-118129"/>
    <x v="1054"/>
    <x v="967"/>
    <x v="0"/>
    <s v="CL-12565"/>
    <s v="Clay Ludtke"/>
    <x v="0"/>
    <x v="0"/>
    <x v="265"/>
    <s v="Pennsylvania"/>
    <x v="331"/>
    <x v="3"/>
    <x v="1597"/>
    <x v="0"/>
    <x v="5"/>
    <x v="1589"/>
    <n v="303.92"/>
    <n v="5"/>
    <n v="0.2"/>
    <n v="-30.391999999999999"/>
    <n v="243.13600000000002"/>
    <n v="60.784000000000006"/>
    <x v="0"/>
    <x v="4"/>
    <s v="Q4"/>
    <x v="2"/>
  </r>
  <r>
    <n v="8431"/>
    <s v="US-2014-113124"/>
    <x v="809"/>
    <x v="729"/>
    <x v="1"/>
    <s v="NC-18340"/>
    <s v="Nat Carroll"/>
    <x v="0"/>
    <x v="0"/>
    <x v="339"/>
    <s v="Minnesota"/>
    <x v="420"/>
    <x v="2"/>
    <x v="557"/>
    <x v="1"/>
    <x v="4"/>
    <x v="556"/>
    <n v="129.30000000000001"/>
    <n v="2"/>
    <n v="0"/>
    <n v="6.4649999999999999"/>
    <n v="129.30000000000001"/>
    <n v="0"/>
    <x v="2"/>
    <x v="10"/>
    <s v="Q1"/>
    <x v="1"/>
  </r>
  <r>
    <n v="8432"/>
    <s v="CA-2017-155621"/>
    <x v="1183"/>
    <x v="87"/>
    <x v="1"/>
    <s v="KN-16450"/>
    <s v="Kean Nguyen"/>
    <x v="1"/>
    <x v="0"/>
    <x v="248"/>
    <s v="Maryland"/>
    <x v="307"/>
    <x v="3"/>
    <x v="905"/>
    <x v="0"/>
    <x v="5"/>
    <x v="897"/>
    <n v="274.2"/>
    <n v="10"/>
    <n v="0"/>
    <n v="112.422"/>
    <n v="274.2"/>
    <n v="0"/>
    <x v="3"/>
    <x v="0"/>
    <s v="Q4"/>
    <x v="4"/>
  </r>
  <r>
    <n v="8433"/>
    <s v="US-2014-127635"/>
    <x v="80"/>
    <x v="233"/>
    <x v="0"/>
    <s v="SC-20260"/>
    <s v="Scott Cohen"/>
    <x v="1"/>
    <x v="0"/>
    <x v="331"/>
    <s v="Texas"/>
    <x v="412"/>
    <x v="2"/>
    <x v="969"/>
    <x v="1"/>
    <x v="13"/>
    <x v="962"/>
    <n v="6.048"/>
    <n v="4"/>
    <n v="0.2"/>
    <n v="-1.3608"/>
    <n v="4.8384"/>
    <n v="1.2096"/>
    <x v="2"/>
    <x v="8"/>
    <s v="Q3"/>
    <x v="1"/>
  </r>
  <r>
    <n v="8434"/>
    <s v="US-2014-127635"/>
    <x v="80"/>
    <x v="233"/>
    <x v="0"/>
    <s v="SC-20260"/>
    <s v="Scott Cohen"/>
    <x v="1"/>
    <x v="0"/>
    <x v="331"/>
    <s v="Texas"/>
    <x v="412"/>
    <x v="2"/>
    <x v="1532"/>
    <x v="1"/>
    <x v="10"/>
    <x v="1520"/>
    <n v="6.8479999999999999"/>
    <n v="2"/>
    <n v="0.2"/>
    <n v="2.14"/>
    <n v="5.4784000000000006"/>
    <n v="1.3696000000000002"/>
    <x v="2"/>
    <x v="8"/>
    <s v="Q3"/>
    <x v="1"/>
  </r>
  <r>
    <n v="8435"/>
    <s v="US-2014-127635"/>
    <x v="80"/>
    <x v="233"/>
    <x v="0"/>
    <s v="SC-20260"/>
    <s v="Scott Cohen"/>
    <x v="1"/>
    <x v="0"/>
    <x v="331"/>
    <s v="Texas"/>
    <x v="412"/>
    <x v="2"/>
    <x v="1467"/>
    <x v="0"/>
    <x v="5"/>
    <x v="1454"/>
    <n v="9.9600000000000009"/>
    <n v="5"/>
    <n v="0.6"/>
    <n v="-6.7229999999999999"/>
    <n v="3.9840000000000004"/>
    <n v="5.976"/>
    <x v="2"/>
    <x v="8"/>
    <s v="Q3"/>
    <x v="1"/>
  </r>
  <r>
    <n v="8436"/>
    <s v="US-2014-127635"/>
    <x v="80"/>
    <x v="233"/>
    <x v="0"/>
    <s v="SC-20260"/>
    <s v="Scott Cohen"/>
    <x v="1"/>
    <x v="0"/>
    <x v="331"/>
    <s v="Texas"/>
    <x v="412"/>
    <x v="2"/>
    <x v="94"/>
    <x v="1"/>
    <x v="8"/>
    <x v="94"/>
    <n v="8.5519999999999996"/>
    <n v="2"/>
    <n v="0.8"/>
    <n v="-13.683199999999999"/>
    <n v="1.7103999999999995"/>
    <n v="6.8415999999999997"/>
    <x v="2"/>
    <x v="8"/>
    <s v="Q3"/>
    <x v="1"/>
  </r>
  <r>
    <n v="8437"/>
    <s v="CA-2015-151470"/>
    <x v="1181"/>
    <x v="1068"/>
    <x v="1"/>
    <s v="AM-10705"/>
    <s v="Anne McFarland"/>
    <x v="0"/>
    <x v="0"/>
    <x v="98"/>
    <s v="Nevada"/>
    <x v="121"/>
    <x v="1"/>
    <x v="1499"/>
    <x v="1"/>
    <x v="8"/>
    <x v="1487"/>
    <n v="45.584000000000003"/>
    <n v="11"/>
    <n v="0.2"/>
    <n v="16.5242"/>
    <n v="36.467200000000005"/>
    <n v="9.1168000000000013"/>
    <x v="1"/>
    <x v="8"/>
    <s v="Q3"/>
    <x v="1"/>
  </r>
  <r>
    <n v="8438"/>
    <s v="CA-2015-112823"/>
    <x v="895"/>
    <x v="313"/>
    <x v="1"/>
    <s v="RA-19945"/>
    <s v="Ryan Akin"/>
    <x v="0"/>
    <x v="0"/>
    <x v="138"/>
    <s v="Ohio"/>
    <x v="177"/>
    <x v="3"/>
    <x v="1365"/>
    <x v="2"/>
    <x v="11"/>
    <x v="1351"/>
    <n v="25.488"/>
    <n v="2"/>
    <n v="0.2"/>
    <n v="4.4603999999999999"/>
    <n v="20.3904"/>
    <n v="5.0975999999999999"/>
    <x v="1"/>
    <x v="4"/>
    <s v="Q4"/>
    <x v="6"/>
  </r>
  <r>
    <n v="8439"/>
    <s v="CA-2014-108861"/>
    <x v="1061"/>
    <x v="413"/>
    <x v="1"/>
    <s v="MM-17260"/>
    <s v="Magdelene Morse"/>
    <x v="0"/>
    <x v="0"/>
    <x v="4"/>
    <s v="Washington"/>
    <x v="59"/>
    <x v="1"/>
    <x v="1636"/>
    <x v="1"/>
    <x v="8"/>
    <x v="1626"/>
    <n v="136.96"/>
    <n v="4"/>
    <n v="0.2"/>
    <n v="51.36"/>
    <n v="109.56800000000001"/>
    <n v="27.392000000000003"/>
    <x v="2"/>
    <x v="5"/>
    <s v="Q2"/>
    <x v="4"/>
  </r>
  <r>
    <n v="8440"/>
    <s v="CA-2017-114370"/>
    <x v="1192"/>
    <x v="875"/>
    <x v="0"/>
    <s v="BN-11470"/>
    <s v="Brad Norvell"/>
    <x v="1"/>
    <x v="0"/>
    <x v="22"/>
    <s v="Illinois"/>
    <x v="36"/>
    <x v="2"/>
    <x v="1670"/>
    <x v="2"/>
    <x v="7"/>
    <x v="1658"/>
    <n v="49.616"/>
    <n v="2"/>
    <n v="0.2"/>
    <n v="4.9615999999999998"/>
    <n v="39.692800000000005"/>
    <n v="9.9232000000000014"/>
    <x v="3"/>
    <x v="10"/>
    <s v="Q1"/>
    <x v="0"/>
  </r>
  <r>
    <n v="8441"/>
    <s v="CA-2016-158302"/>
    <x v="16"/>
    <x v="485"/>
    <x v="0"/>
    <s v="JB-16045"/>
    <s v="Julia Barnett"/>
    <x v="2"/>
    <x v="0"/>
    <x v="38"/>
    <s v="Ohio"/>
    <x v="47"/>
    <x v="3"/>
    <x v="249"/>
    <x v="1"/>
    <x v="10"/>
    <x v="250"/>
    <n v="10.584"/>
    <n v="3"/>
    <n v="0.2"/>
    <n v="3.4398"/>
    <n v="8.4672000000000001"/>
    <n v="2.1168"/>
    <x v="0"/>
    <x v="4"/>
    <s v="Q4"/>
    <x v="6"/>
  </r>
  <r>
    <n v="8442"/>
    <s v="CA-2017-145779"/>
    <x v="636"/>
    <x v="1187"/>
    <x v="1"/>
    <s v="DB-13615"/>
    <s v="Doug Bickford"/>
    <x v="0"/>
    <x v="0"/>
    <x v="93"/>
    <s v="Arizona"/>
    <x v="115"/>
    <x v="1"/>
    <x v="145"/>
    <x v="1"/>
    <x v="10"/>
    <x v="146"/>
    <n v="84.415999999999997"/>
    <n v="4"/>
    <n v="0.2"/>
    <n v="27.435199999999998"/>
    <n v="67.532799999999995"/>
    <n v="16.883199999999999"/>
    <x v="3"/>
    <x v="5"/>
    <s v="Q2"/>
    <x v="3"/>
  </r>
  <r>
    <n v="8443"/>
    <s v="US-2016-155173"/>
    <x v="1193"/>
    <x v="810"/>
    <x v="1"/>
    <s v="JB-16045"/>
    <s v="Julia Barnett"/>
    <x v="2"/>
    <x v="0"/>
    <x v="10"/>
    <s v="Pennsylvania"/>
    <x v="74"/>
    <x v="3"/>
    <x v="907"/>
    <x v="2"/>
    <x v="7"/>
    <x v="899"/>
    <n v="431.94"/>
    <n v="2"/>
    <n v="0.4"/>
    <n v="-71.989999999999995"/>
    <n v="259.16399999999999"/>
    <n v="172.77600000000001"/>
    <x v="0"/>
    <x v="10"/>
    <s v="Q1"/>
    <x v="1"/>
  </r>
  <r>
    <n v="8444"/>
    <s v="US-2016-155173"/>
    <x v="1193"/>
    <x v="810"/>
    <x v="1"/>
    <s v="JB-16045"/>
    <s v="Julia Barnett"/>
    <x v="2"/>
    <x v="0"/>
    <x v="10"/>
    <s v="Pennsylvania"/>
    <x v="74"/>
    <x v="3"/>
    <x v="1282"/>
    <x v="1"/>
    <x v="8"/>
    <x v="1267"/>
    <n v="2.0430000000000001"/>
    <n v="1"/>
    <n v="0.7"/>
    <n v="-1.4982"/>
    <n v="0.61290000000000011"/>
    <n v="1.4300999999999999"/>
    <x v="0"/>
    <x v="10"/>
    <s v="Q1"/>
    <x v="1"/>
  </r>
  <r>
    <n v="8445"/>
    <s v="US-2016-155173"/>
    <x v="1193"/>
    <x v="810"/>
    <x v="1"/>
    <s v="JB-16045"/>
    <s v="Julia Barnett"/>
    <x v="2"/>
    <x v="0"/>
    <x v="10"/>
    <s v="Pennsylvania"/>
    <x v="74"/>
    <x v="3"/>
    <x v="529"/>
    <x v="2"/>
    <x v="7"/>
    <x v="529"/>
    <n v="68.238"/>
    <n v="3"/>
    <n v="0.4"/>
    <n v="-12.510300000000001"/>
    <n v="40.942799999999998"/>
    <n v="27.295200000000001"/>
    <x v="0"/>
    <x v="10"/>
    <s v="Q1"/>
    <x v="1"/>
  </r>
  <r>
    <n v="8446"/>
    <s v="CA-2017-125451"/>
    <x v="436"/>
    <x v="188"/>
    <x v="2"/>
    <s v="AH-10075"/>
    <s v="Adam Hart"/>
    <x v="1"/>
    <x v="0"/>
    <x v="395"/>
    <s v="Rhode Island"/>
    <x v="480"/>
    <x v="3"/>
    <x v="977"/>
    <x v="0"/>
    <x v="3"/>
    <x v="832"/>
    <n v="240.744"/>
    <n v="4"/>
    <n v="0.3"/>
    <n v="-13.7568"/>
    <n v="168.52079999999998"/>
    <n v="72.223199999999991"/>
    <x v="3"/>
    <x v="2"/>
    <s v="Q4"/>
    <x v="2"/>
  </r>
  <r>
    <n v="8447"/>
    <s v="CA-2017-125451"/>
    <x v="436"/>
    <x v="188"/>
    <x v="2"/>
    <s v="AH-10075"/>
    <s v="Adam Hart"/>
    <x v="1"/>
    <x v="0"/>
    <x v="395"/>
    <s v="Rhode Island"/>
    <x v="480"/>
    <x v="3"/>
    <x v="1457"/>
    <x v="0"/>
    <x v="5"/>
    <x v="1443"/>
    <n v="35"/>
    <n v="4"/>
    <n v="0"/>
    <n v="14.7"/>
    <n v="35"/>
    <n v="0"/>
    <x v="3"/>
    <x v="2"/>
    <s v="Q4"/>
    <x v="2"/>
  </r>
  <r>
    <n v="8448"/>
    <s v="CA-2017-125451"/>
    <x v="436"/>
    <x v="188"/>
    <x v="2"/>
    <s v="AH-10075"/>
    <s v="Adam Hart"/>
    <x v="1"/>
    <x v="0"/>
    <x v="395"/>
    <s v="Rhode Island"/>
    <x v="480"/>
    <x v="3"/>
    <x v="1805"/>
    <x v="0"/>
    <x v="5"/>
    <x v="1795"/>
    <n v="210.68"/>
    <n v="2"/>
    <n v="0"/>
    <n v="50.563200000000002"/>
    <n v="210.68"/>
    <n v="0"/>
    <x v="3"/>
    <x v="2"/>
    <s v="Q4"/>
    <x v="2"/>
  </r>
  <r>
    <n v="8449"/>
    <s v="CA-2017-125451"/>
    <x v="436"/>
    <x v="188"/>
    <x v="2"/>
    <s v="AH-10075"/>
    <s v="Adam Hart"/>
    <x v="1"/>
    <x v="0"/>
    <x v="395"/>
    <s v="Rhode Island"/>
    <x v="480"/>
    <x v="3"/>
    <x v="335"/>
    <x v="0"/>
    <x v="3"/>
    <x v="335"/>
    <n v="637.89599999999996"/>
    <n v="3"/>
    <n v="0.3"/>
    <n v="-127.5792"/>
    <n v="446.52719999999994"/>
    <n v="191.36879999999999"/>
    <x v="3"/>
    <x v="2"/>
    <s v="Q4"/>
    <x v="2"/>
  </r>
  <r>
    <n v="8450"/>
    <s v="CA-2017-125451"/>
    <x v="436"/>
    <x v="188"/>
    <x v="2"/>
    <s v="AH-10075"/>
    <s v="Adam Hart"/>
    <x v="1"/>
    <x v="0"/>
    <x v="395"/>
    <s v="Rhode Island"/>
    <x v="480"/>
    <x v="3"/>
    <x v="362"/>
    <x v="1"/>
    <x v="10"/>
    <x v="362"/>
    <n v="43.44"/>
    <n v="8"/>
    <n v="0"/>
    <n v="21.285599999999999"/>
    <n v="43.44"/>
    <n v="0"/>
    <x v="3"/>
    <x v="2"/>
    <s v="Q4"/>
    <x v="2"/>
  </r>
  <r>
    <n v="8451"/>
    <s v="CA-2017-125451"/>
    <x v="436"/>
    <x v="188"/>
    <x v="2"/>
    <s v="AH-10075"/>
    <s v="Adam Hart"/>
    <x v="1"/>
    <x v="0"/>
    <x v="395"/>
    <s v="Rhode Island"/>
    <x v="480"/>
    <x v="3"/>
    <x v="1108"/>
    <x v="1"/>
    <x v="9"/>
    <x v="1097"/>
    <n v="2.2200000000000002"/>
    <n v="1"/>
    <n v="0"/>
    <n v="0.66600000000000004"/>
    <n v="2.2200000000000002"/>
    <n v="0"/>
    <x v="3"/>
    <x v="2"/>
    <s v="Q4"/>
    <x v="2"/>
  </r>
  <r>
    <n v="8452"/>
    <s v="CA-2014-131387"/>
    <x v="582"/>
    <x v="1044"/>
    <x v="2"/>
    <s v="AI-10855"/>
    <s v="Arianne Irving"/>
    <x v="0"/>
    <x v="0"/>
    <x v="8"/>
    <s v="California"/>
    <x v="34"/>
    <x v="1"/>
    <x v="1461"/>
    <x v="2"/>
    <x v="7"/>
    <x v="1447"/>
    <n v="1679.96"/>
    <n v="5"/>
    <n v="0.2"/>
    <n v="125.997"/>
    <n v="1343.9680000000001"/>
    <n v="335.99200000000002"/>
    <x v="2"/>
    <x v="3"/>
    <s v="Q2"/>
    <x v="2"/>
  </r>
  <r>
    <n v="8453"/>
    <s v="CA-2016-125087"/>
    <x v="724"/>
    <x v="774"/>
    <x v="1"/>
    <s v="TH-21115"/>
    <s v="Thea Hudgings"/>
    <x v="1"/>
    <x v="0"/>
    <x v="12"/>
    <s v="Texas"/>
    <x v="32"/>
    <x v="2"/>
    <x v="812"/>
    <x v="0"/>
    <x v="1"/>
    <x v="809"/>
    <n v="344.37200000000001"/>
    <n v="4"/>
    <n v="0.3"/>
    <n v="-93.472399999999993"/>
    <n v="241.06039999999999"/>
    <n v="103.3116"/>
    <x v="0"/>
    <x v="3"/>
    <s v="Q2"/>
    <x v="2"/>
  </r>
  <r>
    <n v="8454"/>
    <s v="CA-2016-125087"/>
    <x v="724"/>
    <x v="774"/>
    <x v="1"/>
    <s v="TH-21115"/>
    <s v="Thea Hudgings"/>
    <x v="1"/>
    <x v="0"/>
    <x v="12"/>
    <s v="Texas"/>
    <x v="32"/>
    <x v="2"/>
    <x v="486"/>
    <x v="1"/>
    <x v="4"/>
    <x v="486"/>
    <n v="1554.9359999999999"/>
    <n v="3"/>
    <n v="0.2"/>
    <n v="77.746799999999993"/>
    <n v="1243.9488000000001"/>
    <n v="310.98720000000003"/>
    <x v="0"/>
    <x v="3"/>
    <s v="Q2"/>
    <x v="2"/>
  </r>
  <r>
    <n v="8455"/>
    <s v="CA-2016-125087"/>
    <x v="724"/>
    <x v="774"/>
    <x v="1"/>
    <s v="TH-21115"/>
    <s v="Thea Hudgings"/>
    <x v="1"/>
    <x v="0"/>
    <x v="12"/>
    <s v="Texas"/>
    <x v="32"/>
    <x v="2"/>
    <x v="1268"/>
    <x v="0"/>
    <x v="5"/>
    <x v="1252"/>
    <n v="127.88"/>
    <n v="5"/>
    <n v="0.6"/>
    <n v="-67.137"/>
    <n v="51.152000000000001"/>
    <n v="76.727999999999994"/>
    <x v="0"/>
    <x v="3"/>
    <s v="Q2"/>
    <x v="2"/>
  </r>
  <r>
    <n v="8456"/>
    <s v="CA-2016-154081"/>
    <x v="730"/>
    <x v="1124"/>
    <x v="1"/>
    <s v="JE-15610"/>
    <s v="Jim Epp"/>
    <x v="1"/>
    <x v="0"/>
    <x v="1"/>
    <s v="California"/>
    <x v="13"/>
    <x v="1"/>
    <x v="192"/>
    <x v="2"/>
    <x v="7"/>
    <x v="193"/>
    <n v="222.38399999999999"/>
    <n v="2"/>
    <n v="0.2"/>
    <n v="22.238399999999999"/>
    <n v="177.90719999999999"/>
    <n v="44.476799999999997"/>
    <x v="0"/>
    <x v="5"/>
    <s v="Q2"/>
    <x v="1"/>
  </r>
  <r>
    <n v="8457"/>
    <s v="US-2017-118556"/>
    <x v="39"/>
    <x v="886"/>
    <x v="0"/>
    <s v="TH-21235"/>
    <s v="Tiffany House"/>
    <x v="1"/>
    <x v="0"/>
    <x v="22"/>
    <s v="Illinois"/>
    <x v="155"/>
    <x v="2"/>
    <x v="64"/>
    <x v="0"/>
    <x v="1"/>
    <x v="124"/>
    <n v="106.869"/>
    <n v="3"/>
    <n v="0.3"/>
    <n v="-29.007300000000001"/>
    <n v="74.808299999999988"/>
    <n v="32.060699999999997"/>
    <x v="3"/>
    <x v="5"/>
    <s v="Q2"/>
    <x v="1"/>
  </r>
  <r>
    <n v="8458"/>
    <s v="US-2017-118556"/>
    <x v="39"/>
    <x v="886"/>
    <x v="0"/>
    <s v="TH-21235"/>
    <s v="Tiffany House"/>
    <x v="1"/>
    <x v="0"/>
    <x v="22"/>
    <s v="Illinois"/>
    <x v="155"/>
    <x v="2"/>
    <x v="990"/>
    <x v="1"/>
    <x v="8"/>
    <x v="305"/>
    <n v="3.5640000000000001"/>
    <n v="3"/>
    <n v="0.8"/>
    <n v="-6.2370000000000001"/>
    <n v="0.71279999999999988"/>
    <n v="2.8512000000000004"/>
    <x v="3"/>
    <x v="5"/>
    <s v="Q2"/>
    <x v="1"/>
  </r>
  <r>
    <n v="8459"/>
    <s v="CA-2014-126200"/>
    <x v="55"/>
    <x v="592"/>
    <x v="1"/>
    <s v="JE-15715"/>
    <s v="Joe Elijah"/>
    <x v="0"/>
    <x v="0"/>
    <x v="12"/>
    <s v="Texas"/>
    <x v="32"/>
    <x v="2"/>
    <x v="1160"/>
    <x v="1"/>
    <x v="8"/>
    <x v="1147"/>
    <n v="25.68"/>
    <n v="3"/>
    <n v="0.8"/>
    <n v="-39.804000000000002"/>
    <n v="5.1359999999999992"/>
    <n v="20.544"/>
    <x v="2"/>
    <x v="6"/>
    <s v="Q3"/>
    <x v="2"/>
  </r>
  <r>
    <n v="8460"/>
    <s v="CA-2014-126200"/>
    <x v="55"/>
    <x v="592"/>
    <x v="1"/>
    <s v="JE-15715"/>
    <s v="Joe Elijah"/>
    <x v="0"/>
    <x v="0"/>
    <x v="12"/>
    <s v="Texas"/>
    <x v="32"/>
    <x v="2"/>
    <x v="340"/>
    <x v="1"/>
    <x v="8"/>
    <x v="340"/>
    <n v="12.384"/>
    <n v="3"/>
    <n v="0.8"/>
    <n v="-19.814399999999999"/>
    <n v="2.4767999999999994"/>
    <n v="9.9072000000000013"/>
    <x v="2"/>
    <x v="6"/>
    <s v="Q3"/>
    <x v="2"/>
  </r>
  <r>
    <n v="8461"/>
    <s v="CA-2014-146500"/>
    <x v="1194"/>
    <x v="897"/>
    <x v="1"/>
    <s v="AT-10735"/>
    <s v="Annie Thurman"/>
    <x v="0"/>
    <x v="0"/>
    <x v="39"/>
    <s v="Connecticut"/>
    <x v="318"/>
    <x v="3"/>
    <x v="881"/>
    <x v="1"/>
    <x v="8"/>
    <x v="875"/>
    <n v="25.3"/>
    <n v="5"/>
    <n v="0"/>
    <n v="11.891"/>
    <n v="25.3"/>
    <n v="0"/>
    <x v="2"/>
    <x v="6"/>
    <s v="Q3"/>
    <x v="3"/>
  </r>
  <r>
    <n v="8462"/>
    <s v="CA-2014-146500"/>
    <x v="1194"/>
    <x v="897"/>
    <x v="1"/>
    <s v="AT-10735"/>
    <s v="Annie Thurman"/>
    <x v="0"/>
    <x v="0"/>
    <x v="39"/>
    <s v="Connecticut"/>
    <x v="318"/>
    <x v="3"/>
    <x v="911"/>
    <x v="1"/>
    <x v="4"/>
    <x v="903"/>
    <n v="95.94"/>
    <n v="3"/>
    <n v="0"/>
    <n v="9.5939999999999994"/>
    <n v="95.94"/>
    <n v="0"/>
    <x v="2"/>
    <x v="6"/>
    <s v="Q3"/>
    <x v="3"/>
  </r>
  <r>
    <n v="8463"/>
    <s v="CA-2015-169537"/>
    <x v="37"/>
    <x v="216"/>
    <x v="0"/>
    <s v="JH-15820"/>
    <s v="John Huston"/>
    <x v="0"/>
    <x v="0"/>
    <x v="450"/>
    <s v="Michigan"/>
    <x v="543"/>
    <x v="2"/>
    <x v="1550"/>
    <x v="1"/>
    <x v="2"/>
    <x v="1538"/>
    <n v="7.5"/>
    <n v="2"/>
    <n v="0"/>
    <n v="3.6"/>
    <n v="7.5"/>
    <n v="0"/>
    <x v="1"/>
    <x v="8"/>
    <s v="Q3"/>
    <x v="6"/>
  </r>
  <r>
    <n v="8464"/>
    <s v="CA-2014-100881"/>
    <x v="1176"/>
    <x v="776"/>
    <x v="1"/>
    <s v="DR-12940"/>
    <s v="Daniel Raglin"/>
    <x v="2"/>
    <x v="0"/>
    <x v="305"/>
    <s v="New Mexico"/>
    <x v="382"/>
    <x v="1"/>
    <x v="172"/>
    <x v="2"/>
    <x v="7"/>
    <x v="173"/>
    <n v="302.37599999999998"/>
    <n v="3"/>
    <n v="0.2"/>
    <n v="22.6782"/>
    <n v="241.9008"/>
    <n v="60.475200000000001"/>
    <x v="2"/>
    <x v="10"/>
    <s v="Q1"/>
    <x v="5"/>
  </r>
  <r>
    <n v="8465"/>
    <s v="CA-2015-144043"/>
    <x v="1187"/>
    <x v="1153"/>
    <x v="1"/>
    <s v="AB-10165"/>
    <s v="Alan Barnes"/>
    <x v="0"/>
    <x v="0"/>
    <x v="103"/>
    <s v="Colorado"/>
    <x v="127"/>
    <x v="1"/>
    <x v="1207"/>
    <x v="2"/>
    <x v="11"/>
    <x v="1192"/>
    <n v="46.688000000000002"/>
    <n v="4"/>
    <n v="0.2"/>
    <n v="-2.9180000000000001"/>
    <n v="37.3504"/>
    <n v="9.3376000000000001"/>
    <x v="1"/>
    <x v="5"/>
    <s v="Q2"/>
    <x v="1"/>
  </r>
  <r>
    <n v="8466"/>
    <s v="CA-2015-116512"/>
    <x v="265"/>
    <x v="282"/>
    <x v="1"/>
    <s v="MC-18100"/>
    <s v="Mick Crebagga"/>
    <x v="0"/>
    <x v="0"/>
    <x v="20"/>
    <s v="New York"/>
    <x v="23"/>
    <x v="3"/>
    <x v="1198"/>
    <x v="1"/>
    <x v="4"/>
    <x v="1183"/>
    <n v="17.940000000000001"/>
    <n v="3"/>
    <n v="0"/>
    <n v="3.0497999999999998"/>
    <n v="17.940000000000001"/>
    <n v="0"/>
    <x v="1"/>
    <x v="3"/>
    <s v="Q2"/>
    <x v="6"/>
  </r>
  <r>
    <n v="8467"/>
    <s v="CA-2015-101000"/>
    <x v="265"/>
    <x v="282"/>
    <x v="1"/>
    <s v="IG-15085"/>
    <s v="Ivan Gibson"/>
    <x v="0"/>
    <x v="0"/>
    <x v="165"/>
    <s v="Connecticut"/>
    <x v="211"/>
    <x v="3"/>
    <x v="532"/>
    <x v="1"/>
    <x v="9"/>
    <x v="532"/>
    <n v="370.14"/>
    <n v="3"/>
    <n v="0"/>
    <n v="144.3546"/>
    <n v="370.14"/>
    <n v="0"/>
    <x v="1"/>
    <x v="3"/>
    <s v="Q2"/>
    <x v="6"/>
  </r>
  <r>
    <n v="8468"/>
    <s v="CA-2016-168557"/>
    <x v="251"/>
    <x v="30"/>
    <x v="1"/>
    <s v="FH-14275"/>
    <s v="Frank Hawley"/>
    <x v="1"/>
    <x v="0"/>
    <x v="8"/>
    <s v="California"/>
    <x v="34"/>
    <x v="1"/>
    <x v="78"/>
    <x v="1"/>
    <x v="8"/>
    <x v="78"/>
    <n v="8.9280000000000008"/>
    <n v="2"/>
    <n v="0.2"/>
    <n v="3.1248"/>
    <n v="7.1424000000000012"/>
    <n v="1.7856000000000003"/>
    <x v="0"/>
    <x v="8"/>
    <s v="Q3"/>
    <x v="2"/>
  </r>
  <r>
    <n v="8469"/>
    <s v="US-2016-164196"/>
    <x v="583"/>
    <x v="398"/>
    <x v="1"/>
    <s v="AS-10285"/>
    <s v="Alejandro Savely"/>
    <x v="1"/>
    <x v="0"/>
    <x v="338"/>
    <s v="Indiana"/>
    <x v="419"/>
    <x v="2"/>
    <x v="1299"/>
    <x v="0"/>
    <x v="3"/>
    <x v="1284"/>
    <n v="2678.94"/>
    <n v="6"/>
    <n v="0"/>
    <n v="241.1046"/>
    <n v="2678.94"/>
    <n v="0"/>
    <x v="0"/>
    <x v="0"/>
    <s v="Q4"/>
    <x v="5"/>
  </r>
  <r>
    <n v="8470"/>
    <s v="US-2017-132031"/>
    <x v="756"/>
    <x v="433"/>
    <x v="1"/>
    <s v="PN-18775"/>
    <s v="Parhena Norris"/>
    <x v="2"/>
    <x v="0"/>
    <x v="300"/>
    <s v="Tennessee"/>
    <x v="377"/>
    <x v="0"/>
    <x v="366"/>
    <x v="0"/>
    <x v="0"/>
    <x v="367"/>
    <n v="387.13600000000002"/>
    <n v="4"/>
    <n v="0.2"/>
    <n v="-14.5176"/>
    <n v="309.70880000000005"/>
    <n v="77.427200000000013"/>
    <x v="3"/>
    <x v="3"/>
    <s v="Q2"/>
    <x v="1"/>
  </r>
  <r>
    <n v="8471"/>
    <s v="US-2017-132031"/>
    <x v="756"/>
    <x v="433"/>
    <x v="1"/>
    <s v="PN-18775"/>
    <s v="Parhena Norris"/>
    <x v="2"/>
    <x v="0"/>
    <x v="300"/>
    <s v="Tennessee"/>
    <x v="377"/>
    <x v="0"/>
    <x v="721"/>
    <x v="2"/>
    <x v="11"/>
    <x v="720"/>
    <n v="45.408000000000001"/>
    <n v="2"/>
    <n v="0.2"/>
    <n v="11.919600000000001"/>
    <n v="36.3264"/>
    <n v="9.0815999999999999"/>
    <x v="3"/>
    <x v="3"/>
    <s v="Q2"/>
    <x v="1"/>
  </r>
  <r>
    <n v="8472"/>
    <s v="US-2017-132031"/>
    <x v="756"/>
    <x v="433"/>
    <x v="1"/>
    <s v="PN-18775"/>
    <s v="Parhena Norris"/>
    <x v="2"/>
    <x v="0"/>
    <x v="300"/>
    <s v="Tennessee"/>
    <x v="377"/>
    <x v="0"/>
    <x v="1525"/>
    <x v="0"/>
    <x v="5"/>
    <x v="1512"/>
    <n v="77.951999999999998"/>
    <n v="3"/>
    <n v="0.2"/>
    <n v="-11.6928"/>
    <n v="62.361600000000003"/>
    <n v="15.590400000000001"/>
    <x v="3"/>
    <x v="3"/>
    <s v="Q2"/>
    <x v="1"/>
  </r>
  <r>
    <n v="8473"/>
    <s v="US-2017-132031"/>
    <x v="756"/>
    <x v="433"/>
    <x v="1"/>
    <s v="PN-18775"/>
    <s v="Parhena Norris"/>
    <x v="2"/>
    <x v="0"/>
    <x v="300"/>
    <s v="Tennessee"/>
    <x v="377"/>
    <x v="0"/>
    <x v="1345"/>
    <x v="1"/>
    <x v="2"/>
    <x v="1330"/>
    <n v="3"/>
    <n v="1"/>
    <n v="0.2"/>
    <n v="1.05"/>
    <n v="2.4000000000000004"/>
    <n v="0.60000000000000009"/>
    <x v="3"/>
    <x v="3"/>
    <s v="Q2"/>
    <x v="1"/>
  </r>
  <r>
    <n v="8474"/>
    <s v="CA-2015-169733"/>
    <x v="420"/>
    <x v="453"/>
    <x v="0"/>
    <s v="GM-14500"/>
    <s v="Gene McClure"/>
    <x v="0"/>
    <x v="0"/>
    <x v="389"/>
    <s v="Florida"/>
    <x v="474"/>
    <x v="0"/>
    <x v="253"/>
    <x v="1"/>
    <x v="4"/>
    <x v="254"/>
    <n v="9.952"/>
    <n v="1"/>
    <n v="0.2"/>
    <n v="0.99519999999999997"/>
    <n v="7.9616000000000007"/>
    <n v="1.9904000000000002"/>
    <x v="1"/>
    <x v="2"/>
    <s v="Q4"/>
    <x v="6"/>
  </r>
  <r>
    <n v="8475"/>
    <s v="CA-2017-169404"/>
    <x v="359"/>
    <x v="1001"/>
    <x v="1"/>
    <s v="NC-18625"/>
    <s v="Noah Childs"/>
    <x v="1"/>
    <x v="0"/>
    <x v="283"/>
    <s v="Pennsylvania"/>
    <x v="355"/>
    <x v="3"/>
    <x v="351"/>
    <x v="1"/>
    <x v="8"/>
    <x v="351"/>
    <n v="37.896000000000001"/>
    <n v="4"/>
    <n v="0.7"/>
    <n v="-29.053599999999999"/>
    <n v="11.368800000000002"/>
    <n v="26.527200000000001"/>
    <x v="3"/>
    <x v="3"/>
    <s v="Q2"/>
    <x v="1"/>
  </r>
  <r>
    <n v="8476"/>
    <s v="CA-2017-169404"/>
    <x v="359"/>
    <x v="1001"/>
    <x v="1"/>
    <s v="NC-18625"/>
    <s v="Noah Childs"/>
    <x v="1"/>
    <x v="0"/>
    <x v="283"/>
    <s v="Pennsylvania"/>
    <x v="355"/>
    <x v="3"/>
    <x v="1522"/>
    <x v="1"/>
    <x v="10"/>
    <x v="1509"/>
    <n v="65.584000000000003"/>
    <n v="2"/>
    <n v="0.2"/>
    <n v="23.7742"/>
    <n v="52.467200000000005"/>
    <n v="13.116800000000001"/>
    <x v="3"/>
    <x v="3"/>
    <s v="Q2"/>
    <x v="1"/>
  </r>
  <r>
    <n v="8477"/>
    <s v="CA-2017-134880"/>
    <x v="855"/>
    <x v="943"/>
    <x v="1"/>
    <s v="TW-21025"/>
    <s v="Tamara Willingham"/>
    <x v="2"/>
    <x v="0"/>
    <x v="123"/>
    <s v="Arizona"/>
    <x v="154"/>
    <x v="1"/>
    <x v="1558"/>
    <x v="1"/>
    <x v="10"/>
    <x v="1547"/>
    <n v="44.783999999999999"/>
    <n v="1"/>
    <n v="0.2"/>
    <n v="16.234200000000001"/>
    <n v="35.827199999999998"/>
    <n v="8.9567999999999994"/>
    <x v="3"/>
    <x v="2"/>
    <s v="Q4"/>
    <x v="5"/>
  </r>
  <r>
    <n v="8478"/>
    <s v="CA-2015-145758"/>
    <x v="628"/>
    <x v="697"/>
    <x v="3"/>
    <s v="BF-11020"/>
    <s v="Barry Französisch"/>
    <x v="1"/>
    <x v="0"/>
    <x v="20"/>
    <s v="New York"/>
    <x v="23"/>
    <x v="3"/>
    <x v="1840"/>
    <x v="2"/>
    <x v="15"/>
    <x v="1828"/>
    <n v="1035.8"/>
    <n v="4"/>
    <n v="0"/>
    <n v="269.30799999999999"/>
    <n v="1035.8"/>
    <n v="0"/>
    <x v="1"/>
    <x v="2"/>
    <s v="Q4"/>
    <x v="5"/>
  </r>
  <r>
    <n v="8479"/>
    <s v="CA-2017-158736"/>
    <x v="404"/>
    <x v="468"/>
    <x v="1"/>
    <s v="TT-21460"/>
    <s v="Tonja Turnell"/>
    <x v="2"/>
    <x v="0"/>
    <x v="8"/>
    <s v="California"/>
    <x v="94"/>
    <x v="1"/>
    <x v="671"/>
    <x v="1"/>
    <x v="6"/>
    <x v="671"/>
    <n v="5.76"/>
    <n v="2"/>
    <n v="0"/>
    <n v="1.6704000000000001"/>
    <n v="5.76"/>
    <n v="0"/>
    <x v="3"/>
    <x v="4"/>
    <s v="Q4"/>
    <x v="2"/>
  </r>
  <r>
    <n v="8480"/>
    <s v="US-2016-119270"/>
    <x v="299"/>
    <x v="67"/>
    <x v="1"/>
    <s v="SW-20245"/>
    <s v="Scot Wooten"/>
    <x v="0"/>
    <x v="0"/>
    <x v="1"/>
    <s v="California"/>
    <x v="1"/>
    <x v="1"/>
    <x v="1633"/>
    <x v="1"/>
    <x v="10"/>
    <x v="1623"/>
    <n v="19.98"/>
    <n v="2"/>
    <n v="0"/>
    <n v="8.9909999999999997"/>
    <n v="19.98"/>
    <n v="0"/>
    <x v="0"/>
    <x v="10"/>
    <s v="Q1"/>
    <x v="3"/>
  </r>
  <r>
    <n v="8481"/>
    <s v="CA-2014-109890"/>
    <x v="609"/>
    <x v="151"/>
    <x v="1"/>
    <s v="PG-18820"/>
    <s v="Patrick Gardner"/>
    <x v="0"/>
    <x v="0"/>
    <x v="155"/>
    <s v="Nebraska"/>
    <x v="198"/>
    <x v="2"/>
    <x v="1763"/>
    <x v="2"/>
    <x v="7"/>
    <x v="1752"/>
    <n v="35.979999999999997"/>
    <n v="2"/>
    <n v="0"/>
    <n v="10.074400000000001"/>
    <n v="35.979999999999997"/>
    <n v="0"/>
    <x v="2"/>
    <x v="7"/>
    <s v="Q3"/>
    <x v="2"/>
  </r>
  <r>
    <n v="8482"/>
    <s v="CA-2016-138583"/>
    <x v="1012"/>
    <x v="528"/>
    <x v="1"/>
    <s v="DP-13390"/>
    <s v="Dennis Pardue"/>
    <x v="2"/>
    <x v="0"/>
    <x v="10"/>
    <s v="Pennsylvania"/>
    <x v="74"/>
    <x v="3"/>
    <x v="924"/>
    <x v="1"/>
    <x v="6"/>
    <x v="916"/>
    <n v="16.655999999999999"/>
    <n v="3"/>
    <n v="0.2"/>
    <n v="3.3311999999999999"/>
    <n v="13.3248"/>
    <n v="3.3311999999999999"/>
    <x v="0"/>
    <x v="5"/>
    <s v="Q2"/>
    <x v="0"/>
  </r>
  <r>
    <n v="8483"/>
    <s v="US-2017-118535"/>
    <x v="512"/>
    <x v="1294"/>
    <x v="1"/>
    <s v="DJ-13510"/>
    <s v="Don Jones"/>
    <x v="1"/>
    <x v="0"/>
    <x v="20"/>
    <s v="New York"/>
    <x v="23"/>
    <x v="3"/>
    <x v="488"/>
    <x v="1"/>
    <x v="2"/>
    <x v="488"/>
    <n v="20.7"/>
    <n v="2"/>
    <n v="0"/>
    <n v="9.9359999999999999"/>
    <n v="20.7"/>
    <n v="0"/>
    <x v="3"/>
    <x v="11"/>
    <s v="Q1"/>
    <x v="3"/>
  </r>
  <r>
    <n v="8484"/>
    <s v="CA-2016-126284"/>
    <x v="873"/>
    <x v="926"/>
    <x v="1"/>
    <s v="EN-13780"/>
    <s v="Edward Nazzal"/>
    <x v="0"/>
    <x v="0"/>
    <x v="354"/>
    <s v="Michigan"/>
    <x v="436"/>
    <x v="2"/>
    <x v="1595"/>
    <x v="1"/>
    <x v="8"/>
    <x v="1587"/>
    <n v="83.7"/>
    <n v="5"/>
    <n v="0"/>
    <n v="41.012999999999998"/>
    <n v="83.7"/>
    <n v="0"/>
    <x v="0"/>
    <x v="8"/>
    <s v="Q3"/>
    <x v="0"/>
  </r>
  <r>
    <n v="8485"/>
    <s v="CA-2017-142391"/>
    <x v="241"/>
    <x v="706"/>
    <x v="3"/>
    <s v="PB-19150"/>
    <s v="Philip Brown"/>
    <x v="0"/>
    <x v="0"/>
    <x v="4"/>
    <s v="Washington"/>
    <x v="60"/>
    <x v="1"/>
    <x v="561"/>
    <x v="0"/>
    <x v="5"/>
    <x v="560"/>
    <n v="199.8"/>
    <n v="10"/>
    <n v="0"/>
    <n v="71.927999999999997"/>
    <n v="199.8"/>
    <n v="0"/>
    <x v="3"/>
    <x v="8"/>
    <s v="Q3"/>
    <x v="1"/>
  </r>
  <r>
    <n v="8486"/>
    <s v="CA-2017-124716"/>
    <x v="996"/>
    <x v="866"/>
    <x v="1"/>
    <s v="BD-11560"/>
    <s v="Brendan Dodson"/>
    <x v="2"/>
    <x v="0"/>
    <x v="201"/>
    <s v="California"/>
    <x v="252"/>
    <x v="1"/>
    <x v="1264"/>
    <x v="1"/>
    <x v="10"/>
    <x v="1248"/>
    <n v="45.68"/>
    <n v="2"/>
    <n v="0"/>
    <n v="21.012799999999999"/>
    <n v="45.68"/>
    <n v="0"/>
    <x v="3"/>
    <x v="10"/>
    <s v="Q1"/>
    <x v="2"/>
  </r>
  <r>
    <n v="8487"/>
    <s v="CA-2017-124716"/>
    <x v="996"/>
    <x v="866"/>
    <x v="1"/>
    <s v="BD-11560"/>
    <s v="Brendan Dodson"/>
    <x v="2"/>
    <x v="0"/>
    <x v="201"/>
    <s v="California"/>
    <x v="252"/>
    <x v="1"/>
    <x v="162"/>
    <x v="1"/>
    <x v="10"/>
    <x v="163"/>
    <n v="110.96"/>
    <n v="2"/>
    <n v="0"/>
    <n v="53.260800000000003"/>
    <n v="110.96"/>
    <n v="0"/>
    <x v="3"/>
    <x v="10"/>
    <s v="Q1"/>
    <x v="2"/>
  </r>
  <r>
    <n v="8488"/>
    <s v="CA-2017-124716"/>
    <x v="996"/>
    <x v="866"/>
    <x v="1"/>
    <s v="BD-11560"/>
    <s v="Brendan Dodson"/>
    <x v="2"/>
    <x v="0"/>
    <x v="201"/>
    <s v="California"/>
    <x v="252"/>
    <x v="1"/>
    <x v="1741"/>
    <x v="1"/>
    <x v="10"/>
    <x v="1730"/>
    <n v="11.94"/>
    <n v="3"/>
    <n v="0"/>
    <n v="5.97"/>
    <n v="11.94"/>
    <n v="0"/>
    <x v="3"/>
    <x v="10"/>
    <s v="Q1"/>
    <x v="2"/>
  </r>
  <r>
    <n v="8489"/>
    <s v="CA-2016-158841"/>
    <x v="1056"/>
    <x v="1106"/>
    <x v="0"/>
    <s v="SE-20110"/>
    <s v="Sanjit Engle"/>
    <x v="0"/>
    <x v="0"/>
    <x v="81"/>
    <s v="Virginia"/>
    <x v="101"/>
    <x v="0"/>
    <x v="1629"/>
    <x v="2"/>
    <x v="15"/>
    <x v="1619"/>
    <n v="8749.9500000000007"/>
    <n v="5"/>
    <n v="0"/>
    <n v="2799.9839999999999"/>
    <n v="8749.9500000000007"/>
    <n v="0"/>
    <x v="0"/>
    <x v="11"/>
    <s v="Q1"/>
    <x v="0"/>
  </r>
  <r>
    <n v="8490"/>
    <s v="CA-2016-158841"/>
    <x v="1056"/>
    <x v="1106"/>
    <x v="0"/>
    <s v="SE-20110"/>
    <s v="Sanjit Engle"/>
    <x v="0"/>
    <x v="0"/>
    <x v="81"/>
    <s v="Virginia"/>
    <x v="101"/>
    <x v="0"/>
    <x v="248"/>
    <x v="1"/>
    <x v="8"/>
    <x v="249"/>
    <n v="36.4"/>
    <n v="8"/>
    <n v="0"/>
    <n v="18.2"/>
    <n v="36.4"/>
    <n v="0"/>
    <x v="0"/>
    <x v="11"/>
    <s v="Q1"/>
    <x v="0"/>
  </r>
  <r>
    <n v="8491"/>
    <s v="CA-2016-158841"/>
    <x v="1056"/>
    <x v="1106"/>
    <x v="0"/>
    <s v="SE-20110"/>
    <s v="Sanjit Engle"/>
    <x v="0"/>
    <x v="0"/>
    <x v="81"/>
    <s v="Virginia"/>
    <x v="101"/>
    <x v="0"/>
    <x v="1565"/>
    <x v="0"/>
    <x v="5"/>
    <x v="1556"/>
    <n v="18.690000000000001"/>
    <n v="7"/>
    <n v="0"/>
    <n v="7.1021999999999998"/>
    <n v="18.690000000000001"/>
    <n v="0"/>
    <x v="0"/>
    <x v="11"/>
    <s v="Q1"/>
    <x v="0"/>
  </r>
  <r>
    <n v="8492"/>
    <s v="CA-2017-106824"/>
    <x v="437"/>
    <x v="513"/>
    <x v="1"/>
    <s v="AT-10735"/>
    <s v="Annie Thurman"/>
    <x v="0"/>
    <x v="0"/>
    <x v="1"/>
    <s v="California"/>
    <x v="13"/>
    <x v="1"/>
    <x v="1079"/>
    <x v="1"/>
    <x v="13"/>
    <x v="1069"/>
    <n v="5.94"/>
    <n v="3"/>
    <n v="0"/>
    <n v="0.1188"/>
    <n v="5.94"/>
    <n v="0"/>
    <x v="3"/>
    <x v="7"/>
    <s v="Q3"/>
    <x v="5"/>
  </r>
  <r>
    <n v="8493"/>
    <s v="CA-2015-109190"/>
    <x v="924"/>
    <x v="1031"/>
    <x v="1"/>
    <s v="CC-12685"/>
    <s v="Craig Carroll"/>
    <x v="0"/>
    <x v="0"/>
    <x v="270"/>
    <s v="Texas"/>
    <x v="337"/>
    <x v="2"/>
    <x v="1587"/>
    <x v="1"/>
    <x v="10"/>
    <x v="1578"/>
    <n v="60.735999999999997"/>
    <n v="8"/>
    <n v="0.2"/>
    <n v="20.4984"/>
    <n v="48.588799999999999"/>
    <n v="12.1472"/>
    <x v="1"/>
    <x v="2"/>
    <s v="Q4"/>
    <x v="5"/>
  </r>
  <r>
    <n v="8494"/>
    <s v="CA-2015-109190"/>
    <x v="924"/>
    <x v="1031"/>
    <x v="1"/>
    <s v="CC-12685"/>
    <s v="Craig Carroll"/>
    <x v="0"/>
    <x v="0"/>
    <x v="270"/>
    <s v="Texas"/>
    <x v="337"/>
    <x v="2"/>
    <x v="1687"/>
    <x v="2"/>
    <x v="16"/>
    <x v="1675"/>
    <n v="479.976"/>
    <n v="3"/>
    <n v="0.2"/>
    <n v="161.99189999999999"/>
    <n v="383.98080000000004"/>
    <n v="95.995200000000011"/>
    <x v="1"/>
    <x v="2"/>
    <s v="Q4"/>
    <x v="5"/>
  </r>
  <r>
    <n v="8495"/>
    <s v="CA-2015-109190"/>
    <x v="924"/>
    <x v="1031"/>
    <x v="1"/>
    <s v="CC-12685"/>
    <s v="Craig Carroll"/>
    <x v="0"/>
    <x v="0"/>
    <x v="270"/>
    <s v="Texas"/>
    <x v="337"/>
    <x v="2"/>
    <x v="999"/>
    <x v="1"/>
    <x v="8"/>
    <x v="991"/>
    <n v="6.08"/>
    <n v="1"/>
    <n v="0.8"/>
    <n v="-10.336"/>
    <n v="1.2159999999999997"/>
    <n v="4.8640000000000008"/>
    <x v="1"/>
    <x v="2"/>
    <s v="Q4"/>
    <x v="5"/>
  </r>
  <r>
    <n v="8496"/>
    <s v="CA-2016-143154"/>
    <x v="499"/>
    <x v="542"/>
    <x v="1"/>
    <s v="AS-10225"/>
    <s v="Alan Schoenberger"/>
    <x v="1"/>
    <x v="0"/>
    <x v="497"/>
    <s v="Colorado"/>
    <x v="592"/>
    <x v="1"/>
    <x v="1615"/>
    <x v="2"/>
    <x v="11"/>
    <x v="1606"/>
    <n v="165.6"/>
    <n v="3"/>
    <n v="0.2"/>
    <n v="-6.21"/>
    <n v="132.47999999999999"/>
    <n v="33.119999999999997"/>
    <x v="0"/>
    <x v="4"/>
    <s v="Q4"/>
    <x v="5"/>
  </r>
  <r>
    <n v="8497"/>
    <s v="CA-2014-169061"/>
    <x v="1195"/>
    <x v="448"/>
    <x v="0"/>
    <s v="AB-10150"/>
    <s v="Aimee Bixby"/>
    <x v="0"/>
    <x v="0"/>
    <x v="181"/>
    <s v="New York"/>
    <x v="231"/>
    <x v="3"/>
    <x v="397"/>
    <x v="1"/>
    <x v="6"/>
    <x v="398"/>
    <n v="59.52"/>
    <n v="3"/>
    <n v="0"/>
    <n v="15.475199999999999"/>
    <n v="59.52"/>
    <n v="0"/>
    <x v="2"/>
    <x v="10"/>
    <s v="Q1"/>
    <x v="4"/>
  </r>
  <r>
    <n v="8498"/>
    <s v="CA-2014-169061"/>
    <x v="1195"/>
    <x v="448"/>
    <x v="0"/>
    <s v="AB-10150"/>
    <s v="Aimee Bixby"/>
    <x v="0"/>
    <x v="0"/>
    <x v="181"/>
    <s v="New York"/>
    <x v="231"/>
    <x v="3"/>
    <x v="265"/>
    <x v="2"/>
    <x v="11"/>
    <x v="265"/>
    <n v="479.97"/>
    <n v="3"/>
    <n v="0"/>
    <n v="177.5889"/>
    <n v="479.97"/>
    <n v="0"/>
    <x v="2"/>
    <x v="10"/>
    <s v="Q1"/>
    <x v="4"/>
  </r>
  <r>
    <n v="8499"/>
    <s v="CA-2014-169061"/>
    <x v="1195"/>
    <x v="448"/>
    <x v="0"/>
    <s v="AB-10150"/>
    <s v="Aimee Bixby"/>
    <x v="0"/>
    <x v="0"/>
    <x v="181"/>
    <s v="New York"/>
    <x v="231"/>
    <x v="3"/>
    <x v="660"/>
    <x v="1"/>
    <x v="14"/>
    <x v="660"/>
    <n v="18.62"/>
    <n v="2"/>
    <n v="0"/>
    <n v="5.3997999999999999"/>
    <n v="18.62"/>
    <n v="0"/>
    <x v="2"/>
    <x v="10"/>
    <s v="Q1"/>
    <x v="4"/>
  </r>
  <r>
    <n v="8500"/>
    <s v="CA-2014-169061"/>
    <x v="1195"/>
    <x v="448"/>
    <x v="0"/>
    <s v="AB-10150"/>
    <s v="Aimee Bixby"/>
    <x v="0"/>
    <x v="0"/>
    <x v="181"/>
    <s v="New York"/>
    <x v="231"/>
    <x v="3"/>
    <x v="1339"/>
    <x v="1"/>
    <x v="8"/>
    <x v="1324"/>
    <n v="49.631999999999998"/>
    <n v="6"/>
    <n v="0.2"/>
    <n v="16.750800000000002"/>
    <n v="39.705600000000004"/>
    <n v="9.926400000000001"/>
    <x v="2"/>
    <x v="10"/>
    <s v="Q1"/>
    <x v="4"/>
  </r>
  <r>
    <n v="8501"/>
    <s v="CA-2014-169061"/>
    <x v="1195"/>
    <x v="448"/>
    <x v="0"/>
    <s v="AB-10150"/>
    <s v="Aimee Bixby"/>
    <x v="0"/>
    <x v="0"/>
    <x v="181"/>
    <s v="New York"/>
    <x v="231"/>
    <x v="3"/>
    <x v="1184"/>
    <x v="1"/>
    <x v="10"/>
    <x v="1170"/>
    <n v="97.82"/>
    <n v="2"/>
    <n v="0"/>
    <n v="45.9754"/>
    <n v="97.82"/>
    <n v="0"/>
    <x v="2"/>
    <x v="10"/>
    <s v="Q1"/>
    <x v="4"/>
  </r>
  <r>
    <n v="8502"/>
    <s v="CA-2015-102316"/>
    <x v="879"/>
    <x v="1295"/>
    <x v="0"/>
    <s v="DH-13075"/>
    <s v="Dave Hallsten"/>
    <x v="1"/>
    <x v="0"/>
    <x v="1"/>
    <s v="California"/>
    <x v="62"/>
    <x v="1"/>
    <x v="433"/>
    <x v="2"/>
    <x v="7"/>
    <x v="433"/>
    <n v="15.984"/>
    <n v="2"/>
    <n v="0.2"/>
    <n v="1.1988000000000001"/>
    <n v="12.7872"/>
    <n v="3.1968000000000001"/>
    <x v="1"/>
    <x v="10"/>
    <s v="Q1"/>
    <x v="1"/>
  </r>
  <r>
    <n v="8503"/>
    <s v="CA-2015-102316"/>
    <x v="879"/>
    <x v="1295"/>
    <x v="0"/>
    <s v="DH-13075"/>
    <s v="Dave Hallsten"/>
    <x v="1"/>
    <x v="0"/>
    <x v="1"/>
    <s v="California"/>
    <x v="62"/>
    <x v="1"/>
    <x v="389"/>
    <x v="0"/>
    <x v="1"/>
    <x v="390"/>
    <n v="184.75200000000001"/>
    <n v="3"/>
    <n v="0.2"/>
    <n v="-20.784600000000001"/>
    <n v="147.80160000000001"/>
    <n v="36.950400000000002"/>
    <x v="1"/>
    <x v="10"/>
    <s v="Q1"/>
    <x v="1"/>
  </r>
  <r>
    <n v="8504"/>
    <s v="CA-2014-164903"/>
    <x v="980"/>
    <x v="1262"/>
    <x v="1"/>
    <s v="SR-20740"/>
    <s v="Steven Roelle"/>
    <x v="2"/>
    <x v="0"/>
    <x v="1"/>
    <s v="California"/>
    <x v="13"/>
    <x v="1"/>
    <x v="1541"/>
    <x v="1"/>
    <x v="10"/>
    <x v="1529"/>
    <n v="12.96"/>
    <n v="2"/>
    <n v="0"/>
    <n v="6.2207999999999997"/>
    <n v="12.96"/>
    <n v="0"/>
    <x v="2"/>
    <x v="11"/>
    <s v="Q1"/>
    <x v="6"/>
  </r>
  <r>
    <n v="8505"/>
    <s v="CA-2016-109400"/>
    <x v="440"/>
    <x v="1238"/>
    <x v="1"/>
    <s v="NR-18550"/>
    <s v="Nick Radford"/>
    <x v="0"/>
    <x v="0"/>
    <x v="112"/>
    <s v="Texas"/>
    <x v="139"/>
    <x v="2"/>
    <x v="1585"/>
    <x v="0"/>
    <x v="1"/>
    <x v="1576"/>
    <n v="366.74400000000003"/>
    <n v="4"/>
    <n v="0.3"/>
    <n v="-110.0232"/>
    <n v="256.7208"/>
    <n v="110.0232"/>
    <x v="0"/>
    <x v="5"/>
    <s v="Q2"/>
    <x v="2"/>
  </r>
  <r>
    <n v="8506"/>
    <s v="CA-2016-130400"/>
    <x v="387"/>
    <x v="331"/>
    <x v="1"/>
    <s v="SJ-20125"/>
    <s v="Sanjit Jacobs"/>
    <x v="2"/>
    <x v="0"/>
    <x v="61"/>
    <s v="Texas"/>
    <x v="162"/>
    <x v="2"/>
    <x v="1181"/>
    <x v="1"/>
    <x v="8"/>
    <x v="1167"/>
    <n v="8.8559999999999999"/>
    <n v="9"/>
    <n v="0.8"/>
    <n v="-14.169600000000001"/>
    <n v="1.7711999999999997"/>
    <n v="7.0848000000000004"/>
    <x v="0"/>
    <x v="10"/>
    <s v="Q1"/>
    <x v="0"/>
  </r>
  <r>
    <n v="8507"/>
    <s v="CA-2016-130400"/>
    <x v="387"/>
    <x v="331"/>
    <x v="1"/>
    <s v="SJ-20125"/>
    <s v="Sanjit Jacobs"/>
    <x v="2"/>
    <x v="0"/>
    <x v="61"/>
    <s v="Texas"/>
    <x v="162"/>
    <x v="2"/>
    <x v="60"/>
    <x v="2"/>
    <x v="11"/>
    <x v="60"/>
    <n v="27.96"/>
    <n v="5"/>
    <n v="0.2"/>
    <n v="8.3879999999999999"/>
    <n v="22.368000000000002"/>
    <n v="5.5920000000000005"/>
    <x v="0"/>
    <x v="10"/>
    <s v="Q1"/>
    <x v="0"/>
  </r>
  <r>
    <n v="8508"/>
    <s v="CA-2016-130400"/>
    <x v="387"/>
    <x v="331"/>
    <x v="1"/>
    <s v="SJ-20125"/>
    <s v="Sanjit Jacobs"/>
    <x v="2"/>
    <x v="0"/>
    <x v="61"/>
    <s v="Texas"/>
    <x v="162"/>
    <x v="2"/>
    <x v="1697"/>
    <x v="1"/>
    <x v="12"/>
    <x v="1685"/>
    <n v="146.352"/>
    <n v="3"/>
    <n v="0.2"/>
    <n v="49.393799999999999"/>
    <n v="117.08160000000001"/>
    <n v="29.270400000000002"/>
    <x v="0"/>
    <x v="10"/>
    <s v="Q1"/>
    <x v="0"/>
  </r>
  <r>
    <n v="8509"/>
    <s v="CA-2015-135853"/>
    <x v="555"/>
    <x v="1282"/>
    <x v="2"/>
    <s v="CA-12775"/>
    <s v="Cynthia Arntzen"/>
    <x v="0"/>
    <x v="0"/>
    <x v="66"/>
    <s v="Michigan"/>
    <x v="185"/>
    <x v="2"/>
    <x v="788"/>
    <x v="2"/>
    <x v="11"/>
    <x v="786"/>
    <n v="175.23"/>
    <n v="11"/>
    <n v="0"/>
    <n v="61.330500000000001"/>
    <n v="175.23"/>
    <n v="0"/>
    <x v="1"/>
    <x v="4"/>
    <s v="Q4"/>
    <x v="5"/>
  </r>
  <r>
    <n v="8510"/>
    <s v="CA-2015-135853"/>
    <x v="555"/>
    <x v="1282"/>
    <x v="2"/>
    <s v="CA-12775"/>
    <s v="Cynthia Arntzen"/>
    <x v="0"/>
    <x v="0"/>
    <x v="66"/>
    <s v="Michigan"/>
    <x v="185"/>
    <x v="2"/>
    <x v="1419"/>
    <x v="2"/>
    <x v="7"/>
    <x v="1407"/>
    <n v="125.99"/>
    <n v="1"/>
    <n v="0"/>
    <n v="31.497499999999999"/>
    <n v="125.99"/>
    <n v="0"/>
    <x v="1"/>
    <x v="4"/>
    <s v="Q4"/>
    <x v="5"/>
  </r>
  <r>
    <n v="8511"/>
    <s v="CA-2015-135853"/>
    <x v="555"/>
    <x v="1282"/>
    <x v="2"/>
    <s v="CA-12775"/>
    <s v="Cynthia Arntzen"/>
    <x v="0"/>
    <x v="0"/>
    <x v="66"/>
    <s v="Michigan"/>
    <x v="185"/>
    <x v="2"/>
    <x v="1023"/>
    <x v="1"/>
    <x v="8"/>
    <x v="1014"/>
    <n v="23"/>
    <n v="2"/>
    <n v="0"/>
    <n v="10.35"/>
    <n v="23"/>
    <n v="0"/>
    <x v="1"/>
    <x v="4"/>
    <s v="Q4"/>
    <x v="5"/>
  </r>
  <r>
    <n v="8512"/>
    <s v="CA-2016-103359"/>
    <x v="596"/>
    <x v="1296"/>
    <x v="1"/>
    <s v="LC-16885"/>
    <s v="Lena Creighton"/>
    <x v="0"/>
    <x v="0"/>
    <x v="20"/>
    <s v="New York"/>
    <x v="45"/>
    <x v="3"/>
    <x v="1399"/>
    <x v="1"/>
    <x v="8"/>
    <x v="1386"/>
    <n v="25.584"/>
    <n v="2"/>
    <n v="0.2"/>
    <n v="8.9543999999999997"/>
    <n v="20.467200000000002"/>
    <n v="5.1168000000000005"/>
    <x v="0"/>
    <x v="4"/>
    <s v="Q4"/>
    <x v="6"/>
  </r>
  <r>
    <n v="8513"/>
    <s v="CA-2016-144645"/>
    <x v="1056"/>
    <x v="1175"/>
    <x v="1"/>
    <s v="NS-18640"/>
    <s v="Noel Staavos"/>
    <x v="1"/>
    <x v="0"/>
    <x v="12"/>
    <s v="Texas"/>
    <x v="16"/>
    <x v="2"/>
    <x v="737"/>
    <x v="0"/>
    <x v="5"/>
    <x v="736"/>
    <n v="73.784000000000006"/>
    <n v="2"/>
    <n v="0.6"/>
    <n v="-77.473200000000006"/>
    <n v="29.513600000000004"/>
    <n v="44.270400000000002"/>
    <x v="0"/>
    <x v="11"/>
    <s v="Q1"/>
    <x v="0"/>
  </r>
  <r>
    <n v="8514"/>
    <s v="CA-2017-141614"/>
    <x v="929"/>
    <x v="1201"/>
    <x v="1"/>
    <s v="NS-18640"/>
    <s v="Noel Staavos"/>
    <x v="1"/>
    <x v="0"/>
    <x v="333"/>
    <s v="Florida"/>
    <x v="414"/>
    <x v="0"/>
    <x v="1290"/>
    <x v="1"/>
    <x v="10"/>
    <x v="1276"/>
    <n v="20.736000000000001"/>
    <n v="4"/>
    <n v="0.2"/>
    <n v="7.2576000000000001"/>
    <n v="16.588800000000003"/>
    <n v="4.1472000000000007"/>
    <x v="3"/>
    <x v="1"/>
    <s v="Q2"/>
    <x v="2"/>
  </r>
  <r>
    <n v="8515"/>
    <s v="CA-2015-122168"/>
    <x v="291"/>
    <x v="722"/>
    <x v="1"/>
    <s v="HG-14965"/>
    <s v="Henry Goldwyn"/>
    <x v="1"/>
    <x v="0"/>
    <x v="159"/>
    <s v="Kentucky"/>
    <x v="202"/>
    <x v="0"/>
    <x v="241"/>
    <x v="1"/>
    <x v="6"/>
    <x v="242"/>
    <n v="17.52"/>
    <n v="3"/>
    <n v="0"/>
    <n v="8.2344000000000008"/>
    <n v="17.52"/>
    <n v="0"/>
    <x v="1"/>
    <x v="6"/>
    <s v="Q3"/>
    <x v="5"/>
  </r>
  <r>
    <n v="8516"/>
    <s v="CA-2015-122168"/>
    <x v="291"/>
    <x v="722"/>
    <x v="1"/>
    <s v="HG-14965"/>
    <s v="Henry Goldwyn"/>
    <x v="1"/>
    <x v="0"/>
    <x v="159"/>
    <s v="Kentucky"/>
    <x v="202"/>
    <x v="0"/>
    <x v="79"/>
    <x v="1"/>
    <x v="6"/>
    <x v="79"/>
    <n v="35.76"/>
    <n v="12"/>
    <n v="0"/>
    <n v="10.0128"/>
    <n v="35.76"/>
    <n v="0"/>
    <x v="1"/>
    <x v="6"/>
    <s v="Q3"/>
    <x v="5"/>
  </r>
  <r>
    <n v="8517"/>
    <s v="CA-2016-132899"/>
    <x v="281"/>
    <x v="1182"/>
    <x v="1"/>
    <s v="SF-20200"/>
    <s v="Sarah Foster"/>
    <x v="0"/>
    <x v="0"/>
    <x v="20"/>
    <s v="New York"/>
    <x v="29"/>
    <x v="3"/>
    <x v="6"/>
    <x v="1"/>
    <x v="6"/>
    <x v="6"/>
    <n v="3.64"/>
    <n v="2"/>
    <n v="0"/>
    <n v="0.98280000000000001"/>
    <n v="3.64"/>
    <n v="0"/>
    <x v="0"/>
    <x v="3"/>
    <s v="Q2"/>
    <x v="6"/>
  </r>
  <r>
    <n v="8518"/>
    <s v="CA-2017-149720"/>
    <x v="400"/>
    <x v="92"/>
    <x v="0"/>
    <s v="EM-14065"/>
    <s v="Erin Mull"/>
    <x v="0"/>
    <x v="0"/>
    <x v="326"/>
    <s v="Texas"/>
    <x v="405"/>
    <x v="2"/>
    <x v="1308"/>
    <x v="0"/>
    <x v="5"/>
    <x v="1293"/>
    <n v="30.335999999999999"/>
    <n v="6"/>
    <n v="0.6"/>
    <n v="-17.443200000000001"/>
    <n v="12.134399999999999"/>
    <n v="18.201599999999999"/>
    <x v="3"/>
    <x v="1"/>
    <s v="Q2"/>
    <x v="1"/>
  </r>
  <r>
    <n v="8519"/>
    <s v="CA-2017-118003"/>
    <x v="769"/>
    <x v="235"/>
    <x v="1"/>
    <s v="DO-13645"/>
    <s v="Doug O'Connell"/>
    <x v="0"/>
    <x v="0"/>
    <x v="267"/>
    <s v="New Jersey"/>
    <x v="334"/>
    <x v="3"/>
    <x v="1823"/>
    <x v="0"/>
    <x v="5"/>
    <x v="1811"/>
    <n v="12.99"/>
    <n v="1"/>
    <n v="0"/>
    <n v="1.5588"/>
    <n v="12.99"/>
    <n v="0"/>
    <x v="3"/>
    <x v="4"/>
    <s v="Q4"/>
    <x v="2"/>
  </r>
  <r>
    <n v="8520"/>
    <s v="CA-2017-118003"/>
    <x v="769"/>
    <x v="235"/>
    <x v="1"/>
    <s v="DO-13645"/>
    <s v="Doug O'Connell"/>
    <x v="0"/>
    <x v="0"/>
    <x v="267"/>
    <s v="New Jersey"/>
    <x v="334"/>
    <x v="3"/>
    <x v="163"/>
    <x v="0"/>
    <x v="1"/>
    <x v="164"/>
    <n v="182.22"/>
    <n v="3"/>
    <n v="0"/>
    <n v="45.555"/>
    <n v="182.22"/>
    <n v="0"/>
    <x v="3"/>
    <x v="4"/>
    <s v="Q4"/>
    <x v="2"/>
  </r>
  <r>
    <n v="8521"/>
    <s v="CA-2017-118003"/>
    <x v="769"/>
    <x v="235"/>
    <x v="1"/>
    <s v="DO-13645"/>
    <s v="Doug O'Connell"/>
    <x v="0"/>
    <x v="0"/>
    <x v="267"/>
    <s v="New Jersey"/>
    <x v="334"/>
    <x v="3"/>
    <x v="211"/>
    <x v="0"/>
    <x v="1"/>
    <x v="212"/>
    <n v="302.94"/>
    <n v="3"/>
    <n v="0"/>
    <n v="18.176400000000001"/>
    <n v="302.94"/>
    <n v="0"/>
    <x v="3"/>
    <x v="4"/>
    <s v="Q4"/>
    <x v="2"/>
  </r>
  <r>
    <n v="8522"/>
    <s v="CA-2016-141887"/>
    <x v="383"/>
    <x v="900"/>
    <x v="1"/>
    <s v="MP-17470"/>
    <s v="Mark Packer"/>
    <x v="2"/>
    <x v="0"/>
    <x v="38"/>
    <s v="Ohio"/>
    <x v="47"/>
    <x v="3"/>
    <x v="875"/>
    <x v="0"/>
    <x v="5"/>
    <x v="869"/>
    <n v="54.991999999999997"/>
    <n v="14"/>
    <n v="0.2"/>
    <n v="8.9361999999999995"/>
    <n v="43.993600000000001"/>
    <n v="10.9984"/>
    <x v="0"/>
    <x v="9"/>
    <s v="Q1"/>
    <x v="2"/>
  </r>
  <r>
    <n v="8523"/>
    <s v="US-2016-160206"/>
    <x v="178"/>
    <x v="1115"/>
    <x v="1"/>
    <s v="MY-18295"/>
    <s v="Muhammed Yedwab"/>
    <x v="1"/>
    <x v="0"/>
    <x v="158"/>
    <s v="Wisconsin"/>
    <x v="201"/>
    <x v="2"/>
    <x v="780"/>
    <x v="2"/>
    <x v="7"/>
    <x v="779"/>
    <n v="12.99"/>
    <n v="1"/>
    <n v="0"/>
    <n v="0.25979999999999998"/>
    <n v="12.99"/>
    <n v="0"/>
    <x v="0"/>
    <x v="3"/>
    <s v="Q2"/>
    <x v="5"/>
  </r>
  <r>
    <n v="8524"/>
    <s v="CA-2017-133074"/>
    <x v="296"/>
    <x v="425"/>
    <x v="1"/>
    <s v="DB-13615"/>
    <s v="Doug Bickford"/>
    <x v="0"/>
    <x v="0"/>
    <x v="8"/>
    <s v="California"/>
    <x v="9"/>
    <x v="1"/>
    <x v="226"/>
    <x v="1"/>
    <x v="10"/>
    <x v="227"/>
    <n v="55.86"/>
    <n v="7"/>
    <n v="0"/>
    <n v="27.93"/>
    <n v="55.86"/>
    <n v="0"/>
    <x v="3"/>
    <x v="8"/>
    <s v="Q3"/>
    <x v="6"/>
  </r>
  <r>
    <n v="8525"/>
    <s v="CA-2017-161172"/>
    <x v="633"/>
    <x v="1034"/>
    <x v="3"/>
    <s v="SP-20920"/>
    <s v="Susan Pistek"/>
    <x v="0"/>
    <x v="0"/>
    <x v="38"/>
    <s v="Ohio"/>
    <x v="47"/>
    <x v="3"/>
    <x v="995"/>
    <x v="2"/>
    <x v="7"/>
    <x v="987"/>
    <n v="44.375999999999998"/>
    <n v="2"/>
    <n v="0.4"/>
    <n v="-7.3959999999999999"/>
    <n v="26.625599999999999"/>
    <n v="17.750399999999999"/>
    <x v="3"/>
    <x v="10"/>
    <s v="Q1"/>
    <x v="6"/>
  </r>
  <r>
    <n v="8526"/>
    <s v="CA-2017-161172"/>
    <x v="633"/>
    <x v="1034"/>
    <x v="3"/>
    <s v="SP-20920"/>
    <s v="Susan Pistek"/>
    <x v="0"/>
    <x v="0"/>
    <x v="38"/>
    <s v="Ohio"/>
    <x v="47"/>
    <x v="3"/>
    <x v="1680"/>
    <x v="0"/>
    <x v="5"/>
    <x v="1668"/>
    <n v="51.264000000000003"/>
    <n v="6"/>
    <n v="0.2"/>
    <n v="7.6896000000000004"/>
    <n v="41.011200000000002"/>
    <n v="10.252800000000001"/>
    <x v="3"/>
    <x v="10"/>
    <s v="Q1"/>
    <x v="6"/>
  </r>
  <r>
    <n v="8527"/>
    <s v="CA-2017-161172"/>
    <x v="633"/>
    <x v="1034"/>
    <x v="3"/>
    <s v="SP-20920"/>
    <s v="Susan Pistek"/>
    <x v="0"/>
    <x v="0"/>
    <x v="38"/>
    <s v="Ohio"/>
    <x v="47"/>
    <x v="3"/>
    <x v="68"/>
    <x v="1"/>
    <x v="8"/>
    <x v="68"/>
    <n v="5.1929999999999996"/>
    <n v="3"/>
    <n v="0.7"/>
    <n v="-3.4620000000000002"/>
    <n v="1.5579000000000001"/>
    <n v="3.6350999999999996"/>
    <x v="3"/>
    <x v="10"/>
    <s v="Q1"/>
    <x v="6"/>
  </r>
  <r>
    <n v="8528"/>
    <s v="CA-2017-161172"/>
    <x v="633"/>
    <x v="1034"/>
    <x v="3"/>
    <s v="SP-20920"/>
    <s v="Susan Pistek"/>
    <x v="0"/>
    <x v="0"/>
    <x v="38"/>
    <s v="Ohio"/>
    <x v="47"/>
    <x v="3"/>
    <x v="409"/>
    <x v="2"/>
    <x v="11"/>
    <x v="409"/>
    <n v="159.98400000000001"/>
    <n v="2"/>
    <n v="0.2"/>
    <n v="43.995600000000003"/>
    <n v="127.98720000000002"/>
    <n v="31.996800000000004"/>
    <x v="3"/>
    <x v="10"/>
    <s v="Q1"/>
    <x v="6"/>
  </r>
  <r>
    <n v="8529"/>
    <s v="CA-2017-161172"/>
    <x v="633"/>
    <x v="1034"/>
    <x v="3"/>
    <s v="SP-20920"/>
    <s v="Susan Pistek"/>
    <x v="0"/>
    <x v="0"/>
    <x v="38"/>
    <s v="Ohio"/>
    <x v="47"/>
    <x v="3"/>
    <x v="298"/>
    <x v="1"/>
    <x v="4"/>
    <x v="298"/>
    <n v="54.223999999999997"/>
    <n v="2"/>
    <n v="0.2"/>
    <n v="3.3889999999999998"/>
    <n v="43.379199999999997"/>
    <n v="10.844799999999999"/>
    <x v="3"/>
    <x v="10"/>
    <s v="Q1"/>
    <x v="6"/>
  </r>
  <r>
    <n v="8530"/>
    <s v="CA-2017-137624"/>
    <x v="468"/>
    <x v="251"/>
    <x v="1"/>
    <s v="ME-17320"/>
    <s v="Maria Etezadi"/>
    <x v="2"/>
    <x v="0"/>
    <x v="1"/>
    <s v="California"/>
    <x v="141"/>
    <x v="1"/>
    <x v="1318"/>
    <x v="0"/>
    <x v="1"/>
    <x v="1304"/>
    <n v="241.42400000000001"/>
    <n v="2"/>
    <n v="0.2"/>
    <n v="-36.2136"/>
    <n v="193.13920000000002"/>
    <n v="48.284800000000004"/>
    <x v="3"/>
    <x v="0"/>
    <s v="Q4"/>
    <x v="5"/>
  </r>
  <r>
    <n v="8531"/>
    <s v="CA-2016-156748"/>
    <x v="885"/>
    <x v="296"/>
    <x v="1"/>
    <s v="BS-11755"/>
    <s v="Bruce Stewart"/>
    <x v="0"/>
    <x v="0"/>
    <x v="66"/>
    <s v="Michigan"/>
    <x v="83"/>
    <x v="2"/>
    <x v="1305"/>
    <x v="1"/>
    <x v="10"/>
    <x v="1290"/>
    <n v="33.36"/>
    <n v="4"/>
    <n v="0"/>
    <n v="16.68"/>
    <n v="33.36"/>
    <n v="0"/>
    <x v="0"/>
    <x v="0"/>
    <s v="Q4"/>
    <x v="4"/>
  </r>
  <r>
    <n v="8532"/>
    <s v="CA-2016-156748"/>
    <x v="885"/>
    <x v="296"/>
    <x v="1"/>
    <s v="BS-11755"/>
    <s v="Bruce Stewart"/>
    <x v="0"/>
    <x v="0"/>
    <x v="66"/>
    <s v="Michigan"/>
    <x v="83"/>
    <x v="2"/>
    <x v="320"/>
    <x v="1"/>
    <x v="10"/>
    <x v="320"/>
    <n v="13.76"/>
    <n v="2"/>
    <n v="0"/>
    <n v="6.3296000000000001"/>
    <n v="13.76"/>
    <n v="0"/>
    <x v="0"/>
    <x v="0"/>
    <s v="Q4"/>
    <x v="4"/>
  </r>
  <r>
    <n v="8533"/>
    <s v="CA-2016-156748"/>
    <x v="885"/>
    <x v="296"/>
    <x v="1"/>
    <s v="BS-11755"/>
    <s v="Bruce Stewart"/>
    <x v="0"/>
    <x v="0"/>
    <x v="66"/>
    <s v="Michigan"/>
    <x v="83"/>
    <x v="2"/>
    <x v="1043"/>
    <x v="1"/>
    <x v="4"/>
    <x v="1032"/>
    <n v="496.86"/>
    <n v="7"/>
    <n v="0"/>
    <n v="24.843"/>
    <n v="496.86"/>
    <n v="0"/>
    <x v="0"/>
    <x v="0"/>
    <s v="Q4"/>
    <x v="4"/>
  </r>
  <r>
    <n v="8534"/>
    <s v="CA-2016-156748"/>
    <x v="885"/>
    <x v="296"/>
    <x v="1"/>
    <s v="BS-11755"/>
    <s v="Bruce Stewart"/>
    <x v="0"/>
    <x v="0"/>
    <x v="66"/>
    <s v="Michigan"/>
    <x v="83"/>
    <x v="2"/>
    <x v="70"/>
    <x v="0"/>
    <x v="1"/>
    <x v="70"/>
    <n v="389.97"/>
    <n v="3"/>
    <n v="0"/>
    <n v="35.097299999999997"/>
    <n v="389.97"/>
    <n v="0"/>
    <x v="0"/>
    <x v="0"/>
    <s v="Q4"/>
    <x v="4"/>
  </r>
  <r>
    <n v="8535"/>
    <s v="CA-2015-169677"/>
    <x v="1004"/>
    <x v="594"/>
    <x v="0"/>
    <s v="KS-16300"/>
    <s v="Karen Seio"/>
    <x v="1"/>
    <x v="0"/>
    <x v="38"/>
    <s v="Georgia"/>
    <x v="112"/>
    <x v="0"/>
    <x v="607"/>
    <x v="1"/>
    <x v="2"/>
    <x v="607"/>
    <n v="9.82"/>
    <n v="2"/>
    <n v="0"/>
    <n v="4.8117999999999999"/>
    <n v="9.82"/>
    <n v="0"/>
    <x v="1"/>
    <x v="9"/>
    <s v="Q1"/>
    <x v="0"/>
  </r>
  <r>
    <n v="8536"/>
    <s v="US-2014-163146"/>
    <x v="1174"/>
    <x v="307"/>
    <x v="1"/>
    <s v="CC-12475"/>
    <s v="Cindy Chapman"/>
    <x v="0"/>
    <x v="0"/>
    <x v="8"/>
    <s v="California"/>
    <x v="34"/>
    <x v="1"/>
    <x v="1202"/>
    <x v="2"/>
    <x v="11"/>
    <x v="1187"/>
    <n v="56.4"/>
    <n v="3"/>
    <n v="0"/>
    <n v="3.3839999999999999"/>
    <n v="56.4"/>
    <n v="0"/>
    <x v="2"/>
    <x v="5"/>
    <s v="Q2"/>
    <x v="5"/>
  </r>
  <r>
    <n v="8537"/>
    <s v="CA-2015-157343"/>
    <x v="722"/>
    <x v="1149"/>
    <x v="1"/>
    <s v="HD-14785"/>
    <s v="Harold Dahlen"/>
    <x v="2"/>
    <x v="0"/>
    <x v="10"/>
    <s v="Pennsylvania"/>
    <x v="105"/>
    <x v="3"/>
    <x v="785"/>
    <x v="1"/>
    <x v="8"/>
    <x v="784"/>
    <n v="18.312000000000001"/>
    <n v="4"/>
    <n v="0.7"/>
    <n v="-12.208"/>
    <n v="5.4936000000000016"/>
    <n v="12.8184"/>
    <x v="1"/>
    <x v="1"/>
    <s v="Q2"/>
    <x v="1"/>
  </r>
  <r>
    <n v="8538"/>
    <s v="CA-2015-157343"/>
    <x v="722"/>
    <x v="1149"/>
    <x v="1"/>
    <s v="HD-14785"/>
    <s v="Harold Dahlen"/>
    <x v="2"/>
    <x v="0"/>
    <x v="10"/>
    <s v="Pennsylvania"/>
    <x v="105"/>
    <x v="3"/>
    <x v="1553"/>
    <x v="1"/>
    <x v="10"/>
    <x v="1541"/>
    <n v="25.92"/>
    <n v="5"/>
    <n v="0.2"/>
    <n v="9.0719999999999992"/>
    <n v="20.736000000000004"/>
    <n v="5.1840000000000011"/>
    <x v="1"/>
    <x v="1"/>
    <s v="Q2"/>
    <x v="1"/>
  </r>
  <r>
    <n v="8539"/>
    <s v="CA-2015-157343"/>
    <x v="722"/>
    <x v="1149"/>
    <x v="1"/>
    <s v="HD-14785"/>
    <s v="Harold Dahlen"/>
    <x v="2"/>
    <x v="0"/>
    <x v="10"/>
    <s v="Pennsylvania"/>
    <x v="105"/>
    <x v="3"/>
    <x v="1412"/>
    <x v="1"/>
    <x v="6"/>
    <x v="1399"/>
    <n v="8.016"/>
    <n v="3"/>
    <n v="0.2"/>
    <n v="1.002"/>
    <n v="6.4128000000000007"/>
    <n v="1.6032000000000002"/>
    <x v="1"/>
    <x v="1"/>
    <s v="Q2"/>
    <x v="1"/>
  </r>
  <r>
    <n v="8540"/>
    <s v="CA-2017-147354"/>
    <x v="631"/>
    <x v="669"/>
    <x v="1"/>
    <s v="KB-16315"/>
    <s v="Karl Braun"/>
    <x v="0"/>
    <x v="0"/>
    <x v="1"/>
    <s v="California"/>
    <x v="141"/>
    <x v="1"/>
    <x v="1327"/>
    <x v="2"/>
    <x v="16"/>
    <x v="1313"/>
    <n v="479.98399999999998"/>
    <n v="2"/>
    <n v="0.2"/>
    <n v="59.997999999999998"/>
    <n v="383.98720000000003"/>
    <n v="95.996800000000007"/>
    <x v="3"/>
    <x v="10"/>
    <s v="Q1"/>
    <x v="6"/>
  </r>
  <r>
    <n v="8541"/>
    <s v="CA-2017-147354"/>
    <x v="631"/>
    <x v="669"/>
    <x v="1"/>
    <s v="KB-16315"/>
    <s v="Karl Braun"/>
    <x v="0"/>
    <x v="0"/>
    <x v="1"/>
    <s v="California"/>
    <x v="141"/>
    <x v="1"/>
    <x v="8"/>
    <x v="1"/>
    <x v="8"/>
    <x v="8"/>
    <n v="30.84"/>
    <n v="5"/>
    <n v="0.2"/>
    <n v="9.6374999999999993"/>
    <n v="24.672000000000001"/>
    <n v="6.1680000000000001"/>
    <x v="3"/>
    <x v="10"/>
    <s v="Q1"/>
    <x v="6"/>
  </r>
  <r>
    <n v="8542"/>
    <s v="CA-2015-157287"/>
    <x v="937"/>
    <x v="226"/>
    <x v="2"/>
    <s v="HR-14830"/>
    <s v="Harold Ryan"/>
    <x v="1"/>
    <x v="0"/>
    <x v="10"/>
    <s v="Pennsylvania"/>
    <x v="11"/>
    <x v="3"/>
    <x v="1222"/>
    <x v="1"/>
    <x v="4"/>
    <x v="1206"/>
    <n v="33.567999999999998"/>
    <n v="2"/>
    <n v="0.2"/>
    <n v="1.6783999999999999"/>
    <n v="26.854399999999998"/>
    <n v="6.7135999999999996"/>
    <x v="1"/>
    <x v="4"/>
    <s v="Q4"/>
    <x v="0"/>
  </r>
  <r>
    <n v="8543"/>
    <s v="CA-2015-157287"/>
    <x v="937"/>
    <x v="226"/>
    <x v="2"/>
    <s v="HR-14830"/>
    <s v="Harold Ryan"/>
    <x v="1"/>
    <x v="0"/>
    <x v="10"/>
    <s v="Pennsylvania"/>
    <x v="11"/>
    <x v="3"/>
    <x v="866"/>
    <x v="0"/>
    <x v="1"/>
    <x v="860"/>
    <n v="422.625"/>
    <n v="7"/>
    <n v="0.3"/>
    <n v="0"/>
    <n v="295.83749999999998"/>
    <n v="126.78749999999999"/>
    <x v="1"/>
    <x v="4"/>
    <s v="Q4"/>
    <x v="0"/>
  </r>
  <r>
    <n v="8544"/>
    <s v="CA-2014-137575"/>
    <x v="908"/>
    <x v="826"/>
    <x v="1"/>
    <s v="TB-21625"/>
    <s v="Trudy Brown"/>
    <x v="0"/>
    <x v="0"/>
    <x v="20"/>
    <s v="New York"/>
    <x v="45"/>
    <x v="3"/>
    <x v="409"/>
    <x v="2"/>
    <x v="11"/>
    <x v="409"/>
    <n v="199.98"/>
    <n v="2"/>
    <n v="0"/>
    <n v="83.991600000000005"/>
    <n v="199.98"/>
    <n v="0"/>
    <x v="2"/>
    <x v="6"/>
    <s v="Q3"/>
    <x v="4"/>
  </r>
  <r>
    <n v="8545"/>
    <s v="CA-2016-119074"/>
    <x v="1196"/>
    <x v="509"/>
    <x v="1"/>
    <s v="DS-13180"/>
    <s v="David Smith"/>
    <x v="1"/>
    <x v="0"/>
    <x v="38"/>
    <s v="Georgia"/>
    <x v="112"/>
    <x v="0"/>
    <x v="1653"/>
    <x v="0"/>
    <x v="5"/>
    <x v="1642"/>
    <n v="20.239999999999998"/>
    <n v="1"/>
    <n v="0"/>
    <n v="8.7032000000000007"/>
    <n v="20.239999999999998"/>
    <n v="0"/>
    <x v="0"/>
    <x v="10"/>
    <s v="Q1"/>
    <x v="1"/>
  </r>
  <r>
    <n v="8546"/>
    <s v="CA-2016-119074"/>
    <x v="1196"/>
    <x v="509"/>
    <x v="1"/>
    <s v="DS-13180"/>
    <s v="David Smith"/>
    <x v="1"/>
    <x v="0"/>
    <x v="38"/>
    <s v="Georgia"/>
    <x v="112"/>
    <x v="0"/>
    <x v="1611"/>
    <x v="0"/>
    <x v="5"/>
    <x v="1602"/>
    <n v="39.92"/>
    <n v="4"/>
    <n v="0"/>
    <n v="11.1776"/>
    <n v="39.92"/>
    <n v="0"/>
    <x v="0"/>
    <x v="10"/>
    <s v="Q1"/>
    <x v="1"/>
  </r>
  <r>
    <n v="8547"/>
    <s v="CA-2016-119074"/>
    <x v="1196"/>
    <x v="509"/>
    <x v="1"/>
    <s v="DS-13180"/>
    <s v="David Smith"/>
    <x v="1"/>
    <x v="0"/>
    <x v="38"/>
    <s v="Georgia"/>
    <x v="112"/>
    <x v="0"/>
    <x v="1526"/>
    <x v="1"/>
    <x v="8"/>
    <x v="1513"/>
    <n v="32.54"/>
    <n v="2"/>
    <n v="0"/>
    <n v="15.944599999999999"/>
    <n v="32.54"/>
    <n v="0"/>
    <x v="0"/>
    <x v="10"/>
    <s v="Q1"/>
    <x v="1"/>
  </r>
  <r>
    <n v="8548"/>
    <s v="CA-2015-149566"/>
    <x v="901"/>
    <x v="763"/>
    <x v="1"/>
    <s v="GB-14530"/>
    <s v="George Bell"/>
    <x v="1"/>
    <x v="0"/>
    <x v="1"/>
    <s v="California"/>
    <x v="13"/>
    <x v="1"/>
    <x v="197"/>
    <x v="2"/>
    <x v="11"/>
    <x v="198"/>
    <n v="39"/>
    <n v="3"/>
    <n v="0"/>
    <n v="17.55"/>
    <n v="39"/>
    <n v="0"/>
    <x v="1"/>
    <x v="4"/>
    <s v="Q4"/>
    <x v="3"/>
  </r>
  <r>
    <n v="8549"/>
    <s v="CA-2015-149566"/>
    <x v="901"/>
    <x v="763"/>
    <x v="1"/>
    <s v="GB-14530"/>
    <s v="George Bell"/>
    <x v="1"/>
    <x v="0"/>
    <x v="1"/>
    <s v="California"/>
    <x v="13"/>
    <x v="1"/>
    <x v="816"/>
    <x v="1"/>
    <x v="2"/>
    <x v="812"/>
    <n v="12.6"/>
    <n v="4"/>
    <n v="0"/>
    <n v="6.048"/>
    <n v="12.6"/>
    <n v="0"/>
    <x v="1"/>
    <x v="4"/>
    <s v="Q4"/>
    <x v="3"/>
  </r>
  <r>
    <n v="8550"/>
    <s v="CA-2015-126186"/>
    <x v="861"/>
    <x v="64"/>
    <x v="2"/>
    <s v="GB-14530"/>
    <s v="George Bell"/>
    <x v="1"/>
    <x v="0"/>
    <x v="34"/>
    <s v="Colorado"/>
    <x v="42"/>
    <x v="1"/>
    <x v="442"/>
    <x v="0"/>
    <x v="5"/>
    <x v="442"/>
    <n v="24.64"/>
    <n v="4"/>
    <n v="0.2"/>
    <n v="4.0039999999999996"/>
    <n v="19.712000000000003"/>
    <n v="4.9280000000000008"/>
    <x v="1"/>
    <x v="8"/>
    <s v="Q3"/>
    <x v="5"/>
  </r>
  <r>
    <n v="8551"/>
    <s v="CA-2015-121132"/>
    <x v="789"/>
    <x v="1297"/>
    <x v="1"/>
    <s v="VB-21745"/>
    <s v="Victoria Brennan"/>
    <x v="1"/>
    <x v="0"/>
    <x v="12"/>
    <s v="Texas"/>
    <x v="16"/>
    <x v="2"/>
    <x v="1796"/>
    <x v="1"/>
    <x v="2"/>
    <x v="1786"/>
    <n v="6.2640000000000002"/>
    <n v="3"/>
    <n v="0.2"/>
    <n v="2.0358000000000001"/>
    <n v="5.0112000000000005"/>
    <n v="1.2528000000000001"/>
    <x v="1"/>
    <x v="7"/>
    <s v="Q3"/>
    <x v="5"/>
  </r>
  <r>
    <n v="8552"/>
    <s v="CA-2015-121132"/>
    <x v="789"/>
    <x v="1297"/>
    <x v="1"/>
    <s v="VB-21745"/>
    <s v="Victoria Brennan"/>
    <x v="1"/>
    <x v="0"/>
    <x v="12"/>
    <s v="Texas"/>
    <x v="16"/>
    <x v="2"/>
    <x v="485"/>
    <x v="1"/>
    <x v="13"/>
    <x v="485"/>
    <n v="14.432"/>
    <n v="4"/>
    <n v="0.2"/>
    <n v="3.4276"/>
    <n v="11.5456"/>
    <n v="2.8864000000000001"/>
    <x v="1"/>
    <x v="7"/>
    <s v="Q3"/>
    <x v="5"/>
  </r>
  <r>
    <n v="8553"/>
    <s v="CA-2014-140473"/>
    <x v="992"/>
    <x v="1298"/>
    <x v="1"/>
    <s v="MC-17425"/>
    <s v="Mark Cousins"/>
    <x v="1"/>
    <x v="0"/>
    <x v="22"/>
    <s v="Illinois"/>
    <x v="36"/>
    <x v="2"/>
    <x v="851"/>
    <x v="2"/>
    <x v="16"/>
    <x v="844"/>
    <n v="719.976"/>
    <n v="3"/>
    <n v="0.2"/>
    <n v="134.99549999999999"/>
    <n v="575.98080000000004"/>
    <n v="143.99520000000001"/>
    <x v="2"/>
    <x v="5"/>
    <s v="Q2"/>
    <x v="5"/>
  </r>
  <r>
    <n v="8554"/>
    <s v="US-2017-102904"/>
    <x v="38"/>
    <x v="541"/>
    <x v="1"/>
    <s v="CB-12025"/>
    <s v="Cassandra Brandow"/>
    <x v="0"/>
    <x v="0"/>
    <x v="27"/>
    <s v="Alabama"/>
    <x v="33"/>
    <x v="0"/>
    <x v="701"/>
    <x v="2"/>
    <x v="11"/>
    <x v="701"/>
    <n v="239.92"/>
    <n v="8"/>
    <n v="0"/>
    <n v="23.992000000000001"/>
    <n v="239.92"/>
    <n v="0"/>
    <x v="3"/>
    <x v="0"/>
    <s v="Q4"/>
    <x v="2"/>
  </r>
  <r>
    <n v="8555"/>
    <s v="CA-2016-102092"/>
    <x v="10"/>
    <x v="440"/>
    <x v="2"/>
    <s v="PM-18940"/>
    <s v="Paul MacIntyre"/>
    <x v="0"/>
    <x v="0"/>
    <x v="24"/>
    <s v="Virginia"/>
    <x v="28"/>
    <x v="0"/>
    <x v="1000"/>
    <x v="0"/>
    <x v="3"/>
    <x v="992"/>
    <n v="1056.8599999999999"/>
    <n v="7"/>
    <n v="0"/>
    <n v="158.529"/>
    <n v="1056.8599999999999"/>
    <n v="0"/>
    <x v="0"/>
    <x v="4"/>
    <s v="Q4"/>
    <x v="5"/>
  </r>
  <r>
    <n v="8556"/>
    <s v="CA-2015-117884"/>
    <x v="204"/>
    <x v="206"/>
    <x v="3"/>
    <s v="DC-13285"/>
    <s v="Debra Catini"/>
    <x v="0"/>
    <x v="0"/>
    <x v="369"/>
    <s v="Florida"/>
    <x v="452"/>
    <x v="0"/>
    <x v="428"/>
    <x v="2"/>
    <x v="11"/>
    <x v="428"/>
    <n v="447.94400000000002"/>
    <n v="7"/>
    <n v="0.2"/>
    <n v="89.588800000000006"/>
    <n v="358.35520000000002"/>
    <n v="89.588800000000006"/>
    <x v="1"/>
    <x v="10"/>
    <s v="Q1"/>
    <x v="1"/>
  </r>
  <r>
    <n v="8557"/>
    <s v="CA-2015-117884"/>
    <x v="204"/>
    <x v="206"/>
    <x v="3"/>
    <s v="DC-13285"/>
    <s v="Debra Catini"/>
    <x v="0"/>
    <x v="0"/>
    <x v="369"/>
    <s v="Florida"/>
    <x v="452"/>
    <x v="0"/>
    <x v="1751"/>
    <x v="1"/>
    <x v="4"/>
    <x v="1741"/>
    <n v="150.40799999999999"/>
    <n v="9"/>
    <n v="0.2"/>
    <n v="-33.841799999999999"/>
    <n v="120.32639999999999"/>
    <n v="30.081599999999998"/>
    <x v="1"/>
    <x v="10"/>
    <s v="Q1"/>
    <x v="1"/>
  </r>
  <r>
    <n v="8558"/>
    <s v="CA-2016-132829"/>
    <x v="443"/>
    <x v="1296"/>
    <x v="0"/>
    <s v="LA-16780"/>
    <s v="Laura Armstrong"/>
    <x v="1"/>
    <x v="0"/>
    <x v="12"/>
    <s v="Texas"/>
    <x v="16"/>
    <x v="2"/>
    <x v="867"/>
    <x v="2"/>
    <x v="7"/>
    <x v="861"/>
    <n v="453.57600000000002"/>
    <n v="3"/>
    <n v="0.2"/>
    <n v="39.687899999999999"/>
    <n v="362.86080000000004"/>
    <n v="90.71520000000001"/>
    <x v="0"/>
    <x v="4"/>
    <s v="Q4"/>
    <x v="5"/>
  </r>
  <r>
    <n v="8559"/>
    <s v="CA-2016-132829"/>
    <x v="443"/>
    <x v="1296"/>
    <x v="0"/>
    <s v="LA-16780"/>
    <s v="Laura Armstrong"/>
    <x v="1"/>
    <x v="0"/>
    <x v="12"/>
    <s v="Texas"/>
    <x v="16"/>
    <x v="2"/>
    <x v="1621"/>
    <x v="1"/>
    <x v="2"/>
    <x v="1612"/>
    <n v="45.36"/>
    <n v="9"/>
    <n v="0.2"/>
    <n v="14.742000000000001"/>
    <n v="36.288000000000004"/>
    <n v="9.072000000000001"/>
    <x v="0"/>
    <x v="4"/>
    <s v="Q4"/>
    <x v="5"/>
  </r>
  <r>
    <n v="8560"/>
    <s v="CA-2016-132829"/>
    <x v="443"/>
    <x v="1296"/>
    <x v="0"/>
    <s v="LA-16780"/>
    <s v="Laura Armstrong"/>
    <x v="1"/>
    <x v="0"/>
    <x v="12"/>
    <s v="Texas"/>
    <x v="16"/>
    <x v="2"/>
    <x v="1191"/>
    <x v="2"/>
    <x v="7"/>
    <x v="1176"/>
    <n v="287.88"/>
    <n v="3"/>
    <n v="0.2"/>
    <n v="35.984999999999999"/>
    <n v="230.304"/>
    <n v="57.576000000000001"/>
    <x v="0"/>
    <x v="4"/>
    <s v="Q4"/>
    <x v="5"/>
  </r>
  <r>
    <n v="8561"/>
    <s v="CA-2016-132829"/>
    <x v="443"/>
    <x v="1296"/>
    <x v="0"/>
    <s v="LA-16780"/>
    <s v="Laura Armstrong"/>
    <x v="1"/>
    <x v="0"/>
    <x v="12"/>
    <s v="Texas"/>
    <x v="16"/>
    <x v="2"/>
    <x v="1514"/>
    <x v="2"/>
    <x v="7"/>
    <x v="1501"/>
    <n v="131.88"/>
    <n v="3"/>
    <n v="0.2"/>
    <n v="14.836499999999999"/>
    <n v="105.504"/>
    <n v="26.376000000000001"/>
    <x v="0"/>
    <x v="4"/>
    <s v="Q4"/>
    <x v="5"/>
  </r>
  <r>
    <n v="8562"/>
    <s v="CA-2016-132829"/>
    <x v="443"/>
    <x v="1296"/>
    <x v="0"/>
    <s v="LA-16780"/>
    <s v="Laura Armstrong"/>
    <x v="1"/>
    <x v="0"/>
    <x v="12"/>
    <s v="Texas"/>
    <x v="16"/>
    <x v="2"/>
    <x v="396"/>
    <x v="0"/>
    <x v="5"/>
    <x v="397"/>
    <n v="2.3279999999999998"/>
    <n v="2"/>
    <n v="0.6"/>
    <n v="-0.75660000000000005"/>
    <n v="0.93120000000000003"/>
    <n v="1.3967999999999998"/>
    <x v="0"/>
    <x v="4"/>
    <s v="Q4"/>
    <x v="5"/>
  </r>
  <r>
    <n v="8563"/>
    <s v="CA-2016-123540"/>
    <x v="1197"/>
    <x v="996"/>
    <x v="0"/>
    <s v="DJ-13420"/>
    <s v="Denny Joy"/>
    <x v="1"/>
    <x v="0"/>
    <x v="158"/>
    <s v="Wisconsin"/>
    <x v="201"/>
    <x v="2"/>
    <x v="1003"/>
    <x v="0"/>
    <x v="1"/>
    <x v="995"/>
    <n v="1454.9"/>
    <n v="5"/>
    <n v="0"/>
    <n v="378.274"/>
    <n v="1454.9"/>
    <n v="0"/>
    <x v="0"/>
    <x v="3"/>
    <s v="Q2"/>
    <x v="3"/>
  </r>
  <r>
    <n v="8564"/>
    <s v="US-2017-108315"/>
    <x v="504"/>
    <x v="605"/>
    <x v="1"/>
    <s v="MH-18115"/>
    <s v="Mick Hernandez"/>
    <x v="2"/>
    <x v="0"/>
    <x v="508"/>
    <s v="Florida"/>
    <x v="605"/>
    <x v="0"/>
    <x v="973"/>
    <x v="1"/>
    <x v="8"/>
    <x v="967"/>
    <n v="4.8419999999999996"/>
    <n v="3"/>
    <n v="0.7"/>
    <n v="-3.5508000000000002"/>
    <n v="1.4526000000000001"/>
    <n v="3.3893999999999997"/>
    <x v="3"/>
    <x v="3"/>
    <s v="Q2"/>
    <x v="1"/>
  </r>
  <r>
    <n v="8565"/>
    <s v="US-2017-108315"/>
    <x v="504"/>
    <x v="605"/>
    <x v="1"/>
    <s v="MH-18115"/>
    <s v="Mick Hernandez"/>
    <x v="2"/>
    <x v="0"/>
    <x v="508"/>
    <s v="Florida"/>
    <x v="605"/>
    <x v="0"/>
    <x v="1762"/>
    <x v="0"/>
    <x v="5"/>
    <x v="1751"/>
    <n v="220.70400000000001"/>
    <n v="6"/>
    <n v="0.2"/>
    <n v="-8.2764000000000006"/>
    <n v="176.56320000000002"/>
    <n v="44.140800000000006"/>
    <x v="3"/>
    <x v="3"/>
    <s v="Q2"/>
    <x v="1"/>
  </r>
  <r>
    <n v="8566"/>
    <s v="CA-2016-134110"/>
    <x v="1019"/>
    <x v="1058"/>
    <x v="2"/>
    <s v="BG-11035"/>
    <s v="Barry Gonzalez"/>
    <x v="0"/>
    <x v="0"/>
    <x v="398"/>
    <s v="Texas"/>
    <x v="484"/>
    <x v="2"/>
    <x v="1480"/>
    <x v="2"/>
    <x v="7"/>
    <x v="1467"/>
    <n v="67.176000000000002"/>
    <n v="3"/>
    <n v="0.2"/>
    <n v="6.7176"/>
    <n v="53.740800000000007"/>
    <n v="13.435200000000002"/>
    <x v="0"/>
    <x v="0"/>
    <s v="Q4"/>
    <x v="6"/>
  </r>
  <r>
    <n v="8567"/>
    <s v="CA-2016-134110"/>
    <x v="1019"/>
    <x v="1058"/>
    <x v="2"/>
    <s v="BG-11035"/>
    <s v="Barry Gonzalez"/>
    <x v="0"/>
    <x v="0"/>
    <x v="398"/>
    <s v="Texas"/>
    <x v="484"/>
    <x v="2"/>
    <x v="1393"/>
    <x v="1"/>
    <x v="10"/>
    <x v="1379"/>
    <n v="15.231999999999999"/>
    <n v="4"/>
    <n v="0.2"/>
    <n v="5.5216000000000003"/>
    <n v="12.185600000000001"/>
    <n v="3.0464000000000002"/>
    <x v="0"/>
    <x v="0"/>
    <s v="Q4"/>
    <x v="6"/>
  </r>
  <r>
    <n v="8568"/>
    <s v="US-2016-136581"/>
    <x v="338"/>
    <x v="357"/>
    <x v="2"/>
    <s v="SV-20365"/>
    <s v="Seth Vernon"/>
    <x v="0"/>
    <x v="0"/>
    <x v="21"/>
    <s v="Ohio"/>
    <x v="411"/>
    <x v="3"/>
    <x v="1290"/>
    <x v="1"/>
    <x v="10"/>
    <x v="1276"/>
    <n v="31.103999999999999"/>
    <n v="6"/>
    <n v="0.2"/>
    <n v="10.8864"/>
    <n v="24.883200000000002"/>
    <n v="6.2208000000000006"/>
    <x v="0"/>
    <x v="0"/>
    <s v="Q4"/>
    <x v="6"/>
  </r>
  <r>
    <n v="8569"/>
    <s v="CA-2016-162390"/>
    <x v="409"/>
    <x v="485"/>
    <x v="1"/>
    <s v="DP-13105"/>
    <s v="Dave Poirier"/>
    <x v="1"/>
    <x v="0"/>
    <x v="337"/>
    <s v="New York"/>
    <x v="418"/>
    <x v="3"/>
    <x v="1591"/>
    <x v="1"/>
    <x v="8"/>
    <x v="1583"/>
    <n v="968.74400000000003"/>
    <n v="7"/>
    <n v="0.2"/>
    <n v="314.84179999999998"/>
    <n v="774.99520000000007"/>
    <n v="193.74880000000002"/>
    <x v="0"/>
    <x v="4"/>
    <s v="Q4"/>
    <x v="0"/>
  </r>
  <r>
    <n v="8570"/>
    <s v="CA-2016-162390"/>
    <x v="409"/>
    <x v="485"/>
    <x v="1"/>
    <s v="DP-13105"/>
    <s v="Dave Poirier"/>
    <x v="1"/>
    <x v="0"/>
    <x v="337"/>
    <s v="New York"/>
    <x v="418"/>
    <x v="3"/>
    <x v="94"/>
    <x v="1"/>
    <x v="8"/>
    <x v="94"/>
    <n v="222.352"/>
    <n v="13"/>
    <n v="0.2"/>
    <n v="77.8232"/>
    <n v="177.88160000000002"/>
    <n v="44.470400000000005"/>
    <x v="0"/>
    <x v="4"/>
    <s v="Q4"/>
    <x v="0"/>
  </r>
  <r>
    <n v="8571"/>
    <s v="CA-2016-162390"/>
    <x v="409"/>
    <x v="485"/>
    <x v="1"/>
    <s v="DP-13105"/>
    <s v="Dave Poirier"/>
    <x v="1"/>
    <x v="0"/>
    <x v="337"/>
    <s v="New York"/>
    <x v="418"/>
    <x v="3"/>
    <x v="851"/>
    <x v="2"/>
    <x v="16"/>
    <x v="844"/>
    <n v="479.98399999999998"/>
    <n v="2"/>
    <n v="0.2"/>
    <n v="89.997"/>
    <n v="383.98720000000003"/>
    <n v="95.996800000000007"/>
    <x v="0"/>
    <x v="4"/>
    <s v="Q4"/>
    <x v="0"/>
  </r>
  <r>
    <n v="8572"/>
    <s v="CA-2016-162222"/>
    <x v="1015"/>
    <x v="187"/>
    <x v="3"/>
    <s v="SR-20740"/>
    <s v="Steven Roelle"/>
    <x v="2"/>
    <x v="0"/>
    <x v="61"/>
    <s v="Texas"/>
    <x v="176"/>
    <x v="2"/>
    <x v="1117"/>
    <x v="1"/>
    <x v="10"/>
    <x v="1105"/>
    <n v="10.272"/>
    <n v="3"/>
    <n v="0.2"/>
    <n v="3.21"/>
    <n v="8.2176000000000009"/>
    <n v="2.0544000000000002"/>
    <x v="0"/>
    <x v="3"/>
    <s v="Q2"/>
    <x v="1"/>
  </r>
  <r>
    <n v="8573"/>
    <s v="CA-2014-121629"/>
    <x v="683"/>
    <x v="589"/>
    <x v="1"/>
    <s v="BT-11680"/>
    <s v="Brian Thompson"/>
    <x v="0"/>
    <x v="0"/>
    <x v="12"/>
    <s v="Texas"/>
    <x v="16"/>
    <x v="2"/>
    <x v="1093"/>
    <x v="2"/>
    <x v="15"/>
    <x v="1083"/>
    <n v="998.85"/>
    <n v="5"/>
    <n v="0.4"/>
    <n v="-199.77"/>
    <n v="599.30999999999995"/>
    <n v="399.54"/>
    <x v="2"/>
    <x v="0"/>
    <s v="Q4"/>
    <x v="5"/>
  </r>
  <r>
    <n v="8574"/>
    <s v="CA-2015-164623"/>
    <x v="1182"/>
    <x v="1181"/>
    <x v="2"/>
    <s v="MS-17770"/>
    <s v="Maxwell Schwartz"/>
    <x v="0"/>
    <x v="0"/>
    <x v="20"/>
    <s v="New York"/>
    <x v="45"/>
    <x v="3"/>
    <x v="33"/>
    <x v="1"/>
    <x v="10"/>
    <x v="33"/>
    <n v="24.56"/>
    <n v="2"/>
    <n v="0"/>
    <n v="11.543200000000001"/>
    <n v="24.56"/>
    <n v="0"/>
    <x v="1"/>
    <x v="2"/>
    <s v="Q4"/>
    <x v="0"/>
  </r>
  <r>
    <n v="8575"/>
    <s v="CA-2014-159849"/>
    <x v="111"/>
    <x v="76"/>
    <x v="3"/>
    <s v="JK-15640"/>
    <s v="Jim Kriz"/>
    <x v="2"/>
    <x v="0"/>
    <x v="8"/>
    <s v="California"/>
    <x v="94"/>
    <x v="1"/>
    <x v="969"/>
    <x v="1"/>
    <x v="13"/>
    <x v="962"/>
    <n v="5.67"/>
    <n v="3"/>
    <n v="0"/>
    <n v="0.1134"/>
    <n v="5.67"/>
    <n v="0"/>
    <x v="2"/>
    <x v="8"/>
    <s v="Q3"/>
    <x v="5"/>
  </r>
  <r>
    <n v="8576"/>
    <s v="CA-2017-101273"/>
    <x v="151"/>
    <x v="624"/>
    <x v="0"/>
    <s v="ST-20530"/>
    <s v="Shui Tom"/>
    <x v="0"/>
    <x v="0"/>
    <x v="370"/>
    <s v="Florida"/>
    <x v="453"/>
    <x v="0"/>
    <x v="566"/>
    <x v="1"/>
    <x v="9"/>
    <x v="566"/>
    <n v="14.336"/>
    <n v="4"/>
    <n v="0.2"/>
    <n v="0.89600000000000002"/>
    <n v="11.468800000000002"/>
    <n v="2.8672000000000004"/>
    <x v="3"/>
    <x v="6"/>
    <s v="Q3"/>
    <x v="1"/>
  </r>
  <r>
    <n v="8577"/>
    <s v="CA-2017-106747"/>
    <x v="445"/>
    <x v="446"/>
    <x v="2"/>
    <s v="TS-21505"/>
    <s v="Tony Sayre"/>
    <x v="0"/>
    <x v="0"/>
    <x v="3"/>
    <s v="New Hampshire"/>
    <x v="208"/>
    <x v="3"/>
    <x v="743"/>
    <x v="0"/>
    <x v="5"/>
    <x v="741"/>
    <n v="102.3"/>
    <n v="1"/>
    <n v="0"/>
    <n v="26.597999999999999"/>
    <n v="102.3"/>
    <n v="0"/>
    <x v="3"/>
    <x v="7"/>
    <s v="Q3"/>
    <x v="2"/>
  </r>
  <r>
    <n v="8578"/>
    <s v="CA-2017-146164"/>
    <x v="66"/>
    <x v="738"/>
    <x v="1"/>
    <s v="CM-12190"/>
    <s v="Charlotte Melton"/>
    <x v="0"/>
    <x v="0"/>
    <x v="30"/>
    <s v="Minnesota"/>
    <x v="38"/>
    <x v="2"/>
    <x v="335"/>
    <x v="0"/>
    <x v="3"/>
    <x v="335"/>
    <n v="607.52"/>
    <n v="2"/>
    <n v="0"/>
    <n v="97.203199999999995"/>
    <n v="607.52"/>
    <n v="0"/>
    <x v="3"/>
    <x v="4"/>
    <s v="Q4"/>
    <x v="5"/>
  </r>
  <r>
    <n v="8579"/>
    <s v="CA-2017-146164"/>
    <x v="66"/>
    <x v="738"/>
    <x v="1"/>
    <s v="CM-12190"/>
    <s v="Charlotte Melton"/>
    <x v="0"/>
    <x v="0"/>
    <x v="30"/>
    <s v="Minnesota"/>
    <x v="38"/>
    <x v="2"/>
    <x v="230"/>
    <x v="1"/>
    <x v="4"/>
    <x v="450"/>
    <n v="31.16"/>
    <n v="2"/>
    <n v="0"/>
    <n v="7.79"/>
    <n v="31.16"/>
    <n v="0"/>
    <x v="3"/>
    <x v="4"/>
    <s v="Q4"/>
    <x v="5"/>
  </r>
  <r>
    <n v="8580"/>
    <s v="CA-2016-111605"/>
    <x v="797"/>
    <x v="771"/>
    <x v="1"/>
    <s v="JW-15955"/>
    <s v="Joni Wasserman"/>
    <x v="0"/>
    <x v="0"/>
    <x v="103"/>
    <s v="Kentucky"/>
    <x v="175"/>
    <x v="0"/>
    <x v="1796"/>
    <x v="1"/>
    <x v="2"/>
    <x v="1786"/>
    <n v="2.61"/>
    <n v="1"/>
    <n v="0"/>
    <n v="1.2005999999999999"/>
    <n v="2.61"/>
    <n v="0"/>
    <x v="0"/>
    <x v="4"/>
    <s v="Q4"/>
    <x v="0"/>
  </r>
  <r>
    <n v="8581"/>
    <s v="CA-2014-130673"/>
    <x v="671"/>
    <x v="707"/>
    <x v="0"/>
    <s v="MC-17590"/>
    <s v="Matt Collister"/>
    <x v="1"/>
    <x v="0"/>
    <x v="509"/>
    <s v="Texas"/>
    <x v="606"/>
    <x v="2"/>
    <x v="1781"/>
    <x v="0"/>
    <x v="5"/>
    <x v="1771"/>
    <n v="10.332000000000001"/>
    <n v="3"/>
    <n v="0.6"/>
    <n v="-5.9409000000000001"/>
    <n v="4.1328000000000005"/>
    <n v="6.1992000000000003"/>
    <x v="2"/>
    <x v="5"/>
    <s v="Q2"/>
    <x v="0"/>
  </r>
  <r>
    <n v="8582"/>
    <s v="CA-2014-130673"/>
    <x v="671"/>
    <x v="707"/>
    <x v="0"/>
    <s v="MC-17590"/>
    <s v="Matt Collister"/>
    <x v="1"/>
    <x v="0"/>
    <x v="509"/>
    <s v="Texas"/>
    <x v="606"/>
    <x v="2"/>
    <x v="730"/>
    <x v="1"/>
    <x v="10"/>
    <x v="729"/>
    <n v="10.368"/>
    <n v="2"/>
    <n v="0.2"/>
    <n v="3.6288"/>
    <n v="8.2944000000000013"/>
    <n v="2.0736000000000003"/>
    <x v="2"/>
    <x v="5"/>
    <s v="Q2"/>
    <x v="0"/>
  </r>
  <r>
    <n v="8583"/>
    <s v="CA-2014-130673"/>
    <x v="671"/>
    <x v="707"/>
    <x v="0"/>
    <s v="MC-17590"/>
    <s v="Matt Collister"/>
    <x v="1"/>
    <x v="0"/>
    <x v="509"/>
    <s v="Texas"/>
    <x v="606"/>
    <x v="2"/>
    <x v="1421"/>
    <x v="2"/>
    <x v="11"/>
    <x v="1409"/>
    <n v="20.783999999999999"/>
    <n v="2"/>
    <n v="0.2"/>
    <n v="-3.6372"/>
    <n v="16.627199999999998"/>
    <n v="4.1567999999999996"/>
    <x v="2"/>
    <x v="5"/>
    <s v="Q2"/>
    <x v="0"/>
  </r>
  <r>
    <n v="8584"/>
    <s v="CA-2014-130673"/>
    <x v="671"/>
    <x v="707"/>
    <x v="0"/>
    <s v="MC-17590"/>
    <s v="Matt Collister"/>
    <x v="1"/>
    <x v="0"/>
    <x v="509"/>
    <s v="Texas"/>
    <x v="606"/>
    <x v="2"/>
    <x v="1764"/>
    <x v="1"/>
    <x v="4"/>
    <x v="1753"/>
    <n v="66.959999999999994"/>
    <n v="5"/>
    <n v="0.2"/>
    <n v="-13.391999999999999"/>
    <n v="53.567999999999998"/>
    <n v="13.391999999999999"/>
    <x v="2"/>
    <x v="5"/>
    <s v="Q2"/>
    <x v="0"/>
  </r>
  <r>
    <n v="8585"/>
    <s v="CA-2014-104808"/>
    <x v="519"/>
    <x v="561"/>
    <x v="0"/>
    <s v="MH-17440"/>
    <s v="Mark Haberlin"/>
    <x v="1"/>
    <x v="0"/>
    <x v="194"/>
    <s v="California"/>
    <x v="245"/>
    <x v="1"/>
    <x v="828"/>
    <x v="1"/>
    <x v="8"/>
    <x v="824"/>
    <n v="17.248000000000001"/>
    <n v="2"/>
    <n v="0.2"/>
    <n v="6.0368000000000004"/>
    <n v="13.798400000000001"/>
    <n v="3.4496000000000002"/>
    <x v="2"/>
    <x v="11"/>
    <s v="Q1"/>
    <x v="0"/>
  </r>
  <r>
    <n v="8586"/>
    <s v="US-2017-132927"/>
    <x v="34"/>
    <x v="159"/>
    <x v="1"/>
    <s v="RD-19720"/>
    <s v="Roger Demir"/>
    <x v="0"/>
    <x v="0"/>
    <x v="10"/>
    <s v="Pennsylvania"/>
    <x v="63"/>
    <x v="3"/>
    <x v="1085"/>
    <x v="1"/>
    <x v="8"/>
    <x v="1075"/>
    <n v="11.087999999999999"/>
    <n v="7"/>
    <n v="0.7"/>
    <n v="-8.1311999999999998"/>
    <n v="3.3264000000000005"/>
    <n v="7.7615999999999987"/>
    <x v="3"/>
    <x v="4"/>
    <s v="Q4"/>
    <x v="3"/>
  </r>
  <r>
    <n v="8587"/>
    <s v="CA-2017-162015"/>
    <x v="497"/>
    <x v="11"/>
    <x v="1"/>
    <s v="KB-16240"/>
    <s v="Karen Bern"/>
    <x v="1"/>
    <x v="0"/>
    <x v="1"/>
    <s v="California"/>
    <x v="13"/>
    <x v="1"/>
    <x v="217"/>
    <x v="2"/>
    <x v="11"/>
    <x v="218"/>
    <n v="1287.45"/>
    <n v="5"/>
    <n v="0"/>
    <n v="244.6155"/>
    <n v="1287.45"/>
    <n v="0"/>
    <x v="3"/>
    <x v="7"/>
    <s v="Q3"/>
    <x v="0"/>
  </r>
  <r>
    <n v="8588"/>
    <s v="CA-2017-162015"/>
    <x v="497"/>
    <x v="11"/>
    <x v="1"/>
    <s v="KB-16240"/>
    <s v="Karen Bern"/>
    <x v="1"/>
    <x v="0"/>
    <x v="1"/>
    <s v="California"/>
    <x v="13"/>
    <x v="1"/>
    <x v="731"/>
    <x v="1"/>
    <x v="9"/>
    <x v="730"/>
    <n v="168.1"/>
    <n v="5"/>
    <n v="0"/>
    <n v="43.706000000000003"/>
    <n v="168.1"/>
    <n v="0"/>
    <x v="3"/>
    <x v="7"/>
    <s v="Q3"/>
    <x v="0"/>
  </r>
  <r>
    <n v="8589"/>
    <s v="CA-2015-138492"/>
    <x v="1060"/>
    <x v="1299"/>
    <x v="1"/>
    <s v="FC-14335"/>
    <s v="Fred Chung"/>
    <x v="1"/>
    <x v="0"/>
    <x v="10"/>
    <s v="Pennsylvania"/>
    <x v="11"/>
    <x v="3"/>
    <x v="571"/>
    <x v="1"/>
    <x v="4"/>
    <x v="571"/>
    <n v="51.968000000000004"/>
    <n v="2"/>
    <n v="0.2"/>
    <n v="-10.393599999999999"/>
    <n v="41.574400000000004"/>
    <n v="10.393600000000001"/>
    <x v="1"/>
    <x v="5"/>
    <s v="Q2"/>
    <x v="5"/>
  </r>
  <r>
    <n v="8590"/>
    <s v="CA-2017-145338"/>
    <x v="926"/>
    <x v="1085"/>
    <x v="2"/>
    <s v="BD-11770"/>
    <s v="Bryan Davis"/>
    <x v="0"/>
    <x v="0"/>
    <x v="10"/>
    <s v="Pennsylvania"/>
    <x v="74"/>
    <x v="3"/>
    <x v="79"/>
    <x v="1"/>
    <x v="6"/>
    <x v="79"/>
    <n v="4.7679999999999998"/>
    <n v="2"/>
    <n v="0.2"/>
    <n v="0.4768"/>
    <n v="3.8144"/>
    <n v="0.9536"/>
    <x v="3"/>
    <x v="9"/>
    <s v="Q1"/>
    <x v="1"/>
  </r>
  <r>
    <n v="8591"/>
    <s v="CA-2017-126676"/>
    <x v="365"/>
    <x v="147"/>
    <x v="2"/>
    <s v="FH-14365"/>
    <s v="Fred Hopkins"/>
    <x v="1"/>
    <x v="0"/>
    <x v="337"/>
    <s v="New York"/>
    <x v="418"/>
    <x v="3"/>
    <x v="1510"/>
    <x v="1"/>
    <x v="12"/>
    <x v="1497"/>
    <n v="7.98"/>
    <n v="3"/>
    <n v="0"/>
    <n v="3.9102000000000001"/>
    <n v="7.98"/>
    <n v="0"/>
    <x v="3"/>
    <x v="8"/>
    <s v="Q3"/>
    <x v="5"/>
  </r>
  <r>
    <n v="8592"/>
    <s v="CA-2017-101700"/>
    <x v="756"/>
    <x v="732"/>
    <x v="2"/>
    <s v="SO-20335"/>
    <s v="Sean O'Donnell"/>
    <x v="0"/>
    <x v="0"/>
    <x v="510"/>
    <s v="Colorado"/>
    <x v="607"/>
    <x v="1"/>
    <x v="1040"/>
    <x v="1"/>
    <x v="12"/>
    <x v="153"/>
    <n v="18.687999999999999"/>
    <n v="2"/>
    <n v="0.2"/>
    <n v="7.008"/>
    <n v="14.9504"/>
    <n v="3.7376"/>
    <x v="3"/>
    <x v="3"/>
    <s v="Q2"/>
    <x v="1"/>
  </r>
  <r>
    <n v="8593"/>
    <s v="CA-2017-101700"/>
    <x v="756"/>
    <x v="732"/>
    <x v="2"/>
    <s v="SO-20335"/>
    <s v="Sean O'Donnell"/>
    <x v="0"/>
    <x v="0"/>
    <x v="510"/>
    <s v="Colorado"/>
    <x v="607"/>
    <x v="1"/>
    <x v="1721"/>
    <x v="0"/>
    <x v="5"/>
    <x v="1708"/>
    <n v="11.664"/>
    <n v="3"/>
    <n v="0.2"/>
    <n v="3.3534000000000002"/>
    <n v="9.3312000000000008"/>
    <n v="2.3328000000000002"/>
    <x v="3"/>
    <x v="3"/>
    <s v="Q2"/>
    <x v="1"/>
  </r>
  <r>
    <n v="8594"/>
    <s v="CA-2017-159667"/>
    <x v="45"/>
    <x v="87"/>
    <x v="1"/>
    <s v="PM-19135"/>
    <s v="Peter McVee"/>
    <x v="2"/>
    <x v="0"/>
    <x v="108"/>
    <s v="Florida"/>
    <x v="133"/>
    <x v="0"/>
    <x v="428"/>
    <x v="2"/>
    <x v="11"/>
    <x v="428"/>
    <n v="191.976"/>
    <n v="3"/>
    <n v="0.2"/>
    <n v="38.395200000000003"/>
    <n v="153.58080000000001"/>
    <n v="38.395200000000003"/>
    <x v="3"/>
    <x v="0"/>
    <s v="Q4"/>
    <x v="6"/>
  </r>
  <r>
    <n v="8595"/>
    <s v="CA-2017-159667"/>
    <x v="45"/>
    <x v="87"/>
    <x v="1"/>
    <s v="PM-19135"/>
    <s v="Peter McVee"/>
    <x v="2"/>
    <x v="0"/>
    <x v="108"/>
    <s v="Florida"/>
    <x v="133"/>
    <x v="0"/>
    <x v="1807"/>
    <x v="2"/>
    <x v="7"/>
    <x v="1797"/>
    <n v="499.16800000000001"/>
    <n v="4"/>
    <n v="0.2"/>
    <n v="31.198"/>
    <n v="399.33440000000002"/>
    <n v="99.833600000000004"/>
    <x v="3"/>
    <x v="0"/>
    <s v="Q4"/>
    <x v="6"/>
  </r>
  <r>
    <n v="8596"/>
    <s v="CA-2014-111934"/>
    <x v="952"/>
    <x v="1278"/>
    <x v="2"/>
    <s v="GD-14590"/>
    <s v="Giulietta Dortch"/>
    <x v="1"/>
    <x v="0"/>
    <x v="81"/>
    <s v="Virginia"/>
    <x v="101"/>
    <x v="0"/>
    <x v="990"/>
    <x v="1"/>
    <x v="8"/>
    <x v="305"/>
    <n v="11.88"/>
    <n v="2"/>
    <n v="0"/>
    <n v="5.3460000000000001"/>
    <n v="11.88"/>
    <n v="0"/>
    <x v="2"/>
    <x v="5"/>
    <s v="Q2"/>
    <x v="2"/>
  </r>
  <r>
    <n v="8597"/>
    <s v="CA-2014-111934"/>
    <x v="952"/>
    <x v="1278"/>
    <x v="2"/>
    <s v="GD-14590"/>
    <s v="Giulietta Dortch"/>
    <x v="1"/>
    <x v="0"/>
    <x v="81"/>
    <s v="Virginia"/>
    <x v="101"/>
    <x v="0"/>
    <x v="258"/>
    <x v="1"/>
    <x v="10"/>
    <x v="33"/>
    <n v="35.44"/>
    <n v="1"/>
    <n v="0"/>
    <n v="16.6568"/>
    <n v="35.44"/>
    <n v="0"/>
    <x v="2"/>
    <x v="5"/>
    <s v="Q2"/>
    <x v="2"/>
  </r>
  <r>
    <n v="8598"/>
    <s v="US-2016-117387"/>
    <x v="189"/>
    <x v="894"/>
    <x v="1"/>
    <s v="PA-19060"/>
    <s v="Pete Armstrong"/>
    <x v="2"/>
    <x v="0"/>
    <x v="8"/>
    <s v="California"/>
    <x v="34"/>
    <x v="1"/>
    <x v="1786"/>
    <x v="1"/>
    <x v="8"/>
    <x v="1776"/>
    <n v="67.135999999999996"/>
    <n v="4"/>
    <n v="0.2"/>
    <n v="25.175999999999998"/>
    <n v="53.708799999999997"/>
    <n v="13.427199999999999"/>
    <x v="0"/>
    <x v="2"/>
    <s v="Q4"/>
    <x v="6"/>
  </r>
  <r>
    <n v="8599"/>
    <s v="CA-2014-141110"/>
    <x v="35"/>
    <x v="34"/>
    <x v="1"/>
    <s v="LS-17200"/>
    <s v="Luke Schmidt"/>
    <x v="1"/>
    <x v="0"/>
    <x v="201"/>
    <s v="California"/>
    <x v="252"/>
    <x v="1"/>
    <x v="751"/>
    <x v="1"/>
    <x v="8"/>
    <x v="749"/>
    <n v="4.32"/>
    <n v="3"/>
    <n v="0.2"/>
    <n v="1.512"/>
    <n v="3.4560000000000004"/>
    <n v="0.8640000000000001"/>
    <x v="2"/>
    <x v="0"/>
    <s v="Q4"/>
    <x v="4"/>
  </r>
  <r>
    <n v="8600"/>
    <s v="CA-2014-141110"/>
    <x v="35"/>
    <x v="34"/>
    <x v="1"/>
    <s v="LS-17200"/>
    <s v="Luke Schmidt"/>
    <x v="1"/>
    <x v="0"/>
    <x v="201"/>
    <s v="California"/>
    <x v="252"/>
    <x v="1"/>
    <x v="1025"/>
    <x v="1"/>
    <x v="10"/>
    <x v="1016"/>
    <n v="14.94"/>
    <n v="3"/>
    <n v="0"/>
    <n v="7.0217999999999998"/>
    <n v="14.94"/>
    <n v="0"/>
    <x v="2"/>
    <x v="0"/>
    <s v="Q4"/>
    <x v="4"/>
  </r>
  <r>
    <n v="8601"/>
    <s v="CA-2014-141110"/>
    <x v="35"/>
    <x v="34"/>
    <x v="1"/>
    <s v="LS-17200"/>
    <s v="Luke Schmidt"/>
    <x v="1"/>
    <x v="0"/>
    <x v="201"/>
    <s v="California"/>
    <x v="252"/>
    <x v="1"/>
    <x v="1266"/>
    <x v="1"/>
    <x v="9"/>
    <x v="1250"/>
    <n v="40.54"/>
    <n v="2"/>
    <n v="0"/>
    <n v="11.3512"/>
    <n v="40.54"/>
    <n v="0"/>
    <x v="2"/>
    <x v="0"/>
    <s v="Q4"/>
    <x v="4"/>
  </r>
  <r>
    <n v="8602"/>
    <s v="CA-2014-141110"/>
    <x v="35"/>
    <x v="34"/>
    <x v="1"/>
    <s v="LS-17200"/>
    <s v="Luke Schmidt"/>
    <x v="1"/>
    <x v="0"/>
    <x v="201"/>
    <s v="California"/>
    <x v="252"/>
    <x v="1"/>
    <x v="1316"/>
    <x v="1"/>
    <x v="8"/>
    <x v="1302"/>
    <n v="7.3120000000000003"/>
    <n v="1"/>
    <n v="0.2"/>
    <n v="2.5592000000000001"/>
    <n v="5.8496000000000006"/>
    <n v="1.4624000000000001"/>
    <x v="2"/>
    <x v="0"/>
    <s v="Q4"/>
    <x v="4"/>
  </r>
  <r>
    <n v="8603"/>
    <s v="US-2014-133949"/>
    <x v="520"/>
    <x v="252"/>
    <x v="3"/>
    <s v="JL-15175"/>
    <s v="James Lanier"/>
    <x v="2"/>
    <x v="0"/>
    <x v="192"/>
    <s v="Nevada"/>
    <x v="243"/>
    <x v="1"/>
    <x v="1495"/>
    <x v="2"/>
    <x v="7"/>
    <x v="1483"/>
    <n v="475.94400000000002"/>
    <n v="7"/>
    <n v="0.2"/>
    <n v="59.493000000000002"/>
    <n v="380.75520000000006"/>
    <n v="95.188800000000015"/>
    <x v="2"/>
    <x v="4"/>
    <s v="Q4"/>
    <x v="4"/>
  </r>
  <r>
    <n v="8604"/>
    <s v="US-2016-116365"/>
    <x v="835"/>
    <x v="1166"/>
    <x v="1"/>
    <s v="CA-12310"/>
    <s v="Christine Abelman"/>
    <x v="1"/>
    <x v="0"/>
    <x v="52"/>
    <s v="Texas"/>
    <x v="65"/>
    <x v="2"/>
    <x v="1202"/>
    <x v="2"/>
    <x v="11"/>
    <x v="1187"/>
    <n v="30.08"/>
    <n v="2"/>
    <n v="0.2"/>
    <n v="-5.2640000000000002"/>
    <n v="24.064"/>
    <n v="6.016"/>
    <x v="0"/>
    <x v="9"/>
    <s v="Q1"/>
    <x v="1"/>
  </r>
  <r>
    <n v="8605"/>
    <s v="US-2016-116365"/>
    <x v="835"/>
    <x v="1166"/>
    <x v="1"/>
    <s v="CA-12310"/>
    <s v="Christine Abelman"/>
    <x v="1"/>
    <x v="0"/>
    <x v="52"/>
    <s v="Texas"/>
    <x v="65"/>
    <x v="2"/>
    <x v="1615"/>
    <x v="2"/>
    <x v="11"/>
    <x v="1606"/>
    <n v="165.6"/>
    <n v="3"/>
    <n v="0.2"/>
    <n v="-6.21"/>
    <n v="132.47999999999999"/>
    <n v="33.119999999999997"/>
    <x v="0"/>
    <x v="9"/>
    <s v="Q1"/>
    <x v="1"/>
  </r>
  <r>
    <n v="8606"/>
    <s v="US-2016-116365"/>
    <x v="835"/>
    <x v="1166"/>
    <x v="1"/>
    <s v="CA-12310"/>
    <s v="Christine Abelman"/>
    <x v="1"/>
    <x v="0"/>
    <x v="52"/>
    <s v="Texas"/>
    <x v="65"/>
    <x v="2"/>
    <x v="1409"/>
    <x v="2"/>
    <x v="7"/>
    <x v="1396"/>
    <n v="180.96"/>
    <n v="5"/>
    <n v="0.2"/>
    <n v="13.571999999999999"/>
    <n v="144.768"/>
    <n v="36.192"/>
    <x v="0"/>
    <x v="9"/>
    <s v="Q1"/>
    <x v="1"/>
  </r>
  <r>
    <n v="8607"/>
    <s v="CA-2017-162936"/>
    <x v="238"/>
    <x v="554"/>
    <x v="1"/>
    <s v="CM-12160"/>
    <s v="Charles McCrossin"/>
    <x v="0"/>
    <x v="0"/>
    <x v="217"/>
    <s v="Massachusetts"/>
    <x v="272"/>
    <x v="3"/>
    <x v="567"/>
    <x v="2"/>
    <x v="11"/>
    <x v="567"/>
    <n v="23.18"/>
    <n v="2"/>
    <n v="0"/>
    <n v="7.6494"/>
    <n v="23.18"/>
    <n v="0"/>
    <x v="3"/>
    <x v="6"/>
    <s v="Q3"/>
    <x v="5"/>
  </r>
  <r>
    <n v="8608"/>
    <s v="CA-2014-151946"/>
    <x v="611"/>
    <x v="610"/>
    <x v="1"/>
    <s v="BT-11440"/>
    <s v="Bobby Trafton"/>
    <x v="0"/>
    <x v="0"/>
    <x v="20"/>
    <s v="New York"/>
    <x v="45"/>
    <x v="3"/>
    <x v="1146"/>
    <x v="0"/>
    <x v="5"/>
    <x v="1134"/>
    <n v="56.96"/>
    <n v="2"/>
    <n v="0"/>
    <n v="21.075199999999999"/>
    <n v="56.96"/>
    <n v="0"/>
    <x v="2"/>
    <x v="1"/>
    <s v="Q2"/>
    <x v="4"/>
  </r>
  <r>
    <n v="8609"/>
    <s v="CA-2014-151946"/>
    <x v="611"/>
    <x v="610"/>
    <x v="1"/>
    <s v="BT-11440"/>
    <s v="Bobby Trafton"/>
    <x v="0"/>
    <x v="0"/>
    <x v="20"/>
    <s v="New York"/>
    <x v="45"/>
    <x v="3"/>
    <x v="1034"/>
    <x v="1"/>
    <x v="9"/>
    <x v="1025"/>
    <n v="15.56"/>
    <n v="4"/>
    <n v="0"/>
    <n v="4.0456000000000003"/>
    <n v="15.56"/>
    <n v="0"/>
    <x v="2"/>
    <x v="1"/>
    <s v="Q2"/>
    <x v="4"/>
  </r>
  <r>
    <n v="8610"/>
    <s v="CA-2014-151946"/>
    <x v="611"/>
    <x v="610"/>
    <x v="1"/>
    <s v="BT-11440"/>
    <s v="Bobby Trafton"/>
    <x v="0"/>
    <x v="0"/>
    <x v="20"/>
    <s v="New York"/>
    <x v="45"/>
    <x v="3"/>
    <x v="587"/>
    <x v="0"/>
    <x v="0"/>
    <x v="587"/>
    <n v="353.56799999999998"/>
    <n v="2"/>
    <n v="0.2"/>
    <n v="-44.195999999999998"/>
    <n v="282.8544"/>
    <n v="70.7136"/>
    <x v="2"/>
    <x v="1"/>
    <s v="Q2"/>
    <x v="4"/>
  </r>
  <r>
    <n v="8611"/>
    <s v="CA-2014-151946"/>
    <x v="611"/>
    <x v="610"/>
    <x v="1"/>
    <s v="BT-11440"/>
    <s v="Bobby Trafton"/>
    <x v="0"/>
    <x v="0"/>
    <x v="20"/>
    <s v="New York"/>
    <x v="45"/>
    <x v="3"/>
    <x v="770"/>
    <x v="0"/>
    <x v="5"/>
    <x v="769"/>
    <n v="13.96"/>
    <n v="2"/>
    <n v="0"/>
    <n v="6.7008000000000001"/>
    <n v="13.96"/>
    <n v="0"/>
    <x v="2"/>
    <x v="1"/>
    <s v="Q2"/>
    <x v="4"/>
  </r>
  <r>
    <n v="8612"/>
    <s v="CA-2017-123624"/>
    <x v="38"/>
    <x v="251"/>
    <x v="0"/>
    <s v="SE-20110"/>
    <s v="Sanjit Engle"/>
    <x v="0"/>
    <x v="0"/>
    <x v="475"/>
    <s v="California"/>
    <x v="568"/>
    <x v="1"/>
    <x v="1350"/>
    <x v="2"/>
    <x v="11"/>
    <x v="1336"/>
    <n v="82.95"/>
    <n v="5"/>
    <n v="0"/>
    <n v="29.032499999999999"/>
    <n v="82.95"/>
    <n v="0"/>
    <x v="3"/>
    <x v="0"/>
    <s v="Q4"/>
    <x v="2"/>
  </r>
  <r>
    <n v="8613"/>
    <s v="CA-2016-146437"/>
    <x v="1198"/>
    <x v="1261"/>
    <x v="0"/>
    <s v="HG-14965"/>
    <s v="Henry Goldwyn"/>
    <x v="1"/>
    <x v="0"/>
    <x v="1"/>
    <s v="California"/>
    <x v="1"/>
    <x v="1"/>
    <x v="397"/>
    <x v="1"/>
    <x v="6"/>
    <x v="398"/>
    <n v="39.68"/>
    <n v="2"/>
    <n v="0"/>
    <n v="10.316800000000001"/>
    <n v="39.68"/>
    <n v="0"/>
    <x v="0"/>
    <x v="9"/>
    <s v="Q1"/>
    <x v="6"/>
  </r>
  <r>
    <n v="8614"/>
    <s v="CA-2016-138233"/>
    <x v="1199"/>
    <x v="954"/>
    <x v="1"/>
    <s v="PF-19165"/>
    <s v="Philip Fox"/>
    <x v="0"/>
    <x v="0"/>
    <x v="182"/>
    <s v="California"/>
    <x v="232"/>
    <x v="1"/>
    <x v="265"/>
    <x v="2"/>
    <x v="11"/>
    <x v="265"/>
    <n v="479.97"/>
    <n v="3"/>
    <n v="0"/>
    <n v="177.5889"/>
    <n v="479.97"/>
    <n v="0"/>
    <x v="0"/>
    <x v="0"/>
    <s v="Q4"/>
    <x v="4"/>
  </r>
  <r>
    <n v="8615"/>
    <s v="CA-2016-165918"/>
    <x v="545"/>
    <x v="126"/>
    <x v="1"/>
    <s v="BD-11770"/>
    <s v="Bryan Davis"/>
    <x v="0"/>
    <x v="0"/>
    <x v="156"/>
    <s v="Washington"/>
    <x v="199"/>
    <x v="1"/>
    <x v="1647"/>
    <x v="1"/>
    <x v="2"/>
    <x v="1636"/>
    <n v="7.38"/>
    <n v="2"/>
    <n v="0"/>
    <n v="3.4685999999999999"/>
    <n v="7.38"/>
    <n v="0"/>
    <x v="0"/>
    <x v="8"/>
    <s v="Q3"/>
    <x v="3"/>
  </r>
  <r>
    <n v="8616"/>
    <s v="CA-2016-165918"/>
    <x v="545"/>
    <x v="126"/>
    <x v="1"/>
    <s v="BD-11770"/>
    <s v="Bryan Davis"/>
    <x v="0"/>
    <x v="0"/>
    <x v="156"/>
    <s v="Washington"/>
    <x v="199"/>
    <x v="1"/>
    <x v="990"/>
    <x v="1"/>
    <x v="8"/>
    <x v="305"/>
    <n v="14.256"/>
    <n v="3"/>
    <n v="0.2"/>
    <n v="4.4550000000000001"/>
    <n v="11.404800000000002"/>
    <n v="2.8512000000000004"/>
    <x v="0"/>
    <x v="8"/>
    <s v="Q3"/>
    <x v="3"/>
  </r>
  <r>
    <n v="8617"/>
    <s v="CA-2016-165918"/>
    <x v="545"/>
    <x v="126"/>
    <x v="1"/>
    <s v="BD-11770"/>
    <s v="Bryan Davis"/>
    <x v="0"/>
    <x v="0"/>
    <x v="156"/>
    <s v="Washington"/>
    <x v="199"/>
    <x v="1"/>
    <x v="839"/>
    <x v="1"/>
    <x v="10"/>
    <x v="833"/>
    <n v="81.98"/>
    <n v="2"/>
    <n v="0"/>
    <n v="40.170200000000001"/>
    <n v="81.98"/>
    <n v="0"/>
    <x v="0"/>
    <x v="8"/>
    <s v="Q3"/>
    <x v="3"/>
  </r>
  <r>
    <n v="8618"/>
    <s v="CA-2016-165918"/>
    <x v="545"/>
    <x v="126"/>
    <x v="1"/>
    <s v="BD-11770"/>
    <s v="Bryan Davis"/>
    <x v="0"/>
    <x v="0"/>
    <x v="156"/>
    <s v="Washington"/>
    <x v="199"/>
    <x v="1"/>
    <x v="729"/>
    <x v="1"/>
    <x v="8"/>
    <x v="728"/>
    <n v="39.624000000000002"/>
    <n v="3"/>
    <n v="0.2"/>
    <n v="13.868399999999999"/>
    <n v="31.699200000000005"/>
    <n v="7.9248000000000012"/>
    <x v="0"/>
    <x v="8"/>
    <s v="Q3"/>
    <x v="3"/>
  </r>
  <r>
    <n v="8619"/>
    <s v="CA-2017-117513"/>
    <x v="448"/>
    <x v="494"/>
    <x v="1"/>
    <s v="BT-11395"/>
    <s v="Bill Tyler"/>
    <x v="1"/>
    <x v="0"/>
    <x v="1"/>
    <s v="California"/>
    <x v="25"/>
    <x v="1"/>
    <x v="719"/>
    <x v="0"/>
    <x v="3"/>
    <x v="718"/>
    <n v="399.67200000000003"/>
    <n v="7"/>
    <n v="0.2"/>
    <n v="-14.9877"/>
    <n v="319.73760000000004"/>
    <n v="79.934400000000011"/>
    <x v="3"/>
    <x v="10"/>
    <s v="Q1"/>
    <x v="5"/>
  </r>
  <r>
    <n v="8620"/>
    <s v="CA-2017-132437"/>
    <x v="565"/>
    <x v="462"/>
    <x v="0"/>
    <s v="EM-14095"/>
    <s v="Eudokia Martin"/>
    <x v="1"/>
    <x v="0"/>
    <x v="20"/>
    <s v="New York"/>
    <x v="23"/>
    <x v="3"/>
    <x v="1569"/>
    <x v="1"/>
    <x v="4"/>
    <x v="1560"/>
    <n v="65.12"/>
    <n v="4"/>
    <n v="0"/>
    <n v="16.9312"/>
    <n v="65.12"/>
    <n v="0"/>
    <x v="3"/>
    <x v="8"/>
    <s v="Q3"/>
    <x v="5"/>
  </r>
  <r>
    <n v="8621"/>
    <s v="US-2017-119319"/>
    <x v="44"/>
    <x v="748"/>
    <x v="0"/>
    <s v="LC-17050"/>
    <s v="Liz Carlisle"/>
    <x v="0"/>
    <x v="0"/>
    <x v="61"/>
    <s v="Texas"/>
    <x v="162"/>
    <x v="2"/>
    <x v="677"/>
    <x v="0"/>
    <x v="5"/>
    <x v="677"/>
    <n v="30.56"/>
    <n v="5"/>
    <n v="0.6"/>
    <n v="-19.864000000000001"/>
    <n v="12.224"/>
    <n v="18.335999999999999"/>
    <x v="3"/>
    <x v="0"/>
    <s v="Q4"/>
    <x v="2"/>
  </r>
  <r>
    <n v="8622"/>
    <s v="CA-2017-104318"/>
    <x v="726"/>
    <x v="380"/>
    <x v="1"/>
    <s v="FH-14275"/>
    <s v="Frank Hawley"/>
    <x v="1"/>
    <x v="0"/>
    <x v="47"/>
    <s v="Tennessee"/>
    <x v="78"/>
    <x v="0"/>
    <x v="95"/>
    <x v="1"/>
    <x v="9"/>
    <x v="95"/>
    <n v="20.768000000000001"/>
    <n v="2"/>
    <n v="0.2"/>
    <n v="2.3363999999999998"/>
    <n v="16.6144"/>
    <n v="4.1536"/>
    <x v="3"/>
    <x v="5"/>
    <s v="Q2"/>
    <x v="3"/>
  </r>
  <r>
    <n v="8623"/>
    <s v="US-2016-114230"/>
    <x v="581"/>
    <x v="417"/>
    <x v="1"/>
    <s v="CM-12235"/>
    <s v="Chris McAfee"/>
    <x v="0"/>
    <x v="0"/>
    <x v="42"/>
    <s v="Arizona"/>
    <x v="51"/>
    <x v="1"/>
    <x v="253"/>
    <x v="1"/>
    <x v="4"/>
    <x v="254"/>
    <n v="39.808"/>
    <n v="4"/>
    <n v="0.2"/>
    <n v="3.9807999999999999"/>
    <n v="31.846400000000003"/>
    <n v="7.9616000000000007"/>
    <x v="0"/>
    <x v="0"/>
    <s v="Q4"/>
    <x v="1"/>
  </r>
  <r>
    <n v="8624"/>
    <s v="CA-2015-136147"/>
    <x v="50"/>
    <x v="837"/>
    <x v="1"/>
    <s v="FM-14380"/>
    <s v="Fred McMath"/>
    <x v="0"/>
    <x v="0"/>
    <x v="100"/>
    <s v="Florida"/>
    <x v="327"/>
    <x v="0"/>
    <x v="1080"/>
    <x v="1"/>
    <x v="8"/>
    <x v="1070"/>
    <n v="121.104"/>
    <n v="6"/>
    <n v="0.7"/>
    <n v="-100.92"/>
    <n v="36.331200000000003"/>
    <n v="84.772799999999989"/>
    <x v="1"/>
    <x v="0"/>
    <s v="Q4"/>
    <x v="5"/>
  </r>
  <r>
    <n v="8625"/>
    <s v="CA-2015-136147"/>
    <x v="50"/>
    <x v="837"/>
    <x v="1"/>
    <s v="FM-14380"/>
    <s v="Fred McMath"/>
    <x v="0"/>
    <x v="0"/>
    <x v="100"/>
    <s v="Florida"/>
    <x v="327"/>
    <x v="0"/>
    <x v="1130"/>
    <x v="2"/>
    <x v="11"/>
    <x v="1118"/>
    <n v="111.96"/>
    <n v="5"/>
    <n v="0.2"/>
    <n v="-1.3995"/>
    <n v="89.567999999999998"/>
    <n v="22.391999999999999"/>
    <x v="1"/>
    <x v="0"/>
    <s v="Q4"/>
    <x v="5"/>
  </r>
  <r>
    <n v="8626"/>
    <s v="CA-2015-156118"/>
    <x v="575"/>
    <x v="301"/>
    <x v="1"/>
    <s v="HG-14965"/>
    <s v="Henry Goldwyn"/>
    <x v="1"/>
    <x v="0"/>
    <x v="77"/>
    <s v="Colorado"/>
    <x v="97"/>
    <x v="1"/>
    <x v="1221"/>
    <x v="1"/>
    <x v="10"/>
    <x v="1205"/>
    <n v="15.696"/>
    <n v="3"/>
    <n v="0.2"/>
    <n v="5.1012000000000004"/>
    <n v="12.556800000000001"/>
    <n v="3.1392000000000002"/>
    <x v="1"/>
    <x v="4"/>
    <s v="Q4"/>
    <x v="0"/>
  </r>
  <r>
    <n v="8627"/>
    <s v="CA-2015-164084"/>
    <x v="67"/>
    <x v="64"/>
    <x v="1"/>
    <s v="AG-10525"/>
    <s v="Andy Gerbode"/>
    <x v="1"/>
    <x v="0"/>
    <x v="20"/>
    <s v="New York"/>
    <x v="164"/>
    <x v="3"/>
    <x v="1247"/>
    <x v="1"/>
    <x v="4"/>
    <x v="1231"/>
    <n v="70.260000000000005"/>
    <n v="3"/>
    <n v="0"/>
    <n v="18.970199999999998"/>
    <n v="70.260000000000005"/>
    <n v="0"/>
    <x v="1"/>
    <x v="8"/>
    <s v="Q3"/>
    <x v="2"/>
  </r>
  <r>
    <n v="8628"/>
    <s v="CA-2015-164084"/>
    <x v="67"/>
    <x v="64"/>
    <x v="1"/>
    <s v="AG-10525"/>
    <s v="Andy Gerbode"/>
    <x v="1"/>
    <x v="0"/>
    <x v="20"/>
    <s v="New York"/>
    <x v="164"/>
    <x v="3"/>
    <x v="1542"/>
    <x v="2"/>
    <x v="11"/>
    <x v="1530"/>
    <n v="90"/>
    <n v="5"/>
    <n v="0"/>
    <n v="16.2"/>
    <n v="90"/>
    <n v="0"/>
    <x v="1"/>
    <x v="8"/>
    <s v="Q3"/>
    <x v="2"/>
  </r>
  <r>
    <n v="8629"/>
    <s v="CA-2015-164084"/>
    <x v="67"/>
    <x v="64"/>
    <x v="1"/>
    <s v="AG-10525"/>
    <s v="Andy Gerbode"/>
    <x v="1"/>
    <x v="0"/>
    <x v="20"/>
    <s v="New York"/>
    <x v="164"/>
    <x v="3"/>
    <x v="536"/>
    <x v="1"/>
    <x v="8"/>
    <x v="536"/>
    <n v="6.0960000000000001"/>
    <n v="2"/>
    <n v="0.2"/>
    <n v="2.0573999999999999"/>
    <n v="4.8768000000000002"/>
    <n v="1.2192000000000001"/>
    <x v="1"/>
    <x v="8"/>
    <s v="Q3"/>
    <x v="2"/>
  </r>
  <r>
    <n v="8630"/>
    <s v="CA-2015-164084"/>
    <x v="67"/>
    <x v="64"/>
    <x v="1"/>
    <s v="AG-10525"/>
    <s v="Andy Gerbode"/>
    <x v="1"/>
    <x v="0"/>
    <x v="20"/>
    <s v="New York"/>
    <x v="164"/>
    <x v="3"/>
    <x v="1382"/>
    <x v="0"/>
    <x v="3"/>
    <x v="1367"/>
    <n v="481.17599999999999"/>
    <n v="2"/>
    <n v="0.4"/>
    <n v="-120.294"/>
    <n v="288.7056"/>
    <n v="192.47040000000001"/>
    <x v="1"/>
    <x v="8"/>
    <s v="Q3"/>
    <x v="2"/>
  </r>
  <r>
    <n v="8631"/>
    <s v="CA-2015-164084"/>
    <x v="67"/>
    <x v="64"/>
    <x v="1"/>
    <s v="AG-10525"/>
    <s v="Andy Gerbode"/>
    <x v="1"/>
    <x v="0"/>
    <x v="20"/>
    <s v="New York"/>
    <x v="164"/>
    <x v="3"/>
    <x v="804"/>
    <x v="1"/>
    <x v="13"/>
    <x v="802"/>
    <n v="7.24"/>
    <n v="4"/>
    <n v="0"/>
    <n v="2.3892000000000002"/>
    <n v="7.24"/>
    <n v="0"/>
    <x v="1"/>
    <x v="8"/>
    <s v="Q3"/>
    <x v="2"/>
  </r>
  <r>
    <n v="8632"/>
    <s v="CA-2016-107783"/>
    <x v="1062"/>
    <x v="879"/>
    <x v="2"/>
    <s v="OT-18730"/>
    <s v="Olvera Toch"/>
    <x v="0"/>
    <x v="0"/>
    <x v="437"/>
    <s v="Pennsylvania"/>
    <x v="528"/>
    <x v="3"/>
    <x v="631"/>
    <x v="0"/>
    <x v="0"/>
    <x v="631"/>
    <n v="177.45"/>
    <n v="5"/>
    <n v="0.5"/>
    <n v="-78.078000000000003"/>
    <n v="88.724999999999994"/>
    <n v="88.724999999999994"/>
    <x v="0"/>
    <x v="7"/>
    <s v="Q3"/>
    <x v="6"/>
  </r>
  <r>
    <n v="8633"/>
    <s v="CA-2016-107783"/>
    <x v="1062"/>
    <x v="879"/>
    <x v="2"/>
    <s v="OT-18730"/>
    <s v="Olvera Toch"/>
    <x v="0"/>
    <x v="0"/>
    <x v="437"/>
    <s v="Pennsylvania"/>
    <x v="528"/>
    <x v="3"/>
    <x v="692"/>
    <x v="1"/>
    <x v="8"/>
    <x v="692"/>
    <n v="1369.7639999999999"/>
    <n v="6"/>
    <n v="0.7"/>
    <n v="-913.17600000000004"/>
    <n v="410.92920000000004"/>
    <n v="958.83479999999986"/>
    <x v="0"/>
    <x v="7"/>
    <s v="Q3"/>
    <x v="6"/>
  </r>
  <r>
    <n v="8634"/>
    <s v="CA-2016-107783"/>
    <x v="1062"/>
    <x v="879"/>
    <x v="2"/>
    <s v="OT-18730"/>
    <s v="Olvera Toch"/>
    <x v="0"/>
    <x v="0"/>
    <x v="437"/>
    <s v="Pennsylvania"/>
    <x v="528"/>
    <x v="3"/>
    <x v="1683"/>
    <x v="1"/>
    <x v="9"/>
    <x v="1671"/>
    <n v="9.48"/>
    <n v="3"/>
    <n v="0.2"/>
    <n v="0.71099999999999997"/>
    <n v="7.5840000000000005"/>
    <n v="1.8960000000000001"/>
    <x v="0"/>
    <x v="7"/>
    <s v="Q3"/>
    <x v="6"/>
  </r>
  <r>
    <n v="8635"/>
    <s v="CA-2017-159793"/>
    <x v="326"/>
    <x v="346"/>
    <x v="1"/>
    <s v="SV-20365"/>
    <s v="Seth Vernon"/>
    <x v="0"/>
    <x v="0"/>
    <x v="10"/>
    <s v="Pennsylvania"/>
    <x v="11"/>
    <x v="3"/>
    <x v="0"/>
    <x v="0"/>
    <x v="0"/>
    <x v="0"/>
    <n v="130.97999999999999"/>
    <n v="2"/>
    <n v="0.5"/>
    <n v="-89.066400000000002"/>
    <n v="65.489999999999995"/>
    <n v="65.489999999999995"/>
    <x v="3"/>
    <x v="6"/>
    <s v="Q3"/>
    <x v="5"/>
  </r>
  <r>
    <n v="8636"/>
    <s v="CA-2014-160094"/>
    <x v="1013"/>
    <x v="1108"/>
    <x v="2"/>
    <s v="JM-16195"/>
    <s v="Justin MacKendrick"/>
    <x v="0"/>
    <x v="0"/>
    <x v="103"/>
    <s v="Kentucky"/>
    <x v="175"/>
    <x v="0"/>
    <x v="1753"/>
    <x v="1"/>
    <x v="6"/>
    <x v="1743"/>
    <n v="174.95"/>
    <n v="5"/>
    <n v="0"/>
    <n v="45.487000000000002"/>
    <n v="174.95"/>
    <n v="0"/>
    <x v="2"/>
    <x v="3"/>
    <s v="Q2"/>
    <x v="4"/>
  </r>
  <r>
    <n v="8637"/>
    <s v="CA-2014-160094"/>
    <x v="1013"/>
    <x v="1108"/>
    <x v="2"/>
    <s v="JM-16195"/>
    <s v="Justin MacKendrick"/>
    <x v="0"/>
    <x v="0"/>
    <x v="103"/>
    <s v="Kentucky"/>
    <x v="175"/>
    <x v="0"/>
    <x v="546"/>
    <x v="1"/>
    <x v="4"/>
    <x v="546"/>
    <n v="826"/>
    <n v="5"/>
    <n v="0"/>
    <n v="214.76"/>
    <n v="826"/>
    <n v="0"/>
    <x v="2"/>
    <x v="3"/>
    <s v="Q2"/>
    <x v="4"/>
  </r>
  <r>
    <n v="8638"/>
    <s v="CA-2017-151281"/>
    <x v="842"/>
    <x v="1060"/>
    <x v="1"/>
    <s v="HM-14980"/>
    <s v="Henry MacAllister"/>
    <x v="0"/>
    <x v="0"/>
    <x v="4"/>
    <s v="Washington"/>
    <x v="59"/>
    <x v="1"/>
    <x v="63"/>
    <x v="0"/>
    <x v="5"/>
    <x v="63"/>
    <n v="139.58000000000001"/>
    <n v="7"/>
    <n v="0"/>
    <n v="39.0824"/>
    <n v="139.58000000000001"/>
    <n v="0"/>
    <x v="3"/>
    <x v="3"/>
    <s v="Q2"/>
    <x v="6"/>
  </r>
  <r>
    <n v="8639"/>
    <s v="CA-2017-118346"/>
    <x v="283"/>
    <x v="892"/>
    <x v="2"/>
    <s v="PO-19180"/>
    <s v="Philisse Overcash"/>
    <x v="2"/>
    <x v="0"/>
    <x v="249"/>
    <s v="Wisconsin"/>
    <x v="308"/>
    <x v="2"/>
    <x v="1105"/>
    <x v="2"/>
    <x v="11"/>
    <x v="1094"/>
    <n v="399.95"/>
    <n v="5"/>
    <n v="0"/>
    <n v="143.982"/>
    <n v="399.95"/>
    <n v="0"/>
    <x v="3"/>
    <x v="7"/>
    <s v="Q3"/>
    <x v="1"/>
  </r>
  <r>
    <n v="8640"/>
    <s v="CA-2014-129819"/>
    <x v="736"/>
    <x v="345"/>
    <x v="0"/>
    <s v="KC-16675"/>
    <s v="Kimberly Carter"/>
    <x v="1"/>
    <x v="0"/>
    <x v="0"/>
    <s v="Kentucky"/>
    <x v="0"/>
    <x v="0"/>
    <x v="925"/>
    <x v="1"/>
    <x v="8"/>
    <x v="917"/>
    <n v="12.39"/>
    <n v="3"/>
    <n v="0"/>
    <n v="5.8232999999999997"/>
    <n v="12.39"/>
    <n v="0"/>
    <x v="2"/>
    <x v="4"/>
    <s v="Q4"/>
    <x v="3"/>
  </r>
  <r>
    <n v="8641"/>
    <s v="US-2017-148551"/>
    <x v="602"/>
    <x v="1019"/>
    <x v="1"/>
    <s v="DB-13120"/>
    <s v="David Bremer"/>
    <x v="1"/>
    <x v="0"/>
    <x v="61"/>
    <s v="Texas"/>
    <x v="162"/>
    <x v="2"/>
    <x v="692"/>
    <x v="1"/>
    <x v="8"/>
    <x v="692"/>
    <n v="760.98"/>
    <n v="5"/>
    <n v="0.8"/>
    <n v="-1141.47"/>
    <n v="152.19599999999997"/>
    <n v="608.78399999999999"/>
    <x v="3"/>
    <x v="9"/>
    <s v="Q1"/>
    <x v="6"/>
  </r>
  <r>
    <n v="8642"/>
    <s v="CA-2017-147767"/>
    <x v="574"/>
    <x v="348"/>
    <x v="3"/>
    <s v="SV-20935"/>
    <s v="Susan Vittorini"/>
    <x v="0"/>
    <x v="0"/>
    <x v="97"/>
    <s v="Arizona"/>
    <x v="344"/>
    <x v="1"/>
    <x v="443"/>
    <x v="1"/>
    <x v="8"/>
    <x v="443"/>
    <n v="67.86"/>
    <n v="6"/>
    <n v="0.7"/>
    <n v="-45.24"/>
    <n v="20.358000000000004"/>
    <n v="47.501999999999995"/>
    <x v="3"/>
    <x v="4"/>
    <s v="Q4"/>
    <x v="3"/>
  </r>
  <r>
    <n v="8643"/>
    <s v="CA-2015-108259"/>
    <x v="627"/>
    <x v="112"/>
    <x v="1"/>
    <s v="NS-18640"/>
    <s v="Noel Staavos"/>
    <x v="1"/>
    <x v="0"/>
    <x v="108"/>
    <s v="North Carolina"/>
    <x v="222"/>
    <x v="0"/>
    <x v="294"/>
    <x v="1"/>
    <x v="13"/>
    <x v="294"/>
    <n v="31.504000000000001"/>
    <n v="11"/>
    <n v="0.2"/>
    <n v="11.814"/>
    <n v="25.203200000000002"/>
    <n v="6.3008000000000006"/>
    <x v="1"/>
    <x v="0"/>
    <s v="Q4"/>
    <x v="1"/>
  </r>
  <r>
    <n v="8644"/>
    <s v="CA-2015-108259"/>
    <x v="627"/>
    <x v="112"/>
    <x v="1"/>
    <s v="NS-18640"/>
    <s v="Noel Staavos"/>
    <x v="1"/>
    <x v="0"/>
    <x v="108"/>
    <s v="North Carolina"/>
    <x v="222"/>
    <x v="0"/>
    <x v="1621"/>
    <x v="1"/>
    <x v="2"/>
    <x v="1612"/>
    <n v="5.04"/>
    <n v="1"/>
    <n v="0.2"/>
    <n v="1.6379999999999999"/>
    <n v="4.032"/>
    <n v="1.008"/>
    <x v="1"/>
    <x v="0"/>
    <s v="Q4"/>
    <x v="1"/>
  </r>
  <r>
    <n v="8645"/>
    <s v="CA-2015-108259"/>
    <x v="627"/>
    <x v="112"/>
    <x v="1"/>
    <s v="NS-18640"/>
    <s v="Noel Staavos"/>
    <x v="1"/>
    <x v="0"/>
    <x v="108"/>
    <s v="North Carolina"/>
    <x v="222"/>
    <x v="0"/>
    <x v="412"/>
    <x v="1"/>
    <x v="8"/>
    <x v="412"/>
    <n v="39.878999999999998"/>
    <n v="7"/>
    <n v="0.7"/>
    <n v="-29.244599999999998"/>
    <n v="11.963700000000001"/>
    <n v="27.915299999999998"/>
    <x v="1"/>
    <x v="0"/>
    <s v="Q4"/>
    <x v="1"/>
  </r>
  <r>
    <n v="8646"/>
    <s v="CA-2015-108259"/>
    <x v="627"/>
    <x v="112"/>
    <x v="1"/>
    <s v="NS-18640"/>
    <s v="Noel Staavos"/>
    <x v="1"/>
    <x v="0"/>
    <x v="108"/>
    <s v="North Carolina"/>
    <x v="222"/>
    <x v="0"/>
    <x v="325"/>
    <x v="0"/>
    <x v="5"/>
    <x v="325"/>
    <n v="4.7119999999999997"/>
    <n v="1"/>
    <n v="0.2"/>
    <n v="1.4136"/>
    <n v="3.7696000000000001"/>
    <n v="0.94240000000000002"/>
    <x v="1"/>
    <x v="0"/>
    <s v="Q4"/>
    <x v="1"/>
  </r>
  <r>
    <n v="8647"/>
    <s v="CA-2016-113341"/>
    <x v="881"/>
    <x v="533"/>
    <x v="1"/>
    <s v="MH-17455"/>
    <s v="Mark Hamilton"/>
    <x v="0"/>
    <x v="0"/>
    <x v="1"/>
    <s v="California"/>
    <x v="3"/>
    <x v="1"/>
    <x v="167"/>
    <x v="0"/>
    <x v="1"/>
    <x v="168"/>
    <n v="194.352"/>
    <n v="3"/>
    <n v="0.2"/>
    <n v="19.435199999999998"/>
    <n v="155.48160000000001"/>
    <n v="38.870400000000004"/>
    <x v="0"/>
    <x v="0"/>
    <s v="Q4"/>
    <x v="5"/>
  </r>
  <r>
    <n v="8648"/>
    <s v="US-2015-131842"/>
    <x v="901"/>
    <x v="222"/>
    <x v="2"/>
    <s v="RR-19525"/>
    <s v="Rick Reed"/>
    <x v="1"/>
    <x v="0"/>
    <x v="316"/>
    <s v="Tennessee"/>
    <x v="394"/>
    <x v="0"/>
    <x v="212"/>
    <x v="0"/>
    <x v="1"/>
    <x v="213"/>
    <n v="97.424000000000007"/>
    <n v="2"/>
    <n v="0.2"/>
    <n v="10.9602"/>
    <n v="77.939200000000014"/>
    <n v="19.484800000000003"/>
    <x v="1"/>
    <x v="4"/>
    <s v="Q4"/>
    <x v="3"/>
  </r>
  <r>
    <n v="8649"/>
    <s v="CA-2016-164574"/>
    <x v="875"/>
    <x v="1151"/>
    <x v="1"/>
    <s v="RH-19555"/>
    <s v="Ritsa Hightower"/>
    <x v="0"/>
    <x v="0"/>
    <x v="35"/>
    <s v="North Carolina"/>
    <x v="43"/>
    <x v="0"/>
    <x v="718"/>
    <x v="1"/>
    <x v="4"/>
    <x v="717"/>
    <n v="704.76"/>
    <n v="5"/>
    <n v="0.2"/>
    <n v="26.4285"/>
    <n v="563.80799999999999"/>
    <n v="140.952"/>
    <x v="0"/>
    <x v="7"/>
    <s v="Q3"/>
    <x v="5"/>
  </r>
  <r>
    <n v="8650"/>
    <s v="CA-2016-164574"/>
    <x v="875"/>
    <x v="1151"/>
    <x v="1"/>
    <s v="RH-19555"/>
    <s v="Ritsa Hightower"/>
    <x v="0"/>
    <x v="0"/>
    <x v="35"/>
    <s v="North Carolina"/>
    <x v="43"/>
    <x v="0"/>
    <x v="471"/>
    <x v="1"/>
    <x v="8"/>
    <x v="472"/>
    <n v="27.396000000000001"/>
    <n v="3"/>
    <n v="0.7"/>
    <n v="-20.090399999999999"/>
    <n v="8.2188000000000017"/>
    <n v="19.177199999999999"/>
    <x v="0"/>
    <x v="7"/>
    <s v="Q3"/>
    <x v="5"/>
  </r>
  <r>
    <n v="8651"/>
    <s v="CA-2014-142769"/>
    <x v="103"/>
    <x v="178"/>
    <x v="3"/>
    <s v="RP-19390"/>
    <s v="Resi Pölking"/>
    <x v="0"/>
    <x v="0"/>
    <x v="4"/>
    <s v="Washington"/>
    <x v="5"/>
    <x v="1"/>
    <x v="1705"/>
    <x v="1"/>
    <x v="13"/>
    <x v="1694"/>
    <n v="5.7"/>
    <n v="5"/>
    <n v="0"/>
    <n v="2.6789999999999998"/>
    <n v="5.7"/>
    <n v="0"/>
    <x v="2"/>
    <x v="8"/>
    <s v="Q3"/>
    <x v="3"/>
  </r>
  <r>
    <n v="8652"/>
    <s v="CA-2014-142769"/>
    <x v="103"/>
    <x v="178"/>
    <x v="3"/>
    <s v="RP-19390"/>
    <s v="Resi Pölking"/>
    <x v="0"/>
    <x v="0"/>
    <x v="4"/>
    <s v="Washington"/>
    <x v="5"/>
    <x v="1"/>
    <x v="283"/>
    <x v="0"/>
    <x v="5"/>
    <x v="283"/>
    <n v="14.19"/>
    <n v="3"/>
    <n v="0"/>
    <n v="5.5340999999999996"/>
    <n v="14.19"/>
    <n v="0"/>
    <x v="2"/>
    <x v="8"/>
    <s v="Q3"/>
    <x v="3"/>
  </r>
  <r>
    <n v="8653"/>
    <s v="CA-2014-142769"/>
    <x v="103"/>
    <x v="178"/>
    <x v="3"/>
    <s v="RP-19390"/>
    <s v="Resi Pölking"/>
    <x v="0"/>
    <x v="0"/>
    <x v="4"/>
    <s v="Washington"/>
    <x v="5"/>
    <x v="1"/>
    <x v="503"/>
    <x v="1"/>
    <x v="14"/>
    <x v="503"/>
    <n v="7.3"/>
    <n v="2"/>
    <n v="0"/>
    <n v="2.19"/>
    <n v="7.3"/>
    <n v="0"/>
    <x v="2"/>
    <x v="8"/>
    <s v="Q3"/>
    <x v="3"/>
  </r>
  <r>
    <n v="8654"/>
    <s v="CA-2014-142769"/>
    <x v="103"/>
    <x v="178"/>
    <x v="3"/>
    <s v="RP-19390"/>
    <s v="Resi Pölking"/>
    <x v="0"/>
    <x v="0"/>
    <x v="4"/>
    <s v="Washington"/>
    <x v="5"/>
    <x v="1"/>
    <x v="590"/>
    <x v="2"/>
    <x v="11"/>
    <x v="590"/>
    <n v="199.98"/>
    <n v="2"/>
    <n v="0"/>
    <n v="75.992400000000004"/>
    <n v="199.98"/>
    <n v="0"/>
    <x v="2"/>
    <x v="8"/>
    <s v="Q3"/>
    <x v="3"/>
  </r>
  <r>
    <n v="8655"/>
    <s v="CA-2014-142769"/>
    <x v="103"/>
    <x v="178"/>
    <x v="3"/>
    <s v="RP-19390"/>
    <s v="Resi Pölking"/>
    <x v="0"/>
    <x v="0"/>
    <x v="4"/>
    <s v="Washington"/>
    <x v="5"/>
    <x v="1"/>
    <x v="1519"/>
    <x v="2"/>
    <x v="11"/>
    <x v="1506"/>
    <n v="144.96"/>
    <n v="4"/>
    <n v="0"/>
    <n v="60.883200000000002"/>
    <n v="144.96"/>
    <n v="0"/>
    <x v="2"/>
    <x v="8"/>
    <s v="Q3"/>
    <x v="3"/>
  </r>
  <r>
    <n v="8656"/>
    <s v="CA-2014-142769"/>
    <x v="103"/>
    <x v="178"/>
    <x v="3"/>
    <s v="RP-19390"/>
    <s v="Resi Pölking"/>
    <x v="0"/>
    <x v="0"/>
    <x v="4"/>
    <s v="Washington"/>
    <x v="5"/>
    <x v="1"/>
    <x v="1013"/>
    <x v="2"/>
    <x v="11"/>
    <x v="1005"/>
    <n v="118"/>
    <n v="2"/>
    <n v="0"/>
    <n v="20.059999999999999"/>
    <n v="118"/>
    <n v="0"/>
    <x v="2"/>
    <x v="8"/>
    <s v="Q3"/>
    <x v="3"/>
  </r>
  <r>
    <n v="8657"/>
    <s v="CA-2014-142769"/>
    <x v="103"/>
    <x v="178"/>
    <x v="3"/>
    <s v="RP-19390"/>
    <s v="Resi Pölking"/>
    <x v="0"/>
    <x v="0"/>
    <x v="4"/>
    <s v="Washington"/>
    <x v="5"/>
    <x v="1"/>
    <x v="1438"/>
    <x v="1"/>
    <x v="10"/>
    <x v="1426"/>
    <n v="48.94"/>
    <n v="1"/>
    <n v="0"/>
    <n v="24.47"/>
    <n v="48.94"/>
    <n v="0"/>
    <x v="2"/>
    <x v="8"/>
    <s v="Q3"/>
    <x v="3"/>
  </r>
  <r>
    <n v="8658"/>
    <s v="CA-2014-142769"/>
    <x v="103"/>
    <x v="178"/>
    <x v="3"/>
    <s v="RP-19390"/>
    <s v="Resi Pölking"/>
    <x v="0"/>
    <x v="0"/>
    <x v="4"/>
    <s v="Washington"/>
    <x v="5"/>
    <x v="1"/>
    <x v="1201"/>
    <x v="1"/>
    <x v="9"/>
    <x v="1186"/>
    <n v="22.66"/>
    <n v="2"/>
    <n v="0"/>
    <n v="9.7438000000000002"/>
    <n v="22.66"/>
    <n v="0"/>
    <x v="2"/>
    <x v="8"/>
    <s v="Q3"/>
    <x v="3"/>
  </r>
  <r>
    <n v="8659"/>
    <s v="CA-2016-168361"/>
    <x v="1028"/>
    <x v="22"/>
    <x v="1"/>
    <s v="KB-16600"/>
    <s v="Ken Brennan"/>
    <x v="1"/>
    <x v="0"/>
    <x v="22"/>
    <s v="Illinois"/>
    <x v="36"/>
    <x v="2"/>
    <x v="807"/>
    <x v="1"/>
    <x v="8"/>
    <x v="805"/>
    <n v="0.83599999999999997"/>
    <n v="1"/>
    <n v="0.8"/>
    <n v="-1.3375999999999999"/>
    <n v="0.16719999999999996"/>
    <n v="0.66880000000000006"/>
    <x v="0"/>
    <x v="1"/>
    <s v="Q2"/>
    <x v="0"/>
  </r>
  <r>
    <n v="8660"/>
    <s v="CA-2016-153185"/>
    <x v="323"/>
    <x v="1054"/>
    <x v="1"/>
    <s v="MH-17620"/>
    <s v="Matt Hagelstein"/>
    <x v="1"/>
    <x v="0"/>
    <x v="74"/>
    <s v="Ohio"/>
    <x v="93"/>
    <x v="3"/>
    <x v="1408"/>
    <x v="1"/>
    <x v="10"/>
    <x v="1395"/>
    <n v="30.96"/>
    <n v="6"/>
    <n v="0.2"/>
    <n v="11.223000000000001"/>
    <n v="24.768000000000001"/>
    <n v="6.1920000000000002"/>
    <x v="0"/>
    <x v="8"/>
    <s v="Q3"/>
    <x v="3"/>
  </r>
  <r>
    <n v="8661"/>
    <s v="CA-2017-124765"/>
    <x v="920"/>
    <x v="524"/>
    <x v="1"/>
    <s v="HZ-14950"/>
    <s v="Henia Zydlo"/>
    <x v="0"/>
    <x v="0"/>
    <x v="2"/>
    <s v="Florida"/>
    <x v="2"/>
    <x v="0"/>
    <x v="1103"/>
    <x v="0"/>
    <x v="0"/>
    <x v="1092"/>
    <n v="723.92"/>
    <n v="5"/>
    <n v="0.2"/>
    <n v="-81.441000000000003"/>
    <n v="579.13599999999997"/>
    <n v="144.78399999999999"/>
    <x v="3"/>
    <x v="0"/>
    <s v="Q4"/>
    <x v="3"/>
  </r>
  <r>
    <n v="8662"/>
    <s v="CA-2015-131856"/>
    <x v="793"/>
    <x v="280"/>
    <x v="1"/>
    <s v="JG-15160"/>
    <s v="James Galang"/>
    <x v="0"/>
    <x v="0"/>
    <x v="12"/>
    <s v="Texas"/>
    <x v="16"/>
    <x v="2"/>
    <x v="1649"/>
    <x v="0"/>
    <x v="5"/>
    <x v="1638"/>
    <n v="21.968"/>
    <n v="4"/>
    <n v="0.6"/>
    <n v="-15.9268"/>
    <n v="8.7872000000000003"/>
    <n v="13.1808"/>
    <x v="1"/>
    <x v="5"/>
    <s v="Q2"/>
    <x v="0"/>
  </r>
  <r>
    <n v="8663"/>
    <s v="CA-2015-131856"/>
    <x v="793"/>
    <x v="280"/>
    <x v="1"/>
    <s v="JG-15160"/>
    <s v="James Galang"/>
    <x v="0"/>
    <x v="0"/>
    <x v="12"/>
    <s v="Texas"/>
    <x v="16"/>
    <x v="2"/>
    <x v="957"/>
    <x v="2"/>
    <x v="7"/>
    <x v="950"/>
    <n v="619.15200000000004"/>
    <n v="6"/>
    <n v="0.2"/>
    <n v="69.654600000000002"/>
    <n v="495.32160000000005"/>
    <n v="123.83040000000001"/>
    <x v="1"/>
    <x v="5"/>
    <s v="Q2"/>
    <x v="0"/>
  </r>
  <r>
    <n v="8664"/>
    <s v="CA-2015-131856"/>
    <x v="793"/>
    <x v="280"/>
    <x v="1"/>
    <s v="JG-15160"/>
    <s v="James Galang"/>
    <x v="0"/>
    <x v="0"/>
    <x v="12"/>
    <s v="Texas"/>
    <x v="16"/>
    <x v="2"/>
    <x v="600"/>
    <x v="1"/>
    <x v="10"/>
    <x v="600"/>
    <n v="127.904"/>
    <n v="7"/>
    <n v="0.2"/>
    <n v="41.568800000000003"/>
    <n v="102.3232"/>
    <n v="25.5808"/>
    <x v="1"/>
    <x v="5"/>
    <s v="Q2"/>
    <x v="0"/>
  </r>
  <r>
    <n v="8665"/>
    <s v="CA-2017-126634"/>
    <x v="983"/>
    <x v="1300"/>
    <x v="0"/>
    <s v="AB-10165"/>
    <s v="Alan Barnes"/>
    <x v="0"/>
    <x v="0"/>
    <x v="80"/>
    <s v="California"/>
    <x v="467"/>
    <x v="1"/>
    <x v="1155"/>
    <x v="0"/>
    <x v="5"/>
    <x v="1143"/>
    <n v="94.2"/>
    <n v="5"/>
    <n v="0"/>
    <n v="39.564"/>
    <n v="94.2"/>
    <n v="0"/>
    <x v="3"/>
    <x v="10"/>
    <s v="Q1"/>
    <x v="6"/>
  </r>
  <r>
    <n v="8666"/>
    <s v="CA-2016-118500"/>
    <x v="1019"/>
    <x v="1058"/>
    <x v="2"/>
    <s v="HJ-14875"/>
    <s v="Heather Jas"/>
    <x v="2"/>
    <x v="0"/>
    <x v="8"/>
    <s v="California"/>
    <x v="34"/>
    <x v="1"/>
    <x v="558"/>
    <x v="1"/>
    <x v="14"/>
    <x v="557"/>
    <n v="49.5"/>
    <n v="5"/>
    <n v="0"/>
    <n v="13.365"/>
    <n v="49.5"/>
    <n v="0"/>
    <x v="0"/>
    <x v="0"/>
    <s v="Q4"/>
    <x v="6"/>
  </r>
  <r>
    <n v="8667"/>
    <s v="CA-2016-163951"/>
    <x v="945"/>
    <x v="771"/>
    <x v="2"/>
    <s v="CJ-11875"/>
    <s v="Carl Jackson"/>
    <x v="1"/>
    <x v="0"/>
    <x v="10"/>
    <s v="Pennsylvania"/>
    <x v="11"/>
    <x v="3"/>
    <x v="1560"/>
    <x v="1"/>
    <x v="6"/>
    <x v="1550"/>
    <n v="16.52"/>
    <n v="5"/>
    <n v="0.2"/>
    <n v="1.6519999999999999"/>
    <n v="13.216000000000001"/>
    <n v="3.3040000000000003"/>
    <x v="0"/>
    <x v="4"/>
    <s v="Q4"/>
    <x v="5"/>
  </r>
  <r>
    <n v="8668"/>
    <s v="CA-2016-149916"/>
    <x v="596"/>
    <x v="746"/>
    <x v="0"/>
    <s v="ED-13885"/>
    <s v="Emily Ducich"/>
    <x v="2"/>
    <x v="0"/>
    <x v="4"/>
    <s v="Washington"/>
    <x v="60"/>
    <x v="1"/>
    <x v="153"/>
    <x v="1"/>
    <x v="8"/>
    <x v="154"/>
    <n v="55.36"/>
    <n v="4"/>
    <n v="0.2"/>
    <n v="19.376000000000001"/>
    <n v="44.288000000000004"/>
    <n v="11.072000000000001"/>
    <x v="0"/>
    <x v="4"/>
    <s v="Q4"/>
    <x v="6"/>
  </r>
  <r>
    <n v="8669"/>
    <s v="CA-2016-149916"/>
    <x v="596"/>
    <x v="746"/>
    <x v="0"/>
    <s v="ED-13885"/>
    <s v="Emily Ducich"/>
    <x v="2"/>
    <x v="0"/>
    <x v="4"/>
    <s v="Washington"/>
    <x v="60"/>
    <x v="1"/>
    <x v="1703"/>
    <x v="2"/>
    <x v="15"/>
    <x v="1692"/>
    <n v="11.56"/>
    <n v="1"/>
    <n v="0.2"/>
    <n v="3.7570000000000001"/>
    <n v="9.2480000000000011"/>
    <n v="2.3120000000000003"/>
    <x v="0"/>
    <x v="4"/>
    <s v="Q4"/>
    <x v="6"/>
  </r>
  <r>
    <n v="8670"/>
    <s v="CA-2015-158918"/>
    <x v="139"/>
    <x v="603"/>
    <x v="0"/>
    <s v="AI-10855"/>
    <s v="Arianne Irving"/>
    <x v="0"/>
    <x v="0"/>
    <x v="1"/>
    <s v="California"/>
    <x v="1"/>
    <x v="1"/>
    <x v="1115"/>
    <x v="1"/>
    <x v="10"/>
    <x v="33"/>
    <n v="17.12"/>
    <n v="4"/>
    <n v="0"/>
    <n v="7.7039999999999997"/>
    <n v="17.12"/>
    <n v="0"/>
    <x v="1"/>
    <x v="4"/>
    <s v="Q4"/>
    <x v="1"/>
  </r>
  <r>
    <n v="8671"/>
    <s v="US-2014-159611"/>
    <x v="422"/>
    <x v="916"/>
    <x v="0"/>
    <s v="KB-16315"/>
    <s v="Karl Braun"/>
    <x v="0"/>
    <x v="0"/>
    <x v="138"/>
    <s v="Ohio"/>
    <x v="177"/>
    <x v="3"/>
    <x v="1597"/>
    <x v="0"/>
    <x v="5"/>
    <x v="1589"/>
    <n v="182.352"/>
    <n v="3"/>
    <n v="0.2"/>
    <n v="-18.235199999999999"/>
    <n v="145.88160000000002"/>
    <n v="36.470400000000005"/>
    <x v="2"/>
    <x v="4"/>
    <s v="Q4"/>
    <x v="3"/>
  </r>
  <r>
    <n v="8672"/>
    <s v="US-2014-159611"/>
    <x v="422"/>
    <x v="916"/>
    <x v="0"/>
    <s v="KB-16315"/>
    <s v="Karl Braun"/>
    <x v="0"/>
    <x v="0"/>
    <x v="138"/>
    <s v="Ohio"/>
    <x v="177"/>
    <x v="3"/>
    <x v="235"/>
    <x v="1"/>
    <x v="4"/>
    <x v="236"/>
    <n v="118.16"/>
    <n v="2"/>
    <n v="0.2"/>
    <n v="-25.109000000000002"/>
    <n v="94.528000000000006"/>
    <n v="23.632000000000001"/>
    <x v="2"/>
    <x v="4"/>
    <s v="Q4"/>
    <x v="3"/>
  </r>
  <r>
    <n v="8673"/>
    <s v="CA-2017-163265"/>
    <x v="911"/>
    <x v="638"/>
    <x v="1"/>
    <s v="JS-16030"/>
    <s v="Joy Smith"/>
    <x v="0"/>
    <x v="0"/>
    <x v="27"/>
    <s v="Illinois"/>
    <x v="67"/>
    <x v="2"/>
    <x v="271"/>
    <x v="1"/>
    <x v="13"/>
    <x v="271"/>
    <n v="18.367999999999999"/>
    <n v="2"/>
    <n v="0.2"/>
    <n v="6.1992000000000003"/>
    <n v="14.6944"/>
    <n v="3.6736"/>
    <x v="3"/>
    <x v="11"/>
    <s v="Q1"/>
    <x v="6"/>
  </r>
  <r>
    <n v="8674"/>
    <s v="CA-2017-163265"/>
    <x v="911"/>
    <x v="638"/>
    <x v="1"/>
    <s v="JS-16030"/>
    <s v="Joy Smith"/>
    <x v="0"/>
    <x v="0"/>
    <x v="27"/>
    <s v="Illinois"/>
    <x v="67"/>
    <x v="2"/>
    <x v="120"/>
    <x v="0"/>
    <x v="1"/>
    <x v="120"/>
    <n v="600.55799999999999"/>
    <n v="3"/>
    <n v="0.3"/>
    <n v="-8.5793999999999997"/>
    <n v="420.39059999999995"/>
    <n v="180.16739999999999"/>
    <x v="3"/>
    <x v="11"/>
    <s v="Q1"/>
    <x v="6"/>
  </r>
  <r>
    <n v="8675"/>
    <s v="CA-2017-163265"/>
    <x v="911"/>
    <x v="638"/>
    <x v="1"/>
    <s v="JS-16030"/>
    <s v="Joy Smith"/>
    <x v="0"/>
    <x v="0"/>
    <x v="27"/>
    <s v="Illinois"/>
    <x v="67"/>
    <x v="2"/>
    <x v="193"/>
    <x v="1"/>
    <x v="4"/>
    <x v="194"/>
    <n v="50.351999999999997"/>
    <n v="3"/>
    <n v="0.2"/>
    <n v="-8.1821999999999999"/>
    <n v="40.281599999999997"/>
    <n v="10.070399999999999"/>
    <x v="3"/>
    <x v="11"/>
    <s v="Q1"/>
    <x v="6"/>
  </r>
  <r>
    <n v="8676"/>
    <s v="CA-2017-163265"/>
    <x v="911"/>
    <x v="638"/>
    <x v="1"/>
    <s v="JS-16030"/>
    <s v="Joy Smith"/>
    <x v="0"/>
    <x v="0"/>
    <x v="27"/>
    <s v="Illinois"/>
    <x v="67"/>
    <x v="2"/>
    <x v="512"/>
    <x v="1"/>
    <x v="6"/>
    <x v="512"/>
    <n v="28.032"/>
    <n v="6"/>
    <n v="0.2"/>
    <n v="3.504"/>
    <n v="22.425600000000003"/>
    <n v="5.6064000000000007"/>
    <x v="3"/>
    <x v="11"/>
    <s v="Q1"/>
    <x v="6"/>
  </r>
  <r>
    <n v="8677"/>
    <s v="CA-2017-163265"/>
    <x v="911"/>
    <x v="638"/>
    <x v="1"/>
    <s v="JS-16030"/>
    <s v="Joy Smith"/>
    <x v="0"/>
    <x v="0"/>
    <x v="27"/>
    <s v="Illinois"/>
    <x v="67"/>
    <x v="2"/>
    <x v="1006"/>
    <x v="0"/>
    <x v="5"/>
    <x v="1381"/>
    <n v="7.6920000000000002"/>
    <n v="1"/>
    <n v="0.6"/>
    <n v="-3.6537000000000002"/>
    <n v="3.0768000000000004"/>
    <n v="4.6151999999999997"/>
    <x v="3"/>
    <x v="11"/>
    <s v="Q1"/>
    <x v="6"/>
  </r>
  <r>
    <n v="8678"/>
    <s v="CA-2017-141705"/>
    <x v="1200"/>
    <x v="215"/>
    <x v="2"/>
    <s v="PO-18850"/>
    <s v="Patrick O'Brill"/>
    <x v="0"/>
    <x v="0"/>
    <x v="511"/>
    <s v="Texas"/>
    <x v="608"/>
    <x v="2"/>
    <x v="1116"/>
    <x v="0"/>
    <x v="3"/>
    <x v="1104"/>
    <n v="517.40499999999997"/>
    <n v="5"/>
    <n v="0.3"/>
    <n v="-81.3065"/>
    <n v="362.18349999999998"/>
    <n v="155.22149999999999"/>
    <x v="3"/>
    <x v="2"/>
    <s v="Q4"/>
    <x v="0"/>
  </r>
  <r>
    <n v="8679"/>
    <s v="CA-2016-112739"/>
    <x v="476"/>
    <x v="62"/>
    <x v="0"/>
    <s v="RD-19810"/>
    <s v="Ross DeVincentis"/>
    <x v="2"/>
    <x v="0"/>
    <x v="12"/>
    <s v="Texas"/>
    <x v="32"/>
    <x v="2"/>
    <x v="636"/>
    <x v="1"/>
    <x v="8"/>
    <x v="636"/>
    <n v="8.6080000000000005"/>
    <n v="8"/>
    <n v="0.8"/>
    <n v="-13.3424"/>
    <n v="1.7215999999999998"/>
    <n v="6.886400000000001"/>
    <x v="0"/>
    <x v="8"/>
    <s v="Q3"/>
    <x v="5"/>
  </r>
  <r>
    <n v="8680"/>
    <s v="CA-2016-112739"/>
    <x v="476"/>
    <x v="62"/>
    <x v="0"/>
    <s v="RD-19810"/>
    <s v="Ross DeVincentis"/>
    <x v="2"/>
    <x v="0"/>
    <x v="12"/>
    <s v="Texas"/>
    <x v="32"/>
    <x v="2"/>
    <x v="685"/>
    <x v="2"/>
    <x v="11"/>
    <x v="685"/>
    <n v="159.56"/>
    <n v="5"/>
    <n v="0.2"/>
    <n v="33.906500000000001"/>
    <n v="127.64800000000001"/>
    <n v="31.912000000000003"/>
    <x v="0"/>
    <x v="8"/>
    <s v="Q3"/>
    <x v="5"/>
  </r>
  <r>
    <n v="8681"/>
    <s v="CA-2016-143805"/>
    <x v="49"/>
    <x v="845"/>
    <x v="0"/>
    <s v="JD-15895"/>
    <s v="Jonathan Doherty"/>
    <x v="1"/>
    <x v="0"/>
    <x v="102"/>
    <s v="Virginia"/>
    <x v="195"/>
    <x v="0"/>
    <x v="227"/>
    <x v="1"/>
    <x v="9"/>
    <x v="228"/>
    <n v="2104.5500000000002"/>
    <n v="7"/>
    <n v="0"/>
    <n v="694.50149999999996"/>
    <n v="2104.5500000000002"/>
    <n v="0"/>
    <x v="0"/>
    <x v="4"/>
    <s v="Q4"/>
    <x v="6"/>
  </r>
  <r>
    <n v="8682"/>
    <s v="CA-2016-143805"/>
    <x v="49"/>
    <x v="845"/>
    <x v="0"/>
    <s v="JD-15895"/>
    <s v="Jonathan Doherty"/>
    <x v="1"/>
    <x v="0"/>
    <x v="102"/>
    <s v="Virginia"/>
    <x v="195"/>
    <x v="0"/>
    <x v="597"/>
    <x v="1"/>
    <x v="14"/>
    <x v="597"/>
    <n v="40.700000000000003"/>
    <n v="5"/>
    <n v="0"/>
    <n v="11.803000000000001"/>
    <n v="40.700000000000003"/>
    <n v="0"/>
    <x v="0"/>
    <x v="4"/>
    <s v="Q4"/>
    <x v="6"/>
  </r>
  <r>
    <n v="8683"/>
    <s v="CA-2014-133634"/>
    <x v="1127"/>
    <x v="1105"/>
    <x v="1"/>
    <s v="SR-20740"/>
    <s v="Steven Roelle"/>
    <x v="2"/>
    <x v="0"/>
    <x v="81"/>
    <s v="Virginia"/>
    <x v="101"/>
    <x v="0"/>
    <x v="1365"/>
    <x v="2"/>
    <x v="11"/>
    <x v="1351"/>
    <n v="47.79"/>
    <n v="3"/>
    <n v="0"/>
    <n v="16.2486"/>
    <n v="47.79"/>
    <n v="0"/>
    <x v="2"/>
    <x v="0"/>
    <s v="Q4"/>
    <x v="4"/>
  </r>
  <r>
    <n v="8684"/>
    <s v="CA-2017-101665"/>
    <x v="920"/>
    <x v="670"/>
    <x v="1"/>
    <s v="TZ-21580"/>
    <s v="Tracy Zic"/>
    <x v="0"/>
    <x v="0"/>
    <x v="8"/>
    <s v="California"/>
    <x v="34"/>
    <x v="1"/>
    <x v="679"/>
    <x v="1"/>
    <x v="6"/>
    <x v="679"/>
    <n v="5.16"/>
    <n v="2"/>
    <n v="0"/>
    <n v="1.3415999999999999"/>
    <n v="5.16"/>
    <n v="0"/>
    <x v="3"/>
    <x v="0"/>
    <s v="Q4"/>
    <x v="3"/>
  </r>
  <r>
    <n v="8685"/>
    <s v="CA-2016-155446"/>
    <x v="186"/>
    <x v="491"/>
    <x v="1"/>
    <s v="TN-21040"/>
    <s v="Tanja Norvell"/>
    <x v="2"/>
    <x v="0"/>
    <x v="70"/>
    <s v="California"/>
    <x v="142"/>
    <x v="1"/>
    <x v="427"/>
    <x v="2"/>
    <x v="11"/>
    <x v="427"/>
    <n v="21.21"/>
    <n v="7"/>
    <n v="0"/>
    <n v="4.4541000000000004"/>
    <n v="21.21"/>
    <n v="0"/>
    <x v="0"/>
    <x v="4"/>
    <s v="Q4"/>
    <x v="5"/>
  </r>
  <r>
    <n v="8686"/>
    <s v="CA-2017-137323"/>
    <x v="237"/>
    <x v="551"/>
    <x v="0"/>
    <s v="PW-19030"/>
    <s v="Pauline Webber"/>
    <x v="1"/>
    <x v="0"/>
    <x v="232"/>
    <s v="New York"/>
    <x v="289"/>
    <x v="3"/>
    <x v="1229"/>
    <x v="1"/>
    <x v="4"/>
    <x v="1212"/>
    <n v="96.36"/>
    <n v="6"/>
    <n v="0"/>
    <n v="25.053599999999999"/>
    <n v="96.36"/>
    <n v="0"/>
    <x v="3"/>
    <x v="0"/>
    <s v="Q4"/>
    <x v="0"/>
  </r>
  <r>
    <n v="8687"/>
    <s v="CA-2016-144015"/>
    <x v="190"/>
    <x v="674"/>
    <x v="3"/>
    <s v="AH-10075"/>
    <s v="Adam Hart"/>
    <x v="1"/>
    <x v="0"/>
    <x v="1"/>
    <s v="California"/>
    <x v="1"/>
    <x v="1"/>
    <x v="413"/>
    <x v="1"/>
    <x v="14"/>
    <x v="413"/>
    <n v="231.72"/>
    <n v="2"/>
    <n v="0"/>
    <n v="11.586"/>
    <n v="231.72"/>
    <n v="0"/>
    <x v="0"/>
    <x v="1"/>
    <s v="Q2"/>
    <x v="1"/>
  </r>
  <r>
    <n v="8688"/>
    <s v="CA-2016-144015"/>
    <x v="190"/>
    <x v="674"/>
    <x v="3"/>
    <s v="AH-10075"/>
    <s v="Adam Hart"/>
    <x v="1"/>
    <x v="0"/>
    <x v="1"/>
    <s v="California"/>
    <x v="1"/>
    <x v="1"/>
    <x v="294"/>
    <x v="1"/>
    <x v="13"/>
    <x v="294"/>
    <n v="17.899999999999999"/>
    <n v="5"/>
    <n v="0"/>
    <n v="8.9499999999999993"/>
    <n v="17.899999999999999"/>
    <n v="0"/>
    <x v="0"/>
    <x v="1"/>
    <s v="Q2"/>
    <x v="1"/>
  </r>
  <r>
    <n v="8689"/>
    <s v="CA-2016-144015"/>
    <x v="190"/>
    <x v="674"/>
    <x v="3"/>
    <s v="AH-10075"/>
    <s v="Adam Hart"/>
    <x v="1"/>
    <x v="0"/>
    <x v="1"/>
    <s v="California"/>
    <x v="1"/>
    <x v="1"/>
    <x v="910"/>
    <x v="1"/>
    <x v="10"/>
    <x v="902"/>
    <n v="12.48"/>
    <n v="2"/>
    <n v="0"/>
    <n v="5.6159999999999997"/>
    <n v="12.48"/>
    <n v="0"/>
    <x v="0"/>
    <x v="1"/>
    <s v="Q2"/>
    <x v="1"/>
  </r>
  <r>
    <n v="8690"/>
    <s v="CA-2014-101427"/>
    <x v="58"/>
    <x v="129"/>
    <x v="1"/>
    <s v="AY-10555"/>
    <s v="Andy Yotov"/>
    <x v="1"/>
    <x v="0"/>
    <x v="10"/>
    <s v="Pennsylvania"/>
    <x v="11"/>
    <x v="3"/>
    <x v="1216"/>
    <x v="1"/>
    <x v="6"/>
    <x v="1200"/>
    <n v="8.016"/>
    <n v="3"/>
    <n v="0.2"/>
    <n v="1.1022000000000001"/>
    <n v="6.4128000000000007"/>
    <n v="1.6032000000000002"/>
    <x v="2"/>
    <x v="4"/>
    <s v="Q4"/>
    <x v="5"/>
  </r>
  <r>
    <n v="8691"/>
    <s v="CA-2016-136770"/>
    <x v="1041"/>
    <x v="964"/>
    <x v="1"/>
    <s v="SP-20650"/>
    <s v="Stephanie Phelps"/>
    <x v="1"/>
    <x v="0"/>
    <x v="59"/>
    <s v="Ohio"/>
    <x v="75"/>
    <x v="3"/>
    <x v="1015"/>
    <x v="2"/>
    <x v="7"/>
    <x v="1006"/>
    <n v="259.89600000000002"/>
    <n v="2"/>
    <n v="0.4"/>
    <n v="-56.3108"/>
    <n v="155.9376"/>
    <n v="103.95840000000001"/>
    <x v="0"/>
    <x v="6"/>
    <s v="Q3"/>
    <x v="1"/>
  </r>
  <r>
    <n v="8692"/>
    <s v="CA-2016-136770"/>
    <x v="1041"/>
    <x v="964"/>
    <x v="1"/>
    <s v="SP-20650"/>
    <s v="Stephanie Phelps"/>
    <x v="1"/>
    <x v="0"/>
    <x v="59"/>
    <s v="Ohio"/>
    <x v="75"/>
    <x v="3"/>
    <x v="638"/>
    <x v="2"/>
    <x v="7"/>
    <x v="759"/>
    <n v="247.18799999999999"/>
    <n v="2"/>
    <n v="0.4"/>
    <n v="-49.437600000000003"/>
    <n v="148.31279999999998"/>
    <n v="98.875200000000007"/>
    <x v="0"/>
    <x v="6"/>
    <s v="Q3"/>
    <x v="1"/>
  </r>
  <r>
    <n v="8693"/>
    <s v="CA-2016-136770"/>
    <x v="1041"/>
    <x v="964"/>
    <x v="1"/>
    <s v="SP-20650"/>
    <s v="Stephanie Phelps"/>
    <x v="1"/>
    <x v="0"/>
    <x v="59"/>
    <s v="Ohio"/>
    <x v="75"/>
    <x v="3"/>
    <x v="1509"/>
    <x v="2"/>
    <x v="11"/>
    <x v="1496"/>
    <n v="279.95999999999998"/>
    <n v="5"/>
    <n v="0.2"/>
    <n v="48.993000000000002"/>
    <n v="223.96799999999999"/>
    <n v="55.991999999999997"/>
    <x v="0"/>
    <x v="6"/>
    <s v="Q3"/>
    <x v="1"/>
  </r>
  <r>
    <n v="8694"/>
    <s v="CA-2016-118311"/>
    <x v="1057"/>
    <x v="464"/>
    <x v="1"/>
    <s v="ED-13885"/>
    <s v="Emily Ducich"/>
    <x v="2"/>
    <x v="0"/>
    <x v="8"/>
    <s v="California"/>
    <x v="94"/>
    <x v="1"/>
    <x v="293"/>
    <x v="2"/>
    <x v="11"/>
    <x v="293"/>
    <n v="450"/>
    <n v="5"/>
    <n v="0"/>
    <n v="162"/>
    <n v="450"/>
    <n v="0"/>
    <x v="0"/>
    <x v="2"/>
    <s v="Q4"/>
    <x v="2"/>
  </r>
  <r>
    <n v="8695"/>
    <s v="US-2014-112795"/>
    <x v="709"/>
    <x v="1301"/>
    <x v="0"/>
    <s v="CR-12625"/>
    <s v="Corey Roper"/>
    <x v="2"/>
    <x v="0"/>
    <x v="354"/>
    <s v="Michigan"/>
    <x v="436"/>
    <x v="2"/>
    <x v="548"/>
    <x v="1"/>
    <x v="10"/>
    <x v="548"/>
    <n v="19.440000000000001"/>
    <n v="3"/>
    <n v="0"/>
    <n v="9.5256000000000007"/>
    <n v="19.440000000000001"/>
    <n v="0"/>
    <x v="2"/>
    <x v="6"/>
    <s v="Q3"/>
    <x v="3"/>
  </r>
  <r>
    <n v="8696"/>
    <s v="CA-2017-127096"/>
    <x v="175"/>
    <x v="31"/>
    <x v="0"/>
    <s v="CS-12400"/>
    <s v="Christopher Schild"/>
    <x v="2"/>
    <x v="0"/>
    <x v="8"/>
    <s v="California"/>
    <x v="9"/>
    <x v="1"/>
    <x v="215"/>
    <x v="0"/>
    <x v="3"/>
    <x v="216"/>
    <n v="300.904"/>
    <n v="1"/>
    <n v="0.2"/>
    <n v="11.283899999999999"/>
    <n v="240.72320000000002"/>
    <n v="60.180800000000005"/>
    <x v="3"/>
    <x v="8"/>
    <s v="Q3"/>
    <x v="5"/>
  </r>
  <r>
    <n v="8697"/>
    <s v="CA-2017-119284"/>
    <x v="140"/>
    <x v="46"/>
    <x v="1"/>
    <s v="TS-21205"/>
    <s v="Thomas Seio"/>
    <x v="1"/>
    <x v="0"/>
    <x v="316"/>
    <s v="Tennessee"/>
    <x v="394"/>
    <x v="0"/>
    <x v="1278"/>
    <x v="2"/>
    <x v="7"/>
    <x v="1263"/>
    <n v="239.976"/>
    <n v="3"/>
    <n v="0.2"/>
    <n v="26.997299999999999"/>
    <n v="191.98080000000002"/>
    <n v="47.995200000000004"/>
    <x v="3"/>
    <x v="1"/>
    <s v="Q2"/>
    <x v="6"/>
  </r>
  <r>
    <n v="8698"/>
    <s v="CA-2017-119284"/>
    <x v="140"/>
    <x v="46"/>
    <x v="1"/>
    <s v="TS-21205"/>
    <s v="Thomas Seio"/>
    <x v="1"/>
    <x v="0"/>
    <x v="316"/>
    <s v="Tennessee"/>
    <x v="394"/>
    <x v="0"/>
    <x v="221"/>
    <x v="0"/>
    <x v="5"/>
    <x v="222"/>
    <n v="31.167999999999999"/>
    <n v="4"/>
    <n v="0.2"/>
    <n v="9.3504000000000005"/>
    <n v="24.9344"/>
    <n v="6.2336"/>
    <x v="3"/>
    <x v="1"/>
    <s v="Q2"/>
    <x v="6"/>
  </r>
  <r>
    <n v="8699"/>
    <s v="CA-2017-119284"/>
    <x v="140"/>
    <x v="46"/>
    <x v="1"/>
    <s v="TS-21205"/>
    <s v="Thomas Seio"/>
    <x v="1"/>
    <x v="0"/>
    <x v="316"/>
    <s v="Tennessee"/>
    <x v="394"/>
    <x v="0"/>
    <x v="1529"/>
    <x v="0"/>
    <x v="3"/>
    <x v="1516"/>
    <n v="120.96"/>
    <n v="2"/>
    <n v="0.4"/>
    <n v="-28.224"/>
    <n v="72.575999999999993"/>
    <n v="48.384"/>
    <x v="3"/>
    <x v="1"/>
    <s v="Q2"/>
    <x v="6"/>
  </r>
  <r>
    <n v="8700"/>
    <s v="CA-2017-119284"/>
    <x v="140"/>
    <x v="46"/>
    <x v="1"/>
    <s v="TS-21205"/>
    <s v="Thomas Seio"/>
    <x v="1"/>
    <x v="0"/>
    <x v="316"/>
    <s v="Tennessee"/>
    <x v="394"/>
    <x v="0"/>
    <x v="754"/>
    <x v="2"/>
    <x v="7"/>
    <x v="752"/>
    <n v="2239.9360000000001"/>
    <n v="8"/>
    <n v="0.2"/>
    <n v="223.99359999999999"/>
    <n v="1791.9488000000001"/>
    <n v="447.98720000000003"/>
    <x v="3"/>
    <x v="1"/>
    <s v="Q2"/>
    <x v="6"/>
  </r>
  <r>
    <n v="8701"/>
    <s v="CA-2017-119284"/>
    <x v="140"/>
    <x v="46"/>
    <x v="1"/>
    <s v="TS-21205"/>
    <s v="Thomas Seio"/>
    <x v="1"/>
    <x v="0"/>
    <x v="316"/>
    <s v="Tennessee"/>
    <x v="394"/>
    <x v="0"/>
    <x v="360"/>
    <x v="1"/>
    <x v="9"/>
    <x v="360"/>
    <n v="76.608000000000004"/>
    <n v="8"/>
    <n v="0.2"/>
    <n v="6.7031999999999998"/>
    <n v="61.286400000000008"/>
    <n v="15.321600000000002"/>
    <x v="3"/>
    <x v="1"/>
    <s v="Q2"/>
    <x v="6"/>
  </r>
  <r>
    <n v="8702"/>
    <s v="CA-2017-119284"/>
    <x v="140"/>
    <x v="46"/>
    <x v="1"/>
    <s v="TS-21205"/>
    <s v="Thomas Seio"/>
    <x v="1"/>
    <x v="0"/>
    <x v="316"/>
    <s v="Tennessee"/>
    <x v="394"/>
    <x v="0"/>
    <x v="518"/>
    <x v="1"/>
    <x v="4"/>
    <x v="518"/>
    <n v="142.77600000000001"/>
    <n v="1"/>
    <n v="0.2"/>
    <n v="17.847000000000001"/>
    <n v="114.22080000000001"/>
    <n v="28.555200000000003"/>
    <x v="3"/>
    <x v="1"/>
    <s v="Q2"/>
    <x v="6"/>
  </r>
  <r>
    <n v="8703"/>
    <s v="CA-2017-119284"/>
    <x v="140"/>
    <x v="46"/>
    <x v="1"/>
    <s v="TS-21205"/>
    <s v="Thomas Seio"/>
    <x v="1"/>
    <x v="0"/>
    <x v="316"/>
    <s v="Tennessee"/>
    <x v="394"/>
    <x v="0"/>
    <x v="1841"/>
    <x v="1"/>
    <x v="10"/>
    <x v="1829"/>
    <n v="91.36"/>
    <n v="5"/>
    <n v="0.2"/>
    <n v="29.692"/>
    <n v="73.088000000000008"/>
    <n v="18.272000000000002"/>
    <x v="3"/>
    <x v="1"/>
    <s v="Q2"/>
    <x v="6"/>
  </r>
  <r>
    <n v="8704"/>
    <s v="CA-2015-133494"/>
    <x v="879"/>
    <x v="656"/>
    <x v="1"/>
    <s v="RP-19390"/>
    <s v="Resi Pölking"/>
    <x v="0"/>
    <x v="0"/>
    <x v="10"/>
    <s v="Pennsylvania"/>
    <x v="74"/>
    <x v="3"/>
    <x v="1108"/>
    <x v="1"/>
    <x v="9"/>
    <x v="1097"/>
    <n v="3.552"/>
    <n v="2"/>
    <n v="0.2"/>
    <n v="0.44400000000000001"/>
    <n v="2.8416000000000001"/>
    <n v="0.71040000000000003"/>
    <x v="1"/>
    <x v="10"/>
    <s v="Q1"/>
    <x v="1"/>
  </r>
  <r>
    <n v="8705"/>
    <s v="CA-2016-111318"/>
    <x v="310"/>
    <x v="1050"/>
    <x v="2"/>
    <s v="IL-15100"/>
    <s v="Ivan Liston"/>
    <x v="0"/>
    <x v="0"/>
    <x v="12"/>
    <s v="Texas"/>
    <x v="16"/>
    <x v="2"/>
    <x v="1763"/>
    <x v="2"/>
    <x v="7"/>
    <x v="1752"/>
    <n v="115.136"/>
    <n v="8"/>
    <n v="0.2"/>
    <n v="11.5136"/>
    <n v="92.108800000000002"/>
    <n v="23.027200000000001"/>
    <x v="0"/>
    <x v="7"/>
    <s v="Q3"/>
    <x v="3"/>
  </r>
  <r>
    <n v="8706"/>
    <s v="US-2014-132745"/>
    <x v="1201"/>
    <x v="703"/>
    <x v="1"/>
    <s v="NF-18475"/>
    <s v="Neil Französisch"/>
    <x v="2"/>
    <x v="0"/>
    <x v="192"/>
    <s v="Nevada"/>
    <x v="243"/>
    <x v="1"/>
    <x v="1835"/>
    <x v="1"/>
    <x v="13"/>
    <x v="1823"/>
    <n v="4.71"/>
    <n v="1"/>
    <n v="0"/>
    <n v="0"/>
    <n v="4.71"/>
    <n v="0"/>
    <x v="2"/>
    <x v="2"/>
    <s v="Q4"/>
    <x v="4"/>
  </r>
  <r>
    <n v="8707"/>
    <s v="CA-2014-146815"/>
    <x v="78"/>
    <x v="178"/>
    <x v="1"/>
    <s v="PP-18955"/>
    <s v="Paul Prost"/>
    <x v="2"/>
    <x v="0"/>
    <x v="20"/>
    <s v="New York"/>
    <x v="29"/>
    <x v="3"/>
    <x v="992"/>
    <x v="0"/>
    <x v="1"/>
    <x v="984"/>
    <n v="172.76400000000001"/>
    <n v="2"/>
    <n v="0.1"/>
    <n v="13.437200000000001"/>
    <n v="155.48760000000001"/>
    <n v="17.276400000000002"/>
    <x v="2"/>
    <x v="8"/>
    <s v="Q3"/>
    <x v="2"/>
  </r>
  <r>
    <n v="8708"/>
    <s v="CA-2014-146815"/>
    <x v="78"/>
    <x v="178"/>
    <x v="1"/>
    <s v="PP-18955"/>
    <s v="Paul Prost"/>
    <x v="2"/>
    <x v="0"/>
    <x v="20"/>
    <s v="New York"/>
    <x v="29"/>
    <x v="3"/>
    <x v="1273"/>
    <x v="1"/>
    <x v="6"/>
    <x v="1258"/>
    <n v="3.52"/>
    <n v="2"/>
    <n v="0"/>
    <n v="1.6896"/>
    <n v="3.52"/>
    <n v="0"/>
    <x v="2"/>
    <x v="8"/>
    <s v="Q3"/>
    <x v="2"/>
  </r>
  <r>
    <n v="8709"/>
    <s v="CA-2014-119144"/>
    <x v="912"/>
    <x v="7"/>
    <x v="2"/>
    <s v="JD-16150"/>
    <s v="Justin Deggeller"/>
    <x v="1"/>
    <x v="0"/>
    <x v="1"/>
    <s v="California"/>
    <x v="141"/>
    <x v="1"/>
    <x v="771"/>
    <x v="2"/>
    <x v="7"/>
    <x v="770"/>
    <n v="79.968000000000004"/>
    <n v="4"/>
    <n v="0.2"/>
    <n v="-17.992799999999999"/>
    <n v="63.974400000000003"/>
    <n v="15.993600000000001"/>
    <x v="2"/>
    <x v="0"/>
    <s v="Q4"/>
    <x v="1"/>
  </r>
  <r>
    <n v="8710"/>
    <s v="CA-2014-119144"/>
    <x v="912"/>
    <x v="7"/>
    <x v="2"/>
    <s v="JD-16150"/>
    <s v="Justin Deggeller"/>
    <x v="1"/>
    <x v="0"/>
    <x v="1"/>
    <s v="California"/>
    <x v="141"/>
    <x v="1"/>
    <x v="574"/>
    <x v="0"/>
    <x v="0"/>
    <x v="574"/>
    <n v="305.97449999999998"/>
    <n v="3"/>
    <n v="0.15"/>
    <n v="25.197900000000001"/>
    <n v="260.07832499999995"/>
    <n v="45.896174999999992"/>
    <x v="2"/>
    <x v="0"/>
    <s v="Q4"/>
    <x v="1"/>
  </r>
  <r>
    <n v="8711"/>
    <s v="CA-2014-119144"/>
    <x v="912"/>
    <x v="7"/>
    <x v="2"/>
    <s v="JD-16150"/>
    <s v="Justin Deggeller"/>
    <x v="1"/>
    <x v="0"/>
    <x v="1"/>
    <s v="California"/>
    <x v="141"/>
    <x v="1"/>
    <x v="156"/>
    <x v="1"/>
    <x v="4"/>
    <x v="157"/>
    <n v="344.91"/>
    <n v="3"/>
    <n v="0"/>
    <n v="10.347300000000001"/>
    <n v="344.91"/>
    <n v="0"/>
    <x v="2"/>
    <x v="0"/>
    <s v="Q4"/>
    <x v="1"/>
  </r>
  <r>
    <n v="8712"/>
    <s v="CA-2014-105648"/>
    <x v="223"/>
    <x v="232"/>
    <x v="1"/>
    <s v="EJ-14155"/>
    <s v="Eva Jacobs"/>
    <x v="0"/>
    <x v="0"/>
    <x v="70"/>
    <s v="California"/>
    <x v="88"/>
    <x v="1"/>
    <x v="971"/>
    <x v="0"/>
    <x v="3"/>
    <x v="965"/>
    <n v="626.35199999999998"/>
    <n v="3"/>
    <n v="0.2"/>
    <n v="-23.488199999999999"/>
    <n v="501.08159999999998"/>
    <n v="125.2704"/>
    <x v="2"/>
    <x v="10"/>
    <s v="Q1"/>
    <x v="2"/>
  </r>
  <r>
    <n v="8713"/>
    <s v="US-2015-145422"/>
    <x v="155"/>
    <x v="157"/>
    <x v="1"/>
    <s v="PW-19240"/>
    <s v="Pierre Wener"/>
    <x v="0"/>
    <x v="0"/>
    <x v="8"/>
    <s v="California"/>
    <x v="94"/>
    <x v="1"/>
    <x v="1248"/>
    <x v="0"/>
    <x v="0"/>
    <x v="1334"/>
    <n v="359.49900000000002"/>
    <n v="3"/>
    <n v="0.15"/>
    <n v="-29.605799999999999"/>
    <n v="305.57415000000003"/>
    <n v="53.924849999999999"/>
    <x v="1"/>
    <x v="4"/>
    <s v="Q4"/>
    <x v="6"/>
  </r>
  <r>
    <n v="8714"/>
    <s v="CA-2017-136623"/>
    <x v="497"/>
    <x v="1302"/>
    <x v="1"/>
    <s v="TS-21430"/>
    <s v="Tom Stivers"/>
    <x v="1"/>
    <x v="0"/>
    <x v="70"/>
    <s v="California"/>
    <x v="188"/>
    <x v="1"/>
    <x v="611"/>
    <x v="2"/>
    <x v="7"/>
    <x v="611"/>
    <n v="71.951999999999998"/>
    <n v="6"/>
    <n v="0.2"/>
    <n v="5.3963999999999999"/>
    <n v="57.561599999999999"/>
    <n v="14.3904"/>
    <x v="3"/>
    <x v="7"/>
    <s v="Q3"/>
    <x v="0"/>
  </r>
  <r>
    <n v="8715"/>
    <s v="CA-2017-136623"/>
    <x v="497"/>
    <x v="1302"/>
    <x v="1"/>
    <s v="TS-21430"/>
    <s v="Tom Stivers"/>
    <x v="1"/>
    <x v="0"/>
    <x v="70"/>
    <s v="California"/>
    <x v="188"/>
    <x v="1"/>
    <x v="985"/>
    <x v="1"/>
    <x v="8"/>
    <x v="978"/>
    <n v="29.8"/>
    <n v="5"/>
    <n v="0.2"/>
    <n v="9.3125"/>
    <n v="23.840000000000003"/>
    <n v="5.9600000000000009"/>
    <x v="3"/>
    <x v="7"/>
    <s v="Q3"/>
    <x v="0"/>
  </r>
  <r>
    <n v="8716"/>
    <s v="CA-2017-121678"/>
    <x v="673"/>
    <x v="541"/>
    <x v="0"/>
    <s v="BM-11650"/>
    <s v="Brian Moss"/>
    <x v="1"/>
    <x v="0"/>
    <x v="512"/>
    <s v="Ohio"/>
    <x v="609"/>
    <x v="3"/>
    <x v="525"/>
    <x v="1"/>
    <x v="8"/>
    <x v="525"/>
    <n v="1.8240000000000001"/>
    <n v="1"/>
    <n v="0.7"/>
    <n v="-1.3984000000000001"/>
    <n v="0.54720000000000013"/>
    <n v="1.2767999999999999"/>
    <x v="3"/>
    <x v="0"/>
    <s v="Q4"/>
    <x v="6"/>
  </r>
  <r>
    <n v="8717"/>
    <s v="CA-2016-120824"/>
    <x v="1"/>
    <x v="1"/>
    <x v="0"/>
    <s v="AW-10930"/>
    <s v="Arthur Wiediger"/>
    <x v="2"/>
    <x v="0"/>
    <x v="12"/>
    <s v="Texas"/>
    <x v="32"/>
    <x v="2"/>
    <x v="1429"/>
    <x v="1"/>
    <x v="9"/>
    <x v="1417"/>
    <n v="64.384"/>
    <n v="4"/>
    <n v="0.8"/>
    <n v="-160.96"/>
    <n v="12.876799999999998"/>
    <n v="51.507200000000005"/>
    <x v="0"/>
    <x v="1"/>
    <s v="Q2"/>
    <x v="1"/>
  </r>
  <r>
    <n v="8718"/>
    <s v="CA-2016-120824"/>
    <x v="1"/>
    <x v="1"/>
    <x v="0"/>
    <s v="AW-10930"/>
    <s v="Arthur Wiediger"/>
    <x v="2"/>
    <x v="0"/>
    <x v="12"/>
    <s v="Texas"/>
    <x v="32"/>
    <x v="2"/>
    <x v="698"/>
    <x v="0"/>
    <x v="5"/>
    <x v="698"/>
    <n v="6.984"/>
    <n v="2"/>
    <n v="0.6"/>
    <n v="-4.5396000000000001"/>
    <n v="2.7936000000000001"/>
    <n v="4.1903999999999995"/>
    <x v="0"/>
    <x v="1"/>
    <s v="Q2"/>
    <x v="1"/>
  </r>
  <r>
    <n v="8719"/>
    <s v="CA-2016-120824"/>
    <x v="1"/>
    <x v="1"/>
    <x v="0"/>
    <s v="AW-10930"/>
    <s v="Arthur Wiediger"/>
    <x v="2"/>
    <x v="0"/>
    <x v="12"/>
    <s v="Texas"/>
    <x v="32"/>
    <x v="2"/>
    <x v="1273"/>
    <x v="1"/>
    <x v="6"/>
    <x v="1258"/>
    <n v="11.263999999999999"/>
    <n v="8"/>
    <n v="0.2"/>
    <n v="3.9424000000000001"/>
    <n v="9.0112000000000005"/>
    <n v="2.2528000000000001"/>
    <x v="0"/>
    <x v="1"/>
    <s v="Q2"/>
    <x v="1"/>
  </r>
  <r>
    <n v="8720"/>
    <s v="CA-2016-120824"/>
    <x v="1"/>
    <x v="1"/>
    <x v="0"/>
    <s v="AW-10930"/>
    <s v="Arthur Wiediger"/>
    <x v="2"/>
    <x v="0"/>
    <x v="12"/>
    <s v="Texas"/>
    <x v="32"/>
    <x v="2"/>
    <x v="1641"/>
    <x v="1"/>
    <x v="10"/>
    <x v="1631"/>
    <n v="15.552"/>
    <n v="3"/>
    <n v="0.2"/>
    <n v="5.6375999999999999"/>
    <n v="12.441600000000001"/>
    <n v="3.1104000000000003"/>
    <x v="0"/>
    <x v="1"/>
    <s v="Q2"/>
    <x v="1"/>
  </r>
  <r>
    <n v="8721"/>
    <s v="CA-2016-120824"/>
    <x v="1"/>
    <x v="1"/>
    <x v="0"/>
    <s v="AW-10930"/>
    <s v="Arthur Wiediger"/>
    <x v="2"/>
    <x v="0"/>
    <x v="12"/>
    <s v="Texas"/>
    <x v="32"/>
    <x v="2"/>
    <x v="1631"/>
    <x v="0"/>
    <x v="1"/>
    <x v="1621"/>
    <n v="379.37200000000001"/>
    <n v="2"/>
    <n v="0.3"/>
    <n v="-119.2312"/>
    <n v="265.56040000000002"/>
    <n v="113.8116"/>
    <x v="0"/>
    <x v="1"/>
    <s v="Q2"/>
    <x v="1"/>
  </r>
  <r>
    <n v="8722"/>
    <s v="CA-2016-120824"/>
    <x v="1"/>
    <x v="1"/>
    <x v="0"/>
    <s v="AW-10930"/>
    <s v="Arthur Wiediger"/>
    <x v="2"/>
    <x v="0"/>
    <x v="12"/>
    <s v="Texas"/>
    <x v="32"/>
    <x v="2"/>
    <x v="1190"/>
    <x v="1"/>
    <x v="4"/>
    <x v="683"/>
    <n v="67.536000000000001"/>
    <n v="9"/>
    <n v="0.2"/>
    <n v="6.7535999999999996"/>
    <n v="54.028800000000004"/>
    <n v="13.507200000000001"/>
    <x v="0"/>
    <x v="1"/>
    <s v="Q2"/>
    <x v="1"/>
  </r>
  <r>
    <n v="8723"/>
    <s v="CA-2016-120824"/>
    <x v="1"/>
    <x v="1"/>
    <x v="0"/>
    <s v="AW-10930"/>
    <s v="Arthur Wiediger"/>
    <x v="2"/>
    <x v="0"/>
    <x v="12"/>
    <s v="Texas"/>
    <x v="32"/>
    <x v="2"/>
    <x v="31"/>
    <x v="1"/>
    <x v="8"/>
    <x v="31"/>
    <n v="1.524"/>
    <n v="2"/>
    <n v="0.8"/>
    <n v="-2.6669999999999998"/>
    <n v="0.30479999999999996"/>
    <n v="1.2192000000000001"/>
    <x v="0"/>
    <x v="1"/>
    <s v="Q2"/>
    <x v="1"/>
  </r>
  <r>
    <n v="8724"/>
    <s v="US-2016-135209"/>
    <x v="723"/>
    <x v="844"/>
    <x v="0"/>
    <s v="MH-17290"/>
    <s v="Marc Harrigan"/>
    <x v="2"/>
    <x v="0"/>
    <x v="100"/>
    <s v="Florida"/>
    <x v="327"/>
    <x v="0"/>
    <x v="481"/>
    <x v="1"/>
    <x v="10"/>
    <x v="482"/>
    <n v="37.408000000000001"/>
    <n v="7"/>
    <n v="0.2"/>
    <n v="13.0928"/>
    <n v="29.926400000000001"/>
    <n v="7.4816000000000003"/>
    <x v="0"/>
    <x v="4"/>
    <s v="Q4"/>
    <x v="6"/>
  </r>
  <r>
    <n v="8725"/>
    <s v="US-2016-135209"/>
    <x v="723"/>
    <x v="844"/>
    <x v="0"/>
    <s v="MH-17290"/>
    <s v="Marc Harrigan"/>
    <x v="2"/>
    <x v="0"/>
    <x v="100"/>
    <s v="Florida"/>
    <x v="327"/>
    <x v="0"/>
    <x v="1714"/>
    <x v="1"/>
    <x v="10"/>
    <x v="1701"/>
    <n v="25.344000000000001"/>
    <n v="6"/>
    <n v="0.2"/>
    <n v="8.8704000000000001"/>
    <n v="20.275200000000002"/>
    <n v="5.0688000000000004"/>
    <x v="0"/>
    <x v="4"/>
    <s v="Q4"/>
    <x v="6"/>
  </r>
  <r>
    <n v="8726"/>
    <s v="CA-2017-148145"/>
    <x v="257"/>
    <x v="275"/>
    <x v="1"/>
    <s v="SW-20275"/>
    <s v="Scott Williamson"/>
    <x v="0"/>
    <x v="0"/>
    <x v="4"/>
    <s v="Washington"/>
    <x v="60"/>
    <x v="1"/>
    <x v="684"/>
    <x v="1"/>
    <x v="6"/>
    <x v="684"/>
    <n v="46.2"/>
    <n v="4"/>
    <n v="0"/>
    <n v="21.251999999999999"/>
    <n v="46.2"/>
    <n v="0"/>
    <x v="3"/>
    <x v="10"/>
    <s v="Q1"/>
    <x v="3"/>
  </r>
  <r>
    <n v="8727"/>
    <s v="CA-2015-103870"/>
    <x v="17"/>
    <x v="16"/>
    <x v="1"/>
    <s v="SP-20860"/>
    <s v="Sung Pak"/>
    <x v="1"/>
    <x v="0"/>
    <x v="87"/>
    <s v="Tennessee"/>
    <x v="108"/>
    <x v="0"/>
    <x v="1837"/>
    <x v="2"/>
    <x v="11"/>
    <x v="1825"/>
    <n v="4.7279999999999998"/>
    <n v="3"/>
    <n v="0.2"/>
    <n v="0.70920000000000005"/>
    <n v="3.7824"/>
    <n v="0.9456"/>
    <x v="1"/>
    <x v="4"/>
    <s v="Q4"/>
    <x v="1"/>
  </r>
  <r>
    <n v="8728"/>
    <s v="CA-2015-103870"/>
    <x v="17"/>
    <x v="16"/>
    <x v="1"/>
    <s v="SP-20860"/>
    <s v="Sung Pak"/>
    <x v="1"/>
    <x v="0"/>
    <x v="87"/>
    <s v="Tennessee"/>
    <x v="108"/>
    <x v="0"/>
    <x v="1834"/>
    <x v="0"/>
    <x v="5"/>
    <x v="1822"/>
    <n v="53.351999999999997"/>
    <n v="3"/>
    <n v="0.2"/>
    <n v="16.005600000000001"/>
    <n v="42.681600000000003"/>
    <n v="10.670400000000001"/>
    <x v="1"/>
    <x v="4"/>
    <s v="Q4"/>
    <x v="1"/>
  </r>
  <r>
    <n v="8729"/>
    <s v="CA-2015-103870"/>
    <x v="17"/>
    <x v="16"/>
    <x v="1"/>
    <s v="SP-20860"/>
    <s v="Sung Pak"/>
    <x v="1"/>
    <x v="0"/>
    <x v="87"/>
    <s v="Tennessee"/>
    <x v="108"/>
    <x v="0"/>
    <x v="1632"/>
    <x v="0"/>
    <x v="0"/>
    <x v="1622"/>
    <n v="131.10400000000001"/>
    <n v="2"/>
    <n v="0.2"/>
    <n v="8.1940000000000008"/>
    <n v="104.88320000000002"/>
    <n v="26.220800000000004"/>
    <x v="1"/>
    <x v="4"/>
    <s v="Q4"/>
    <x v="1"/>
  </r>
  <r>
    <n v="8730"/>
    <s v="CA-2015-103870"/>
    <x v="17"/>
    <x v="16"/>
    <x v="1"/>
    <s v="SP-20860"/>
    <s v="Sung Pak"/>
    <x v="1"/>
    <x v="0"/>
    <x v="87"/>
    <s v="Tennessee"/>
    <x v="108"/>
    <x v="0"/>
    <x v="1190"/>
    <x v="1"/>
    <x v="4"/>
    <x v="683"/>
    <n v="22.512"/>
    <n v="3"/>
    <n v="0.2"/>
    <n v="2.2511999999999999"/>
    <n v="18.009600000000002"/>
    <n v="4.5024000000000006"/>
    <x v="1"/>
    <x v="4"/>
    <s v="Q4"/>
    <x v="1"/>
  </r>
  <r>
    <n v="8731"/>
    <s v="CA-2015-103870"/>
    <x v="17"/>
    <x v="16"/>
    <x v="1"/>
    <s v="SP-20860"/>
    <s v="Sung Pak"/>
    <x v="1"/>
    <x v="0"/>
    <x v="87"/>
    <s v="Tennessee"/>
    <x v="108"/>
    <x v="0"/>
    <x v="1421"/>
    <x v="2"/>
    <x v="11"/>
    <x v="1409"/>
    <n v="72.744"/>
    <n v="7"/>
    <n v="0.2"/>
    <n v="-12.7302"/>
    <n v="58.1952"/>
    <n v="14.5488"/>
    <x v="1"/>
    <x v="4"/>
    <s v="Q4"/>
    <x v="1"/>
  </r>
  <r>
    <n v="8732"/>
    <s v="CA-2015-111017"/>
    <x v="374"/>
    <x v="1066"/>
    <x v="1"/>
    <s v="SC-20695"/>
    <s v="Steve Chapman"/>
    <x v="1"/>
    <x v="0"/>
    <x v="285"/>
    <s v="Missouri"/>
    <x v="357"/>
    <x v="2"/>
    <x v="354"/>
    <x v="1"/>
    <x v="14"/>
    <x v="354"/>
    <n v="52.59"/>
    <n v="3"/>
    <n v="0"/>
    <n v="15.776999999999999"/>
    <n v="52.59"/>
    <n v="0"/>
    <x v="1"/>
    <x v="7"/>
    <s v="Q3"/>
    <x v="5"/>
  </r>
  <r>
    <n v="8733"/>
    <s v="CA-2017-116988"/>
    <x v="818"/>
    <x v="89"/>
    <x v="0"/>
    <s v="PW-19030"/>
    <s v="Pauline Webber"/>
    <x v="1"/>
    <x v="0"/>
    <x v="4"/>
    <s v="Washington"/>
    <x v="59"/>
    <x v="1"/>
    <x v="1465"/>
    <x v="1"/>
    <x v="10"/>
    <x v="1451"/>
    <n v="19.440000000000001"/>
    <n v="3"/>
    <n v="0"/>
    <n v="9.3312000000000008"/>
    <n v="19.440000000000001"/>
    <n v="0"/>
    <x v="3"/>
    <x v="1"/>
    <s v="Q2"/>
    <x v="0"/>
  </r>
  <r>
    <n v="8734"/>
    <s v="CA-2017-116988"/>
    <x v="818"/>
    <x v="89"/>
    <x v="0"/>
    <s v="PW-19030"/>
    <s v="Pauline Webber"/>
    <x v="1"/>
    <x v="0"/>
    <x v="4"/>
    <s v="Washington"/>
    <x v="59"/>
    <x v="1"/>
    <x v="451"/>
    <x v="0"/>
    <x v="5"/>
    <x v="452"/>
    <n v="126.3"/>
    <n v="3"/>
    <n v="0"/>
    <n v="40.415999999999997"/>
    <n v="126.3"/>
    <n v="0"/>
    <x v="3"/>
    <x v="1"/>
    <s v="Q2"/>
    <x v="0"/>
  </r>
  <r>
    <n v="8735"/>
    <s v="CA-2017-116988"/>
    <x v="818"/>
    <x v="89"/>
    <x v="0"/>
    <s v="PW-19030"/>
    <s v="Pauline Webber"/>
    <x v="1"/>
    <x v="0"/>
    <x v="4"/>
    <s v="Washington"/>
    <x v="59"/>
    <x v="1"/>
    <x v="217"/>
    <x v="2"/>
    <x v="11"/>
    <x v="218"/>
    <n v="1287.45"/>
    <n v="5"/>
    <n v="0"/>
    <n v="244.6155"/>
    <n v="1287.45"/>
    <n v="0"/>
    <x v="3"/>
    <x v="1"/>
    <s v="Q2"/>
    <x v="0"/>
  </r>
  <r>
    <n v="8736"/>
    <s v="US-2014-169390"/>
    <x v="315"/>
    <x v="1303"/>
    <x v="0"/>
    <s v="CS-12250"/>
    <s v="Chris Selesnick"/>
    <x v="1"/>
    <x v="0"/>
    <x v="20"/>
    <s v="New York"/>
    <x v="23"/>
    <x v="3"/>
    <x v="720"/>
    <x v="1"/>
    <x v="4"/>
    <x v="719"/>
    <n v="64.959999999999994"/>
    <n v="4"/>
    <n v="0"/>
    <n v="9.7439999999999998"/>
    <n v="64.959999999999994"/>
    <n v="0"/>
    <x v="2"/>
    <x v="11"/>
    <s v="Q1"/>
    <x v="5"/>
  </r>
  <r>
    <n v="8737"/>
    <s v="CA-2016-168774"/>
    <x v="913"/>
    <x v="411"/>
    <x v="1"/>
    <s v="RP-19855"/>
    <s v="Roy Phan"/>
    <x v="1"/>
    <x v="0"/>
    <x v="439"/>
    <s v="Minnesota"/>
    <x v="531"/>
    <x v="2"/>
    <x v="518"/>
    <x v="1"/>
    <x v="4"/>
    <x v="518"/>
    <n v="535.41"/>
    <n v="3"/>
    <n v="0"/>
    <n v="160.62299999999999"/>
    <n v="535.41"/>
    <n v="0"/>
    <x v="0"/>
    <x v="8"/>
    <s v="Q3"/>
    <x v="1"/>
  </r>
  <r>
    <n v="8738"/>
    <s v="CA-2017-161592"/>
    <x v="1191"/>
    <x v="939"/>
    <x v="1"/>
    <s v="CS-12175"/>
    <s v="Charles Sheldon"/>
    <x v="1"/>
    <x v="0"/>
    <x v="346"/>
    <s v="Tennessee"/>
    <x v="427"/>
    <x v="0"/>
    <x v="806"/>
    <x v="1"/>
    <x v="8"/>
    <x v="804"/>
    <n v="8.1"/>
    <n v="5"/>
    <n v="0.7"/>
    <n v="-5.94"/>
    <n v="2.4300000000000002"/>
    <n v="5.669999999999999"/>
    <x v="3"/>
    <x v="3"/>
    <s v="Q2"/>
    <x v="6"/>
  </r>
  <r>
    <n v="8739"/>
    <s v="US-2017-131961"/>
    <x v="166"/>
    <x v="33"/>
    <x v="2"/>
    <s v="MJ-17740"/>
    <s v="Max Jones"/>
    <x v="0"/>
    <x v="0"/>
    <x v="10"/>
    <s v="Pennsylvania"/>
    <x v="11"/>
    <x v="3"/>
    <x v="154"/>
    <x v="1"/>
    <x v="6"/>
    <x v="155"/>
    <n v="13.247999999999999"/>
    <n v="4"/>
    <n v="0.2"/>
    <n v="3.6432000000000002"/>
    <n v="10.5984"/>
    <n v="2.6496"/>
    <x v="3"/>
    <x v="4"/>
    <s v="Q4"/>
    <x v="5"/>
  </r>
  <r>
    <n v="8740"/>
    <s v="US-2017-131961"/>
    <x v="166"/>
    <x v="33"/>
    <x v="2"/>
    <s v="MJ-17740"/>
    <s v="Max Jones"/>
    <x v="0"/>
    <x v="0"/>
    <x v="10"/>
    <s v="Pennsylvania"/>
    <x v="11"/>
    <x v="3"/>
    <x v="431"/>
    <x v="2"/>
    <x v="7"/>
    <x v="431"/>
    <n v="83.988"/>
    <n v="2"/>
    <n v="0.4"/>
    <n v="-20.997"/>
    <n v="50.392800000000001"/>
    <n v="33.595199999999998"/>
    <x v="3"/>
    <x v="4"/>
    <s v="Q4"/>
    <x v="5"/>
  </r>
  <r>
    <n v="8741"/>
    <s v="CA-2016-102498"/>
    <x v="1131"/>
    <x v="1174"/>
    <x v="2"/>
    <s v="JG-15160"/>
    <s v="James Galang"/>
    <x v="0"/>
    <x v="0"/>
    <x v="240"/>
    <s v="Louisiana"/>
    <x v="298"/>
    <x v="0"/>
    <x v="1064"/>
    <x v="1"/>
    <x v="6"/>
    <x v="1053"/>
    <n v="73.2"/>
    <n v="5"/>
    <n v="0"/>
    <n v="21.228000000000002"/>
    <n v="73.2"/>
    <n v="0"/>
    <x v="0"/>
    <x v="7"/>
    <s v="Q3"/>
    <x v="1"/>
  </r>
  <r>
    <n v="8742"/>
    <s v="CA-2015-113222"/>
    <x v="529"/>
    <x v="217"/>
    <x v="3"/>
    <s v="AG-10765"/>
    <s v="Anthony Garverick"/>
    <x v="2"/>
    <x v="0"/>
    <x v="104"/>
    <s v="Indiana"/>
    <x v="451"/>
    <x v="2"/>
    <x v="175"/>
    <x v="1"/>
    <x v="8"/>
    <x v="176"/>
    <n v="10.74"/>
    <n v="3"/>
    <n v="0"/>
    <n v="5.1551999999999998"/>
    <n v="10.74"/>
    <n v="0"/>
    <x v="1"/>
    <x v="0"/>
    <s v="Q4"/>
    <x v="2"/>
  </r>
  <r>
    <n v="8743"/>
    <s v="US-2015-144771"/>
    <x v="653"/>
    <x v="1100"/>
    <x v="2"/>
    <s v="CK-12205"/>
    <s v="Chloris Kastensmidt"/>
    <x v="0"/>
    <x v="0"/>
    <x v="492"/>
    <s v="Oregon"/>
    <x v="587"/>
    <x v="1"/>
    <x v="93"/>
    <x v="0"/>
    <x v="5"/>
    <x v="93"/>
    <n v="11.032"/>
    <n v="1"/>
    <n v="0.2"/>
    <n v="3.0337999999999998"/>
    <n v="8.8255999999999997"/>
    <n v="2.2063999999999999"/>
    <x v="1"/>
    <x v="2"/>
    <s v="Q4"/>
    <x v="5"/>
  </r>
  <r>
    <n v="8744"/>
    <s v="US-2015-144771"/>
    <x v="653"/>
    <x v="1100"/>
    <x v="2"/>
    <s v="CK-12205"/>
    <s v="Chloris Kastensmidt"/>
    <x v="0"/>
    <x v="0"/>
    <x v="492"/>
    <s v="Oregon"/>
    <x v="587"/>
    <x v="1"/>
    <x v="176"/>
    <x v="2"/>
    <x v="11"/>
    <x v="177"/>
    <n v="53.04"/>
    <n v="3"/>
    <n v="0.2"/>
    <n v="-4.641"/>
    <n v="42.432000000000002"/>
    <n v="10.608000000000001"/>
    <x v="1"/>
    <x v="2"/>
    <s v="Q4"/>
    <x v="5"/>
  </r>
  <r>
    <n v="8745"/>
    <s v="CA-2015-162376"/>
    <x v="6"/>
    <x v="332"/>
    <x v="0"/>
    <s v="HD-14785"/>
    <s v="Harold Dahlen"/>
    <x v="2"/>
    <x v="0"/>
    <x v="471"/>
    <s v="Massachusetts"/>
    <x v="564"/>
    <x v="3"/>
    <x v="18"/>
    <x v="1"/>
    <x v="6"/>
    <x v="18"/>
    <n v="17.12"/>
    <n v="4"/>
    <n v="0"/>
    <n v="4.9648000000000003"/>
    <n v="17.12"/>
    <n v="0"/>
    <x v="1"/>
    <x v="0"/>
    <s v="Q4"/>
    <x v="1"/>
  </r>
  <r>
    <n v="8746"/>
    <s v="CA-2015-162376"/>
    <x v="6"/>
    <x v="332"/>
    <x v="0"/>
    <s v="HD-14785"/>
    <s v="Harold Dahlen"/>
    <x v="2"/>
    <x v="0"/>
    <x v="471"/>
    <s v="Massachusetts"/>
    <x v="564"/>
    <x v="3"/>
    <x v="1785"/>
    <x v="1"/>
    <x v="10"/>
    <x v="1775"/>
    <n v="59.94"/>
    <n v="3"/>
    <n v="0"/>
    <n v="28.171800000000001"/>
    <n v="59.94"/>
    <n v="0"/>
    <x v="1"/>
    <x v="0"/>
    <s v="Q4"/>
    <x v="1"/>
  </r>
  <r>
    <n v="8747"/>
    <s v="CA-2017-128076"/>
    <x v="62"/>
    <x v="1123"/>
    <x v="1"/>
    <s v="BO-11350"/>
    <s v="Bill Overfelt"/>
    <x v="1"/>
    <x v="0"/>
    <x v="70"/>
    <s v="California"/>
    <x v="188"/>
    <x v="1"/>
    <x v="793"/>
    <x v="0"/>
    <x v="5"/>
    <x v="791"/>
    <n v="210.58"/>
    <n v="2"/>
    <n v="0"/>
    <n v="12.6348"/>
    <n v="210.58"/>
    <n v="0"/>
    <x v="3"/>
    <x v="11"/>
    <s v="Q1"/>
    <x v="6"/>
  </r>
  <r>
    <n v="8748"/>
    <s v="CA-2017-128076"/>
    <x v="62"/>
    <x v="1123"/>
    <x v="1"/>
    <s v="BO-11350"/>
    <s v="Bill Overfelt"/>
    <x v="1"/>
    <x v="0"/>
    <x v="70"/>
    <s v="California"/>
    <x v="188"/>
    <x v="1"/>
    <x v="612"/>
    <x v="1"/>
    <x v="8"/>
    <x v="612"/>
    <n v="30.96"/>
    <n v="2"/>
    <n v="0.2"/>
    <n v="10.061999999999999"/>
    <n v="24.768000000000001"/>
    <n v="6.1920000000000002"/>
    <x v="3"/>
    <x v="11"/>
    <s v="Q1"/>
    <x v="6"/>
  </r>
  <r>
    <n v="8749"/>
    <s v="CA-2017-128076"/>
    <x v="62"/>
    <x v="1123"/>
    <x v="1"/>
    <s v="BO-11350"/>
    <s v="Bill Overfelt"/>
    <x v="1"/>
    <x v="0"/>
    <x v="70"/>
    <s v="California"/>
    <x v="188"/>
    <x v="1"/>
    <x v="1748"/>
    <x v="2"/>
    <x v="15"/>
    <x v="1738"/>
    <n v="239.98400000000001"/>
    <n v="2"/>
    <n v="0.2"/>
    <n v="38.997399999999999"/>
    <n v="191.98720000000003"/>
    <n v="47.996800000000007"/>
    <x v="3"/>
    <x v="11"/>
    <s v="Q1"/>
    <x v="6"/>
  </r>
  <r>
    <n v="8750"/>
    <s v="US-2015-163825"/>
    <x v="382"/>
    <x v="959"/>
    <x v="2"/>
    <s v="LC-16885"/>
    <s v="Lena Creighton"/>
    <x v="0"/>
    <x v="0"/>
    <x v="20"/>
    <s v="New York"/>
    <x v="29"/>
    <x v="3"/>
    <x v="450"/>
    <x v="1"/>
    <x v="8"/>
    <x v="451"/>
    <n v="3050.3760000000002"/>
    <n v="3"/>
    <n v="0.2"/>
    <n v="1143.8910000000001"/>
    <n v="2440.3008000000004"/>
    <n v="610.07520000000011"/>
    <x v="1"/>
    <x v="1"/>
    <s v="Q2"/>
    <x v="0"/>
  </r>
  <r>
    <n v="8751"/>
    <s v="US-2015-163825"/>
    <x v="382"/>
    <x v="959"/>
    <x v="2"/>
    <s v="LC-16885"/>
    <s v="Lena Creighton"/>
    <x v="0"/>
    <x v="0"/>
    <x v="20"/>
    <s v="New York"/>
    <x v="29"/>
    <x v="3"/>
    <x v="1086"/>
    <x v="2"/>
    <x v="7"/>
    <x v="1076"/>
    <n v="133.97999999999999"/>
    <n v="2"/>
    <n v="0"/>
    <n v="33.494999999999997"/>
    <n v="133.97999999999999"/>
    <n v="0"/>
    <x v="1"/>
    <x v="1"/>
    <s v="Q2"/>
    <x v="0"/>
  </r>
  <r>
    <n v="8752"/>
    <s v="CA-2016-105662"/>
    <x v="465"/>
    <x v="807"/>
    <x v="1"/>
    <s v="RB-19465"/>
    <s v="Rick Bensley"/>
    <x v="2"/>
    <x v="0"/>
    <x v="315"/>
    <s v="Florida"/>
    <x v="393"/>
    <x v="0"/>
    <x v="1842"/>
    <x v="1"/>
    <x v="10"/>
    <x v="1830"/>
    <n v="93.248000000000005"/>
    <n v="4"/>
    <n v="0.2"/>
    <n v="31.4712"/>
    <n v="74.598400000000012"/>
    <n v="18.649600000000003"/>
    <x v="0"/>
    <x v="5"/>
    <s v="Q2"/>
    <x v="6"/>
  </r>
  <r>
    <n v="8753"/>
    <s v="CA-2016-105662"/>
    <x v="465"/>
    <x v="807"/>
    <x v="1"/>
    <s v="RB-19465"/>
    <s v="Rick Bensley"/>
    <x v="2"/>
    <x v="0"/>
    <x v="315"/>
    <s v="Florida"/>
    <x v="393"/>
    <x v="0"/>
    <x v="1192"/>
    <x v="2"/>
    <x v="7"/>
    <x v="1177"/>
    <n v="177.48"/>
    <n v="3"/>
    <n v="0.2"/>
    <n v="19.9665"/>
    <n v="141.98400000000001"/>
    <n v="35.496000000000002"/>
    <x v="0"/>
    <x v="5"/>
    <s v="Q2"/>
    <x v="6"/>
  </r>
  <r>
    <n v="8754"/>
    <s v="CA-2017-152198"/>
    <x v="428"/>
    <x v="643"/>
    <x v="2"/>
    <s v="JD-16015"/>
    <s v="Joy Daniels"/>
    <x v="0"/>
    <x v="0"/>
    <x v="167"/>
    <s v="Ohio"/>
    <x v="213"/>
    <x v="3"/>
    <x v="1139"/>
    <x v="1"/>
    <x v="2"/>
    <x v="1127"/>
    <n v="17.712"/>
    <n v="6"/>
    <n v="0.2"/>
    <n v="5.9778000000000002"/>
    <n v="14.169600000000001"/>
    <n v="3.5424000000000002"/>
    <x v="3"/>
    <x v="8"/>
    <s v="Q3"/>
    <x v="3"/>
  </r>
  <r>
    <n v="8755"/>
    <s v="CA-2017-152198"/>
    <x v="428"/>
    <x v="643"/>
    <x v="2"/>
    <s v="JD-16015"/>
    <s v="Joy Daniels"/>
    <x v="0"/>
    <x v="0"/>
    <x v="167"/>
    <s v="Ohio"/>
    <x v="213"/>
    <x v="3"/>
    <x v="806"/>
    <x v="1"/>
    <x v="8"/>
    <x v="804"/>
    <n v="4.8600000000000003"/>
    <n v="3"/>
    <n v="0.7"/>
    <n v="-3.5640000000000001"/>
    <n v="1.4580000000000004"/>
    <n v="3.4020000000000001"/>
    <x v="3"/>
    <x v="8"/>
    <s v="Q3"/>
    <x v="3"/>
  </r>
  <r>
    <n v="8756"/>
    <s v="CA-2017-152198"/>
    <x v="428"/>
    <x v="643"/>
    <x v="2"/>
    <s v="JD-16015"/>
    <s v="Joy Daniels"/>
    <x v="0"/>
    <x v="0"/>
    <x v="167"/>
    <s v="Ohio"/>
    <x v="213"/>
    <x v="3"/>
    <x v="1124"/>
    <x v="1"/>
    <x v="8"/>
    <x v="1112"/>
    <n v="6.258"/>
    <n v="2"/>
    <n v="0.7"/>
    <n v="-5.2149999999999999"/>
    <n v="1.8774000000000002"/>
    <n v="4.3805999999999994"/>
    <x v="3"/>
    <x v="8"/>
    <s v="Q3"/>
    <x v="3"/>
  </r>
  <r>
    <n v="8757"/>
    <s v="CA-2016-114307"/>
    <x v="405"/>
    <x v="1050"/>
    <x v="1"/>
    <s v="MF-17665"/>
    <s v="Maureen Fritzler"/>
    <x v="1"/>
    <x v="0"/>
    <x v="29"/>
    <s v="Maryland"/>
    <x v="209"/>
    <x v="3"/>
    <x v="551"/>
    <x v="1"/>
    <x v="9"/>
    <x v="550"/>
    <n v="37.68"/>
    <n v="2"/>
    <n v="0"/>
    <n v="10.5504"/>
    <n v="37.68"/>
    <n v="0"/>
    <x v="0"/>
    <x v="7"/>
    <s v="Q3"/>
    <x v="5"/>
  </r>
  <r>
    <n v="8758"/>
    <s v="CA-2016-114307"/>
    <x v="405"/>
    <x v="1050"/>
    <x v="1"/>
    <s v="MF-17665"/>
    <s v="Maureen Fritzler"/>
    <x v="1"/>
    <x v="0"/>
    <x v="29"/>
    <s v="Maryland"/>
    <x v="209"/>
    <x v="3"/>
    <x v="260"/>
    <x v="1"/>
    <x v="10"/>
    <x v="260"/>
    <n v="51.84"/>
    <n v="8"/>
    <n v="0"/>
    <n v="24.883199999999999"/>
    <n v="51.84"/>
    <n v="0"/>
    <x v="0"/>
    <x v="7"/>
    <s v="Q3"/>
    <x v="5"/>
  </r>
  <r>
    <n v="8759"/>
    <s v="CA-2016-114307"/>
    <x v="405"/>
    <x v="1050"/>
    <x v="1"/>
    <s v="MF-17665"/>
    <s v="Maureen Fritzler"/>
    <x v="1"/>
    <x v="0"/>
    <x v="29"/>
    <s v="Maryland"/>
    <x v="209"/>
    <x v="3"/>
    <x v="645"/>
    <x v="0"/>
    <x v="5"/>
    <x v="645"/>
    <n v="27.42"/>
    <n v="3"/>
    <n v="0"/>
    <n v="9.3228000000000009"/>
    <n v="27.42"/>
    <n v="0"/>
    <x v="0"/>
    <x v="7"/>
    <s v="Q3"/>
    <x v="5"/>
  </r>
  <r>
    <n v="8760"/>
    <s v="CA-2016-114307"/>
    <x v="405"/>
    <x v="1050"/>
    <x v="1"/>
    <s v="MF-17665"/>
    <s v="Maureen Fritzler"/>
    <x v="1"/>
    <x v="0"/>
    <x v="29"/>
    <s v="Maryland"/>
    <x v="209"/>
    <x v="3"/>
    <x v="751"/>
    <x v="1"/>
    <x v="8"/>
    <x v="749"/>
    <n v="5.4"/>
    <n v="3"/>
    <n v="0"/>
    <n v="2.5920000000000001"/>
    <n v="5.4"/>
    <n v="0"/>
    <x v="0"/>
    <x v="7"/>
    <s v="Q3"/>
    <x v="5"/>
  </r>
  <r>
    <n v="8761"/>
    <s v="CA-2016-159891"/>
    <x v="1011"/>
    <x v="1304"/>
    <x v="1"/>
    <s v="BF-11170"/>
    <s v="Ben Ferrer"/>
    <x v="2"/>
    <x v="0"/>
    <x v="118"/>
    <s v="Georgia"/>
    <x v="148"/>
    <x v="0"/>
    <x v="450"/>
    <x v="1"/>
    <x v="8"/>
    <x v="451"/>
    <n v="1270.99"/>
    <n v="1"/>
    <n v="0"/>
    <n v="635.495"/>
    <n v="1270.99"/>
    <n v="0"/>
    <x v="0"/>
    <x v="9"/>
    <s v="Q1"/>
    <x v="1"/>
  </r>
  <r>
    <n v="8762"/>
    <s v="CA-2016-159891"/>
    <x v="1011"/>
    <x v="1304"/>
    <x v="1"/>
    <s v="BF-11170"/>
    <s v="Ben Ferrer"/>
    <x v="2"/>
    <x v="0"/>
    <x v="118"/>
    <s v="Georgia"/>
    <x v="148"/>
    <x v="0"/>
    <x v="1358"/>
    <x v="1"/>
    <x v="12"/>
    <x v="1344"/>
    <n v="125.36"/>
    <n v="8"/>
    <n v="0"/>
    <n v="58.919199999999996"/>
    <n v="125.36"/>
    <n v="0"/>
    <x v="0"/>
    <x v="9"/>
    <s v="Q1"/>
    <x v="1"/>
  </r>
  <r>
    <n v="8763"/>
    <s v="CA-2016-112578"/>
    <x v="723"/>
    <x v="771"/>
    <x v="1"/>
    <s v="FO-14305"/>
    <s v="Frank Olsen"/>
    <x v="0"/>
    <x v="0"/>
    <x v="301"/>
    <s v="California"/>
    <x v="378"/>
    <x v="1"/>
    <x v="768"/>
    <x v="1"/>
    <x v="4"/>
    <x v="767"/>
    <n v="14.03"/>
    <n v="1"/>
    <n v="0"/>
    <n v="4.0686999999999998"/>
    <n v="14.03"/>
    <n v="0"/>
    <x v="0"/>
    <x v="4"/>
    <s v="Q4"/>
    <x v="6"/>
  </r>
  <r>
    <n v="8764"/>
    <s v="CA-2016-112578"/>
    <x v="723"/>
    <x v="771"/>
    <x v="1"/>
    <s v="FO-14305"/>
    <s v="Frank Olsen"/>
    <x v="0"/>
    <x v="0"/>
    <x v="301"/>
    <s v="California"/>
    <x v="378"/>
    <x v="1"/>
    <x v="1352"/>
    <x v="1"/>
    <x v="14"/>
    <x v="1338"/>
    <n v="27.96"/>
    <n v="2"/>
    <n v="0"/>
    <n v="7.2695999999999996"/>
    <n v="27.96"/>
    <n v="0"/>
    <x v="0"/>
    <x v="4"/>
    <s v="Q4"/>
    <x v="6"/>
  </r>
  <r>
    <n v="8765"/>
    <s v="CA-2015-107083"/>
    <x v="82"/>
    <x v="562"/>
    <x v="1"/>
    <s v="BB-11545"/>
    <s v="Brenda Bowman"/>
    <x v="1"/>
    <x v="0"/>
    <x v="5"/>
    <s v="Texas"/>
    <x v="6"/>
    <x v="2"/>
    <x v="1216"/>
    <x v="1"/>
    <x v="6"/>
    <x v="1200"/>
    <n v="5.3440000000000003"/>
    <n v="2"/>
    <n v="0.2"/>
    <n v="0.73480000000000001"/>
    <n v="4.2752000000000008"/>
    <n v="1.0688000000000002"/>
    <x v="1"/>
    <x v="0"/>
    <s v="Q4"/>
    <x v="3"/>
  </r>
  <r>
    <n v="8766"/>
    <s v="CA-2015-107083"/>
    <x v="82"/>
    <x v="562"/>
    <x v="1"/>
    <s v="BB-11545"/>
    <s v="Brenda Bowman"/>
    <x v="1"/>
    <x v="0"/>
    <x v="5"/>
    <s v="Texas"/>
    <x v="6"/>
    <x v="2"/>
    <x v="15"/>
    <x v="1"/>
    <x v="8"/>
    <x v="15"/>
    <n v="1.696"/>
    <n v="2"/>
    <n v="0.8"/>
    <n v="-2.544"/>
    <n v="0.33919999999999989"/>
    <n v="1.3568"/>
    <x v="1"/>
    <x v="0"/>
    <s v="Q4"/>
    <x v="3"/>
  </r>
  <r>
    <n v="8767"/>
    <s v="CA-2015-107083"/>
    <x v="82"/>
    <x v="562"/>
    <x v="1"/>
    <s v="BB-11545"/>
    <s v="Brenda Bowman"/>
    <x v="1"/>
    <x v="0"/>
    <x v="5"/>
    <s v="Texas"/>
    <x v="6"/>
    <x v="2"/>
    <x v="1836"/>
    <x v="1"/>
    <x v="9"/>
    <x v="1824"/>
    <n v="24.588000000000001"/>
    <n v="3"/>
    <n v="0.8"/>
    <n v="-67.617000000000004"/>
    <n v="4.9175999999999993"/>
    <n v="19.670400000000001"/>
    <x v="1"/>
    <x v="0"/>
    <s v="Q4"/>
    <x v="3"/>
  </r>
  <r>
    <n v="8768"/>
    <s v="CA-2015-107083"/>
    <x v="82"/>
    <x v="562"/>
    <x v="1"/>
    <s v="BB-11545"/>
    <s v="Brenda Bowman"/>
    <x v="1"/>
    <x v="0"/>
    <x v="5"/>
    <s v="Texas"/>
    <x v="6"/>
    <x v="2"/>
    <x v="416"/>
    <x v="1"/>
    <x v="8"/>
    <x v="416"/>
    <n v="7.98"/>
    <n v="5"/>
    <n v="0.8"/>
    <n v="-13.167"/>
    <n v="1.5959999999999996"/>
    <n v="6.3840000000000003"/>
    <x v="1"/>
    <x v="0"/>
    <s v="Q4"/>
    <x v="3"/>
  </r>
  <r>
    <n v="8769"/>
    <s v="CA-2015-151722"/>
    <x v="348"/>
    <x v="256"/>
    <x v="1"/>
    <s v="IL-15100"/>
    <s v="Ivan Liston"/>
    <x v="0"/>
    <x v="0"/>
    <x v="38"/>
    <s v="Ohio"/>
    <x v="47"/>
    <x v="3"/>
    <x v="293"/>
    <x v="2"/>
    <x v="11"/>
    <x v="293"/>
    <n v="288"/>
    <n v="4"/>
    <n v="0.2"/>
    <n v="57.6"/>
    <n v="230.4"/>
    <n v="57.6"/>
    <x v="1"/>
    <x v="2"/>
    <s v="Q4"/>
    <x v="2"/>
  </r>
  <r>
    <n v="8770"/>
    <s v="CA-2016-151148"/>
    <x v="126"/>
    <x v="250"/>
    <x v="3"/>
    <s v="PO-19180"/>
    <s v="Philisse Overcash"/>
    <x v="2"/>
    <x v="0"/>
    <x v="103"/>
    <s v="Colorado"/>
    <x v="127"/>
    <x v="1"/>
    <x v="1750"/>
    <x v="2"/>
    <x v="7"/>
    <x v="1740"/>
    <n v="146.952"/>
    <n v="3"/>
    <n v="0.2"/>
    <n v="9.1844999999999999"/>
    <n v="117.5616"/>
    <n v="29.3904"/>
    <x v="0"/>
    <x v="8"/>
    <s v="Q3"/>
    <x v="2"/>
  </r>
  <r>
    <n v="8771"/>
    <s v="CA-2016-151148"/>
    <x v="126"/>
    <x v="250"/>
    <x v="3"/>
    <s v="PO-19180"/>
    <s v="Philisse Overcash"/>
    <x v="2"/>
    <x v="0"/>
    <x v="103"/>
    <s v="Colorado"/>
    <x v="127"/>
    <x v="1"/>
    <x v="792"/>
    <x v="0"/>
    <x v="1"/>
    <x v="790"/>
    <n v="83.135999999999996"/>
    <n v="4"/>
    <n v="0.2"/>
    <n v="5.1959999999999997"/>
    <n v="66.508799999999994"/>
    <n v="16.627199999999998"/>
    <x v="0"/>
    <x v="8"/>
    <s v="Q3"/>
    <x v="2"/>
  </r>
  <r>
    <n v="8772"/>
    <s v="CA-2017-115882"/>
    <x v="32"/>
    <x v="31"/>
    <x v="2"/>
    <s v="DB-13555"/>
    <s v="Dorothy Badders"/>
    <x v="1"/>
    <x v="0"/>
    <x v="253"/>
    <s v="North Carolina"/>
    <x v="313"/>
    <x v="0"/>
    <x v="1218"/>
    <x v="1"/>
    <x v="9"/>
    <x v="1202"/>
    <n v="942.78399999999999"/>
    <n v="4"/>
    <n v="0.2"/>
    <n v="94.278400000000005"/>
    <n v="754.22720000000004"/>
    <n v="188.55680000000001"/>
    <x v="3"/>
    <x v="8"/>
    <s v="Q3"/>
    <x v="6"/>
  </r>
  <r>
    <n v="8773"/>
    <s v="CA-2017-115882"/>
    <x v="32"/>
    <x v="31"/>
    <x v="2"/>
    <s v="DB-13555"/>
    <s v="Dorothy Badders"/>
    <x v="1"/>
    <x v="0"/>
    <x v="253"/>
    <s v="North Carolina"/>
    <x v="313"/>
    <x v="0"/>
    <x v="1030"/>
    <x v="1"/>
    <x v="10"/>
    <x v="1021"/>
    <n v="74.352000000000004"/>
    <n v="3"/>
    <n v="0.2"/>
    <n v="23.234999999999999"/>
    <n v="59.481600000000007"/>
    <n v="14.870400000000002"/>
    <x v="3"/>
    <x v="8"/>
    <s v="Q3"/>
    <x v="6"/>
  </r>
  <r>
    <n v="8774"/>
    <s v="CA-2015-132276"/>
    <x v="1202"/>
    <x v="973"/>
    <x v="1"/>
    <s v="LC-16960"/>
    <s v="Lindsay Castell"/>
    <x v="2"/>
    <x v="0"/>
    <x v="20"/>
    <s v="New York"/>
    <x v="23"/>
    <x v="3"/>
    <x v="566"/>
    <x v="1"/>
    <x v="9"/>
    <x v="566"/>
    <n v="26.88"/>
    <n v="6"/>
    <n v="0"/>
    <n v="6.72"/>
    <n v="26.88"/>
    <n v="0"/>
    <x v="1"/>
    <x v="11"/>
    <s v="Q1"/>
    <x v="2"/>
  </r>
  <r>
    <n v="8775"/>
    <s v="CA-2015-132276"/>
    <x v="1202"/>
    <x v="973"/>
    <x v="1"/>
    <s v="LC-16960"/>
    <s v="Lindsay Castell"/>
    <x v="2"/>
    <x v="0"/>
    <x v="20"/>
    <s v="New York"/>
    <x v="23"/>
    <x v="3"/>
    <x v="1282"/>
    <x v="1"/>
    <x v="8"/>
    <x v="1267"/>
    <n v="10.896000000000001"/>
    <n v="2"/>
    <n v="0.2"/>
    <n v="3.8136000000000001"/>
    <n v="8.716800000000001"/>
    <n v="2.1792000000000002"/>
    <x v="1"/>
    <x v="11"/>
    <s v="Q1"/>
    <x v="2"/>
  </r>
  <r>
    <n v="8776"/>
    <s v="CA-2016-163636"/>
    <x v="5"/>
    <x v="66"/>
    <x v="0"/>
    <s v="MP-18175"/>
    <s v="Mike Pelletier"/>
    <x v="2"/>
    <x v="0"/>
    <x v="22"/>
    <s v="Illinois"/>
    <x v="36"/>
    <x v="2"/>
    <x v="147"/>
    <x v="1"/>
    <x v="6"/>
    <x v="148"/>
    <n v="3.536"/>
    <n v="2"/>
    <n v="0.2"/>
    <n v="0.30940000000000001"/>
    <n v="2.8288000000000002"/>
    <n v="0.70720000000000005"/>
    <x v="0"/>
    <x v="4"/>
    <s v="Q4"/>
    <x v="2"/>
  </r>
  <r>
    <n v="8777"/>
    <s v="CA-2016-102813"/>
    <x v="415"/>
    <x v="480"/>
    <x v="2"/>
    <s v="EA-14035"/>
    <s v="Erin Ashbrook"/>
    <x v="1"/>
    <x v="0"/>
    <x v="114"/>
    <s v="Texas"/>
    <x v="143"/>
    <x v="2"/>
    <x v="662"/>
    <x v="0"/>
    <x v="1"/>
    <x v="662"/>
    <n v="528.42999999999995"/>
    <n v="5"/>
    <n v="0.3"/>
    <n v="0"/>
    <n v="369.90099999999995"/>
    <n v="158.52899999999997"/>
    <x v="0"/>
    <x v="7"/>
    <s v="Q3"/>
    <x v="3"/>
  </r>
  <r>
    <n v="8778"/>
    <s v="CA-2016-102813"/>
    <x v="415"/>
    <x v="480"/>
    <x v="2"/>
    <s v="EA-14035"/>
    <s v="Erin Ashbrook"/>
    <x v="1"/>
    <x v="0"/>
    <x v="114"/>
    <s v="Texas"/>
    <x v="143"/>
    <x v="2"/>
    <x v="1440"/>
    <x v="1"/>
    <x v="10"/>
    <x v="1428"/>
    <n v="41.472000000000001"/>
    <n v="8"/>
    <n v="0.2"/>
    <n v="14.5152"/>
    <n v="33.177600000000005"/>
    <n v="8.2944000000000013"/>
    <x v="0"/>
    <x v="7"/>
    <s v="Q3"/>
    <x v="3"/>
  </r>
  <r>
    <n v="8779"/>
    <s v="CA-2017-135377"/>
    <x v="1096"/>
    <x v="867"/>
    <x v="1"/>
    <s v="BP-11095"/>
    <s v="Bart Pistole"/>
    <x v="1"/>
    <x v="0"/>
    <x v="20"/>
    <s v="New York"/>
    <x v="23"/>
    <x v="3"/>
    <x v="574"/>
    <x v="0"/>
    <x v="0"/>
    <x v="574"/>
    <n v="287.976"/>
    <n v="3"/>
    <n v="0.2"/>
    <n v="7.1993999999999998"/>
    <n v="230.38080000000002"/>
    <n v="57.595200000000006"/>
    <x v="3"/>
    <x v="4"/>
    <s v="Q4"/>
    <x v="4"/>
  </r>
  <r>
    <n v="8780"/>
    <s v="CA-2015-165813"/>
    <x v="305"/>
    <x v="206"/>
    <x v="0"/>
    <s v="BM-11785"/>
    <s v="Bryan Mills"/>
    <x v="0"/>
    <x v="0"/>
    <x v="127"/>
    <s v="Oregon"/>
    <x v="160"/>
    <x v="1"/>
    <x v="762"/>
    <x v="1"/>
    <x v="4"/>
    <x v="761"/>
    <n v="29.303999999999998"/>
    <n v="3"/>
    <n v="0.2"/>
    <n v="2.5640999999999998"/>
    <n v="23.443200000000001"/>
    <n v="5.8608000000000002"/>
    <x v="1"/>
    <x v="10"/>
    <s v="Q1"/>
    <x v="5"/>
  </r>
  <r>
    <n v="8781"/>
    <s v="CA-2015-133585"/>
    <x v="879"/>
    <x v="100"/>
    <x v="2"/>
    <s v="CM-12715"/>
    <s v="Craig Molinari"/>
    <x v="1"/>
    <x v="0"/>
    <x v="12"/>
    <s v="Texas"/>
    <x v="32"/>
    <x v="2"/>
    <x v="1261"/>
    <x v="1"/>
    <x v="6"/>
    <x v="1245"/>
    <n v="55.328000000000003"/>
    <n v="2"/>
    <n v="0.2"/>
    <n v="6.2244000000000002"/>
    <n v="44.262400000000007"/>
    <n v="11.065600000000002"/>
    <x v="1"/>
    <x v="10"/>
    <s v="Q1"/>
    <x v="1"/>
  </r>
  <r>
    <n v="8782"/>
    <s v="CA-2015-133585"/>
    <x v="879"/>
    <x v="100"/>
    <x v="2"/>
    <s v="CM-12715"/>
    <s v="Craig Molinari"/>
    <x v="1"/>
    <x v="0"/>
    <x v="12"/>
    <s v="Texas"/>
    <x v="32"/>
    <x v="2"/>
    <x v="789"/>
    <x v="0"/>
    <x v="0"/>
    <x v="787"/>
    <n v="1227.9983999999999"/>
    <n v="6"/>
    <n v="0.32"/>
    <n v="-36.117600000000003"/>
    <n v="835.03891199999987"/>
    <n v="392.95948799999996"/>
    <x v="1"/>
    <x v="10"/>
    <s v="Q1"/>
    <x v="1"/>
  </r>
  <r>
    <n v="8783"/>
    <s v="CA-2016-116911"/>
    <x v="306"/>
    <x v="369"/>
    <x v="1"/>
    <s v="JD-16150"/>
    <s v="Justin Deggeller"/>
    <x v="1"/>
    <x v="0"/>
    <x v="513"/>
    <s v="Idaho"/>
    <x v="610"/>
    <x v="1"/>
    <x v="1206"/>
    <x v="1"/>
    <x v="8"/>
    <x v="1191"/>
    <n v="20.416"/>
    <n v="4"/>
    <n v="0.2"/>
    <n v="6.6352000000000002"/>
    <n v="16.332800000000002"/>
    <n v="4.0832000000000006"/>
    <x v="0"/>
    <x v="8"/>
    <s v="Q3"/>
    <x v="6"/>
  </r>
  <r>
    <n v="8784"/>
    <s v="CA-2016-116911"/>
    <x v="306"/>
    <x v="369"/>
    <x v="1"/>
    <s v="JD-16150"/>
    <s v="Justin Deggeller"/>
    <x v="1"/>
    <x v="0"/>
    <x v="513"/>
    <s v="Idaho"/>
    <x v="610"/>
    <x v="1"/>
    <x v="215"/>
    <x v="0"/>
    <x v="3"/>
    <x v="216"/>
    <n v="1128.3900000000001"/>
    <n v="3"/>
    <n v="0"/>
    <n v="259.52969999999999"/>
    <n v="1128.3900000000001"/>
    <n v="0"/>
    <x v="0"/>
    <x v="8"/>
    <s v="Q3"/>
    <x v="6"/>
  </r>
  <r>
    <n v="8785"/>
    <s v="US-2017-129224"/>
    <x v="294"/>
    <x v="275"/>
    <x v="1"/>
    <s v="AS-10630"/>
    <s v="Ann Steele"/>
    <x v="2"/>
    <x v="0"/>
    <x v="289"/>
    <s v="Tennessee"/>
    <x v="364"/>
    <x v="0"/>
    <x v="1186"/>
    <x v="1"/>
    <x v="2"/>
    <x v="1172"/>
    <n v="4.6079999999999997"/>
    <n v="2"/>
    <n v="0.2"/>
    <n v="1.6704000000000001"/>
    <n v="3.6863999999999999"/>
    <n v="0.92159999999999997"/>
    <x v="3"/>
    <x v="10"/>
    <s v="Q1"/>
    <x v="5"/>
  </r>
  <r>
    <n v="8786"/>
    <s v="CA-2017-145765"/>
    <x v="39"/>
    <x v="886"/>
    <x v="1"/>
    <s v="CM-11815"/>
    <s v="Candace McMahon"/>
    <x v="1"/>
    <x v="0"/>
    <x v="42"/>
    <s v="Arizona"/>
    <x v="51"/>
    <x v="1"/>
    <x v="1692"/>
    <x v="2"/>
    <x v="7"/>
    <x v="1680"/>
    <n v="195.96"/>
    <n v="5"/>
    <n v="0.2"/>
    <n v="19.596"/>
    <n v="156.76800000000003"/>
    <n v="39.192000000000007"/>
    <x v="3"/>
    <x v="5"/>
    <s v="Q2"/>
    <x v="1"/>
  </r>
  <r>
    <n v="8787"/>
    <s v="CA-2017-145765"/>
    <x v="39"/>
    <x v="886"/>
    <x v="1"/>
    <s v="CM-11815"/>
    <s v="Candace McMahon"/>
    <x v="1"/>
    <x v="0"/>
    <x v="42"/>
    <s v="Arizona"/>
    <x v="51"/>
    <x v="1"/>
    <x v="1483"/>
    <x v="1"/>
    <x v="10"/>
    <x v="1470"/>
    <n v="15.552"/>
    <n v="3"/>
    <n v="0.2"/>
    <n v="5.4432"/>
    <n v="12.441600000000001"/>
    <n v="3.1104000000000003"/>
    <x v="3"/>
    <x v="5"/>
    <s v="Q2"/>
    <x v="1"/>
  </r>
  <r>
    <n v="8788"/>
    <s v="CA-2017-145765"/>
    <x v="39"/>
    <x v="886"/>
    <x v="1"/>
    <s v="CM-11815"/>
    <s v="Candace McMahon"/>
    <x v="1"/>
    <x v="0"/>
    <x v="42"/>
    <s v="Arizona"/>
    <x v="51"/>
    <x v="1"/>
    <x v="106"/>
    <x v="2"/>
    <x v="11"/>
    <x v="106"/>
    <n v="271.96800000000002"/>
    <n v="4"/>
    <n v="0.2"/>
    <n v="54.393599999999999"/>
    <n v="217.57440000000003"/>
    <n v="54.393600000000006"/>
    <x v="3"/>
    <x v="5"/>
    <s v="Q2"/>
    <x v="1"/>
  </r>
  <r>
    <n v="8789"/>
    <s v="CA-2017-126914"/>
    <x v="140"/>
    <x v="141"/>
    <x v="1"/>
    <s v="JE-15715"/>
    <s v="Joe Elijah"/>
    <x v="0"/>
    <x v="0"/>
    <x v="53"/>
    <s v="North Carolina"/>
    <x v="233"/>
    <x v="0"/>
    <x v="1003"/>
    <x v="0"/>
    <x v="1"/>
    <x v="995"/>
    <n v="698.35199999999998"/>
    <n v="3"/>
    <n v="0.2"/>
    <n v="52.376399999999997"/>
    <n v="558.6816"/>
    <n v="139.6704"/>
    <x v="3"/>
    <x v="1"/>
    <s v="Q2"/>
    <x v="6"/>
  </r>
  <r>
    <n v="8790"/>
    <s v="CA-2017-126914"/>
    <x v="140"/>
    <x v="141"/>
    <x v="1"/>
    <s v="JE-15715"/>
    <s v="Joe Elijah"/>
    <x v="0"/>
    <x v="0"/>
    <x v="53"/>
    <s v="North Carolina"/>
    <x v="233"/>
    <x v="0"/>
    <x v="1195"/>
    <x v="0"/>
    <x v="0"/>
    <x v="1180"/>
    <n v="77.727999999999994"/>
    <n v="2"/>
    <n v="0.2"/>
    <n v="-3.8864000000000001"/>
    <n v="62.182400000000001"/>
    <n v="15.5456"/>
    <x v="3"/>
    <x v="1"/>
    <s v="Q2"/>
    <x v="6"/>
  </r>
  <r>
    <n v="8791"/>
    <s v="CA-2015-169572"/>
    <x v="684"/>
    <x v="64"/>
    <x v="1"/>
    <s v="AG-10525"/>
    <s v="Andy Gerbode"/>
    <x v="1"/>
    <x v="0"/>
    <x v="102"/>
    <s v="Virginia"/>
    <x v="195"/>
    <x v="0"/>
    <x v="1472"/>
    <x v="1"/>
    <x v="8"/>
    <x v="1459"/>
    <n v="46.62"/>
    <n v="9"/>
    <n v="0"/>
    <n v="21.4452"/>
    <n v="46.62"/>
    <n v="0"/>
    <x v="1"/>
    <x v="8"/>
    <s v="Q3"/>
    <x v="1"/>
  </r>
  <r>
    <n v="8792"/>
    <s v="CA-2017-162075"/>
    <x v="257"/>
    <x v="540"/>
    <x v="1"/>
    <s v="TT-21220"/>
    <s v="Thomas Thornton"/>
    <x v="0"/>
    <x v="0"/>
    <x v="12"/>
    <s v="Texas"/>
    <x v="16"/>
    <x v="2"/>
    <x v="664"/>
    <x v="2"/>
    <x v="7"/>
    <x v="664"/>
    <n v="537.54399999999998"/>
    <n v="7"/>
    <n v="0.2"/>
    <n v="47.0351"/>
    <n v="430.03520000000003"/>
    <n v="107.50880000000001"/>
    <x v="3"/>
    <x v="10"/>
    <s v="Q1"/>
    <x v="3"/>
  </r>
  <r>
    <n v="8793"/>
    <s v="CA-2014-162992"/>
    <x v="174"/>
    <x v="444"/>
    <x v="2"/>
    <s v="BP-11095"/>
    <s v="Bart Pistole"/>
    <x v="1"/>
    <x v="0"/>
    <x v="1"/>
    <s v="California"/>
    <x v="141"/>
    <x v="1"/>
    <x v="573"/>
    <x v="1"/>
    <x v="2"/>
    <x v="573"/>
    <n v="14.62"/>
    <n v="2"/>
    <n v="0"/>
    <n v="6.8714000000000004"/>
    <n v="14.62"/>
    <n v="0"/>
    <x v="2"/>
    <x v="4"/>
    <s v="Q4"/>
    <x v="5"/>
  </r>
  <r>
    <n v="8794"/>
    <s v="CA-2014-162992"/>
    <x v="174"/>
    <x v="444"/>
    <x v="2"/>
    <s v="BP-11095"/>
    <s v="Bart Pistole"/>
    <x v="1"/>
    <x v="0"/>
    <x v="1"/>
    <s v="California"/>
    <x v="141"/>
    <x v="1"/>
    <x v="485"/>
    <x v="1"/>
    <x v="13"/>
    <x v="485"/>
    <n v="22.55"/>
    <n v="5"/>
    <n v="0"/>
    <n v="8.7944999999999993"/>
    <n v="22.55"/>
    <n v="0"/>
    <x v="2"/>
    <x v="4"/>
    <s v="Q4"/>
    <x v="5"/>
  </r>
  <r>
    <n v="8795"/>
    <s v="CA-2014-162992"/>
    <x v="174"/>
    <x v="444"/>
    <x v="2"/>
    <s v="BP-11095"/>
    <s v="Bart Pistole"/>
    <x v="1"/>
    <x v="0"/>
    <x v="1"/>
    <s v="California"/>
    <x v="141"/>
    <x v="1"/>
    <x v="1285"/>
    <x v="2"/>
    <x v="7"/>
    <x v="1271"/>
    <n v="583.79999999999995"/>
    <n v="5"/>
    <n v="0.2"/>
    <n v="72.974999999999994"/>
    <n v="467.03999999999996"/>
    <n v="116.75999999999999"/>
    <x v="2"/>
    <x v="4"/>
    <s v="Q4"/>
    <x v="5"/>
  </r>
  <r>
    <n v="8796"/>
    <s v="CA-2014-162992"/>
    <x v="174"/>
    <x v="444"/>
    <x v="2"/>
    <s v="BP-11095"/>
    <s v="Bart Pistole"/>
    <x v="1"/>
    <x v="0"/>
    <x v="1"/>
    <s v="California"/>
    <x v="141"/>
    <x v="1"/>
    <x v="665"/>
    <x v="2"/>
    <x v="7"/>
    <x v="665"/>
    <n v="211.16800000000001"/>
    <n v="4"/>
    <n v="0.2"/>
    <n v="15.8376"/>
    <n v="168.93440000000001"/>
    <n v="42.233600000000003"/>
    <x v="2"/>
    <x v="4"/>
    <s v="Q4"/>
    <x v="5"/>
  </r>
  <r>
    <n v="8797"/>
    <s v="CA-2016-106397"/>
    <x v="274"/>
    <x v="522"/>
    <x v="1"/>
    <s v="MJ-17740"/>
    <s v="Max Jones"/>
    <x v="0"/>
    <x v="0"/>
    <x v="11"/>
    <s v="Utah"/>
    <x v="12"/>
    <x v="1"/>
    <x v="490"/>
    <x v="1"/>
    <x v="10"/>
    <x v="490"/>
    <n v="12.96"/>
    <n v="2"/>
    <n v="0"/>
    <n v="6.2207999999999997"/>
    <n v="12.96"/>
    <n v="0"/>
    <x v="0"/>
    <x v="7"/>
    <s v="Q3"/>
    <x v="6"/>
  </r>
  <r>
    <n v="8798"/>
    <s v="CA-2016-106397"/>
    <x v="274"/>
    <x v="522"/>
    <x v="1"/>
    <s v="MJ-17740"/>
    <s v="Max Jones"/>
    <x v="0"/>
    <x v="0"/>
    <x v="11"/>
    <s v="Utah"/>
    <x v="12"/>
    <x v="1"/>
    <x v="1243"/>
    <x v="1"/>
    <x v="6"/>
    <x v="1226"/>
    <n v="45.98"/>
    <n v="2"/>
    <n v="0"/>
    <n v="12.8744"/>
    <n v="45.98"/>
    <n v="0"/>
    <x v="0"/>
    <x v="7"/>
    <s v="Q3"/>
    <x v="6"/>
  </r>
  <r>
    <n v="8799"/>
    <s v="US-2016-150140"/>
    <x v="1203"/>
    <x v="41"/>
    <x v="1"/>
    <s v="VM-21685"/>
    <s v="Valerie Mitchum"/>
    <x v="2"/>
    <x v="0"/>
    <x v="140"/>
    <s v="Vermont"/>
    <x v="369"/>
    <x v="3"/>
    <x v="1367"/>
    <x v="2"/>
    <x v="7"/>
    <x v="1352"/>
    <n v="1294.75"/>
    <n v="5"/>
    <n v="0"/>
    <n v="336.63499999999999"/>
    <n v="1294.75"/>
    <n v="0"/>
    <x v="0"/>
    <x v="3"/>
    <s v="Q2"/>
    <x v="4"/>
  </r>
  <r>
    <n v="8800"/>
    <s v="CA-2014-116666"/>
    <x v="1204"/>
    <x v="503"/>
    <x v="2"/>
    <s v="KT-16480"/>
    <s v="Kean Thornton"/>
    <x v="0"/>
    <x v="0"/>
    <x v="10"/>
    <s v="Pennsylvania"/>
    <x v="63"/>
    <x v="3"/>
    <x v="306"/>
    <x v="2"/>
    <x v="16"/>
    <x v="306"/>
    <n v="1799.97"/>
    <n v="5"/>
    <n v="0.4"/>
    <n v="239.99600000000001"/>
    <n v="1079.982"/>
    <n v="719.98800000000006"/>
    <x v="2"/>
    <x v="5"/>
    <s v="Q2"/>
    <x v="6"/>
  </r>
  <r>
    <n v="8801"/>
    <s v="CA-2017-148992"/>
    <x v="51"/>
    <x v="207"/>
    <x v="1"/>
    <s v="CS-12250"/>
    <s v="Chris Selesnick"/>
    <x v="1"/>
    <x v="0"/>
    <x v="22"/>
    <s v="Illinois"/>
    <x v="36"/>
    <x v="2"/>
    <x v="1283"/>
    <x v="1"/>
    <x v="10"/>
    <x v="1268"/>
    <n v="10.688000000000001"/>
    <n v="2"/>
    <n v="0.2"/>
    <n v="3.7408000000000001"/>
    <n v="8.5504000000000016"/>
    <n v="2.1376000000000004"/>
    <x v="3"/>
    <x v="0"/>
    <s v="Q4"/>
    <x v="6"/>
  </r>
  <r>
    <n v="8802"/>
    <s v="CA-2016-140935"/>
    <x v="338"/>
    <x v="357"/>
    <x v="2"/>
    <s v="AB-10015"/>
    <s v="Aaron Bergman"/>
    <x v="0"/>
    <x v="0"/>
    <x v="268"/>
    <s v="Oklahoma"/>
    <x v="335"/>
    <x v="2"/>
    <x v="1720"/>
    <x v="2"/>
    <x v="7"/>
    <x v="1707"/>
    <n v="221.98"/>
    <n v="2"/>
    <n v="0"/>
    <n v="62.154400000000003"/>
    <n v="221.98"/>
    <n v="0"/>
    <x v="0"/>
    <x v="0"/>
    <s v="Q4"/>
    <x v="6"/>
  </r>
  <r>
    <n v="8803"/>
    <s v="CA-2016-140935"/>
    <x v="338"/>
    <x v="357"/>
    <x v="2"/>
    <s v="AB-10015"/>
    <s v="Aaron Bergman"/>
    <x v="0"/>
    <x v="0"/>
    <x v="268"/>
    <s v="Oklahoma"/>
    <x v="335"/>
    <x v="2"/>
    <x v="1106"/>
    <x v="0"/>
    <x v="0"/>
    <x v="1095"/>
    <n v="341.96"/>
    <n v="2"/>
    <n v="0"/>
    <n v="54.7136"/>
    <n v="341.96"/>
    <n v="0"/>
    <x v="0"/>
    <x v="0"/>
    <s v="Q4"/>
    <x v="6"/>
  </r>
  <r>
    <n v="8804"/>
    <s v="CA-2014-157644"/>
    <x v="520"/>
    <x v="916"/>
    <x v="2"/>
    <s v="AH-10030"/>
    <s v="Aaron Hawkins"/>
    <x v="1"/>
    <x v="0"/>
    <x v="20"/>
    <s v="New York"/>
    <x v="45"/>
    <x v="3"/>
    <x v="567"/>
    <x v="2"/>
    <x v="11"/>
    <x v="567"/>
    <n v="34.770000000000003"/>
    <n v="3"/>
    <n v="0"/>
    <n v="11.4741"/>
    <n v="34.770000000000003"/>
    <n v="0"/>
    <x v="2"/>
    <x v="4"/>
    <s v="Q4"/>
    <x v="4"/>
  </r>
  <r>
    <n v="8805"/>
    <s v="CA-2014-157644"/>
    <x v="520"/>
    <x v="916"/>
    <x v="2"/>
    <s v="AH-10030"/>
    <s v="Aaron Hawkins"/>
    <x v="1"/>
    <x v="0"/>
    <x v="20"/>
    <s v="New York"/>
    <x v="45"/>
    <x v="3"/>
    <x v="165"/>
    <x v="1"/>
    <x v="2"/>
    <x v="166"/>
    <n v="18.899999999999999"/>
    <n v="3"/>
    <n v="0"/>
    <n v="8.6940000000000008"/>
    <n v="18.899999999999999"/>
    <n v="0"/>
    <x v="2"/>
    <x v="4"/>
    <s v="Q4"/>
    <x v="4"/>
  </r>
  <r>
    <n v="8806"/>
    <s v="US-2017-100398"/>
    <x v="971"/>
    <x v="176"/>
    <x v="1"/>
    <s v="DO-13435"/>
    <s v="Denny Ordway"/>
    <x v="0"/>
    <x v="0"/>
    <x v="288"/>
    <s v="Utah"/>
    <x v="362"/>
    <x v="1"/>
    <x v="1160"/>
    <x v="1"/>
    <x v="8"/>
    <x v="1147"/>
    <n v="102.72"/>
    <n v="3"/>
    <n v="0.2"/>
    <n v="37.235999999999997"/>
    <n v="82.176000000000002"/>
    <n v="20.544"/>
    <x v="3"/>
    <x v="6"/>
    <s v="Q3"/>
    <x v="3"/>
  </r>
  <r>
    <n v="8807"/>
    <s v="CA-2016-113082"/>
    <x v="126"/>
    <x v="1069"/>
    <x v="1"/>
    <s v="MC-17590"/>
    <s v="Matt Collister"/>
    <x v="1"/>
    <x v="0"/>
    <x v="456"/>
    <s v="New York"/>
    <x v="549"/>
    <x v="3"/>
    <x v="1702"/>
    <x v="0"/>
    <x v="5"/>
    <x v="1691"/>
    <n v="40.479999999999997"/>
    <n v="2"/>
    <n v="0"/>
    <n v="14.572800000000001"/>
    <n v="40.479999999999997"/>
    <n v="0"/>
    <x v="0"/>
    <x v="8"/>
    <s v="Q3"/>
    <x v="2"/>
  </r>
  <r>
    <n v="8808"/>
    <s v="US-2017-110646"/>
    <x v="40"/>
    <x v="360"/>
    <x v="1"/>
    <s v="JF-15190"/>
    <s v="Jamie Frazer"/>
    <x v="0"/>
    <x v="0"/>
    <x v="10"/>
    <s v="Pennsylvania"/>
    <x v="63"/>
    <x v="3"/>
    <x v="805"/>
    <x v="1"/>
    <x v="8"/>
    <x v="803"/>
    <n v="33.281999999999996"/>
    <n v="3"/>
    <n v="0.7"/>
    <n v="-27.734999999999999"/>
    <n v="9.9846000000000004"/>
    <n v="23.297399999999996"/>
    <x v="3"/>
    <x v="2"/>
    <s v="Q4"/>
    <x v="6"/>
  </r>
  <r>
    <n v="8809"/>
    <s v="US-2017-110646"/>
    <x v="40"/>
    <x v="360"/>
    <x v="1"/>
    <s v="JF-15190"/>
    <s v="Jamie Frazer"/>
    <x v="0"/>
    <x v="0"/>
    <x v="10"/>
    <s v="Pennsylvania"/>
    <x v="63"/>
    <x v="3"/>
    <x v="1255"/>
    <x v="2"/>
    <x v="7"/>
    <x v="1239"/>
    <n v="118.65"/>
    <n v="5"/>
    <n v="0.4"/>
    <n v="19.774999999999999"/>
    <n v="71.19"/>
    <n v="47.460000000000008"/>
    <x v="3"/>
    <x v="2"/>
    <s v="Q4"/>
    <x v="6"/>
  </r>
  <r>
    <n v="8810"/>
    <s v="US-2017-110646"/>
    <x v="40"/>
    <x v="360"/>
    <x v="1"/>
    <s v="JF-15190"/>
    <s v="Jamie Frazer"/>
    <x v="0"/>
    <x v="0"/>
    <x v="10"/>
    <s v="Pennsylvania"/>
    <x v="63"/>
    <x v="3"/>
    <x v="932"/>
    <x v="1"/>
    <x v="2"/>
    <x v="925"/>
    <n v="14.76"/>
    <n v="5"/>
    <n v="0.2"/>
    <n v="4.9814999999999996"/>
    <n v="11.808"/>
    <n v="2.952"/>
    <x v="3"/>
    <x v="2"/>
    <s v="Q4"/>
    <x v="6"/>
  </r>
  <r>
    <n v="8811"/>
    <s v="CA-2017-120614"/>
    <x v="1109"/>
    <x v="150"/>
    <x v="1"/>
    <s v="SM-20950"/>
    <s v="Suzanne McNair"/>
    <x v="1"/>
    <x v="0"/>
    <x v="1"/>
    <s v="California"/>
    <x v="25"/>
    <x v="1"/>
    <x v="945"/>
    <x v="1"/>
    <x v="10"/>
    <x v="938"/>
    <n v="37.520000000000003"/>
    <n v="4"/>
    <n v="0"/>
    <n v="18.009599999999999"/>
    <n v="37.520000000000003"/>
    <n v="0"/>
    <x v="3"/>
    <x v="5"/>
    <s v="Q2"/>
    <x v="0"/>
  </r>
  <r>
    <n v="8812"/>
    <s v="US-2016-140172"/>
    <x v="387"/>
    <x v="20"/>
    <x v="1"/>
    <s v="SP-20650"/>
    <s v="Stephanie Phelps"/>
    <x v="1"/>
    <x v="0"/>
    <x v="25"/>
    <s v="Michigan"/>
    <x v="30"/>
    <x v="2"/>
    <x v="1143"/>
    <x v="1"/>
    <x v="9"/>
    <x v="1131"/>
    <n v="207.14400000000001"/>
    <n v="3"/>
    <n v="0.1"/>
    <n v="48.333599999999997"/>
    <n v="186.42960000000002"/>
    <n v="20.714400000000001"/>
    <x v="0"/>
    <x v="10"/>
    <s v="Q1"/>
    <x v="0"/>
  </r>
  <r>
    <n v="8813"/>
    <s v="US-2016-140172"/>
    <x v="387"/>
    <x v="20"/>
    <x v="1"/>
    <s v="SP-20650"/>
    <s v="Stephanie Phelps"/>
    <x v="1"/>
    <x v="0"/>
    <x v="25"/>
    <s v="Michigan"/>
    <x v="30"/>
    <x v="2"/>
    <x v="1622"/>
    <x v="1"/>
    <x v="6"/>
    <x v="1050"/>
    <n v="13.9"/>
    <n v="5"/>
    <n v="0"/>
    <n v="3.7530000000000001"/>
    <n v="13.9"/>
    <n v="0"/>
    <x v="0"/>
    <x v="10"/>
    <s v="Q1"/>
    <x v="0"/>
  </r>
  <r>
    <n v="8814"/>
    <s v="CA-2015-127754"/>
    <x v="353"/>
    <x v="116"/>
    <x v="1"/>
    <s v="CK-12760"/>
    <s v="Cyma Kinney"/>
    <x v="1"/>
    <x v="0"/>
    <x v="220"/>
    <s v="Arizona"/>
    <x v="275"/>
    <x v="1"/>
    <x v="637"/>
    <x v="0"/>
    <x v="1"/>
    <x v="637"/>
    <n v="266.35199999999998"/>
    <n v="3"/>
    <n v="0.2"/>
    <n v="13.317600000000001"/>
    <n v="213.08159999999998"/>
    <n v="53.270399999999995"/>
    <x v="1"/>
    <x v="7"/>
    <s v="Q3"/>
    <x v="1"/>
  </r>
  <r>
    <n v="8815"/>
    <s v="CA-2015-144274"/>
    <x v="521"/>
    <x v="332"/>
    <x v="0"/>
    <s v="PW-19240"/>
    <s v="Pierre Wener"/>
    <x v="0"/>
    <x v="0"/>
    <x v="40"/>
    <s v="Delaware"/>
    <x v="49"/>
    <x v="3"/>
    <x v="348"/>
    <x v="2"/>
    <x v="7"/>
    <x v="348"/>
    <n v="307.98"/>
    <n v="2"/>
    <n v="0"/>
    <n v="89.3142"/>
    <n v="307.98"/>
    <n v="0"/>
    <x v="1"/>
    <x v="0"/>
    <s v="Q4"/>
    <x v="2"/>
  </r>
  <r>
    <n v="8816"/>
    <s v="CA-2015-144274"/>
    <x v="521"/>
    <x v="332"/>
    <x v="0"/>
    <s v="PW-19240"/>
    <s v="Pierre Wener"/>
    <x v="0"/>
    <x v="0"/>
    <x v="40"/>
    <s v="Delaware"/>
    <x v="49"/>
    <x v="3"/>
    <x v="1843"/>
    <x v="1"/>
    <x v="10"/>
    <x v="1831"/>
    <n v="44.1"/>
    <n v="6"/>
    <n v="0"/>
    <n v="20.727"/>
    <n v="44.1"/>
    <n v="0"/>
    <x v="1"/>
    <x v="0"/>
    <s v="Q4"/>
    <x v="2"/>
  </r>
  <r>
    <n v="8817"/>
    <s v="CA-2015-144274"/>
    <x v="521"/>
    <x v="332"/>
    <x v="0"/>
    <s v="PW-19240"/>
    <s v="Pierre Wener"/>
    <x v="0"/>
    <x v="0"/>
    <x v="40"/>
    <s v="Delaware"/>
    <x v="49"/>
    <x v="3"/>
    <x v="169"/>
    <x v="1"/>
    <x v="6"/>
    <x v="170"/>
    <n v="13.12"/>
    <n v="4"/>
    <n v="0"/>
    <n v="5.6416000000000004"/>
    <n v="13.12"/>
    <n v="0"/>
    <x v="1"/>
    <x v="0"/>
    <s v="Q4"/>
    <x v="2"/>
  </r>
  <r>
    <n v="8818"/>
    <s v="CA-2015-144274"/>
    <x v="521"/>
    <x v="332"/>
    <x v="0"/>
    <s v="PW-19240"/>
    <s v="Pierre Wener"/>
    <x v="0"/>
    <x v="0"/>
    <x v="40"/>
    <s v="Delaware"/>
    <x v="49"/>
    <x v="3"/>
    <x v="1451"/>
    <x v="1"/>
    <x v="12"/>
    <x v="153"/>
    <n v="16.559999999999999"/>
    <n v="2"/>
    <n v="0"/>
    <n v="7.7831999999999999"/>
    <n v="16.559999999999999"/>
    <n v="0"/>
    <x v="1"/>
    <x v="0"/>
    <s v="Q4"/>
    <x v="2"/>
  </r>
  <r>
    <n v="8819"/>
    <s v="CA-2015-144274"/>
    <x v="521"/>
    <x v="332"/>
    <x v="0"/>
    <s v="PW-19240"/>
    <s v="Pierre Wener"/>
    <x v="0"/>
    <x v="0"/>
    <x v="40"/>
    <s v="Delaware"/>
    <x v="49"/>
    <x v="3"/>
    <x v="490"/>
    <x v="1"/>
    <x v="10"/>
    <x v="490"/>
    <n v="38.880000000000003"/>
    <n v="6"/>
    <n v="0"/>
    <n v="18.662400000000002"/>
    <n v="38.880000000000003"/>
    <n v="0"/>
    <x v="1"/>
    <x v="0"/>
    <s v="Q4"/>
    <x v="2"/>
  </r>
  <r>
    <n v="8820"/>
    <s v="CA-2015-142930"/>
    <x v="109"/>
    <x v="156"/>
    <x v="1"/>
    <s v="EB-14170"/>
    <s v="Evan Bailliet"/>
    <x v="0"/>
    <x v="0"/>
    <x v="89"/>
    <s v="Texas"/>
    <x v="110"/>
    <x v="2"/>
    <x v="656"/>
    <x v="1"/>
    <x v="10"/>
    <x v="656"/>
    <n v="335.52"/>
    <n v="4"/>
    <n v="0.2"/>
    <n v="117.432"/>
    <n v="268.416"/>
    <n v="67.103999999999999"/>
    <x v="1"/>
    <x v="0"/>
    <s v="Q4"/>
    <x v="3"/>
  </r>
  <r>
    <n v="8821"/>
    <s v="CA-2017-100622"/>
    <x v="132"/>
    <x v="170"/>
    <x v="1"/>
    <s v="DK-13090"/>
    <s v="Dave Kipp"/>
    <x v="0"/>
    <x v="0"/>
    <x v="333"/>
    <s v="Florida"/>
    <x v="414"/>
    <x v="0"/>
    <x v="455"/>
    <x v="2"/>
    <x v="16"/>
    <x v="456"/>
    <n v="959.98400000000004"/>
    <n v="2"/>
    <n v="0.2"/>
    <n v="311.9948"/>
    <n v="767.98720000000003"/>
    <n v="191.99680000000001"/>
    <x v="3"/>
    <x v="0"/>
    <s v="Q4"/>
    <x v="5"/>
  </r>
  <r>
    <n v="8822"/>
    <s v="CA-2017-100622"/>
    <x v="132"/>
    <x v="170"/>
    <x v="1"/>
    <s v="DK-13090"/>
    <s v="Dave Kipp"/>
    <x v="0"/>
    <x v="0"/>
    <x v="333"/>
    <s v="Florida"/>
    <x v="414"/>
    <x v="0"/>
    <x v="1282"/>
    <x v="1"/>
    <x v="8"/>
    <x v="1267"/>
    <n v="4.0860000000000003"/>
    <n v="2"/>
    <n v="0.7"/>
    <n v="-2.9964"/>
    <n v="1.2258000000000002"/>
    <n v="2.8601999999999999"/>
    <x v="3"/>
    <x v="0"/>
    <s v="Q4"/>
    <x v="5"/>
  </r>
  <r>
    <n v="8823"/>
    <s v="CA-2017-100622"/>
    <x v="132"/>
    <x v="170"/>
    <x v="1"/>
    <s v="DK-13090"/>
    <s v="Dave Kipp"/>
    <x v="0"/>
    <x v="0"/>
    <x v="333"/>
    <s v="Florida"/>
    <x v="414"/>
    <x v="0"/>
    <x v="1753"/>
    <x v="1"/>
    <x v="6"/>
    <x v="1743"/>
    <n v="55.984000000000002"/>
    <n v="2"/>
    <n v="0.2"/>
    <n v="4.1988000000000003"/>
    <n v="44.787200000000006"/>
    <n v="11.196800000000001"/>
    <x v="3"/>
    <x v="0"/>
    <s v="Q4"/>
    <x v="5"/>
  </r>
  <r>
    <n v="8824"/>
    <s v="CA-2017-100622"/>
    <x v="132"/>
    <x v="170"/>
    <x v="1"/>
    <s v="DK-13090"/>
    <s v="Dave Kipp"/>
    <x v="0"/>
    <x v="0"/>
    <x v="333"/>
    <s v="Florida"/>
    <x v="414"/>
    <x v="0"/>
    <x v="711"/>
    <x v="1"/>
    <x v="10"/>
    <x v="710"/>
    <n v="10.688000000000001"/>
    <n v="2"/>
    <n v="0.2"/>
    <n v="3.7408000000000001"/>
    <n v="8.5504000000000016"/>
    <n v="2.1376000000000004"/>
    <x v="3"/>
    <x v="0"/>
    <s v="Q4"/>
    <x v="5"/>
  </r>
  <r>
    <n v="8825"/>
    <s v="CA-2017-117156"/>
    <x v="708"/>
    <x v="275"/>
    <x v="0"/>
    <s v="TB-21055"/>
    <s v="Ted Butterfield"/>
    <x v="0"/>
    <x v="0"/>
    <x v="265"/>
    <s v="Pennsylvania"/>
    <x v="331"/>
    <x v="3"/>
    <x v="436"/>
    <x v="1"/>
    <x v="12"/>
    <x v="436"/>
    <n v="8.8559999999999999"/>
    <n v="3"/>
    <n v="0.2"/>
    <n v="2.8782000000000001"/>
    <n v="7.0848000000000004"/>
    <n v="1.7712000000000001"/>
    <x v="3"/>
    <x v="10"/>
    <s v="Q1"/>
    <x v="0"/>
  </r>
  <r>
    <n v="8826"/>
    <s v="CA-2015-115399"/>
    <x v="546"/>
    <x v="190"/>
    <x v="2"/>
    <s v="AG-10900"/>
    <s v="Arthur Gainer"/>
    <x v="0"/>
    <x v="0"/>
    <x v="10"/>
    <s v="Pennsylvania"/>
    <x v="63"/>
    <x v="3"/>
    <x v="1186"/>
    <x v="1"/>
    <x v="2"/>
    <x v="1172"/>
    <n v="6.9119999999999999"/>
    <n v="3"/>
    <n v="0.2"/>
    <n v="2.5055999999999998"/>
    <n v="5.5296000000000003"/>
    <n v="1.3824000000000001"/>
    <x v="1"/>
    <x v="4"/>
    <s v="Q4"/>
    <x v="3"/>
  </r>
  <r>
    <n v="8827"/>
    <s v="US-2014-157847"/>
    <x v="1063"/>
    <x v="516"/>
    <x v="0"/>
    <s v="SC-20020"/>
    <s v="Sam Craven"/>
    <x v="0"/>
    <x v="0"/>
    <x v="12"/>
    <s v="Texas"/>
    <x v="14"/>
    <x v="2"/>
    <x v="481"/>
    <x v="1"/>
    <x v="10"/>
    <x v="482"/>
    <n v="26.72"/>
    <n v="5"/>
    <n v="0.2"/>
    <n v="9.3520000000000003"/>
    <n v="21.376000000000001"/>
    <n v="5.3440000000000003"/>
    <x v="2"/>
    <x v="3"/>
    <s v="Q2"/>
    <x v="4"/>
  </r>
  <r>
    <n v="8828"/>
    <s v="US-2014-157847"/>
    <x v="1063"/>
    <x v="516"/>
    <x v="0"/>
    <s v="SC-20020"/>
    <s v="Sam Craven"/>
    <x v="0"/>
    <x v="0"/>
    <x v="12"/>
    <s v="Texas"/>
    <x v="14"/>
    <x v="2"/>
    <x v="1774"/>
    <x v="1"/>
    <x v="10"/>
    <x v="1764"/>
    <n v="33.488"/>
    <n v="7"/>
    <n v="0.2"/>
    <n v="10.465"/>
    <n v="26.790400000000002"/>
    <n v="6.6976000000000004"/>
    <x v="2"/>
    <x v="3"/>
    <s v="Q2"/>
    <x v="4"/>
  </r>
  <r>
    <n v="8829"/>
    <s v="CA-2015-115168"/>
    <x v="1117"/>
    <x v="770"/>
    <x v="1"/>
    <s v="BB-11545"/>
    <s v="Brenda Bowman"/>
    <x v="1"/>
    <x v="0"/>
    <x v="490"/>
    <s v="Missouri"/>
    <x v="584"/>
    <x v="2"/>
    <x v="1157"/>
    <x v="1"/>
    <x v="10"/>
    <x v="1145"/>
    <n v="10.56"/>
    <n v="2"/>
    <n v="0"/>
    <n v="4.7519999999999998"/>
    <n v="10.56"/>
    <n v="0"/>
    <x v="1"/>
    <x v="1"/>
    <s v="Q2"/>
    <x v="5"/>
  </r>
  <r>
    <n v="8830"/>
    <s v="CA-2014-109680"/>
    <x v="191"/>
    <x v="1096"/>
    <x v="2"/>
    <s v="VP-21760"/>
    <s v="Victoria Pisteka"/>
    <x v="1"/>
    <x v="0"/>
    <x v="245"/>
    <s v="Indiana"/>
    <x v="303"/>
    <x v="2"/>
    <x v="1662"/>
    <x v="1"/>
    <x v="4"/>
    <x v="1650"/>
    <n v="386.34"/>
    <n v="2"/>
    <n v="0"/>
    <n v="54.087600000000002"/>
    <n v="386.34"/>
    <n v="0"/>
    <x v="2"/>
    <x v="2"/>
    <s v="Q4"/>
    <x v="2"/>
  </r>
  <r>
    <n v="8831"/>
    <s v="CA-2016-167983"/>
    <x v="1036"/>
    <x v="868"/>
    <x v="0"/>
    <s v="RP-19270"/>
    <s v="Rachel Payne"/>
    <x v="1"/>
    <x v="0"/>
    <x v="4"/>
    <s v="Washington"/>
    <x v="60"/>
    <x v="1"/>
    <x v="807"/>
    <x v="1"/>
    <x v="8"/>
    <x v="805"/>
    <n v="33.44"/>
    <n v="10"/>
    <n v="0.2"/>
    <n v="11.704000000000001"/>
    <n v="26.751999999999999"/>
    <n v="6.6879999999999997"/>
    <x v="0"/>
    <x v="6"/>
    <s v="Q3"/>
    <x v="1"/>
  </r>
  <r>
    <n v="8832"/>
    <s v="CA-2015-145324"/>
    <x v="219"/>
    <x v="765"/>
    <x v="1"/>
    <s v="DH-13675"/>
    <s v="Duane Huffman"/>
    <x v="2"/>
    <x v="0"/>
    <x v="193"/>
    <s v="Virginia"/>
    <x v="244"/>
    <x v="0"/>
    <x v="561"/>
    <x v="0"/>
    <x v="5"/>
    <x v="560"/>
    <n v="39.96"/>
    <n v="2"/>
    <n v="0"/>
    <n v="14.3856"/>
    <n v="39.96"/>
    <n v="0"/>
    <x v="1"/>
    <x v="0"/>
    <s v="Q4"/>
    <x v="1"/>
  </r>
  <r>
    <n v="8833"/>
    <s v="CA-2015-153423"/>
    <x v="137"/>
    <x v="1121"/>
    <x v="1"/>
    <s v="SW-20455"/>
    <s v="Shaun Weien"/>
    <x v="0"/>
    <x v="0"/>
    <x v="30"/>
    <s v="New York"/>
    <x v="144"/>
    <x v="3"/>
    <x v="692"/>
    <x v="1"/>
    <x v="8"/>
    <x v="692"/>
    <n v="1217.568"/>
    <n v="2"/>
    <n v="0.2"/>
    <n v="456.58800000000002"/>
    <n v="974.05439999999999"/>
    <n v="243.5136"/>
    <x v="1"/>
    <x v="1"/>
    <s v="Q2"/>
    <x v="2"/>
  </r>
  <r>
    <n v="8834"/>
    <s v="US-2017-132675"/>
    <x v="241"/>
    <x v="938"/>
    <x v="1"/>
    <s v="KF-16285"/>
    <s v="Karen Ferguson"/>
    <x v="2"/>
    <x v="0"/>
    <x v="406"/>
    <s v="Georgia"/>
    <x v="493"/>
    <x v="0"/>
    <x v="1018"/>
    <x v="1"/>
    <x v="4"/>
    <x v="1519"/>
    <n v="15.51"/>
    <n v="1"/>
    <n v="0"/>
    <n v="3.8774999999999999"/>
    <n v="15.51"/>
    <n v="0"/>
    <x v="3"/>
    <x v="8"/>
    <s v="Q3"/>
    <x v="1"/>
  </r>
  <r>
    <n v="8835"/>
    <s v="US-2017-132675"/>
    <x v="241"/>
    <x v="938"/>
    <x v="1"/>
    <s v="KF-16285"/>
    <s v="Karen Ferguson"/>
    <x v="2"/>
    <x v="0"/>
    <x v="406"/>
    <s v="Georgia"/>
    <x v="493"/>
    <x v="0"/>
    <x v="1517"/>
    <x v="2"/>
    <x v="7"/>
    <x v="1504"/>
    <n v="89.9"/>
    <n v="2"/>
    <n v="0"/>
    <n v="25.172000000000001"/>
    <n v="89.9"/>
    <n v="0"/>
    <x v="3"/>
    <x v="8"/>
    <s v="Q3"/>
    <x v="1"/>
  </r>
  <r>
    <n v="8836"/>
    <s v="US-2017-132675"/>
    <x v="241"/>
    <x v="938"/>
    <x v="1"/>
    <s v="KF-16285"/>
    <s v="Karen Ferguson"/>
    <x v="2"/>
    <x v="0"/>
    <x v="406"/>
    <s v="Georgia"/>
    <x v="493"/>
    <x v="0"/>
    <x v="1742"/>
    <x v="1"/>
    <x v="6"/>
    <x v="1731"/>
    <n v="14.28"/>
    <n v="4"/>
    <n v="0"/>
    <n v="3.7128000000000001"/>
    <n v="14.28"/>
    <n v="0"/>
    <x v="3"/>
    <x v="8"/>
    <s v="Q3"/>
    <x v="1"/>
  </r>
  <r>
    <n v="8837"/>
    <s v="US-2017-132675"/>
    <x v="241"/>
    <x v="938"/>
    <x v="1"/>
    <s v="KF-16285"/>
    <s v="Karen Ferguson"/>
    <x v="2"/>
    <x v="0"/>
    <x v="406"/>
    <s v="Georgia"/>
    <x v="493"/>
    <x v="0"/>
    <x v="753"/>
    <x v="1"/>
    <x v="6"/>
    <x v="751"/>
    <n v="12.72"/>
    <n v="3"/>
    <n v="0"/>
    <n v="4.9607999999999999"/>
    <n v="12.72"/>
    <n v="0"/>
    <x v="3"/>
    <x v="8"/>
    <s v="Q3"/>
    <x v="1"/>
  </r>
  <r>
    <n v="8838"/>
    <s v="US-2017-132675"/>
    <x v="241"/>
    <x v="938"/>
    <x v="1"/>
    <s v="KF-16285"/>
    <s v="Karen Ferguson"/>
    <x v="2"/>
    <x v="0"/>
    <x v="406"/>
    <s v="Georgia"/>
    <x v="493"/>
    <x v="0"/>
    <x v="365"/>
    <x v="1"/>
    <x v="2"/>
    <x v="365"/>
    <n v="15.75"/>
    <n v="5"/>
    <n v="0"/>
    <n v="7.56"/>
    <n v="15.75"/>
    <n v="0"/>
    <x v="3"/>
    <x v="8"/>
    <s v="Q3"/>
    <x v="1"/>
  </r>
  <r>
    <n v="8839"/>
    <s v="CA-2014-153808"/>
    <x v="322"/>
    <x v="343"/>
    <x v="0"/>
    <s v="FH-14275"/>
    <s v="Frank Hawley"/>
    <x v="1"/>
    <x v="0"/>
    <x v="1"/>
    <s v="California"/>
    <x v="25"/>
    <x v="1"/>
    <x v="1559"/>
    <x v="1"/>
    <x v="6"/>
    <x v="1549"/>
    <n v="70.95"/>
    <n v="3"/>
    <n v="0"/>
    <n v="18.446999999999999"/>
    <n v="70.95"/>
    <n v="0"/>
    <x v="2"/>
    <x v="3"/>
    <s v="Q2"/>
    <x v="1"/>
  </r>
  <r>
    <n v="8840"/>
    <s v="CA-2014-153808"/>
    <x v="322"/>
    <x v="343"/>
    <x v="0"/>
    <s v="FH-14275"/>
    <s v="Frank Hawley"/>
    <x v="1"/>
    <x v="0"/>
    <x v="1"/>
    <s v="California"/>
    <x v="25"/>
    <x v="1"/>
    <x v="102"/>
    <x v="1"/>
    <x v="8"/>
    <x v="102"/>
    <n v="65.567999999999998"/>
    <n v="2"/>
    <n v="0.2"/>
    <n v="23.7684"/>
    <n v="52.4544"/>
    <n v="13.1136"/>
    <x v="2"/>
    <x v="3"/>
    <s v="Q2"/>
    <x v="1"/>
  </r>
  <r>
    <n v="8841"/>
    <s v="CA-2014-153808"/>
    <x v="322"/>
    <x v="343"/>
    <x v="0"/>
    <s v="FH-14275"/>
    <s v="Frank Hawley"/>
    <x v="1"/>
    <x v="0"/>
    <x v="1"/>
    <s v="California"/>
    <x v="25"/>
    <x v="1"/>
    <x v="1336"/>
    <x v="2"/>
    <x v="11"/>
    <x v="1321"/>
    <n v="299.97000000000003"/>
    <n v="3"/>
    <n v="0"/>
    <n v="131.98679999999999"/>
    <n v="299.97000000000003"/>
    <n v="0"/>
    <x v="2"/>
    <x v="3"/>
    <s v="Q2"/>
    <x v="1"/>
  </r>
  <r>
    <n v="8842"/>
    <s v="US-2016-112396"/>
    <x v="1205"/>
    <x v="627"/>
    <x v="1"/>
    <s v="JR-16210"/>
    <s v="Justin Ritter"/>
    <x v="1"/>
    <x v="0"/>
    <x v="8"/>
    <s v="California"/>
    <x v="94"/>
    <x v="1"/>
    <x v="246"/>
    <x v="2"/>
    <x v="11"/>
    <x v="247"/>
    <n v="89.97"/>
    <n v="3"/>
    <n v="0"/>
    <n v="39.586799999999997"/>
    <n v="89.97"/>
    <n v="0"/>
    <x v="0"/>
    <x v="11"/>
    <s v="Q1"/>
    <x v="0"/>
  </r>
  <r>
    <n v="8843"/>
    <s v="US-2016-112396"/>
    <x v="1205"/>
    <x v="627"/>
    <x v="1"/>
    <s v="JR-16210"/>
    <s v="Justin Ritter"/>
    <x v="1"/>
    <x v="0"/>
    <x v="8"/>
    <s v="California"/>
    <x v="94"/>
    <x v="1"/>
    <x v="788"/>
    <x v="2"/>
    <x v="11"/>
    <x v="786"/>
    <n v="31.86"/>
    <n v="2"/>
    <n v="0"/>
    <n v="11.151"/>
    <n v="31.86"/>
    <n v="0"/>
    <x v="0"/>
    <x v="11"/>
    <s v="Q1"/>
    <x v="0"/>
  </r>
  <r>
    <n v="8844"/>
    <s v="CA-2014-141173"/>
    <x v="728"/>
    <x v="779"/>
    <x v="0"/>
    <s v="JC-16105"/>
    <s v="Julie Creighton"/>
    <x v="1"/>
    <x v="0"/>
    <x v="31"/>
    <s v="Minnesota"/>
    <x v="39"/>
    <x v="2"/>
    <x v="1678"/>
    <x v="1"/>
    <x v="4"/>
    <x v="1666"/>
    <n v="67.150000000000006"/>
    <n v="5"/>
    <n v="0"/>
    <n v="16.787500000000001"/>
    <n v="67.150000000000006"/>
    <n v="0"/>
    <x v="2"/>
    <x v="0"/>
    <s v="Q4"/>
    <x v="0"/>
  </r>
  <r>
    <n v="8845"/>
    <s v="CA-2017-156664"/>
    <x v="404"/>
    <x v="350"/>
    <x v="1"/>
    <s v="BP-11290"/>
    <s v="Beth Paige"/>
    <x v="0"/>
    <x v="0"/>
    <x v="38"/>
    <s v="Ohio"/>
    <x v="47"/>
    <x v="3"/>
    <x v="1232"/>
    <x v="1"/>
    <x v="8"/>
    <x v="1215"/>
    <n v="7.2359999999999998"/>
    <n v="3"/>
    <n v="0.7"/>
    <n v="-6.03"/>
    <n v="2.1708000000000003"/>
    <n v="5.0651999999999999"/>
    <x v="3"/>
    <x v="4"/>
    <s v="Q4"/>
    <x v="2"/>
  </r>
  <r>
    <n v="8846"/>
    <s v="CA-2017-156664"/>
    <x v="404"/>
    <x v="350"/>
    <x v="1"/>
    <s v="BP-11290"/>
    <s v="Beth Paige"/>
    <x v="0"/>
    <x v="0"/>
    <x v="38"/>
    <s v="Ohio"/>
    <x v="47"/>
    <x v="3"/>
    <x v="131"/>
    <x v="1"/>
    <x v="13"/>
    <x v="132"/>
    <n v="4.8239999999999998"/>
    <n v="3"/>
    <n v="0.2"/>
    <n v="1.7486999999999999"/>
    <n v="3.8592"/>
    <n v="0.96479999999999999"/>
    <x v="3"/>
    <x v="4"/>
    <s v="Q4"/>
    <x v="2"/>
  </r>
  <r>
    <n v="8847"/>
    <s v="CA-2017-156664"/>
    <x v="404"/>
    <x v="350"/>
    <x v="1"/>
    <s v="BP-11290"/>
    <s v="Beth Paige"/>
    <x v="0"/>
    <x v="0"/>
    <x v="38"/>
    <s v="Ohio"/>
    <x v="47"/>
    <x v="3"/>
    <x v="393"/>
    <x v="1"/>
    <x v="10"/>
    <x v="394"/>
    <n v="91.36"/>
    <n v="5"/>
    <n v="0.2"/>
    <n v="29.692"/>
    <n v="73.088000000000008"/>
    <n v="18.272000000000002"/>
    <x v="3"/>
    <x v="4"/>
    <s v="Q4"/>
    <x v="2"/>
  </r>
  <r>
    <n v="8848"/>
    <s v="CA-2017-156664"/>
    <x v="404"/>
    <x v="350"/>
    <x v="1"/>
    <s v="BP-11290"/>
    <s v="Beth Paige"/>
    <x v="0"/>
    <x v="0"/>
    <x v="38"/>
    <s v="Ohio"/>
    <x v="47"/>
    <x v="3"/>
    <x v="723"/>
    <x v="1"/>
    <x v="9"/>
    <x v="722"/>
    <n v="130.11199999999999"/>
    <n v="2"/>
    <n v="0.2"/>
    <n v="13.011200000000001"/>
    <n v="104.0896"/>
    <n v="26.022400000000001"/>
    <x v="3"/>
    <x v="4"/>
    <s v="Q4"/>
    <x v="2"/>
  </r>
  <r>
    <n v="8849"/>
    <s v="CA-2015-140718"/>
    <x v="740"/>
    <x v="1086"/>
    <x v="2"/>
    <s v="FA-14230"/>
    <s v="Frank Atkinson"/>
    <x v="1"/>
    <x v="0"/>
    <x v="253"/>
    <s v="North Carolina"/>
    <x v="313"/>
    <x v="0"/>
    <x v="918"/>
    <x v="2"/>
    <x v="7"/>
    <x v="910"/>
    <n v="74.239999999999995"/>
    <n v="1"/>
    <n v="0.2"/>
    <n v="8.3520000000000003"/>
    <n v="59.391999999999996"/>
    <n v="14.847999999999999"/>
    <x v="1"/>
    <x v="7"/>
    <s v="Q3"/>
    <x v="6"/>
  </r>
  <r>
    <n v="8850"/>
    <s v="CA-2015-140718"/>
    <x v="740"/>
    <x v="1086"/>
    <x v="2"/>
    <s v="FA-14230"/>
    <s v="Frank Atkinson"/>
    <x v="1"/>
    <x v="0"/>
    <x v="253"/>
    <s v="North Carolina"/>
    <x v="313"/>
    <x v="0"/>
    <x v="891"/>
    <x v="0"/>
    <x v="5"/>
    <x v="884"/>
    <n v="159.84"/>
    <n v="10"/>
    <n v="0.2"/>
    <n v="45.954000000000001"/>
    <n v="127.87200000000001"/>
    <n v="31.968000000000004"/>
    <x v="1"/>
    <x v="7"/>
    <s v="Q3"/>
    <x v="6"/>
  </r>
  <r>
    <n v="8851"/>
    <s v="CA-2015-140718"/>
    <x v="740"/>
    <x v="1086"/>
    <x v="2"/>
    <s v="FA-14230"/>
    <s v="Frank Atkinson"/>
    <x v="1"/>
    <x v="0"/>
    <x v="253"/>
    <s v="North Carolina"/>
    <x v="313"/>
    <x v="0"/>
    <x v="544"/>
    <x v="1"/>
    <x v="8"/>
    <x v="544"/>
    <n v="2.8919999999999999"/>
    <n v="2"/>
    <n v="0.7"/>
    <n v="-2.3136000000000001"/>
    <n v="0.86760000000000015"/>
    <n v="2.0244"/>
    <x v="1"/>
    <x v="7"/>
    <s v="Q3"/>
    <x v="6"/>
  </r>
  <r>
    <n v="8852"/>
    <s v="CA-2015-140718"/>
    <x v="740"/>
    <x v="1086"/>
    <x v="2"/>
    <s v="FA-14230"/>
    <s v="Frank Atkinson"/>
    <x v="1"/>
    <x v="0"/>
    <x v="253"/>
    <s v="North Carolina"/>
    <x v="313"/>
    <x v="0"/>
    <x v="707"/>
    <x v="1"/>
    <x v="10"/>
    <x v="706"/>
    <n v="9.3919999999999995"/>
    <n v="2"/>
    <n v="0.2"/>
    <n v="3.2871999999999999"/>
    <n v="7.5136000000000003"/>
    <n v="1.8784000000000001"/>
    <x v="1"/>
    <x v="7"/>
    <s v="Q3"/>
    <x v="6"/>
  </r>
  <r>
    <n v="8853"/>
    <s v="CA-2014-119977"/>
    <x v="1169"/>
    <x v="293"/>
    <x v="0"/>
    <s v="DN-13690"/>
    <s v="Duane Noonan"/>
    <x v="0"/>
    <x v="0"/>
    <x v="20"/>
    <s v="New York"/>
    <x v="164"/>
    <x v="3"/>
    <x v="1019"/>
    <x v="1"/>
    <x v="10"/>
    <x v="1010"/>
    <n v="123.92"/>
    <n v="4"/>
    <n v="0"/>
    <n v="55.764000000000003"/>
    <n v="123.92"/>
    <n v="0"/>
    <x v="2"/>
    <x v="2"/>
    <s v="Q4"/>
    <x v="4"/>
  </r>
  <r>
    <n v="8854"/>
    <s v="US-2015-115343"/>
    <x v="357"/>
    <x v="1305"/>
    <x v="2"/>
    <s v="FO-14305"/>
    <s v="Frank Olsen"/>
    <x v="0"/>
    <x v="0"/>
    <x v="10"/>
    <s v="Pennsylvania"/>
    <x v="105"/>
    <x v="3"/>
    <x v="1205"/>
    <x v="1"/>
    <x v="14"/>
    <x v="1190"/>
    <n v="55.6"/>
    <n v="5"/>
    <n v="0.2"/>
    <n v="6.2549999999999999"/>
    <n v="44.480000000000004"/>
    <n v="11.120000000000001"/>
    <x v="1"/>
    <x v="8"/>
    <s v="Q3"/>
    <x v="0"/>
  </r>
  <r>
    <n v="8855"/>
    <s v="US-2015-115343"/>
    <x v="357"/>
    <x v="1305"/>
    <x v="2"/>
    <s v="FO-14305"/>
    <s v="Frank Olsen"/>
    <x v="0"/>
    <x v="0"/>
    <x v="10"/>
    <s v="Pennsylvania"/>
    <x v="105"/>
    <x v="3"/>
    <x v="217"/>
    <x v="2"/>
    <x v="11"/>
    <x v="218"/>
    <n v="617.976"/>
    <n v="3"/>
    <n v="0.2"/>
    <n v="-7.7247000000000003"/>
    <n v="494.38080000000002"/>
    <n v="123.59520000000001"/>
    <x v="1"/>
    <x v="8"/>
    <s v="Q3"/>
    <x v="0"/>
  </r>
  <r>
    <n v="8856"/>
    <s v="CA-2017-163671"/>
    <x v="165"/>
    <x v="53"/>
    <x v="1"/>
    <s v="DP-13105"/>
    <s v="Dave Poirier"/>
    <x v="1"/>
    <x v="0"/>
    <x v="347"/>
    <s v="Idaho"/>
    <x v="428"/>
    <x v="1"/>
    <x v="213"/>
    <x v="1"/>
    <x v="8"/>
    <x v="214"/>
    <n v="21.312000000000001"/>
    <n v="3"/>
    <n v="0.2"/>
    <n v="7.992"/>
    <n v="17.049600000000002"/>
    <n v="4.2624000000000004"/>
    <x v="3"/>
    <x v="4"/>
    <s v="Q4"/>
    <x v="1"/>
  </r>
  <r>
    <n v="8857"/>
    <s v="CA-2017-135909"/>
    <x v="119"/>
    <x v="1191"/>
    <x v="1"/>
    <s v="JW-15220"/>
    <s v="Jane Waco"/>
    <x v="1"/>
    <x v="0"/>
    <x v="301"/>
    <s v="California"/>
    <x v="378"/>
    <x v="1"/>
    <x v="343"/>
    <x v="2"/>
    <x v="11"/>
    <x v="343"/>
    <n v="209.94"/>
    <n v="6"/>
    <n v="0"/>
    <n v="39.888599999999997"/>
    <n v="209.94"/>
    <n v="0"/>
    <x v="3"/>
    <x v="2"/>
    <s v="Q4"/>
    <x v="5"/>
  </r>
  <r>
    <n v="8858"/>
    <s v="CA-2017-135909"/>
    <x v="119"/>
    <x v="1191"/>
    <x v="1"/>
    <s v="JW-15220"/>
    <s v="Jane Waco"/>
    <x v="1"/>
    <x v="0"/>
    <x v="301"/>
    <s v="California"/>
    <x v="378"/>
    <x v="1"/>
    <x v="1431"/>
    <x v="2"/>
    <x v="7"/>
    <x v="1419"/>
    <n v="31.984000000000002"/>
    <n v="2"/>
    <n v="0.2"/>
    <n v="-7.9960000000000004"/>
    <n v="25.587200000000003"/>
    <n v="6.3968000000000007"/>
    <x v="3"/>
    <x v="2"/>
    <s v="Q4"/>
    <x v="5"/>
  </r>
  <r>
    <n v="8859"/>
    <s v="CA-2017-135909"/>
    <x v="119"/>
    <x v="1191"/>
    <x v="1"/>
    <s v="JW-15220"/>
    <s v="Jane Waco"/>
    <x v="1"/>
    <x v="0"/>
    <x v="301"/>
    <s v="California"/>
    <x v="378"/>
    <x v="1"/>
    <x v="450"/>
    <x v="1"/>
    <x v="8"/>
    <x v="451"/>
    <n v="5083.96"/>
    <n v="5"/>
    <n v="0.2"/>
    <n v="1906.4849999999999"/>
    <n v="4067.1680000000001"/>
    <n v="1016.792"/>
    <x v="3"/>
    <x v="2"/>
    <s v="Q4"/>
    <x v="5"/>
  </r>
  <r>
    <n v="8860"/>
    <s v="US-2017-114356"/>
    <x v="648"/>
    <x v="1035"/>
    <x v="1"/>
    <s v="TT-21460"/>
    <s v="Tonja Turnell"/>
    <x v="2"/>
    <x v="0"/>
    <x v="35"/>
    <s v="North Carolina"/>
    <x v="43"/>
    <x v="0"/>
    <x v="1517"/>
    <x v="2"/>
    <x v="7"/>
    <x v="1504"/>
    <n v="35.96"/>
    <n v="1"/>
    <n v="0.2"/>
    <n v="3.5960000000000001"/>
    <n v="28.768000000000001"/>
    <n v="7.1920000000000002"/>
    <x v="3"/>
    <x v="6"/>
    <s v="Q3"/>
    <x v="1"/>
  </r>
  <r>
    <n v="8861"/>
    <s v="CA-2015-125934"/>
    <x v="861"/>
    <x v="629"/>
    <x v="1"/>
    <s v="SN-20560"/>
    <s v="Skye Norling"/>
    <x v="2"/>
    <x v="0"/>
    <x v="267"/>
    <s v="New Jersey"/>
    <x v="334"/>
    <x v="3"/>
    <x v="1655"/>
    <x v="1"/>
    <x v="2"/>
    <x v="1643"/>
    <n v="31.05"/>
    <n v="3"/>
    <n v="0"/>
    <n v="14.904"/>
    <n v="31.05"/>
    <n v="0"/>
    <x v="1"/>
    <x v="8"/>
    <s v="Q3"/>
    <x v="5"/>
  </r>
  <r>
    <n v="8862"/>
    <s v="CA-2015-125934"/>
    <x v="861"/>
    <x v="629"/>
    <x v="1"/>
    <s v="SN-20560"/>
    <s v="Skye Norling"/>
    <x v="2"/>
    <x v="0"/>
    <x v="267"/>
    <s v="New Jersey"/>
    <x v="334"/>
    <x v="3"/>
    <x v="1348"/>
    <x v="0"/>
    <x v="5"/>
    <x v="1333"/>
    <n v="8.92"/>
    <n v="4"/>
    <n v="0"/>
    <n v="3.9247999999999998"/>
    <n v="8.92"/>
    <n v="0"/>
    <x v="1"/>
    <x v="8"/>
    <s v="Q3"/>
    <x v="5"/>
  </r>
  <r>
    <n v="8863"/>
    <s v="CA-2015-125934"/>
    <x v="861"/>
    <x v="629"/>
    <x v="1"/>
    <s v="SN-20560"/>
    <s v="Skye Norling"/>
    <x v="2"/>
    <x v="0"/>
    <x v="267"/>
    <s v="New Jersey"/>
    <x v="334"/>
    <x v="3"/>
    <x v="270"/>
    <x v="1"/>
    <x v="8"/>
    <x v="270"/>
    <n v="209.6"/>
    <n v="4"/>
    <n v="0"/>
    <n v="96.415999999999997"/>
    <n v="209.6"/>
    <n v="0"/>
    <x v="1"/>
    <x v="8"/>
    <s v="Q3"/>
    <x v="5"/>
  </r>
  <r>
    <n v="8864"/>
    <s v="CA-2015-125934"/>
    <x v="861"/>
    <x v="629"/>
    <x v="1"/>
    <s v="SN-20560"/>
    <s v="Skye Norling"/>
    <x v="2"/>
    <x v="0"/>
    <x v="267"/>
    <s v="New Jersey"/>
    <x v="334"/>
    <x v="3"/>
    <x v="1109"/>
    <x v="1"/>
    <x v="9"/>
    <x v="1098"/>
    <n v="111.04"/>
    <n v="4"/>
    <n v="0"/>
    <n v="29.980799999999999"/>
    <n v="111.04"/>
    <n v="0"/>
    <x v="1"/>
    <x v="8"/>
    <s v="Q3"/>
    <x v="5"/>
  </r>
  <r>
    <n v="8865"/>
    <s v="CA-2015-125934"/>
    <x v="861"/>
    <x v="629"/>
    <x v="1"/>
    <s v="SN-20560"/>
    <s v="Skye Norling"/>
    <x v="2"/>
    <x v="0"/>
    <x v="267"/>
    <s v="New Jersey"/>
    <x v="334"/>
    <x v="3"/>
    <x v="1650"/>
    <x v="1"/>
    <x v="10"/>
    <x v="1639"/>
    <n v="38.880000000000003"/>
    <n v="6"/>
    <n v="0"/>
    <n v="18.662400000000002"/>
    <n v="38.880000000000003"/>
    <n v="0"/>
    <x v="1"/>
    <x v="8"/>
    <s v="Q3"/>
    <x v="5"/>
  </r>
  <r>
    <n v="8866"/>
    <s v="CA-2015-158148"/>
    <x v="139"/>
    <x v="317"/>
    <x v="1"/>
    <s v="JM-15865"/>
    <s v="John Murray"/>
    <x v="0"/>
    <x v="0"/>
    <x v="81"/>
    <s v="Virginia"/>
    <x v="101"/>
    <x v="0"/>
    <x v="1204"/>
    <x v="1"/>
    <x v="9"/>
    <x v="1189"/>
    <n v="36.270000000000003"/>
    <n v="3"/>
    <n v="0"/>
    <n v="10.881"/>
    <n v="36.270000000000003"/>
    <n v="0"/>
    <x v="1"/>
    <x v="4"/>
    <s v="Q4"/>
    <x v="1"/>
  </r>
  <r>
    <n v="8867"/>
    <s v="CA-2014-120411"/>
    <x v="59"/>
    <x v="160"/>
    <x v="2"/>
    <s v="SB-20185"/>
    <s v="Sarah Brown"/>
    <x v="0"/>
    <x v="0"/>
    <x v="22"/>
    <s v="Illinois"/>
    <x v="155"/>
    <x v="2"/>
    <x v="1601"/>
    <x v="0"/>
    <x v="0"/>
    <x v="1593"/>
    <n v="493.43"/>
    <n v="5"/>
    <n v="0.3"/>
    <n v="-70.489999999999995"/>
    <n v="345.40100000000001"/>
    <n v="148.029"/>
    <x v="2"/>
    <x v="8"/>
    <s v="Q3"/>
    <x v="3"/>
  </r>
  <r>
    <n v="8868"/>
    <s v="CA-2014-120411"/>
    <x v="59"/>
    <x v="160"/>
    <x v="2"/>
    <s v="SB-20185"/>
    <s v="Sarah Brown"/>
    <x v="0"/>
    <x v="0"/>
    <x v="22"/>
    <s v="Illinois"/>
    <x v="155"/>
    <x v="2"/>
    <x v="1091"/>
    <x v="2"/>
    <x v="7"/>
    <x v="1081"/>
    <n v="11.12"/>
    <n v="2"/>
    <n v="0.2"/>
    <n v="3.4750000000000001"/>
    <n v="8.895999999999999"/>
    <n v="2.2239999999999998"/>
    <x v="2"/>
    <x v="8"/>
    <s v="Q3"/>
    <x v="3"/>
  </r>
  <r>
    <n v="8869"/>
    <s v="CA-2016-158260"/>
    <x v="254"/>
    <x v="281"/>
    <x v="1"/>
    <s v="CC-12475"/>
    <s v="Cindy Chapman"/>
    <x v="0"/>
    <x v="0"/>
    <x v="70"/>
    <s v="California"/>
    <x v="88"/>
    <x v="1"/>
    <x v="1771"/>
    <x v="2"/>
    <x v="15"/>
    <x v="1761"/>
    <n v="686.4"/>
    <n v="2"/>
    <n v="0.2"/>
    <n v="77.22"/>
    <n v="549.12"/>
    <n v="137.28"/>
    <x v="0"/>
    <x v="0"/>
    <s v="Q4"/>
    <x v="5"/>
  </r>
  <r>
    <n v="8870"/>
    <s v="CA-2017-101805"/>
    <x v="96"/>
    <x v="792"/>
    <x v="1"/>
    <s v="SH-19975"/>
    <s v="Sally Hughsby"/>
    <x v="1"/>
    <x v="0"/>
    <x v="4"/>
    <s v="Washington"/>
    <x v="59"/>
    <x v="1"/>
    <x v="1406"/>
    <x v="1"/>
    <x v="8"/>
    <x v="1393"/>
    <n v="15.92"/>
    <n v="5"/>
    <n v="0.2"/>
    <n v="5.3730000000000002"/>
    <n v="12.736000000000001"/>
    <n v="3.1840000000000002"/>
    <x v="3"/>
    <x v="4"/>
    <s v="Q4"/>
    <x v="5"/>
  </r>
  <r>
    <n v="8871"/>
    <s v="CA-2017-101805"/>
    <x v="96"/>
    <x v="792"/>
    <x v="1"/>
    <s v="SH-19975"/>
    <s v="Sally Hughsby"/>
    <x v="1"/>
    <x v="0"/>
    <x v="4"/>
    <s v="Washington"/>
    <x v="59"/>
    <x v="1"/>
    <x v="325"/>
    <x v="0"/>
    <x v="5"/>
    <x v="325"/>
    <n v="70.680000000000007"/>
    <n v="12"/>
    <n v="0"/>
    <n v="31.0992"/>
    <n v="70.680000000000007"/>
    <n v="0"/>
    <x v="3"/>
    <x v="4"/>
    <s v="Q4"/>
    <x v="5"/>
  </r>
  <r>
    <n v="8872"/>
    <s v="CA-2017-101805"/>
    <x v="96"/>
    <x v="792"/>
    <x v="1"/>
    <s v="SH-19975"/>
    <s v="Sally Hughsby"/>
    <x v="1"/>
    <x v="0"/>
    <x v="4"/>
    <s v="Washington"/>
    <x v="59"/>
    <x v="1"/>
    <x v="273"/>
    <x v="1"/>
    <x v="4"/>
    <x v="273"/>
    <n v="541.24"/>
    <n v="4"/>
    <n v="0"/>
    <n v="5.4123999999999999"/>
    <n v="541.24"/>
    <n v="0"/>
    <x v="3"/>
    <x v="4"/>
    <s v="Q4"/>
    <x v="5"/>
  </r>
  <r>
    <n v="8873"/>
    <s v="US-2014-105137"/>
    <x v="982"/>
    <x v="197"/>
    <x v="3"/>
    <s v="RB-19435"/>
    <s v="Richard Bierner"/>
    <x v="0"/>
    <x v="0"/>
    <x v="38"/>
    <s v="Ohio"/>
    <x v="47"/>
    <x v="3"/>
    <x v="1844"/>
    <x v="2"/>
    <x v="15"/>
    <x v="1832"/>
    <n v="101.994"/>
    <n v="2"/>
    <n v="0.7"/>
    <n v="-71.395799999999994"/>
    <n v="30.598200000000006"/>
    <n v="71.395799999999994"/>
    <x v="2"/>
    <x v="2"/>
    <s v="Q4"/>
    <x v="5"/>
  </r>
  <r>
    <n v="8874"/>
    <s v="US-2014-105137"/>
    <x v="982"/>
    <x v="197"/>
    <x v="3"/>
    <s v="RB-19435"/>
    <s v="Richard Bierner"/>
    <x v="0"/>
    <x v="0"/>
    <x v="38"/>
    <s v="Ohio"/>
    <x v="47"/>
    <x v="3"/>
    <x v="471"/>
    <x v="1"/>
    <x v="8"/>
    <x v="472"/>
    <n v="18.263999999999999"/>
    <n v="2"/>
    <n v="0.7"/>
    <n v="-13.393599999999999"/>
    <n v="5.4792000000000005"/>
    <n v="12.784799999999999"/>
    <x v="2"/>
    <x v="2"/>
    <s v="Q4"/>
    <x v="5"/>
  </r>
  <r>
    <n v="8875"/>
    <s v="CA-2017-142489"/>
    <x v="237"/>
    <x v="38"/>
    <x v="0"/>
    <s v="TC-21295"/>
    <s v="Toby Carlisle"/>
    <x v="0"/>
    <x v="0"/>
    <x v="12"/>
    <s v="Texas"/>
    <x v="14"/>
    <x v="2"/>
    <x v="715"/>
    <x v="1"/>
    <x v="8"/>
    <x v="714"/>
    <n v="21.99"/>
    <n v="5"/>
    <n v="0.8"/>
    <n v="-32.984999999999999"/>
    <n v="4.3979999999999988"/>
    <n v="17.591999999999999"/>
    <x v="3"/>
    <x v="0"/>
    <s v="Q4"/>
    <x v="0"/>
  </r>
  <r>
    <n v="8876"/>
    <s v="US-2016-141264"/>
    <x v="572"/>
    <x v="1180"/>
    <x v="1"/>
    <s v="CT-11995"/>
    <s v="Carol Triggs"/>
    <x v="0"/>
    <x v="0"/>
    <x v="218"/>
    <s v="Texas"/>
    <x v="273"/>
    <x v="2"/>
    <x v="413"/>
    <x v="1"/>
    <x v="14"/>
    <x v="413"/>
    <n v="185.376"/>
    <n v="2"/>
    <n v="0.2"/>
    <n v="-34.758000000000003"/>
    <n v="148.30080000000001"/>
    <n v="37.075200000000002"/>
    <x v="0"/>
    <x v="6"/>
    <s v="Q3"/>
    <x v="3"/>
  </r>
  <r>
    <n v="8877"/>
    <s v="US-2016-141264"/>
    <x v="572"/>
    <x v="1180"/>
    <x v="1"/>
    <s v="CT-11995"/>
    <s v="Carol Triggs"/>
    <x v="0"/>
    <x v="0"/>
    <x v="218"/>
    <s v="Texas"/>
    <x v="273"/>
    <x v="2"/>
    <x v="1218"/>
    <x v="1"/>
    <x v="9"/>
    <x v="1202"/>
    <n v="58.923999999999999"/>
    <n v="1"/>
    <n v="0.8"/>
    <n v="-153.20240000000001"/>
    <n v="11.784799999999997"/>
    <n v="47.139200000000002"/>
    <x v="0"/>
    <x v="6"/>
    <s v="Q3"/>
    <x v="3"/>
  </r>
  <r>
    <n v="8878"/>
    <s v="CA-2017-126928"/>
    <x v="697"/>
    <x v="19"/>
    <x v="1"/>
    <s v="GZ-14470"/>
    <s v="Gary Zandusky"/>
    <x v="0"/>
    <x v="0"/>
    <x v="73"/>
    <s v="New Jersey"/>
    <x v="92"/>
    <x v="3"/>
    <x v="1845"/>
    <x v="2"/>
    <x v="15"/>
    <x v="1833"/>
    <n v="480"/>
    <n v="4"/>
    <n v="0"/>
    <n v="225.6"/>
    <n v="480"/>
    <n v="0"/>
    <x v="3"/>
    <x v="8"/>
    <s v="Q3"/>
    <x v="1"/>
  </r>
  <r>
    <n v="8879"/>
    <s v="CA-2017-126928"/>
    <x v="697"/>
    <x v="19"/>
    <x v="1"/>
    <s v="GZ-14470"/>
    <s v="Gary Zandusky"/>
    <x v="0"/>
    <x v="0"/>
    <x v="73"/>
    <s v="New Jersey"/>
    <x v="92"/>
    <x v="3"/>
    <x v="75"/>
    <x v="1"/>
    <x v="4"/>
    <x v="75"/>
    <n v="34.049999999999997"/>
    <n v="3"/>
    <n v="0"/>
    <n v="9.5340000000000007"/>
    <n v="34.049999999999997"/>
    <n v="0"/>
    <x v="3"/>
    <x v="8"/>
    <s v="Q3"/>
    <x v="1"/>
  </r>
  <r>
    <n v="8880"/>
    <s v="US-2015-107944"/>
    <x v="391"/>
    <x v="571"/>
    <x v="2"/>
    <s v="AM-10360"/>
    <s v="Alice McCarthy"/>
    <x v="1"/>
    <x v="0"/>
    <x v="1"/>
    <s v="California"/>
    <x v="141"/>
    <x v="1"/>
    <x v="161"/>
    <x v="1"/>
    <x v="10"/>
    <x v="1295"/>
    <n v="192.72"/>
    <n v="11"/>
    <n v="0"/>
    <n v="92.505600000000001"/>
    <n v="192.72"/>
    <n v="0"/>
    <x v="1"/>
    <x v="10"/>
    <s v="Q1"/>
    <x v="2"/>
  </r>
  <r>
    <n v="8881"/>
    <s v="US-2015-107944"/>
    <x v="391"/>
    <x v="571"/>
    <x v="2"/>
    <s v="AM-10360"/>
    <s v="Alice McCarthy"/>
    <x v="1"/>
    <x v="0"/>
    <x v="1"/>
    <s v="California"/>
    <x v="141"/>
    <x v="1"/>
    <x v="1105"/>
    <x v="2"/>
    <x v="11"/>
    <x v="1094"/>
    <n v="239.97"/>
    <n v="3"/>
    <n v="0"/>
    <n v="86.389200000000002"/>
    <n v="239.97"/>
    <n v="0"/>
    <x v="1"/>
    <x v="10"/>
    <s v="Q1"/>
    <x v="2"/>
  </r>
  <r>
    <n v="8882"/>
    <s v="CA-2016-135594"/>
    <x v="1186"/>
    <x v="480"/>
    <x v="0"/>
    <s v="AH-10120"/>
    <s v="Adrian Hane"/>
    <x v="2"/>
    <x v="0"/>
    <x v="34"/>
    <s v="Illinois"/>
    <x v="173"/>
    <x v="2"/>
    <x v="1044"/>
    <x v="2"/>
    <x v="11"/>
    <x v="1033"/>
    <n v="50.12"/>
    <n v="7"/>
    <n v="0.2"/>
    <n v="-0.62649999999999995"/>
    <n v="40.096000000000004"/>
    <n v="10.024000000000001"/>
    <x v="0"/>
    <x v="1"/>
    <s v="Q2"/>
    <x v="6"/>
  </r>
  <r>
    <n v="8883"/>
    <s v="US-2017-115252"/>
    <x v="179"/>
    <x v="512"/>
    <x v="1"/>
    <s v="MY-18295"/>
    <s v="Muhammed Yedwab"/>
    <x v="1"/>
    <x v="0"/>
    <x v="28"/>
    <s v="North Carolina"/>
    <x v="35"/>
    <x v="0"/>
    <x v="1557"/>
    <x v="2"/>
    <x v="7"/>
    <x v="1546"/>
    <n v="15.984"/>
    <n v="2"/>
    <n v="0.2"/>
    <n v="1.3986000000000001"/>
    <n v="12.7872"/>
    <n v="3.1968000000000001"/>
    <x v="3"/>
    <x v="2"/>
    <s v="Q4"/>
    <x v="5"/>
  </r>
  <r>
    <n v="8884"/>
    <s v="US-2017-115252"/>
    <x v="179"/>
    <x v="512"/>
    <x v="1"/>
    <s v="MY-18295"/>
    <s v="Muhammed Yedwab"/>
    <x v="1"/>
    <x v="0"/>
    <x v="28"/>
    <s v="North Carolina"/>
    <x v="35"/>
    <x v="0"/>
    <x v="457"/>
    <x v="1"/>
    <x v="10"/>
    <x v="458"/>
    <n v="14.352"/>
    <n v="3"/>
    <n v="0.2"/>
    <n v="4.4850000000000003"/>
    <n v="11.4816"/>
    <n v="2.8704000000000001"/>
    <x v="3"/>
    <x v="2"/>
    <s v="Q4"/>
    <x v="5"/>
  </r>
  <r>
    <n v="8885"/>
    <s v="CA-2014-107398"/>
    <x v="55"/>
    <x v="83"/>
    <x v="1"/>
    <s v="BS-11590"/>
    <s v="Brendan Sweed"/>
    <x v="1"/>
    <x v="0"/>
    <x v="38"/>
    <s v="Ohio"/>
    <x v="47"/>
    <x v="3"/>
    <x v="304"/>
    <x v="1"/>
    <x v="8"/>
    <x v="304"/>
    <n v="6.5279999999999996"/>
    <n v="4"/>
    <n v="0.7"/>
    <n v="-4.5696000000000003"/>
    <n v="1.9584000000000001"/>
    <n v="4.5695999999999994"/>
    <x v="2"/>
    <x v="6"/>
    <s v="Q3"/>
    <x v="2"/>
  </r>
  <r>
    <n v="8886"/>
    <s v="CA-2014-107398"/>
    <x v="55"/>
    <x v="83"/>
    <x v="1"/>
    <s v="BS-11590"/>
    <s v="Brendan Sweed"/>
    <x v="1"/>
    <x v="0"/>
    <x v="38"/>
    <s v="Ohio"/>
    <x v="47"/>
    <x v="3"/>
    <x v="1310"/>
    <x v="1"/>
    <x v="8"/>
    <x v="1296"/>
    <n v="2.8620000000000001"/>
    <n v="3"/>
    <n v="0.7"/>
    <n v="-2.2896000000000001"/>
    <n v="0.85860000000000014"/>
    <n v="2.0034000000000001"/>
    <x v="2"/>
    <x v="6"/>
    <s v="Q3"/>
    <x v="2"/>
  </r>
  <r>
    <n v="8887"/>
    <s v="CA-2014-107398"/>
    <x v="55"/>
    <x v="83"/>
    <x v="1"/>
    <s v="BS-11590"/>
    <s v="Brendan Sweed"/>
    <x v="1"/>
    <x v="0"/>
    <x v="38"/>
    <s v="Ohio"/>
    <x v="47"/>
    <x v="3"/>
    <x v="530"/>
    <x v="1"/>
    <x v="8"/>
    <x v="530"/>
    <n v="20.856000000000002"/>
    <n v="8"/>
    <n v="0.7"/>
    <n v="-16.684799999999999"/>
    <n v="6.256800000000001"/>
    <n v="14.5992"/>
    <x v="2"/>
    <x v="6"/>
    <s v="Q3"/>
    <x v="2"/>
  </r>
  <r>
    <n v="8888"/>
    <s v="CA-2014-169642"/>
    <x v="923"/>
    <x v="753"/>
    <x v="0"/>
    <s v="BB-10990"/>
    <s v="Barry Blumstein"/>
    <x v="1"/>
    <x v="0"/>
    <x v="1"/>
    <s v="California"/>
    <x v="1"/>
    <x v="1"/>
    <x v="942"/>
    <x v="1"/>
    <x v="4"/>
    <x v="935"/>
    <n v="276.27999999999997"/>
    <n v="2"/>
    <n v="0"/>
    <n v="0"/>
    <n v="276.27999999999997"/>
    <n v="0"/>
    <x v="2"/>
    <x v="7"/>
    <s v="Q3"/>
    <x v="1"/>
  </r>
  <r>
    <n v="8889"/>
    <s v="CA-2017-103968"/>
    <x v="96"/>
    <x v="94"/>
    <x v="1"/>
    <s v="ML-17755"/>
    <s v="Max Ludwig"/>
    <x v="2"/>
    <x v="0"/>
    <x v="280"/>
    <s v="California"/>
    <x v="351"/>
    <x v="1"/>
    <x v="583"/>
    <x v="0"/>
    <x v="5"/>
    <x v="583"/>
    <n v="629.64"/>
    <n v="9"/>
    <n v="0"/>
    <n v="107.03879999999999"/>
    <n v="629.64"/>
    <n v="0"/>
    <x v="3"/>
    <x v="4"/>
    <s v="Q4"/>
    <x v="5"/>
  </r>
  <r>
    <n v="8890"/>
    <s v="CA-2016-147256"/>
    <x v="508"/>
    <x v="149"/>
    <x v="0"/>
    <s v="FC-14245"/>
    <s v="Frank Carlisle"/>
    <x v="2"/>
    <x v="0"/>
    <x v="29"/>
    <s v="Missouri"/>
    <x v="338"/>
    <x v="2"/>
    <x v="1334"/>
    <x v="2"/>
    <x v="7"/>
    <x v="1319"/>
    <n v="449.97"/>
    <n v="3"/>
    <n v="0"/>
    <n v="220.4853"/>
    <n v="449.97"/>
    <n v="0"/>
    <x v="0"/>
    <x v="2"/>
    <s v="Q4"/>
    <x v="2"/>
  </r>
  <r>
    <n v="8891"/>
    <s v="CA-2016-147256"/>
    <x v="508"/>
    <x v="149"/>
    <x v="0"/>
    <s v="FC-14245"/>
    <s v="Frank Carlisle"/>
    <x v="2"/>
    <x v="0"/>
    <x v="29"/>
    <s v="Missouri"/>
    <x v="338"/>
    <x v="2"/>
    <x v="1341"/>
    <x v="1"/>
    <x v="9"/>
    <x v="1326"/>
    <n v="1927.59"/>
    <n v="7"/>
    <n v="0"/>
    <n v="751.76009999999997"/>
    <n v="1927.59"/>
    <n v="0"/>
    <x v="0"/>
    <x v="2"/>
    <s v="Q4"/>
    <x v="2"/>
  </r>
  <r>
    <n v="8892"/>
    <s v="CA-2016-162159"/>
    <x v="1142"/>
    <x v="801"/>
    <x v="2"/>
    <s v="CR-12625"/>
    <s v="Corey Roper"/>
    <x v="2"/>
    <x v="0"/>
    <x v="38"/>
    <s v="Georgia"/>
    <x v="112"/>
    <x v="0"/>
    <x v="64"/>
    <x v="0"/>
    <x v="1"/>
    <x v="64"/>
    <n v="121.78"/>
    <n v="2"/>
    <n v="0"/>
    <n v="30.445"/>
    <n v="121.78"/>
    <n v="0"/>
    <x v="0"/>
    <x v="8"/>
    <s v="Q3"/>
    <x v="5"/>
  </r>
  <r>
    <n v="8893"/>
    <s v="CA-2015-111038"/>
    <x v="494"/>
    <x v="726"/>
    <x v="1"/>
    <s v="LC-16960"/>
    <s v="Lindsay Castell"/>
    <x v="2"/>
    <x v="0"/>
    <x v="70"/>
    <s v="California"/>
    <x v="88"/>
    <x v="1"/>
    <x v="873"/>
    <x v="0"/>
    <x v="1"/>
    <x v="867"/>
    <n v="2676.672"/>
    <n v="9"/>
    <n v="0.2"/>
    <n v="267.66719999999998"/>
    <n v="2141.3376000000003"/>
    <n v="535.33440000000007"/>
    <x v="1"/>
    <x v="4"/>
    <s v="Q4"/>
    <x v="0"/>
  </r>
  <r>
    <n v="8894"/>
    <s v="CA-2014-124723"/>
    <x v="79"/>
    <x v="1116"/>
    <x v="1"/>
    <s v="GZ-14470"/>
    <s v="Gary Zandusky"/>
    <x v="0"/>
    <x v="0"/>
    <x v="480"/>
    <s v="Texas"/>
    <x v="573"/>
    <x v="2"/>
    <x v="1110"/>
    <x v="0"/>
    <x v="3"/>
    <x v="1099"/>
    <n v="489.23"/>
    <n v="2"/>
    <n v="0.3"/>
    <n v="41.933999999999997"/>
    <n v="342.46100000000001"/>
    <n v="146.76900000000001"/>
    <x v="2"/>
    <x v="6"/>
    <s v="Q3"/>
    <x v="0"/>
  </r>
  <r>
    <n v="8895"/>
    <s v="CA-2016-167241"/>
    <x v="243"/>
    <x v="1275"/>
    <x v="1"/>
    <s v="BD-11320"/>
    <s v="Bill Donatelli"/>
    <x v="0"/>
    <x v="0"/>
    <x v="1"/>
    <s v="California"/>
    <x v="25"/>
    <x v="1"/>
    <x v="575"/>
    <x v="0"/>
    <x v="5"/>
    <x v="575"/>
    <n v="312.02999999999997"/>
    <n v="3"/>
    <n v="0"/>
    <n v="43.684199999999997"/>
    <n v="312.02999999999997"/>
    <n v="0"/>
    <x v="0"/>
    <x v="6"/>
    <s v="Q3"/>
    <x v="2"/>
  </r>
  <r>
    <n v="8896"/>
    <s v="CA-2016-167241"/>
    <x v="243"/>
    <x v="1275"/>
    <x v="1"/>
    <s v="BD-11320"/>
    <s v="Bill Donatelli"/>
    <x v="0"/>
    <x v="0"/>
    <x v="1"/>
    <s v="California"/>
    <x v="25"/>
    <x v="1"/>
    <x v="1198"/>
    <x v="1"/>
    <x v="4"/>
    <x v="1183"/>
    <n v="17.940000000000001"/>
    <n v="3"/>
    <n v="0"/>
    <n v="3.0497999999999998"/>
    <n v="17.940000000000001"/>
    <n v="0"/>
    <x v="0"/>
    <x v="6"/>
    <s v="Q3"/>
    <x v="2"/>
  </r>
  <r>
    <n v="8897"/>
    <s v="CA-2016-167241"/>
    <x v="243"/>
    <x v="1275"/>
    <x v="1"/>
    <s v="BD-11320"/>
    <s v="Bill Donatelli"/>
    <x v="0"/>
    <x v="0"/>
    <x v="1"/>
    <s v="California"/>
    <x v="25"/>
    <x v="1"/>
    <x v="302"/>
    <x v="2"/>
    <x v="7"/>
    <x v="302"/>
    <n v="165.6"/>
    <n v="3"/>
    <n v="0.2"/>
    <n v="10.35"/>
    <n v="132.47999999999999"/>
    <n v="33.119999999999997"/>
    <x v="0"/>
    <x v="6"/>
    <s v="Q3"/>
    <x v="2"/>
  </r>
  <r>
    <n v="8898"/>
    <s v="CA-2016-167241"/>
    <x v="243"/>
    <x v="1275"/>
    <x v="1"/>
    <s v="BD-11320"/>
    <s v="Bill Donatelli"/>
    <x v="0"/>
    <x v="0"/>
    <x v="1"/>
    <s v="California"/>
    <x v="25"/>
    <x v="1"/>
    <x v="945"/>
    <x v="1"/>
    <x v="10"/>
    <x v="938"/>
    <n v="37.520000000000003"/>
    <n v="4"/>
    <n v="0"/>
    <n v="18.009599999999999"/>
    <n v="37.520000000000003"/>
    <n v="0"/>
    <x v="0"/>
    <x v="6"/>
    <s v="Q3"/>
    <x v="2"/>
  </r>
  <r>
    <n v="8899"/>
    <s v="CA-2015-163237"/>
    <x v="976"/>
    <x v="1281"/>
    <x v="0"/>
    <s v="EM-14095"/>
    <s v="Eudokia Martin"/>
    <x v="1"/>
    <x v="0"/>
    <x v="24"/>
    <s v="Virginia"/>
    <x v="28"/>
    <x v="0"/>
    <x v="1405"/>
    <x v="2"/>
    <x v="7"/>
    <x v="1392"/>
    <n v="494.97"/>
    <n v="3"/>
    <n v="0"/>
    <n v="148.49100000000001"/>
    <n v="494.97"/>
    <n v="0"/>
    <x v="1"/>
    <x v="6"/>
    <s v="Q3"/>
    <x v="5"/>
  </r>
  <r>
    <n v="8900"/>
    <s v="CA-2015-163237"/>
    <x v="976"/>
    <x v="1281"/>
    <x v="0"/>
    <s v="EM-14095"/>
    <s v="Eudokia Martin"/>
    <x v="1"/>
    <x v="0"/>
    <x v="24"/>
    <s v="Virginia"/>
    <x v="28"/>
    <x v="0"/>
    <x v="1351"/>
    <x v="1"/>
    <x v="2"/>
    <x v="1337"/>
    <n v="25.06"/>
    <n v="2"/>
    <n v="0"/>
    <n v="11.7782"/>
    <n v="25.06"/>
    <n v="0"/>
    <x v="1"/>
    <x v="6"/>
    <s v="Q3"/>
    <x v="5"/>
  </r>
  <r>
    <n v="8901"/>
    <s v="CA-2016-150483"/>
    <x v="1206"/>
    <x v="204"/>
    <x v="1"/>
    <s v="BP-11290"/>
    <s v="Beth Paige"/>
    <x v="0"/>
    <x v="0"/>
    <x v="27"/>
    <s v="Illinois"/>
    <x v="67"/>
    <x v="2"/>
    <x v="1831"/>
    <x v="0"/>
    <x v="5"/>
    <x v="1819"/>
    <n v="32.064"/>
    <n v="3"/>
    <n v="0.6"/>
    <n v="-12.8256"/>
    <n v="12.825600000000001"/>
    <n v="19.238399999999999"/>
    <x v="0"/>
    <x v="5"/>
    <s v="Q2"/>
    <x v="0"/>
  </r>
  <r>
    <n v="8902"/>
    <s v="CA-2016-150483"/>
    <x v="1206"/>
    <x v="204"/>
    <x v="1"/>
    <s v="BP-11290"/>
    <s v="Beth Paige"/>
    <x v="0"/>
    <x v="0"/>
    <x v="27"/>
    <s v="Illinois"/>
    <x v="67"/>
    <x v="2"/>
    <x v="1828"/>
    <x v="1"/>
    <x v="10"/>
    <x v="1816"/>
    <n v="18.495999999999999"/>
    <n v="4"/>
    <n v="0.2"/>
    <n v="6.7047999999999996"/>
    <n v="14.796799999999999"/>
    <n v="3.6991999999999998"/>
    <x v="0"/>
    <x v="5"/>
    <s v="Q2"/>
    <x v="0"/>
  </r>
  <r>
    <n v="8903"/>
    <s v="CA-2016-150483"/>
    <x v="1206"/>
    <x v="204"/>
    <x v="1"/>
    <s v="BP-11290"/>
    <s v="Beth Paige"/>
    <x v="0"/>
    <x v="0"/>
    <x v="27"/>
    <s v="Illinois"/>
    <x v="67"/>
    <x v="2"/>
    <x v="1455"/>
    <x v="0"/>
    <x v="1"/>
    <x v="1441"/>
    <n v="191.07900000000001"/>
    <n v="3"/>
    <n v="0.3"/>
    <n v="-38.215800000000002"/>
    <n v="133.75530000000001"/>
    <n v="57.323700000000002"/>
    <x v="0"/>
    <x v="5"/>
    <s v="Q2"/>
    <x v="0"/>
  </r>
  <r>
    <n v="8904"/>
    <s v="CA-2016-150483"/>
    <x v="1206"/>
    <x v="204"/>
    <x v="1"/>
    <s v="BP-11290"/>
    <s v="Beth Paige"/>
    <x v="0"/>
    <x v="0"/>
    <x v="27"/>
    <s v="Illinois"/>
    <x v="67"/>
    <x v="2"/>
    <x v="747"/>
    <x v="1"/>
    <x v="10"/>
    <x v="745"/>
    <n v="10.368"/>
    <n v="2"/>
    <n v="0.2"/>
    <n v="3.6288"/>
    <n v="8.2944000000000013"/>
    <n v="2.0736000000000003"/>
    <x v="0"/>
    <x v="5"/>
    <s v="Q2"/>
    <x v="0"/>
  </r>
  <r>
    <n v="8905"/>
    <s v="US-2016-126431"/>
    <x v="949"/>
    <x v="863"/>
    <x v="3"/>
    <s v="SU-20665"/>
    <s v="Stephanie Ulpright"/>
    <x v="2"/>
    <x v="0"/>
    <x v="20"/>
    <s v="New York"/>
    <x v="29"/>
    <x v="3"/>
    <x v="933"/>
    <x v="1"/>
    <x v="2"/>
    <x v="926"/>
    <n v="30.53"/>
    <n v="1"/>
    <n v="0"/>
    <n v="14.043799999999999"/>
    <n v="30.53"/>
    <n v="0"/>
    <x v="0"/>
    <x v="7"/>
    <s v="Q3"/>
    <x v="5"/>
  </r>
  <r>
    <n v="8906"/>
    <s v="US-2016-126431"/>
    <x v="949"/>
    <x v="863"/>
    <x v="3"/>
    <s v="SU-20665"/>
    <s v="Stephanie Ulpright"/>
    <x v="2"/>
    <x v="0"/>
    <x v="20"/>
    <s v="New York"/>
    <x v="29"/>
    <x v="3"/>
    <x v="1386"/>
    <x v="2"/>
    <x v="11"/>
    <x v="1372"/>
    <n v="30.84"/>
    <n v="3"/>
    <n v="0"/>
    <n v="6.1680000000000001"/>
    <n v="30.84"/>
    <n v="0"/>
    <x v="0"/>
    <x v="7"/>
    <s v="Q3"/>
    <x v="5"/>
  </r>
  <r>
    <n v="8907"/>
    <s v="US-2016-126431"/>
    <x v="949"/>
    <x v="863"/>
    <x v="3"/>
    <s v="SU-20665"/>
    <s v="Stephanie Ulpright"/>
    <x v="2"/>
    <x v="0"/>
    <x v="20"/>
    <s v="New York"/>
    <x v="29"/>
    <x v="3"/>
    <x v="144"/>
    <x v="1"/>
    <x v="10"/>
    <x v="145"/>
    <n v="75.06"/>
    <n v="9"/>
    <n v="0"/>
    <n v="33.777000000000001"/>
    <n v="75.06"/>
    <n v="0"/>
    <x v="0"/>
    <x v="7"/>
    <s v="Q3"/>
    <x v="5"/>
  </r>
  <r>
    <n v="8908"/>
    <s v="CA-2016-139934"/>
    <x v="122"/>
    <x v="120"/>
    <x v="2"/>
    <s v="AY-10555"/>
    <s v="Andy Yotov"/>
    <x v="1"/>
    <x v="0"/>
    <x v="8"/>
    <s v="California"/>
    <x v="94"/>
    <x v="1"/>
    <x v="179"/>
    <x v="2"/>
    <x v="7"/>
    <x v="180"/>
    <n v="66.975999999999999"/>
    <n v="7"/>
    <n v="0.2"/>
    <n v="6.6976000000000004"/>
    <n v="53.580800000000004"/>
    <n v="13.395200000000001"/>
    <x v="0"/>
    <x v="4"/>
    <s v="Q4"/>
    <x v="1"/>
  </r>
  <r>
    <n v="8909"/>
    <s v="CA-2015-109603"/>
    <x v="1207"/>
    <x v="1306"/>
    <x v="1"/>
    <s v="EM-13825"/>
    <s v="Elizabeth Moffitt"/>
    <x v="1"/>
    <x v="0"/>
    <x v="429"/>
    <s v="California"/>
    <x v="519"/>
    <x v="1"/>
    <x v="1274"/>
    <x v="1"/>
    <x v="10"/>
    <x v="1259"/>
    <n v="182.72"/>
    <n v="8"/>
    <n v="0"/>
    <n v="84.051199999999994"/>
    <n v="182.72"/>
    <n v="0"/>
    <x v="1"/>
    <x v="9"/>
    <s v="Q1"/>
    <x v="2"/>
  </r>
  <r>
    <n v="8910"/>
    <s v="CA-2017-160661"/>
    <x v="960"/>
    <x v="943"/>
    <x v="1"/>
    <s v="SA-20830"/>
    <s v="Sue Ann Reed"/>
    <x v="0"/>
    <x v="0"/>
    <x v="231"/>
    <s v="Massachusetts"/>
    <x v="288"/>
    <x v="3"/>
    <x v="148"/>
    <x v="1"/>
    <x v="2"/>
    <x v="149"/>
    <n v="21.93"/>
    <n v="3"/>
    <n v="0"/>
    <n v="10.3071"/>
    <n v="21.93"/>
    <n v="0"/>
    <x v="3"/>
    <x v="2"/>
    <s v="Q4"/>
    <x v="3"/>
  </r>
  <r>
    <n v="8911"/>
    <s v="CA-2017-102610"/>
    <x v="259"/>
    <x v="834"/>
    <x v="1"/>
    <s v="CA-12265"/>
    <s v="Christina Anderson"/>
    <x v="0"/>
    <x v="0"/>
    <x v="346"/>
    <s v="Tennessee"/>
    <x v="427"/>
    <x v="0"/>
    <x v="434"/>
    <x v="2"/>
    <x v="11"/>
    <x v="434"/>
    <n v="95.975999999999999"/>
    <n v="3"/>
    <n v="0.2"/>
    <n v="15.5961"/>
    <n v="76.780799999999999"/>
    <n v="19.1952"/>
    <x v="3"/>
    <x v="0"/>
    <s v="Q4"/>
    <x v="3"/>
  </r>
  <r>
    <n v="8912"/>
    <s v="CA-2017-102610"/>
    <x v="259"/>
    <x v="834"/>
    <x v="1"/>
    <s v="CA-12265"/>
    <s v="Christina Anderson"/>
    <x v="0"/>
    <x v="0"/>
    <x v="346"/>
    <s v="Tennessee"/>
    <x v="427"/>
    <x v="0"/>
    <x v="1777"/>
    <x v="2"/>
    <x v="7"/>
    <x v="1767"/>
    <n v="143.928"/>
    <n v="9"/>
    <n v="0.2"/>
    <n v="-32.383800000000001"/>
    <n v="115.14240000000001"/>
    <n v="28.785600000000002"/>
    <x v="3"/>
    <x v="0"/>
    <s v="Q4"/>
    <x v="3"/>
  </r>
  <r>
    <n v="8913"/>
    <s v="CA-2017-102610"/>
    <x v="259"/>
    <x v="834"/>
    <x v="1"/>
    <s v="CA-12265"/>
    <s v="Christina Anderson"/>
    <x v="0"/>
    <x v="0"/>
    <x v="346"/>
    <s v="Tennessee"/>
    <x v="427"/>
    <x v="0"/>
    <x v="990"/>
    <x v="1"/>
    <x v="8"/>
    <x v="305"/>
    <n v="3.5640000000000001"/>
    <n v="2"/>
    <n v="0.7"/>
    <n v="-2.97"/>
    <n v="1.0692000000000002"/>
    <n v="2.4947999999999997"/>
    <x v="3"/>
    <x v="0"/>
    <s v="Q4"/>
    <x v="3"/>
  </r>
  <r>
    <n v="8914"/>
    <s v="CA-2017-102610"/>
    <x v="259"/>
    <x v="834"/>
    <x v="1"/>
    <s v="CA-12265"/>
    <s v="Christina Anderson"/>
    <x v="0"/>
    <x v="0"/>
    <x v="346"/>
    <s v="Tennessee"/>
    <x v="427"/>
    <x v="0"/>
    <x v="1038"/>
    <x v="1"/>
    <x v="2"/>
    <x v="1028"/>
    <n v="4.9279999999999999"/>
    <n v="2"/>
    <n v="0.2"/>
    <n v="1.7248000000000001"/>
    <n v="3.9424000000000001"/>
    <n v="0.98560000000000003"/>
    <x v="3"/>
    <x v="0"/>
    <s v="Q4"/>
    <x v="3"/>
  </r>
  <r>
    <n v="8915"/>
    <s v="US-2016-144057"/>
    <x v="195"/>
    <x v="583"/>
    <x v="1"/>
    <s v="CV-12805"/>
    <s v="Cynthia Voltz"/>
    <x v="1"/>
    <x v="0"/>
    <x v="89"/>
    <s v="Texas"/>
    <x v="110"/>
    <x v="2"/>
    <x v="518"/>
    <x v="1"/>
    <x v="4"/>
    <x v="518"/>
    <n v="856.65599999999995"/>
    <n v="6"/>
    <n v="0.2"/>
    <n v="107.08199999999999"/>
    <n v="685.32479999999998"/>
    <n v="171.3312"/>
    <x v="0"/>
    <x v="5"/>
    <s v="Q2"/>
    <x v="2"/>
  </r>
  <r>
    <n v="8916"/>
    <s v="US-2016-144057"/>
    <x v="195"/>
    <x v="583"/>
    <x v="1"/>
    <s v="CV-12805"/>
    <s v="Cynthia Voltz"/>
    <x v="1"/>
    <x v="0"/>
    <x v="89"/>
    <s v="Texas"/>
    <x v="110"/>
    <x v="2"/>
    <x v="91"/>
    <x v="1"/>
    <x v="8"/>
    <x v="91"/>
    <n v="13.183999999999999"/>
    <n v="4"/>
    <n v="0.8"/>
    <n v="-20.435199999999998"/>
    <n v="2.6367999999999991"/>
    <n v="10.5472"/>
    <x v="0"/>
    <x v="5"/>
    <s v="Q2"/>
    <x v="2"/>
  </r>
  <r>
    <n v="8917"/>
    <s v="US-2016-144057"/>
    <x v="195"/>
    <x v="583"/>
    <x v="1"/>
    <s v="CV-12805"/>
    <s v="Cynthia Voltz"/>
    <x v="1"/>
    <x v="0"/>
    <x v="89"/>
    <s v="Texas"/>
    <x v="110"/>
    <x v="2"/>
    <x v="1712"/>
    <x v="1"/>
    <x v="9"/>
    <x v="1700"/>
    <n v="48.783999999999999"/>
    <n v="4"/>
    <n v="0.8"/>
    <n v="-131.71680000000001"/>
    <n v="9.7567999999999984"/>
    <n v="39.027200000000001"/>
    <x v="0"/>
    <x v="5"/>
    <s v="Q2"/>
    <x v="2"/>
  </r>
  <r>
    <n v="8918"/>
    <s v="US-2016-144057"/>
    <x v="195"/>
    <x v="583"/>
    <x v="1"/>
    <s v="CV-12805"/>
    <s v="Cynthia Voltz"/>
    <x v="1"/>
    <x v="0"/>
    <x v="89"/>
    <s v="Texas"/>
    <x v="110"/>
    <x v="2"/>
    <x v="136"/>
    <x v="1"/>
    <x v="10"/>
    <x v="137"/>
    <n v="76.64"/>
    <n v="2"/>
    <n v="0.2"/>
    <n v="26.824000000000002"/>
    <n v="61.312000000000005"/>
    <n v="15.328000000000001"/>
    <x v="0"/>
    <x v="5"/>
    <s v="Q2"/>
    <x v="2"/>
  </r>
  <r>
    <n v="8919"/>
    <s v="US-2016-144057"/>
    <x v="195"/>
    <x v="583"/>
    <x v="1"/>
    <s v="CV-12805"/>
    <s v="Cynthia Voltz"/>
    <x v="1"/>
    <x v="0"/>
    <x v="89"/>
    <s v="Texas"/>
    <x v="110"/>
    <x v="2"/>
    <x v="1087"/>
    <x v="1"/>
    <x v="8"/>
    <x v="1077"/>
    <n v="18.527999999999999"/>
    <n v="6"/>
    <n v="0.8"/>
    <n v="-27.792000000000002"/>
    <n v="3.7055999999999991"/>
    <n v="14.8224"/>
    <x v="0"/>
    <x v="5"/>
    <s v="Q2"/>
    <x v="2"/>
  </r>
  <r>
    <n v="8920"/>
    <s v="CA-2014-160276"/>
    <x v="1063"/>
    <x v="521"/>
    <x v="1"/>
    <s v="AH-10690"/>
    <s v="Anna Häberlin"/>
    <x v="1"/>
    <x v="0"/>
    <x v="173"/>
    <s v="Virginia"/>
    <x v="220"/>
    <x v="0"/>
    <x v="1740"/>
    <x v="0"/>
    <x v="5"/>
    <x v="1729"/>
    <n v="177.68"/>
    <n v="2"/>
    <n v="0"/>
    <n v="46.196800000000003"/>
    <n v="177.68"/>
    <n v="0"/>
    <x v="2"/>
    <x v="3"/>
    <s v="Q2"/>
    <x v="4"/>
  </r>
  <r>
    <n v="8921"/>
    <s v="CA-2014-132983"/>
    <x v="582"/>
    <x v="617"/>
    <x v="1"/>
    <s v="DS-13180"/>
    <s v="David Smith"/>
    <x v="1"/>
    <x v="0"/>
    <x v="312"/>
    <s v="New York"/>
    <x v="389"/>
    <x v="3"/>
    <x v="1105"/>
    <x v="2"/>
    <x v="11"/>
    <x v="1094"/>
    <n v="159.97999999999999"/>
    <n v="2"/>
    <n v="0"/>
    <n v="57.592799999999997"/>
    <n v="159.97999999999999"/>
    <n v="0"/>
    <x v="2"/>
    <x v="3"/>
    <s v="Q2"/>
    <x v="2"/>
  </r>
  <r>
    <n v="8922"/>
    <s v="CA-2016-145709"/>
    <x v="964"/>
    <x v="389"/>
    <x v="1"/>
    <s v="AH-10690"/>
    <s v="Anna Häberlin"/>
    <x v="1"/>
    <x v="0"/>
    <x v="514"/>
    <s v="Florida"/>
    <x v="611"/>
    <x v="0"/>
    <x v="1513"/>
    <x v="2"/>
    <x v="7"/>
    <x v="1500"/>
    <n v="52.68"/>
    <n v="3"/>
    <n v="0.2"/>
    <n v="19.754999999999999"/>
    <n v="42.144000000000005"/>
    <n v="10.536000000000001"/>
    <x v="0"/>
    <x v="2"/>
    <s v="Q4"/>
    <x v="0"/>
  </r>
  <r>
    <n v="8923"/>
    <s v="CA-2016-145709"/>
    <x v="964"/>
    <x v="389"/>
    <x v="1"/>
    <s v="AH-10690"/>
    <s v="Anna Häberlin"/>
    <x v="1"/>
    <x v="0"/>
    <x v="514"/>
    <s v="Florida"/>
    <x v="611"/>
    <x v="0"/>
    <x v="763"/>
    <x v="0"/>
    <x v="5"/>
    <x v="762"/>
    <n v="11.568"/>
    <n v="3"/>
    <n v="0.2"/>
    <n v="2.6027999999999998"/>
    <n v="9.2544000000000004"/>
    <n v="2.3136000000000001"/>
    <x v="0"/>
    <x v="2"/>
    <s v="Q4"/>
    <x v="0"/>
  </r>
  <r>
    <n v="8924"/>
    <s v="CA-2017-133928"/>
    <x v="532"/>
    <x v="1244"/>
    <x v="1"/>
    <s v="ZC-21910"/>
    <s v="Zuschuss Carroll"/>
    <x v="0"/>
    <x v="0"/>
    <x v="365"/>
    <s v="North Carolina"/>
    <x v="447"/>
    <x v="0"/>
    <x v="31"/>
    <x v="1"/>
    <x v="8"/>
    <x v="31"/>
    <n v="4.5720000000000001"/>
    <n v="4"/>
    <n v="0.7"/>
    <n v="-3.81"/>
    <n v="1.3716000000000002"/>
    <n v="3.2003999999999997"/>
    <x v="3"/>
    <x v="1"/>
    <s v="Q2"/>
    <x v="1"/>
  </r>
  <r>
    <n v="8925"/>
    <s v="CA-2016-168032"/>
    <x v="806"/>
    <x v="855"/>
    <x v="1"/>
    <s v="DF-13135"/>
    <s v="David Flashing"/>
    <x v="0"/>
    <x v="0"/>
    <x v="179"/>
    <s v="Illinois"/>
    <x v="228"/>
    <x v="2"/>
    <x v="1846"/>
    <x v="2"/>
    <x v="7"/>
    <x v="1834"/>
    <n v="1439.9680000000001"/>
    <n v="4"/>
    <n v="0.2"/>
    <n v="143.99680000000001"/>
    <n v="1151.9744000000001"/>
    <n v="287.99360000000001"/>
    <x v="0"/>
    <x v="9"/>
    <s v="Q1"/>
    <x v="3"/>
  </r>
  <r>
    <n v="8926"/>
    <s v="CA-2016-168032"/>
    <x v="806"/>
    <x v="855"/>
    <x v="1"/>
    <s v="DF-13135"/>
    <s v="David Flashing"/>
    <x v="0"/>
    <x v="0"/>
    <x v="179"/>
    <s v="Illinois"/>
    <x v="228"/>
    <x v="2"/>
    <x v="614"/>
    <x v="1"/>
    <x v="8"/>
    <x v="614"/>
    <n v="1.728"/>
    <n v="3"/>
    <n v="0.8"/>
    <n v="-2.6783999999999999"/>
    <n v="0.34559999999999991"/>
    <n v="1.3824000000000001"/>
    <x v="0"/>
    <x v="9"/>
    <s v="Q1"/>
    <x v="3"/>
  </r>
  <r>
    <n v="8927"/>
    <s v="CA-2016-168032"/>
    <x v="806"/>
    <x v="855"/>
    <x v="1"/>
    <s v="DF-13135"/>
    <s v="David Flashing"/>
    <x v="0"/>
    <x v="0"/>
    <x v="179"/>
    <s v="Illinois"/>
    <x v="228"/>
    <x v="2"/>
    <x v="489"/>
    <x v="0"/>
    <x v="3"/>
    <x v="489"/>
    <n v="626.1"/>
    <n v="3"/>
    <n v="0.5"/>
    <n v="-538.44600000000003"/>
    <n v="313.05"/>
    <n v="313.05"/>
    <x v="0"/>
    <x v="9"/>
    <s v="Q1"/>
    <x v="3"/>
  </r>
  <r>
    <n v="8928"/>
    <s v="CA-2015-143616"/>
    <x v="874"/>
    <x v="591"/>
    <x v="0"/>
    <s v="SS-20140"/>
    <s v="Saphhira Shifley"/>
    <x v="1"/>
    <x v="0"/>
    <x v="4"/>
    <s v="Washington"/>
    <x v="5"/>
    <x v="1"/>
    <x v="1167"/>
    <x v="1"/>
    <x v="6"/>
    <x v="1154"/>
    <n v="99.2"/>
    <n v="5"/>
    <n v="0"/>
    <n v="25.792000000000002"/>
    <n v="99.2"/>
    <n v="0"/>
    <x v="1"/>
    <x v="8"/>
    <s v="Q3"/>
    <x v="1"/>
  </r>
  <r>
    <n v="8929"/>
    <s v="US-2015-168704"/>
    <x v="657"/>
    <x v="1250"/>
    <x v="1"/>
    <s v="FP-14320"/>
    <s v="Frank Preis"/>
    <x v="0"/>
    <x v="0"/>
    <x v="114"/>
    <s v="Texas"/>
    <x v="143"/>
    <x v="2"/>
    <x v="562"/>
    <x v="0"/>
    <x v="3"/>
    <x v="561"/>
    <n v="609.98"/>
    <n v="4"/>
    <n v="0.3"/>
    <n v="-113.282"/>
    <n v="426.98599999999999"/>
    <n v="182.994"/>
    <x v="1"/>
    <x v="3"/>
    <s v="Q2"/>
    <x v="2"/>
  </r>
  <r>
    <n v="8930"/>
    <s v="US-2015-168704"/>
    <x v="657"/>
    <x v="1250"/>
    <x v="1"/>
    <s v="FP-14320"/>
    <s v="Frank Preis"/>
    <x v="0"/>
    <x v="0"/>
    <x v="114"/>
    <s v="Texas"/>
    <x v="143"/>
    <x v="2"/>
    <x v="1000"/>
    <x v="0"/>
    <x v="3"/>
    <x v="992"/>
    <n v="211.37200000000001"/>
    <n v="2"/>
    <n v="0.3"/>
    <n v="-45.293999999999997"/>
    <n v="147.96039999999999"/>
    <n v="63.4116"/>
    <x v="1"/>
    <x v="3"/>
    <s v="Q2"/>
    <x v="2"/>
  </r>
  <r>
    <n v="8931"/>
    <s v="US-2015-168704"/>
    <x v="657"/>
    <x v="1250"/>
    <x v="1"/>
    <s v="FP-14320"/>
    <s v="Frank Preis"/>
    <x v="0"/>
    <x v="0"/>
    <x v="114"/>
    <s v="Texas"/>
    <x v="143"/>
    <x v="2"/>
    <x v="835"/>
    <x v="2"/>
    <x v="7"/>
    <x v="830"/>
    <n v="239.976"/>
    <n v="3"/>
    <n v="0.2"/>
    <n v="17.998200000000001"/>
    <n v="191.98080000000002"/>
    <n v="47.995200000000004"/>
    <x v="1"/>
    <x v="3"/>
    <s v="Q2"/>
    <x v="2"/>
  </r>
  <r>
    <n v="8932"/>
    <s v="CA-2017-143252"/>
    <x v="404"/>
    <x v="468"/>
    <x v="1"/>
    <s v="HE-14800"/>
    <s v="Harold Engle"/>
    <x v="1"/>
    <x v="0"/>
    <x v="158"/>
    <s v="Wisconsin"/>
    <x v="201"/>
    <x v="2"/>
    <x v="1801"/>
    <x v="0"/>
    <x v="5"/>
    <x v="1791"/>
    <n v="99.95"/>
    <n v="5"/>
    <n v="0"/>
    <n v="22.988499999999998"/>
    <n v="99.95"/>
    <n v="0"/>
    <x v="3"/>
    <x v="4"/>
    <s v="Q4"/>
    <x v="2"/>
  </r>
  <r>
    <n v="8933"/>
    <s v="CA-2017-143252"/>
    <x v="404"/>
    <x v="468"/>
    <x v="1"/>
    <s v="HE-14800"/>
    <s v="Harold Engle"/>
    <x v="1"/>
    <x v="0"/>
    <x v="158"/>
    <s v="Wisconsin"/>
    <x v="201"/>
    <x v="2"/>
    <x v="1599"/>
    <x v="2"/>
    <x v="11"/>
    <x v="1591"/>
    <n v="29.34"/>
    <n v="3"/>
    <n v="0"/>
    <n v="10.8558"/>
    <n v="29.34"/>
    <n v="0"/>
    <x v="3"/>
    <x v="4"/>
    <s v="Q4"/>
    <x v="2"/>
  </r>
  <r>
    <n v="8934"/>
    <s v="CA-2016-102134"/>
    <x v="560"/>
    <x v="585"/>
    <x v="1"/>
    <s v="SP-20545"/>
    <s v="Sibella Parks"/>
    <x v="1"/>
    <x v="0"/>
    <x v="124"/>
    <s v="Wisconsin"/>
    <x v="156"/>
    <x v="2"/>
    <x v="904"/>
    <x v="0"/>
    <x v="5"/>
    <x v="896"/>
    <n v="16.739999999999998"/>
    <n v="2"/>
    <n v="0"/>
    <n v="4.3524000000000003"/>
    <n v="16.739999999999998"/>
    <n v="0"/>
    <x v="0"/>
    <x v="10"/>
    <s v="Q1"/>
    <x v="2"/>
  </r>
  <r>
    <n v="8935"/>
    <s v="CA-2017-130036"/>
    <x v="151"/>
    <x v="952"/>
    <x v="3"/>
    <s v="BP-11185"/>
    <s v="Ben Peterman"/>
    <x v="1"/>
    <x v="0"/>
    <x v="10"/>
    <s v="Pennsylvania"/>
    <x v="74"/>
    <x v="3"/>
    <x v="1157"/>
    <x v="1"/>
    <x v="10"/>
    <x v="1145"/>
    <n v="12.672000000000001"/>
    <n v="3"/>
    <n v="0.2"/>
    <n v="3.96"/>
    <n v="10.137600000000001"/>
    <n v="2.5344000000000002"/>
    <x v="3"/>
    <x v="6"/>
    <s v="Q3"/>
    <x v="1"/>
  </r>
  <r>
    <n v="8936"/>
    <s v="CA-2017-130036"/>
    <x v="151"/>
    <x v="952"/>
    <x v="3"/>
    <s v="BP-11185"/>
    <s v="Ben Peterman"/>
    <x v="1"/>
    <x v="0"/>
    <x v="10"/>
    <s v="Pennsylvania"/>
    <x v="74"/>
    <x v="3"/>
    <x v="295"/>
    <x v="2"/>
    <x v="11"/>
    <x v="295"/>
    <n v="1119.8879999999999"/>
    <n v="14"/>
    <n v="0.2"/>
    <n v="209.97900000000001"/>
    <n v="895.91039999999998"/>
    <n v="223.9776"/>
    <x v="3"/>
    <x v="6"/>
    <s v="Q3"/>
    <x v="1"/>
  </r>
  <r>
    <n v="8937"/>
    <s v="CA-2015-134117"/>
    <x v="997"/>
    <x v="79"/>
    <x v="0"/>
    <s v="PG-18895"/>
    <s v="Paul Gonzalez"/>
    <x v="0"/>
    <x v="0"/>
    <x v="1"/>
    <s v="California"/>
    <x v="141"/>
    <x v="1"/>
    <x v="894"/>
    <x v="1"/>
    <x v="6"/>
    <x v="887"/>
    <n v="204.85"/>
    <n v="5"/>
    <n v="0"/>
    <n v="53.261000000000003"/>
    <n v="204.85"/>
    <n v="0"/>
    <x v="1"/>
    <x v="4"/>
    <s v="Q4"/>
    <x v="6"/>
  </r>
  <r>
    <n v="8938"/>
    <s v="CA-2015-134117"/>
    <x v="997"/>
    <x v="79"/>
    <x v="0"/>
    <s v="PG-18895"/>
    <s v="Paul Gonzalez"/>
    <x v="0"/>
    <x v="0"/>
    <x v="1"/>
    <s v="California"/>
    <x v="141"/>
    <x v="1"/>
    <x v="1495"/>
    <x v="2"/>
    <x v="7"/>
    <x v="1483"/>
    <n v="135.98400000000001"/>
    <n v="2"/>
    <n v="0.2"/>
    <n v="16.998000000000001"/>
    <n v="108.78720000000001"/>
    <n v="27.196800000000003"/>
    <x v="1"/>
    <x v="4"/>
    <s v="Q4"/>
    <x v="6"/>
  </r>
  <r>
    <n v="8939"/>
    <s v="CA-2015-134117"/>
    <x v="997"/>
    <x v="79"/>
    <x v="0"/>
    <s v="PG-18895"/>
    <s v="Paul Gonzalez"/>
    <x v="0"/>
    <x v="0"/>
    <x v="1"/>
    <s v="California"/>
    <x v="141"/>
    <x v="1"/>
    <x v="169"/>
    <x v="1"/>
    <x v="6"/>
    <x v="170"/>
    <n v="16.399999999999999"/>
    <n v="5"/>
    <n v="0"/>
    <n v="7.0519999999999996"/>
    <n v="16.399999999999999"/>
    <n v="0"/>
    <x v="1"/>
    <x v="4"/>
    <s v="Q4"/>
    <x v="6"/>
  </r>
  <r>
    <n v="8940"/>
    <s v="CA-2015-134117"/>
    <x v="997"/>
    <x v="79"/>
    <x v="0"/>
    <s v="PG-18895"/>
    <s v="Paul Gonzalez"/>
    <x v="0"/>
    <x v="0"/>
    <x v="1"/>
    <s v="California"/>
    <x v="141"/>
    <x v="1"/>
    <x v="920"/>
    <x v="1"/>
    <x v="8"/>
    <x v="912"/>
    <n v="92.96"/>
    <n v="2"/>
    <n v="0.2"/>
    <n v="31.373999999999999"/>
    <n v="74.367999999999995"/>
    <n v="18.591999999999999"/>
    <x v="1"/>
    <x v="4"/>
    <s v="Q4"/>
    <x v="6"/>
  </r>
  <r>
    <n v="8941"/>
    <s v="CA-2014-130918"/>
    <x v="963"/>
    <x v="751"/>
    <x v="0"/>
    <s v="JP-15520"/>
    <s v="Jeremy Pistek"/>
    <x v="0"/>
    <x v="0"/>
    <x v="368"/>
    <s v="Florida"/>
    <x v="450"/>
    <x v="0"/>
    <x v="1847"/>
    <x v="1"/>
    <x v="14"/>
    <x v="1835"/>
    <n v="7.6319999999999997"/>
    <n v="3"/>
    <n v="0.2"/>
    <n v="-1.8126"/>
    <n v="6.1055999999999999"/>
    <n v="1.5264"/>
    <x v="2"/>
    <x v="6"/>
    <s v="Q3"/>
    <x v="5"/>
  </r>
  <r>
    <n v="8942"/>
    <s v="CA-2016-159023"/>
    <x v="54"/>
    <x v="519"/>
    <x v="2"/>
    <s v="NW-18400"/>
    <s v="Natalie Webber"/>
    <x v="0"/>
    <x v="0"/>
    <x v="32"/>
    <s v="Oregon"/>
    <x v="40"/>
    <x v="1"/>
    <x v="922"/>
    <x v="1"/>
    <x v="8"/>
    <x v="914"/>
    <n v="4.1580000000000004"/>
    <n v="7"/>
    <n v="0.7"/>
    <n v="-3.4649999999999999"/>
    <n v="1.2474000000000003"/>
    <n v="2.9106000000000001"/>
    <x v="0"/>
    <x v="0"/>
    <s v="Q4"/>
    <x v="6"/>
  </r>
  <r>
    <n v="8943"/>
    <s v="CA-2016-159023"/>
    <x v="54"/>
    <x v="519"/>
    <x v="2"/>
    <s v="NW-18400"/>
    <s v="Natalie Webber"/>
    <x v="0"/>
    <x v="0"/>
    <x v="32"/>
    <s v="Oregon"/>
    <x v="40"/>
    <x v="1"/>
    <x v="1848"/>
    <x v="2"/>
    <x v="15"/>
    <x v="1836"/>
    <n v="179.99100000000001"/>
    <n v="3"/>
    <n v="0.7"/>
    <n v="-251.98740000000001"/>
    <n v="53.99730000000001"/>
    <n v="125.9937"/>
    <x v="0"/>
    <x v="0"/>
    <s v="Q4"/>
    <x v="6"/>
  </r>
  <r>
    <n v="8944"/>
    <s v="CA-2017-111717"/>
    <x v="1208"/>
    <x v="412"/>
    <x v="1"/>
    <s v="SW-20245"/>
    <s v="Scot Wooten"/>
    <x v="0"/>
    <x v="0"/>
    <x v="34"/>
    <s v="Illinois"/>
    <x v="173"/>
    <x v="2"/>
    <x v="1756"/>
    <x v="0"/>
    <x v="1"/>
    <x v="1746"/>
    <n v="239.358"/>
    <n v="3"/>
    <n v="0.3"/>
    <n v="-47.871600000000001"/>
    <n v="167.5506"/>
    <n v="71.807400000000001"/>
    <x v="3"/>
    <x v="2"/>
    <s v="Q4"/>
    <x v="0"/>
  </r>
  <r>
    <n v="8945"/>
    <s v="CA-2014-154592"/>
    <x v="1035"/>
    <x v="820"/>
    <x v="2"/>
    <s v="EH-14005"/>
    <s v="Erica Hernandez"/>
    <x v="2"/>
    <x v="0"/>
    <x v="8"/>
    <s v="California"/>
    <x v="9"/>
    <x v="1"/>
    <x v="1397"/>
    <x v="1"/>
    <x v="10"/>
    <x v="1384"/>
    <n v="164.88"/>
    <n v="3"/>
    <n v="0"/>
    <n v="80.791200000000003"/>
    <n v="164.88"/>
    <n v="0"/>
    <x v="2"/>
    <x v="4"/>
    <s v="Q4"/>
    <x v="1"/>
  </r>
  <r>
    <n v="8946"/>
    <s v="CA-2014-128622"/>
    <x v="647"/>
    <x v="995"/>
    <x v="0"/>
    <s v="SC-20260"/>
    <s v="Scott Cohen"/>
    <x v="1"/>
    <x v="0"/>
    <x v="8"/>
    <s v="California"/>
    <x v="94"/>
    <x v="1"/>
    <x v="503"/>
    <x v="1"/>
    <x v="14"/>
    <x v="503"/>
    <n v="10.95"/>
    <n v="3"/>
    <n v="0"/>
    <n v="3.2850000000000001"/>
    <n v="10.95"/>
    <n v="0"/>
    <x v="2"/>
    <x v="0"/>
    <s v="Q4"/>
    <x v="3"/>
  </r>
  <r>
    <n v="8947"/>
    <s v="CA-2017-148355"/>
    <x v="165"/>
    <x v="675"/>
    <x v="1"/>
    <s v="NC-18535"/>
    <s v="Nick Crebassa"/>
    <x v="1"/>
    <x v="0"/>
    <x v="217"/>
    <s v="Massachusetts"/>
    <x v="272"/>
    <x v="3"/>
    <x v="1193"/>
    <x v="1"/>
    <x v="10"/>
    <x v="1178"/>
    <n v="19.440000000000001"/>
    <n v="3"/>
    <n v="0"/>
    <n v="9.3312000000000008"/>
    <n v="19.440000000000001"/>
    <n v="0"/>
    <x v="3"/>
    <x v="4"/>
    <s v="Q4"/>
    <x v="1"/>
  </r>
  <r>
    <n v="8948"/>
    <s v="CA-2017-148355"/>
    <x v="165"/>
    <x v="675"/>
    <x v="1"/>
    <s v="NC-18535"/>
    <s v="Nick Crebassa"/>
    <x v="1"/>
    <x v="0"/>
    <x v="217"/>
    <s v="Massachusetts"/>
    <x v="272"/>
    <x v="3"/>
    <x v="1699"/>
    <x v="1"/>
    <x v="8"/>
    <x v="1687"/>
    <n v="12.3"/>
    <n v="5"/>
    <n v="0"/>
    <n v="6.15"/>
    <n v="12.3"/>
    <n v="0"/>
    <x v="3"/>
    <x v="4"/>
    <s v="Q4"/>
    <x v="1"/>
  </r>
  <r>
    <n v="8949"/>
    <s v="CA-2014-132913"/>
    <x v="163"/>
    <x v="166"/>
    <x v="2"/>
    <s v="AS-10090"/>
    <s v="Adam Shillingsburg"/>
    <x v="0"/>
    <x v="0"/>
    <x v="70"/>
    <s v="California"/>
    <x v="88"/>
    <x v="1"/>
    <x v="1803"/>
    <x v="1"/>
    <x v="9"/>
    <x v="1793"/>
    <n v="13.97"/>
    <n v="1"/>
    <n v="0"/>
    <n v="3.6322000000000001"/>
    <n v="13.97"/>
    <n v="0"/>
    <x v="2"/>
    <x v="4"/>
    <s v="Q4"/>
    <x v="4"/>
  </r>
  <r>
    <n v="8950"/>
    <s v="CA-2017-150910"/>
    <x v="66"/>
    <x v="675"/>
    <x v="1"/>
    <s v="JL-15130"/>
    <s v="Jack Lebron"/>
    <x v="0"/>
    <x v="0"/>
    <x v="25"/>
    <s v="Tennessee"/>
    <x v="279"/>
    <x v="0"/>
    <x v="257"/>
    <x v="0"/>
    <x v="3"/>
    <x v="258"/>
    <n v="934.95600000000002"/>
    <n v="6"/>
    <n v="0.4"/>
    <n v="-249.32159999999999"/>
    <n v="560.97360000000003"/>
    <n v="373.98240000000004"/>
    <x v="3"/>
    <x v="4"/>
    <s v="Q4"/>
    <x v="5"/>
  </r>
  <r>
    <n v="8951"/>
    <s v="CA-2017-150910"/>
    <x v="66"/>
    <x v="675"/>
    <x v="1"/>
    <s v="JL-15130"/>
    <s v="Jack Lebron"/>
    <x v="0"/>
    <x v="0"/>
    <x v="25"/>
    <s v="Tennessee"/>
    <x v="279"/>
    <x v="0"/>
    <x v="825"/>
    <x v="2"/>
    <x v="11"/>
    <x v="821"/>
    <n v="46.863999999999997"/>
    <n v="2"/>
    <n v="0.2"/>
    <n v="7.6154000000000002"/>
    <n v="37.491199999999999"/>
    <n v="9.3727999999999998"/>
    <x v="3"/>
    <x v="4"/>
    <s v="Q4"/>
    <x v="5"/>
  </r>
  <r>
    <n v="8952"/>
    <s v="CA-2017-150910"/>
    <x v="66"/>
    <x v="675"/>
    <x v="1"/>
    <s v="JL-15130"/>
    <s v="Jack Lebron"/>
    <x v="0"/>
    <x v="0"/>
    <x v="25"/>
    <s v="Tennessee"/>
    <x v="279"/>
    <x v="0"/>
    <x v="376"/>
    <x v="1"/>
    <x v="4"/>
    <x v="377"/>
    <n v="26.16"/>
    <n v="3"/>
    <n v="0.2"/>
    <n v="1.962"/>
    <n v="20.928000000000001"/>
    <n v="5.2320000000000002"/>
    <x v="3"/>
    <x v="4"/>
    <s v="Q4"/>
    <x v="5"/>
  </r>
  <r>
    <n v="8953"/>
    <s v="CA-2017-150910"/>
    <x v="66"/>
    <x v="675"/>
    <x v="1"/>
    <s v="JL-15130"/>
    <s v="Jack Lebron"/>
    <x v="0"/>
    <x v="0"/>
    <x v="25"/>
    <s v="Tennessee"/>
    <x v="279"/>
    <x v="0"/>
    <x v="1024"/>
    <x v="1"/>
    <x v="6"/>
    <x v="1015"/>
    <n v="23.128"/>
    <n v="7"/>
    <n v="0.2"/>
    <n v="2.891"/>
    <n v="18.502400000000002"/>
    <n v="4.6256000000000004"/>
    <x v="3"/>
    <x v="4"/>
    <s v="Q4"/>
    <x v="5"/>
  </r>
  <r>
    <n v="8954"/>
    <s v="CA-2017-150910"/>
    <x v="66"/>
    <x v="675"/>
    <x v="1"/>
    <s v="JL-15130"/>
    <s v="Jack Lebron"/>
    <x v="0"/>
    <x v="0"/>
    <x v="25"/>
    <s v="Tennessee"/>
    <x v="279"/>
    <x v="0"/>
    <x v="667"/>
    <x v="1"/>
    <x v="9"/>
    <x v="667"/>
    <n v="59.24"/>
    <n v="5"/>
    <n v="0.2"/>
    <n v="16.291"/>
    <n v="47.392000000000003"/>
    <n v="11.848000000000001"/>
    <x v="3"/>
    <x v="4"/>
    <s v="Q4"/>
    <x v="5"/>
  </r>
  <r>
    <n v="8955"/>
    <s v="CA-2014-156790"/>
    <x v="233"/>
    <x v="1307"/>
    <x v="0"/>
    <s v="VG-21790"/>
    <s v="Vivek Gonzalez"/>
    <x v="0"/>
    <x v="0"/>
    <x v="108"/>
    <s v="Florida"/>
    <x v="133"/>
    <x v="0"/>
    <x v="1195"/>
    <x v="0"/>
    <x v="0"/>
    <x v="1180"/>
    <n v="155.45599999999999"/>
    <n v="4"/>
    <n v="0.2"/>
    <n v="-7.7728000000000002"/>
    <n v="124.3648"/>
    <n v="31.091200000000001"/>
    <x v="2"/>
    <x v="6"/>
    <s v="Q3"/>
    <x v="5"/>
  </r>
  <r>
    <n v="8956"/>
    <s v="CA-2014-126480"/>
    <x v="59"/>
    <x v="131"/>
    <x v="1"/>
    <s v="HG-14965"/>
    <s v="Henry Goldwyn"/>
    <x v="1"/>
    <x v="0"/>
    <x v="70"/>
    <s v="California"/>
    <x v="142"/>
    <x v="1"/>
    <x v="1532"/>
    <x v="1"/>
    <x v="10"/>
    <x v="1520"/>
    <n v="8.56"/>
    <n v="2"/>
    <n v="0"/>
    <n v="3.8519999999999999"/>
    <n v="8.56"/>
    <n v="0"/>
    <x v="2"/>
    <x v="8"/>
    <s v="Q3"/>
    <x v="3"/>
  </r>
  <r>
    <n v="8957"/>
    <s v="CA-2017-105620"/>
    <x v="53"/>
    <x v="675"/>
    <x v="2"/>
    <s v="JH-15430"/>
    <s v="Jennifer Halladay"/>
    <x v="0"/>
    <x v="0"/>
    <x v="146"/>
    <s v="Florida"/>
    <x v="186"/>
    <x v="0"/>
    <x v="1457"/>
    <x v="0"/>
    <x v="5"/>
    <x v="1443"/>
    <n v="21"/>
    <n v="3"/>
    <n v="0.2"/>
    <n v="5.7750000000000004"/>
    <n v="16.8"/>
    <n v="4.2"/>
    <x v="3"/>
    <x v="4"/>
    <s v="Q4"/>
    <x v="2"/>
  </r>
  <r>
    <n v="8958"/>
    <s v="CA-2017-105620"/>
    <x v="53"/>
    <x v="675"/>
    <x v="2"/>
    <s v="JH-15430"/>
    <s v="Jennifer Halladay"/>
    <x v="0"/>
    <x v="0"/>
    <x v="146"/>
    <s v="Florida"/>
    <x v="186"/>
    <x v="0"/>
    <x v="1845"/>
    <x v="2"/>
    <x v="15"/>
    <x v="1833"/>
    <n v="120"/>
    <n v="2"/>
    <n v="0.5"/>
    <n v="-7.2"/>
    <n v="60"/>
    <n v="60"/>
    <x v="3"/>
    <x v="4"/>
    <s v="Q4"/>
    <x v="2"/>
  </r>
  <r>
    <n v="8959"/>
    <s v="CA-2017-150266"/>
    <x v="920"/>
    <x v="524"/>
    <x v="1"/>
    <s v="RO-19780"/>
    <s v="Rose O'Brian"/>
    <x v="0"/>
    <x v="0"/>
    <x v="12"/>
    <s v="Texas"/>
    <x v="32"/>
    <x v="2"/>
    <x v="929"/>
    <x v="2"/>
    <x v="7"/>
    <x v="922"/>
    <n v="299.95999999999998"/>
    <n v="5"/>
    <n v="0.2"/>
    <n v="37.494999999999997"/>
    <n v="239.96799999999999"/>
    <n v="59.991999999999997"/>
    <x v="3"/>
    <x v="0"/>
    <s v="Q4"/>
    <x v="3"/>
  </r>
  <r>
    <n v="8960"/>
    <s v="CA-2017-150266"/>
    <x v="920"/>
    <x v="524"/>
    <x v="1"/>
    <s v="RO-19780"/>
    <s v="Rose O'Brian"/>
    <x v="0"/>
    <x v="0"/>
    <x v="12"/>
    <s v="Texas"/>
    <x v="32"/>
    <x v="2"/>
    <x v="1527"/>
    <x v="1"/>
    <x v="9"/>
    <x v="1514"/>
    <n v="67.84"/>
    <n v="5"/>
    <n v="0.8"/>
    <n v="-179.77600000000001"/>
    <n v="13.567999999999998"/>
    <n v="54.272000000000006"/>
    <x v="3"/>
    <x v="0"/>
    <s v="Q4"/>
    <x v="3"/>
  </r>
  <r>
    <n v="8961"/>
    <s v="CA-2017-150266"/>
    <x v="920"/>
    <x v="524"/>
    <x v="1"/>
    <s v="RO-19780"/>
    <s v="Rose O'Brian"/>
    <x v="0"/>
    <x v="0"/>
    <x v="12"/>
    <s v="Texas"/>
    <x v="32"/>
    <x v="2"/>
    <x v="856"/>
    <x v="0"/>
    <x v="1"/>
    <x v="849"/>
    <n v="853.93"/>
    <n v="5"/>
    <n v="0.3"/>
    <n v="-24.398"/>
    <n v="597.75099999999998"/>
    <n v="256.17899999999997"/>
    <x v="3"/>
    <x v="0"/>
    <s v="Q4"/>
    <x v="3"/>
  </r>
  <r>
    <n v="8962"/>
    <s v="CA-2017-150266"/>
    <x v="920"/>
    <x v="524"/>
    <x v="1"/>
    <s v="RO-19780"/>
    <s v="Rose O'Brian"/>
    <x v="0"/>
    <x v="0"/>
    <x v="12"/>
    <s v="Texas"/>
    <x v="32"/>
    <x v="2"/>
    <x v="1663"/>
    <x v="1"/>
    <x v="6"/>
    <x v="1651"/>
    <n v="18.687999999999999"/>
    <n v="4"/>
    <n v="0.2"/>
    <n v="3.7376"/>
    <n v="14.9504"/>
    <n v="3.7376"/>
    <x v="3"/>
    <x v="0"/>
    <s v="Q4"/>
    <x v="3"/>
  </r>
  <r>
    <n v="8963"/>
    <s v="CA-2016-157280"/>
    <x v="732"/>
    <x v="237"/>
    <x v="2"/>
    <s v="LW-17125"/>
    <s v="Liz Willingham"/>
    <x v="0"/>
    <x v="0"/>
    <x v="173"/>
    <s v="Virginia"/>
    <x v="220"/>
    <x v="0"/>
    <x v="1369"/>
    <x v="0"/>
    <x v="5"/>
    <x v="1354"/>
    <n v="273.95999999999998"/>
    <n v="2"/>
    <n v="0"/>
    <n v="71.229600000000005"/>
    <n v="273.95999999999998"/>
    <n v="0"/>
    <x v="0"/>
    <x v="0"/>
    <s v="Q4"/>
    <x v="3"/>
  </r>
  <r>
    <n v="8964"/>
    <s v="CA-2016-157280"/>
    <x v="732"/>
    <x v="237"/>
    <x v="2"/>
    <s v="LW-17125"/>
    <s v="Liz Willingham"/>
    <x v="0"/>
    <x v="0"/>
    <x v="173"/>
    <s v="Virginia"/>
    <x v="220"/>
    <x v="0"/>
    <x v="632"/>
    <x v="2"/>
    <x v="11"/>
    <x v="632"/>
    <n v="89.97"/>
    <n v="3"/>
    <n v="0"/>
    <n v="18.893699999999999"/>
    <n v="89.97"/>
    <n v="0"/>
    <x v="0"/>
    <x v="0"/>
    <s v="Q4"/>
    <x v="3"/>
  </r>
  <r>
    <n v="8965"/>
    <s v="CA-2016-157280"/>
    <x v="732"/>
    <x v="237"/>
    <x v="2"/>
    <s v="LW-17125"/>
    <s v="Liz Willingham"/>
    <x v="0"/>
    <x v="0"/>
    <x v="173"/>
    <s v="Virginia"/>
    <x v="220"/>
    <x v="0"/>
    <x v="1814"/>
    <x v="0"/>
    <x v="5"/>
    <x v="1804"/>
    <n v="756.8"/>
    <n v="5"/>
    <n v="0"/>
    <n v="75.680000000000007"/>
    <n v="756.8"/>
    <n v="0"/>
    <x v="0"/>
    <x v="0"/>
    <s v="Q4"/>
    <x v="3"/>
  </r>
  <r>
    <n v="8966"/>
    <s v="CA-2017-106691"/>
    <x v="44"/>
    <x v="44"/>
    <x v="1"/>
    <s v="CC-12370"/>
    <s v="Christopher Conant"/>
    <x v="0"/>
    <x v="0"/>
    <x v="12"/>
    <s v="Texas"/>
    <x v="32"/>
    <x v="2"/>
    <x v="744"/>
    <x v="1"/>
    <x v="8"/>
    <x v="742"/>
    <n v="1.248"/>
    <n v="2"/>
    <n v="0.8"/>
    <n v="-1.9343999999999999"/>
    <n v="0.24959999999999993"/>
    <n v="0.99840000000000007"/>
    <x v="3"/>
    <x v="0"/>
    <s v="Q4"/>
    <x v="2"/>
  </r>
  <r>
    <n v="8967"/>
    <s v="CA-2016-134180"/>
    <x v="54"/>
    <x v="237"/>
    <x v="1"/>
    <s v="JP-16135"/>
    <s v="Julie Prescott"/>
    <x v="2"/>
    <x v="0"/>
    <x v="10"/>
    <s v="Pennsylvania"/>
    <x v="74"/>
    <x v="3"/>
    <x v="293"/>
    <x v="2"/>
    <x v="11"/>
    <x v="293"/>
    <n v="72"/>
    <n v="1"/>
    <n v="0.2"/>
    <n v="14.4"/>
    <n v="57.6"/>
    <n v="14.4"/>
    <x v="0"/>
    <x v="0"/>
    <s v="Q4"/>
    <x v="6"/>
  </r>
  <r>
    <n v="8968"/>
    <s v="CA-2016-134180"/>
    <x v="54"/>
    <x v="237"/>
    <x v="1"/>
    <s v="JP-16135"/>
    <s v="Julie Prescott"/>
    <x v="2"/>
    <x v="0"/>
    <x v="10"/>
    <s v="Pennsylvania"/>
    <x v="74"/>
    <x v="3"/>
    <x v="370"/>
    <x v="0"/>
    <x v="1"/>
    <x v="371"/>
    <n v="470.15499999999997"/>
    <n v="7"/>
    <n v="0.3"/>
    <n v="-13.433"/>
    <n v="329.10849999999994"/>
    <n v="141.04649999999998"/>
    <x v="0"/>
    <x v="0"/>
    <s v="Q4"/>
    <x v="6"/>
  </r>
  <r>
    <n v="8969"/>
    <s v="CA-2014-166730"/>
    <x v="125"/>
    <x v="916"/>
    <x v="2"/>
    <s v="DD-13570"/>
    <s v="Dorothy Dickinson"/>
    <x v="0"/>
    <x v="0"/>
    <x v="26"/>
    <s v="Tennessee"/>
    <x v="31"/>
    <x v="0"/>
    <x v="1166"/>
    <x v="1"/>
    <x v="4"/>
    <x v="1153"/>
    <n v="39.128"/>
    <n v="1"/>
    <n v="0.2"/>
    <n v="-8.8038000000000007"/>
    <n v="31.302400000000002"/>
    <n v="7.8256000000000006"/>
    <x v="2"/>
    <x v="4"/>
    <s v="Q4"/>
    <x v="0"/>
  </r>
  <r>
    <n v="8970"/>
    <s v="CA-2017-157469"/>
    <x v="574"/>
    <x v="94"/>
    <x v="1"/>
    <s v="ES-14080"/>
    <s v="Erin Smith"/>
    <x v="1"/>
    <x v="0"/>
    <x v="80"/>
    <s v="Ohio"/>
    <x v="345"/>
    <x v="3"/>
    <x v="448"/>
    <x v="1"/>
    <x v="6"/>
    <x v="448"/>
    <n v="19.728000000000002"/>
    <n v="9"/>
    <n v="0.2"/>
    <n v="1.7262"/>
    <n v="15.782400000000003"/>
    <n v="3.9456000000000007"/>
    <x v="3"/>
    <x v="4"/>
    <s v="Q4"/>
    <x v="3"/>
  </r>
  <r>
    <n v="8971"/>
    <s v="CA-2017-157469"/>
    <x v="574"/>
    <x v="94"/>
    <x v="1"/>
    <s v="ES-14080"/>
    <s v="Erin Smith"/>
    <x v="1"/>
    <x v="0"/>
    <x v="80"/>
    <s v="Ohio"/>
    <x v="345"/>
    <x v="3"/>
    <x v="722"/>
    <x v="2"/>
    <x v="7"/>
    <x v="1404"/>
    <n v="151.18799999999999"/>
    <n v="2"/>
    <n v="0.4"/>
    <n v="-25.198"/>
    <n v="90.712799999999987"/>
    <n v="60.475200000000001"/>
    <x v="3"/>
    <x v="4"/>
    <s v="Q4"/>
    <x v="3"/>
  </r>
  <r>
    <n v="8972"/>
    <s v="CA-2017-122308"/>
    <x v="668"/>
    <x v="702"/>
    <x v="1"/>
    <s v="MV-17485"/>
    <s v="Mark Van Huff"/>
    <x v="0"/>
    <x v="0"/>
    <x v="20"/>
    <s v="New York"/>
    <x v="164"/>
    <x v="3"/>
    <x v="662"/>
    <x v="0"/>
    <x v="1"/>
    <x v="662"/>
    <n v="271.76400000000001"/>
    <n v="2"/>
    <n v="0.1"/>
    <n v="60.392000000000003"/>
    <n v="244.58760000000001"/>
    <n v="27.176400000000001"/>
    <x v="3"/>
    <x v="10"/>
    <s v="Q1"/>
    <x v="5"/>
  </r>
  <r>
    <n v="8973"/>
    <s v="US-2014-149034"/>
    <x v="84"/>
    <x v="683"/>
    <x v="2"/>
    <s v="RD-19900"/>
    <s v="Ruben Dartt"/>
    <x v="0"/>
    <x v="0"/>
    <x v="10"/>
    <s v="Pennsylvania"/>
    <x v="74"/>
    <x v="3"/>
    <x v="1089"/>
    <x v="2"/>
    <x v="11"/>
    <x v="1079"/>
    <n v="47.496000000000002"/>
    <n v="1"/>
    <n v="0.2"/>
    <n v="-1.1874"/>
    <n v="37.9968"/>
    <n v="9.4992000000000001"/>
    <x v="2"/>
    <x v="0"/>
    <s v="Q4"/>
    <x v="4"/>
  </r>
  <r>
    <n v="8974"/>
    <s v="CA-2017-159226"/>
    <x v="1016"/>
    <x v="433"/>
    <x v="0"/>
    <s v="RL-19615"/>
    <s v="Rob Lucas"/>
    <x v="0"/>
    <x v="0"/>
    <x v="1"/>
    <s v="California"/>
    <x v="141"/>
    <x v="1"/>
    <x v="266"/>
    <x v="0"/>
    <x v="0"/>
    <x v="266"/>
    <n v="344.98099999999999"/>
    <n v="7"/>
    <n v="0.15"/>
    <n v="28.4102"/>
    <n v="293.23384999999996"/>
    <n v="51.747149999999998"/>
    <x v="3"/>
    <x v="3"/>
    <s v="Q2"/>
    <x v="0"/>
  </r>
  <r>
    <n v="8975"/>
    <s v="CA-2017-156622"/>
    <x v="51"/>
    <x v="177"/>
    <x v="2"/>
    <s v="JP-15460"/>
    <s v="Jennifer Patt"/>
    <x v="1"/>
    <x v="0"/>
    <x v="61"/>
    <s v="Texas"/>
    <x v="77"/>
    <x v="2"/>
    <x v="1231"/>
    <x v="1"/>
    <x v="10"/>
    <x v="1270"/>
    <n v="36.287999999999997"/>
    <n v="7"/>
    <n v="0.2"/>
    <n v="12.700799999999999"/>
    <n v="29.0304"/>
    <n v="7.2576000000000001"/>
    <x v="3"/>
    <x v="0"/>
    <s v="Q4"/>
    <x v="6"/>
  </r>
  <r>
    <n v="8976"/>
    <s v="CA-2017-156622"/>
    <x v="51"/>
    <x v="177"/>
    <x v="2"/>
    <s v="JP-15460"/>
    <s v="Jennifer Patt"/>
    <x v="1"/>
    <x v="0"/>
    <x v="61"/>
    <s v="Texas"/>
    <x v="77"/>
    <x v="2"/>
    <x v="1438"/>
    <x v="1"/>
    <x v="10"/>
    <x v="1426"/>
    <n v="78.304000000000002"/>
    <n v="2"/>
    <n v="0.2"/>
    <n v="29.364000000000001"/>
    <n v="62.643200000000007"/>
    <n v="15.660800000000002"/>
    <x v="3"/>
    <x v="0"/>
    <s v="Q4"/>
    <x v="6"/>
  </r>
  <r>
    <n v="8977"/>
    <s v="CA-2017-156622"/>
    <x v="51"/>
    <x v="177"/>
    <x v="2"/>
    <s v="JP-15460"/>
    <s v="Jennifer Patt"/>
    <x v="1"/>
    <x v="0"/>
    <x v="61"/>
    <s v="Texas"/>
    <x v="77"/>
    <x v="2"/>
    <x v="962"/>
    <x v="0"/>
    <x v="3"/>
    <x v="955"/>
    <n v="127.785"/>
    <n v="1"/>
    <n v="0.3"/>
    <n v="-31.0335"/>
    <n v="89.449499999999986"/>
    <n v="38.335499999999996"/>
    <x v="3"/>
    <x v="0"/>
    <s v="Q4"/>
    <x v="6"/>
  </r>
  <r>
    <n v="8978"/>
    <s v="CA-2017-156622"/>
    <x v="51"/>
    <x v="177"/>
    <x v="2"/>
    <s v="JP-15460"/>
    <s v="Jennifer Patt"/>
    <x v="1"/>
    <x v="0"/>
    <x v="61"/>
    <s v="Texas"/>
    <x v="77"/>
    <x v="2"/>
    <x v="785"/>
    <x v="1"/>
    <x v="8"/>
    <x v="784"/>
    <n v="6.1040000000000001"/>
    <n v="2"/>
    <n v="0.8"/>
    <n v="-9.1560000000000006"/>
    <n v="1.2207999999999997"/>
    <n v="4.8832000000000004"/>
    <x v="3"/>
    <x v="0"/>
    <s v="Q4"/>
    <x v="6"/>
  </r>
  <r>
    <n v="8979"/>
    <s v="CA-2014-119529"/>
    <x v="935"/>
    <x v="840"/>
    <x v="0"/>
    <s v="DM-13345"/>
    <s v="Denise Monton"/>
    <x v="1"/>
    <x v="0"/>
    <x v="334"/>
    <s v="New Jersey"/>
    <x v="415"/>
    <x v="3"/>
    <x v="614"/>
    <x v="1"/>
    <x v="8"/>
    <x v="614"/>
    <n v="5.76"/>
    <n v="2"/>
    <n v="0"/>
    <n v="2.8224"/>
    <n v="5.76"/>
    <n v="0"/>
    <x v="2"/>
    <x v="0"/>
    <s v="Q4"/>
    <x v="2"/>
  </r>
  <r>
    <n v="8980"/>
    <s v="CA-2015-150413"/>
    <x v="324"/>
    <x v="994"/>
    <x v="0"/>
    <s v="CS-11860"/>
    <s v="Cari Schnelling"/>
    <x v="0"/>
    <x v="0"/>
    <x v="61"/>
    <s v="Texas"/>
    <x v="77"/>
    <x v="2"/>
    <x v="480"/>
    <x v="1"/>
    <x v="8"/>
    <x v="481"/>
    <n v="1.72"/>
    <n v="1"/>
    <n v="0.8"/>
    <n v="-2.8380000000000001"/>
    <n v="0.34399999999999992"/>
    <n v="1.3760000000000001"/>
    <x v="1"/>
    <x v="2"/>
    <s v="Q4"/>
    <x v="2"/>
  </r>
  <r>
    <n v="8981"/>
    <s v="CA-2014-108182"/>
    <x v="644"/>
    <x v="1303"/>
    <x v="0"/>
    <s v="DL-13315"/>
    <s v="Delfina Latchford"/>
    <x v="0"/>
    <x v="0"/>
    <x v="515"/>
    <s v="Illinois"/>
    <x v="612"/>
    <x v="2"/>
    <x v="1403"/>
    <x v="1"/>
    <x v="8"/>
    <x v="1390"/>
    <n v="8.952"/>
    <n v="2"/>
    <n v="0.8"/>
    <n v="-14.770799999999999"/>
    <n v="1.7903999999999995"/>
    <n v="7.1616"/>
    <x v="2"/>
    <x v="11"/>
    <s v="Q1"/>
    <x v="6"/>
  </r>
  <r>
    <n v="8982"/>
    <s v="CA-2016-110898"/>
    <x v="1193"/>
    <x v="331"/>
    <x v="1"/>
    <s v="LC-16870"/>
    <s v="Lena Cacioppo"/>
    <x v="0"/>
    <x v="0"/>
    <x v="22"/>
    <s v="Illinois"/>
    <x v="36"/>
    <x v="2"/>
    <x v="1034"/>
    <x v="1"/>
    <x v="9"/>
    <x v="1025"/>
    <n v="2.3340000000000001"/>
    <n v="3"/>
    <n v="0.8"/>
    <n v="-6.3018000000000001"/>
    <n v="0.46679999999999994"/>
    <n v="1.8672000000000002"/>
    <x v="0"/>
    <x v="10"/>
    <s v="Q1"/>
    <x v="1"/>
  </r>
  <r>
    <n v="8983"/>
    <s v="CA-2016-110898"/>
    <x v="1193"/>
    <x v="331"/>
    <x v="1"/>
    <s v="LC-16870"/>
    <s v="Lena Cacioppo"/>
    <x v="0"/>
    <x v="0"/>
    <x v="22"/>
    <s v="Illinois"/>
    <x v="36"/>
    <x v="2"/>
    <x v="870"/>
    <x v="1"/>
    <x v="8"/>
    <x v="864"/>
    <n v="1.728"/>
    <n v="4"/>
    <n v="0.8"/>
    <n v="-2.7648000000000001"/>
    <n v="0.34559999999999991"/>
    <n v="1.3824000000000001"/>
    <x v="0"/>
    <x v="10"/>
    <s v="Q1"/>
    <x v="1"/>
  </r>
  <r>
    <n v="8984"/>
    <s v="CA-2016-110898"/>
    <x v="1193"/>
    <x v="331"/>
    <x v="1"/>
    <s v="LC-16870"/>
    <s v="Lena Cacioppo"/>
    <x v="0"/>
    <x v="0"/>
    <x v="22"/>
    <s v="Illinois"/>
    <x v="36"/>
    <x v="2"/>
    <x v="124"/>
    <x v="0"/>
    <x v="5"/>
    <x v="125"/>
    <n v="159.04"/>
    <n v="5"/>
    <n v="0.6"/>
    <n v="-194.82400000000001"/>
    <n v="63.616"/>
    <n v="95.423999999999992"/>
    <x v="0"/>
    <x v="10"/>
    <s v="Q1"/>
    <x v="1"/>
  </r>
  <r>
    <n v="8985"/>
    <s v="CA-2016-110898"/>
    <x v="1193"/>
    <x v="331"/>
    <x v="1"/>
    <s v="LC-16870"/>
    <s v="Lena Cacioppo"/>
    <x v="0"/>
    <x v="0"/>
    <x v="22"/>
    <s v="Illinois"/>
    <x v="36"/>
    <x v="2"/>
    <x v="1342"/>
    <x v="0"/>
    <x v="3"/>
    <x v="1327"/>
    <n v="145.97999999999999"/>
    <n v="2"/>
    <n v="0.5"/>
    <n v="-99.266400000000004"/>
    <n v="72.989999999999995"/>
    <n v="72.989999999999995"/>
    <x v="0"/>
    <x v="10"/>
    <s v="Q1"/>
    <x v="1"/>
  </r>
  <r>
    <n v="8986"/>
    <s v="CA-2015-123092"/>
    <x v="155"/>
    <x v="157"/>
    <x v="1"/>
    <s v="JG-15115"/>
    <s v="Jack Garza"/>
    <x v="0"/>
    <x v="0"/>
    <x v="108"/>
    <s v="North Carolina"/>
    <x v="222"/>
    <x v="0"/>
    <x v="596"/>
    <x v="0"/>
    <x v="5"/>
    <x v="596"/>
    <n v="77.951999999999998"/>
    <n v="3"/>
    <n v="0.2"/>
    <n v="12.667199999999999"/>
    <n v="62.361600000000003"/>
    <n v="15.590400000000001"/>
    <x v="1"/>
    <x v="4"/>
    <s v="Q4"/>
    <x v="6"/>
  </r>
  <r>
    <n v="8987"/>
    <s v="CA-2015-123092"/>
    <x v="155"/>
    <x v="157"/>
    <x v="1"/>
    <s v="JG-15115"/>
    <s v="Jack Garza"/>
    <x v="0"/>
    <x v="0"/>
    <x v="108"/>
    <s v="North Carolina"/>
    <x v="222"/>
    <x v="0"/>
    <x v="1242"/>
    <x v="1"/>
    <x v="8"/>
    <x v="1225"/>
    <n v="95.97"/>
    <n v="5"/>
    <n v="0.7"/>
    <n v="-73.576999999999998"/>
    <n v="28.791000000000004"/>
    <n v="67.179000000000002"/>
    <x v="1"/>
    <x v="4"/>
    <s v="Q4"/>
    <x v="6"/>
  </r>
  <r>
    <n v="8988"/>
    <s v="CA-2015-123092"/>
    <x v="155"/>
    <x v="157"/>
    <x v="1"/>
    <s v="JG-15115"/>
    <s v="Jack Garza"/>
    <x v="0"/>
    <x v="0"/>
    <x v="108"/>
    <s v="North Carolina"/>
    <x v="222"/>
    <x v="0"/>
    <x v="194"/>
    <x v="2"/>
    <x v="7"/>
    <x v="195"/>
    <n v="105.584"/>
    <n v="2"/>
    <n v="0.2"/>
    <n v="9.2385999999999999"/>
    <n v="84.467200000000005"/>
    <n v="21.116800000000001"/>
    <x v="1"/>
    <x v="4"/>
    <s v="Q4"/>
    <x v="6"/>
  </r>
  <r>
    <n v="8989"/>
    <s v="CA-2015-123092"/>
    <x v="155"/>
    <x v="157"/>
    <x v="1"/>
    <s v="JG-15115"/>
    <s v="Jack Garza"/>
    <x v="0"/>
    <x v="0"/>
    <x v="108"/>
    <s v="North Carolina"/>
    <x v="222"/>
    <x v="0"/>
    <x v="512"/>
    <x v="1"/>
    <x v="6"/>
    <x v="512"/>
    <n v="9.3439999999999994"/>
    <n v="2"/>
    <n v="0.2"/>
    <n v="1.1679999999999999"/>
    <n v="7.4752000000000001"/>
    <n v="1.8688"/>
    <x v="1"/>
    <x v="4"/>
    <s v="Q4"/>
    <x v="6"/>
  </r>
  <r>
    <n v="8990"/>
    <s v="US-2015-128587"/>
    <x v="100"/>
    <x v="1090"/>
    <x v="1"/>
    <s v="HM-14860"/>
    <s v="Harry Marie"/>
    <x v="1"/>
    <x v="0"/>
    <x v="24"/>
    <s v="Missouri"/>
    <x v="333"/>
    <x v="2"/>
    <x v="1573"/>
    <x v="0"/>
    <x v="5"/>
    <x v="1564"/>
    <n v="9.68"/>
    <n v="2"/>
    <n v="0"/>
    <n v="3.7751999999999999"/>
    <n v="9.68"/>
    <n v="0"/>
    <x v="1"/>
    <x v="4"/>
    <s v="Q4"/>
    <x v="6"/>
  </r>
  <r>
    <n v="8991"/>
    <s v="US-2015-128587"/>
    <x v="100"/>
    <x v="1090"/>
    <x v="1"/>
    <s v="HM-14860"/>
    <s v="Harry Marie"/>
    <x v="1"/>
    <x v="0"/>
    <x v="24"/>
    <s v="Missouri"/>
    <x v="333"/>
    <x v="2"/>
    <x v="1293"/>
    <x v="2"/>
    <x v="16"/>
    <x v="1279"/>
    <n v="4899.93"/>
    <n v="7"/>
    <n v="0"/>
    <n v="2302.9670999999998"/>
    <n v="4899.93"/>
    <n v="0"/>
    <x v="1"/>
    <x v="4"/>
    <s v="Q4"/>
    <x v="6"/>
  </r>
  <r>
    <n v="8992"/>
    <s v="US-2017-139577"/>
    <x v="172"/>
    <x v="299"/>
    <x v="1"/>
    <s v="TN-21040"/>
    <s v="Tanja Norvell"/>
    <x v="2"/>
    <x v="0"/>
    <x v="8"/>
    <s v="California"/>
    <x v="94"/>
    <x v="1"/>
    <x v="341"/>
    <x v="2"/>
    <x v="11"/>
    <x v="341"/>
    <n v="104.75"/>
    <n v="5"/>
    <n v="0"/>
    <n v="21.997499999999999"/>
    <n v="104.75"/>
    <n v="0"/>
    <x v="3"/>
    <x v="2"/>
    <s v="Q4"/>
    <x v="1"/>
  </r>
  <r>
    <n v="8993"/>
    <s v="CA-2017-159100"/>
    <x v="524"/>
    <x v="565"/>
    <x v="1"/>
    <s v="VP-21760"/>
    <s v="Victoria Pisteka"/>
    <x v="1"/>
    <x v="0"/>
    <x v="29"/>
    <s v="Tennessee"/>
    <x v="84"/>
    <x v="0"/>
    <x v="103"/>
    <x v="2"/>
    <x v="11"/>
    <x v="103"/>
    <n v="18.527999999999999"/>
    <n v="2"/>
    <n v="0.2"/>
    <n v="4.4004000000000003"/>
    <n v="14.8224"/>
    <n v="3.7056"/>
    <x v="3"/>
    <x v="2"/>
    <s v="Q4"/>
    <x v="2"/>
  </r>
  <r>
    <n v="8994"/>
    <s v="CA-2017-159100"/>
    <x v="524"/>
    <x v="565"/>
    <x v="1"/>
    <s v="VP-21760"/>
    <s v="Victoria Pisteka"/>
    <x v="1"/>
    <x v="0"/>
    <x v="29"/>
    <s v="Tennessee"/>
    <x v="84"/>
    <x v="0"/>
    <x v="1299"/>
    <x v="0"/>
    <x v="3"/>
    <x v="1284"/>
    <n v="1875.258"/>
    <n v="7"/>
    <n v="0.4"/>
    <n v="-968.88329999999996"/>
    <n v="1125.1548"/>
    <n v="750.10320000000002"/>
    <x v="3"/>
    <x v="2"/>
    <s v="Q4"/>
    <x v="2"/>
  </r>
  <r>
    <n v="8995"/>
    <s v="CA-2014-109043"/>
    <x v="860"/>
    <x v="1308"/>
    <x v="2"/>
    <s v="CS-12355"/>
    <s v="Christine Sundaresam"/>
    <x v="0"/>
    <x v="0"/>
    <x v="389"/>
    <s v="Florida"/>
    <x v="474"/>
    <x v="0"/>
    <x v="1841"/>
    <x v="1"/>
    <x v="10"/>
    <x v="1829"/>
    <n v="91.36"/>
    <n v="5"/>
    <n v="0.2"/>
    <n v="29.692"/>
    <n v="73.088000000000008"/>
    <n v="18.272000000000002"/>
    <x v="2"/>
    <x v="6"/>
    <s v="Q3"/>
    <x v="5"/>
  </r>
  <r>
    <n v="8996"/>
    <s v="CA-2014-109043"/>
    <x v="860"/>
    <x v="1308"/>
    <x v="2"/>
    <s v="CS-12355"/>
    <s v="Christine Sundaresam"/>
    <x v="0"/>
    <x v="0"/>
    <x v="389"/>
    <s v="Florida"/>
    <x v="474"/>
    <x v="0"/>
    <x v="513"/>
    <x v="1"/>
    <x v="9"/>
    <x v="513"/>
    <n v="152.24"/>
    <n v="5"/>
    <n v="0.2"/>
    <n v="17.126999999999999"/>
    <n v="121.79200000000002"/>
    <n v="30.448000000000004"/>
    <x v="2"/>
    <x v="6"/>
    <s v="Q3"/>
    <x v="5"/>
  </r>
  <r>
    <n v="8997"/>
    <s v="US-2017-116491"/>
    <x v="343"/>
    <x v="87"/>
    <x v="2"/>
    <s v="PG-18820"/>
    <s v="Patrick Gardner"/>
    <x v="0"/>
    <x v="0"/>
    <x v="61"/>
    <s v="Texas"/>
    <x v="176"/>
    <x v="2"/>
    <x v="722"/>
    <x v="2"/>
    <x v="7"/>
    <x v="721"/>
    <n v="35.183999999999997"/>
    <n v="2"/>
    <n v="0.2"/>
    <n v="12.314399999999999"/>
    <n v="28.147199999999998"/>
    <n v="7.0367999999999995"/>
    <x v="3"/>
    <x v="0"/>
    <s v="Q4"/>
    <x v="3"/>
  </r>
  <r>
    <n v="8998"/>
    <s v="CA-2017-122763"/>
    <x v="177"/>
    <x v="1051"/>
    <x v="3"/>
    <s v="HG-14845"/>
    <s v="Harry Greene"/>
    <x v="0"/>
    <x v="0"/>
    <x v="12"/>
    <s v="Texas"/>
    <x v="16"/>
    <x v="2"/>
    <x v="258"/>
    <x v="1"/>
    <x v="10"/>
    <x v="33"/>
    <n v="56.704000000000001"/>
    <n v="2"/>
    <n v="0.2"/>
    <n v="19.137599999999999"/>
    <n v="45.363200000000006"/>
    <n v="11.340800000000002"/>
    <x v="3"/>
    <x v="10"/>
    <s v="Q1"/>
    <x v="2"/>
  </r>
  <r>
    <n v="8999"/>
    <s v="CA-2017-122763"/>
    <x v="177"/>
    <x v="1051"/>
    <x v="3"/>
    <s v="HG-14845"/>
    <s v="Harry Greene"/>
    <x v="0"/>
    <x v="0"/>
    <x v="12"/>
    <s v="Texas"/>
    <x v="16"/>
    <x v="2"/>
    <x v="126"/>
    <x v="1"/>
    <x v="10"/>
    <x v="127"/>
    <n v="274.06400000000002"/>
    <n v="7"/>
    <n v="0.2"/>
    <n v="102.774"/>
    <n v="219.25120000000004"/>
    <n v="54.81280000000001"/>
    <x v="3"/>
    <x v="10"/>
    <s v="Q1"/>
    <x v="2"/>
  </r>
  <r>
    <n v="9000"/>
    <s v="CA-2017-137785"/>
    <x v="726"/>
    <x v="808"/>
    <x v="1"/>
    <s v="MH-18115"/>
    <s v="Mick Hernandez"/>
    <x v="2"/>
    <x v="0"/>
    <x v="10"/>
    <s v="Pennsylvania"/>
    <x v="11"/>
    <x v="3"/>
    <x v="541"/>
    <x v="0"/>
    <x v="1"/>
    <x v="541"/>
    <n v="458.43"/>
    <n v="5"/>
    <n v="0.3"/>
    <n v="-124.431"/>
    <n v="320.90100000000001"/>
    <n v="137.529"/>
    <x v="3"/>
    <x v="5"/>
    <s v="Q2"/>
    <x v="3"/>
  </r>
  <r>
    <n v="9001"/>
    <s v="CA-2014-133389"/>
    <x v="169"/>
    <x v="789"/>
    <x v="3"/>
    <s v="TB-21280"/>
    <s v="Toby Braunhardt"/>
    <x v="0"/>
    <x v="0"/>
    <x v="42"/>
    <s v="Arizona"/>
    <x v="51"/>
    <x v="1"/>
    <x v="1316"/>
    <x v="1"/>
    <x v="8"/>
    <x v="1302"/>
    <n v="8.2260000000000009"/>
    <n v="3"/>
    <n v="0.7"/>
    <n v="-6.0324"/>
    <n v="2.4678000000000004"/>
    <n v="5.7582000000000004"/>
    <x v="2"/>
    <x v="1"/>
    <s v="Q2"/>
    <x v="1"/>
  </r>
  <r>
    <n v="9002"/>
    <s v="CA-2014-103807"/>
    <x v="266"/>
    <x v="80"/>
    <x v="1"/>
    <s v="EM-13825"/>
    <s v="Elizabeth Moffitt"/>
    <x v="1"/>
    <x v="0"/>
    <x v="406"/>
    <s v="Georgia"/>
    <x v="493"/>
    <x v="0"/>
    <x v="1628"/>
    <x v="2"/>
    <x v="11"/>
    <x v="1618"/>
    <n v="5.95"/>
    <n v="1"/>
    <n v="0"/>
    <n v="0.83299999999999996"/>
    <n v="5.95"/>
    <n v="0"/>
    <x v="2"/>
    <x v="4"/>
    <s v="Q4"/>
    <x v="0"/>
  </r>
  <r>
    <n v="9003"/>
    <s v="CA-2014-103807"/>
    <x v="266"/>
    <x v="80"/>
    <x v="1"/>
    <s v="EM-13825"/>
    <s v="Elizabeth Moffitt"/>
    <x v="1"/>
    <x v="0"/>
    <x v="406"/>
    <s v="Georgia"/>
    <x v="493"/>
    <x v="0"/>
    <x v="727"/>
    <x v="1"/>
    <x v="10"/>
    <x v="726"/>
    <n v="15.24"/>
    <n v="3"/>
    <n v="0"/>
    <n v="7.1627999999999998"/>
    <n v="15.24"/>
    <n v="0"/>
    <x v="2"/>
    <x v="4"/>
    <s v="Q4"/>
    <x v="0"/>
  </r>
  <r>
    <n v="9004"/>
    <s v="CA-2015-102855"/>
    <x v="57"/>
    <x v="1309"/>
    <x v="3"/>
    <s v="JF-15415"/>
    <s v="Jennifer Ferguson"/>
    <x v="0"/>
    <x v="0"/>
    <x v="258"/>
    <s v="Washington"/>
    <x v="320"/>
    <x v="1"/>
    <x v="97"/>
    <x v="2"/>
    <x v="11"/>
    <x v="97"/>
    <n v="239.94"/>
    <n v="6"/>
    <n v="0"/>
    <n v="26.3934"/>
    <n v="239.94"/>
    <n v="0"/>
    <x v="1"/>
    <x v="3"/>
    <s v="Q2"/>
    <x v="1"/>
  </r>
  <r>
    <n v="9005"/>
    <s v="CA-2015-102855"/>
    <x v="57"/>
    <x v="1309"/>
    <x v="3"/>
    <s v="JF-15415"/>
    <s v="Jennifer Ferguson"/>
    <x v="0"/>
    <x v="0"/>
    <x v="258"/>
    <s v="Washington"/>
    <x v="320"/>
    <x v="1"/>
    <x v="1701"/>
    <x v="1"/>
    <x v="6"/>
    <x v="1690"/>
    <n v="23.84"/>
    <n v="8"/>
    <n v="0"/>
    <n v="6.4367999999999999"/>
    <n v="23.84"/>
    <n v="0"/>
    <x v="1"/>
    <x v="3"/>
    <s v="Q2"/>
    <x v="1"/>
  </r>
  <r>
    <n v="9006"/>
    <s v="CA-2017-107825"/>
    <x v="551"/>
    <x v="551"/>
    <x v="3"/>
    <s v="NB-18655"/>
    <s v="Nona Balk"/>
    <x v="1"/>
    <x v="0"/>
    <x v="158"/>
    <s v="Wisconsin"/>
    <x v="201"/>
    <x v="2"/>
    <x v="421"/>
    <x v="1"/>
    <x v="4"/>
    <x v="421"/>
    <n v="92.52"/>
    <n v="6"/>
    <n v="0"/>
    <n v="24.980399999999999"/>
    <n v="92.52"/>
    <n v="0"/>
    <x v="3"/>
    <x v="0"/>
    <s v="Q4"/>
    <x v="3"/>
  </r>
  <r>
    <n v="9007"/>
    <s v="CA-2017-107825"/>
    <x v="551"/>
    <x v="551"/>
    <x v="3"/>
    <s v="NB-18655"/>
    <s v="Nona Balk"/>
    <x v="1"/>
    <x v="0"/>
    <x v="158"/>
    <s v="Wisconsin"/>
    <x v="201"/>
    <x v="2"/>
    <x v="117"/>
    <x v="1"/>
    <x v="4"/>
    <x v="117"/>
    <n v="37.76"/>
    <n v="1"/>
    <n v="0"/>
    <n v="10.572800000000001"/>
    <n v="37.76"/>
    <n v="0"/>
    <x v="3"/>
    <x v="0"/>
    <s v="Q4"/>
    <x v="3"/>
  </r>
  <r>
    <n v="9008"/>
    <s v="CA-2017-107825"/>
    <x v="551"/>
    <x v="551"/>
    <x v="3"/>
    <s v="NB-18655"/>
    <s v="Nona Balk"/>
    <x v="1"/>
    <x v="0"/>
    <x v="158"/>
    <s v="Wisconsin"/>
    <x v="201"/>
    <x v="2"/>
    <x v="1647"/>
    <x v="1"/>
    <x v="2"/>
    <x v="1636"/>
    <n v="7.38"/>
    <n v="2"/>
    <n v="0"/>
    <n v="3.4685999999999999"/>
    <n v="7.38"/>
    <n v="0"/>
    <x v="3"/>
    <x v="0"/>
    <s v="Q4"/>
    <x v="3"/>
  </r>
  <r>
    <n v="9009"/>
    <s v="CA-2017-107825"/>
    <x v="551"/>
    <x v="551"/>
    <x v="3"/>
    <s v="NB-18655"/>
    <s v="Nona Balk"/>
    <x v="1"/>
    <x v="0"/>
    <x v="158"/>
    <s v="Wisconsin"/>
    <x v="201"/>
    <x v="2"/>
    <x v="396"/>
    <x v="0"/>
    <x v="5"/>
    <x v="397"/>
    <n v="5.82"/>
    <n v="2"/>
    <n v="0"/>
    <n v="2.7353999999999998"/>
    <n v="5.82"/>
    <n v="0"/>
    <x v="3"/>
    <x v="0"/>
    <s v="Q4"/>
    <x v="3"/>
  </r>
  <r>
    <n v="9010"/>
    <s v="CA-2017-106047"/>
    <x v="1209"/>
    <x v="11"/>
    <x v="1"/>
    <s v="CS-11860"/>
    <s v="Cari Schnelling"/>
    <x v="0"/>
    <x v="0"/>
    <x v="54"/>
    <s v="Ohio"/>
    <x v="322"/>
    <x v="3"/>
    <x v="1446"/>
    <x v="1"/>
    <x v="10"/>
    <x v="1433"/>
    <n v="3.8159999999999998"/>
    <n v="1"/>
    <n v="0.2"/>
    <n v="1.1924999999999999"/>
    <n v="3.0528"/>
    <n v="0.76319999999999999"/>
    <x v="3"/>
    <x v="7"/>
    <s v="Q3"/>
    <x v="4"/>
  </r>
  <r>
    <n v="9011"/>
    <s v="CA-2017-127803"/>
    <x v="240"/>
    <x v="254"/>
    <x v="1"/>
    <s v="ND-18460"/>
    <s v="Neil Ducich"/>
    <x v="1"/>
    <x v="0"/>
    <x v="114"/>
    <s v="Alabama"/>
    <x v="363"/>
    <x v="0"/>
    <x v="1504"/>
    <x v="1"/>
    <x v="8"/>
    <x v="1491"/>
    <n v="26.16"/>
    <n v="4"/>
    <n v="0"/>
    <n v="12.8184"/>
    <n v="26.16"/>
    <n v="0"/>
    <x v="3"/>
    <x v="5"/>
    <s v="Q2"/>
    <x v="5"/>
  </r>
  <r>
    <n v="9012"/>
    <s v="CA-2015-137071"/>
    <x v="139"/>
    <x v="1010"/>
    <x v="2"/>
    <s v="ED-13885"/>
    <s v="Emily Ducich"/>
    <x v="2"/>
    <x v="0"/>
    <x v="12"/>
    <s v="Texas"/>
    <x v="66"/>
    <x v="2"/>
    <x v="725"/>
    <x v="2"/>
    <x v="11"/>
    <x v="724"/>
    <n v="100.8"/>
    <n v="2"/>
    <n v="0.2"/>
    <n v="21.42"/>
    <n v="80.64"/>
    <n v="20.16"/>
    <x v="1"/>
    <x v="4"/>
    <s v="Q4"/>
    <x v="1"/>
  </r>
  <r>
    <n v="9013"/>
    <s v="CA-2016-121447"/>
    <x v="823"/>
    <x v="465"/>
    <x v="2"/>
    <s v="EA-14035"/>
    <s v="Erin Ashbrook"/>
    <x v="1"/>
    <x v="0"/>
    <x v="20"/>
    <s v="New York"/>
    <x v="164"/>
    <x v="3"/>
    <x v="275"/>
    <x v="0"/>
    <x v="5"/>
    <x v="275"/>
    <n v="135.80000000000001"/>
    <n v="7"/>
    <n v="0"/>
    <n v="66.542000000000002"/>
    <n v="135.80000000000001"/>
    <n v="0"/>
    <x v="0"/>
    <x v="11"/>
    <s v="Q1"/>
    <x v="1"/>
  </r>
  <r>
    <n v="9014"/>
    <s v="CA-2017-143084"/>
    <x v="257"/>
    <x v="782"/>
    <x v="1"/>
    <s v="BP-11050"/>
    <s v="Barry Pond"/>
    <x v="1"/>
    <x v="0"/>
    <x v="1"/>
    <s v="California"/>
    <x v="141"/>
    <x v="1"/>
    <x v="1622"/>
    <x v="1"/>
    <x v="6"/>
    <x v="1050"/>
    <n v="13.9"/>
    <n v="5"/>
    <n v="0"/>
    <n v="3.7530000000000001"/>
    <n v="13.9"/>
    <n v="0"/>
    <x v="3"/>
    <x v="10"/>
    <s v="Q1"/>
    <x v="3"/>
  </r>
  <r>
    <n v="9015"/>
    <s v="CA-2017-143084"/>
    <x v="257"/>
    <x v="782"/>
    <x v="1"/>
    <s v="BP-11050"/>
    <s v="Barry Pond"/>
    <x v="1"/>
    <x v="0"/>
    <x v="1"/>
    <s v="California"/>
    <x v="141"/>
    <x v="1"/>
    <x v="776"/>
    <x v="1"/>
    <x v="12"/>
    <x v="775"/>
    <n v="19.399999999999999"/>
    <n v="5"/>
    <n v="0"/>
    <n v="9.3119999999999994"/>
    <n v="19.399999999999999"/>
    <n v="0"/>
    <x v="3"/>
    <x v="10"/>
    <s v="Q1"/>
    <x v="3"/>
  </r>
  <r>
    <n v="9016"/>
    <s v="CA-2016-131639"/>
    <x v="907"/>
    <x v="491"/>
    <x v="1"/>
    <s v="NS-18640"/>
    <s v="Noel Staavos"/>
    <x v="1"/>
    <x v="0"/>
    <x v="51"/>
    <s v="New Mexico"/>
    <x v="64"/>
    <x v="1"/>
    <x v="674"/>
    <x v="1"/>
    <x v="8"/>
    <x v="674"/>
    <n v="13.488"/>
    <n v="2"/>
    <n v="0.2"/>
    <n v="4.3836000000000004"/>
    <n v="10.7904"/>
    <n v="2.6976"/>
    <x v="0"/>
    <x v="4"/>
    <s v="Q4"/>
    <x v="3"/>
  </r>
  <r>
    <n v="9017"/>
    <s v="CA-2016-131639"/>
    <x v="907"/>
    <x v="491"/>
    <x v="1"/>
    <s v="NS-18640"/>
    <s v="Noel Staavos"/>
    <x v="1"/>
    <x v="0"/>
    <x v="51"/>
    <s v="New Mexico"/>
    <x v="64"/>
    <x v="1"/>
    <x v="1395"/>
    <x v="1"/>
    <x v="8"/>
    <x v="1382"/>
    <n v="11.416"/>
    <n v="1"/>
    <n v="0.2"/>
    <n v="3.8529"/>
    <n v="9.1328000000000014"/>
    <n v="2.2832000000000003"/>
    <x v="0"/>
    <x v="4"/>
    <s v="Q4"/>
    <x v="3"/>
  </r>
  <r>
    <n v="9018"/>
    <s v="CA-2016-161361"/>
    <x v="253"/>
    <x v="882"/>
    <x v="0"/>
    <s v="MV-17485"/>
    <s v="Mark Van Huff"/>
    <x v="0"/>
    <x v="0"/>
    <x v="449"/>
    <s v="Idaho"/>
    <x v="542"/>
    <x v="1"/>
    <x v="1017"/>
    <x v="1"/>
    <x v="10"/>
    <x v="1008"/>
    <n v="17.64"/>
    <n v="3"/>
    <n v="0"/>
    <n v="8.6435999999999993"/>
    <n v="17.64"/>
    <n v="0"/>
    <x v="0"/>
    <x v="10"/>
    <s v="Q1"/>
    <x v="3"/>
  </r>
  <r>
    <n v="9019"/>
    <s v="CA-2016-161361"/>
    <x v="253"/>
    <x v="882"/>
    <x v="0"/>
    <s v="MV-17485"/>
    <s v="Mark Van Huff"/>
    <x v="0"/>
    <x v="0"/>
    <x v="449"/>
    <s v="Idaho"/>
    <x v="542"/>
    <x v="1"/>
    <x v="20"/>
    <x v="1"/>
    <x v="8"/>
    <x v="20"/>
    <n v="17.04"/>
    <n v="3"/>
    <n v="0.2"/>
    <n v="5.5380000000000003"/>
    <n v="13.632"/>
    <n v="3.4079999999999999"/>
    <x v="0"/>
    <x v="10"/>
    <s v="Q1"/>
    <x v="3"/>
  </r>
  <r>
    <n v="9020"/>
    <s v="CA-2014-100706"/>
    <x v="757"/>
    <x v="574"/>
    <x v="0"/>
    <s v="LE-16810"/>
    <s v="Laurel Elliston"/>
    <x v="0"/>
    <x v="0"/>
    <x v="24"/>
    <s v="Virginia"/>
    <x v="28"/>
    <x v="0"/>
    <x v="959"/>
    <x v="2"/>
    <x v="11"/>
    <x v="952"/>
    <n v="99.98"/>
    <n v="2"/>
    <n v="0"/>
    <n v="7.9984000000000002"/>
    <n v="99.98"/>
    <n v="0"/>
    <x v="2"/>
    <x v="4"/>
    <s v="Q4"/>
    <x v="0"/>
  </r>
  <r>
    <n v="9021"/>
    <s v="CA-2014-100706"/>
    <x v="757"/>
    <x v="574"/>
    <x v="0"/>
    <s v="LE-16810"/>
    <s v="Laurel Elliston"/>
    <x v="0"/>
    <x v="0"/>
    <x v="24"/>
    <s v="Virginia"/>
    <x v="28"/>
    <x v="0"/>
    <x v="875"/>
    <x v="0"/>
    <x v="5"/>
    <x v="869"/>
    <n v="29.46"/>
    <n v="6"/>
    <n v="0"/>
    <n v="9.7218"/>
    <n v="29.46"/>
    <n v="0"/>
    <x v="2"/>
    <x v="4"/>
    <s v="Q4"/>
    <x v="0"/>
  </r>
  <r>
    <n v="9022"/>
    <s v="CA-2015-129525"/>
    <x v="219"/>
    <x v="988"/>
    <x v="1"/>
    <s v="VP-21760"/>
    <s v="Victoria Pisteka"/>
    <x v="1"/>
    <x v="0"/>
    <x v="167"/>
    <s v="Ohio"/>
    <x v="213"/>
    <x v="3"/>
    <x v="1160"/>
    <x v="1"/>
    <x v="8"/>
    <x v="1147"/>
    <n v="166.92"/>
    <n v="13"/>
    <n v="0.7"/>
    <n v="-116.84399999999999"/>
    <n v="50.076000000000001"/>
    <n v="116.84399999999998"/>
    <x v="1"/>
    <x v="0"/>
    <s v="Q4"/>
    <x v="1"/>
  </r>
  <r>
    <n v="9023"/>
    <s v="US-2016-141880"/>
    <x v="250"/>
    <x v="319"/>
    <x v="2"/>
    <s v="TC-21475"/>
    <s v="Tony Chapman"/>
    <x v="2"/>
    <x v="0"/>
    <x v="299"/>
    <s v="Colorado"/>
    <x v="375"/>
    <x v="1"/>
    <x v="514"/>
    <x v="0"/>
    <x v="5"/>
    <x v="514"/>
    <n v="98.328000000000003"/>
    <n v="3"/>
    <n v="0.2"/>
    <n v="9.8328000000000007"/>
    <n v="78.662400000000005"/>
    <n v="19.665600000000001"/>
    <x v="0"/>
    <x v="6"/>
    <s v="Q3"/>
    <x v="2"/>
  </r>
  <r>
    <n v="9024"/>
    <s v="CA-2015-165799"/>
    <x v="685"/>
    <x v="790"/>
    <x v="2"/>
    <s v="SG-20470"/>
    <s v="Sheri Gordon"/>
    <x v="0"/>
    <x v="0"/>
    <x v="20"/>
    <s v="New York"/>
    <x v="23"/>
    <x v="3"/>
    <x v="541"/>
    <x v="0"/>
    <x v="1"/>
    <x v="541"/>
    <n v="117.88200000000001"/>
    <n v="1"/>
    <n v="0.1"/>
    <n v="1.3098000000000001"/>
    <n v="106.0938"/>
    <n v="11.788200000000002"/>
    <x v="1"/>
    <x v="1"/>
    <s v="Q2"/>
    <x v="2"/>
  </r>
  <r>
    <n v="9025"/>
    <s v="CA-2016-102127"/>
    <x v="190"/>
    <x v="196"/>
    <x v="1"/>
    <s v="VP-21760"/>
    <s v="Victoria Pisteka"/>
    <x v="1"/>
    <x v="0"/>
    <x v="20"/>
    <s v="New York"/>
    <x v="45"/>
    <x v="3"/>
    <x v="1695"/>
    <x v="2"/>
    <x v="11"/>
    <x v="1683"/>
    <n v="20.97"/>
    <n v="3"/>
    <n v="0"/>
    <n v="9.0170999999999992"/>
    <n v="20.97"/>
    <n v="0"/>
    <x v="0"/>
    <x v="1"/>
    <s v="Q2"/>
    <x v="1"/>
  </r>
  <r>
    <n v="9026"/>
    <s v="CA-2016-102127"/>
    <x v="190"/>
    <x v="196"/>
    <x v="1"/>
    <s v="VP-21760"/>
    <s v="Victoria Pisteka"/>
    <x v="1"/>
    <x v="0"/>
    <x v="20"/>
    <s v="New York"/>
    <x v="45"/>
    <x v="3"/>
    <x v="1481"/>
    <x v="2"/>
    <x v="11"/>
    <x v="1468"/>
    <n v="139.96"/>
    <n v="4"/>
    <n v="0"/>
    <n v="9.7972000000000001"/>
    <n v="139.96"/>
    <n v="0"/>
    <x v="0"/>
    <x v="1"/>
    <s v="Q2"/>
    <x v="1"/>
  </r>
  <r>
    <n v="9027"/>
    <s v="CA-2016-102127"/>
    <x v="190"/>
    <x v="196"/>
    <x v="1"/>
    <s v="VP-21760"/>
    <s v="Victoria Pisteka"/>
    <x v="1"/>
    <x v="0"/>
    <x v="20"/>
    <s v="New York"/>
    <x v="45"/>
    <x v="3"/>
    <x v="980"/>
    <x v="0"/>
    <x v="5"/>
    <x v="973"/>
    <n v="37.74"/>
    <n v="3"/>
    <n v="0"/>
    <n v="12.8316"/>
    <n v="37.74"/>
    <n v="0"/>
    <x v="0"/>
    <x v="1"/>
    <s v="Q2"/>
    <x v="1"/>
  </r>
  <r>
    <n v="9028"/>
    <s v="US-2016-152415"/>
    <x v="42"/>
    <x v="42"/>
    <x v="1"/>
    <s v="PO-18865"/>
    <s v="Patrick O'Donnell"/>
    <x v="0"/>
    <x v="0"/>
    <x v="516"/>
    <s v="Massachusetts"/>
    <x v="613"/>
    <x v="3"/>
    <x v="627"/>
    <x v="0"/>
    <x v="5"/>
    <x v="627"/>
    <n v="14.82"/>
    <n v="3"/>
    <n v="0"/>
    <n v="6.2244000000000002"/>
    <n v="14.82"/>
    <n v="0"/>
    <x v="0"/>
    <x v="8"/>
    <s v="Q3"/>
    <x v="3"/>
  </r>
  <r>
    <n v="9029"/>
    <s v="US-2016-152415"/>
    <x v="42"/>
    <x v="42"/>
    <x v="1"/>
    <s v="PO-18865"/>
    <s v="Patrick O'Donnell"/>
    <x v="0"/>
    <x v="0"/>
    <x v="516"/>
    <s v="Massachusetts"/>
    <x v="613"/>
    <x v="3"/>
    <x v="441"/>
    <x v="0"/>
    <x v="5"/>
    <x v="441"/>
    <n v="191.82"/>
    <n v="3"/>
    <n v="0"/>
    <n v="61.382399999999997"/>
    <n v="191.82"/>
    <n v="0"/>
    <x v="0"/>
    <x v="8"/>
    <s v="Q3"/>
    <x v="3"/>
  </r>
  <r>
    <n v="9030"/>
    <s v="CA-2014-138198"/>
    <x v="667"/>
    <x v="1283"/>
    <x v="1"/>
    <s v="JL-15130"/>
    <s v="Jack Lebron"/>
    <x v="0"/>
    <x v="0"/>
    <x v="106"/>
    <s v="New York"/>
    <x v="131"/>
    <x v="3"/>
    <x v="530"/>
    <x v="1"/>
    <x v="8"/>
    <x v="530"/>
    <n v="13.904"/>
    <n v="2"/>
    <n v="0.2"/>
    <n v="4.5187999999999997"/>
    <n v="11.123200000000001"/>
    <n v="2.7808000000000002"/>
    <x v="2"/>
    <x v="7"/>
    <s v="Q3"/>
    <x v="5"/>
  </r>
  <r>
    <n v="9031"/>
    <s v="CA-2017-128041"/>
    <x v="853"/>
    <x v="153"/>
    <x v="3"/>
    <s v="RW-19540"/>
    <s v="Rick Wilson"/>
    <x v="1"/>
    <x v="0"/>
    <x v="4"/>
    <s v="Washington"/>
    <x v="5"/>
    <x v="1"/>
    <x v="1152"/>
    <x v="1"/>
    <x v="9"/>
    <x v="1140"/>
    <n v="314.60000000000002"/>
    <n v="4"/>
    <n v="0"/>
    <n v="103.818"/>
    <n v="314.60000000000002"/>
    <n v="0"/>
    <x v="3"/>
    <x v="8"/>
    <s v="Q3"/>
    <x v="5"/>
  </r>
  <r>
    <n v="9032"/>
    <s v="CA-2017-128041"/>
    <x v="853"/>
    <x v="153"/>
    <x v="3"/>
    <s v="RW-19540"/>
    <s v="Rick Wilson"/>
    <x v="1"/>
    <x v="0"/>
    <x v="4"/>
    <s v="Washington"/>
    <x v="5"/>
    <x v="1"/>
    <x v="223"/>
    <x v="0"/>
    <x v="3"/>
    <x v="224"/>
    <n v="283.56"/>
    <n v="4"/>
    <n v="0"/>
    <n v="45.369599999999998"/>
    <n v="283.56"/>
    <n v="0"/>
    <x v="3"/>
    <x v="8"/>
    <s v="Q3"/>
    <x v="5"/>
  </r>
  <r>
    <n v="9033"/>
    <s v="CA-2017-105823"/>
    <x v="738"/>
    <x v="356"/>
    <x v="1"/>
    <s v="RB-19465"/>
    <s v="Rick Bensley"/>
    <x v="2"/>
    <x v="0"/>
    <x v="66"/>
    <s v="Michigan"/>
    <x v="83"/>
    <x v="2"/>
    <x v="1"/>
    <x v="0"/>
    <x v="1"/>
    <x v="1"/>
    <n v="487.96"/>
    <n v="2"/>
    <n v="0"/>
    <n v="146.38800000000001"/>
    <n v="487.96"/>
    <n v="0"/>
    <x v="3"/>
    <x v="1"/>
    <s v="Q2"/>
    <x v="6"/>
  </r>
  <r>
    <n v="9034"/>
    <s v="CA-2014-152268"/>
    <x v="814"/>
    <x v="1110"/>
    <x v="1"/>
    <s v="SC-20095"/>
    <s v="Sanjit Chand"/>
    <x v="0"/>
    <x v="0"/>
    <x v="115"/>
    <s v="Arkansas"/>
    <x v="145"/>
    <x v="0"/>
    <x v="1176"/>
    <x v="1"/>
    <x v="8"/>
    <x v="1162"/>
    <n v="1793.98"/>
    <n v="2"/>
    <n v="0"/>
    <n v="843.17060000000004"/>
    <n v="1793.98"/>
    <n v="0"/>
    <x v="2"/>
    <x v="8"/>
    <s v="Q3"/>
    <x v="0"/>
  </r>
  <r>
    <n v="9035"/>
    <s v="CA-2015-148873"/>
    <x v="486"/>
    <x v="1287"/>
    <x v="1"/>
    <s v="EM-13960"/>
    <s v="Eric Murdock"/>
    <x v="0"/>
    <x v="0"/>
    <x v="94"/>
    <s v="Illinois"/>
    <x v="116"/>
    <x v="2"/>
    <x v="1390"/>
    <x v="1"/>
    <x v="8"/>
    <x v="1376"/>
    <n v="2.992"/>
    <n v="4"/>
    <n v="0.8"/>
    <n v="-4.4880000000000004"/>
    <n v="0.59839999999999982"/>
    <n v="2.3936000000000002"/>
    <x v="1"/>
    <x v="2"/>
    <s v="Q4"/>
    <x v="6"/>
  </r>
  <r>
    <n v="9036"/>
    <s v="CA-2015-148873"/>
    <x v="486"/>
    <x v="1287"/>
    <x v="1"/>
    <s v="EM-13960"/>
    <s v="Eric Murdock"/>
    <x v="0"/>
    <x v="0"/>
    <x v="94"/>
    <s v="Illinois"/>
    <x v="116"/>
    <x v="2"/>
    <x v="151"/>
    <x v="2"/>
    <x v="11"/>
    <x v="152"/>
    <n v="108.768"/>
    <n v="4"/>
    <n v="0.2"/>
    <n v="2.7191999999999998"/>
    <n v="87.014400000000009"/>
    <n v="21.753600000000002"/>
    <x v="1"/>
    <x v="2"/>
    <s v="Q4"/>
    <x v="6"/>
  </r>
  <r>
    <n v="9037"/>
    <s v="CA-2015-166492"/>
    <x v="1003"/>
    <x v="57"/>
    <x v="2"/>
    <s v="RP-19390"/>
    <s v="Resi Pölking"/>
    <x v="0"/>
    <x v="0"/>
    <x v="20"/>
    <s v="New York"/>
    <x v="45"/>
    <x v="3"/>
    <x v="1009"/>
    <x v="1"/>
    <x v="10"/>
    <x v="1001"/>
    <n v="25.92"/>
    <n v="4"/>
    <n v="0"/>
    <n v="12.441599999999999"/>
    <n v="25.92"/>
    <n v="0"/>
    <x v="1"/>
    <x v="3"/>
    <s v="Q2"/>
    <x v="0"/>
  </r>
  <r>
    <n v="9038"/>
    <s v="CA-2015-166492"/>
    <x v="1003"/>
    <x v="57"/>
    <x v="2"/>
    <s v="RP-19390"/>
    <s v="Resi Pölking"/>
    <x v="0"/>
    <x v="0"/>
    <x v="20"/>
    <s v="New York"/>
    <x v="45"/>
    <x v="3"/>
    <x v="1011"/>
    <x v="1"/>
    <x v="4"/>
    <x v="1003"/>
    <n v="22.58"/>
    <n v="2"/>
    <n v="0"/>
    <n v="5.8708"/>
    <n v="22.58"/>
    <n v="0"/>
    <x v="1"/>
    <x v="3"/>
    <s v="Q2"/>
    <x v="0"/>
  </r>
  <r>
    <n v="9039"/>
    <s v="CA-2017-157420"/>
    <x v="610"/>
    <x v="410"/>
    <x v="3"/>
    <s v="HZ-14950"/>
    <s v="Henia Zydlo"/>
    <x v="0"/>
    <x v="0"/>
    <x v="12"/>
    <s v="Texas"/>
    <x v="14"/>
    <x v="2"/>
    <x v="461"/>
    <x v="2"/>
    <x v="7"/>
    <x v="462"/>
    <n v="55.176000000000002"/>
    <n v="3"/>
    <n v="0.2"/>
    <n v="-12.4146"/>
    <n v="44.140800000000006"/>
    <n v="11.035200000000001"/>
    <x v="3"/>
    <x v="0"/>
    <s v="Q4"/>
    <x v="0"/>
  </r>
  <r>
    <n v="9040"/>
    <s v="CA-2016-117121"/>
    <x v="907"/>
    <x v="967"/>
    <x v="1"/>
    <s v="AB-10105"/>
    <s v="Adrian Barton"/>
    <x v="0"/>
    <x v="0"/>
    <x v="66"/>
    <s v="Michigan"/>
    <x v="185"/>
    <x v="2"/>
    <x v="692"/>
    <x v="1"/>
    <x v="8"/>
    <x v="692"/>
    <n v="9892.74"/>
    <n v="13"/>
    <n v="0"/>
    <n v="4946.37"/>
    <n v="9892.74"/>
    <n v="0"/>
    <x v="0"/>
    <x v="4"/>
    <s v="Q4"/>
    <x v="3"/>
  </r>
  <r>
    <n v="9041"/>
    <s v="CA-2014-138177"/>
    <x v="111"/>
    <x v="131"/>
    <x v="1"/>
    <s v="ND-18460"/>
    <s v="Neil Ducich"/>
    <x v="1"/>
    <x v="0"/>
    <x v="432"/>
    <s v="Arizona"/>
    <x v="522"/>
    <x v="1"/>
    <x v="1116"/>
    <x v="0"/>
    <x v="3"/>
    <x v="1104"/>
    <n v="73.915000000000006"/>
    <n v="1"/>
    <n v="0.5"/>
    <n v="-45.827300000000001"/>
    <n v="36.957500000000003"/>
    <n v="36.957500000000003"/>
    <x v="2"/>
    <x v="8"/>
    <s v="Q3"/>
    <x v="5"/>
  </r>
  <r>
    <n v="9042"/>
    <s v="CA-2014-114335"/>
    <x v="450"/>
    <x v="127"/>
    <x v="1"/>
    <s v="XP-21865"/>
    <s v="Xylona Preis"/>
    <x v="0"/>
    <x v="0"/>
    <x v="389"/>
    <s v="Florida"/>
    <x v="474"/>
    <x v="0"/>
    <x v="1805"/>
    <x v="0"/>
    <x v="5"/>
    <x v="1795"/>
    <n v="337.08800000000002"/>
    <n v="4"/>
    <n v="0.2"/>
    <n v="16.854399999999998"/>
    <n v="269.67040000000003"/>
    <n v="67.417600000000007"/>
    <x v="2"/>
    <x v="8"/>
    <s v="Q3"/>
    <x v="1"/>
  </r>
  <r>
    <n v="9043"/>
    <s v="CA-2015-168760"/>
    <x v="357"/>
    <x v="1068"/>
    <x v="0"/>
    <s v="MM-18280"/>
    <s v="Muhammed MacIntyre"/>
    <x v="1"/>
    <x v="0"/>
    <x v="1"/>
    <s v="California"/>
    <x v="13"/>
    <x v="1"/>
    <x v="564"/>
    <x v="1"/>
    <x v="9"/>
    <x v="564"/>
    <n v="61.44"/>
    <n v="3"/>
    <n v="0"/>
    <n v="16.588799999999999"/>
    <n v="61.44"/>
    <n v="0"/>
    <x v="1"/>
    <x v="8"/>
    <s v="Q3"/>
    <x v="0"/>
  </r>
  <r>
    <n v="9044"/>
    <s v="CA-2016-168830"/>
    <x v="77"/>
    <x v="1113"/>
    <x v="1"/>
    <s v="ML-17395"/>
    <s v="Marina Lichtenstein"/>
    <x v="1"/>
    <x v="0"/>
    <x v="8"/>
    <s v="California"/>
    <x v="34"/>
    <x v="1"/>
    <x v="331"/>
    <x v="2"/>
    <x v="11"/>
    <x v="331"/>
    <n v="479.97"/>
    <n v="3"/>
    <n v="0"/>
    <n v="163.18979999999999"/>
    <n v="479.97"/>
    <n v="0"/>
    <x v="0"/>
    <x v="0"/>
    <s v="Q4"/>
    <x v="2"/>
  </r>
  <r>
    <n v="9045"/>
    <s v="CA-2017-137463"/>
    <x v="819"/>
    <x v="404"/>
    <x v="0"/>
    <s v="KM-16225"/>
    <s v="Kalyca Meade"/>
    <x v="1"/>
    <x v="0"/>
    <x v="282"/>
    <s v="California"/>
    <x v="353"/>
    <x v="1"/>
    <x v="1390"/>
    <x v="1"/>
    <x v="8"/>
    <x v="1376"/>
    <n v="5.984"/>
    <n v="2"/>
    <n v="0.2"/>
    <n v="2.2440000000000002"/>
    <n v="4.7872000000000003"/>
    <n v="1.1968000000000001"/>
    <x v="3"/>
    <x v="4"/>
    <s v="Q4"/>
    <x v="3"/>
  </r>
  <r>
    <n v="9046"/>
    <s v="CA-2017-137463"/>
    <x v="819"/>
    <x v="404"/>
    <x v="0"/>
    <s v="KM-16225"/>
    <s v="Kalyca Meade"/>
    <x v="1"/>
    <x v="0"/>
    <x v="282"/>
    <s v="California"/>
    <x v="353"/>
    <x v="1"/>
    <x v="1302"/>
    <x v="2"/>
    <x v="11"/>
    <x v="1287"/>
    <n v="189.95"/>
    <n v="5"/>
    <n v="0"/>
    <n v="45.588000000000001"/>
    <n v="189.95"/>
    <n v="0"/>
    <x v="3"/>
    <x v="4"/>
    <s v="Q4"/>
    <x v="3"/>
  </r>
  <r>
    <n v="9047"/>
    <s v="CA-2017-137463"/>
    <x v="819"/>
    <x v="404"/>
    <x v="0"/>
    <s v="KM-16225"/>
    <s v="Kalyca Meade"/>
    <x v="1"/>
    <x v="0"/>
    <x v="282"/>
    <s v="California"/>
    <x v="353"/>
    <x v="1"/>
    <x v="632"/>
    <x v="2"/>
    <x v="11"/>
    <x v="632"/>
    <n v="149.94999999999999"/>
    <n v="5"/>
    <n v="0"/>
    <n v="31.4895"/>
    <n v="149.94999999999999"/>
    <n v="0"/>
    <x v="3"/>
    <x v="4"/>
    <s v="Q4"/>
    <x v="3"/>
  </r>
  <r>
    <n v="9048"/>
    <s v="CA-2017-137463"/>
    <x v="819"/>
    <x v="404"/>
    <x v="0"/>
    <s v="KM-16225"/>
    <s v="Kalyca Meade"/>
    <x v="1"/>
    <x v="0"/>
    <x v="282"/>
    <s v="California"/>
    <x v="353"/>
    <x v="1"/>
    <x v="758"/>
    <x v="1"/>
    <x v="6"/>
    <x v="756"/>
    <n v="29.95"/>
    <n v="5"/>
    <n v="0"/>
    <n v="8.6854999999999993"/>
    <n v="29.95"/>
    <n v="0"/>
    <x v="3"/>
    <x v="4"/>
    <s v="Q4"/>
    <x v="3"/>
  </r>
  <r>
    <n v="9049"/>
    <s v="CA-2017-137463"/>
    <x v="819"/>
    <x v="404"/>
    <x v="0"/>
    <s v="KM-16225"/>
    <s v="Kalyca Meade"/>
    <x v="1"/>
    <x v="0"/>
    <x v="282"/>
    <s v="California"/>
    <x v="353"/>
    <x v="1"/>
    <x v="1760"/>
    <x v="1"/>
    <x v="2"/>
    <x v="1749"/>
    <n v="44.4"/>
    <n v="3"/>
    <n v="0"/>
    <n v="22.2"/>
    <n v="44.4"/>
    <n v="0"/>
    <x v="3"/>
    <x v="4"/>
    <s v="Q4"/>
    <x v="3"/>
  </r>
  <r>
    <n v="9050"/>
    <s v="CA-2014-124513"/>
    <x v="158"/>
    <x v="59"/>
    <x v="1"/>
    <s v="SL-20155"/>
    <s v="Sara Luxemburg"/>
    <x v="2"/>
    <x v="0"/>
    <x v="20"/>
    <s v="New York"/>
    <x v="164"/>
    <x v="3"/>
    <x v="666"/>
    <x v="1"/>
    <x v="6"/>
    <x v="666"/>
    <n v="66.03"/>
    <n v="3"/>
    <n v="0"/>
    <n v="17.1678"/>
    <n v="66.03"/>
    <n v="0"/>
    <x v="2"/>
    <x v="8"/>
    <s v="Q3"/>
    <x v="1"/>
  </r>
  <r>
    <n v="9051"/>
    <s v="CA-2015-165554"/>
    <x v="1210"/>
    <x v="1299"/>
    <x v="1"/>
    <s v="AJ-10780"/>
    <s v="Anthony Jacobs"/>
    <x v="1"/>
    <x v="0"/>
    <x v="1"/>
    <s v="California"/>
    <x v="25"/>
    <x v="1"/>
    <x v="362"/>
    <x v="1"/>
    <x v="10"/>
    <x v="362"/>
    <n v="10.86"/>
    <n v="2"/>
    <n v="0"/>
    <n v="5.3213999999999997"/>
    <n v="10.86"/>
    <n v="0"/>
    <x v="1"/>
    <x v="5"/>
    <s v="Q2"/>
    <x v="2"/>
  </r>
  <r>
    <n v="9052"/>
    <s v="CA-2014-141838"/>
    <x v="959"/>
    <x v="1075"/>
    <x v="0"/>
    <s v="DK-12835"/>
    <s v="Damala Kotsonis"/>
    <x v="1"/>
    <x v="0"/>
    <x v="8"/>
    <s v="California"/>
    <x v="34"/>
    <x v="1"/>
    <x v="1245"/>
    <x v="1"/>
    <x v="6"/>
    <x v="1229"/>
    <n v="3.36"/>
    <n v="2"/>
    <n v="0"/>
    <n v="0.84"/>
    <n v="3.36"/>
    <n v="0"/>
    <x v="2"/>
    <x v="10"/>
    <s v="Q1"/>
    <x v="4"/>
  </r>
  <r>
    <n v="9053"/>
    <s v="CA-2014-141838"/>
    <x v="959"/>
    <x v="1075"/>
    <x v="0"/>
    <s v="DK-12835"/>
    <s v="Damala Kotsonis"/>
    <x v="1"/>
    <x v="0"/>
    <x v="8"/>
    <s v="California"/>
    <x v="34"/>
    <x v="1"/>
    <x v="44"/>
    <x v="1"/>
    <x v="8"/>
    <x v="44"/>
    <n v="27.936"/>
    <n v="4"/>
    <n v="0.2"/>
    <n v="9.4283999999999999"/>
    <n v="22.348800000000001"/>
    <n v="5.5872000000000002"/>
    <x v="2"/>
    <x v="10"/>
    <s v="Q1"/>
    <x v="4"/>
  </r>
  <r>
    <n v="9054"/>
    <s v="CA-2014-141838"/>
    <x v="959"/>
    <x v="1075"/>
    <x v="0"/>
    <s v="DK-12835"/>
    <s v="Damala Kotsonis"/>
    <x v="1"/>
    <x v="0"/>
    <x v="8"/>
    <s v="California"/>
    <x v="34"/>
    <x v="1"/>
    <x v="1763"/>
    <x v="2"/>
    <x v="7"/>
    <x v="1752"/>
    <n v="28.783999999999999"/>
    <n v="2"/>
    <n v="0.2"/>
    <n v="2.8784000000000001"/>
    <n v="23.027200000000001"/>
    <n v="5.7568000000000001"/>
    <x v="2"/>
    <x v="10"/>
    <s v="Q1"/>
    <x v="4"/>
  </r>
  <r>
    <n v="9055"/>
    <s v="CA-2017-117009"/>
    <x v="585"/>
    <x v="938"/>
    <x v="1"/>
    <s v="BK-11260"/>
    <s v="Berenike Kampe"/>
    <x v="0"/>
    <x v="0"/>
    <x v="157"/>
    <s v="California"/>
    <x v="200"/>
    <x v="1"/>
    <x v="133"/>
    <x v="1"/>
    <x v="14"/>
    <x v="134"/>
    <n v="21.96"/>
    <n v="2"/>
    <n v="0"/>
    <n v="6.1487999999999996"/>
    <n v="21.96"/>
    <n v="0"/>
    <x v="3"/>
    <x v="8"/>
    <s v="Q3"/>
    <x v="5"/>
  </r>
  <r>
    <n v="9056"/>
    <s v="CA-2015-128993"/>
    <x v="811"/>
    <x v="731"/>
    <x v="0"/>
    <s v="CC-12670"/>
    <s v="Craig Carreira"/>
    <x v="0"/>
    <x v="0"/>
    <x v="4"/>
    <s v="Washington"/>
    <x v="5"/>
    <x v="1"/>
    <x v="916"/>
    <x v="2"/>
    <x v="11"/>
    <x v="908"/>
    <n v="21.98"/>
    <n v="2"/>
    <n v="0"/>
    <n v="8.5722000000000005"/>
    <n v="21.98"/>
    <n v="0"/>
    <x v="1"/>
    <x v="8"/>
    <s v="Q3"/>
    <x v="3"/>
  </r>
  <r>
    <n v="9057"/>
    <s v="CA-2015-160227"/>
    <x v="121"/>
    <x v="164"/>
    <x v="2"/>
    <s v="ED-13885"/>
    <s v="Emily Ducich"/>
    <x v="2"/>
    <x v="0"/>
    <x v="20"/>
    <s v="New York"/>
    <x v="164"/>
    <x v="3"/>
    <x v="1802"/>
    <x v="0"/>
    <x v="1"/>
    <x v="1792"/>
    <n v="2621.3220000000001"/>
    <n v="11"/>
    <n v="0.1"/>
    <n v="553.39020000000005"/>
    <n v="2359.1898000000001"/>
    <n v="262.13220000000001"/>
    <x v="1"/>
    <x v="0"/>
    <s v="Q4"/>
    <x v="2"/>
  </r>
  <r>
    <n v="9058"/>
    <s v="CA-2015-149097"/>
    <x v="1182"/>
    <x v="994"/>
    <x v="1"/>
    <s v="SV-20785"/>
    <s v="Stewart Visinsky"/>
    <x v="0"/>
    <x v="0"/>
    <x v="1"/>
    <s v="California"/>
    <x v="62"/>
    <x v="1"/>
    <x v="1680"/>
    <x v="0"/>
    <x v="5"/>
    <x v="1668"/>
    <n v="74.760000000000005"/>
    <n v="7"/>
    <n v="0"/>
    <n v="23.923200000000001"/>
    <n v="74.760000000000005"/>
    <n v="0"/>
    <x v="1"/>
    <x v="2"/>
    <s v="Q4"/>
    <x v="0"/>
  </r>
  <r>
    <n v="9059"/>
    <s v="CA-2015-149097"/>
    <x v="1182"/>
    <x v="994"/>
    <x v="1"/>
    <s v="SV-20785"/>
    <s v="Stewart Visinsky"/>
    <x v="0"/>
    <x v="0"/>
    <x v="1"/>
    <s v="California"/>
    <x v="62"/>
    <x v="1"/>
    <x v="1746"/>
    <x v="0"/>
    <x v="3"/>
    <x v="1736"/>
    <n v="364.77600000000001"/>
    <n v="3"/>
    <n v="0.2"/>
    <n v="27.3582"/>
    <n v="291.82080000000002"/>
    <n v="72.955200000000005"/>
    <x v="1"/>
    <x v="2"/>
    <s v="Q4"/>
    <x v="0"/>
  </r>
  <r>
    <n v="9060"/>
    <s v="CA-2016-132304"/>
    <x v="403"/>
    <x v="25"/>
    <x v="1"/>
    <s v="AR-10825"/>
    <s v="Anthony Rawles"/>
    <x v="1"/>
    <x v="0"/>
    <x v="4"/>
    <s v="Washington"/>
    <x v="5"/>
    <x v="1"/>
    <x v="898"/>
    <x v="0"/>
    <x v="3"/>
    <x v="891"/>
    <n v="1115.17"/>
    <n v="7"/>
    <n v="0"/>
    <n v="334.55099999999999"/>
    <n v="1115.17"/>
    <n v="0"/>
    <x v="0"/>
    <x v="1"/>
    <s v="Q2"/>
    <x v="0"/>
  </r>
  <r>
    <n v="9061"/>
    <s v="CA-2015-136420"/>
    <x v="312"/>
    <x v="958"/>
    <x v="2"/>
    <s v="CS-12250"/>
    <s v="Chris Selesnick"/>
    <x v="1"/>
    <x v="0"/>
    <x v="70"/>
    <s v="California"/>
    <x v="142"/>
    <x v="1"/>
    <x v="912"/>
    <x v="1"/>
    <x v="8"/>
    <x v="904"/>
    <n v="89.695999999999998"/>
    <n v="4"/>
    <n v="0.2"/>
    <n v="33.636000000000003"/>
    <n v="71.756799999999998"/>
    <n v="17.9392"/>
    <x v="1"/>
    <x v="0"/>
    <s v="Q4"/>
    <x v="5"/>
  </r>
  <r>
    <n v="9062"/>
    <s v="CA-2015-136420"/>
    <x v="312"/>
    <x v="958"/>
    <x v="2"/>
    <s v="CS-12250"/>
    <s v="Chris Selesnick"/>
    <x v="1"/>
    <x v="0"/>
    <x v="70"/>
    <s v="California"/>
    <x v="142"/>
    <x v="1"/>
    <x v="49"/>
    <x v="1"/>
    <x v="2"/>
    <x v="49"/>
    <n v="50.12"/>
    <n v="4"/>
    <n v="0"/>
    <n v="23.5564"/>
    <n v="50.12"/>
    <n v="0"/>
    <x v="1"/>
    <x v="0"/>
    <s v="Q4"/>
    <x v="5"/>
  </r>
  <r>
    <n v="9063"/>
    <s v="CA-2016-101623"/>
    <x v="1211"/>
    <x v="962"/>
    <x v="1"/>
    <s v="RR-19525"/>
    <s v="Rick Reed"/>
    <x v="1"/>
    <x v="0"/>
    <x v="20"/>
    <s v="New York"/>
    <x v="45"/>
    <x v="3"/>
    <x v="829"/>
    <x v="1"/>
    <x v="13"/>
    <x v="128"/>
    <n v="36.479999999999997"/>
    <n v="6"/>
    <n v="0"/>
    <n v="18.239999999999998"/>
    <n v="36.479999999999997"/>
    <n v="0"/>
    <x v="0"/>
    <x v="11"/>
    <s v="Q1"/>
    <x v="1"/>
  </r>
  <r>
    <n v="9064"/>
    <s v="US-2014-151015"/>
    <x v="1005"/>
    <x v="677"/>
    <x v="1"/>
    <s v="BD-11500"/>
    <s v="Bradley Drucker"/>
    <x v="0"/>
    <x v="0"/>
    <x v="22"/>
    <s v="Illinois"/>
    <x v="155"/>
    <x v="2"/>
    <x v="1323"/>
    <x v="1"/>
    <x v="10"/>
    <x v="1309"/>
    <n v="322.19200000000001"/>
    <n v="13"/>
    <n v="0.2"/>
    <n v="100.685"/>
    <n v="257.75360000000001"/>
    <n v="64.438400000000001"/>
    <x v="2"/>
    <x v="2"/>
    <s v="Q4"/>
    <x v="0"/>
  </r>
  <r>
    <n v="9065"/>
    <s v="US-2014-151015"/>
    <x v="1005"/>
    <x v="677"/>
    <x v="1"/>
    <s v="BD-11500"/>
    <s v="Bradley Drucker"/>
    <x v="0"/>
    <x v="0"/>
    <x v="22"/>
    <s v="Illinois"/>
    <x v="155"/>
    <x v="2"/>
    <x v="185"/>
    <x v="1"/>
    <x v="8"/>
    <x v="186"/>
    <n v="2.9460000000000002"/>
    <n v="3"/>
    <n v="0.8"/>
    <n v="-4.8609"/>
    <n v="0.58919999999999995"/>
    <n v="2.3568000000000002"/>
    <x v="2"/>
    <x v="2"/>
    <s v="Q4"/>
    <x v="0"/>
  </r>
  <r>
    <n v="9066"/>
    <s v="US-2014-151015"/>
    <x v="1005"/>
    <x v="677"/>
    <x v="1"/>
    <s v="BD-11500"/>
    <s v="Bradley Drucker"/>
    <x v="0"/>
    <x v="0"/>
    <x v="22"/>
    <s v="Illinois"/>
    <x v="155"/>
    <x v="2"/>
    <x v="1331"/>
    <x v="1"/>
    <x v="10"/>
    <x v="1316"/>
    <n v="19.135999999999999"/>
    <n v="4"/>
    <n v="0.2"/>
    <n v="6.9367999999999999"/>
    <n v="15.3088"/>
    <n v="3.8271999999999999"/>
    <x v="2"/>
    <x v="2"/>
    <s v="Q4"/>
    <x v="0"/>
  </r>
  <r>
    <n v="9067"/>
    <s v="CA-2017-152968"/>
    <x v="1143"/>
    <x v="39"/>
    <x v="1"/>
    <s v="BM-11785"/>
    <s v="Bryan Mills"/>
    <x v="0"/>
    <x v="0"/>
    <x v="193"/>
    <s v="Virginia"/>
    <x v="244"/>
    <x v="0"/>
    <x v="1575"/>
    <x v="2"/>
    <x v="11"/>
    <x v="1566"/>
    <n v="23.08"/>
    <n v="2"/>
    <n v="0"/>
    <n v="6.9240000000000004"/>
    <n v="23.08"/>
    <n v="0"/>
    <x v="3"/>
    <x v="5"/>
    <s v="Q2"/>
    <x v="5"/>
  </r>
  <r>
    <n v="9068"/>
    <s v="CA-2016-150077"/>
    <x v="1084"/>
    <x v="1156"/>
    <x v="1"/>
    <s v="MS-17365"/>
    <s v="Maribeth Schnelling"/>
    <x v="0"/>
    <x v="0"/>
    <x v="196"/>
    <s v="Maryland"/>
    <x v="247"/>
    <x v="3"/>
    <x v="1409"/>
    <x v="2"/>
    <x v="7"/>
    <x v="1396"/>
    <n v="90.48"/>
    <n v="2"/>
    <n v="0"/>
    <n v="23.524799999999999"/>
    <n v="90.48"/>
    <n v="0"/>
    <x v="0"/>
    <x v="11"/>
    <s v="Q1"/>
    <x v="6"/>
  </r>
  <r>
    <n v="9069"/>
    <s v="CA-2016-106278"/>
    <x v="476"/>
    <x v="344"/>
    <x v="0"/>
    <s v="BM-11140"/>
    <s v="Becky Martin"/>
    <x v="0"/>
    <x v="0"/>
    <x v="96"/>
    <s v="Washington"/>
    <x v="119"/>
    <x v="1"/>
    <x v="51"/>
    <x v="0"/>
    <x v="1"/>
    <x v="51"/>
    <n v="215.976"/>
    <n v="3"/>
    <n v="0.2"/>
    <n v="-2.6997"/>
    <n v="172.7808"/>
    <n v="43.1952"/>
    <x v="0"/>
    <x v="8"/>
    <s v="Q3"/>
    <x v="5"/>
  </r>
  <r>
    <n v="9070"/>
    <s v="CA-2016-106278"/>
    <x v="476"/>
    <x v="344"/>
    <x v="0"/>
    <s v="BM-11140"/>
    <s v="Becky Martin"/>
    <x v="0"/>
    <x v="0"/>
    <x v="96"/>
    <s v="Washington"/>
    <x v="119"/>
    <x v="1"/>
    <x v="1664"/>
    <x v="1"/>
    <x v="12"/>
    <x v="1652"/>
    <n v="65.94"/>
    <n v="3"/>
    <n v="0"/>
    <n v="30.991800000000001"/>
    <n v="65.94"/>
    <n v="0"/>
    <x v="0"/>
    <x v="8"/>
    <s v="Q3"/>
    <x v="5"/>
  </r>
  <r>
    <n v="9071"/>
    <s v="CA-2017-147550"/>
    <x v="769"/>
    <x v="241"/>
    <x v="2"/>
    <s v="KE-16420"/>
    <s v="Katrina Edelman"/>
    <x v="1"/>
    <x v="0"/>
    <x v="10"/>
    <s v="Pennsylvania"/>
    <x v="63"/>
    <x v="3"/>
    <x v="283"/>
    <x v="0"/>
    <x v="5"/>
    <x v="283"/>
    <n v="11.352"/>
    <n v="3"/>
    <n v="0.2"/>
    <n v="2.6960999999999999"/>
    <n v="9.0815999999999999"/>
    <n v="2.2704"/>
    <x v="3"/>
    <x v="4"/>
    <s v="Q4"/>
    <x v="2"/>
  </r>
  <r>
    <n v="9072"/>
    <s v="CA-2015-136105"/>
    <x v="821"/>
    <x v="883"/>
    <x v="1"/>
    <s v="SZ-20035"/>
    <s v="Sam Zeldin"/>
    <x v="2"/>
    <x v="0"/>
    <x v="38"/>
    <s v="Indiana"/>
    <x v="134"/>
    <x v="2"/>
    <x v="576"/>
    <x v="1"/>
    <x v="4"/>
    <x v="576"/>
    <n v="24.56"/>
    <n v="2"/>
    <n v="0"/>
    <n v="6.8768000000000002"/>
    <n v="24.56"/>
    <n v="0"/>
    <x v="1"/>
    <x v="1"/>
    <s v="Q2"/>
    <x v="5"/>
  </r>
  <r>
    <n v="9073"/>
    <s v="CA-2016-142524"/>
    <x v="913"/>
    <x v="1054"/>
    <x v="1"/>
    <s v="MB-18085"/>
    <s v="Mick Brown"/>
    <x v="0"/>
    <x v="0"/>
    <x v="24"/>
    <s v="Missouri"/>
    <x v="333"/>
    <x v="2"/>
    <x v="1451"/>
    <x v="1"/>
    <x v="12"/>
    <x v="153"/>
    <n v="16.559999999999999"/>
    <n v="2"/>
    <n v="0"/>
    <n v="7.7831999999999999"/>
    <n v="16.559999999999999"/>
    <n v="0"/>
    <x v="0"/>
    <x v="8"/>
    <s v="Q3"/>
    <x v="1"/>
  </r>
  <r>
    <n v="9074"/>
    <s v="CA-2016-142524"/>
    <x v="913"/>
    <x v="1054"/>
    <x v="1"/>
    <s v="MB-18085"/>
    <s v="Mick Brown"/>
    <x v="0"/>
    <x v="0"/>
    <x v="24"/>
    <s v="Missouri"/>
    <x v="333"/>
    <x v="2"/>
    <x v="201"/>
    <x v="2"/>
    <x v="11"/>
    <x v="202"/>
    <n v="279.95"/>
    <n v="5"/>
    <n v="0"/>
    <n v="67.188000000000002"/>
    <n v="279.95"/>
    <n v="0"/>
    <x v="0"/>
    <x v="8"/>
    <s v="Q3"/>
    <x v="1"/>
  </r>
  <r>
    <n v="9075"/>
    <s v="CA-2014-136336"/>
    <x v="419"/>
    <x v="1310"/>
    <x v="1"/>
    <s v="DB-13555"/>
    <s v="Dorothy Badders"/>
    <x v="1"/>
    <x v="0"/>
    <x v="0"/>
    <s v="Kentucky"/>
    <x v="0"/>
    <x v="0"/>
    <x v="942"/>
    <x v="1"/>
    <x v="4"/>
    <x v="935"/>
    <n v="828.84"/>
    <n v="6"/>
    <n v="0"/>
    <n v="0"/>
    <n v="828.84"/>
    <n v="0"/>
    <x v="2"/>
    <x v="3"/>
    <s v="Q2"/>
    <x v="2"/>
  </r>
  <r>
    <n v="9076"/>
    <s v="US-2015-136259"/>
    <x v="599"/>
    <x v="1163"/>
    <x v="2"/>
    <s v="CB-12415"/>
    <s v="Christy Brittain"/>
    <x v="0"/>
    <x v="0"/>
    <x v="80"/>
    <s v="Ohio"/>
    <x v="345"/>
    <x v="3"/>
    <x v="385"/>
    <x v="1"/>
    <x v="8"/>
    <x v="386"/>
    <n v="7.218"/>
    <n v="3"/>
    <n v="0.7"/>
    <n v="-5.5338000000000003"/>
    <n v="2.1654000000000004"/>
    <n v="5.0526"/>
    <x v="1"/>
    <x v="0"/>
    <s v="Q4"/>
    <x v="6"/>
  </r>
  <r>
    <n v="9077"/>
    <s v="US-2015-136259"/>
    <x v="599"/>
    <x v="1163"/>
    <x v="2"/>
    <s v="CB-12415"/>
    <s v="Christy Brittain"/>
    <x v="0"/>
    <x v="0"/>
    <x v="80"/>
    <s v="Ohio"/>
    <x v="345"/>
    <x v="3"/>
    <x v="1768"/>
    <x v="1"/>
    <x v="14"/>
    <x v="1757"/>
    <n v="27.2"/>
    <n v="4"/>
    <n v="0.2"/>
    <n v="2.04"/>
    <n v="21.76"/>
    <n v="5.44"/>
    <x v="1"/>
    <x v="0"/>
    <s v="Q4"/>
    <x v="6"/>
  </r>
  <r>
    <n v="9078"/>
    <s v="US-2014-124625"/>
    <x v="935"/>
    <x v="322"/>
    <x v="1"/>
    <s v="SP-20650"/>
    <s v="Stephanie Phelps"/>
    <x v="1"/>
    <x v="0"/>
    <x v="155"/>
    <s v="Nebraska"/>
    <x v="198"/>
    <x v="2"/>
    <x v="1048"/>
    <x v="2"/>
    <x v="11"/>
    <x v="1037"/>
    <n v="89.97"/>
    <n v="3"/>
    <n v="0"/>
    <n v="18.893699999999999"/>
    <n v="89.97"/>
    <n v="0"/>
    <x v="2"/>
    <x v="0"/>
    <s v="Q4"/>
    <x v="2"/>
  </r>
  <r>
    <n v="9079"/>
    <s v="CA-2016-108105"/>
    <x v="595"/>
    <x v="1083"/>
    <x v="1"/>
    <s v="GW-14605"/>
    <s v="Giulietta Weimer"/>
    <x v="0"/>
    <x v="0"/>
    <x v="0"/>
    <s v="Kentucky"/>
    <x v="0"/>
    <x v="0"/>
    <x v="124"/>
    <x v="0"/>
    <x v="5"/>
    <x v="125"/>
    <n v="318.08"/>
    <n v="4"/>
    <n v="0"/>
    <n v="34.988799999999998"/>
    <n v="318.08"/>
    <n v="0"/>
    <x v="0"/>
    <x v="11"/>
    <s v="Q1"/>
    <x v="0"/>
  </r>
  <r>
    <n v="9080"/>
    <s v="CA-2016-108105"/>
    <x v="595"/>
    <x v="1083"/>
    <x v="1"/>
    <s v="GW-14605"/>
    <s v="Giulietta Weimer"/>
    <x v="0"/>
    <x v="0"/>
    <x v="0"/>
    <s v="Kentucky"/>
    <x v="0"/>
    <x v="0"/>
    <x v="326"/>
    <x v="1"/>
    <x v="8"/>
    <x v="326"/>
    <n v="5.8"/>
    <n v="1"/>
    <n v="0"/>
    <n v="2.61"/>
    <n v="5.8"/>
    <n v="0"/>
    <x v="0"/>
    <x v="11"/>
    <s v="Q1"/>
    <x v="0"/>
  </r>
  <r>
    <n v="9081"/>
    <s v="CA-2017-166898"/>
    <x v="220"/>
    <x v="462"/>
    <x v="0"/>
    <s v="KH-16630"/>
    <s v="Ken Heidel"/>
    <x v="1"/>
    <x v="0"/>
    <x v="157"/>
    <s v="California"/>
    <x v="200"/>
    <x v="1"/>
    <x v="993"/>
    <x v="2"/>
    <x v="7"/>
    <x v="985"/>
    <n v="143.952"/>
    <n v="6"/>
    <n v="0.2"/>
    <n v="17.994"/>
    <n v="115.16160000000001"/>
    <n v="28.790400000000002"/>
    <x v="3"/>
    <x v="8"/>
    <s v="Q3"/>
    <x v="2"/>
  </r>
  <r>
    <n v="9082"/>
    <s v="CA-2017-166898"/>
    <x v="220"/>
    <x v="462"/>
    <x v="0"/>
    <s v="KH-16630"/>
    <s v="Ken Heidel"/>
    <x v="1"/>
    <x v="0"/>
    <x v="157"/>
    <s v="California"/>
    <x v="200"/>
    <x v="1"/>
    <x v="1009"/>
    <x v="1"/>
    <x v="10"/>
    <x v="1001"/>
    <n v="19.440000000000001"/>
    <n v="3"/>
    <n v="0"/>
    <n v="9.3312000000000008"/>
    <n v="19.440000000000001"/>
    <n v="0"/>
    <x v="3"/>
    <x v="8"/>
    <s v="Q3"/>
    <x v="2"/>
  </r>
  <r>
    <n v="9083"/>
    <s v="CA-2017-169005"/>
    <x v="808"/>
    <x v="373"/>
    <x v="1"/>
    <s v="BG-11035"/>
    <s v="Barry Gonzalez"/>
    <x v="0"/>
    <x v="0"/>
    <x v="24"/>
    <s v="Virginia"/>
    <x v="28"/>
    <x v="0"/>
    <x v="21"/>
    <x v="1"/>
    <x v="6"/>
    <x v="21"/>
    <n v="5.56"/>
    <n v="2"/>
    <n v="0"/>
    <n v="1.4456"/>
    <n v="5.56"/>
    <n v="0"/>
    <x v="3"/>
    <x v="0"/>
    <s v="Q4"/>
    <x v="6"/>
  </r>
  <r>
    <n v="9084"/>
    <s v="CA-2015-104038"/>
    <x v="525"/>
    <x v="1311"/>
    <x v="2"/>
    <s v="LO-17170"/>
    <s v="Lori Olson"/>
    <x v="1"/>
    <x v="0"/>
    <x v="244"/>
    <s v="Virginia"/>
    <x v="302"/>
    <x v="0"/>
    <x v="1166"/>
    <x v="1"/>
    <x v="4"/>
    <x v="1153"/>
    <n v="146.72999999999999"/>
    <n v="3"/>
    <n v="0"/>
    <n v="2.9346000000000001"/>
    <n v="146.72999999999999"/>
    <n v="0"/>
    <x v="1"/>
    <x v="11"/>
    <s v="Q1"/>
    <x v="5"/>
  </r>
  <r>
    <n v="9085"/>
    <s v="CA-2015-104038"/>
    <x v="525"/>
    <x v="1311"/>
    <x v="2"/>
    <s v="LO-17170"/>
    <s v="Lori Olson"/>
    <x v="1"/>
    <x v="0"/>
    <x v="244"/>
    <s v="Virginia"/>
    <x v="302"/>
    <x v="0"/>
    <x v="150"/>
    <x v="1"/>
    <x v="10"/>
    <x v="151"/>
    <n v="29.9"/>
    <n v="5"/>
    <n v="0"/>
    <n v="13.455"/>
    <n v="29.9"/>
    <n v="0"/>
    <x v="1"/>
    <x v="11"/>
    <s v="Q1"/>
    <x v="5"/>
  </r>
  <r>
    <n v="9086"/>
    <s v="CA-2016-126102"/>
    <x v="545"/>
    <x v="720"/>
    <x v="0"/>
    <s v="DV-13465"/>
    <s v="Dianna Vittorini"/>
    <x v="0"/>
    <x v="0"/>
    <x v="1"/>
    <s v="California"/>
    <x v="13"/>
    <x v="1"/>
    <x v="1591"/>
    <x v="1"/>
    <x v="8"/>
    <x v="1583"/>
    <n v="276.78399999999999"/>
    <n v="2"/>
    <n v="0.2"/>
    <n v="89.954800000000006"/>
    <n v="221.4272"/>
    <n v="55.3568"/>
    <x v="0"/>
    <x v="8"/>
    <s v="Q3"/>
    <x v="3"/>
  </r>
  <r>
    <n v="9087"/>
    <s v="CA-2016-143406"/>
    <x v="182"/>
    <x v="424"/>
    <x v="1"/>
    <s v="LR-17035"/>
    <s v="Lisa Ryan"/>
    <x v="1"/>
    <x v="0"/>
    <x v="12"/>
    <s v="Texas"/>
    <x v="16"/>
    <x v="2"/>
    <x v="1778"/>
    <x v="1"/>
    <x v="9"/>
    <x v="1768"/>
    <n v="93.031999999999996"/>
    <n v="2"/>
    <n v="0.8"/>
    <n v="-251.18639999999999"/>
    <n v="18.606399999999994"/>
    <n v="74.425600000000003"/>
    <x v="0"/>
    <x v="8"/>
    <s v="Q3"/>
    <x v="2"/>
  </r>
  <r>
    <n v="9088"/>
    <s v="CA-2016-143406"/>
    <x v="182"/>
    <x v="424"/>
    <x v="1"/>
    <s v="LR-17035"/>
    <s v="Lisa Ryan"/>
    <x v="1"/>
    <x v="0"/>
    <x v="12"/>
    <s v="Texas"/>
    <x v="16"/>
    <x v="2"/>
    <x v="70"/>
    <x v="0"/>
    <x v="1"/>
    <x v="70"/>
    <n v="454.96499999999997"/>
    <n v="5"/>
    <n v="0.3"/>
    <n v="-136.48949999999999"/>
    <n v="318.47549999999995"/>
    <n v="136.48949999999999"/>
    <x v="0"/>
    <x v="8"/>
    <s v="Q3"/>
    <x v="2"/>
  </r>
  <r>
    <n v="9089"/>
    <s v="CA-2015-150308"/>
    <x v="83"/>
    <x v="604"/>
    <x v="1"/>
    <s v="RR-19525"/>
    <s v="Rick Reed"/>
    <x v="1"/>
    <x v="0"/>
    <x v="143"/>
    <s v="North Carolina"/>
    <x v="182"/>
    <x v="0"/>
    <x v="239"/>
    <x v="2"/>
    <x v="7"/>
    <x v="240"/>
    <n v="246.16800000000001"/>
    <n v="3"/>
    <n v="0.2"/>
    <n v="21.5397"/>
    <n v="196.93440000000001"/>
    <n v="49.233600000000003"/>
    <x v="1"/>
    <x v="4"/>
    <s v="Q4"/>
    <x v="0"/>
  </r>
  <r>
    <n v="9090"/>
    <s v="CA-2016-131093"/>
    <x v="42"/>
    <x v="369"/>
    <x v="0"/>
    <s v="TS-21610"/>
    <s v="Troy Staebel"/>
    <x v="0"/>
    <x v="0"/>
    <x v="24"/>
    <s v="Ohio"/>
    <x v="157"/>
    <x v="3"/>
    <x v="235"/>
    <x v="1"/>
    <x v="4"/>
    <x v="236"/>
    <n v="295.39999999999998"/>
    <n v="5"/>
    <n v="0.2"/>
    <n v="-62.772500000000001"/>
    <n v="236.32"/>
    <n v="59.08"/>
    <x v="0"/>
    <x v="8"/>
    <s v="Q3"/>
    <x v="3"/>
  </r>
  <r>
    <n v="9091"/>
    <s v="US-2017-148831"/>
    <x v="119"/>
    <x v="878"/>
    <x v="2"/>
    <s v="AH-10210"/>
    <s v="Alan Hwang"/>
    <x v="0"/>
    <x v="0"/>
    <x v="103"/>
    <s v="Kentucky"/>
    <x v="175"/>
    <x v="0"/>
    <x v="123"/>
    <x v="1"/>
    <x v="4"/>
    <x v="123"/>
    <n v="348.56"/>
    <n v="8"/>
    <n v="0"/>
    <n v="104.568"/>
    <n v="348.56"/>
    <n v="0"/>
    <x v="3"/>
    <x v="2"/>
    <s v="Q4"/>
    <x v="5"/>
  </r>
  <r>
    <n v="9092"/>
    <s v="CA-2015-162950"/>
    <x v="1141"/>
    <x v="1161"/>
    <x v="0"/>
    <s v="DW-13585"/>
    <s v="Dorothy Wardle"/>
    <x v="1"/>
    <x v="0"/>
    <x v="21"/>
    <s v="Ohio"/>
    <x v="411"/>
    <x v="3"/>
    <x v="89"/>
    <x v="1"/>
    <x v="10"/>
    <x v="89"/>
    <n v="15.552"/>
    <n v="3"/>
    <n v="0.2"/>
    <n v="5.4432"/>
    <n v="12.441600000000001"/>
    <n v="3.1104000000000003"/>
    <x v="1"/>
    <x v="1"/>
    <s v="Q2"/>
    <x v="1"/>
  </r>
  <r>
    <n v="9093"/>
    <s v="CA-2015-162950"/>
    <x v="1141"/>
    <x v="1161"/>
    <x v="0"/>
    <s v="DW-13585"/>
    <s v="Dorothy Wardle"/>
    <x v="1"/>
    <x v="0"/>
    <x v="21"/>
    <s v="Ohio"/>
    <x v="411"/>
    <x v="3"/>
    <x v="1162"/>
    <x v="0"/>
    <x v="0"/>
    <x v="1149"/>
    <n v="482.94"/>
    <n v="6"/>
    <n v="0.5"/>
    <n v="-376.69319999999999"/>
    <n v="241.47"/>
    <n v="241.47"/>
    <x v="1"/>
    <x v="1"/>
    <s v="Q2"/>
    <x v="1"/>
  </r>
  <r>
    <n v="9094"/>
    <s v="US-2015-132836"/>
    <x v="932"/>
    <x v="997"/>
    <x v="1"/>
    <s v="AJ-10945"/>
    <s v="Ashley Jarboe"/>
    <x v="0"/>
    <x v="0"/>
    <x v="66"/>
    <s v="Michigan"/>
    <x v="83"/>
    <x v="2"/>
    <x v="1501"/>
    <x v="2"/>
    <x v="7"/>
    <x v="1489"/>
    <n v="299.98"/>
    <n v="2"/>
    <n v="0"/>
    <n v="83.994399999999999"/>
    <n v="299.98"/>
    <n v="0"/>
    <x v="1"/>
    <x v="1"/>
    <s v="Q2"/>
    <x v="2"/>
  </r>
  <r>
    <n v="9095"/>
    <s v="US-2015-132836"/>
    <x v="932"/>
    <x v="997"/>
    <x v="1"/>
    <s v="AJ-10945"/>
    <s v="Ashley Jarboe"/>
    <x v="0"/>
    <x v="0"/>
    <x v="66"/>
    <s v="Michigan"/>
    <x v="83"/>
    <x v="2"/>
    <x v="1080"/>
    <x v="1"/>
    <x v="8"/>
    <x v="1070"/>
    <n v="403.68"/>
    <n v="6"/>
    <n v="0"/>
    <n v="181.65600000000001"/>
    <n v="403.68"/>
    <n v="0"/>
    <x v="1"/>
    <x v="1"/>
    <s v="Q2"/>
    <x v="2"/>
  </r>
  <r>
    <n v="9096"/>
    <s v="US-2015-132836"/>
    <x v="932"/>
    <x v="997"/>
    <x v="1"/>
    <s v="AJ-10945"/>
    <s v="Ashley Jarboe"/>
    <x v="0"/>
    <x v="0"/>
    <x v="66"/>
    <s v="Michigan"/>
    <x v="83"/>
    <x v="2"/>
    <x v="1020"/>
    <x v="2"/>
    <x v="7"/>
    <x v="1011"/>
    <n v="41.9"/>
    <n v="2"/>
    <n v="0"/>
    <n v="11.731999999999999"/>
    <n v="41.9"/>
    <n v="0"/>
    <x v="1"/>
    <x v="1"/>
    <s v="Q2"/>
    <x v="2"/>
  </r>
  <r>
    <n v="9097"/>
    <s v="US-2015-132836"/>
    <x v="932"/>
    <x v="997"/>
    <x v="1"/>
    <s v="AJ-10945"/>
    <s v="Ashley Jarboe"/>
    <x v="0"/>
    <x v="0"/>
    <x v="66"/>
    <s v="Michigan"/>
    <x v="83"/>
    <x v="2"/>
    <x v="1722"/>
    <x v="1"/>
    <x v="2"/>
    <x v="1709"/>
    <n v="28.91"/>
    <n v="7"/>
    <n v="0"/>
    <n v="13.2986"/>
    <n v="28.91"/>
    <n v="0"/>
    <x v="1"/>
    <x v="1"/>
    <s v="Q2"/>
    <x v="2"/>
  </r>
  <r>
    <n v="9098"/>
    <s v="US-2014-158365"/>
    <x v="791"/>
    <x v="139"/>
    <x v="1"/>
    <s v="SV-20785"/>
    <s v="Stewart Visinsky"/>
    <x v="0"/>
    <x v="0"/>
    <x v="41"/>
    <s v="Indiana"/>
    <x v="462"/>
    <x v="2"/>
    <x v="730"/>
    <x v="1"/>
    <x v="10"/>
    <x v="729"/>
    <n v="32.4"/>
    <n v="5"/>
    <n v="0"/>
    <n v="15.552"/>
    <n v="32.4"/>
    <n v="0"/>
    <x v="2"/>
    <x v="3"/>
    <s v="Q2"/>
    <x v="3"/>
  </r>
  <r>
    <n v="9099"/>
    <s v="CA-2017-152933"/>
    <x v="386"/>
    <x v="412"/>
    <x v="1"/>
    <s v="MG-17650"/>
    <s v="Matthew Grinstein"/>
    <x v="2"/>
    <x v="0"/>
    <x v="61"/>
    <s v="Texas"/>
    <x v="176"/>
    <x v="2"/>
    <x v="665"/>
    <x v="2"/>
    <x v="7"/>
    <x v="665"/>
    <n v="369.54399999999998"/>
    <n v="7"/>
    <n v="0.2"/>
    <n v="27.715800000000002"/>
    <n v="295.6352"/>
    <n v="73.908799999999999"/>
    <x v="3"/>
    <x v="2"/>
    <s v="Q4"/>
    <x v="6"/>
  </r>
  <r>
    <n v="9100"/>
    <s v="CA-2017-152933"/>
    <x v="386"/>
    <x v="412"/>
    <x v="1"/>
    <s v="MG-17650"/>
    <s v="Matthew Grinstein"/>
    <x v="2"/>
    <x v="0"/>
    <x v="61"/>
    <s v="Texas"/>
    <x v="176"/>
    <x v="2"/>
    <x v="548"/>
    <x v="1"/>
    <x v="10"/>
    <x v="548"/>
    <n v="10.368"/>
    <n v="2"/>
    <n v="0.2"/>
    <n v="3.7584"/>
    <n v="8.2944000000000013"/>
    <n v="2.0736000000000003"/>
    <x v="3"/>
    <x v="2"/>
    <s v="Q4"/>
    <x v="6"/>
  </r>
  <r>
    <n v="9101"/>
    <s v="CA-2017-152933"/>
    <x v="386"/>
    <x v="412"/>
    <x v="1"/>
    <s v="MG-17650"/>
    <s v="Matthew Grinstein"/>
    <x v="2"/>
    <x v="0"/>
    <x v="61"/>
    <s v="Texas"/>
    <x v="176"/>
    <x v="2"/>
    <x v="764"/>
    <x v="2"/>
    <x v="11"/>
    <x v="763"/>
    <n v="791.88"/>
    <n v="3"/>
    <n v="0.2"/>
    <n v="128.68049999999999"/>
    <n v="633.50400000000002"/>
    <n v="158.376"/>
    <x v="3"/>
    <x v="2"/>
    <s v="Q4"/>
    <x v="6"/>
  </r>
  <r>
    <n v="9102"/>
    <s v="CA-2015-163181"/>
    <x v="209"/>
    <x v="1122"/>
    <x v="1"/>
    <s v="AB-10105"/>
    <s v="Adrian Barton"/>
    <x v="0"/>
    <x v="0"/>
    <x v="12"/>
    <s v="Texas"/>
    <x v="16"/>
    <x v="2"/>
    <x v="32"/>
    <x v="1"/>
    <x v="6"/>
    <x v="32"/>
    <n v="23.64"/>
    <n v="3"/>
    <n v="0.2"/>
    <n v="5.319"/>
    <n v="18.912000000000003"/>
    <n v="4.7280000000000006"/>
    <x v="1"/>
    <x v="0"/>
    <s v="Q4"/>
    <x v="3"/>
  </r>
  <r>
    <n v="9103"/>
    <s v="CA-2015-163181"/>
    <x v="209"/>
    <x v="1122"/>
    <x v="1"/>
    <s v="AB-10105"/>
    <s v="Adrian Barton"/>
    <x v="0"/>
    <x v="0"/>
    <x v="12"/>
    <s v="Texas"/>
    <x v="16"/>
    <x v="2"/>
    <x v="45"/>
    <x v="1"/>
    <x v="4"/>
    <x v="45"/>
    <n v="84.784000000000006"/>
    <n v="2"/>
    <n v="0.2"/>
    <n v="-16.956800000000001"/>
    <n v="67.827200000000005"/>
    <n v="16.956800000000001"/>
    <x v="1"/>
    <x v="0"/>
    <s v="Q4"/>
    <x v="3"/>
  </r>
  <r>
    <n v="9104"/>
    <s v="CA-2015-163181"/>
    <x v="209"/>
    <x v="1122"/>
    <x v="1"/>
    <s v="AB-10105"/>
    <s v="Adrian Barton"/>
    <x v="0"/>
    <x v="0"/>
    <x v="12"/>
    <s v="Texas"/>
    <x v="16"/>
    <x v="2"/>
    <x v="1525"/>
    <x v="0"/>
    <x v="5"/>
    <x v="1512"/>
    <n v="64.959999999999994"/>
    <n v="5"/>
    <n v="0.6"/>
    <n v="-84.447999999999993"/>
    <n v="25.983999999999998"/>
    <n v="38.975999999999992"/>
    <x v="1"/>
    <x v="0"/>
    <s v="Q4"/>
    <x v="3"/>
  </r>
  <r>
    <n v="9105"/>
    <s v="CA-2015-163181"/>
    <x v="209"/>
    <x v="1122"/>
    <x v="1"/>
    <s v="AB-10105"/>
    <s v="Adrian Barton"/>
    <x v="0"/>
    <x v="0"/>
    <x v="12"/>
    <s v="Texas"/>
    <x v="16"/>
    <x v="2"/>
    <x v="27"/>
    <x v="1"/>
    <x v="8"/>
    <x v="27"/>
    <n v="32.06"/>
    <n v="10"/>
    <n v="0.8"/>
    <n v="-51.295999999999999"/>
    <n v="6.411999999999999"/>
    <n v="25.648000000000003"/>
    <x v="1"/>
    <x v="0"/>
    <s v="Q4"/>
    <x v="3"/>
  </r>
  <r>
    <n v="9106"/>
    <s v="CA-2015-163181"/>
    <x v="209"/>
    <x v="1122"/>
    <x v="1"/>
    <s v="AB-10105"/>
    <s v="Adrian Barton"/>
    <x v="0"/>
    <x v="0"/>
    <x v="12"/>
    <s v="Texas"/>
    <x v="16"/>
    <x v="2"/>
    <x v="1667"/>
    <x v="1"/>
    <x v="4"/>
    <x v="1655"/>
    <n v="177.648"/>
    <n v="2"/>
    <n v="0.2"/>
    <n v="-28.867799999999999"/>
    <n v="142.11840000000001"/>
    <n v="35.529600000000002"/>
    <x v="1"/>
    <x v="0"/>
    <s v="Q4"/>
    <x v="3"/>
  </r>
  <r>
    <n v="9107"/>
    <s v="CA-2015-163181"/>
    <x v="209"/>
    <x v="1122"/>
    <x v="1"/>
    <s v="AB-10105"/>
    <s v="Adrian Barton"/>
    <x v="0"/>
    <x v="0"/>
    <x v="12"/>
    <s v="Texas"/>
    <x v="16"/>
    <x v="2"/>
    <x v="1616"/>
    <x v="2"/>
    <x v="15"/>
    <x v="1607"/>
    <n v="287.91000000000003"/>
    <n v="3"/>
    <n v="0.4"/>
    <n v="33.589500000000001"/>
    <n v="172.74600000000001"/>
    <n v="115.16400000000002"/>
    <x v="1"/>
    <x v="0"/>
    <s v="Q4"/>
    <x v="3"/>
  </r>
  <r>
    <n v="9108"/>
    <s v="CA-2015-132941"/>
    <x v="442"/>
    <x v="311"/>
    <x v="2"/>
    <s v="MM-18280"/>
    <s v="Muhammed MacIntyre"/>
    <x v="1"/>
    <x v="0"/>
    <x v="319"/>
    <s v="Texas"/>
    <x v="397"/>
    <x v="2"/>
    <x v="1352"/>
    <x v="1"/>
    <x v="14"/>
    <x v="1338"/>
    <n v="22.367999999999999"/>
    <n v="2"/>
    <n v="0.2"/>
    <n v="1.6776"/>
    <n v="17.894400000000001"/>
    <n v="4.4736000000000002"/>
    <x v="1"/>
    <x v="5"/>
    <s v="Q2"/>
    <x v="2"/>
  </r>
  <r>
    <n v="9109"/>
    <s v="CA-2015-132941"/>
    <x v="442"/>
    <x v="311"/>
    <x v="2"/>
    <s v="MM-18280"/>
    <s v="Muhammed MacIntyre"/>
    <x v="1"/>
    <x v="0"/>
    <x v="319"/>
    <s v="Texas"/>
    <x v="397"/>
    <x v="2"/>
    <x v="1215"/>
    <x v="1"/>
    <x v="10"/>
    <x v="1199"/>
    <n v="32.368000000000002"/>
    <n v="7"/>
    <n v="0.2"/>
    <n v="11.7334"/>
    <n v="25.894400000000005"/>
    <n v="6.4736000000000011"/>
    <x v="1"/>
    <x v="5"/>
    <s v="Q2"/>
    <x v="2"/>
  </r>
  <r>
    <n v="9110"/>
    <s v="CA-2015-132941"/>
    <x v="442"/>
    <x v="311"/>
    <x v="2"/>
    <s v="MM-18280"/>
    <s v="Muhammed MacIntyre"/>
    <x v="1"/>
    <x v="0"/>
    <x v="319"/>
    <s v="Texas"/>
    <x v="397"/>
    <x v="2"/>
    <x v="1301"/>
    <x v="2"/>
    <x v="11"/>
    <x v="1286"/>
    <n v="207.98400000000001"/>
    <n v="2"/>
    <n v="0.2"/>
    <n v="36.397199999999998"/>
    <n v="166.38720000000001"/>
    <n v="41.596800000000002"/>
    <x v="1"/>
    <x v="5"/>
    <s v="Q2"/>
    <x v="2"/>
  </r>
  <r>
    <n v="9111"/>
    <s v="CA-2014-132010"/>
    <x v="303"/>
    <x v="323"/>
    <x v="2"/>
    <s v="MA-17995"/>
    <s v="Michelle Arnett"/>
    <x v="2"/>
    <x v="0"/>
    <x v="102"/>
    <s v="Virginia"/>
    <x v="195"/>
    <x v="0"/>
    <x v="1047"/>
    <x v="1"/>
    <x v="12"/>
    <x v="1036"/>
    <n v="36.4"/>
    <n v="5"/>
    <n v="0"/>
    <n v="17.472000000000001"/>
    <n v="36.4"/>
    <n v="0"/>
    <x v="2"/>
    <x v="2"/>
    <s v="Q4"/>
    <x v="2"/>
  </r>
  <r>
    <n v="9112"/>
    <s v="CA-2014-132010"/>
    <x v="303"/>
    <x v="323"/>
    <x v="2"/>
    <s v="MA-17995"/>
    <s v="Michelle Arnett"/>
    <x v="2"/>
    <x v="0"/>
    <x v="102"/>
    <s v="Virginia"/>
    <x v="195"/>
    <x v="0"/>
    <x v="1690"/>
    <x v="2"/>
    <x v="11"/>
    <x v="1678"/>
    <n v="22.96"/>
    <n v="2"/>
    <n v="0"/>
    <n v="4.3624000000000001"/>
    <n v="22.96"/>
    <n v="0"/>
    <x v="2"/>
    <x v="2"/>
    <s v="Q4"/>
    <x v="2"/>
  </r>
  <r>
    <n v="9113"/>
    <s v="CA-2014-132010"/>
    <x v="303"/>
    <x v="323"/>
    <x v="2"/>
    <s v="MA-17995"/>
    <s v="Michelle Arnett"/>
    <x v="2"/>
    <x v="0"/>
    <x v="102"/>
    <s v="Virginia"/>
    <x v="195"/>
    <x v="0"/>
    <x v="1819"/>
    <x v="1"/>
    <x v="4"/>
    <x v="1808"/>
    <n v="315.2"/>
    <n v="4"/>
    <n v="0"/>
    <n v="6.3040000000000003"/>
    <n v="315.2"/>
    <n v="0"/>
    <x v="2"/>
    <x v="2"/>
    <s v="Q4"/>
    <x v="2"/>
  </r>
  <r>
    <n v="9114"/>
    <s v="CA-2014-132010"/>
    <x v="303"/>
    <x v="323"/>
    <x v="2"/>
    <s v="MA-17995"/>
    <s v="Michelle Arnett"/>
    <x v="2"/>
    <x v="0"/>
    <x v="102"/>
    <s v="Virginia"/>
    <x v="195"/>
    <x v="0"/>
    <x v="881"/>
    <x v="1"/>
    <x v="8"/>
    <x v="875"/>
    <n v="15.18"/>
    <n v="3"/>
    <n v="0"/>
    <n v="7.1345999999999998"/>
    <n v="15.18"/>
    <n v="0"/>
    <x v="2"/>
    <x v="2"/>
    <s v="Q4"/>
    <x v="2"/>
  </r>
  <r>
    <n v="9115"/>
    <s v="CA-2016-135461"/>
    <x v="569"/>
    <x v="1156"/>
    <x v="0"/>
    <s v="EB-13975"/>
    <s v="Erica Bern"/>
    <x v="1"/>
    <x v="0"/>
    <x v="1"/>
    <s v="California"/>
    <x v="13"/>
    <x v="1"/>
    <x v="1807"/>
    <x v="2"/>
    <x v="7"/>
    <x v="1797"/>
    <n v="623.96"/>
    <n v="5"/>
    <n v="0.2"/>
    <n v="38.997500000000002"/>
    <n v="499.16800000000006"/>
    <n v="124.79200000000002"/>
    <x v="0"/>
    <x v="11"/>
    <s v="Q1"/>
    <x v="1"/>
  </r>
  <r>
    <n v="9116"/>
    <s v="CA-2017-153045"/>
    <x v="617"/>
    <x v="1312"/>
    <x v="0"/>
    <s v="NS-18505"/>
    <s v="Neola Schneider"/>
    <x v="0"/>
    <x v="0"/>
    <x v="10"/>
    <s v="Pennsylvania"/>
    <x v="11"/>
    <x v="3"/>
    <x v="1118"/>
    <x v="2"/>
    <x v="7"/>
    <x v="1106"/>
    <n v="429.6"/>
    <n v="2"/>
    <n v="0.4"/>
    <n v="-93.08"/>
    <n v="257.76"/>
    <n v="171.84000000000003"/>
    <x v="3"/>
    <x v="9"/>
    <s v="Q1"/>
    <x v="6"/>
  </r>
  <r>
    <n v="9117"/>
    <s v="CA-2017-153045"/>
    <x v="617"/>
    <x v="1312"/>
    <x v="0"/>
    <s v="NS-18505"/>
    <s v="Neola Schneider"/>
    <x v="0"/>
    <x v="0"/>
    <x v="10"/>
    <s v="Pennsylvania"/>
    <x v="11"/>
    <x v="3"/>
    <x v="561"/>
    <x v="0"/>
    <x v="5"/>
    <x v="560"/>
    <n v="31.968"/>
    <n v="2"/>
    <n v="0.2"/>
    <n v="6.3936000000000002"/>
    <n v="25.574400000000001"/>
    <n v="6.3936000000000002"/>
    <x v="3"/>
    <x v="9"/>
    <s v="Q1"/>
    <x v="6"/>
  </r>
  <r>
    <n v="9118"/>
    <s v="CA-2017-153045"/>
    <x v="617"/>
    <x v="1312"/>
    <x v="0"/>
    <s v="NS-18505"/>
    <s v="Neola Schneider"/>
    <x v="0"/>
    <x v="0"/>
    <x v="10"/>
    <s v="Pennsylvania"/>
    <x v="11"/>
    <x v="3"/>
    <x v="774"/>
    <x v="0"/>
    <x v="1"/>
    <x v="773"/>
    <n v="887.27099999999996"/>
    <n v="3"/>
    <n v="0.3"/>
    <n v="-63.3765"/>
    <n v="621.08969999999988"/>
    <n v="266.18129999999996"/>
    <x v="3"/>
    <x v="9"/>
    <s v="Q1"/>
    <x v="6"/>
  </r>
  <r>
    <n v="9119"/>
    <s v="CA-2017-153045"/>
    <x v="617"/>
    <x v="1312"/>
    <x v="0"/>
    <s v="NS-18505"/>
    <s v="Neola Schneider"/>
    <x v="0"/>
    <x v="0"/>
    <x v="10"/>
    <s v="Pennsylvania"/>
    <x v="11"/>
    <x v="3"/>
    <x v="987"/>
    <x v="1"/>
    <x v="10"/>
    <x v="980"/>
    <n v="21.696000000000002"/>
    <n v="4"/>
    <n v="0.2"/>
    <n v="7.0511999999999997"/>
    <n v="17.356800000000003"/>
    <n v="4.3392000000000008"/>
    <x v="3"/>
    <x v="9"/>
    <s v="Q1"/>
    <x v="6"/>
  </r>
  <r>
    <n v="9120"/>
    <s v="US-2016-155971"/>
    <x v="112"/>
    <x v="841"/>
    <x v="1"/>
    <s v="RB-19795"/>
    <s v="Ross Baird"/>
    <x v="2"/>
    <x v="0"/>
    <x v="1"/>
    <s v="California"/>
    <x v="1"/>
    <x v="1"/>
    <x v="816"/>
    <x v="1"/>
    <x v="2"/>
    <x v="812"/>
    <n v="22.05"/>
    <n v="7"/>
    <n v="0"/>
    <n v="10.584"/>
    <n v="22.05"/>
    <n v="0"/>
    <x v="0"/>
    <x v="1"/>
    <s v="Q2"/>
    <x v="2"/>
  </r>
  <r>
    <n v="9121"/>
    <s v="US-2016-155971"/>
    <x v="112"/>
    <x v="841"/>
    <x v="1"/>
    <s v="RB-19795"/>
    <s v="Ross Baird"/>
    <x v="2"/>
    <x v="0"/>
    <x v="1"/>
    <s v="California"/>
    <x v="1"/>
    <x v="1"/>
    <x v="1849"/>
    <x v="1"/>
    <x v="10"/>
    <x v="1837"/>
    <n v="99.9"/>
    <n v="5"/>
    <n v="0"/>
    <n v="46.953000000000003"/>
    <n v="99.9"/>
    <n v="0"/>
    <x v="0"/>
    <x v="1"/>
    <s v="Q2"/>
    <x v="2"/>
  </r>
  <r>
    <n v="9122"/>
    <s v="CA-2017-122007"/>
    <x v="257"/>
    <x v="1051"/>
    <x v="0"/>
    <s v="JK-15325"/>
    <s v="Jason Klamczynski"/>
    <x v="1"/>
    <x v="0"/>
    <x v="1"/>
    <s v="California"/>
    <x v="3"/>
    <x v="1"/>
    <x v="95"/>
    <x v="1"/>
    <x v="9"/>
    <x v="95"/>
    <n v="90.86"/>
    <n v="7"/>
    <n v="0"/>
    <n v="26.349399999999999"/>
    <n v="90.86"/>
    <n v="0"/>
    <x v="3"/>
    <x v="10"/>
    <s v="Q1"/>
    <x v="3"/>
  </r>
  <r>
    <n v="9123"/>
    <s v="CA-2017-162250"/>
    <x v="221"/>
    <x v="865"/>
    <x v="3"/>
    <s v="PR-18880"/>
    <s v="Patrick Ryan"/>
    <x v="0"/>
    <x v="0"/>
    <x v="8"/>
    <s v="California"/>
    <x v="9"/>
    <x v="1"/>
    <x v="565"/>
    <x v="1"/>
    <x v="10"/>
    <x v="565"/>
    <n v="7.78"/>
    <n v="1"/>
    <n v="0"/>
    <n v="3.5009999999999999"/>
    <n v="7.78"/>
    <n v="0"/>
    <x v="3"/>
    <x v="0"/>
    <s v="Q4"/>
    <x v="5"/>
  </r>
  <r>
    <n v="9124"/>
    <s v="US-2016-158288"/>
    <x v="491"/>
    <x v="940"/>
    <x v="0"/>
    <s v="EH-13945"/>
    <s v="Eric Hoffmann"/>
    <x v="0"/>
    <x v="0"/>
    <x v="10"/>
    <s v="Pennsylvania"/>
    <x v="74"/>
    <x v="3"/>
    <x v="705"/>
    <x v="1"/>
    <x v="8"/>
    <x v="705"/>
    <n v="78.759"/>
    <n v="9"/>
    <n v="0.7"/>
    <n v="-57.756599999999999"/>
    <n v="23.627700000000004"/>
    <n v="55.131299999999996"/>
    <x v="0"/>
    <x v="0"/>
    <s v="Q4"/>
    <x v="3"/>
  </r>
  <r>
    <n v="9125"/>
    <s v="CA-2016-128916"/>
    <x v="298"/>
    <x v="428"/>
    <x v="0"/>
    <s v="MA-17560"/>
    <s v="Matt Abelman"/>
    <x v="2"/>
    <x v="0"/>
    <x v="12"/>
    <s v="Texas"/>
    <x v="32"/>
    <x v="2"/>
    <x v="740"/>
    <x v="0"/>
    <x v="5"/>
    <x v="222"/>
    <n v="9.5519999999999996"/>
    <n v="3"/>
    <n v="0.6"/>
    <n v="-3.8208000000000002"/>
    <n v="3.8208000000000002"/>
    <n v="5.7311999999999994"/>
    <x v="0"/>
    <x v="6"/>
    <s v="Q3"/>
    <x v="6"/>
  </r>
  <r>
    <n v="9126"/>
    <s v="CA-2016-128916"/>
    <x v="298"/>
    <x v="428"/>
    <x v="0"/>
    <s v="MA-17560"/>
    <s v="Matt Abelman"/>
    <x v="2"/>
    <x v="0"/>
    <x v="12"/>
    <s v="Texas"/>
    <x v="32"/>
    <x v="2"/>
    <x v="1533"/>
    <x v="0"/>
    <x v="5"/>
    <x v="1521"/>
    <n v="5.3440000000000003"/>
    <n v="4"/>
    <n v="0.6"/>
    <n v="-2.1375999999999999"/>
    <n v="2.1376000000000004"/>
    <n v="3.2063999999999999"/>
    <x v="0"/>
    <x v="6"/>
    <s v="Q3"/>
    <x v="6"/>
  </r>
  <r>
    <n v="9127"/>
    <s v="CA-2015-157028"/>
    <x v="109"/>
    <x v="253"/>
    <x v="1"/>
    <s v="MA-17995"/>
    <s v="Michelle Arnett"/>
    <x v="2"/>
    <x v="0"/>
    <x v="324"/>
    <s v="New Mexico"/>
    <x v="403"/>
    <x v="1"/>
    <x v="154"/>
    <x v="1"/>
    <x v="6"/>
    <x v="155"/>
    <n v="8.2799999999999994"/>
    <n v="2"/>
    <n v="0"/>
    <n v="3.4775999999999998"/>
    <n v="8.2799999999999994"/>
    <n v="0"/>
    <x v="1"/>
    <x v="0"/>
    <s v="Q4"/>
    <x v="3"/>
  </r>
  <r>
    <n v="9128"/>
    <s v="CA-2017-112473"/>
    <x v="1126"/>
    <x v="777"/>
    <x v="1"/>
    <s v="JL-15505"/>
    <s v="Jeremy Lonsdale"/>
    <x v="0"/>
    <x v="0"/>
    <x v="12"/>
    <s v="Texas"/>
    <x v="32"/>
    <x v="2"/>
    <x v="1751"/>
    <x v="1"/>
    <x v="4"/>
    <x v="1741"/>
    <n v="50.136000000000003"/>
    <n v="3"/>
    <n v="0.2"/>
    <n v="-11.2806"/>
    <n v="40.108800000000002"/>
    <n v="10.027200000000001"/>
    <x v="3"/>
    <x v="5"/>
    <s v="Q2"/>
    <x v="6"/>
  </r>
  <r>
    <n v="9129"/>
    <s v="US-2017-147655"/>
    <x v="507"/>
    <x v="559"/>
    <x v="2"/>
    <s v="AS-10045"/>
    <s v="Aaron Smayling"/>
    <x v="1"/>
    <x v="0"/>
    <x v="252"/>
    <s v="Oregon"/>
    <x v="312"/>
    <x v="1"/>
    <x v="735"/>
    <x v="1"/>
    <x v="8"/>
    <x v="734"/>
    <n v="88.073999999999998"/>
    <n v="7"/>
    <n v="0.7"/>
    <n v="-58.716000000000001"/>
    <n v="26.422200000000004"/>
    <n v="61.651799999999994"/>
    <x v="3"/>
    <x v="8"/>
    <s v="Q3"/>
    <x v="2"/>
  </r>
  <r>
    <n v="9130"/>
    <s v="CA-2016-130911"/>
    <x v="830"/>
    <x v="1028"/>
    <x v="0"/>
    <s v="DC-12850"/>
    <s v="Dan Campbell"/>
    <x v="0"/>
    <x v="0"/>
    <x v="138"/>
    <s v="Ohio"/>
    <x v="177"/>
    <x v="3"/>
    <x v="1373"/>
    <x v="0"/>
    <x v="0"/>
    <x v="1358"/>
    <n v="301.47000000000003"/>
    <n v="3"/>
    <n v="0.5"/>
    <n v="-241.17599999999999"/>
    <n v="150.73500000000001"/>
    <n v="150.73500000000001"/>
    <x v="0"/>
    <x v="10"/>
    <s v="Q1"/>
    <x v="6"/>
  </r>
  <r>
    <n v="9131"/>
    <s v="CA-2016-130911"/>
    <x v="830"/>
    <x v="1028"/>
    <x v="0"/>
    <s v="DC-12850"/>
    <s v="Dan Campbell"/>
    <x v="0"/>
    <x v="0"/>
    <x v="138"/>
    <s v="Ohio"/>
    <x v="177"/>
    <x v="3"/>
    <x v="1132"/>
    <x v="1"/>
    <x v="6"/>
    <x v="1120"/>
    <n v="18.655999999999999"/>
    <n v="2"/>
    <n v="0.2"/>
    <n v="1.6324000000000001"/>
    <n v="14.924799999999999"/>
    <n v="3.7311999999999999"/>
    <x v="0"/>
    <x v="10"/>
    <s v="Q1"/>
    <x v="6"/>
  </r>
  <r>
    <n v="9132"/>
    <s v="CA-2017-100055"/>
    <x v="39"/>
    <x v="777"/>
    <x v="1"/>
    <s v="MD-17860"/>
    <s v="Michael Dominguez"/>
    <x v="1"/>
    <x v="0"/>
    <x v="517"/>
    <s v="Maryland"/>
    <x v="614"/>
    <x v="3"/>
    <x v="1001"/>
    <x v="0"/>
    <x v="5"/>
    <x v="993"/>
    <n v="27.46"/>
    <n v="2"/>
    <n v="0"/>
    <n v="9.8856000000000002"/>
    <n v="27.46"/>
    <n v="0"/>
    <x v="3"/>
    <x v="5"/>
    <s v="Q2"/>
    <x v="1"/>
  </r>
  <r>
    <n v="9133"/>
    <s v="CA-2017-100055"/>
    <x v="39"/>
    <x v="777"/>
    <x v="1"/>
    <s v="MD-17860"/>
    <s v="Michael Dominguez"/>
    <x v="1"/>
    <x v="0"/>
    <x v="517"/>
    <s v="Maryland"/>
    <x v="614"/>
    <x v="3"/>
    <x v="586"/>
    <x v="1"/>
    <x v="9"/>
    <x v="586"/>
    <n v="125.13"/>
    <n v="3"/>
    <n v="0"/>
    <n v="36.287700000000001"/>
    <n v="125.13"/>
    <n v="0"/>
    <x v="3"/>
    <x v="5"/>
    <s v="Q2"/>
    <x v="1"/>
  </r>
  <r>
    <n v="9134"/>
    <s v="CA-2015-157805"/>
    <x v="284"/>
    <x v="136"/>
    <x v="1"/>
    <s v="RH-19510"/>
    <s v="Rick Huthwaite"/>
    <x v="2"/>
    <x v="0"/>
    <x v="70"/>
    <s v="California"/>
    <x v="88"/>
    <x v="1"/>
    <x v="872"/>
    <x v="2"/>
    <x v="7"/>
    <x v="866"/>
    <n v="555.96"/>
    <n v="5"/>
    <n v="0.2"/>
    <n v="41.697000000000003"/>
    <n v="444.76800000000003"/>
    <n v="111.19200000000001"/>
    <x v="1"/>
    <x v="6"/>
    <s v="Q3"/>
    <x v="2"/>
  </r>
  <r>
    <n v="9135"/>
    <s v="CA-2016-124254"/>
    <x v="408"/>
    <x v="229"/>
    <x v="1"/>
    <s v="TB-21175"/>
    <s v="Thomas Boland"/>
    <x v="1"/>
    <x v="0"/>
    <x v="481"/>
    <s v="North Carolina"/>
    <x v="574"/>
    <x v="0"/>
    <x v="398"/>
    <x v="1"/>
    <x v="4"/>
    <x v="399"/>
    <n v="129.55199999999999"/>
    <n v="3"/>
    <n v="0.2"/>
    <n v="-22.671600000000002"/>
    <n v="103.6416"/>
    <n v="25.910399999999999"/>
    <x v="0"/>
    <x v="3"/>
    <s v="Q2"/>
    <x v="0"/>
  </r>
  <r>
    <n v="9136"/>
    <s v="CA-2016-124254"/>
    <x v="408"/>
    <x v="229"/>
    <x v="1"/>
    <s v="TB-21175"/>
    <s v="Thomas Boland"/>
    <x v="1"/>
    <x v="0"/>
    <x v="481"/>
    <s v="North Carolina"/>
    <x v="574"/>
    <x v="0"/>
    <x v="391"/>
    <x v="1"/>
    <x v="4"/>
    <x v="392"/>
    <n v="51.984000000000002"/>
    <n v="1"/>
    <n v="0.2"/>
    <n v="-5.1984000000000004"/>
    <n v="41.587200000000003"/>
    <n v="10.396800000000001"/>
    <x v="0"/>
    <x v="3"/>
    <s v="Q2"/>
    <x v="0"/>
  </r>
  <r>
    <n v="9137"/>
    <s v="CA-2016-124254"/>
    <x v="408"/>
    <x v="229"/>
    <x v="1"/>
    <s v="TB-21175"/>
    <s v="Thomas Boland"/>
    <x v="1"/>
    <x v="0"/>
    <x v="481"/>
    <s v="North Carolina"/>
    <x v="574"/>
    <x v="0"/>
    <x v="1671"/>
    <x v="1"/>
    <x v="10"/>
    <x v="1659"/>
    <n v="10.272"/>
    <n v="3"/>
    <n v="0.2"/>
    <n v="3.4668000000000001"/>
    <n v="8.2176000000000009"/>
    <n v="2.0544000000000002"/>
    <x v="0"/>
    <x v="3"/>
    <s v="Q2"/>
    <x v="0"/>
  </r>
  <r>
    <n v="9138"/>
    <s v="CA-2014-123400"/>
    <x v="563"/>
    <x v="682"/>
    <x v="1"/>
    <s v="EB-13930"/>
    <s v="Eric Barreto"/>
    <x v="0"/>
    <x v="0"/>
    <x v="84"/>
    <s v="Florida"/>
    <x v="104"/>
    <x v="0"/>
    <x v="997"/>
    <x v="1"/>
    <x v="8"/>
    <x v="989"/>
    <n v="18.335999999999999"/>
    <n v="2"/>
    <n v="0.7"/>
    <n v="-12.224"/>
    <n v="5.5008000000000008"/>
    <n v="12.835199999999999"/>
    <x v="2"/>
    <x v="11"/>
    <s v="Q1"/>
    <x v="1"/>
  </r>
  <r>
    <n v="9139"/>
    <s v="CA-2014-123400"/>
    <x v="563"/>
    <x v="682"/>
    <x v="1"/>
    <s v="EB-13930"/>
    <s v="Eric Barreto"/>
    <x v="0"/>
    <x v="0"/>
    <x v="84"/>
    <s v="Florida"/>
    <x v="104"/>
    <x v="0"/>
    <x v="1409"/>
    <x v="2"/>
    <x v="7"/>
    <x v="1396"/>
    <n v="180.96"/>
    <n v="5"/>
    <n v="0.2"/>
    <n v="13.571999999999999"/>
    <n v="144.768"/>
    <n v="36.192"/>
    <x v="2"/>
    <x v="11"/>
    <s v="Q1"/>
    <x v="1"/>
  </r>
  <r>
    <n v="9140"/>
    <s v="CA-2014-106971"/>
    <x v="814"/>
    <x v="1313"/>
    <x v="1"/>
    <s v="BM-11785"/>
    <s v="Bryan Mills"/>
    <x v="0"/>
    <x v="0"/>
    <x v="452"/>
    <s v="Illinois"/>
    <x v="545"/>
    <x v="2"/>
    <x v="106"/>
    <x v="2"/>
    <x v="11"/>
    <x v="106"/>
    <n v="475.94400000000002"/>
    <n v="7"/>
    <n v="0.2"/>
    <n v="95.188800000000001"/>
    <n v="380.75520000000006"/>
    <n v="95.188800000000015"/>
    <x v="2"/>
    <x v="8"/>
    <s v="Q3"/>
    <x v="0"/>
  </r>
  <r>
    <n v="9141"/>
    <s v="CA-2017-123029"/>
    <x v="1033"/>
    <x v="725"/>
    <x v="0"/>
    <s v="BT-11530"/>
    <s v="Bradley Talbott"/>
    <x v="2"/>
    <x v="0"/>
    <x v="1"/>
    <s v="California"/>
    <x v="13"/>
    <x v="1"/>
    <x v="657"/>
    <x v="2"/>
    <x v="11"/>
    <x v="657"/>
    <n v="159.97999999999999"/>
    <n v="2"/>
    <n v="0"/>
    <n v="47.994"/>
    <n v="159.97999999999999"/>
    <n v="0"/>
    <x v="3"/>
    <x v="8"/>
    <s v="Q3"/>
    <x v="3"/>
  </r>
  <r>
    <n v="9142"/>
    <s v="CA-2016-139409"/>
    <x v="64"/>
    <x v="62"/>
    <x v="2"/>
    <s v="FW-14395"/>
    <s v="Fred Wasserman"/>
    <x v="1"/>
    <x v="0"/>
    <x v="20"/>
    <s v="New York"/>
    <x v="164"/>
    <x v="3"/>
    <x v="47"/>
    <x v="2"/>
    <x v="7"/>
    <x v="47"/>
    <n v="43.6"/>
    <n v="4"/>
    <n v="0"/>
    <n v="12.208"/>
    <n v="43.6"/>
    <n v="0"/>
    <x v="0"/>
    <x v="8"/>
    <s v="Q3"/>
    <x v="2"/>
  </r>
  <r>
    <n v="9143"/>
    <s v="US-2017-166688"/>
    <x v="968"/>
    <x v="393"/>
    <x v="1"/>
    <s v="RD-19480"/>
    <s v="Rick Duston"/>
    <x v="0"/>
    <x v="0"/>
    <x v="98"/>
    <s v="Nevada"/>
    <x v="121"/>
    <x v="1"/>
    <x v="1499"/>
    <x v="1"/>
    <x v="8"/>
    <x v="1487"/>
    <n v="8.2880000000000003"/>
    <n v="2"/>
    <n v="0.2"/>
    <n v="3.0044"/>
    <n v="6.6304000000000007"/>
    <n v="1.6576000000000002"/>
    <x v="3"/>
    <x v="5"/>
    <s v="Q2"/>
    <x v="3"/>
  </r>
  <r>
    <n v="9144"/>
    <s v="US-2017-166688"/>
    <x v="968"/>
    <x v="393"/>
    <x v="1"/>
    <s v="RD-19480"/>
    <s v="Rick Duston"/>
    <x v="0"/>
    <x v="0"/>
    <x v="98"/>
    <s v="Nevada"/>
    <x v="121"/>
    <x v="1"/>
    <x v="1807"/>
    <x v="2"/>
    <x v="7"/>
    <x v="1797"/>
    <n v="1123.1279999999999"/>
    <n v="9"/>
    <n v="0.2"/>
    <n v="70.195499999999996"/>
    <n v="898.50239999999997"/>
    <n v="224.62559999999999"/>
    <x v="3"/>
    <x v="5"/>
    <s v="Q2"/>
    <x v="3"/>
  </r>
  <r>
    <n v="9145"/>
    <s v="US-2017-166688"/>
    <x v="968"/>
    <x v="393"/>
    <x v="1"/>
    <s v="RD-19480"/>
    <s v="Rick Duston"/>
    <x v="0"/>
    <x v="0"/>
    <x v="98"/>
    <s v="Nevada"/>
    <x v="121"/>
    <x v="1"/>
    <x v="95"/>
    <x v="1"/>
    <x v="9"/>
    <x v="95"/>
    <n v="64.900000000000006"/>
    <n v="5"/>
    <n v="0"/>
    <n v="18.821000000000002"/>
    <n v="64.900000000000006"/>
    <n v="0"/>
    <x v="3"/>
    <x v="5"/>
    <s v="Q2"/>
    <x v="3"/>
  </r>
  <r>
    <n v="9146"/>
    <s v="CA-2015-126970"/>
    <x v="1181"/>
    <x v="488"/>
    <x v="1"/>
    <s v="TP-21130"/>
    <s v="Theone Pippenger"/>
    <x v="0"/>
    <x v="0"/>
    <x v="14"/>
    <s v="Illinois"/>
    <x v="17"/>
    <x v="2"/>
    <x v="605"/>
    <x v="1"/>
    <x v="8"/>
    <x v="605"/>
    <n v="2.8079999999999998"/>
    <n v="3"/>
    <n v="0.8"/>
    <n v="-4.4927999999999999"/>
    <n v="0.56159999999999988"/>
    <n v="2.2464"/>
    <x v="1"/>
    <x v="8"/>
    <s v="Q3"/>
    <x v="1"/>
  </r>
  <r>
    <n v="9147"/>
    <s v="US-2016-165505"/>
    <x v="1156"/>
    <x v="1040"/>
    <x v="1"/>
    <s v="CB-12535"/>
    <s v="Claudia Bergmann"/>
    <x v="1"/>
    <x v="0"/>
    <x v="140"/>
    <s v="Vermont"/>
    <x v="369"/>
    <x v="3"/>
    <x v="1135"/>
    <x v="2"/>
    <x v="11"/>
    <x v="1123"/>
    <n v="99.98"/>
    <n v="2"/>
    <n v="0"/>
    <n v="42.991399999999999"/>
    <n v="99.98"/>
    <n v="0"/>
    <x v="0"/>
    <x v="9"/>
    <s v="Q1"/>
    <x v="3"/>
  </r>
  <r>
    <n v="9148"/>
    <s v="US-2016-165505"/>
    <x v="1156"/>
    <x v="1040"/>
    <x v="1"/>
    <s v="CB-12535"/>
    <s v="Claudia Bergmann"/>
    <x v="1"/>
    <x v="0"/>
    <x v="140"/>
    <s v="Vermont"/>
    <x v="369"/>
    <x v="3"/>
    <x v="1850"/>
    <x v="1"/>
    <x v="6"/>
    <x v="1838"/>
    <n v="8.0399999999999991"/>
    <n v="6"/>
    <n v="0"/>
    <n v="2.7336"/>
    <n v="8.0399999999999991"/>
    <n v="0"/>
    <x v="0"/>
    <x v="9"/>
    <s v="Q1"/>
    <x v="3"/>
  </r>
  <r>
    <n v="9149"/>
    <s v="US-2016-165505"/>
    <x v="1156"/>
    <x v="1040"/>
    <x v="1"/>
    <s v="CB-12535"/>
    <s v="Claudia Bergmann"/>
    <x v="1"/>
    <x v="0"/>
    <x v="140"/>
    <s v="Vermont"/>
    <x v="369"/>
    <x v="3"/>
    <x v="772"/>
    <x v="1"/>
    <x v="4"/>
    <x v="771"/>
    <n v="1564.29"/>
    <n v="13"/>
    <n v="0"/>
    <n v="406.71539999999999"/>
    <n v="1564.29"/>
    <n v="0"/>
    <x v="0"/>
    <x v="9"/>
    <s v="Q1"/>
    <x v="3"/>
  </r>
  <r>
    <n v="9150"/>
    <s v="US-2014-157070"/>
    <x v="106"/>
    <x v="104"/>
    <x v="1"/>
    <s v="QJ-19255"/>
    <s v="Quincy Jones"/>
    <x v="1"/>
    <x v="0"/>
    <x v="66"/>
    <s v="Michigan"/>
    <x v="151"/>
    <x v="2"/>
    <x v="1002"/>
    <x v="1"/>
    <x v="8"/>
    <x v="994"/>
    <n v="138.56"/>
    <n v="4"/>
    <n v="0"/>
    <n v="66.508799999999994"/>
    <n v="138.56"/>
    <n v="0"/>
    <x v="2"/>
    <x v="1"/>
    <s v="Q2"/>
    <x v="1"/>
  </r>
  <r>
    <n v="9151"/>
    <s v="US-2014-157070"/>
    <x v="106"/>
    <x v="104"/>
    <x v="1"/>
    <s v="QJ-19255"/>
    <s v="Quincy Jones"/>
    <x v="1"/>
    <x v="0"/>
    <x v="66"/>
    <s v="Michigan"/>
    <x v="151"/>
    <x v="2"/>
    <x v="937"/>
    <x v="1"/>
    <x v="9"/>
    <x v="930"/>
    <n v="65.52"/>
    <n v="5"/>
    <n v="0.1"/>
    <n v="12.375999999999999"/>
    <n v="58.967999999999996"/>
    <n v="6.5519999999999996"/>
    <x v="2"/>
    <x v="1"/>
    <s v="Q2"/>
    <x v="1"/>
  </r>
  <r>
    <n v="9152"/>
    <s v="US-2015-106873"/>
    <x v="496"/>
    <x v="591"/>
    <x v="0"/>
    <s v="KM-16720"/>
    <s v="Kunst Miller"/>
    <x v="0"/>
    <x v="0"/>
    <x v="418"/>
    <s v="Arizona"/>
    <x v="508"/>
    <x v="1"/>
    <x v="1583"/>
    <x v="1"/>
    <x v="6"/>
    <x v="1574"/>
    <n v="14.576000000000001"/>
    <n v="2"/>
    <n v="0.2"/>
    <n v="2.3685999999999998"/>
    <n v="11.660800000000002"/>
    <n v="2.9152000000000005"/>
    <x v="1"/>
    <x v="8"/>
    <s v="Q3"/>
    <x v="6"/>
  </r>
  <r>
    <n v="9153"/>
    <s v="US-2015-106873"/>
    <x v="496"/>
    <x v="591"/>
    <x v="0"/>
    <s v="KM-16720"/>
    <s v="Kunst Miller"/>
    <x v="0"/>
    <x v="0"/>
    <x v="418"/>
    <s v="Arizona"/>
    <x v="508"/>
    <x v="1"/>
    <x v="174"/>
    <x v="2"/>
    <x v="11"/>
    <x v="175"/>
    <n v="23.2"/>
    <n v="2"/>
    <n v="0.2"/>
    <n v="1.45"/>
    <n v="18.559999999999999"/>
    <n v="4.6399999999999997"/>
    <x v="1"/>
    <x v="8"/>
    <s v="Q3"/>
    <x v="6"/>
  </r>
  <r>
    <n v="9154"/>
    <s v="US-2015-106873"/>
    <x v="496"/>
    <x v="591"/>
    <x v="0"/>
    <s v="KM-16720"/>
    <s v="Kunst Miller"/>
    <x v="0"/>
    <x v="0"/>
    <x v="418"/>
    <s v="Arizona"/>
    <x v="508"/>
    <x v="1"/>
    <x v="454"/>
    <x v="1"/>
    <x v="6"/>
    <x v="455"/>
    <n v="16.463999999999999"/>
    <n v="7"/>
    <n v="0.2"/>
    <n v="1.8522000000000001"/>
    <n v="13.171199999999999"/>
    <n v="3.2927999999999997"/>
    <x v="1"/>
    <x v="8"/>
    <s v="Q3"/>
    <x v="6"/>
  </r>
  <r>
    <n v="9155"/>
    <s v="CA-2016-132990"/>
    <x v="1147"/>
    <x v="1151"/>
    <x v="0"/>
    <s v="KM-16660"/>
    <s v="Khloe Miller"/>
    <x v="0"/>
    <x v="0"/>
    <x v="10"/>
    <s v="Pennsylvania"/>
    <x v="11"/>
    <x v="3"/>
    <x v="441"/>
    <x v="0"/>
    <x v="5"/>
    <x v="1719"/>
    <n v="19.312000000000001"/>
    <n v="2"/>
    <n v="0.2"/>
    <n v="3.1381999999999999"/>
    <n v="15.449600000000002"/>
    <n v="3.8624000000000005"/>
    <x v="0"/>
    <x v="6"/>
    <s v="Q3"/>
    <x v="2"/>
  </r>
  <r>
    <n v="9156"/>
    <s v="CA-2014-102645"/>
    <x v="1212"/>
    <x v="1314"/>
    <x v="1"/>
    <s v="IM-15055"/>
    <s v="Ionia McGrath"/>
    <x v="0"/>
    <x v="0"/>
    <x v="98"/>
    <s v="Nevada"/>
    <x v="121"/>
    <x v="1"/>
    <x v="128"/>
    <x v="1"/>
    <x v="10"/>
    <x v="129"/>
    <n v="40.08"/>
    <n v="6"/>
    <n v="0"/>
    <n v="19.238399999999999"/>
    <n v="40.08"/>
    <n v="0"/>
    <x v="2"/>
    <x v="9"/>
    <s v="Q1"/>
    <x v="6"/>
  </r>
  <r>
    <n v="9157"/>
    <s v="CA-2014-134215"/>
    <x v="472"/>
    <x v="338"/>
    <x v="1"/>
    <s v="ML-17395"/>
    <s v="Marina Lichtenstein"/>
    <x v="1"/>
    <x v="0"/>
    <x v="294"/>
    <s v="Maine"/>
    <x v="370"/>
    <x v="3"/>
    <x v="473"/>
    <x v="1"/>
    <x v="9"/>
    <x v="474"/>
    <n v="101.96"/>
    <n v="2"/>
    <n v="0"/>
    <n v="27.529199999999999"/>
    <n v="101.96"/>
    <n v="0"/>
    <x v="2"/>
    <x v="6"/>
    <s v="Q3"/>
    <x v="2"/>
  </r>
  <r>
    <n v="9158"/>
    <s v="CA-2014-134215"/>
    <x v="472"/>
    <x v="338"/>
    <x v="1"/>
    <s v="ML-17395"/>
    <s v="Marina Lichtenstein"/>
    <x v="1"/>
    <x v="0"/>
    <x v="294"/>
    <s v="Maine"/>
    <x v="370"/>
    <x v="3"/>
    <x v="1673"/>
    <x v="1"/>
    <x v="10"/>
    <x v="1661"/>
    <n v="259.74"/>
    <n v="13"/>
    <n v="0"/>
    <n v="124.6752"/>
    <n v="259.74"/>
    <n v="0"/>
    <x v="2"/>
    <x v="6"/>
    <s v="Q3"/>
    <x v="2"/>
  </r>
  <r>
    <n v="9159"/>
    <s v="CA-2014-134215"/>
    <x v="472"/>
    <x v="338"/>
    <x v="1"/>
    <s v="ML-17395"/>
    <s v="Marina Lichtenstein"/>
    <x v="1"/>
    <x v="0"/>
    <x v="294"/>
    <s v="Maine"/>
    <x v="370"/>
    <x v="3"/>
    <x v="721"/>
    <x v="2"/>
    <x v="11"/>
    <x v="720"/>
    <n v="255.42"/>
    <n v="9"/>
    <n v="0"/>
    <n v="104.7222"/>
    <n v="255.42"/>
    <n v="0"/>
    <x v="2"/>
    <x v="6"/>
    <s v="Q3"/>
    <x v="2"/>
  </r>
  <r>
    <n v="9160"/>
    <s v="CA-2016-118934"/>
    <x v="888"/>
    <x v="1128"/>
    <x v="1"/>
    <s v="GH-14410"/>
    <s v="Gary Hansen"/>
    <x v="2"/>
    <x v="0"/>
    <x v="469"/>
    <s v="Tennessee"/>
    <x v="562"/>
    <x v="0"/>
    <x v="308"/>
    <x v="1"/>
    <x v="8"/>
    <x v="308"/>
    <n v="4.3380000000000001"/>
    <n v="3"/>
    <n v="0.7"/>
    <n v="-3.0366"/>
    <n v="1.3014000000000001"/>
    <n v="3.0366"/>
    <x v="0"/>
    <x v="6"/>
    <s v="Q3"/>
    <x v="0"/>
  </r>
  <r>
    <n v="9161"/>
    <s v="CA-2016-118934"/>
    <x v="888"/>
    <x v="1128"/>
    <x v="1"/>
    <s v="GH-14410"/>
    <s v="Gary Hansen"/>
    <x v="2"/>
    <x v="0"/>
    <x v="469"/>
    <s v="Tennessee"/>
    <x v="562"/>
    <x v="0"/>
    <x v="741"/>
    <x v="1"/>
    <x v="8"/>
    <x v="739"/>
    <n v="11.88"/>
    <n v="5"/>
    <n v="0.7"/>
    <n v="-7.92"/>
    <n v="3.5640000000000009"/>
    <n v="8.3160000000000007"/>
    <x v="0"/>
    <x v="6"/>
    <s v="Q3"/>
    <x v="0"/>
  </r>
  <r>
    <n v="9162"/>
    <s v="CA-2016-160108"/>
    <x v="16"/>
    <x v="485"/>
    <x v="1"/>
    <s v="AG-10900"/>
    <s v="Arthur Gainer"/>
    <x v="0"/>
    <x v="0"/>
    <x v="342"/>
    <s v="Wisconsin"/>
    <x v="423"/>
    <x v="2"/>
    <x v="1368"/>
    <x v="0"/>
    <x v="0"/>
    <x v="1353"/>
    <n v="405.86"/>
    <n v="7"/>
    <n v="0"/>
    <n v="32.468800000000002"/>
    <n v="405.86"/>
    <n v="0"/>
    <x v="0"/>
    <x v="4"/>
    <s v="Q4"/>
    <x v="6"/>
  </r>
  <r>
    <n v="9163"/>
    <s v="CA-2016-160108"/>
    <x v="16"/>
    <x v="485"/>
    <x v="1"/>
    <s v="AG-10900"/>
    <s v="Arthur Gainer"/>
    <x v="0"/>
    <x v="0"/>
    <x v="342"/>
    <s v="Wisconsin"/>
    <x v="423"/>
    <x v="2"/>
    <x v="629"/>
    <x v="0"/>
    <x v="1"/>
    <x v="629"/>
    <n v="680.01"/>
    <n v="3"/>
    <n v="0"/>
    <n v="176.80260000000001"/>
    <n v="680.01"/>
    <n v="0"/>
    <x v="0"/>
    <x v="4"/>
    <s v="Q4"/>
    <x v="6"/>
  </r>
  <r>
    <n v="9164"/>
    <s v="CA-2015-164007"/>
    <x v="1213"/>
    <x v="888"/>
    <x v="1"/>
    <s v="MG-17695"/>
    <s v="Maureen Gnade"/>
    <x v="0"/>
    <x v="0"/>
    <x v="22"/>
    <s v="Illinois"/>
    <x v="26"/>
    <x v="2"/>
    <x v="1430"/>
    <x v="2"/>
    <x v="11"/>
    <x v="1418"/>
    <n v="2.3759999999999999"/>
    <n v="3"/>
    <n v="0.2"/>
    <n v="0.74250000000000005"/>
    <n v="1.9008"/>
    <n v="0.47520000000000001"/>
    <x v="1"/>
    <x v="1"/>
    <s v="Q2"/>
    <x v="2"/>
  </r>
  <r>
    <n v="9165"/>
    <s v="CA-2015-164007"/>
    <x v="1213"/>
    <x v="888"/>
    <x v="1"/>
    <s v="MG-17695"/>
    <s v="Maureen Gnade"/>
    <x v="0"/>
    <x v="0"/>
    <x v="22"/>
    <s v="Illinois"/>
    <x v="26"/>
    <x v="2"/>
    <x v="847"/>
    <x v="1"/>
    <x v="9"/>
    <x v="841"/>
    <n v="143.12799999999999"/>
    <n v="2"/>
    <n v="0.8"/>
    <n v="-393.60199999999998"/>
    <n v="28.625599999999991"/>
    <n v="114.50239999999999"/>
    <x v="1"/>
    <x v="1"/>
    <s v="Q2"/>
    <x v="2"/>
  </r>
  <r>
    <n v="9166"/>
    <s v="CA-2016-100300"/>
    <x v="890"/>
    <x v="674"/>
    <x v="0"/>
    <s v="MJ-17740"/>
    <s v="Max Jones"/>
    <x v="0"/>
    <x v="0"/>
    <x v="70"/>
    <s v="California"/>
    <x v="88"/>
    <x v="1"/>
    <x v="1832"/>
    <x v="2"/>
    <x v="15"/>
    <x v="1820"/>
    <n v="4476.8"/>
    <n v="4"/>
    <n v="0.2"/>
    <n v="503.64"/>
    <n v="3581.4400000000005"/>
    <n v="895.36000000000013"/>
    <x v="0"/>
    <x v="1"/>
    <s v="Q2"/>
    <x v="5"/>
  </r>
  <r>
    <n v="9167"/>
    <s v="CA-2016-100300"/>
    <x v="890"/>
    <x v="674"/>
    <x v="0"/>
    <s v="MJ-17740"/>
    <s v="Max Jones"/>
    <x v="0"/>
    <x v="0"/>
    <x v="70"/>
    <s v="California"/>
    <x v="88"/>
    <x v="1"/>
    <x v="976"/>
    <x v="1"/>
    <x v="10"/>
    <x v="970"/>
    <n v="104.85"/>
    <n v="1"/>
    <n v="0"/>
    <n v="50.328000000000003"/>
    <n v="104.85"/>
    <n v="0"/>
    <x v="0"/>
    <x v="1"/>
    <s v="Q2"/>
    <x v="5"/>
  </r>
  <r>
    <n v="9168"/>
    <s v="CA-2016-100300"/>
    <x v="890"/>
    <x v="674"/>
    <x v="0"/>
    <s v="MJ-17740"/>
    <s v="Max Jones"/>
    <x v="0"/>
    <x v="0"/>
    <x v="70"/>
    <s v="California"/>
    <x v="88"/>
    <x v="1"/>
    <x v="1429"/>
    <x v="1"/>
    <x v="9"/>
    <x v="1417"/>
    <n v="241.44"/>
    <n v="3"/>
    <n v="0"/>
    <n v="72.432000000000002"/>
    <n v="241.44"/>
    <n v="0"/>
    <x v="0"/>
    <x v="1"/>
    <s v="Q2"/>
    <x v="5"/>
  </r>
  <r>
    <n v="9169"/>
    <s v="CA-2016-140571"/>
    <x v="543"/>
    <x v="585"/>
    <x v="1"/>
    <s v="SJ-20125"/>
    <s v="Sanjit Jacobs"/>
    <x v="2"/>
    <x v="0"/>
    <x v="25"/>
    <s v="Mississippi"/>
    <x v="129"/>
    <x v="0"/>
    <x v="600"/>
    <x v="1"/>
    <x v="10"/>
    <x v="600"/>
    <n v="319.76"/>
    <n v="14"/>
    <n v="0"/>
    <n v="147.08959999999999"/>
    <n v="319.76"/>
    <n v="0"/>
    <x v="0"/>
    <x v="10"/>
    <s v="Q1"/>
    <x v="0"/>
  </r>
  <r>
    <n v="9170"/>
    <s v="CA-2016-140571"/>
    <x v="543"/>
    <x v="585"/>
    <x v="1"/>
    <s v="SJ-20125"/>
    <s v="Sanjit Jacobs"/>
    <x v="2"/>
    <x v="0"/>
    <x v="25"/>
    <s v="Mississippi"/>
    <x v="129"/>
    <x v="0"/>
    <x v="600"/>
    <x v="1"/>
    <x v="10"/>
    <x v="600"/>
    <n v="45.68"/>
    <n v="2"/>
    <n v="0"/>
    <n v="21.012799999999999"/>
    <n v="45.68"/>
    <n v="0"/>
    <x v="0"/>
    <x v="10"/>
    <s v="Q1"/>
    <x v="0"/>
  </r>
  <r>
    <n v="9171"/>
    <s v="US-2016-155768"/>
    <x v="49"/>
    <x v="417"/>
    <x v="3"/>
    <s v="LB-16795"/>
    <s v="Laurel Beltran"/>
    <x v="2"/>
    <x v="0"/>
    <x v="475"/>
    <s v="California"/>
    <x v="568"/>
    <x v="1"/>
    <x v="468"/>
    <x v="0"/>
    <x v="5"/>
    <x v="469"/>
    <n v="31.96"/>
    <n v="2"/>
    <n v="0"/>
    <n v="1.5980000000000001"/>
    <n v="31.96"/>
    <n v="0"/>
    <x v="0"/>
    <x v="4"/>
    <s v="Q4"/>
    <x v="6"/>
  </r>
  <r>
    <n v="9172"/>
    <s v="US-2016-155768"/>
    <x v="49"/>
    <x v="417"/>
    <x v="3"/>
    <s v="LB-16795"/>
    <s v="Laurel Beltran"/>
    <x v="2"/>
    <x v="0"/>
    <x v="475"/>
    <s v="California"/>
    <x v="568"/>
    <x v="1"/>
    <x v="1052"/>
    <x v="1"/>
    <x v="10"/>
    <x v="1041"/>
    <n v="47.9"/>
    <n v="1"/>
    <n v="0"/>
    <n v="22.992000000000001"/>
    <n v="47.9"/>
    <n v="0"/>
    <x v="0"/>
    <x v="4"/>
    <s v="Q4"/>
    <x v="6"/>
  </r>
  <r>
    <n v="9173"/>
    <s v="US-2016-155768"/>
    <x v="49"/>
    <x v="417"/>
    <x v="3"/>
    <s v="LB-16795"/>
    <s v="Laurel Beltran"/>
    <x v="2"/>
    <x v="0"/>
    <x v="475"/>
    <s v="California"/>
    <x v="568"/>
    <x v="1"/>
    <x v="878"/>
    <x v="1"/>
    <x v="4"/>
    <x v="872"/>
    <n v="1112.94"/>
    <n v="3"/>
    <n v="0"/>
    <n v="222.58799999999999"/>
    <n v="1112.94"/>
    <n v="0"/>
    <x v="0"/>
    <x v="4"/>
    <s v="Q4"/>
    <x v="6"/>
  </r>
  <r>
    <n v="9174"/>
    <s v="US-2016-155768"/>
    <x v="49"/>
    <x v="417"/>
    <x v="3"/>
    <s v="LB-16795"/>
    <s v="Laurel Beltran"/>
    <x v="2"/>
    <x v="0"/>
    <x v="475"/>
    <s v="California"/>
    <x v="568"/>
    <x v="1"/>
    <x v="588"/>
    <x v="1"/>
    <x v="12"/>
    <x v="588"/>
    <n v="22.92"/>
    <n v="3"/>
    <n v="0"/>
    <n v="11.2308"/>
    <n v="22.92"/>
    <n v="0"/>
    <x v="0"/>
    <x v="4"/>
    <s v="Q4"/>
    <x v="6"/>
  </r>
  <r>
    <n v="9175"/>
    <s v="CA-2017-119424"/>
    <x v="492"/>
    <x v="1055"/>
    <x v="0"/>
    <s v="SB-20185"/>
    <s v="Sarah Brown"/>
    <x v="0"/>
    <x v="0"/>
    <x v="239"/>
    <s v="Washington"/>
    <x v="297"/>
    <x v="1"/>
    <x v="993"/>
    <x v="2"/>
    <x v="7"/>
    <x v="985"/>
    <n v="71.975999999999999"/>
    <n v="3"/>
    <n v="0.2"/>
    <n v="8.9969999999999999"/>
    <n v="57.580800000000004"/>
    <n v="14.395200000000001"/>
    <x v="3"/>
    <x v="1"/>
    <s v="Q2"/>
    <x v="2"/>
  </r>
  <r>
    <n v="9176"/>
    <s v="CA-2017-119424"/>
    <x v="492"/>
    <x v="1055"/>
    <x v="0"/>
    <s v="SB-20185"/>
    <s v="Sarah Brown"/>
    <x v="0"/>
    <x v="0"/>
    <x v="239"/>
    <s v="Washington"/>
    <x v="297"/>
    <x v="1"/>
    <x v="988"/>
    <x v="1"/>
    <x v="10"/>
    <x v="981"/>
    <n v="19.440000000000001"/>
    <n v="3"/>
    <n v="0"/>
    <n v="9.3312000000000008"/>
    <n v="19.440000000000001"/>
    <n v="0"/>
    <x v="3"/>
    <x v="1"/>
    <s v="Q2"/>
    <x v="2"/>
  </r>
  <r>
    <n v="9177"/>
    <s v="CA-2016-118178"/>
    <x v="690"/>
    <x v="243"/>
    <x v="1"/>
    <s v="CC-12610"/>
    <s v="Corey Catlett"/>
    <x v="1"/>
    <x v="0"/>
    <x v="316"/>
    <s v="Tennessee"/>
    <x v="394"/>
    <x v="0"/>
    <x v="303"/>
    <x v="1"/>
    <x v="8"/>
    <x v="303"/>
    <n v="31.085999999999999"/>
    <n v="3"/>
    <n v="0.7"/>
    <n v="-20.724"/>
    <n v="9.325800000000001"/>
    <n v="21.760199999999998"/>
    <x v="0"/>
    <x v="10"/>
    <s v="Q1"/>
    <x v="3"/>
  </r>
  <r>
    <n v="9178"/>
    <s v="CA-2016-166618"/>
    <x v="696"/>
    <x v="1058"/>
    <x v="1"/>
    <s v="DP-13000"/>
    <s v="Darren Powers"/>
    <x v="0"/>
    <x v="0"/>
    <x v="20"/>
    <s v="New York"/>
    <x v="45"/>
    <x v="3"/>
    <x v="1709"/>
    <x v="2"/>
    <x v="7"/>
    <x v="1698"/>
    <n v="13.98"/>
    <n v="2"/>
    <n v="0"/>
    <n v="3.9144000000000001"/>
    <n v="13.98"/>
    <n v="0"/>
    <x v="0"/>
    <x v="0"/>
    <s v="Q4"/>
    <x v="2"/>
  </r>
  <r>
    <n v="9179"/>
    <s v="CA-2016-166618"/>
    <x v="696"/>
    <x v="1058"/>
    <x v="1"/>
    <s v="DP-13000"/>
    <s v="Darren Powers"/>
    <x v="0"/>
    <x v="0"/>
    <x v="20"/>
    <s v="New York"/>
    <x v="45"/>
    <x v="3"/>
    <x v="1559"/>
    <x v="1"/>
    <x v="6"/>
    <x v="1549"/>
    <n v="23.65"/>
    <n v="1"/>
    <n v="0"/>
    <n v="6.149"/>
    <n v="23.65"/>
    <n v="0"/>
    <x v="0"/>
    <x v="0"/>
    <s v="Q4"/>
    <x v="2"/>
  </r>
  <r>
    <n v="9180"/>
    <s v="CA-2017-156776"/>
    <x v="783"/>
    <x v="825"/>
    <x v="1"/>
    <s v="JL-15505"/>
    <s v="Jeremy Lonsdale"/>
    <x v="0"/>
    <x v="0"/>
    <x v="223"/>
    <s v="California"/>
    <x v="278"/>
    <x v="1"/>
    <x v="1538"/>
    <x v="2"/>
    <x v="7"/>
    <x v="1526"/>
    <n v="707.88"/>
    <n v="3"/>
    <n v="0.2"/>
    <n v="44.2425"/>
    <n v="566.30399999999997"/>
    <n v="141.57599999999999"/>
    <x v="3"/>
    <x v="6"/>
    <s v="Q3"/>
    <x v="2"/>
  </r>
  <r>
    <n v="9181"/>
    <s v="CA-2017-156776"/>
    <x v="783"/>
    <x v="825"/>
    <x v="1"/>
    <s v="JL-15505"/>
    <s v="Jeremy Lonsdale"/>
    <x v="0"/>
    <x v="0"/>
    <x v="223"/>
    <s v="California"/>
    <x v="278"/>
    <x v="1"/>
    <x v="591"/>
    <x v="1"/>
    <x v="8"/>
    <x v="591"/>
    <n v="11.952"/>
    <n v="3"/>
    <n v="0.2"/>
    <n v="4.1832000000000003"/>
    <n v="9.5616000000000003"/>
    <n v="2.3904000000000001"/>
    <x v="3"/>
    <x v="6"/>
    <s v="Q3"/>
    <x v="2"/>
  </r>
  <r>
    <n v="9182"/>
    <s v="CA-2017-156776"/>
    <x v="783"/>
    <x v="825"/>
    <x v="1"/>
    <s v="JL-15505"/>
    <s v="Jeremy Lonsdale"/>
    <x v="0"/>
    <x v="0"/>
    <x v="223"/>
    <s v="California"/>
    <x v="278"/>
    <x v="1"/>
    <x v="1645"/>
    <x v="1"/>
    <x v="8"/>
    <x v="1634"/>
    <n v="31.128"/>
    <n v="3"/>
    <n v="0.2"/>
    <n v="11.673"/>
    <n v="24.9024"/>
    <n v="6.2256"/>
    <x v="3"/>
    <x v="6"/>
    <s v="Q3"/>
    <x v="2"/>
  </r>
  <r>
    <n v="9183"/>
    <s v="CA-2017-156776"/>
    <x v="783"/>
    <x v="825"/>
    <x v="1"/>
    <s v="JL-15505"/>
    <s v="Jeremy Lonsdale"/>
    <x v="0"/>
    <x v="0"/>
    <x v="223"/>
    <s v="California"/>
    <x v="278"/>
    <x v="1"/>
    <x v="1775"/>
    <x v="2"/>
    <x v="11"/>
    <x v="1765"/>
    <n v="55.76"/>
    <n v="4"/>
    <n v="0"/>
    <n v="7.8064"/>
    <n v="55.76"/>
    <n v="0"/>
    <x v="3"/>
    <x v="6"/>
    <s v="Q3"/>
    <x v="2"/>
  </r>
  <r>
    <n v="9184"/>
    <s v="CA-2017-156776"/>
    <x v="783"/>
    <x v="825"/>
    <x v="1"/>
    <s v="JL-15505"/>
    <s v="Jeremy Lonsdale"/>
    <x v="0"/>
    <x v="0"/>
    <x v="223"/>
    <s v="California"/>
    <x v="278"/>
    <x v="1"/>
    <x v="314"/>
    <x v="1"/>
    <x v="10"/>
    <x v="314"/>
    <n v="24.56"/>
    <n v="2"/>
    <n v="0"/>
    <n v="11.543200000000001"/>
    <n v="24.56"/>
    <n v="0"/>
    <x v="3"/>
    <x v="6"/>
    <s v="Q3"/>
    <x v="2"/>
  </r>
  <r>
    <n v="9185"/>
    <s v="CA-2017-156776"/>
    <x v="783"/>
    <x v="825"/>
    <x v="1"/>
    <s v="JL-15505"/>
    <s v="Jeremy Lonsdale"/>
    <x v="0"/>
    <x v="0"/>
    <x v="223"/>
    <s v="California"/>
    <x v="278"/>
    <x v="1"/>
    <x v="28"/>
    <x v="0"/>
    <x v="5"/>
    <x v="28"/>
    <n v="51.75"/>
    <n v="1"/>
    <n v="0"/>
    <n v="15.525"/>
    <n v="51.75"/>
    <n v="0"/>
    <x v="3"/>
    <x v="6"/>
    <s v="Q3"/>
    <x v="2"/>
  </r>
  <r>
    <n v="9186"/>
    <s v="CA-2017-156776"/>
    <x v="783"/>
    <x v="825"/>
    <x v="1"/>
    <s v="JL-15505"/>
    <s v="Jeremy Lonsdale"/>
    <x v="0"/>
    <x v="0"/>
    <x v="223"/>
    <s v="California"/>
    <x v="278"/>
    <x v="1"/>
    <x v="1851"/>
    <x v="0"/>
    <x v="1"/>
    <x v="1839"/>
    <n v="207.184"/>
    <n v="1"/>
    <n v="0.2"/>
    <n v="25.898"/>
    <n v="165.74720000000002"/>
    <n v="41.436800000000005"/>
    <x v="3"/>
    <x v="6"/>
    <s v="Q3"/>
    <x v="2"/>
  </r>
  <r>
    <n v="9187"/>
    <s v="CA-2017-156776"/>
    <x v="783"/>
    <x v="825"/>
    <x v="1"/>
    <s v="JL-15505"/>
    <s v="Jeremy Lonsdale"/>
    <x v="0"/>
    <x v="0"/>
    <x v="223"/>
    <s v="California"/>
    <x v="278"/>
    <x v="1"/>
    <x v="1218"/>
    <x v="1"/>
    <x v="9"/>
    <x v="1202"/>
    <n v="1473.1"/>
    <n v="5"/>
    <n v="0"/>
    <n v="412.46800000000002"/>
    <n v="1473.1"/>
    <n v="0"/>
    <x v="3"/>
    <x v="6"/>
    <s v="Q3"/>
    <x v="2"/>
  </r>
  <r>
    <n v="9188"/>
    <s v="US-2015-130512"/>
    <x v="291"/>
    <x v="454"/>
    <x v="1"/>
    <s v="SM-20320"/>
    <s v="Sean Miller"/>
    <x v="2"/>
    <x v="0"/>
    <x v="227"/>
    <s v="Pennsylvania"/>
    <x v="283"/>
    <x v="3"/>
    <x v="482"/>
    <x v="1"/>
    <x v="14"/>
    <x v="327"/>
    <n v="3.488"/>
    <n v="2"/>
    <n v="0.2"/>
    <n v="-0.6976"/>
    <n v="2.7904"/>
    <n v="0.6976"/>
    <x v="1"/>
    <x v="6"/>
    <s v="Q3"/>
    <x v="5"/>
  </r>
  <r>
    <n v="9189"/>
    <s v="US-2015-130512"/>
    <x v="291"/>
    <x v="454"/>
    <x v="1"/>
    <s v="SM-20320"/>
    <s v="Sean Miller"/>
    <x v="2"/>
    <x v="0"/>
    <x v="227"/>
    <s v="Pennsylvania"/>
    <x v="283"/>
    <x v="3"/>
    <x v="234"/>
    <x v="2"/>
    <x v="11"/>
    <x v="235"/>
    <n v="21.728000000000002"/>
    <n v="4"/>
    <n v="0.2"/>
    <n v="3.8024"/>
    <n v="17.382400000000001"/>
    <n v="4.3456000000000001"/>
    <x v="1"/>
    <x v="6"/>
    <s v="Q3"/>
    <x v="5"/>
  </r>
  <r>
    <n v="9190"/>
    <s v="US-2015-130512"/>
    <x v="291"/>
    <x v="454"/>
    <x v="1"/>
    <s v="SM-20320"/>
    <s v="Sean Miller"/>
    <x v="2"/>
    <x v="0"/>
    <x v="227"/>
    <s v="Pennsylvania"/>
    <x v="283"/>
    <x v="3"/>
    <x v="942"/>
    <x v="1"/>
    <x v="4"/>
    <x v="935"/>
    <n v="663.072"/>
    <n v="6"/>
    <n v="0.2"/>
    <n v="-165.768"/>
    <n v="530.45760000000007"/>
    <n v="132.61440000000002"/>
    <x v="1"/>
    <x v="6"/>
    <s v="Q3"/>
    <x v="5"/>
  </r>
  <r>
    <n v="9191"/>
    <s v="US-2015-130512"/>
    <x v="291"/>
    <x v="454"/>
    <x v="1"/>
    <s v="SM-20320"/>
    <s v="Sean Miller"/>
    <x v="2"/>
    <x v="0"/>
    <x v="227"/>
    <s v="Pennsylvania"/>
    <x v="283"/>
    <x v="3"/>
    <x v="896"/>
    <x v="1"/>
    <x v="8"/>
    <x v="889"/>
    <n v="99.587999999999994"/>
    <n v="2"/>
    <n v="0.7"/>
    <n v="-82.99"/>
    <n v="29.876400000000004"/>
    <n v="69.71159999999999"/>
    <x v="1"/>
    <x v="6"/>
    <s v="Q3"/>
    <x v="5"/>
  </r>
  <r>
    <n v="9192"/>
    <s v="US-2015-130512"/>
    <x v="291"/>
    <x v="454"/>
    <x v="1"/>
    <s v="SM-20320"/>
    <s v="Sean Miller"/>
    <x v="2"/>
    <x v="0"/>
    <x v="227"/>
    <s v="Pennsylvania"/>
    <x v="283"/>
    <x v="3"/>
    <x v="759"/>
    <x v="1"/>
    <x v="10"/>
    <x v="757"/>
    <n v="49.567999999999998"/>
    <n v="2"/>
    <n v="0.2"/>
    <n v="15.49"/>
    <n v="39.654400000000003"/>
    <n v="9.9136000000000006"/>
    <x v="1"/>
    <x v="6"/>
    <s v="Q3"/>
    <x v="5"/>
  </r>
  <r>
    <n v="9193"/>
    <s v="CA-2015-141810"/>
    <x v="121"/>
    <x v="545"/>
    <x v="1"/>
    <s v="BB-10990"/>
    <s v="Barry Blumstein"/>
    <x v="1"/>
    <x v="0"/>
    <x v="52"/>
    <s v="Texas"/>
    <x v="65"/>
    <x v="2"/>
    <x v="301"/>
    <x v="1"/>
    <x v="8"/>
    <x v="301"/>
    <n v="29.372"/>
    <n v="7"/>
    <n v="0.8"/>
    <n v="-46.995199999999997"/>
    <n v="5.8743999999999987"/>
    <n v="23.497600000000002"/>
    <x v="1"/>
    <x v="0"/>
    <s v="Q4"/>
    <x v="2"/>
  </r>
  <r>
    <n v="9194"/>
    <s v="CA-2015-141810"/>
    <x v="121"/>
    <x v="545"/>
    <x v="1"/>
    <s v="BB-10990"/>
    <s v="Barry Blumstein"/>
    <x v="1"/>
    <x v="0"/>
    <x v="52"/>
    <s v="Texas"/>
    <x v="65"/>
    <x v="2"/>
    <x v="883"/>
    <x v="2"/>
    <x v="7"/>
    <x v="1480"/>
    <n v="344.70400000000001"/>
    <n v="2"/>
    <n v="0.2"/>
    <n v="38.779200000000003"/>
    <n v="275.76320000000004"/>
    <n v="68.94080000000001"/>
    <x v="1"/>
    <x v="0"/>
    <s v="Q4"/>
    <x v="2"/>
  </r>
  <r>
    <n v="9195"/>
    <s v="CA-2014-146843"/>
    <x v="953"/>
    <x v="546"/>
    <x v="1"/>
    <s v="PB-19150"/>
    <s v="Philip Brown"/>
    <x v="0"/>
    <x v="0"/>
    <x v="418"/>
    <s v="Arizona"/>
    <x v="508"/>
    <x v="1"/>
    <x v="1257"/>
    <x v="1"/>
    <x v="14"/>
    <x v="1241"/>
    <n v="47.991999999999997"/>
    <n v="7"/>
    <n v="0.2"/>
    <n v="3.5994000000000002"/>
    <n v="38.393599999999999"/>
    <n v="9.5983999999999998"/>
    <x v="2"/>
    <x v="0"/>
    <s v="Q4"/>
    <x v="1"/>
  </r>
  <r>
    <n v="9196"/>
    <s v="CA-2014-146843"/>
    <x v="953"/>
    <x v="546"/>
    <x v="1"/>
    <s v="PB-19150"/>
    <s v="Philip Brown"/>
    <x v="0"/>
    <x v="0"/>
    <x v="418"/>
    <s v="Arizona"/>
    <x v="508"/>
    <x v="1"/>
    <x v="1365"/>
    <x v="2"/>
    <x v="11"/>
    <x v="1548"/>
    <n v="102.24"/>
    <n v="4"/>
    <n v="0.2"/>
    <n v="-16.614000000000001"/>
    <n v="81.792000000000002"/>
    <n v="20.448"/>
    <x v="2"/>
    <x v="0"/>
    <s v="Q4"/>
    <x v="1"/>
  </r>
  <r>
    <n v="9197"/>
    <s v="CA-2014-103310"/>
    <x v="1025"/>
    <x v="8"/>
    <x v="1"/>
    <s v="GM-14680"/>
    <s v="Greg Matthias"/>
    <x v="0"/>
    <x v="0"/>
    <x v="49"/>
    <s v="California"/>
    <x v="58"/>
    <x v="1"/>
    <x v="1673"/>
    <x v="1"/>
    <x v="10"/>
    <x v="1661"/>
    <n v="39.96"/>
    <n v="2"/>
    <n v="0"/>
    <n v="19.180800000000001"/>
    <n v="39.96"/>
    <n v="0"/>
    <x v="2"/>
    <x v="5"/>
    <s v="Q2"/>
    <x v="3"/>
  </r>
  <r>
    <n v="9198"/>
    <s v="CA-2014-103310"/>
    <x v="1025"/>
    <x v="8"/>
    <x v="1"/>
    <s v="GM-14680"/>
    <s v="Greg Matthias"/>
    <x v="0"/>
    <x v="0"/>
    <x v="49"/>
    <s v="California"/>
    <x v="58"/>
    <x v="1"/>
    <x v="1118"/>
    <x v="2"/>
    <x v="7"/>
    <x v="1106"/>
    <n v="1432"/>
    <n v="5"/>
    <n v="0.2"/>
    <n v="125.3"/>
    <n v="1145.6000000000001"/>
    <n v="286.40000000000003"/>
    <x v="2"/>
    <x v="5"/>
    <s v="Q2"/>
    <x v="3"/>
  </r>
  <r>
    <n v="9199"/>
    <s v="CA-2014-103310"/>
    <x v="1025"/>
    <x v="8"/>
    <x v="1"/>
    <s v="GM-14680"/>
    <s v="Greg Matthias"/>
    <x v="0"/>
    <x v="0"/>
    <x v="49"/>
    <s v="California"/>
    <x v="58"/>
    <x v="1"/>
    <x v="1726"/>
    <x v="1"/>
    <x v="14"/>
    <x v="1713"/>
    <n v="41.04"/>
    <n v="6"/>
    <n v="0"/>
    <n v="11.0808"/>
    <n v="41.04"/>
    <n v="0"/>
    <x v="2"/>
    <x v="5"/>
    <s v="Q2"/>
    <x v="3"/>
  </r>
  <r>
    <n v="9200"/>
    <s v="CA-2014-103310"/>
    <x v="1025"/>
    <x v="8"/>
    <x v="1"/>
    <s v="GM-14680"/>
    <s v="Greg Matthias"/>
    <x v="0"/>
    <x v="0"/>
    <x v="49"/>
    <s v="California"/>
    <x v="58"/>
    <x v="1"/>
    <x v="1476"/>
    <x v="0"/>
    <x v="1"/>
    <x v="1463"/>
    <n v="256.78399999999999"/>
    <n v="1"/>
    <n v="0.2"/>
    <n v="32.097999999999999"/>
    <n v="205.4272"/>
    <n v="51.3568"/>
    <x v="2"/>
    <x v="5"/>
    <s v="Q2"/>
    <x v="3"/>
  </r>
  <r>
    <n v="9201"/>
    <s v="CA-2016-152688"/>
    <x v="508"/>
    <x v="550"/>
    <x v="2"/>
    <s v="NR-18550"/>
    <s v="Nick Radford"/>
    <x v="0"/>
    <x v="0"/>
    <x v="275"/>
    <s v="New Jersey"/>
    <x v="346"/>
    <x v="3"/>
    <x v="430"/>
    <x v="0"/>
    <x v="0"/>
    <x v="430"/>
    <n v="120.98"/>
    <n v="1"/>
    <n v="0"/>
    <n v="12.098000000000001"/>
    <n v="120.98"/>
    <n v="0"/>
    <x v="0"/>
    <x v="2"/>
    <s v="Q4"/>
    <x v="2"/>
  </r>
  <r>
    <n v="9202"/>
    <s v="CA-2016-152688"/>
    <x v="508"/>
    <x v="550"/>
    <x v="2"/>
    <s v="NR-18550"/>
    <s v="Nick Radford"/>
    <x v="0"/>
    <x v="0"/>
    <x v="275"/>
    <s v="New Jersey"/>
    <x v="346"/>
    <x v="3"/>
    <x v="382"/>
    <x v="1"/>
    <x v="8"/>
    <x v="383"/>
    <n v="315.98"/>
    <n v="1"/>
    <n v="0"/>
    <n v="148.51060000000001"/>
    <n v="315.98"/>
    <n v="0"/>
    <x v="0"/>
    <x v="2"/>
    <s v="Q4"/>
    <x v="2"/>
  </r>
  <r>
    <n v="9203"/>
    <s v="CA-2016-153836"/>
    <x v="859"/>
    <x v="121"/>
    <x v="1"/>
    <s v="EH-13765"/>
    <s v="Edward Hooks"/>
    <x v="1"/>
    <x v="0"/>
    <x v="20"/>
    <s v="New York"/>
    <x v="164"/>
    <x v="3"/>
    <x v="1224"/>
    <x v="1"/>
    <x v="8"/>
    <x v="1208"/>
    <n v="28.751999999999999"/>
    <n v="3"/>
    <n v="0.2"/>
    <n v="10.0632"/>
    <n v="23.0016"/>
    <n v="5.7504"/>
    <x v="0"/>
    <x v="2"/>
    <s v="Q4"/>
    <x v="1"/>
  </r>
  <r>
    <n v="9204"/>
    <s v="CA-2016-153836"/>
    <x v="859"/>
    <x v="121"/>
    <x v="1"/>
    <s v="EH-13765"/>
    <s v="Edward Hooks"/>
    <x v="1"/>
    <x v="0"/>
    <x v="20"/>
    <s v="New York"/>
    <x v="164"/>
    <x v="3"/>
    <x v="1243"/>
    <x v="1"/>
    <x v="6"/>
    <x v="1226"/>
    <n v="114.95"/>
    <n v="5"/>
    <n v="0"/>
    <n v="32.186"/>
    <n v="114.95"/>
    <n v="0"/>
    <x v="0"/>
    <x v="2"/>
    <s v="Q4"/>
    <x v="1"/>
  </r>
  <r>
    <n v="9205"/>
    <s v="CA-2016-104689"/>
    <x v="49"/>
    <x v="455"/>
    <x v="1"/>
    <s v="FH-14365"/>
    <s v="Fred Hopkins"/>
    <x v="1"/>
    <x v="0"/>
    <x v="1"/>
    <s v="California"/>
    <x v="25"/>
    <x v="1"/>
    <x v="130"/>
    <x v="1"/>
    <x v="6"/>
    <x v="131"/>
    <n v="23.04"/>
    <n v="8"/>
    <n v="0"/>
    <n v="6.9119999999999999"/>
    <n v="23.04"/>
    <n v="0"/>
    <x v="0"/>
    <x v="4"/>
    <s v="Q4"/>
    <x v="6"/>
  </r>
  <r>
    <n v="9206"/>
    <s v="CA-2016-146423"/>
    <x v="438"/>
    <x v="180"/>
    <x v="3"/>
    <s v="BT-11680"/>
    <s v="Brian Thompson"/>
    <x v="0"/>
    <x v="0"/>
    <x v="451"/>
    <s v="Connecticut"/>
    <x v="544"/>
    <x v="3"/>
    <x v="923"/>
    <x v="1"/>
    <x v="6"/>
    <x v="915"/>
    <n v="15.48"/>
    <n v="3"/>
    <n v="0"/>
    <n v="4.4892000000000003"/>
    <n v="15.48"/>
    <n v="0"/>
    <x v="0"/>
    <x v="3"/>
    <s v="Q2"/>
    <x v="6"/>
  </r>
  <r>
    <n v="9207"/>
    <s v="CA-2016-146423"/>
    <x v="438"/>
    <x v="180"/>
    <x v="3"/>
    <s v="BT-11680"/>
    <s v="Brian Thompson"/>
    <x v="0"/>
    <x v="0"/>
    <x v="451"/>
    <s v="Connecticut"/>
    <x v="544"/>
    <x v="3"/>
    <x v="1723"/>
    <x v="1"/>
    <x v="10"/>
    <x v="1710"/>
    <n v="51.84"/>
    <n v="8"/>
    <n v="0"/>
    <n v="24.883199999999999"/>
    <n v="51.84"/>
    <n v="0"/>
    <x v="0"/>
    <x v="3"/>
    <s v="Q2"/>
    <x v="6"/>
  </r>
  <r>
    <n v="9208"/>
    <s v="CA-2017-140781"/>
    <x v="646"/>
    <x v="636"/>
    <x v="1"/>
    <s v="AB-10105"/>
    <s v="Adrian Barton"/>
    <x v="0"/>
    <x v="0"/>
    <x v="41"/>
    <s v="Illinois"/>
    <x v="50"/>
    <x v="2"/>
    <x v="1350"/>
    <x v="2"/>
    <x v="11"/>
    <x v="1336"/>
    <n v="39.816000000000003"/>
    <n v="3"/>
    <n v="0.2"/>
    <n v="7.4654999999999996"/>
    <n v="31.852800000000002"/>
    <n v="7.9632000000000005"/>
    <x v="3"/>
    <x v="6"/>
    <s v="Q3"/>
    <x v="6"/>
  </r>
  <r>
    <n v="9209"/>
    <s v="CA-2017-141747"/>
    <x v="646"/>
    <x v="527"/>
    <x v="0"/>
    <s v="SC-20230"/>
    <s v="Scot Coram"/>
    <x v="1"/>
    <x v="0"/>
    <x v="4"/>
    <s v="Washington"/>
    <x v="59"/>
    <x v="1"/>
    <x v="1229"/>
    <x v="1"/>
    <x v="4"/>
    <x v="1212"/>
    <n v="16.059999999999999"/>
    <n v="1"/>
    <n v="0"/>
    <n v="4.1756000000000002"/>
    <n v="16.059999999999999"/>
    <n v="0"/>
    <x v="3"/>
    <x v="6"/>
    <s v="Q3"/>
    <x v="6"/>
  </r>
  <r>
    <n v="9210"/>
    <s v="CA-2017-142776"/>
    <x v="157"/>
    <x v="93"/>
    <x v="0"/>
    <s v="RS-19870"/>
    <s v="Roy Skaria"/>
    <x v="2"/>
    <x v="0"/>
    <x v="140"/>
    <s v="Iowa"/>
    <x v="223"/>
    <x v="2"/>
    <x v="1047"/>
    <x v="1"/>
    <x v="12"/>
    <x v="1036"/>
    <n v="7.28"/>
    <n v="1"/>
    <n v="0"/>
    <n v="3.4944000000000002"/>
    <n v="7.28"/>
    <n v="0"/>
    <x v="3"/>
    <x v="4"/>
    <s v="Q4"/>
    <x v="2"/>
  </r>
  <r>
    <n v="9211"/>
    <s v="CA-2017-142776"/>
    <x v="157"/>
    <x v="93"/>
    <x v="0"/>
    <s v="RS-19870"/>
    <s v="Roy Skaria"/>
    <x v="2"/>
    <x v="0"/>
    <x v="140"/>
    <s v="Iowa"/>
    <x v="223"/>
    <x v="2"/>
    <x v="751"/>
    <x v="1"/>
    <x v="8"/>
    <x v="749"/>
    <n v="5.4"/>
    <n v="3"/>
    <n v="0"/>
    <n v="2.5920000000000001"/>
    <n v="5.4"/>
    <n v="0"/>
    <x v="3"/>
    <x v="4"/>
    <s v="Q4"/>
    <x v="2"/>
  </r>
  <r>
    <n v="9212"/>
    <s v="CA-2015-167479"/>
    <x v="948"/>
    <x v="1227"/>
    <x v="1"/>
    <s v="AI-10855"/>
    <s v="Arianne Irving"/>
    <x v="0"/>
    <x v="0"/>
    <x v="43"/>
    <s v="California"/>
    <x v="52"/>
    <x v="1"/>
    <x v="272"/>
    <x v="1"/>
    <x v="10"/>
    <x v="272"/>
    <n v="19.440000000000001"/>
    <n v="3"/>
    <n v="0"/>
    <n v="9.3312000000000008"/>
    <n v="19.440000000000001"/>
    <n v="0"/>
    <x v="1"/>
    <x v="10"/>
    <s v="Q1"/>
    <x v="3"/>
  </r>
  <r>
    <n v="9213"/>
    <s v="CA-2014-144071"/>
    <x v="589"/>
    <x v="345"/>
    <x v="1"/>
    <s v="DJ-13420"/>
    <s v="Denny Joy"/>
    <x v="1"/>
    <x v="0"/>
    <x v="8"/>
    <s v="California"/>
    <x v="94"/>
    <x v="1"/>
    <x v="63"/>
    <x v="0"/>
    <x v="5"/>
    <x v="63"/>
    <n v="39.880000000000003"/>
    <n v="2"/>
    <n v="0"/>
    <n v="11.166399999999999"/>
    <n v="39.880000000000003"/>
    <n v="0"/>
    <x v="2"/>
    <x v="4"/>
    <s v="Q4"/>
    <x v="2"/>
  </r>
  <r>
    <n v="9214"/>
    <s v="CA-2014-144071"/>
    <x v="589"/>
    <x v="345"/>
    <x v="1"/>
    <s v="DJ-13420"/>
    <s v="Denny Joy"/>
    <x v="1"/>
    <x v="0"/>
    <x v="8"/>
    <s v="California"/>
    <x v="94"/>
    <x v="1"/>
    <x v="1092"/>
    <x v="0"/>
    <x v="5"/>
    <x v="1082"/>
    <n v="79.44"/>
    <n v="3"/>
    <n v="0"/>
    <n v="28.598400000000002"/>
    <n v="79.44"/>
    <n v="0"/>
    <x v="2"/>
    <x v="4"/>
    <s v="Q4"/>
    <x v="2"/>
  </r>
  <r>
    <n v="9215"/>
    <s v="US-2017-120908"/>
    <x v="1033"/>
    <x v="725"/>
    <x v="2"/>
    <s v="BF-10975"/>
    <s v="Barbara Fisher"/>
    <x v="1"/>
    <x v="0"/>
    <x v="10"/>
    <s v="Pennsylvania"/>
    <x v="74"/>
    <x v="3"/>
    <x v="1852"/>
    <x v="1"/>
    <x v="2"/>
    <x v="1840"/>
    <n v="20.664000000000001"/>
    <n v="7"/>
    <n v="0.2"/>
    <n v="6.9741"/>
    <n v="16.531200000000002"/>
    <n v="4.1328000000000005"/>
    <x v="3"/>
    <x v="8"/>
    <s v="Q3"/>
    <x v="3"/>
  </r>
  <r>
    <n v="9216"/>
    <s v="CA-2016-152646"/>
    <x v="831"/>
    <x v="482"/>
    <x v="1"/>
    <s v="TH-21235"/>
    <s v="Tiffany House"/>
    <x v="1"/>
    <x v="0"/>
    <x v="1"/>
    <s v="California"/>
    <x v="13"/>
    <x v="1"/>
    <x v="498"/>
    <x v="1"/>
    <x v="10"/>
    <x v="498"/>
    <n v="32.4"/>
    <n v="5"/>
    <n v="0"/>
    <n v="15.552"/>
    <n v="32.4"/>
    <n v="0"/>
    <x v="0"/>
    <x v="0"/>
    <s v="Q4"/>
    <x v="2"/>
  </r>
  <r>
    <n v="9217"/>
    <s v="CA-2017-103765"/>
    <x v="221"/>
    <x v="524"/>
    <x v="1"/>
    <s v="JG-15310"/>
    <s v="Jason Gross"/>
    <x v="1"/>
    <x v="0"/>
    <x v="372"/>
    <s v="Texas"/>
    <x v="455"/>
    <x v="2"/>
    <x v="14"/>
    <x v="1"/>
    <x v="9"/>
    <x v="14"/>
    <n v="13.762"/>
    <n v="1"/>
    <n v="0.8"/>
    <n v="-24.771599999999999"/>
    <n v="2.7523999999999993"/>
    <n v="11.009600000000001"/>
    <x v="3"/>
    <x v="0"/>
    <s v="Q4"/>
    <x v="5"/>
  </r>
  <r>
    <n v="9218"/>
    <s v="US-2017-118157"/>
    <x v="237"/>
    <x v="251"/>
    <x v="2"/>
    <s v="AW-10930"/>
    <s v="Arthur Wiediger"/>
    <x v="2"/>
    <x v="0"/>
    <x v="31"/>
    <s v="Minnesota"/>
    <x v="39"/>
    <x v="2"/>
    <x v="661"/>
    <x v="1"/>
    <x v="12"/>
    <x v="661"/>
    <n v="15.28"/>
    <n v="2"/>
    <n v="0"/>
    <n v="7.4871999999999996"/>
    <n v="15.28"/>
    <n v="0"/>
    <x v="3"/>
    <x v="0"/>
    <s v="Q4"/>
    <x v="0"/>
  </r>
  <r>
    <n v="9219"/>
    <s v="US-2015-164238"/>
    <x v="748"/>
    <x v="918"/>
    <x v="1"/>
    <s v="JW-15955"/>
    <s v="Joni Wasserman"/>
    <x v="0"/>
    <x v="0"/>
    <x v="10"/>
    <s v="Pennsylvania"/>
    <x v="74"/>
    <x v="3"/>
    <x v="861"/>
    <x v="1"/>
    <x v="4"/>
    <x v="855"/>
    <n v="44.688000000000002"/>
    <n v="7"/>
    <n v="0.2"/>
    <n v="3.3515999999999999"/>
    <n v="35.750400000000006"/>
    <n v="8.9376000000000015"/>
    <x v="1"/>
    <x v="6"/>
    <s v="Q3"/>
    <x v="1"/>
  </r>
  <r>
    <n v="9220"/>
    <s v="US-2015-164238"/>
    <x v="748"/>
    <x v="918"/>
    <x v="1"/>
    <s v="JW-15955"/>
    <s v="Joni Wasserman"/>
    <x v="0"/>
    <x v="0"/>
    <x v="10"/>
    <s v="Pennsylvania"/>
    <x v="74"/>
    <x v="3"/>
    <x v="1333"/>
    <x v="0"/>
    <x v="0"/>
    <x v="1318"/>
    <n v="301.47000000000003"/>
    <n v="3"/>
    <n v="0.5"/>
    <n v="-204.99959999999999"/>
    <n v="150.73500000000001"/>
    <n v="150.73500000000001"/>
    <x v="1"/>
    <x v="6"/>
    <s v="Q3"/>
    <x v="1"/>
  </r>
  <r>
    <n v="9221"/>
    <s v="CA-2017-103212"/>
    <x v="119"/>
    <x v="518"/>
    <x v="2"/>
    <s v="MH-18025"/>
    <s v="Michelle Huthwaite"/>
    <x v="0"/>
    <x v="0"/>
    <x v="240"/>
    <s v="Louisiana"/>
    <x v="298"/>
    <x v="0"/>
    <x v="1238"/>
    <x v="1"/>
    <x v="2"/>
    <x v="1221"/>
    <n v="11.07"/>
    <n v="3"/>
    <n v="0"/>
    <n v="5.2028999999999996"/>
    <n v="11.07"/>
    <n v="0"/>
    <x v="3"/>
    <x v="2"/>
    <s v="Q4"/>
    <x v="5"/>
  </r>
  <r>
    <n v="9222"/>
    <s v="CA-2017-103212"/>
    <x v="119"/>
    <x v="518"/>
    <x v="2"/>
    <s v="MH-18025"/>
    <s v="Michelle Huthwaite"/>
    <x v="0"/>
    <x v="0"/>
    <x v="240"/>
    <s v="Louisiana"/>
    <x v="298"/>
    <x v="0"/>
    <x v="215"/>
    <x v="0"/>
    <x v="3"/>
    <x v="216"/>
    <n v="1504.52"/>
    <n v="4"/>
    <n v="0"/>
    <n v="346.03960000000001"/>
    <n v="1504.52"/>
    <n v="0"/>
    <x v="3"/>
    <x v="2"/>
    <s v="Q4"/>
    <x v="5"/>
  </r>
  <r>
    <n v="9223"/>
    <s v="CA-2017-103212"/>
    <x v="119"/>
    <x v="518"/>
    <x v="2"/>
    <s v="MH-18025"/>
    <s v="Michelle Huthwaite"/>
    <x v="0"/>
    <x v="0"/>
    <x v="240"/>
    <s v="Louisiana"/>
    <x v="298"/>
    <x v="0"/>
    <x v="1114"/>
    <x v="1"/>
    <x v="10"/>
    <x v="1103"/>
    <n v="25.92"/>
    <n v="4"/>
    <n v="0"/>
    <n v="12.441599999999999"/>
    <n v="25.92"/>
    <n v="0"/>
    <x v="3"/>
    <x v="2"/>
    <s v="Q4"/>
    <x v="5"/>
  </r>
  <r>
    <n v="9224"/>
    <s v="CA-2017-121160"/>
    <x v="259"/>
    <x v="276"/>
    <x v="3"/>
    <s v="FM-14290"/>
    <s v="Frank Merwin"/>
    <x v="2"/>
    <x v="0"/>
    <x v="518"/>
    <s v="Texas"/>
    <x v="615"/>
    <x v="2"/>
    <x v="1375"/>
    <x v="1"/>
    <x v="8"/>
    <x v="1360"/>
    <n v="7.5359999999999996"/>
    <n v="6"/>
    <n v="0.8"/>
    <n v="-13.188000000000001"/>
    <n v="1.5071999999999997"/>
    <n v="6.0288000000000004"/>
    <x v="3"/>
    <x v="0"/>
    <s v="Q4"/>
    <x v="3"/>
  </r>
  <r>
    <n v="9225"/>
    <s v="CA-2017-121160"/>
    <x v="259"/>
    <x v="276"/>
    <x v="3"/>
    <s v="FM-14290"/>
    <s v="Frank Merwin"/>
    <x v="2"/>
    <x v="0"/>
    <x v="518"/>
    <s v="Texas"/>
    <x v="615"/>
    <x v="2"/>
    <x v="653"/>
    <x v="1"/>
    <x v="8"/>
    <x v="653"/>
    <n v="1.4079999999999999"/>
    <n v="2"/>
    <n v="0.8"/>
    <n v="-2.3231999999999999"/>
    <n v="0.28159999999999991"/>
    <n v="1.1264000000000001"/>
    <x v="3"/>
    <x v="0"/>
    <s v="Q4"/>
    <x v="3"/>
  </r>
  <r>
    <n v="9226"/>
    <s v="CA-2017-121160"/>
    <x v="259"/>
    <x v="276"/>
    <x v="3"/>
    <s v="FM-14290"/>
    <s v="Frank Merwin"/>
    <x v="2"/>
    <x v="0"/>
    <x v="518"/>
    <s v="Texas"/>
    <x v="615"/>
    <x v="2"/>
    <x v="1499"/>
    <x v="1"/>
    <x v="8"/>
    <x v="1487"/>
    <n v="4.1440000000000001"/>
    <n v="4"/>
    <n v="0.8"/>
    <n v="-6.4231999999999996"/>
    <n v="0.82879999999999987"/>
    <n v="3.3152000000000004"/>
    <x v="3"/>
    <x v="0"/>
    <s v="Q4"/>
    <x v="3"/>
  </r>
  <r>
    <n v="9227"/>
    <s v="CA-2017-121160"/>
    <x v="259"/>
    <x v="276"/>
    <x v="3"/>
    <s v="FM-14290"/>
    <s v="Frank Merwin"/>
    <x v="2"/>
    <x v="0"/>
    <x v="518"/>
    <s v="Texas"/>
    <x v="615"/>
    <x v="2"/>
    <x v="210"/>
    <x v="1"/>
    <x v="4"/>
    <x v="211"/>
    <n v="52.752000000000002"/>
    <n v="3"/>
    <n v="0.2"/>
    <n v="-12.528600000000001"/>
    <n v="42.201600000000006"/>
    <n v="10.550400000000002"/>
    <x v="3"/>
    <x v="0"/>
    <s v="Q4"/>
    <x v="3"/>
  </r>
  <r>
    <n v="9228"/>
    <s v="CA-2017-140515"/>
    <x v="498"/>
    <x v="540"/>
    <x v="1"/>
    <s v="GZ-14545"/>
    <s v="George Zrebassa"/>
    <x v="1"/>
    <x v="0"/>
    <x v="1"/>
    <s v="California"/>
    <x v="141"/>
    <x v="1"/>
    <x v="1309"/>
    <x v="1"/>
    <x v="9"/>
    <x v="1294"/>
    <n v="381.36"/>
    <n v="7"/>
    <n v="0"/>
    <n v="106.7808"/>
    <n v="381.36"/>
    <n v="0"/>
    <x v="3"/>
    <x v="10"/>
    <s v="Q1"/>
    <x v="1"/>
  </r>
  <r>
    <n v="9229"/>
    <s v="CA-2014-153619"/>
    <x v="935"/>
    <x v="1082"/>
    <x v="3"/>
    <s v="TC-21535"/>
    <s v="Tracy Collins"/>
    <x v="2"/>
    <x v="0"/>
    <x v="1"/>
    <s v="California"/>
    <x v="13"/>
    <x v="1"/>
    <x v="59"/>
    <x v="1"/>
    <x v="6"/>
    <x v="59"/>
    <n v="6.72"/>
    <n v="4"/>
    <n v="0"/>
    <n v="3.36"/>
    <n v="6.72"/>
    <n v="0"/>
    <x v="2"/>
    <x v="0"/>
    <s v="Q4"/>
    <x v="2"/>
  </r>
  <r>
    <n v="9230"/>
    <s v="CA-2017-133718"/>
    <x v="283"/>
    <x v="239"/>
    <x v="2"/>
    <s v="TB-21520"/>
    <s v="Tracy Blumstein"/>
    <x v="0"/>
    <x v="0"/>
    <x v="1"/>
    <s v="California"/>
    <x v="62"/>
    <x v="1"/>
    <x v="858"/>
    <x v="1"/>
    <x v="8"/>
    <x v="852"/>
    <n v="15.192"/>
    <n v="3"/>
    <n v="0.2"/>
    <n v="5.5071000000000003"/>
    <n v="12.153600000000001"/>
    <n v="3.0384000000000002"/>
    <x v="3"/>
    <x v="7"/>
    <s v="Q3"/>
    <x v="1"/>
  </r>
  <r>
    <n v="9231"/>
    <s v="CA-2017-133718"/>
    <x v="283"/>
    <x v="239"/>
    <x v="2"/>
    <s v="TB-21520"/>
    <s v="Tracy Blumstein"/>
    <x v="0"/>
    <x v="0"/>
    <x v="1"/>
    <s v="California"/>
    <x v="62"/>
    <x v="1"/>
    <x v="1076"/>
    <x v="1"/>
    <x v="10"/>
    <x v="1066"/>
    <n v="58.32"/>
    <n v="9"/>
    <n v="0"/>
    <n v="27.993600000000001"/>
    <n v="58.32"/>
    <n v="0"/>
    <x v="3"/>
    <x v="7"/>
    <s v="Q3"/>
    <x v="1"/>
  </r>
  <r>
    <n v="9232"/>
    <s v="CA-2014-148383"/>
    <x v="422"/>
    <x v="252"/>
    <x v="1"/>
    <s v="RP-19390"/>
    <s v="Resi Pölking"/>
    <x v="0"/>
    <x v="0"/>
    <x v="42"/>
    <s v="Arizona"/>
    <x v="51"/>
    <x v="1"/>
    <x v="115"/>
    <x v="1"/>
    <x v="8"/>
    <x v="115"/>
    <n v="946.76400000000001"/>
    <n v="6"/>
    <n v="0.7"/>
    <n v="-694.29359999999997"/>
    <n v="284.02920000000006"/>
    <n v="662.73479999999995"/>
    <x v="2"/>
    <x v="4"/>
    <s v="Q4"/>
    <x v="3"/>
  </r>
  <r>
    <n v="9233"/>
    <s v="CA-2016-126732"/>
    <x v="476"/>
    <x v="479"/>
    <x v="1"/>
    <s v="LR-16915"/>
    <s v="Lena Radford"/>
    <x v="0"/>
    <x v="0"/>
    <x v="1"/>
    <s v="California"/>
    <x v="1"/>
    <x v="1"/>
    <x v="1172"/>
    <x v="0"/>
    <x v="5"/>
    <x v="1158"/>
    <n v="94.68"/>
    <n v="9"/>
    <n v="0"/>
    <n v="31.244399999999999"/>
    <n v="94.68"/>
    <n v="0"/>
    <x v="0"/>
    <x v="8"/>
    <s v="Q3"/>
    <x v="5"/>
  </r>
  <r>
    <n v="9234"/>
    <s v="CA-2016-126732"/>
    <x v="476"/>
    <x v="479"/>
    <x v="1"/>
    <s v="LR-16915"/>
    <s v="Lena Radford"/>
    <x v="0"/>
    <x v="0"/>
    <x v="1"/>
    <s v="California"/>
    <x v="1"/>
    <x v="1"/>
    <x v="1555"/>
    <x v="1"/>
    <x v="4"/>
    <x v="1543"/>
    <n v="23.67"/>
    <n v="3"/>
    <n v="0"/>
    <n v="0.94679999999999997"/>
    <n v="23.67"/>
    <n v="0"/>
    <x v="0"/>
    <x v="8"/>
    <s v="Q3"/>
    <x v="5"/>
  </r>
  <r>
    <n v="9235"/>
    <s v="CA-2016-126732"/>
    <x v="476"/>
    <x v="479"/>
    <x v="1"/>
    <s v="LR-16915"/>
    <s v="Lena Radford"/>
    <x v="0"/>
    <x v="0"/>
    <x v="1"/>
    <s v="California"/>
    <x v="1"/>
    <x v="1"/>
    <x v="638"/>
    <x v="2"/>
    <x v="7"/>
    <x v="638"/>
    <n v="1091.1679999999999"/>
    <n v="4"/>
    <n v="0.2"/>
    <n v="68.197999999999993"/>
    <n v="872.93439999999998"/>
    <n v="218.2336"/>
    <x v="0"/>
    <x v="8"/>
    <s v="Q3"/>
    <x v="5"/>
  </r>
  <r>
    <n v="9236"/>
    <s v="CA-2016-126732"/>
    <x v="476"/>
    <x v="479"/>
    <x v="1"/>
    <s v="LR-16915"/>
    <s v="Lena Radford"/>
    <x v="0"/>
    <x v="0"/>
    <x v="1"/>
    <s v="California"/>
    <x v="1"/>
    <x v="1"/>
    <x v="1126"/>
    <x v="1"/>
    <x v="6"/>
    <x v="1114"/>
    <n v="18.690000000000001"/>
    <n v="7"/>
    <n v="0"/>
    <n v="5.2332000000000001"/>
    <n v="18.690000000000001"/>
    <n v="0"/>
    <x v="0"/>
    <x v="8"/>
    <s v="Q3"/>
    <x v="5"/>
  </r>
  <r>
    <n v="9237"/>
    <s v="CA-2016-126732"/>
    <x v="476"/>
    <x v="479"/>
    <x v="1"/>
    <s v="LR-16915"/>
    <s v="Lena Radford"/>
    <x v="0"/>
    <x v="0"/>
    <x v="1"/>
    <s v="California"/>
    <x v="1"/>
    <x v="1"/>
    <x v="10"/>
    <x v="0"/>
    <x v="3"/>
    <x v="10"/>
    <n v="568.72799999999995"/>
    <n v="3"/>
    <n v="0.2"/>
    <n v="28.436399999999999"/>
    <n v="454.98239999999998"/>
    <n v="113.7456"/>
    <x v="0"/>
    <x v="8"/>
    <s v="Q3"/>
    <x v="5"/>
  </r>
  <r>
    <n v="9238"/>
    <s v="CA-2016-126732"/>
    <x v="476"/>
    <x v="479"/>
    <x v="1"/>
    <s v="LR-16915"/>
    <s v="Lena Radford"/>
    <x v="0"/>
    <x v="0"/>
    <x v="1"/>
    <s v="California"/>
    <x v="1"/>
    <x v="1"/>
    <x v="1316"/>
    <x v="1"/>
    <x v="8"/>
    <x v="1302"/>
    <n v="7.3120000000000003"/>
    <n v="1"/>
    <n v="0.2"/>
    <n v="2.5592000000000001"/>
    <n v="5.8496000000000006"/>
    <n v="1.4624000000000001"/>
    <x v="0"/>
    <x v="8"/>
    <s v="Q3"/>
    <x v="5"/>
  </r>
  <r>
    <n v="9239"/>
    <s v="CA-2017-138156"/>
    <x v="512"/>
    <x v="556"/>
    <x v="2"/>
    <s v="MM-17260"/>
    <s v="Magdelene Morse"/>
    <x v="0"/>
    <x v="0"/>
    <x v="38"/>
    <s v="Ohio"/>
    <x v="47"/>
    <x v="3"/>
    <x v="737"/>
    <x v="0"/>
    <x v="5"/>
    <x v="736"/>
    <n v="147.56800000000001"/>
    <n v="2"/>
    <n v="0.2"/>
    <n v="-3.6892"/>
    <n v="118.05440000000002"/>
    <n v="29.513600000000004"/>
    <x v="3"/>
    <x v="11"/>
    <s v="Q1"/>
    <x v="3"/>
  </r>
  <r>
    <n v="9240"/>
    <s v="CA-2017-110310"/>
    <x v="855"/>
    <x v="40"/>
    <x v="1"/>
    <s v="NB-18655"/>
    <s v="Nona Balk"/>
    <x v="1"/>
    <x v="0"/>
    <x v="315"/>
    <s v="Florida"/>
    <x v="393"/>
    <x v="0"/>
    <x v="885"/>
    <x v="1"/>
    <x v="10"/>
    <x v="33"/>
    <n v="56.783999999999999"/>
    <n v="7"/>
    <n v="0.2"/>
    <n v="20.584199999999999"/>
    <n v="45.427199999999999"/>
    <n v="11.3568"/>
    <x v="3"/>
    <x v="2"/>
    <s v="Q4"/>
    <x v="5"/>
  </r>
  <r>
    <n v="9241"/>
    <s v="CA-2017-110310"/>
    <x v="855"/>
    <x v="40"/>
    <x v="1"/>
    <s v="NB-18655"/>
    <s v="Nona Balk"/>
    <x v="1"/>
    <x v="0"/>
    <x v="315"/>
    <s v="Florida"/>
    <x v="393"/>
    <x v="0"/>
    <x v="799"/>
    <x v="1"/>
    <x v="8"/>
    <x v="797"/>
    <n v="5.6070000000000002"/>
    <n v="3"/>
    <n v="0.7"/>
    <n v="-3.9249000000000001"/>
    <n v="1.6821000000000004"/>
    <n v="3.9249000000000001"/>
    <x v="3"/>
    <x v="2"/>
    <s v="Q4"/>
    <x v="5"/>
  </r>
  <r>
    <n v="9242"/>
    <s v="CA-2017-110310"/>
    <x v="855"/>
    <x v="40"/>
    <x v="1"/>
    <s v="NB-18655"/>
    <s v="Nona Balk"/>
    <x v="1"/>
    <x v="0"/>
    <x v="315"/>
    <s v="Florida"/>
    <x v="393"/>
    <x v="0"/>
    <x v="448"/>
    <x v="1"/>
    <x v="6"/>
    <x v="448"/>
    <n v="6.5759999999999996"/>
    <n v="3"/>
    <n v="0.2"/>
    <n v="0.57540000000000002"/>
    <n v="5.2607999999999997"/>
    <n v="1.3151999999999999"/>
    <x v="3"/>
    <x v="2"/>
    <s v="Q4"/>
    <x v="5"/>
  </r>
  <r>
    <n v="9243"/>
    <s v="CA-2014-113271"/>
    <x v="868"/>
    <x v="1160"/>
    <x v="1"/>
    <s v="DS-13030"/>
    <s v="Darrin Sayre"/>
    <x v="2"/>
    <x v="0"/>
    <x v="8"/>
    <s v="California"/>
    <x v="34"/>
    <x v="1"/>
    <x v="98"/>
    <x v="1"/>
    <x v="8"/>
    <x v="98"/>
    <n v="14.304"/>
    <n v="6"/>
    <n v="0.2"/>
    <n v="4.6487999999999996"/>
    <n v="11.443200000000001"/>
    <n v="2.8608000000000002"/>
    <x v="2"/>
    <x v="7"/>
    <s v="Q3"/>
    <x v="4"/>
  </r>
  <r>
    <n v="9244"/>
    <s v="CA-2014-113271"/>
    <x v="868"/>
    <x v="1160"/>
    <x v="1"/>
    <s v="DS-13030"/>
    <s v="Darrin Sayre"/>
    <x v="2"/>
    <x v="0"/>
    <x v="8"/>
    <s v="California"/>
    <x v="34"/>
    <x v="1"/>
    <x v="1601"/>
    <x v="0"/>
    <x v="0"/>
    <x v="1593"/>
    <n v="119.833"/>
    <n v="1"/>
    <n v="0.15"/>
    <n v="7.0490000000000004"/>
    <n v="101.85804999999999"/>
    <n v="17.97495"/>
    <x v="2"/>
    <x v="7"/>
    <s v="Q3"/>
    <x v="4"/>
  </r>
  <r>
    <n v="9245"/>
    <s v="CA-2014-113271"/>
    <x v="868"/>
    <x v="1160"/>
    <x v="1"/>
    <s v="DS-13030"/>
    <s v="Darrin Sayre"/>
    <x v="2"/>
    <x v="0"/>
    <x v="8"/>
    <s v="California"/>
    <x v="34"/>
    <x v="1"/>
    <x v="1061"/>
    <x v="1"/>
    <x v="6"/>
    <x v="1050"/>
    <n v="5.56"/>
    <n v="2"/>
    <n v="0"/>
    <n v="2.2240000000000002"/>
    <n v="5.56"/>
    <n v="0"/>
    <x v="2"/>
    <x v="7"/>
    <s v="Q3"/>
    <x v="4"/>
  </r>
  <r>
    <n v="9246"/>
    <s v="CA-2014-113271"/>
    <x v="868"/>
    <x v="1160"/>
    <x v="1"/>
    <s v="DS-13030"/>
    <s v="Darrin Sayre"/>
    <x v="2"/>
    <x v="0"/>
    <x v="8"/>
    <s v="California"/>
    <x v="34"/>
    <x v="1"/>
    <x v="12"/>
    <x v="1"/>
    <x v="10"/>
    <x v="12"/>
    <n v="32.4"/>
    <n v="5"/>
    <n v="0"/>
    <n v="15.552"/>
    <n v="32.4"/>
    <n v="0"/>
    <x v="2"/>
    <x v="7"/>
    <s v="Q3"/>
    <x v="4"/>
  </r>
  <r>
    <n v="9247"/>
    <s v="CA-2017-130106"/>
    <x v="1053"/>
    <x v="393"/>
    <x v="1"/>
    <s v="VF-21715"/>
    <s v="Vicky Freymann"/>
    <x v="2"/>
    <x v="0"/>
    <x v="8"/>
    <s v="California"/>
    <x v="9"/>
    <x v="1"/>
    <x v="279"/>
    <x v="1"/>
    <x v="6"/>
    <x v="279"/>
    <n v="9.84"/>
    <n v="3"/>
    <n v="0"/>
    <n v="2.8536000000000001"/>
    <n v="9.84"/>
    <n v="0"/>
    <x v="3"/>
    <x v="5"/>
    <s v="Q2"/>
    <x v="2"/>
  </r>
  <r>
    <n v="9248"/>
    <s v="CA-2017-130106"/>
    <x v="1053"/>
    <x v="393"/>
    <x v="1"/>
    <s v="VF-21715"/>
    <s v="Vicky Freymann"/>
    <x v="2"/>
    <x v="0"/>
    <x v="8"/>
    <s v="California"/>
    <x v="9"/>
    <x v="1"/>
    <x v="324"/>
    <x v="1"/>
    <x v="6"/>
    <x v="324"/>
    <n v="2.78"/>
    <n v="1"/>
    <n v="0"/>
    <n v="0.7228"/>
    <n v="2.78"/>
    <n v="0"/>
    <x v="3"/>
    <x v="5"/>
    <s v="Q2"/>
    <x v="2"/>
  </r>
  <r>
    <n v="9249"/>
    <s v="CA-2016-127761"/>
    <x v="338"/>
    <x v="954"/>
    <x v="1"/>
    <s v="SW-20275"/>
    <s v="Scott Williamson"/>
    <x v="0"/>
    <x v="0"/>
    <x v="20"/>
    <s v="New York"/>
    <x v="29"/>
    <x v="3"/>
    <x v="248"/>
    <x v="1"/>
    <x v="8"/>
    <x v="249"/>
    <n v="3.64"/>
    <n v="1"/>
    <n v="0.2"/>
    <n v="1.365"/>
    <n v="2.9120000000000004"/>
    <n v="0.72800000000000009"/>
    <x v="0"/>
    <x v="0"/>
    <s v="Q4"/>
    <x v="6"/>
  </r>
  <r>
    <n v="9250"/>
    <s v="CA-2016-127761"/>
    <x v="338"/>
    <x v="954"/>
    <x v="1"/>
    <s v="SW-20275"/>
    <s v="Scott Williamson"/>
    <x v="0"/>
    <x v="0"/>
    <x v="20"/>
    <s v="New York"/>
    <x v="29"/>
    <x v="3"/>
    <x v="1419"/>
    <x v="2"/>
    <x v="7"/>
    <x v="1407"/>
    <n v="881.93"/>
    <n v="7"/>
    <n v="0"/>
    <n v="220.48249999999999"/>
    <n v="881.93"/>
    <n v="0"/>
    <x v="0"/>
    <x v="0"/>
    <s v="Q4"/>
    <x v="6"/>
  </r>
  <r>
    <n v="9251"/>
    <s v="CA-2016-105354"/>
    <x v="499"/>
    <x v="296"/>
    <x v="1"/>
    <s v="PW-19030"/>
    <s v="Pauline Webber"/>
    <x v="1"/>
    <x v="0"/>
    <x v="292"/>
    <s v="Iowa"/>
    <x v="604"/>
    <x v="2"/>
    <x v="497"/>
    <x v="1"/>
    <x v="8"/>
    <x v="497"/>
    <n v="115.84"/>
    <n v="8"/>
    <n v="0"/>
    <n v="54.444800000000001"/>
    <n v="115.84"/>
    <n v="0"/>
    <x v="0"/>
    <x v="4"/>
    <s v="Q4"/>
    <x v="5"/>
  </r>
  <r>
    <n v="9252"/>
    <s v="CA-2017-155712"/>
    <x v="580"/>
    <x v="494"/>
    <x v="1"/>
    <s v="KD-16615"/>
    <s v="Ken Dana"/>
    <x v="1"/>
    <x v="0"/>
    <x v="1"/>
    <s v="California"/>
    <x v="141"/>
    <x v="1"/>
    <x v="1080"/>
    <x v="1"/>
    <x v="8"/>
    <x v="1070"/>
    <n v="107.648"/>
    <n v="2"/>
    <n v="0.2"/>
    <n v="33.64"/>
    <n v="86.118400000000008"/>
    <n v="21.529600000000002"/>
    <x v="3"/>
    <x v="10"/>
    <s v="Q1"/>
    <x v="6"/>
  </r>
  <r>
    <n v="9253"/>
    <s v="CA-2017-102309"/>
    <x v="397"/>
    <x v="425"/>
    <x v="0"/>
    <s v="DO-13645"/>
    <s v="Doug O'Connell"/>
    <x v="0"/>
    <x v="0"/>
    <x v="519"/>
    <s v="Arkansas"/>
    <x v="616"/>
    <x v="0"/>
    <x v="1227"/>
    <x v="2"/>
    <x v="11"/>
    <x v="1211"/>
    <n v="199.95"/>
    <n v="5"/>
    <n v="0"/>
    <n v="63.984000000000002"/>
    <n v="199.95"/>
    <n v="0"/>
    <x v="3"/>
    <x v="8"/>
    <s v="Q3"/>
    <x v="3"/>
  </r>
  <r>
    <n v="9254"/>
    <s v="CA-2017-102309"/>
    <x v="397"/>
    <x v="425"/>
    <x v="0"/>
    <s v="DO-13645"/>
    <s v="Doug O'Connell"/>
    <x v="0"/>
    <x v="0"/>
    <x v="519"/>
    <s v="Arkansas"/>
    <x v="616"/>
    <x v="0"/>
    <x v="510"/>
    <x v="1"/>
    <x v="10"/>
    <x v="510"/>
    <n v="12.96"/>
    <n v="2"/>
    <n v="0"/>
    <n v="6.2207999999999997"/>
    <n v="12.96"/>
    <n v="0"/>
    <x v="3"/>
    <x v="8"/>
    <s v="Q3"/>
    <x v="3"/>
  </r>
  <r>
    <n v="9255"/>
    <s v="CA-2014-168368"/>
    <x v="1058"/>
    <x v="1147"/>
    <x v="0"/>
    <s v="GA-14725"/>
    <s v="Guy Armstrong"/>
    <x v="0"/>
    <x v="0"/>
    <x v="29"/>
    <s v="Missouri"/>
    <x v="338"/>
    <x v="2"/>
    <x v="64"/>
    <x v="0"/>
    <x v="1"/>
    <x v="64"/>
    <n v="60.89"/>
    <n v="1"/>
    <n v="0"/>
    <n v="15.2225"/>
    <n v="60.89"/>
    <n v="0"/>
    <x v="2"/>
    <x v="11"/>
    <s v="Q1"/>
    <x v="0"/>
  </r>
  <r>
    <n v="9256"/>
    <s v="CA-2014-168368"/>
    <x v="1058"/>
    <x v="1147"/>
    <x v="0"/>
    <s v="GA-14725"/>
    <s v="Guy Armstrong"/>
    <x v="0"/>
    <x v="0"/>
    <x v="29"/>
    <s v="Missouri"/>
    <x v="338"/>
    <x v="2"/>
    <x v="690"/>
    <x v="1"/>
    <x v="2"/>
    <x v="690"/>
    <n v="14.94"/>
    <n v="3"/>
    <n v="0"/>
    <n v="6.8723999999999998"/>
    <n v="14.94"/>
    <n v="0"/>
    <x v="2"/>
    <x v="11"/>
    <s v="Q1"/>
    <x v="0"/>
  </r>
  <r>
    <n v="9257"/>
    <s v="CA-2014-168368"/>
    <x v="1058"/>
    <x v="1147"/>
    <x v="0"/>
    <s v="GA-14725"/>
    <s v="Guy Armstrong"/>
    <x v="0"/>
    <x v="0"/>
    <x v="29"/>
    <s v="Missouri"/>
    <x v="338"/>
    <x v="2"/>
    <x v="544"/>
    <x v="1"/>
    <x v="8"/>
    <x v="544"/>
    <n v="9.64"/>
    <n v="2"/>
    <n v="0"/>
    <n v="4.4344000000000001"/>
    <n v="9.64"/>
    <n v="0"/>
    <x v="2"/>
    <x v="11"/>
    <s v="Q1"/>
    <x v="0"/>
  </r>
  <r>
    <n v="9258"/>
    <s v="CA-2014-168368"/>
    <x v="1058"/>
    <x v="1147"/>
    <x v="0"/>
    <s v="GA-14725"/>
    <s v="Guy Armstrong"/>
    <x v="0"/>
    <x v="0"/>
    <x v="29"/>
    <s v="Missouri"/>
    <x v="338"/>
    <x v="2"/>
    <x v="1319"/>
    <x v="0"/>
    <x v="5"/>
    <x v="1305"/>
    <n v="332.94"/>
    <n v="3"/>
    <n v="0"/>
    <n v="53.270400000000002"/>
    <n v="332.94"/>
    <n v="0"/>
    <x v="2"/>
    <x v="11"/>
    <s v="Q1"/>
    <x v="0"/>
  </r>
  <r>
    <n v="9259"/>
    <s v="CA-2014-168368"/>
    <x v="1058"/>
    <x v="1147"/>
    <x v="0"/>
    <s v="GA-14725"/>
    <s v="Guy Armstrong"/>
    <x v="0"/>
    <x v="0"/>
    <x v="29"/>
    <s v="Missouri"/>
    <x v="338"/>
    <x v="2"/>
    <x v="68"/>
    <x v="1"/>
    <x v="8"/>
    <x v="1453"/>
    <n v="51.9"/>
    <n v="3"/>
    <n v="0"/>
    <n v="24.393000000000001"/>
    <n v="51.9"/>
    <n v="0"/>
    <x v="2"/>
    <x v="11"/>
    <s v="Q1"/>
    <x v="0"/>
  </r>
  <r>
    <n v="9260"/>
    <s v="CA-2014-168368"/>
    <x v="1058"/>
    <x v="1147"/>
    <x v="0"/>
    <s v="GA-14725"/>
    <s v="Guy Armstrong"/>
    <x v="0"/>
    <x v="0"/>
    <x v="29"/>
    <s v="Missouri"/>
    <x v="338"/>
    <x v="2"/>
    <x v="571"/>
    <x v="1"/>
    <x v="4"/>
    <x v="571"/>
    <n v="64.959999999999994"/>
    <n v="2"/>
    <n v="0"/>
    <n v="2.5983999999999998"/>
    <n v="64.959999999999994"/>
    <n v="0"/>
    <x v="2"/>
    <x v="11"/>
    <s v="Q1"/>
    <x v="0"/>
  </r>
  <r>
    <n v="9261"/>
    <s v="CA-2017-167976"/>
    <x v="343"/>
    <x v="773"/>
    <x v="0"/>
    <s v="JL-15505"/>
    <s v="Jeremy Lonsdale"/>
    <x v="0"/>
    <x v="0"/>
    <x v="520"/>
    <s v="South Dakota"/>
    <x v="617"/>
    <x v="2"/>
    <x v="1768"/>
    <x v="1"/>
    <x v="14"/>
    <x v="1757"/>
    <n v="25.5"/>
    <n v="3"/>
    <n v="0"/>
    <n v="6.63"/>
    <n v="25.5"/>
    <n v="0"/>
    <x v="3"/>
    <x v="0"/>
    <s v="Q4"/>
    <x v="3"/>
  </r>
  <r>
    <n v="9262"/>
    <s v="CA-2017-111388"/>
    <x v="264"/>
    <x v="1198"/>
    <x v="3"/>
    <s v="SU-20665"/>
    <s v="Stephanie Ulpright"/>
    <x v="2"/>
    <x v="0"/>
    <x v="4"/>
    <s v="Washington"/>
    <x v="5"/>
    <x v="1"/>
    <x v="51"/>
    <x v="0"/>
    <x v="1"/>
    <x v="51"/>
    <n v="215.976"/>
    <n v="3"/>
    <n v="0.2"/>
    <n v="-2.6997"/>
    <n v="172.7808"/>
    <n v="43.1952"/>
    <x v="3"/>
    <x v="8"/>
    <s v="Q3"/>
    <x v="3"/>
  </r>
  <r>
    <n v="9263"/>
    <s v="CA-2015-124499"/>
    <x v="330"/>
    <x v="349"/>
    <x v="1"/>
    <s v="FM-14380"/>
    <s v="Fred McMath"/>
    <x v="0"/>
    <x v="0"/>
    <x v="66"/>
    <s v="Michigan"/>
    <x v="83"/>
    <x v="2"/>
    <x v="70"/>
    <x v="0"/>
    <x v="1"/>
    <x v="70"/>
    <n v="389.97"/>
    <n v="3"/>
    <n v="0"/>
    <n v="35.097299999999997"/>
    <n v="389.97"/>
    <n v="0"/>
    <x v="1"/>
    <x v="2"/>
    <s v="Q4"/>
    <x v="5"/>
  </r>
  <r>
    <n v="9264"/>
    <s v="CA-2015-124499"/>
    <x v="330"/>
    <x v="349"/>
    <x v="1"/>
    <s v="FM-14380"/>
    <s v="Fred McMath"/>
    <x v="0"/>
    <x v="0"/>
    <x v="66"/>
    <s v="Michigan"/>
    <x v="83"/>
    <x v="2"/>
    <x v="810"/>
    <x v="1"/>
    <x v="9"/>
    <x v="808"/>
    <n v="269.91000000000003"/>
    <n v="5"/>
    <n v="0.1"/>
    <n v="53.981999999999999"/>
    <n v="242.91900000000004"/>
    <n v="26.991000000000003"/>
    <x v="1"/>
    <x v="2"/>
    <s v="Q4"/>
    <x v="5"/>
  </r>
  <r>
    <n v="9265"/>
    <s v="US-2017-128118"/>
    <x v="221"/>
    <x v="670"/>
    <x v="1"/>
    <s v="MY-17380"/>
    <s v="Maribeth Yedwab"/>
    <x v="1"/>
    <x v="0"/>
    <x v="26"/>
    <s v="Tennessee"/>
    <x v="31"/>
    <x v="0"/>
    <x v="1645"/>
    <x v="1"/>
    <x v="8"/>
    <x v="1634"/>
    <n v="11.673"/>
    <n v="3"/>
    <n v="0.7"/>
    <n v="-7.782"/>
    <n v="3.5019000000000005"/>
    <n v="8.1710999999999991"/>
    <x v="3"/>
    <x v="0"/>
    <s v="Q4"/>
    <x v="5"/>
  </r>
  <r>
    <n v="9266"/>
    <s v="US-2017-128118"/>
    <x v="221"/>
    <x v="670"/>
    <x v="1"/>
    <s v="MY-17380"/>
    <s v="Maribeth Yedwab"/>
    <x v="1"/>
    <x v="0"/>
    <x v="26"/>
    <s v="Tennessee"/>
    <x v="31"/>
    <x v="0"/>
    <x v="1724"/>
    <x v="1"/>
    <x v="12"/>
    <x v="1711"/>
    <n v="64.847999999999999"/>
    <n v="7"/>
    <n v="0.2"/>
    <n v="24.318000000000001"/>
    <n v="51.878399999999999"/>
    <n v="12.9696"/>
    <x v="3"/>
    <x v="0"/>
    <s v="Q4"/>
    <x v="5"/>
  </r>
  <r>
    <n v="9267"/>
    <s v="CA-2014-125759"/>
    <x v="1214"/>
    <x v="682"/>
    <x v="2"/>
    <s v="NM-18445"/>
    <s v="Nathan Mautz"/>
    <x v="2"/>
    <x v="0"/>
    <x v="226"/>
    <s v="Nevada"/>
    <x v="282"/>
    <x v="1"/>
    <x v="1677"/>
    <x v="0"/>
    <x v="5"/>
    <x v="1665"/>
    <n v="14.56"/>
    <n v="2"/>
    <n v="0"/>
    <n v="5.5327999999999999"/>
    <n v="14.56"/>
    <n v="0"/>
    <x v="2"/>
    <x v="11"/>
    <s v="Q1"/>
    <x v="3"/>
  </r>
  <r>
    <n v="9268"/>
    <s v="CA-2015-151869"/>
    <x v="12"/>
    <x v="1305"/>
    <x v="3"/>
    <s v="CS-11950"/>
    <s v="Carlos Soltero"/>
    <x v="0"/>
    <x v="0"/>
    <x v="210"/>
    <s v="New York"/>
    <x v="264"/>
    <x v="3"/>
    <x v="1756"/>
    <x v="0"/>
    <x v="1"/>
    <x v="1746"/>
    <n v="102.58199999999999"/>
    <n v="1"/>
    <n v="0.1"/>
    <n v="6.8388"/>
    <n v="92.323799999999991"/>
    <n v="10.2582"/>
    <x v="1"/>
    <x v="8"/>
    <s v="Q3"/>
    <x v="5"/>
  </r>
  <r>
    <n v="9269"/>
    <s v="CA-2015-151869"/>
    <x v="12"/>
    <x v="1305"/>
    <x v="3"/>
    <s v="CS-11950"/>
    <s v="Carlos Soltero"/>
    <x v="0"/>
    <x v="0"/>
    <x v="210"/>
    <s v="New York"/>
    <x v="264"/>
    <x v="3"/>
    <x v="711"/>
    <x v="1"/>
    <x v="10"/>
    <x v="710"/>
    <n v="20.04"/>
    <n v="3"/>
    <n v="0"/>
    <n v="9.6191999999999993"/>
    <n v="20.04"/>
    <n v="0"/>
    <x v="1"/>
    <x v="8"/>
    <s v="Q3"/>
    <x v="5"/>
  </r>
  <r>
    <n v="9270"/>
    <s v="US-2017-102183"/>
    <x v="170"/>
    <x v="328"/>
    <x v="1"/>
    <s v="PK-19075"/>
    <s v="Pete Kriz"/>
    <x v="0"/>
    <x v="0"/>
    <x v="20"/>
    <s v="New York"/>
    <x v="45"/>
    <x v="3"/>
    <x v="1547"/>
    <x v="1"/>
    <x v="8"/>
    <x v="1535"/>
    <n v="32.088000000000001"/>
    <n v="7"/>
    <n v="0.2"/>
    <n v="11.2308"/>
    <n v="25.670400000000001"/>
    <n v="6.4176000000000002"/>
    <x v="3"/>
    <x v="6"/>
    <s v="Q3"/>
    <x v="2"/>
  </r>
  <r>
    <n v="9271"/>
    <s v="US-2017-102183"/>
    <x v="170"/>
    <x v="328"/>
    <x v="1"/>
    <s v="PK-19075"/>
    <s v="Pete Kriz"/>
    <x v="0"/>
    <x v="0"/>
    <x v="20"/>
    <s v="New York"/>
    <x v="45"/>
    <x v="3"/>
    <x v="1176"/>
    <x v="1"/>
    <x v="8"/>
    <x v="1162"/>
    <n v="4305.5519999999997"/>
    <n v="6"/>
    <n v="0.2"/>
    <n v="1453.1238000000001"/>
    <n v="3444.4416000000001"/>
    <n v="861.11040000000003"/>
    <x v="3"/>
    <x v="6"/>
    <s v="Q3"/>
    <x v="2"/>
  </r>
  <r>
    <n v="9272"/>
    <s v="CA-2016-100510"/>
    <x v="536"/>
    <x v="968"/>
    <x v="1"/>
    <s v="HM-14860"/>
    <s v="Harry Marie"/>
    <x v="1"/>
    <x v="0"/>
    <x v="20"/>
    <s v="New York"/>
    <x v="23"/>
    <x v="3"/>
    <x v="1533"/>
    <x v="0"/>
    <x v="5"/>
    <x v="1521"/>
    <n v="10.02"/>
    <n v="3"/>
    <n v="0"/>
    <n v="4.4088000000000003"/>
    <n v="10.02"/>
    <n v="0"/>
    <x v="0"/>
    <x v="5"/>
    <s v="Q2"/>
    <x v="6"/>
  </r>
  <r>
    <n v="9273"/>
    <s v="CA-2016-100510"/>
    <x v="536"/>
    <x v="968"/>
    <x v="1"/>
    <s v="HM-14860"/>
    <s v="Harry Marie"/>
    <x v="1"/>
    <x v="0"/>
    <x v="20"/>
    <s v="New York"/>
    <x v="23"/>
    <x v="3"/>
    <x v="1356"/>
    <x v="2"/>
    <x v="7"/>
    <x v="1342"/>
    <n v="631.96"/>
    <n v="4"/>
    <n v="0"/>
    <n v="303.3408"/>
    <n v="631.96"/>
    <n v="0"/>
    <x v="0"/>
    <x v="5"/>
    <s v="Q2"/>
    <x v="6"/>
  </r>
  <r>
    <n v="9274"/>
    <s v="CA-2017-146983"/>
    <x v="264"/>
    <x v="371"/>
    <x v="1"/>
    <s v="AH-10210"/>
    <s v="Alan Hwang"/>
    <x v="0"/>
    <x v="0"/>
    <x v="0"/>
    <s v="Kentucky"/>
    <x v="0"/>
    <x v="0"/>
    <x v="115"/>
    <x v="1"/>
    <x v="8"/>
    <x v="115"/>
    <n v="1577.94"/>
    <n v="3"/>
    <n v="0"/>
    <n v="757.41120000000001"/>
    <n v="1577.94"/>
    <n v="0"/>
    <x v="3"/>
    <x v="8"/>
    <s v="Q3"/>
    <x v="3"/>
  </r>
  <r>
    <n v="9275"/>
    <s v="US-2014-134054"/>
    <x v="982"/>
    <x v="197"/>
    <x v="3"/>
    <s v="FC-14335"/>
    <s v="Fred Chung"/>
    <x v="1"/>
    <x v="0"/>
    <x v="305"/>
    <s v="New Mexico"/>
    <x v="382"/>
    <x v="1"/>
    <x v="1833"/>
    <x v="1"/>
    <x v="6"/>
    <x v="1821"/>
    <n v="255.85"/>
    <n v="7"/>
    <n v="0"/>
    <n v="112.574"/>
    <n v="255.85"/>
    <n v="0"/>
    <x v="2"/>
    <x v="2"/>
    <s v="Q4"/>
    <x v="5"/>
  </r>
  <r>
    <n v="9276"/>
    <s v="CA-2016-113236"/>
    <x v="439"/>
    <x v="1124"/>
    <x v="0"/>
    <s v="CP-12085"/>
    <s v="Cathy Prescott"/>
    <x v="1"/>
    <x v="0"/>
    <x v="478"/>
    <s v="Florida"/>
    <x v="571"/>
    <x v="0"/>
    <x v="1424"/>
    <x v="1"/>
    <x v="4"/>
    <x v="1412"/>
    <n v="184.70400000000001"/>
    <n v="6"/>
    <n v="0.2"/>
    <n v="13.8528"/>
    <n v="147.76320000000001"/>
    <n v="36.940800000000003"/>
    <x v="0"/>
    <x v="5"/>
    <s v="Q2"/>
    <x v="6"/>
  </r>
  <r>
    <n v="9277"/>
    <s v="CA-2016-113236"/>
    <x v="439"/>
    <x v="1124"/>
    <x v="0"/>
    <s v="CP-12085"/>
    <s v="Cathy Prescott"/>
    <x v="1"/>
    <x v="0"/>
    <x v="478"/>
    <s v="Florida"/>
    <x v="571"/>
    <x v="0"/>
    <x v="538"/>
    <x v="2"/>
    <x v="11"/>
    <x v="538"/>
    <n v="47.92"/>
    <n v="2"/>
    <n v="0.2"/>
    <n v="11.98"/>
    <n v="38.336000000000006"/>
    <n v="9.5840000000000014"/>
    <x v="0"/>
    <x v="5"/>
    <s v="Q2"/>
    <x v="6"/>
  </r>
  <r>
    <n v="9278"/>
    <s v="CA-2017-122539"/>
    <x v="96"/>
    <x v="241"/>
    <x v="1"/>
    <s v="SC-20305"/>
    <s v="Sean Christensen"/>
    <x v="0"/>
    <x v="0"/>
    <x v="10"/>
    <s v="Pennsylvania"/>
    <x v="11"/>
    <x v="3"/>
    <x v="690"/>
    <x v="1"/>
    <x v="2"/>
    <x v="690"/>
    <n v="15.936"/>
    <n v="4"/>
    <n v="0.2"/>
    <n v="5.1791999999999998"/>
    <n v="12.748800000000001"/>
    <n v="3.1872000000000003"/>
    <x v="3"/>
    <x v="4"/>
    <s v="Q4"/>
    <x v="5"/>
  </r>
  <r>
    <n v="9279"/>
    <s v="CA-2017-122539"/>
    <x v="96"/>
    <x v="241"/>
    <x v="1"/>
    <s v="SC-20305"/>
    <s v="Sean Christensen"/>
    <x v="0"/>
    <x v="0"/>
    <x v="10"/>
    <s v="Pennsylvania"/>
    <x v="11"/>
    <x v="3"/>
    <x v="733"/>
    <x v="1"/>
    <x v="8"/>
    <x v="732"/>
    <n v="8.0009999999999994"/>
    <n v="7"/>
    <n v="0.7"/>
    <n v="-5.6006999999999998"/>
    <n v="2.4003000000000001"/>
    <n v="5.6006999999999989"/>
    <x v="3"/>
    <x v="4"/>
    <s v="Q4"/>
    <x v="5"/>
  </r>
  <r>
    <n v="9280"/>
    <s v="CA-2017-122539"/>
    <x v="96"/>
    <x v="241"/>
    <x v="1"/>
    <s v="SC-20305"/>
    <s v="Sean Christensen"/>
    <x v="0"/>
    <x v="0"/>
    <x v="10"/>
    <s v="Pennsylvania"/>
    <x v="11"/>
    <x v="3"/>
    <x v="463"/>
    <x v="0"/>
    <x v="1"/>
    <x v="464"/>
    <n v="398.97199999999998"/>
    <n v="2"/>
    <n v="0.3"/>
    <n v="-28.498000000000001"/>
    <n v="279.28039999999999"/>
    <n v="119.69159999999999"/>
    <x v="3"/>
    <x v="4"/>
    <s v="Q4"/>
    <x v="5"/>
  </r>
  <r>
    <n v="9281"/>
    <s v="CA-2016-166772"/>
    <x v="873"/>
    <x v="926"/>
    <x v="1"/>
    <s v="HJ-14875"/>
    <s v="Heather Jas"/>
    <x v="2"/>
    <x v="0"/>
    <x v="4"/>
    <s v="Washington"/>
    <x v="59"/>
    <x v="1"/>
    <x v="1632"/>
    <x v="0"/>
    <x v="0"/>
    <x v="1622"/>
    <n v="163.88"/>
    <n v="2"/>
    <n v="0"/>
    <n v="40.97"/>
    <n v="163.88"/>
    <n v="0"/>
    <x v="0"/>
    <x v="8"/>
    <s v="Q3"/>
    <x v="0"/>
  </r>
  <r>
    <n v="9282"/>
    <s v="US-2017-152898"/>
    <x v="220"/>
    <x v="17"/>
    <x v="1"/>
    <s v="CB-12025"/>
    <s v="Cassandra Brandow"/>
    <x v="0"/>
    <x v="0"/>
    <x v="102"/>
    <s v="Virginia"/>
    <x v="195"/>
    <x v="0"/>
    <x v="1825"/>
    <x v="1"/>
    <x v="9"/>
    <x v="1813"/>
    <n v="67.900000000000006"/>
    <n v="5"/>
    <n v="0"/>
    <n v="20.37"/>
    <n v="67.900000000000006"/>
    <n v="0"/>
    <x v="3"/>
    <x v="8"/>
    <s v="Q3"/>
    <x v="2"/>
  </r>
  <r>
    <n v="9283"/>
    <s v="CA-2016-160486"/>
    <x v="945"/>
    <x v="505"/>
    <x v="1"/>
    <s v="EH-14185"/>
    <s v="Evan Henry"/>
    <x v="0"/>
    <x v="0"/>
    <x v="487"/>
    <s v="Florida"/>
    <x v="581"/>
    <x v="0"/>
    <x v="1437"/>
    <x v="1"/>
    <x v="10"/>
    <x v="1425"/>
    <n v="72.224000000000004"/>
    <n v="4"/>
    <n v="0.2"/>
    <n v="25.278400000000001"/>
    <n v="57.779200000000003"/>
    <n v="14.444800000000001"/>
    <x v="0"/>
    <x v="4"/>
    <s v="Q4"/>
    <x v="5"/>
  </r>
  <r>
    <n v="9284"/>
    <s v="CA-2017-102218"/>
    <x v="264"/>
    <x v="842"/>
    <x v="0"/>
    <s v="LW-17215"/>
    <s v="Luke Weiss"/>
    <x v="0"/>
    <x v="0"/>
    <x v="299"/>
    <s v="Colorado"/>
    <x v="375"/>
    <x v="1"/>
    <x v="148"/>
    <x v="1"/>
    <x v="2"/>
    <x v="149"/>
    <n v="11.696"/>
    <n v="2"/>
    <n v="0.2"/>
    <n v="3.9474"/>
    <n v="9.3567999999999998"/>
    <n v="2.3391999999999999"/>
    <x v="3"/>
    <x v="8"/>
    <s v="Q3"/>
    <x v="3"/>
  </r>
  <r>
    <n v="9285"/>
    <s v="CA-2014-161032"/>
    <x v="728"/>
    <x v="788"/>
    <x v="1"/>
    <s v="MK-17905"/>
    <s v="Michael Kennedy"/>
    <x v="1"/>
    <x v="0"/>
    <x v="47"/>
    <s v="Wisconsin"/>
    <x v="56"/>
    <x v="2"/>
    <x v="541"/>
    <x v="0"/>
    <x v="1"/>
    <x v="541"/>
    <n v="392.94"/>
    <n v="3"/>
    <n v="0"/>
    <n v="43.223399999999998"/>
    <n v="392.94"/>
    <n v="0"/>
    <x v="2"/>
    <x v="0"/>
    <s v="Q4"/>
    <x v="0"/>
  </r>
  <r>
    <n v="9286"/>
    <s v="CA-2015-102778"/>
    <x v="82"/>
    <x v="1005"/>
    <x v="2"/>
    <s v="JH-15820"/>
    <s v="John Huston"/>
    <x v="0"/>
    <x v="0"/>
    <x v="53"/>
    <s v="North Carolina"/>
    <x v="233"/>
    <x v="0"/>
    <x v="205"/>
    <x v="0"/>
    <x v="5"/>
    <x v="206"/>
    <n v="18.175999999999998"/>
    <n v="1"/>
    <n v="0.2"/>
    <n v="4.7712000000000003"/>
    <n v="14.540799999999999"/>
    <n v="3.6351999999999998"/>
    <x v="1"/>
    <x v="0"/>
    <s v="Q4"/>
    <x v="3"/>
  </r>
  <r>
    <n v="9287"/>
    <s v="CA-2017-154011"/>
    <x v="249"/>
    <x v="356"/>
    <x v="1"/>
    <s v="DB-13270"/>
    <s v="Deborah Brumfield"/>
    <x v="2"/>
    <x v="0"/>
    <x v="61"/>
    <s v="Texas"/>
    <x v="176"/>
    <x v="2"/>
    <x v="1426"/>
    <x v="1"/>
    <x v="8"/>
    <x v="1414"/>
    <n v="6.8879999999999999"/>
    <n v="3"/>
    <n v="0.8"/>
    <n v="-11.020799999999999"/>
    <n v="1.3775999999999997"/>
    <n v="5.5104000000000006"/>
    <x v="3"/>
    <x v="1"/>
    <s v="Q2"/>
    <x v="2"/>
  </r>
  <r>
    <n v="9288"/>
    <s v="CA-2017-154011"/>
    <x v="249"/>
    <x v="356"/>
    <x v="1"/>
    <s v="DB-13270"/>
    <s v="Deborah Brumfield"/>
    <x v="2"/>
    <x v="0"/>
    <x v="61"/>
    <s v="Texas"/>
    <x v="176"/>
    <x v="2"/>
    <x v="562"/>
    <x v="0"/>
    <x v="3"/>
    <x v="561"/>
    <n v="457.48500000000001"/>
    <n v="3"/>
    <n v="0.3"/>
    <n v="-84.961500000000001"/>
    <n v="320.23949999999996"/>
    <n v="137.24549999999999"/>
    <x v="3"/>
    <x v="1"/>
    <s v="Q2"/>
    <x v="2"/>
  </r>
  <r>
    <n v="9289"/>
    <s v="US-2017-165456"/>
    <x v="329"/>
    <x v="108"/>
    <x v="2"/>
    <s v="TB-21625"/>
    <s v="Trudy Brown"/>
    <x v="0"/>
    <x v="0"/>
    <x v="10"/>
    <s v="Pennsylvania"/>
    <x v="63"/>
    <x v="3"/>
    <x v="1189"/>
    <x v="0"/>
    <x v="1"/>
    <x v="1175"/>
    <n v="1079.316"/>
    <n v="6"/>
    <n v="0.3"/>
    <n v="-15.418799999999999"/>
    <n v="755.52120000000002"/>
    <n v="323.79480000000001"/>
    <x v="3"/>
    <x v="0"/>
    <s v="Q4"/>
    <x v="6"/>
  </r>
  <r>
    <n v="9290"/>
    <s v="CA-2014-111857"/>
    <x v="488"/>
    <x v="1310"/>
    <x v="0"/>
    <s v="NM-18445"/>
    <s v="Nathan Mautz"/>
    <x v="2"/>
    <x v="0"/>
    <x v="8"/>
    <s v="California"/>
    <x v="9"/>
    <x v="1"/>
    <x v="1184"/>
    <x v="1"/>
    <x v="10"/>
    <x v="1170"/>
    <n v="48.91"/>
    <n v="1"/>
    <n v="0"/>
    <n v="22.9877"/>
    <n v="48.91"/>
    <n v="0"/>
    <x v="2"/>
    <x v="3"/>
    <s v="Q2"/>
    <x v="4"/>
  </r>
  <r>
    <n v="9291"/>
    <s v="CA-2014-163650"/>
    <x v="865"/>
    <x v="59"/>
    <x v="2"/>
    <s v="TT-21220"/>
    <s v="Thomas Thornton"/>
    <x v="0"/>
    <x v="0"/>
    <x v="18"/>
    <s v="Delaware"/>
    <x v="21"/>
    <x v="3"/>
    <x v="836"/>
    <x v="1"/>
    <x v="6"/>
    <x v="831"/>
    <n v="9.84"/>
    <n v="3"/>
    <n v="0"/>
    <n v="2.8536000000000001"/>
    <n v="9.84"/>
    <n v="0"/>
    <x v="2"/>
    <x v="8"/>
    <s v="Q3"/>
    <x v="0"/>
  </r>
  <r>
    <n v="9292"/>
    <s v="CA-2014-163650"/>
    <x v="865"/>
    <x v="59"/>
    <x v="2"/>
    <s v="TT-21220"/>
    <s v="Thomas Thornton"/>
    <x v="0"/>
    <x v="0"/>
    <x v="18"/>
    <s v="Delaware"/>
    <x v="21"/>
    <x v="3"/>
    <x v="1023"/>
    <x v="1"/>
    <x v="8"/>
    <x v="1014"/>
    <n v="34.5"/>
    <n v="3"/>
    <n v="0"/>
    <n v="15.525"/>
    <n v="34.5"/>
    <n v="0"/>
    <x v="2"/>
    <x v="8"/>
    <s v="Q3"/>
    <x v="0"/>
  </r>
  <r>
    <n v="9293"/>
    <s v="CA-2017-124114"/>
    <x v="580"/>
    <x v="965"/>
    <x v="3"/>
    <s v="RS-19765"/>
    <s v="Roland Schwarz"/>
    <x v="1"/>
    <x v="0"/>
    <x v="435"/>
    <s v="Texas"/>
    <x v="525"/>
    <x v="2"/>
    <x v="757"/>
    <x v="1"/>
    <x v="8"/>
    <x v="755"/>
    <n v="0.55600000000000005"/>
    <n v="1"/>
    <n v="0.8"/>
    <n v="-0.94520000000000004"/>
    <n v="0.11119999999999998"/>
    <n v="0.44480000000000008"/>
    <x v="3"/>
    <x v="10"/>
    <s v="Q1"/>
    <x v="6"/>
  </r>
  <r>
    <n v="9294"/>
    <s v="US-2017-116505"/>
    <x v="701"/>
    <x v="410"/>
    <x v="0"/>
    <s v="TB-21625"/>
    <s v="Trudy Brown"/>
    <x v="0"/>
    <x v="0"/>
    <x v="521"/>
    <s v="Maryland"/>
    <x v="618"/>
    <x v="3"/>
    <x v="347"/>
    <x v="1"/>
    <x v="8"/>
    <x v="347"/>
    <n v="43.8"/>
    <n v="6"/>
    <n v="0"/>
    <n v="20.585999999999999"/>
    <n v="43.8"/>
    <n v="0"/>
    <x v="3"/>
    <x v="0"/>
    <s v="Q4"/>
    <x v="5"/>
  </r>
  <r>
    <n v="9295"/>
    <s v="CA-2017-161340"/>
    <x v="39"/>
    <x v="777"/>
    <x v="1"/>
    <s v="AM-10360"/>
    <s v="Alice McCarthy"/>
    <x v="1"/>
    <x v="0"/>
    <x v="138"/>
    <s v="Ohio"/>
    <x v="177"/>
    <x v="3"/>
    <x v="1010"/>
    <x v="1"/>
    <x v="10"/>
    <x v="1002"/>
    <n v="13.872"/>
    <n v="3"/>
    <n v="0.2"/>
    <n v="5.0286"/>
    <n v="11.0976"/>
    <n v="2.7744"/>
    <x v="3"/>
    <x v="5"/>
    <s v="Q2"/>
    <x v="1"/>
  </r>
  <r>
    <n v="9296"/>
    <s v="CA-2017-161340"/>
    <x v="39"/>
    <x v="777"/>
    <x v="1"/>
    <s v="AM-10360"/>
    <s v="Alice McCarthy"/>
    <x v="1"/>
    <x v="0"/>
    <x v="138"/>
    <s v="Ohio"/>
    <x v="177"/>
    <x v="3"/>
    <x v="266"/>
    <x v="0"/>
    <x v="0"/>
    <x v="266"/>
    <n v="115.96"/>
    <n v="4"/>
    <n v="0.5"/>
    <n v="-64.937600000000003"/>
    <n v="57.98"/>
    <n v="57.98"/>
    <x v="3"/>
    <x v="5"/>
    <s v="Q2"/>
    <x v="1"/>
  </r>
  <r>
    <n v="9297"/>
    <s v="US-2015-163433"/>
    <x v="24"/>
    <x v="23"/>
    <x v="0"/>
    <s v="MP-17965"/>
    <s v="Michael Paige"/>
    <x v="1"/>
    <x v="0"/>
    <x v="392"/>
    <s v="Texas"/>
    <x v="477"/>
    <x v="2"/>
    <x v="1113"/>
    <x v="2"/>
    <x v="11"/>
    <x v="1102"/>
    <n v="41.423999999999999"/>
    <n v="2"/>
    <n v="0.2"/>
    <n v="8.2848000000000006"/>
    <n v="33.139200000000002"/>
    <n v="8.2848000000000006"/>
    <x v="1"/>
    <x v="3"/>
    <s v="Q2"/>
    <x v="3"/>
  </r>
  <r>
    <n v="9298"/>
    <s v="US-2015-163433"/>
    <x v="24"/>
    <x v="23"/>
    <x v="0"/>
    <s v="MP-17965"/>
    <s v="Michael Paige"/>
    <x v="1"/>
    <x v="0"/>
    <x v="392"/>
    <s v="Texas"/>
    <x v="477"/>
    <x v="2"/>
    <x v="1081"/>
    <x v="2"/>
    <x v="7"/>
    <x v="1071"/>
    <n v="244.768"/>
    <n v="4"/>
    <n v="0.2"/>
    <n v="24.476800000000001"/>
    <n v="195.81440000000001"/>
    <n v="48.953600000000002"/>
    <x v="1"/>
    <x v="3"/>
    <s v="Q2"/>
    <x v="3"/>
  </r>
  <r>
    <n v="9299"/>
    <s v="US-2015-163433"/>
    <x v="24"/>
    <x v="23"/>
    <x v="0"/>
    <s v="MP-17965"/>
    <s v="Michael Paige"/>
    <x v="1"/>
    <x v="0"/>
    <x v="392"/>
    <s v="Texas"/>
    <x v="477"/>
    <x v="2"/>
    <x v="290"/>
    <x v="1"/>
    <x v="6"/>
    <x v="290"/>
    <n v="74.352000000000004"/>
    <n v="3"/>
    <n v="0.2"/>
    <n v="6.5057999999999998"/>
    <n v="59.481600000000007"/>
    <n v="14.870400000000002"/>
    <x v="1"/>
    <x v="3"/>
    <s v="Q2"/>
    <x v="3"/>
  </r>
  <r>
    <n v="9300"/>
    <s v="US-2015-163433"/>
    <x v="24"/>
    <x v="23"/>
    <x v="0"/>
    <s v="MP-17965"/>
    <s v="Michael Paige"/>
    <x v="1"/>
    <x v="0"/>
    <x v="392"/>
    <s v="Texas"/>
    <x v="477"/>
    <x v="2"/>
    <x v="828"/>
    <x v="1"/>
    <x v="8"/>
    <x v="824"/>
    <n v="4.3120000000000003"/>
    <n v="2"/>
    <n v="0.8"/>
    <n v="-6.8992000000000004"/>
    <n v="0.86239999999999983"/>
    <n v="3.4496000000000002"/>
    <x v="1"/>
    <x v="3"/>
    <s v="Q2"/>
    <x v="3"/>
  </r>
  <r>
    <n v="9301"/>
    <s v="US-2015-163433"/>
    <x v="24"/>
    <x v="23"/>
    <x v="0"/>
    <s v="MP-17965"/>
    <s v="Michael Paige"/>
    <x v="1"/>
    <x v="0"/>
    <x v="392"/>
    <s v="Texas"/>
    <x v="477"/>
    <x v="2"/>
    <x v="405"/>
    <x v="0"/>
    <x v="1"/>
    <x v="406"/>
    <n v="56.686"/>
    <n v="1"/>
    <n v="0.3"/>
    <n v="-20.245000000000001"/>
    <n v="39.680199999999999"/>
    <n v="17.005800000000001"/>
    <x v="1"/>
    <x v="3"/>
    <s v="Q2"/>
    <x v="3"/>
  </r>
  <r>
    <n v="9302"/>
    <s v="US-2015-163433"/>
    <x v="24"/>
    <x v="23"/>
    <x v="0"/>
    <s v="MP-17965"/>
    <s v="Michael Paige"/>
    <x v="1"/>
    <x v="0"/>
    <x v="392"/>
    <s v="Texas"/>
    <x v="477"/>
    <x v="2"/>
    <x v="1750"/>
    <x v="2"/>
    <x v="7"/>
    <x v="1740"/>
    <n v="97.968000000000004"/>
    <n v="2"/>
    <n v="0.2"/>
    <n v="6.1230000000000002"/>
    <n v="78.374400000000009"/>
    <n v="19.593600000000002"/>
    <x v="1"/>
    <x v="3"/>
    <s v="Q2"/>
    <x v="3"/>
  </r>
  <r>
    <n v="9303"/>
    <s v="US-2015-163433"/>
    <x v="24"/>
    <x v="23"/>
    <x v="0"/>
    <s v="MP-17965"/>
    <s v="Michael Paige"/>
    <x v="1"/>
    <x v="0"/>
    <x v="392"/>
    <s v="Texas"/>
    <x v="477"/>
    <x v="2"/>
    <x v="1609"/>
    <x v="1"/>
    <x v="6"/>
    <x v="1600"/>
    <n v="7.8719999999999999"/>
    <n v="3"/>
    <n v="0.2"/>
    <n v="0.88560000000000005"/>
    <n v="6.2976000000000001"/>
    <n v="1.5744"/>
    <x v="1"/>
    <x v="3"/>
    <s v="Q2"/>
    <x v="3"/>
  </r>
  <r>
    <n v="9304"/>
    <s v="US-2015-163433"/>
    <x v="24"/>
    <x v="23"/>
    <x v="0"/>
    <s v="MP-17965"/>
    <s v="Michael Paige"/>
    <x v="1"/>
    <x v="0"/>
    <x v="392"/>
    <s v="Texas"/>
    <x v="477"/>
    <x v="2"/>
    <x v="1307"/>
    <x v="1"/>
    <x v="10"/>
    <x v="1292"/>
    <n v="15.552"/>
    <n v="3"/>
    <n v="0.2"/>
    <n v="5.4432"/>
    <n v="12.441600000000001"/>
    <n v="3.1104000000000003"/>
    <x v="1"/>
    <x v="3"/>
    <s v="Q2"/>
    <x v="3"/>
  </r>
  <r>
    <n v="9305"/>
    <s v="US-2015-163433"/>
    <x v="24"/>
    <x v="23"/>
    <x v="0"/>
    <s v="MP-17965"/>
    <s v="Michael Paige"/>
    <x v="1"/>
    <x v="0"/>
    <x v="392"/>
    <s v="Texas"/>
    <x v="477"/>
    <x v="2"/>
    <x v="777"/>
    <x v="1"/>
    <x v="8"/>
    <x v="776"/>
    <n v="1.476"/>
    <n v="1"/>
    <n v="0.8"/>
    <n v="-2.2877999999999998"/>
    <n v="0.29519999999999991"/>
    <n v="1.1808000000000001"/>
    <x v="1"/>
    <x v="3"/>
    <s v="Q2"/>
    <x v="3"/>
  </r>
  <r>
    <n v="9306"/>
    <s v="CA-2015-137603"/>
    <x v="444"/>
    <x v="488"/>
    <x v="1"/>
    <s v="MH-17290"/>
    <s v="Marc Harrigan"/>
    <x v="2"/>
    <x v="0"/>
    <x v="364"/>
    <s v="New Mexico"/>
    <x v="446"/>
    <x v="1"/>
    <x v="1642"/>
    <x v="1"/>
    <x v="6"/>
    <x v="1632"/>
    <n v="8.4"/>
    <n v="5"/>
    <n v="0"/>
    <n v="2.1840000000000002"/>
    <n v="8.4"/>
    <n v="0"/>
    <x v="1"/>
    <x v="8"/>
    <s v="Q3"/>
    <x v="3"/>
  </r>
  <r>
    <n v="9307"/>
    <s v="CA-2014-128237"/>
    <x v="727"/>
    <x v="1029"/>
    <x v="1"/>
    <s v="CA-12265"/>
    <s v="Christina Anderson"/>
    <x v="0"/>
    <x v="0"/>
    <x v="8"/>
    <s v="California"/>
    <x v="94"/>
    <x v="1"/>
    <x v="950"/>
    <x v="1"/>
    <x v="6"/>
    <x v="943"/>
    <n v="6.56"/>
    <n v="2"/>
    <n v="0"/>
    <n v="1.9024000000000001"/>
    <n v="6.56"/>
    <n v="0"/>
    <x v="2"/>
    <x v="10"/>
    <s v="Q1"/>
    <x v="0"/>
  </r>
  <r>
    <n v="9308"/>
    <s v="CA-2014-128237"/>
    <x v="727"/>
    <x v="1029"/>
    <x v="1"/>
    <s v="CA-12265"/>
    <s v="Christina Anderson"/>
    <x v="0"/>
    <x v="0"/>
    <x v="8"/>
    <s v="California"/>
    <x v="94"/>
    <x v="1"/>
    <x v="1453"/>
    <x v="1"/>
    <x v="6"/>
    <x v="1439"/>
    <n v="14.88"/>
    <n v="2"/>
    <n v="0"/>
    <n v="3.72"/>
    <n v="14.88"/>
    <n v="0"/>
    <x v="2"/>
    <x v="10"/>
    <s v="Q1"/>
    <x v="0"/>
  </r>
  <r>
    <n v="9309"/>
    <s v="CA-2014-128237"/>
    <x v="727"/>
    <x v="1029"/>
    <x v="1"/>
    <s v="CA-12265"/>
    <s v="Christina Anderson"/>
    <x v="0"/>
    <x v="0"/>
    <x v="8"/>
    <s v="California"/>
    <x v="94"/>
    <x v="1"/>
    <x v="1564"/>
    <x v="2"/>
    <x v="11"/>
    <x v="1555"/>
    <n v="45.48"/>
    <n v="4"/>
    <n v="0"/>
    <n v="15.917999999999999"/>
    <n v="45.48"/>
    <n v="0"/>
    <x v="2"/>
    <x v="10"/>
    <s v="Q1"/>
    <x v="0"/>
  </r>
  <r>
    <n v="9310"/>
    <s v="CA-2014-128237"/>
    <x v="727"/>
    <x v="1029"/>
    <x v="1"/>
    <s v="CA-12265"/>
    <s v="Christina Anderson"/>
    <x v="0"/>
    <x v="0"/>
    <x v="8"/>
    <s v="California"/>
    <x v="94"/>
    <x v="1"/>
    <x v="753"/>
    <x v="1"/>
    <x v="6"/>
    <x v="751"/>
    <n v="25.44"/>
    <n v="6"/>
    <n v="0"/>
    <n v="9.9215999999999998"/>
    <n v="25.44"/>
    <n v="0"/>
    <x v="2"/>
    <x v="10"/>
    <s v="Q1"/>
    <x v="0"/>
  </r>
  <r>
    <n v="9311"/>
    <s v="US-2016-102141"/>
    <x v="370"/>
    <x v="1009"/>
    <x v="1"/>
    <s v="KD-16615"/>
    <s v="Ken Dana"/>
    <x v="1"/>
    <x v="0"/>
    <x v="20"/>
    <s v="New York"/>
    <x v="23"/>
    <x v="3"/>
    <x v="710"/>
    <x v="1"/>
    <x v="8"/>
    <x v="709"/>
    <n v="146.68799999999999"/>
    <n v="8"/>
    <n v="0.2"/>
    <n v="45.84"/>
    <n v="117.35039999999999"/>
    <n v="29.337599999999998"/>
    <x v="0"/>
    <x v="6"/>
    <s v="Q3"/>
    <x v="5"/>
  </r>
  <r>
    <n v="9312"/>
    <s v="CA-2017-148642"/>
    <x v="904"/>
    <x v="515"/>
    <x v="1"/>
    <s v="DW-13540"/>
    <s v="Don Weiss"/>
    <x v="0"/>
    <x v="0"/>
    <x v="61"/>
    <s v="Texas"/>
    <x v="77"/>
    <x v="2"/>
    <x v="85"/>
    <x v="1"/>
    <x v="2"/>
    <x v="85"/>
    <n v="4.9279999999999999"/>
    <n v="2"/>
    <n v="0.2"/>
    <n v="1.7248000000000001"/>
    <n v="3.9424000000000001"/>
    <n v="0.98560000000000003"/>
    <x v="3"/>
    <x v="10"/>
    <s v="Q1"/>
    <x v="2"/>
  </r>
  <r>
    <n v="9313"/>
    <s v="CA-2017-148642"/>
    <x v="904"/>
    <x v="515"/>
    <x v="1"/>
    <s v="DW-13540"/>
    <s v="Don Weiss"/>
    <x v="0"/>
    <x v="0"/>
    <x v="61"/>
    <s v="Texas"/>
    <x v="77"/>
    <x v="2"/>
    <x v="397"/>
    <x v="1"/>
    <x v="6"/>
    <x v="398"/>
    <n v="63.488"/>
    <n v="4"/>
    <n v="0.2"/>
    <n v="4.7615999999999996"/>
    <n v="50.790400000000005"/>
    <n v="12.697600000000001"/>
    <x v="3"/>
    <x v="10"/>
    <s v="Q1"/>
    <x v="2"/>
  </r>
  <r>
    <n v="9314"/>
    <s v="CA-2015-111948"/>
    <x v="1215"/>
    <x v="917"/>
    <x v="3"/>
    <s v="AG-10495"/>
    <s v="Andrew Gjertsen"/>
    <x v="1"/>
    <x v="0"/>
    <x v="66"/>
    <s v="Michigan"/>
    <x v="151"/>
    <x v="2"/>
    <x v="42"/>
    <x v="1"/>
    <x v="4"/>
    <x v="42"/>
    <n v="418.32"/>
    <n v="7"/>
    <n v="0"/>
    <n v="117.1296"/>
    <n v="418.32"/>
    <n v="0"/>
    <x v="1"/>
    <x v="0"/>
    <s v="Q4"/>
    <x v="4"/>
  </r>
  <r>
    <n v="9315"/>
    <s v="CA-2015-111948"/>
    <x v="1215"/>
    <x v="917"/>
    <x v="3"/>
    <s v="AG-10495"/>
    <s v="Andrew Gjertsen"/>
    <x v="1"/>
    <x v="0"/>
    <x v="66"/>
    <s v="Michigan"/>
    <x v="151"/>
    <x v="2"/>
    <x v="14"/>
    <x v="1"/>
    <x v="9"/>
    <x v="14"/>
    <n v="123.858"/>
    <n v="2"/>
    <n v="0.1"/>
    <n v="46.790799999999997"/>
    <n v="111.4722"/>
    <n v="12.385800000000001"/>
    <x v="1"/>
    <x v="0"/>
    <s v="Q4"/>
    <x v="4"/>
  </r>
  <r>
    <n v="9316"/>
    <s v="CA-2016-161907"/>
    <x v="41"/>
    <x v="300"/>
    <x v="1"/>
    <s v="JH-16180"/>
    <s v="Justin Hirsh"/>
    <x v="0"/>
    <x v="0"/>
    <x v="10"/>
    <s v="Pennsylvania"/>
    <x v="11"/>
    <x v="3"/>
    <x v="1326"/>
    <x v="2"/>
    <x v="7"/>
    <x v="1312"/>
    <n v="118.782"/>
    <n v="3"/>
    <n v="0.4"/>
    <n v="-27.715800000000002"/>
    <n v="71.269199999999998"/>
    <n v="47.512799999999999"/>
    <x v="0"/>
    <x v="3"/>
    <s v="Q2"/>
    <x v="0"/>
  </r>
  <r>
    <n v="9317"/>
    <s v="CA-2016-161907"/>
    <x v="41"/>
    <x v="300"/>
    <x v="1"/>
    <s v="JH-16180"/>
    <s v="Justin Hirsh"/>
    <x v="0"/>
    <x v="0"/>
    <x v="10"/>
    <s v="Pennsylvania"/>
    <x v="11"/>
    <x v="3"/>
    <x v="262"/>
    <x v="1"/>
    <x v="14"/>
    <x v="262"/>
    <n v="769.18399999999997"/>
    <n v="4"/>
    <n v="0.2"/>
    <n v="-163.45160000000001"/>
    <n v="615.34720000000004"/>
    <n v="153.83680000000001"/>
    <x v="0"/>
    <x v="3"/>
    <s v="Q2"/>
    <x v="0"/>
  </r>
  <r>
    <n v="9318"/>
    <s v="CA-2017-124940"/>
    <x v="1216"/>
    <x v="1315"/>
    <x v="1"/>
    <s v="DK-13090"/>
    <s v="Dave Kipp"/>
    <x v="0"/>
    <x v="0"/>
    <x v="238"/>
    <s v="Texas"/>
    <x v="295"/>
    <x v="2"/>
    <x v="333"/>
    <x v="2"/>
    <x v="11"/>
    <x v="333"/>
    <n v="47.904000000000003"/>
    <n v="1"/>
    <n v="0.2"/>
    <n v="-2.9940000000000002"/>
    <n v="38.323200000000007"/>
    <n v="9.5808000000000018"/>
    <x v="3"/>
    <x v="11"/>
    <s v="Q1"/>
    <x v="0"/>
  </r>
  <r>
    <n v="9319"/>
    <s v="US-2017-108343"/>
    <x v="228"/>
    <x v="262"/>
    <x v="1"/>
    <s v="AR-10825"/>
    <s v="Anthony Rawles"/>
    <x v="1"/>
    <x v="0"/>
    <x v="20"/>
    <s v="New York"/>
    <x v="29"/>
    <x v="3"/>
    <x v="578"/>
    <x v="1"/>
    <x v="10"/>
    <x v="578"/>
    <n v="13.36"/>
    <n v="2"/>
    <n v="0"/>
    <n v="6.4127999999999998"/>
    <n v="13.36"/>
    <n v="0"/>
    <x v="3"/>
    <x v="7"/>
    <s v="Q3"/>
    <x v="6"/>
  </r>
  <r>
    <n v="9320"/>
    <s v="US-2017-108343"/>
    <x v="228"/>
    <x v="262"/>
    <x v="1"/>
    <s v="AR-10825"/>
    <s v="Anthony Rawles"/>
    <x v="1"/>
    <x v="0"/>
    <x v="20"/>
    <s v="New York"/>
    <x v="29"/>
    <x v="3"/>
    <x v="1853"/>
    <x v="0"/>
    <x v="1"/>
    <x v="1841"/>
    <n v="163.76400000000001"/>
    <n v="2"/>
    <n v="0.1"/>
    <n v="25.474399999999999"/>
    <n v="147.38760000000002"/>
    <n v="16.3764"/>
    <x v="3"/>
    <x v="7"/>
    <s v="Q3"/>
    <x v="6"/>
  </r>
  <r>
    <n v="9321"/>
    <s v="US-2017-108343"/>
    <x v="228"/>
    <x v="262"/>
    <x v="1"/>
    <s v="AR-10825"/>
    <s v="Anthony Rawles"/>
    <x v="1"/>
    <x v="0"/>
    <x v="20"/>
    <s v="New York"/>
    <x v="29"/>
    <x v="3"/>
    <x v="1762"/>
    <x v="0"/>
    <x v="5"/>
    <x v="1751"/>
    <n v="183.92"/>
    <n v="4"/>
    <n v="0"/>
    <n v="31.266400000000001"/>
    <n v="183.92"/>
    <n v="0"/>
    <x v="3"/>
    <x v="7"/>
    <s v="Q3"/>
    <x v="6"/>
  </r>
  <r>
    <n v="9322"/>
    <s v="US-2016-111563"/>
    <x v="254"/>
    <x v="281"/>
    <x v="1"/>
    <s v="SM-20005"/>
    <s v="Sally Matthias"/>
    <x v="0"/>
    <x v="0"/>
    <x v="12"/>
    <s v="Texas"/>
    <x v="16"/>
    <x v="2"/>
    <x v="1462"/>
    <x v="0"/>
    <x v="5"/>
    <x v="1448"/>
    <n v="11.375999999999999"/>
    <n v="3"/>
    <n v="0.6"/>
    <n v="-5.6879999999999997"/>
    <n v="4.5503999999999998"/>
    <n v="6.8255999999999997"/>
    <x v="0"/>
    <x v="0"/>
    <s v="Q4"/>
    <x v="5"/>
  </r>
  <r>
    <n v="9323"/>
    <s v="US-2016-111563"/>
    <x v="254"/>
    <x v="281"/>
    <x v="1"/>
    <s v="SM-20005"/>
    <s v="Sally Matthias"/>
    <x v="0"/>
    <x v="0"/>
    <x v="12"/>
    <s v="Texas"/>
    <x v="16"/>
    <x v="2"/>
    <x v="479"/>
    <x v="0"/>
    <x v="5"/>
    <x v="480"/>
    <n v="66.111999999999995"/>
    <n v="4"/>
    <n v="0.6"/>
    <n v="-84.2928"/>
    <n v="26.444800000000001"/>
    <n v="39.667199999999994"/>
    <x v="0"/>
    <x v="0"/>
    <s v="Q4"/>
    <x v="5"/>
  </r>
  <r>
    <n v="9324"/>
    <s v="CA-2017-121853"/>
    <x v="397"/>
    <x v="289"/>
    <x v="1"/>
    <s v="DB-13660"/>
    <s v="Duane Benoit"/>
    <x v="0"/>
    <x v="0"/>
    <x v="1"/>
    <s v="California"/>
    <x v="1"/>
    <x v="1"/>
    <x v="954"/>
    <x v="1"/>
    <x v="10"/>
    <x v="947"/>
    <n v="211.04"/>
    <n v="8"/>
    <n v="0"/>
    <n v="97.078400000000002"/>
    <n v="211.04"/>
    <n v="0"/>
    <x v="3"/>
    <x v="8"/>
    <s v="Q3"/>
    <x v="3"/>
  </r>
  <r>
    <n v="9325"/>
    <s v="CA-2017-121853"/>
    <x v="397"/>
    <x v="289"/>
    <x v="1"/>
    <s v="DB-13660"/>
    <s v="Duane Benoit"/>
    <x v="0"/>
    <x v="0"/>
    <x v="1"/>
    <s v="California"/>
    <x v="1"/>
    <x v="1"/>
    <x v="873"/>
    <x v="0"/>
    <x v="1"/>
    <x v="867"/>
    <n v="594.81600000000003"/>
    <n v="2"/>
    <n v="0.2"/>
    <n v="59.4816"/>
    <n v="475.85280000000006"/>
    <n v="118.96320000000001"/>
    <x v="3"/>
    <x v="8"/>
    <s v="Q3"/>
    <x v="3"/>
  </r>
  <r>
    <n v="9326"/>
    <s v="CA-2017-121853"/>
    <x v="397"/>
    <x v="289"/>
    <x v="1"/>
    <s v="DB-13660"/>
    <s v="Duane Benoit"/>
    <x v="0"/>
    <x v="0"/>
    <x v="1"/>
    <s v="California"/>
    <x v="1"/>
    <x v="1"/>
    <x v="999"/>
    <x v="1"/>
    <x v="8"/>
    <x v="991"/>
    <n v="72.959999999999994"/>
    <n v="3"/>
    <n v="0.2"/>
    <n v="23.712"/>
    <n v="58.367999999999995"/>
    <n v="14.591999999999999"/>
    <x v="3"/>
    <x v="8"/>
    <s v="Q3"/>
    <x v="3"/>
  </r>
  <r>
    <n v="9327"/>
    <s v="US-2017-130687"/>
    <x v="210"/>
    <x v="643"/>
    <x v="2"/>
    <s v="PF-19225"/>
    <s v="Phillip Flathmann"/>
    <x v="0"/>
    <x v="0"/>
    <x v="156"/>
    <s v="Washington"/>
    <x v="199"/>
    <x v="1"/>
    <x v="1653"/>
    <x v="0"/>
    <x v="5"/>
    <x v="1642"/>
    <n v="80.959999999999994"/>
    <n v="4"/>
    <n v="0"/>
    <n v="34.812800000000003"/>
    <n v="80.959999999999994"/>
    <n v="0"/>
    <x v="3"/>
    <x v="8"/>
    <s v="Q3"/>
    <x v="6"/>
  </r>
  <r>
    <n v="9328"/>
    <s v="US-2017-130687"/>
    <x v="210"/>
    <x v="643"/>
    <x v="2"/>
    <s v="PF-19225"/>
    <s v="Phillip Flathmann"/>
    <x v="0"/>
    <x v="0"/>
    <x v="156"/>
    <s v="Washington"/>
    <x v="199"/>
    <x v="1"/>
    <x v="11"/>
    <x v="2"/>
    <x v="7"/>
    <x v="11"/>
    <n v="455.71199999999999"/>
    <n v="2"/>
    <n v="0.2"/>
    <n v="34.178400000000003"/>
    <n v="364.56960000000004"/>
    <n v="91.142400000000009"/>
    <x v="3"/>
    <x v="8"/>
    <s v="Q3"/>
    <x v="6"/>
  </r>
  <r>
    <n v="9329"/>
    <s v="US-2017-130687"/>
    <x v="210"/>
    <x v="643"/>
    <x v="2"/>
    <s v="PF-19225"/>
    <s v="Phillip Flathmann"/>
    <x v="0"/>
    <x v="0"/>
    <x v="156"/>
    <s v="Washington"/>
    <x v="199"/>
    <x v="1"/>
    <x v="1502"/>
    <x v="1"/>
    <x v="6"/>
    <x v="1490"/>
    <n v="25.98"/>
    <n v="1"/>
    <n v="0"/>
    <n v="7.2744"/>
    <n v="25.98"/>
    <n v="0"/>
    <x v="3"/>
    <x v="8"/>
    <s v="Q3"/>
    <x v="6"/>
  </r>
  <r>
    <n v="9330"/>
    <s v="CA-2015-164497"/>
    <x v="109"/>
    <x v="26"/>
    <x v="2"/>
    <s v="AJ-10945"/>
    <s v="Ashley Jarboe"/>
    <x v="0"/>
    <x v="0"/>
    <x v="8"/>
    <s v="California"/>
    <x v="94"/>
    <x v="1"/>
    <x v="1626"/>
    <x v="1"/>
    <x v="9"/>
    <x v="1616"/>
    <n v="45.28"/>
    <n v="4"/>
    <n v="0"/>
    <n v="15.395200000000001"/>
    <n v="45.28"/>
    <n v="0"/>
    <x v="1"/>
    <x v="0"/>
    <s v="Q4"/>
    <x v="3"/>
  </r>
  <r>
    <n v="9331"/>
    <s v="US-2015-153283"/>
    <x v="768"/>
    <x v="837"/>
    <x v="1"/>
    <s v="EB-14110"/>
    <s v="Eugene Barchas"/>
    <x v="0"/>
    <x v="0"/>
    <x v="20"/>
    <s v="New York"/>
    <x v="45"/>
    <x v="3"/>
    <x v="837"/>
    <x v="1"/>
    <x v="12"/>
    <x v="153"/>
    <n v="15.56"/>
    <n v="2"/>
    <n v="0"/>
    <n v="7.3132000000000001"/>
    <n v="15.56"/>
    <n v="0"/>
    <x v="1"/>
    <x v="0"/>
    <s v="Q4"/>
    <x v="6"/>
  </r>
  <r>
    <n v="9332"/>
    <s v="CA-2016-108056"/>
    <x v="321"/>
    <x v="767"/>
    <x v="1"/>
    <s v="ES-14080"/>
    <s v="Erin Smith"/>
    <x v="1"/>
    <x v="0"/>
    <x v="24"/>
    <s v="Oregon"/>
    <x v="329"/>
    <x v="1"/>
    <x v="1118"/>
    <x v="2"/>
    <x v="7"/>
    <x v="1106"/>
    <n v="859.2"/>
    <n v="3"/>
    <n v="0.2"/>
    <n v="75.180000000000007"/>
    <n v="687.36000000000013"/>
    <n v="171.84000000000003"/>
    <x v="0"/>
    <x v="8"/>
    <s v="Q3"/>
    <x v="6"/>
  </r>
  <r>
    <n v="9333"/>
    <s v="CA-2017-127726"/>
    <x v="220"/>
    <x v="462"/>
    <x v="0"/>
    <s v="SS-20410"/>
    <s v="Shahid Shariari"/>
    <x v="0"/>
    <x v="0"/>
    <x v="430"/>
    <s v="Kentucky"/>
    <x v="520"/>
    <x v="0"/>
    <x v="414"/>
    <x v="1"/>
    <x v="9"/>
    <x v="414"/>
    <n v="195.68"/>
    <n v="4"/>
    <n v="0"/>
    <n v="50.876800000000003"/>
    <n v="195.68"/>
    <n v="0"/>
    <x v="3"/>
    <x v="8"/>
    <s v="Q3"/>
    <x v="2"/>
  </r>
  <r>
    <n v="9334"/>
    <s v="CA-2017-127726"/>
    <x v="220"/>
    <x v="462"/>
    <x v="0"/>
    <s v="SS-20410"/>
    <s v="Shahid Shariari"/>
    <x v="0"/>
    <x v="0"/>
    <x v="430"/>
    <s v="Kentucky"/>
    <x v="520"/>
    <x v="0"/>
    <x v="1053"/>
    <x v="1"/>
    <x v="13"/>
    <x v="1042"/>
    <n v="14.2"/>
    <n v="4"/>
    <n v="0"/>
    <n v="6.6740000000000004"/>
    <n v="14.2"/>
    <n v="0"/>
    <x v="3"/>
    <x v="8"/>
    <s v="Q3"/>
    <x v="2"/>
  </r>
  <r>
    <n v="9335"/>
    <s v="CA-2017-110198"/>
    <x v="927"/>
    <x v="1060"/>
    <x v="2"/>
    <s v="AG-10900"/>
    <s v="Arthur Gainer"/>
    <x v="0"/>
    <x v="0"/>
    <x v="197"/>
    <s v="Florida"/>
    <x v="248"/>
    <x v="0"/>
    <x v="0"/>
    <x v="0"/>
    <x v="0"/>
    <x v="0"/>
    <n v="314.35199999999998"/>
    <n v="3"/>
    <n v="0.2"/>
    <n v="-15.717599999999999"/>
    <n v="251.48159999999999"/>
    <n v="62.870399999999997"/>
    <x v="3"/>
    <x v="5"/>
    <s v="Q2"/>
    <x v="2"/>
  </r>
  <r>
    <n v="9336"/>
    <s v="CA-2017-110198"/>
    <x v="927"/>
    <x v="1060"/>
    <x v="2"/>
    <s v="AG-10900"/>
    <s v="Arthur Gainer"/>
    <x v="0"/>
    <x v="0"/>
    <x v="197"/>
    <s v="Florida"/>
    <x v="248"/>
    <x v="0"/>
    <x v="1568"/>
    <x v="1"/>
    <x v="2"/>
    <x v="1559"/>
    <n v="4.6079999999999997"/>
    <n v="2"/>
    <n v="0.2"/>
    <n v="1.4976"/>
    <n v="3.6863999999999999"/>
    <n v="0.92159999999999997"/>
    <x v="3"/>
    <x v="5"/>
    <s v="Q2"/>
    <x v="2"/>
  </r>
  <r>
    <n v="9337"/>
    <s v="CA-2017-130715"/>
    <x v="118"/>
    <x v="295"/>
    <x v="1"/>
    <s v="CY-12745"/>
    <s v="Craig Yedwab"/>
    <x v="1"/>
    <x v="0"/>
    <x v="8"/>
    <s v="California"/>
    <x v="94"/>
    <x v="1"/>
    <x v="110"/>
    <x v="1"/>
    <x v="13"/>
    <x v="110"/>
    <n v="17.899999999999999"/>
    <n v="5"/>
    <n v="0"/>
    <n v="8.7710000000000008"/>
    <n v="17.899999999999999"/>
    <n v="0"/>
    <x v="3"/>
    <x v="8"/>
    <s v="Q3"/>
    <x v="3"/>
  </r>
  <r>
    <n v="9338"/>
    <s v="CA-2014-155264"/>
    <x v="538"/>
    <x v="657"/>
    <x v="0"/>
    <s v="RP-19270"/>
    <s v="Rachel Payne"/>
    <x v="1"/>
    <x v="0"/>
    <x v="8"/>
    <s v="California"/>
    <x v="94"/>
    <x v="1"/>
    <x v="1390"/>
    <x v="1"/>
    <x v="8"/>
    <x v="1376"/>
    <n v="2.992"/>
    <n v="1"/>
    <n v="0.2"/>
    <n v="1.1220000000000001"/>
    <n v="2.3936000000000002"/>
    <n v="0.59840000000000004"/>
    <x v="2"/>
    <x v="2"/>
    <s v="Q4"/>
    <x v="1"/>
  </r>
  <r>
    <n v="9339"/>
    <s v="CA-2014-155264"/>
    <x v="538"/>
    <x v="657"/>
    <x v="0"/>
    <s v="RP-19270"/>
    <s v="Rachel Payne"/>
    <x v="1"/>
    <x v="0"/>
    <x v="8"/>
    <s v="California"/>
    <x v="94"/>
    <x v="1"/>
    <x v="807"/>
    <x v="1"/>
    <x v="8"/>
    <x v="805"/>
    <n v="20.064"/>
    <n v="6"/>
    <n v="0.2"/>
    <n v="7.0224000000000002"/>
    <n v="16.051200000000001"/>
    <n v="4.0128000000000004"/>
    <x v="2"/>
    <x v="2"/>
    <s v="Q4"/>
    <x v="1"/>
  </r>
  <r>
    <n v="9340"/>
    <s v="CA-2014-155264"/>
    <x v="538"/>
    <x v="657"/>
    <x v="0"/>
    <s v="RP-19270"/>
    <s v="Rachel Payne"/>
    <x v="1"/>
    <x v="0"/>
    <x v="8"/>
    <s v="California"/>
    <x v="94"/>
    <x v="1"/>
    <x v="1689"/>
    <x v="1"/>
    <x v="10"/>
    <x v="1677"/>
    <n v="146.72999999999999"/>
    <n v="3"/>
    <n v="0"/>
    <n v="68.963099999999997"/>
    <n v="146.72999999999999"/>
    <n v="0"/>
    <x v="2"/>
    <x v="2"/>
    <s v="Q4"/>
    <x v="1"/>
  </r>
  <r>
    <n v="9341"/>
    <s v="CA-2014-155264"/>
    <x v="538"/>
    <x v="657"/>
    <x v="0"/>
    <s v="RP-19270"/>
    <s v="Rachel Payne"/>
    <x v="1"/>
    <x v="0"/>
    <x v="8"/>
    <s v="California"/>
    <x v="94"/>
    <x v="1"/>
    <x v="547"/>
    <x v="1"/>
    <x v="2"/>
    <x v="547"/>
    <n v="18.75"/>
    <n v="5"/>
    <n v="0"/>
    <n v="9"/>
    <n v="18.75"/>
    <n v="0"/>
    <x v="2"/>
    <x v="2"/>
    <s v="Q4"/>
    <x v="1"/>
  </r>
  <r>
    <n v="9342"/>
    <s v="CA-2014-155264"/>
    <x v="538"/>
    <x v="657"/>
    <x v="0"/>
    <s v="RP-19270"/>
    <s v="Rachel Payne"/>
    <x v="1"/>
    <x v="0"/>
    <x v="8"/>
    <s v="California"/>
    <x v="94"/>
    <x v="1"/>
    <x v="1692"/>
    <x v="2"/>
    <x v="7"/>
    <x v="1680"/>
    <n v="117.57599999999999"/>
    <n v="3"/>
    <n v="0.2"/>
    <n v="11.7576"/>
    <n v="94.0608"/>
    <n v="23.5152"/>
    <x v="2"/>
    <x v="2"/>
    <s v="Q4"/>
    <x v="1"/>
  </r>
  <r>
    <n v="9343"/>
    <s v="CA-2016-119123"/>
    <x v="69"/>
    <x v="755"/>
    <x v="1"/>
    <s v="DB-13360"/>
    <s v="Dennis Bolton"/>
    <x v="2"/>
    <x v="0"/>
    <x v="169"/>
    <s v="California"/>
    <x v="215"/>
    <x v="1"/>
    <x v="624"/>
    <x v="1"/>
    <x v="8"/>
    <x v="624"/>
    <n v="51.183999999999997"/>
    <n v="7"/>
    <n v="0.2"/>
    <n v="19.193999999999999"/>
    <n v="40.947200000000002"/>
    <n v="10.236800000000001"/>
    <x v="0"/>
    <x v="10"/>
    <s v="Q1"/>
    <x v="1"/>
  </r>
  <r>
    <n v="9344"/>
    <s v="CA-2017-109085"/>
    <x v="922"/>
    <x v="971"/>
    <x v="2"/>
    <s v="CK-12325"/>
    <s v="Christine Kargatis"/>
    <x v="2"/>
    <x v="0"/>
    <x v="21"/>
    <s v="Ohio"/>
    <x v="411"/>
    <x v="3"/>
    <x v="1746"/>
    <x v="0"/>
    <x v="3"/>
    <x v="1736"/>
    <n v="455.97"/>
    <n v="5"/>
    <n v="0.4"/>
    <n v="-106.393"/>
    <n v="273.58199999999999"/>
    <n v="182.38800000000003"/>
    <x v="3"/>
    <x v="11"/>
    <s v="Q1"/>
    <x v="5"/>
  </r>
  <r>
    <n v="9345"/>
    <s v="CA-2017-109085"/>
    <x v="922"/>
    <x v="971"/>
    <x v="2"/>
    <s v="CK-12325"/>
    <s v="Christine Kargatis"/>
    <x v="2"/>
    <x v="0"/>
    <x v="21"/>
    <s v="Ohio"/>
    <x v="411"/>
    <x v="3"/>
    <x v="31"/>
    <x v="1"/>
    <x v="8"/>
    <x v="31"/>
    <n v="5.7149999999999999"/>
    <n v="5"/>
    <n v="0.7"/>
    <n v="-4.7625000000000002"/>
    <n v="1.7145000000000001"/>
    <n v="4.0004999999999997"/>
    <x v="3"/>
    <x v="11"/>
    <s v="Q1"/>
    <x v="5"/>
  </r>
  <r>
    <n v="9346"/>
    <s v="CA-2017-109085"/>
    <x v="922"/>
    <x v="971"/>
    <x v="2"/>
    <s v="CK-12325"/>
    <s v="Christine Kargatis"/>
    <x v="2"/>
    <x v="0"/>
    <x v="21"/>
    <s v="Ohio"/>
    <x v="411"/>
    <x v="3"/>
    <x v="1485"/>
    <x v="2"/>
    <x v="7"/>
    <x v="1472"/>
    <n v="57.594000000000001"/>
    <n v="1"/>
    <n v="0.4"/>
    <n v="-11.518800000000001"/>
    <n v="34.556399999999996"/>
    <n v="23.037600000000001"/>
    <x v="3"/>
    <x v="11"/>
    <s v="Q1"/>
    <x v="5"/>
  </r>
  <r>
    <n v="9347"/>
    <s v="CA-2017-109085"/>
    <x v="922"/>
    <x v="971"/>
    <x v="2"/>
    <s v="CK-12325"/>
    <s v="Christine Kargatis"/>
    <x v="2"/>
    <x v="0"/>
    <x v="21"/>
    <s v="Ohio"/>
    <x v="411"/>
    <x v="3"/>
    <x v="1155"/>
    <x v="0"/>
    <x v="5"/>
    <x v="1143"/>
    <n v="30.143999999999998"/>
    <n v="2"/>
    <n v="0.2"/>
    <n v="8.2896000000000001"/>
    <n v="24.115200000000002"/>
    <n v="6.0288000000000004"/>
    <x v="3"/>
    <x v="11"/>
    <s v="Q1"/>
    <x v="5"/>
  </r>
  <r>
    <n v="9348"/>
    <s v="CA-2017-109085"/>
    <x v="922"/>
    <x v="971"/>
    <x v="2"/>
    <s v="CK-12325"/>
    <s v="Christine Kargatis"/>
    <x v="2"/>
    <x v="0"/>
    <x v="21"/>
    <s v="Ohio"/>
    <x v="411"/>
    <x v="3"/>
    <x v="1189"/>
    <x v="0"/>
    <x v="1"/>
    <x v="1175"/>
    <n v="899.43"/>
    <n v="5"/>
    <n v="0.3"/>
    <n v="-12.849"/>
    <n v="629.60099999999989"/>
    <n v="269.82899999999995"/>
    <x v="3"/>
    <x v="11"/>
    <s v="Q1"/>
    <x v="5"/>
  </r>
  <r>
    <n v="9349"/>
    <s v="CA-2016-114860"/>
    <x v="596"/>
    <x v="470"/>
    <x v="1"/>
    <s v="DN-13690"/>
    <s v="Duane Noonan"/>
    <x v="0"/>
    <x v="0"/>
    <x v="429"/>
    <s v="California"/>
    <x v="519"/>
    <x v="1"/>
    <x v="1805"/>
    <x v="0"/>
    <x v="5"/>
    <x v="1795"/>
    <n v="842.72"/>
    <n v="8"/>
    <n v="0"/>
    <n v="202.25280000000001"/>
    <n v="842.72"/>
    <n v="0"/>
    <x v="0"/>
    <x v="4"/>
    <s v="Q4"/>
    <x v="6"/>
  </r>
  <r>
    <n v="9350"/>
    <s v="CA-2016-114860"/>
    <x v="596"/>
    <x v="470"/>
    <x v="1"/>
    <s v="DN-13690"/>
    <s v="Duane Noonan"/>
    <x v="0"/>
    <x v="0"/>
    <x v="429"/>
    <s v="California"/>
    <x v="519"/>
    <x v="1"/>
    <x v="107"/>
    <x v="0"/>
    <x v="5"/>
    <x v="107"/>
    <n v="41.96"/>
    <n v="2"/>
    <n v="0"/>
    <n v="10.909599999999999"/>
    <n v="41.96"/>
    <n v="0"/>
    <x v="0"/>
    <x v="4"/>
    <s v="Q4"/>
    <x v="6"/>
  </r>
  <r>
    <n v="9351"/>
    <s v="CA-2016-159009"/>
    <x v="713"/>
    <x v="759"/>
    <x v="1"/>
    <s v="DP-13105"/>
    <s v="Dave Poirier"/>
    <x v="1"/>
    <x v="0"/>
    <x v="4"/>
    <s v="Washington"/>
    <x v="60"/>
    <x v="1"/>
    <x v="925"/>
    <x v="1"/>
    <x v="8"/>
    <x v="917"/>
    <n v="13.215999999999999"/>
    <n v="4"/>
    <n v="0.2"/>
    <n v="4.4603999999999999"/>
    <n v="10.572800000000001"/>
    <n v="2.6432000000000002"/>
    <x v="0"/>
    <x v="8"/>
    <s v="Q3"/>
    <x v="5"/>
  </r>
  <r>
    <n v="9352"/>
    <s v="CA-2016-159009"/>
    <x v="713"/>
    <x v="759"/>
    <x v="1"/>
    <s v="DP-13105"/>
    <s v="Dave Poirier"/>
    <x v="1"/>
    <x v="0"/>
    <x v="4"/>
    <s v="Washington"/>
    <x v="60"/>
    <x v="1"/>
    <x v="389"/>
    <x v="0"/>
    <x v="1"/>
    <x v="390"/>
    <n v="184.75200000000001"/>
    <n v="3"/>
    <n v="0.2"/>
    <n v="-20.784600000000001"/>
    <n v="147.80160000000001"/>
    <n v="36.950400000000002"/>
    <x v="0"/>
    <x v="8"/>
    <s v="Q3"/>
    <x v="5"/>
  </r>
  <r>
    <n v="9353"/>
    <s v="CA-2017-148411"/>
    <x v="241"/>
    <x v="255"/>
    <x v="2"/>
    <s v="RO-19780"/>
    <s v="Rose O'Brian"/>
    <x v="0"/>
    <x v="0"/>
    <x v="22"/>
    <s v="Illinois"/>
    <x v="36"/>
    <x v="2"/>
    <x v="873"/>
    <x v="0"/>
    <x v="1"/>
    <x v="867"/>
    <n v="520.46400000000006"/>
    <n v="2"/>
    <n v="0.3"/>
    <n v="-14.8704"/>
    <n v="364.32480000000004"/>
    <n v="156.13920000000002"/>
    <x v="3"/>
    <x v="8"/>
    <s v="Q3"/>
    <x v="1"/>
  </r>
  <r>
    <n v="9354"/>
    <s v="CA-2017-148411"/>
    <x v="241"/>
    <x v="255"/>
    <x v="2"/>
    <s v="RO-19780"/>
    <s v="Rose O'Brian"/>
    <x v="0"/>
    <x v="0"/>
    <x v="22"/>
    <s v="Illinois"/>
    <x v="36"/>
    <x v="2"/>
    <x v="1790"/>
    <x v="1"/>
    <x v="10"/>
    <x v="1780"/>
    <n v="11.423999999999999"/>
    <n v="3"/>
    <n v="0.2"/>
    <n v="3.7128000000000001"/>
    <n v="9.1392000000000007"/>
    <n v="2.2848000000000002"/>
    <x v="3"/>
    <x v="8"/>
    <s v="Q3"/>
    <x v="1"/>
  </r>
  <r>
    <n v="9355"/>
    <s v="CA-2015-110324"/>
    <x v="494"/>
    <x v="1197"/>
    <x v="1"/>
    <s v="MA-17560"/>
    <s v="Matt Abelman"/>
    <x v="2"/>
    <x v="0"/>
    <x v="25"/>
    <s v="Michigan"/>
    <x v="30"/>
    <x v="2"/>
    <x v="1769"/>
    <x v="1"/>
    <x v="10"/>
    <x v="1759"/>
    <n v="19.440000000000001"/>
    <n v="3"/>
    <n v="0"/>
    <n v="9.3312000000000008"/>
    <n v="19.440000000000001"/>
    <n v="0"/>
    <x v="1"/>
    <x v="4"/>
    <s v="Q4"/>
    <x v="0"/>
  </r>
  <r>
    <n v="9356"/>
    <s v="CA-2015-110324"/>
    <x v="494"/>
    <x v="1197"/>
    <x v="1"/>
    <s v="MA-17560"/>
    <s v="Matt Abelman"/>
    <x v="2"/>
    <x v="0"/>
    <x v="25"/>
    <s v="Michigan"/>
    <x v="30"/>
    <x v="2"/>
    <x v="1063"/>
    <x v="1"/>
    <x v="6"/>
    <x v="1052"/>
    <n v="3.64"/>
    <n v="2"/>
    <n v="0"/>
    <n v="1.0192000000000001"/>
    <n v="3.64"/>
    <n v="0"/>
    <x v="1"/>
    <x v="4"/>
    <s v="Q4"/>
    <x v="0"/>
  </r>
  <r>
    <n v="9357"/>
    <s v="CA-2015-110324"/>
    <x v="494"/>
    <x v="1197"/>
    <x v="1"/>
    <s v="MA-17560"/>
    <s v="Matt Abelman"/>
    <x v="2"/>
    <x v="0"/>
    <x v="25"/>
    <s v="Michigan"/>
    <x v="30"/>
    <x v="2"/>
    <x v="1286"/>
    <x v="1"/>
    <x v="10"/>
    <x v="1272"/>
    <n v="18.54"/>
    <n v="2"/>
    <n v="0"/>
    <n v="8.7138000000000009"/>
    <n v="18.54"/>
    <n v="0"/>
    <x v="1"/>
    <x v="4"/>
    <s v="Q4"/>
    <x v="0"/>
  </r>
  <r>
    <n v="9358"/>
    <s v="CA-2016-168046"/>
    <x v="967"/>
    <x v="113"/>
    <x v="0"/>
    <s v="JD-15895"/>
    <s v="Jonathan Doherty"/>
    <x v="1"/>
    <x v="0"/>
    <x v="20"/>
    <s v="New York"/>
    <x v="23"/>
    <x v="3"/>
    <x v="828"/>
    <x v="1"/>
    <x v="8"/>
    <x v="824"/>
    <n v="43.12"/>
    <n v="5"/>
    <n v="0.2"/>
    <n v="15.092000000000001"/>
    <n v="34.496000000000002"/>
    <n v="8.6240000000000006"/>
    <x v="0"/>
    <x v="9"/>
    <s v="Q1"/>
    <x v="2"/>
  </r>
  <r>
    <n v="9359"/>
    <s v="CA-2016-168046"/>
    <x v="967"/>
    <x v="113"/>
    <x v="0"/>
    <s v="JD-15895"/>
    <s v="Jonathan Doherty"/>
    <x v="1"/>
    <x v="0"/>
    <x v="20"/>
    <s v="New York"/>
    <x v="23"/>
    <x v="3"/>
    <x v="616"/>
    <x v="0"/>
    <x v="3"/>
    <x v="616"/>
    <n v="313.72199999999998"/>
    <n v="3"/>
    <n v="0.4"/>
    <n v="-99.345299999999995"/>
    <n v="188.23319999999998"/>
    <n v="125.4888"/>
    <x v="0"/>
    <x v="9"/>
    <s v="Q1"/>
    <x v="2"/>
  </r>
  <r>
    <n v="9360"/>
    <s v="CA-2016-168046"/>
    <x v="967"/>
    <x v="113"/>
    <x v="0"/>
    <s v="JD-15895"/>
    <s v="Jonathan Doherty"/>
    <x v="1"/>
    <x v="0"/>
    <x v="20"/>
    <s v="New York"/>
    <x v="23"/>
    <x v="3"/>
    <x v="1762"/>
    <x v="0"/>
    <x v="5"/>
    <x v="1751"/>
    <n v="45.98"/>
    <n v="1"/>
    <n v="0"/>
    <n v="7.8166000000000002"/>
    <n v="45.98"/>
    <n v="0"/>
    <x v="0"/>
    <x v="9"/>
    <s v="Q1"/>
    <x v="2"/>
  </r>
  <r>
    <n v="9361"/>
    <s v="CA-2016-168046"/>
    <x v="967"/>
    <x v="113"/>
    <x v="0"/>
    <s v="JD-15895"/>
    <s v="Jonathan Doherty"/>
    <x v="1"/>
    <x v="0"/>
    <x v="20"/>
    <s v="New York"/>
    <x v="23"/>
    <x v="3"/>
    <x v="854"/>
    <x v="1"/>
    <x v="4"/>
    <x v="847"/>
    <n v="428.68"/>
    <n v="7"/>
    <n v="0"/>
    <n v="0"/>
    <n v="428.68"/>
    <n v="0"/>
    <x v="0"/>
    <x v="9"/>
    <s v="Q1"/>
    <x v="2"/>
  </r>
  <r>
    <n v="9362"/>
    <s v="CA-2017-111591"/>
    <x v="708"/>
    <x v="186"/>
    <x v="1"/>
    <s v="PS-18970"/>
    <s v="Paul Stevenson"/>
    <x v="2"/>
    <x v="0"/>
    <x v="4"/>
    <s v="Washington"/>
    <x v="59"/>
    <x v="1"/>
    <x v="48"/>
    <x v="1"/>
    <x v="8"/>
    <x v="48"/>
    <n v="30.576000000000001"/>
    <n v="6"/>
    <n v="0.2"/>
    <n v="10.3194"/>
    <n v="24.460800000000003"/>
    <n v="6.1152000000000006"/>
    <x v="3"/>
    <x v="10"/>
    <s v="Q1"/>
    <x v="0"/>
  </r>
  <r>
    <n v="9363"/>
    <s v="CA-2017-111591"/>
    <x v="708"/>
    <x v="186"/>
    <x v="1"/>
    <s v="PS-18970"/>
    <s v="Paul Stevenson"/>
    <x v="2"/>
    <x v="0"/>
    <x v="4"/>
    <s v="Washington"/>
    <x v="59"/>
    <x v="1"/>
    <x v="802"/>
    <x v="1"/>
    <x v="13"/>
    <x v="800"/>
    <n v="13.02"/>
    <n v="7"/>
    <n v="0"/>
    <n v="0.3906"/>
    <n v="13.02"/>
    <n v="0"/>
    <x v="3"/>
    <x v="10"/>
    <s v="Q1"/>
    <x v="0"/>
  </r>
  <r>
    <n v="9364"/>
    <s v="CA-2017-111591"/>
    <x v="708"/>
    <x v="186"/>
    <x v="1"/>
    <s v="PS-18970"/>
    <s v="Paul Stevenson"/>
    <x v="2"/>
    <x v="0"/>
    <x v="4"/>
    <s v="Washington"/>
    <x v="59"/>
    <x v="1"/>
    <x v="1256"/>
    <x v="0"/>
    <x v="5"/>
    <x v="1240"/>
    <n v="22.14"/>
    <n v="3"/>
    <n v="0"/>
    <n v="6.4206000000000003"/>
    <n v="22.14"/>
    <n v="0"/>
    <x v="3"/>
    <x v="10"/>
    <s v="Q1"/>
    <x v="0"/>
  </r>
  <r>
    <n v="9365"/>
    <s v="CA-2017-111591"/>
    <x v="708"/>
    <x v="186"/>
    <x v="1"/>
    <s v="PS-18970"/>
    <s v="Paul Stevenson"/>
    <x v="2"/>
    <x v="0"/>
    <x v="4"/>
    <s v="Washington"/>
    <x v="59"/>
    <x v="1"/>
    <x v="435"/>
    <x v="1"/>
    <x v="4"/>
    <x v="435"/>
    <n v="359.32"/>
    <n v="4"/>
    <n v="0"/>
    <n v="7.1863999999999999"/>
    <n v="359.32"/>
    <n v="0"/>
    <x v="3"/>
    <x v="10"/>
    <s v="Q1"/>
    <x v="0"/>
  </r>
  <r>
    <n v="9366"/>
    <s v="US-2014-166828"/>
    <x v="963"/>
    <x v="1036"/>
    <x v="2"/>
    <s v="JF-15415"/>
    <s v="Jennifer Ferguson"/>
    <x v="0"/>
    <x v="0"/>
    <x v="490"/>
    <s v="Missouri"/>
    <x v="584"/>
    <x v="2"/>
    <x v="1828"/>
    <x v="1"/>
    <x v="10"/>
    <x v="1816"/>
    <n v="11.56"/>
    <n v="2"/>
    <n v="0"/>
    <n v="5.6643999999999997"/>
    <n v="11.56"/>
    <n v="0"/>
    <x v="2"/>
    <x v="6"/>
    <s v="Q3"/>
    <x v="5"/>
  </r>
  <r>
    <n v="9367"/>
    <s v="CA-2014-108147"/>
    <x v="785"/>
    <x v="200"/>
    <x v="1"/>
    <s v="RD-19480"/>
    <s v="Rick Duston"/>
    <x v="0"/>
    <x v="0"/>
    <x v="85"/>
    <s v="New York"/>
    <x v="254"/>
    <x v="3"/>
    <x v="1636"/>
    <x v="1"/>
    <x v="8"/>
    <x v="1626"/>
    <n v="68.48"/>
    <n v="2"/>
    <n v="0.2"/>
    <n v="25.68"/>
    <n v="54.784000000000006"/>
    <n v="13.696000000000002"/>
    <x v="2"/>
    <x v="1"/>
    <s v="Q2"/>
    <x v="1"/>
  </r>
  <r>
    <n v="9368"/>
    <s v="CA-2014-108147"/>
    <x v="785"/>
    <x v="200"/>
    <x v="1"/>
    <s v="RD-19480"/>
    <s v="Rick Duston"/>
    <x v="0"/>
    <x v="0"/>
    <x v="85"/>
    <s v="New York"/>
    <x v="254"/>
    <x v="3"/>
    <x v="1362"/>
    <x v="1"/>
    <x v="4"/>
    <x v="1348"/>
    <n v="1676.88"/>
    <n v="6"/>
    <n v="0"/>
    <n v="83.843999999999994"/>
    <n v="1676.88"/>
    <n v="0"/>
    <x v="2"/>
    <x v="1"/>
    <s v="Q2"/>
    <x v="1"/>
  </r>
  <r>
    <n v="9369"/>
    <s v="CA-2016-154998"/>
    <x v="281"/>
    <x v="300"/>
    <x v="2"/>
    <s v="ES-14080"/>
    <s v="Erin Smith"/>
    <x v="1"/>
    <x v="0"/>
    <x v="80"/>
    <s v="New Jersey"/>
    <x v="100"/>
    <x v="3"/>
    <x v="274"/>
    <x v="1"/>
    <x v="10"/>
    <x v="274"/>
    <n v="37.94"/>
    <n v="2"/>
    <n v="0"/>
    <n v="18.211200000000002"/>
    <n v="37.94"/>
    <n v="0"/>
    <x v="0"/>
    <x v="3"/>
    <s v="Q2"/>
    <x v="6"/>
  </r>
  <r>
    <n v="9370"/>
    <s v="CA-2017-113460"/>
    <x v="659"/>
    <x v="748"/>
    <x v="0"/>
    <s v="KN-16390"/>
    <s v="Katherine Nockton"/>
    <x v="1"/>
    <x v="0"/>
    <x v="183"/>
    <s v="Maryland"/>
    <x v="234"/>
    <x v="3"/>
    <x v="1455"/>
    <x v="0"/>
    <x v="1"/>
    <x v="1441"/>
    <n v="272.97000000000003"/>
    <n v="3"/>
    <n v="0"/>
    <n v="43.675199999999997"/>
    <n v="272.97000000000003"/>
    <n v="0"/>
    <x v="3"/>
    <x v="0"/>
    <s v="Q4"/>
    <x v="0"/>
  </r>
  <r>
    <n v="9371"/>
    <s v="CA-2015-111339"/>
    <x v="352"/>
    <x v="1247"/>
    <x v="2"/>
    <s v="VP-21760"/>
    <s v="Victoria Pisteka"/>
    <x v="1"/>
    <x v="0"/>
    <x v="38"/>
    <s v="Ohio"/>
    <x v="47"/>
    <x v="3"/>
    <x v="1823"/>
    <x v="0"/>
    <x v="5"/>
    <x v="1811"/>
    <n v="41.567999999999998"/>
    <n v="4"/>
    <n v="0.2"/>
    <n v="-4.1567999999999996"/>
    <n v="33.254399999999997"/>
    <n v="8.3135999999999992"/>
    <x v="1"/>
    <x v="5"/>
    <s v="Q2"/>
    <x v="5"/>
  </r>
  <r>
    <n v="9372"/>
    <s v="CA-2015-111339"/>
    <x v="352"/>
    <x v="1247"/>
    <x v="2"/>
    <s v="VP-21760"/>
    <s v="Victoria Pisteka"/>
    <x v="1"/>
    <x v="0"/>
    <x v="38"/>
    <s v="Ohio"/>
    <x v="47"/>
    <x v="3"/>
    <x v="83"/>
    <x v="0"/>
    <x v="1"/>
    <x v="83"/>
    <n v="317.05799999999999"/>
    <n v="3"/>
    <n v="0.3"/>
    <n v="-86.058599999999998"/>
    <n v="221.94059999999999"/>
    <n v="95.117399999999989"/>
    <x v="1"/>
    <x v="5"/>
    <s v="Q2"/>
    <x v="5"/>
  </r>
  <r>
    <n v="9373"/>
    <s v="CA-2015-111339"/>
    <x v="352"/>
    <x v="1247"/>
    <x v="2"/>
    <s v="VP-21760"/>
    <s v="Victoria Pisteka"/>
    <x v="1"/>
    <x v="0"/>
    <x v="38"/>
    <s v="Ohio"/>
    <x v="47"/>
    <x v="3"/>
    <x v="131"/>
    <x v="1"/>
    <x v="13"/>
    <x v="132"/>
    <n v="8.0399999999999991"/>
    <n v="5"/>
    <n v="0.2"/>
    <n v="2.9144999999999999"/>
    <n v="6.4319999999999995"/>
    <n v="1.6079999999999999"/>
    <x v="1"/>
    <x v="5"/>
    <s v="Q2"/>
    <x v="5"/>
  </r>
  <r>
    <n v="9374"/>
    <s v="CA-2017-102820"/>
    <x v="917"/>
    <x v="676"/>
    <x v="1"/>
    <s v="CS-11950"/>
    <s v="Carlos Soltero"/>
    <x v="0"/>
    <x v="0"/>
    <x v="45"/>
    <s v="California"/>
    <x v="54"/>
    <x v="1"/>
    <x v="929"/>
    <x v="2"/>
    <x v="7"/>
    <x v="922"/>
    <n v="419.94400000000002"/>
    <n v="7"/>
    <n v="0.2"/>
    <n v="52.493000000000002"/>
    <n v="335.95520000000005"/>
    <n v="83.988800000000012"/>
    <x v="3"/>
    <x v="5"/>
    <s v="Q2"/>
    <x v="1"/>
  </r>
  <r>
    <n v="9375"/>
    <s v="CA-2016-149671"/>
    <x v="410"/>
    <x v="103"/>
    <x v="1"/>
    <s v="KB-16600"/>
    <s v="Ken Brennan"/>
    <x v="1"/>
    <x v="0"/>
    <x v="4"/>
    <s v="Washington"/>
    <x v="59"/>
    <x v="1"/>
    <x v="682"/>
    <x v="1"/>
    <x v="14"/>
    <x v="682"/>
    <n v="61.38"/>
    <n v="6"/>
    <n v="0"/>
    <n v="15.9588"/>
    <n v="61.38"/>
    <n v="0"/>
    <x v="0"/>
    <x v="1"/>
    <s v="Q2"/>
    <x v="1"/>
  </r>
  <r>
    <n v="9376"/>
    <s v="CA-2015-126347"/>
    <x v="639"/>
    <x v="79"/>
    <x v="0"/>
    <s v="AJ-10945"/>
    <s v="Ashley Jarboe"/>
    <x v="0"/>
    <x v="0"/>
    <x v="1"/>
    <s v="California"/>
    <x v="62"/>
    <x v="1"/>
    <x v="1072"/>
    <x v="2"/>
    <x v="11"/>
    <x v="1061"/>
    <n v="50"/>
    <n v="2"/>
    <n v="0"/>
    <n v="10.5"/>
    <n v="50"/>
    <n v="0"/>
    <x v="1"/>
    <x v="4"/>
    <s v="Q4"/>
    <x v="2"/>
  </r>
  <r>
    <n v="9377"/>
    <s v="CA-2017-108756"/>
    <x v="53"/>
    <x v="168"/>
    <x v="1"/>
    <s v="PO-18865"/>
    <s v="Patrick O'Donnell"/>
    <x v="0"/>
    <x v="0"/>
    <x v="522"/>
    <s v="New Jersey"/>
    <x v="619"/>
    <x v="3"/>
    <x v="1651"/>
    <x v="2"/>
    <x v="11"/>
    <x v="1640"/>
    <n v="31.8"/>
    <n v="3"/>
    <n v="0"/>
    <n v="13.673999999999999"/>
    <n v="31.8"/>
    <n v="0"/>
    <x v="3"/>
    <x v="4"/>
    <s v="Q4"/>
    <x v="2"/>
  </r>
  <r>
    <n v="9378"/>
    <s v="CA-2017-155362"/>
    <x v="94"/>
    <x v="91"/>
    <x v="1"/>
    <s v="DP-13105"/>
    <s v="Dave Poirier"/>
    <x v="1"/>
    <x v="0"/>
    <x v="342"/>
    <s v="Wisconsin"/>
    <x v="423"/>
    <x v="2"/>
    <x v="1569"/>
    <x v="1"/>
    <x v="4"/>
    <x v="1560"/>
    <n v="32.56"/>
    <n v="2"/>
    <n v="0"/>
    <n v="8.4656000000000002"/>
    <n v="32.56"/>
    <n v="0"/>
    <x v="3"/>
    <x v="4"/>
    <s v="Q4"/>
    <x v="1"/>
  </r>
  <r>
    <n v="9379"/>
    <s v="CA-2016-117625"/>
    <x v="1120"/>
    <x v="566"/>
    <x v="1"/>
    <s v="GM-14500"/>
    <s v="Gene McClure"/>
    <x v="0"/>
    <x v="0"/>
    <x v="22"/>
    <s v="Illinois"/>
    <x v="26"/>
    <x v="2"/>
    <x v="1854"/>
    <x v="1"/>
    <x v="12"/>
    <x v="1842"/>
    <n v="7.0720000000000001"/>
    <n v="2"/>
    <n v="0.2"/>
    <n v="2.3868"/>
    <n v="5.6576000000000004"/>
    <n v="1.4144000000000001"/>
    <x v="0"/>
    <x v="5"/>
    <s v="Q2"/>
    <x v="0"/>
  </r>
  <r>
    <n v="9380"/>
    <s v="CA-2014-154158"/>
    <x v="851"/>
    <x v="999"/>
    <x v="0"/>
    <s v="CC-12670"/>
    <s v="Craig Carreira"/>
    <x v="0"/>
    <x v="0"/>
    <x v="67"/>
    <s v="Florida"/>
    <x v="85"/>
    <x v="0"/>
    <x v="1237"/>
    <x v="1"/>
    <x v="10"/>
    <x v="1220"/>
    <n v="45.527999999999999"/>
    <n v="3"/>
    <n v="0.2"/>
    <n v="15.934799999999999"/>
    <n v="36.422400000000003"/>
    <n v="9.1056000000000008"/>
    <x v="2"/>
    <x v="4"/>
    <s v="Q4"/>
    <x v="0"/>
  </r>
  <r>
    <n v="9381"/>
    <s v="CA-2014-154158"/>
    <x v="851"/>
    <x v="999"/>
    <x v="0"/>
    <s v="CC-12670"/>
    <s v="Craig Carreira"/>
    <x v="0"/>
    <x v="0"/>
    <x v="67"/>
    <s v="Florida"/>
    <x v="85"/>
    <x v="0"/>
    <x v="167"/>
    <x v="0"/>
    <x v="1"/>
    <x v="168"/>
    <n v="64.784000000000006"/>
    <n v="1"/>
    <n v="0.2"/>
    <n v="6.4783999999999997"/>
    <n v="51.827200000000005"/>
    <n v="12.956800000000001"/>
    <x v="2"/>
    <x v="4"/>
    <s v="Q4"/>
    <x v="0"/>
  </r>
  <r>
    <n v="9382"/>
    <s v="CA-2014-154158"/>
    <x v="851"/>
    <x v="999"/>
    <x v="0"/>
    <s v="CC-12670"/>
    <s v="Craig Carreira"/>
    <x v="0"/>
    <x v="0"/>
    <x v="67"/>
    <s v="Florida"/>
    <x v="85"/>
    <x v="0"/>
    <x v="1244"/>
    <x v="1"/>
    <x v="4"/>
    <x v="1227"/>
    <n v="424.27199999999999"/>
    <n v="2"/>
    <n v="0.2"/>
    <n v="-10.6068"/>
    <n v="339.41759999999999"/>
    <n v="84.854399999999998"/>
    <x v="2"/>
    <x v="4"/>
    <s v="Q4"/>
    <x v="0"/>
  </r>
  <r>
    <n v="9383"/>
    <s v="CA-2014-154158"/>
    <x v="851"/>
    <x v="999"/>
    <x v="0"/>
    <s v="CC-12670"/>
    <s v="Craig Carreira"/>
    <x v="0"/>
    <x v="0"/>
    <x v="67"/>
    <s v="Florida"/>
    <x v="85"/>
    <x v="0"/>
    <x v="59"/>
    <x v="1"/>
    <x v="6"/>
    <x v="59"/>
    <n v="1.3440000000000001"/>
    <n v="1"/>
    <n v="0.2"/>
    <n v="0.504"/>
    <n v="1.0752000000000002"/>
    <n v="0.26880000000000004"/>
    <x v="2"/>
    <x v="4"/>
    <s v="Q4"/>
    <x v="0"/>
  </r>
  <r>
    <n v="9384"/>
    <s v="CA-2014-154158"/>
    <x v="851"/>
    <x v="999"/>
    <x v="0"/>
    <s v="CC-12670"/>
    <s v="Craig Carreira"/>
    <x v="0"/>
    <x v="0"/>
    <x v="67"/>
    <s v="Florida"/>
    <x v="85"/>
    <x v="0"/>
    <x v="1018"/>
    <x v="1"/>
    <x v="4"/>
    <x v="1009"/>
    <n v="83.92"/>
    <n v="5"/>
    <n v="0.2"/>
    <n v="-1.0489999999999999"/>
    <n v="67.13600000000001"/>
    <n v="16.784000000000002"/>
    <x v="2"/>
    <x v="4"/>
    <s v="Q4"/>
    <x v="0"/>
  </r>
  <r>
    <n v="9385"/>
    <s v="CA-2017-100433"/>
    <x v="938"/>
    <x v="766"/>
    <x v="1"/>
    <s v="SJ-20125"/>
    <s v="Sanjit Jacobs"/>
    <x v="2"/>
    <x v="0"/>
    <x v="20"/>
    <s v="New York"/>
    <x v="29"/>
    <x v="3"/>
    <x v="490"/>
    <x v="1"/>
    <x v="10"/>
    <x v="490"/>
    <n v="25.92"/>
    <n v="4"/>
    <n v="0"/>
    <n v="12.441599999999999"/>
    <n v="25.92"/>
    <n v="0"/>
    <x v="3"/>
    <x v="6"/>
    <s v="Q3"/>
    <x v="5"/>
  </r>
  <r>
    <n v="9386"/>
    <s v="CA-2017-163097"/>
    <x v="151"/>
    <x v="1316"/>
    <x v="1"/>
    <s v="SF-20200"/>
    <s v="Sarah Foster"/>
    <x v="0"/>
    <x v="0"/>
    <x v="123"/>
    <s v="Arizona"/>
    <x v="154"/>
    <x v="1"/>
    <x v="1155"/>
    <x v="0"/>
    <x v="5"/>
    <x v="1143"/>
    <n v="120.57599999999999"/>
    <n v="8"/>
    <n v="0.2"/>
    <n v="33.1584"/>
    <n v="96.460800000000006"/>
    <n v="24.115200000000002"/>
    <x v="3"/>
    <x v="6"/>
    <s v="Q3"/>
    <x v="1"/>
  </r>
  <r>
    <n v="9387"/>
    <s v="US-2017-127292"/>
    <x v="617"/>
    <x v="185"/>
    <x v="1"/>
    <s v="RM-19375"/>
    <s v="Raymond Messe"/>
    <x v="0"/>
    <x v="0"/>
    <x v="140"/>
    <s v="Vermont"/>
    <x v="369"/>
    <x v="3"/>
    <x v="368"/>
    <x v="1"/>
    <x v="10"/>
    <x v="369"/>
    <n v="79.92"/>
    <n v="4"/>
    <n v="0"/>
    <n v="37.562399999999997"/>
    <n v="79.92"/>
    <n v="0"/>
    <x v="3"/>
    <x v="9"/>
    <s v="Q1"/>
    <x v="6"/>
  </r>
  <r>
    <n v="9388"/>
    <s v="US-2017-127292"/>
    <x v="617"/>
    <x v="185"/>
    <x v="1"/>
    <s v="RM-19375"/>
    <s v="Raymond Messe"/>
    <x v="0"/>
    <x v="0"/>
    <x v="140"/>
    <s v="Vermont"/>
    <x v="369"/>
    <x v="3"/>
    <x v="314"/>
    <x v="1"/>
    <x v="10"/>
    <x v="314"/>
    <n v="12.28"/>
    <n v="1"/>
    <n v="0"/>
    <n v="5.7716000000000003"/>
    <n v="12.28"/>
    <n v="0"/>
    <x v="3"/>
    <x v="9"/>
    <s v="Q1"/>
    <x v="6"/>
  </r>
  <r>
    <n v="9389"/>
    <s v="US-2017-127292"/>
    <x v="617"/>
    <x v="185"/>
    <x v="1"/>
    <s v="RM-19375"/>
    <s v="Raymond Messe"/>
    <x v="0"/>
    <x v="0"/>
    <x v="140"/>
    <s v="Vermont"/>
    <x v="369"/>
    <x v="3"/>
    <x v="1107"/>
    <x v="1"/>
    <x v="9"/>
    <x v="1096"/>
    <n v="542.94000000000005"/>
    <n v="3"/>
    <n v="0"/>
    <n v="152.0232"/>
    <n v="542.94000000000005"/>
    <n v="0"/>
    <x v="3"/>
    <x v="9"/>
    <s v="Q1"/>
    <x v="6"/>
  </r>
  <r>
    <n v="9390"/>
    <s v="US-2017-127292"/>
    <x v="617"/>
    <x v="185"/>
    <x v="1"/>
    <s v="RM-19375"/>
    <s v="Raymond Messe"/>
    <x v="0"/>
    <x v="0"/>
    <x v="140"/>
    <s v="Vermont"/>
    <x v="369"/>
    <x v="3"/>
    <x v="29"/>
    <x v="1"/>
    <x v="12"/>
    <x v="29"/>
    <n v="2.04"/>
    <n v="1"/>
    <n v="0"/>
    <n v="0.95879999999999999"/>
    <n v="2.04"/>
    <n v="0"/>
    <x v="3"/>
    <x v="9"/>
    <s v="Q1"/>
    <x v="6"/>
  </r>
  <r>
    <n v="9391"/>
    <s v="CA-2015-163734"/>
    <x v="974"/>
    <x v="1267"/>
    <x v="1"/>
    <s v="KM-16375"/>
    <s v="Katherine Murray"/>
    <x v="2"/>
    <x v="0"/>
    <x v="12"/>
    <s v="Texas"/>
    <x v="32"/>
    <x v="2"/>
    <x v="1277"/>
    <x v="1"/>
    <x v="4"/>
    <x v="1262"/>
    <n v="228.92"/>
    <n v="5"/>
    <n v="0.2"/>
    <n v="14.307499999999999"/>
    <n v="183.136"/>
    <n v="45.783999999999999"/>
    <x v="1"/>
    <x v="1"/>
    <s v="Q2"/>
    <x v="5"/>
  </r>
  <r>
    <n v="9392"/>
    <s v="CA-2017-162474"/>
    <x v="677"/>
    <x v="1034"/>
    <x v="2"/>
    <s v="FH-14275"/>
    <s v="Frank Hawley"/>
    <x v="1"/>
    <x v="0"/>
    <x v="34"/>
    <s v="Illinois"/>
    <x v="173"/>
    <x v="2"/>
    <x v="857"/>
    <x v="2"/>
    <x v="7"/>
    <x v="851"/>
    <n v="7.992"/>
    <n v="1"/>
    <n v="0.2"/>
    <n v="2.5973999999999999"/>
    <n v="6.3936000000000002"/>
    <n v="1.5984"/>
    <x v="3"/>
    <x v="10"/>
    <s v="Q1"/>
    <x v="2"/>
  </r>
  <r>
    <n v="9393"/>
    <s v="CA-2015-130848"/>
    <x v="969"/>
    <x v="1317"/>
    <x v="3"/>
    <s v="DG-13300"/>
    <s v="Deirdre Greer"/>
    <x v="1"/>
    <x v="0"/>
    <x v="60"/>
    <s v="Colorado"/>
    <x v="76"/>
    <x v="1"/>
    <x v="1455"/>
    <x v="0"/>
    <x v="1"/>
    <x v="1441"/>
    <n v="582.33600000000001"/>
    <n v="8"/>
    <n v="0.2"/>
    <n v="-29.116800000000001"/>
    <n v="465.86880000000002"/>
    <n v="116.46720000000001"/>
    <x v="1"/>
    <x v="2"/>
    <s v="Q4"/>
    <x v="1"/>
  </r>
  <r>
    <n v="9394"/>
    <s v="CA-2014-125997"/>
    <x v="59"/>
    <x v="160"/>
    <x v="2"/>
    <s v="MW-18220"/>
    <s v="Mitch Webber"/>
    <x v="0"/>
    <x v="0"/>
    <x v="20"/>
    <s v="New York"/>
    <x v="164"/>
    <x v="3"/>
    <x v="1551"/>
    <x v="2"/>
    <x v="7"/>
    <x v="1539"/>
    <n v="629.95000000000005"/>
    <n v="5"/>
    <n v="0"/>
    <n v="157.48750000000001"/>
    <n v="629.95000000000005"/>
    <n v="0"/>
    <x v="2"/>
    <x v="8"/>
    <s v="Q3"/>
    <x v="3"/>
  </r>
  <r>
    <n v="9395"/>
    <s v="CA-2014-125997"/>
    <x v="59"/>
    <x v="160"/>
    <x v="2"/>
    <s v="MW-18220"/>
    <s v="Mitch Webber"/>
    <x v="0"/>
    <x v="0"/>
    <x v="20"/>
    <s v="New York"/>
    <x v="164"/>
    <x v="3"/>
    <x v="654"/>
    <x v="0"/>
    <x v="1"/>
    <x v="654"/>
    <n v="631.78200000000004"/>
    <n v="2"/>
    <n v="0.1"/>
    <n v="140.39599999999999"/>
    <n v="568.60380000000009"/>
    <n v="63.178200000000004"/>
    <x v="2"/>
    <x v="8"/>
    <s v="Q3"/>
    <x v="3"/>
  </r>
  <r>
    <n v="9396"/>
    <s v="CA-2014-125997"/>
    <x v="59"/>
    <x v="160"/>
    <x v="2"/>
    <s v="MW-18220"/>
    <s v="Mitch Webber"/>
    <x v="0"/>
    <x v="0"/>
    <x v="20"/>
    <s v="New York"/>
    <x v="164"/>
    <x v="3"/>
    <x v="1248"/>
    <x v="0"/>
    <x v="0"/>
    <x v="1232"/>
    <n v="801.56799999999998"/>
    <n v="2"/>
    <n v="0.2"/>
    <n v="-10.019600000000001"/>
    <n v="641.25440000000003"/>
    <n v="160.31360000000001"/>
    <x v="2"/>
    <x v="8"/>
    <s v="Q3"/>
    <x v="3"/>
  </r>
  <r>
    <n v="9397"/>
    <s v="CA-2014-125997"/>
    <x v="59"/>
    <x v="160"/>
    <x v="2"/>
    <s v="MW-18220"/>
    <s v="Mitch Webber"/>
    <x v="0"/>
    <x v="0"/>
    <x v="20"/>
    <s v="New York"/>
    <x v="164"/>
    <x v="3"/>
    <x v="49"/>
    <x v="1"/>
    <x v="2"/>
    <x v="49"/>
    <n v="75.180000000000007"/>
    <n v="6"/>
    <n v="0"/>
    <n v="35.334600000000002"/>
    <n v="75.180000000000007"/>
    <n v="0"/>
    <x v="2"/>
    <x v="8"/>
    <s v="Q3"/>
    <x v="3"/>
  </r>
  <r>
    <n v="9398"/>
    <s v="CA-2014-125997"/>
    <x v="59"/>
    <x v="160"/>
    <x v="2"/>
    <s v="MW-18220"/>
    <s v="Mitch Webber"/>
    <x v="0"/>
    <x v="0"/>
    <x v="20"/>
    <s v="New York"/>
    <x v="164"/>
    <x v="3"/>
    <x v="1271"/>
    <x v="1"/>
    <x v="9"/>
    <x v="1256"/>
    <n v="30.98"/>
    <n v="1"/>
    <n v="0"/>
    <n v="8.0548000000000002"/>
    <n v="30.98"/>
    <n v="0"/>
    <x v="2"/>
    <x v="8"/>
    <s v="Q3"/>
    <x v="3"/>
  </r>
  <r>
    <n v="9399"/>
    <s v="CA-2014-125997"/>
    <x v="59"/>
    <x v="160"/>
    <x v="2"/>
    <s v="MW-18220"/>
    <s v="Mitch Webber"/>
    <x v="0"/>
    <x v="0"/>
    <x v="20"/>
    <s v="New York"/>
    <x v="164"/>
    <x v="3"/>
    <x v="1334"/>
    <x v="2"/>
    <x v="7"/>
    <x v="1319"/>
    <n v="1349.91"/>
    <n v="9"/>
    <n v="0"/>
    <n v="661.45590000000004"/>
    <n v="1349.91"/>
    <n v="0"/>
    <x v="2"/>
    <x v="8"/>
    <s v="Q3"/>
    <x v="3"/>
  </r>
  <r>
    <n v="9400"/>
    <s v="CA-2016-103128"/>
    <x v="583"/>
    <x v="441"/>
    <x v="1"/>
    <s v="SC-20845"/>
    <s v="Sung Chung"/>
    <x v="0"/>
    <x v="0"/>
    <x v="523"/>
    <s v="Illinois"/>
    <x v="620"/>
    <x v="2"/>
    <x v="501"/>
    <x v="1"/>
    <x v="6"/>
    <x v="501"/>
    <n v="14.112"/>
    <n v="6"/>
    <n v="0.2"/>
    <n v="1.2347999999999999"/>
    <n v="11.2896"/>
    <n v="2.8224"/>
    <x v="0"/>
    <x v="0"/>
    <s v="Q4"/>
    <x v="5"/>
  </r>
  <r>
    <n v="9401"/>
    <s v="CA-2015-167696"/>
    <x v="1217"/>
    <x v="14"/>
    <x v="1"/>
    <s v="BD-11500"/>
    <s v="Bradley Drucker"/>
    <x v="0"/>
    <x v="0"/>
    <x v="311"/>
    <s v="Virginia"/>
    <x v="388"/>
    <x v="0"/>
    <x v="837"/>
    <x v="1"/>
    <x v="12"/>
    <x v="153"/>
    <n v="31.12"/>
    <n v="4"/>
    <n v="0"/>
    <n v="14.6264"/>
    <n v="31.12"/>
    <n v="0"/>
    <x v="1"/>
    <x v="8"/>
    <s v="Q3"/>
    <x v="4"/>
  </r>
  <r>
    <n v="9402"/>
    <s v="CA-2014-159814"/>
    <x v="1218"/>
    <x v="431"/>
    <x v="1"/>
    <s v="LP-17080"/>
    <s v="Liz Pelletier"/>
    <x v="0"/>
    <x v="0"/>
    <x v="93"/>
    <s v="Arizona"/>
    <x v="115"/>
    <x v="1"/>
    <x v="1565"/>
    <x v="0"/>
    <x v="5"/>
    <x v="1556"/>
    <n v="4.2720000000000002"/>
    <n v="2"/>
    <n v="0.2"/>
    <n v="0.96120000000000005"/>
    <n v="3.4176000000000002"/>
    <n v="0.85440000000000005"/>
    <x v="2"/>
    <x v="1"/>
    <s v="Q2"/>
    <x v="0"/>
  </r>
  <r>
    <n v="9403"/>
    <s v="CA-2016-105459"/>
    <x v="399"/>
    <x v="611"/>
    <x v="0"/>
    <s v="NP-18700"/>
    <s v="Nora Preis"/>
    <x v="0"/>
    <x v="0"/>
    <x v="20"/>
    <s v="New York"/>
    <x v="23"/>
    <x v="3"/>
    <x v="616"/>
    <x v="0"/>
    <x v="3"/>
    <x v="616"/>
    <n v="209.148"/>
    <n v="2"/>
    <n v="0.4"/>
    <n v="-66.230199999999996"/>
    <n v="125.4888"/>
    <n v="83.659199999999998"/>
    <x v="0"/>
    <x v="6"/>
    <s v="Q3"/>
    <x v="5"/>
  </r>
  <r>
    <n v="9404"/>
    <s v="CA-2016-105459"/>
    <x v="399"/>
    <x v="611"/>
    <x v="0"/>
    <s v="NP-18700"/>
    <s v="Nora Preis"/>
    <x v="0"/>
    <x v="0"/>
    <x v="20"/>
    <s v="New York"/>
    <x v="23"/>
    <x v="3"/>
    <x v="1244"/>
    <x v="1"/>
    <x v="4"/>
    <x v="1227"/>
    <n v="1591.02"/>
    <n v="6"/>
    <n v="0"/>
    <n v="286.3836"/>
    <n v="1591.02"/>
    <n v="0"/>
    <x v="0"/>
    <x v="6"/>
    <s v="Q3"/>
    <x v="5"/>
  </r>
  <r>
    <n v="9405"/>
    <s v="CA-2017-141663"/>
    <x v="669"/>
    <x v="125"/>
    <x v="1"/>
    <s v="DP-13105"/>
    <s v="Dave Poirier"/>
    <x v="1"/>
    <x v="0"/>
    <x v="10"/>
    <s v="Pennsylvania"/>
    <x v="63"/>
    <x v="3"/>
    <x v="1239"/>
    <x v="1"/>
    <x v="13"/>
    <x v="1222"/>
    <n v="7.92"/>
    <n v="5"/>
    <n v="0.2"/>
    <n v="1.6830000000000001"/>
    <n v="6.3360000000000003"/>
    <n v="1.5840000000000001"/>
    <x v="3"/>
    <x v="3"/>
    <s v="Q2"/>
    <x v="6"/>
  </r>
  <r>
    <n v="9406"/>
    <s v="CA-2014-152618"/>
    <x v="619"/>
    <x v="700"/>
    <x v="2"/>
    <s v="RB-19465"/>
    <s v="Rick Bensley"/>
    <x v="2"/>
    <x v="0"/>
    <x v="22"/>
    <s v="Illinois"/>
    <x v="155"/>
    <x v="2"/>
    <x v="1410"/>
    <x v="2"/>
    <x v="15"/>
    <x v="1397"/>
    <n v="574.91"/>
    <n v="2"/>
    <n v="0.3"/>
    <n v="156.047"/>
    <n v="402.43699999999995"/>
    <n v="172.47299999999998"/>
    <x v="2"/>
    <x v="10"/>
    <s v="Q1"/>
    <x v="5"/>
  </r>
  <r>
    <n v="9407"/>
    <s v="CA-2014-152618"/>
    <x v="619"/>
    <x v="700"/>
    <x v="2"/>
    <s v="RB-19465"/>
    <s v="Rick Bensley"/>
    <x v="2"/>
    <x v="0"/>
    <x v="22"/>
    <s v="Illinois"/>
    <x v="155"/>
    <x v="2"/>
    <x v="1737"/>
    <x v="1"/>
    <x v="10"/>
    <x v="1726"/>
    <n v="8.4480000000000004"/>
    <n v="2"/>
    <n v="0.2"/>
    <n v="2.64"/>
    <n v="6.7584000000000009"/>
    <n v="1.6896000000000002"/>
    <x v="2"/>
    <x v="10"/>
    <s v="Q1"/>
    <x v="5"/>
  </r>
  <r>
    <n v="9408"/>
    <s v="CA-2017-162789"/>
    <x v="585"/>
    <x v="706"/>
    <x v="0"/>
    <s v="LC-17140"/>
    <s v="Logan Currie"/>
    <x v="0"/>
    <x v="0"/>
    <x v="20"/>
    <s v="New York"/>
    <x v="45"/>
    <x v="3"/>
    <x v="1200"/>
    <x v="2"/>
    <x v="11"/>
    <x v="1185"/>
    <n v="1071"/>
    <n v="9"/>
    <n v="0"/>
    <n v="171.36"/>
    <n v="1071"/>
    <n v="0"/>
    <x v="3"/>
    <x v="8"/>
    <s v="Q3"/>
    <x v="5"/>
  </r>
  <r>
    <n v="9409"/>
    <s v="CA-2017-162789"/>
    <x v="585"/>
    <x v="706"/>
    <x v="0"/>
    <s v="LC-17140"/>
    <s v="Logan Currie"/>
    <x v="0"/>
    <x v="0"/>
    <x v="20"/>
    <s v="New York"/>
    <x v="45"/>
    <x v="3"/>
    <x v="441"/>
    <x v="0"/>
    <x v="5"/>
    <x v="1719"/>
    <n v="12.07"/>
    <n v="1"/>
    <n v="0"/>
    <n v="3.9830999999999999"/>
    <n v="12.07"/>
    <n v="0"/>
    <x v="3"/>
    <x v="8"/>
    <s v="Q3"/>
    <x v="5"/>
  </r>
  <r>
    <n v="9410"/>
    <s v="US-2017-110149"/>
    <x v="389"/>
    <x v="114"/>
    <x v="2"/>
    <s v="WB-21850"/>
    <s v="William Brown"/>
    <x v="0"/>
    <x v="0"/>
    <x v="10"/>
    <s v="Pennsylvania"/>
    <x v="105"/>
    <x v="3"/>
    <x v="634"/>
    <x v="1"/>
    <x v="8"/>
    <x v="634"/>
    <n v="3.2730000000000001"/>
    <n v="1"/>
    <n v="0.7"/>
    <n v="-2.5093000000000001"/>
    <n v="0.98190000000000022"/>
    <n v="2.2911000000000001"/>
    <x v="3"/>
    <x v="4"/>
    <s v="Q4"/>
    <x v="1"/>
  </r>
  <r>
    <n v="9411"/>
    <s v="US-2017-110149"/>
    <x v="389"/>
    <x v="114"/>
    <x v="2"/>
    <s v="WB-21850"/>
    <s v="William Brown"/>
    <x v="0"/>
    <x v="0"/>
    <x v="10"/>
    <s v="Pennsylvania"/>
    <x v="105"/>
    <x v="3"/>
    <x v="504"/>
    <x v="0"/>
    <x v="5"/>
    <x v="504"/>
    <n v="87.92"/>
    <n v="5"/>
    <n v="0.2"/>
    <n v="15.385999999999999"/>
    <n v="70.335999999999999"/>
    <n v="17.584"/>
    <x v="3"/>
    <x v="4"/>
    <s v="Q4"/>
    <x v="1"/>
  </r>
  <r>
    <n v="9412"/>
    <s v="CA-2016-108959"/>
    <x v="612"/>
    <x v="1007"/>
    <x v="0"/>
    <s v="MH-17785"/>
    <s v="Maya Herman"/>
    <x v="1"/>
    <x v="0"/>
    <x v="220"/>
    <s v="Arizona"/>
    <x v="275"/>
    <x v="1"/>
    <x v="533"/>
    <x v="1"/>
    <x v="4"/>
    <x v="533"/>
    <n v="104.696"/>
    <n v="1"/>
    <n v="0.2"/>
    <n v="6.5434999999999999"/>
    <n v="83.756799999999998"/>
    <n v="20.9392"/>
    <x v="0"/>
    <x v="10"/>
    <s v="Q1"/>
    <x v="6"/>
  </r>
  <r>
    <n v="9413"/>
    <s v="CA-2015-164777"/>
    <x v="746"/>
    <x v="798"/>
    <x v="2"/>
    <s v="SC-20305"/>
    <s v="Sean Christensen"/>
    <x v="0"/>
    <x v="0"/>
    <x v="1"/>
    <s v="California"/>
    <x v="1"/>
    <x v="1"/>
    <x v="483"/>
    <x v="0"/>
    <x v="1"/>
    <x v="483"/>
    <n v="2803.92"/>
    <n v="5"/>
    <n v="0.2"/>
    <n v="0"/>
    <n v="2243.136"/>
    <n v="560.78399999999999"/>
    <x v="1"/>
    <x v="9"/>
    <s v="Q1"/>
    <x v="0"/>
  </r>
  <r>
    <n v="9414"/>
    <s v="CA-2016-132017"/>
    <x v="182"/>
    <x v="759"/>
    <x v="2"/>
    <s v="MH-17620"/>
    <s v="Matt Hagelstein"/>
    <x v="1"/>
    <x v="0"/>
    <x v="12"/>
    <s v="Texas"/>
    <x v="16"/>
    <x v="2"/>
    <x v="822"/>
    <x v="1"/>
    <x v="8"/>
    <x v="818"/>
    <n v="6.8159999999999998"/>
    <n v="2"/>
    <n v="0.8"/>
    <n v="-11.587199999999999"/>
    <n v="1.3631999999999997"/>
    <n v="5.4527999999999999"/>
    <x v="0"/>
    <x v="8"/>
    <s v="Q3"/>
    <x v="2"/>
  </r>
  <r>
    <n v="9415"/>
    <s v="CA-2015-127824"/>
    <x v="1090"/>
    <x v="1181"/>
    <x v="1"/>
    <s v="JC-15775"/>
    <s v="John Castell"/>
    <x v="0"/>
    <x v="0"/>
    <x v="4"/>
    <s v="Washington"/>
    <x v="60"/>
    <x v="1"/>
    <x v="1807"/>
    <x v="2"/>
    <x v="7"/>
    <x v="1797"/>
    <n v="249.584"/>
    <n v="2"/>
    <n v="0.2"/>
    <n v="15.599"/>
    <n v="199.66720000000001"/>
    <n v="49.916800000000002"/>
    <x v="1"/>
    <x v="2"/>
    <s v="Q4"/>
    <x v="1"/>
  </r>
  <r>
    <n v="9416"/>
    <s v="CA-2015-127824"/>
    <x v="1090"/>
    <x v="1181"/>
    <x v="1"/>
    <s v="JC-15775"/>
    <s v="John Castell"/>
    <x v="0"/>
    <x v="0"/>
    <x v="4"/>
    <s v="Washington"/>
    <x v="60"/>
    <x v="1"/>
    <x v="1331"/>
    <x v="1"/>
    <x v="10"/>
    <x v="1316"/>
    <n v="17.940000000000001"/>
    <n v="3"/>
    <n v="0"/>
    <n v="8.7905999999999995"/>
    <n v="17.940000000000001"/>
    <n v="0"/>
    <x v="1"/>
    <x v="2"/>
    <s v="Q4"/>
    <x v="1"/>
  </r>
  <r>
    <n v="9417"/>
    <s v="CA-2015-127824"/>
    <x v="1090"/>
    <x v="1181"/>
    <x v="1"/>
    <s v="JC-15775"/>
    <s v="John Castell"/>
    <x v="0"/>
    <x v="0"/>
    <x v="4"/>
    <s v="Washington"/>
    <x v="60"/>
    <x v="1"/>
    <x v="224"/>
    <x v="0"/>
    <x v="5"/>
    <x v="225"/>
    <n v="10.11"/>
    <n v="3"/>
    <n v="0"/>
    <n v="3.2351999999999999"/>
    <n v="10.11"/>
    <n v="0"/>
    <x v="1"/>
    <x v="2"/>
    <s v="Q4"/>
    <x v="1"/>
  </r>
  <r>
    <n v="9418"/>
    <s v="CA-2014-148285"/>
    <x v="1219"/>
    <x v="1252"/>
    <x v="1"/>
    <s v="RD-19810"/>
    <s v="Ross DeVincentis"/>
    <x v="2"/>
    <x v="0"/>
    <x v="115"/>
    <s v="North Carolina"/>
    <x v="305"/>
    <x v="0"/>
    <x v="778"/>
    <x v="1"/>
    <x v="10"/>
    <x v="777"/>
    <n v="10.368"/>
    <n v="2"/>
    <n v="0.2"/>
    <n v="3.6288"/>
    <n v="8.2944000000000013"/>
    <n v="2.0736000000000003"/>
    <x v="2"/>
    <x v="2"/>
    <s v="Q4"/>
    <x v="2"/>
  </r>
  <r>
    <n v="9419"/>
    <s v="CA-2014-148285"/>
    <x v="1219"/>
    <x v="1252"/>
    <x v="1"/>
    <s v="RD-19810"/>
    <s v="Ross DeVincentis"/>
    <x v="2"/>
    <x v="0"/>
    <x v="115"/>
    <s v="North Carolina"/>
    <x v="305"/>
    <x v="0"/>
    <x v="811"/>
    <x v="1"/>
    <x v="10"/>
    <x v="33"/>
    <n v="11.952"/>
    <n v="3"/>
    <n v="0.2"/>
    <n v="4.0338000000000003"/>
    <n v="9.5616000000000003"/>
    <n v="2.3904000000000001"/>
    <x v="2"/>
    <x v="2"/>
    <s v="Q4"/>
    <x v="2"/>
  </r>
  <r>
    <n v="9420"/>
    <s v="CA-2017-152926"/>
    <x v="280"/>
    <x v="1092"/>
    <x v="0"/>
    <s v="SC-20695"/>
    <s v="Steve Chapman"/>
    <x v="1"/>
    <x v="0"/>
    <x v="12"/>
    <s v="Texas"/>
    <x v="16"/>
    <x v="2"/>
    <x v="513"/>
    <x v="1"/>
    <x v="9"/>
    <x v="513"/>
    <n v="15.224"/>
    <n v="2"/>
    <n v="0.8"/>
    <n v="-38.821199999999997"/>
    <n v="3.0447999999999995"/>
    <n v="12.179200000000002"/>
    <x v="3"/>
    <x v="2"/>
    <s v="Q4"/>
    <x v="2"/>
  </r>
  <r>
    <n v="9421"/>
    <s v="CA-2017-152926"/>
    <x v="280"/>
    <x v="1092"/>
    <x v="0"/>
    <s v="SC-20695"/>
    <s v="Steve Chapman"/>
    <x v="1"/>
    <x v="0"/>
    <x v="12"/>
    <s v="Texas"/>
    <x v="16"/>
    <x v="2"/>
    <x v="1549"/>
    <x v="1"/>
    <x v="9"/>
    <x v="1537"/>
    <n v="21.984000000000002"/>
    <n v="6"/>
    <n v="0.8"/>
    <n v="-56.059199999999997"/>
    <n v="4.3967999999999998"/>
    <n v="17.587200000000003"/>
    <x v="3"/>
    <x v="2"/>
    <s v="Q4"/>
    <x v="2"/>
  </r>
  <r>
    <n v="9422"/>
    <s v="CA-2014-145254"/>
    <x v="149"/>
    <x v="151"/>
    <x v="1"/>
    <s v="NC-18535"/>
    <s v="Nick Crebassa"/>
    <x v="1"/>
    <x v="0"/>
    <x v="8"/>
    <s v="California"/>
    <x v="34"/>
    <x v="1"/>
    <x v="1066"/>
    <x v="2"/>
    <x v="7"/>
    <x v="1055"/>
    <n v="604.75199999999995"/>
    <n v="6"/>
    <n v="0.2"/>
    <n v="60.475200000000001"/>
    <n v="483.80160000000001"/>
    <n v="120.9504"/>
    <x v="2"/>
    <x v="7"/>
    <s v="Q3"/>
    <x v="4"/>
  </r>
  <r>
    <n v="9423"/>
    <s v="CA-2014-145254"/>
    <x v="149"/>
    <x v="151"/>
    <x v="1"/>
    <s v="NC-18535"/>
    <s v="Nick Crebassa"/>
    <x v="1"/>
    <x v="0"/>
    <x v="8"/>
    <s v="California"/>
    <x v="34"/>
    <x v="1"/>
    <x v="597"/>
    <x v="1"/>
    <x v="14"/>
    <x v="597"/>
    <n v="40.700000000000003"/>
    <n v="5"/>
    <n v="0"/>
    <n v="11.803000000000001"/>
    <n v="40.700000000000003"/>
    <n v="0"/>
    <x v="2"/>
    <x v="7"/>
    <s v="Q3"/>
    <x v="4"/>
  </r>
  <r>
    <n v="9424"/>
    <s v="CA-2014-145254"/>
    <x v="149"/>
    <x v="151"/>
    <x v="1"/>
    <s v="NC-18535"/>
    <s v="Nick Crebassa"/>
    <x v="1"/>
    <x v="0"/>
    <x v="8"/>
    <s v="California"/>
    <x v="34"/>
    <x v="1"/>
    <x v="722"/>
    <x v="2"/>
    <x v="7"/>
    <x v="1404"/>
    <n v="302.37599999999998"/>
    <n v="3"/>
    <n v="0.2"/>
    <n v="37.796999999999997"/>
    <n v="241.9008"/>
    <n v="60.475200000000001"/>
    <x v="2"/>
    <x v="7"/>
    <s v="Q3"/>
    <x v="4"/>
  </r>
  <r>
    <n v="9425"/>
    <s v="CA-2014-145254"/>
    <x v="149"/>
    <x v="151"/>
    <x v="1"/>
    <s v="NC-18535"/>
    <s v="Nick Crebassa"/>
    <x v="1"/>
    <x v="0"/>
    <x v="8"/>
    <s v="California"/>
    <x v="34"/>
    <x v="1"/>
    <x v="46"/>
    <x v="2"/>
    <x v="11"/>
    <x v="46"/>
    <n v="45"/>
    <n v="3"/>
    <n v="0"/>
    <n v="4.95"/>
    <n v="45"/>
    <n v="0"/>
    <x v="2"/>
    <x v="7"/>
    <s v="Q3"/>
    <x v="4"/>
  </r>
  <r>
    <n v="9426"/>
    <s v="CA-2014-116246"/>
    <x v="171"/>
    <x v="101"/>
    <x v="0"/>
    <s v="LW-17215"/>
    <s v="Luke Weiss"/>
    <x v="0"/>
    <x v="0"/>
    <x v="20"/>
    <s v="New York"/>
    <x v="45"/>
    <x v="3"/>
    <x v="483"/>
    <x v="0"/>
    <x v="1"/>
    <x v="483"/>
    <n v="3785.2919999999999"/>
    <n v="6"/>
    <n v="0.1"/>
    <n v="420.58800000000002"/>
    <n v="3406.7628"/>
    <n v="378.5292"/>
    <x v="2"/>
    <x v="8"/>
    <s v="Q3"/>
    <x v="5"/>
  </r>
  <r>
    <n v="9427"/>
    <s v="CA-2016-160479"/>
    <x v="306"/>
    <x v="369"/>
    <x v="1"/>
    <s v="AH-10585"/>
    <s v="Angele Hood"/>
    <x v="0"/>
    <x v="0"/>
    <x v="4"/>
    <s v="Washington"/>
    <x v="59"/>
    <x v="1"/>
    <x v="1658"/>
    <x v="1"/>
    <x v="6"/>
    <x v="1646"/>
    <n v="35.4"/>
    <n v="5"/>
    <n v="0"/>
    <n v="13.452"/>
    <n v="35.4"/>
    <n v="0"/>
    <x v="0"/>
    <x v="8"/>
    <s v="Q3"/>
    <x v="6"/>
  </r>
  <r>
    <n v="9428"/>
    <s v="CA-2014-167486"/>
    <x v="501"/>
    <x v="34"/>
    <x v="1"/>
    <s v="JO-15145"/>
    <s v="Jack O'Briant"/>
    <x v="1"/>
    <x v="0"/>
    <x v="198"/>
    <s v="New York"/>
    <x v="249"/>
    <x v="3"/>
    <x v="892"/>
    <x v="0"/>
    <x v="5"/>
    <x v="885"/>
    <n v="199.9"/>
    <n v="5"/>
    <n v="0"/>
    <n v="39.979999999999997"/>
    <n v="199.9"/>
    <n v="0"/>
    <x v="2"/>
    <x v="0"/>
    <s v="Q4"/>
    <x v="6"/>
  </r>
  <r>
    <n v="9429"/>
    <s v="CA-2014-152100"/>
    <x v="218"/>
    <x v="227"/>
    <x v="1"/>
    <s v="VW-21775"/>
    <s v="Victoria Wilson"/>
    <x v="1"/>
    <x v="0"/>
    <x v="114"/>
    <s v="Texas"/>
    <x v="143"/>
    <x v="2"/>
    <x v="377"/>
    <x v="0"/>
    <x v="1"/>
    <x v="378"/>
    <n v="1212.96"/>
    <n v="8"/>
    <n v="0.3"/>
    <n v="-69.311999999999998"/>
    <n v="849.072"/>
    <n v="363.88799999999998"/>
    <x v="2"/>
    <x v="5"/>
    <s v="Q2"/>
    <x v="1"/>
  </r>
  <r>
    <n v="9430"/>
    <s v="CA-2015-166219"/>
    <x v="834"/>
    <x v="483"/>
    <x v="1"/>
    <s v="BP-11185"/>
    <s v="Ben Peterman"/>
    <x v="1"/>
    <x v="0"/>
    <x v="61"/>
    <s v="Texas"/>
    <x v="176"/>
    <x v="2"/>
    <x v="903"/>
    <x v="2"/>
    <x v="7"/>
    <x v="895"/>
    <n v="1099.96"/>
    <n v="5"/>
    <n v="0.2"/>
    <n v="82.497"/>
    <n v="879.96800000000007"/>
    <n v="219.99200000000002"/>
    <x v="1"/>
    <x v="6"/>
    <s v="Q3"/>
    <x v="5"/>
  </r>
  <r>
    <n v="9431"/>
    <s v="CA-2015-166219"/>
    <x v="834"/>
    <x v="483"/>
    <x v="1"/>
    <s v="BP-11185"/>
    <s v="Ben Peterman"/>
    <x v="1"/>
    <x v="0"/>
    <x v="61"/>
    <s v="Texas"/>
    <x v="176"/>
    <x v="2"/>
    <x v="1116"/>
    <x v="0"/>
    <x v="3"/>
    <x v="1104"/>
    <n v="103.48099999999999"/>
    <n v="1"/>
    <n v="0.3"/>
    <n v="-16.261299999999999"/>
    <n v="72.436699999999988"/>
    <n v="31.044299999999996"/>
    <x v="1"/>
    <x v="6"/>
    <s v="Q3"/>
    <x v="5"/>
  </r>
  <r>
    <n v="9432"/>
    <s v="CA-2015-111864"/>
    <x v="974"/>
    <x v="959"/>
    <x v="3"/>
    <s v="PP-18955"/>
    <s v="Paul Prost"/>
    <x v="2"/>
    <x v="0"/>
    <x v="10"/>
    <s v="Pennsylvania"/>
    <x v="63"/>
    <x v="3"/>
    <x v="1852"/>
    <x v="1"/>
    <x v="2"/>
    <x v="1840"/>
    <n v="5.9039999999999999"/>
    <n v="2"/>
    <n v="0.2"/>
    <n v="1.9925999999999999"/>
    <n v="4.7232000000000003"/>
    <n v="1.1808000000000001"/>
    <x v="1"/>
    <x v="1"/>
    <s v="Q2"/>
    <x v="5"/>
  </r>
  <r>
    <n v="9433"/>
    <s v="CA-2015-119627"/>
    <x v="493"/>
    <x v="309"/>
    <x v="1"/>
    <s v="SC-20725"/>
    <s v="Steven Cartwright"/>
    <x v="0"/>
    <x v="0"/>
    <x v="97"/>
    <s v="Arizona"/>
    <x v="344"/>
    <x v="1"/>
    <x v="1202"/>
    <x v="2"/>
    <x v="11"/>
    <x v="1187"/>
    <n v="30.08"/>
    <n v="2"/>
    <n v="0.2"/>
    <n v="-5.2640000000000002"/>
    <n v="24.064"/>
    <n v="6.016"/>
    <x v="1"/>
    <x v="6"/>
    <s v="Q3"/>
    <x v="2"/>
  </r>
  <r>
    <n v="9434"/>
    <s v="CA-2015-119627"/>
    <x v="493"/>
    <x v="309"/>
    <x v="1"/>
    <s v="SC-20725"/>
    <s v="Steven Cartwright"/>
    <x v="0"/>
    <x v="0"/>
    <x v="97"/>
    <s v="Arizona"/>
    <x v="344"/>
    <x v="1"/>
    <x v="289"/>
    <x v="1"/>
    <x v="10"/>
    <x v="289"/>
    <n v="36.287999999999997"/>
    <n v="7"/>
    <n v="0.2"/>
    <n v="12.700799999999999"/>
    <n v="29.0304"/>
    <n v="7.2576000000000001"/>
    <x v="1"/>
    <x v="6"/>
    <s v="Q3"/>
    <x v="2"/>
  </r>
  <r>
    <n v="9435"/>
    <s v="CA-2015-119627"/>
    <x v="493"/>
    <x v="309"/>
    <x v="1"/>
    <s v="SC-20725"/>
    <s v="Steven Cartwright"/>
    <x v="0"/>
    <x v="0"/>
    <x v="97"/>
    <s v="Arizona"/>
    <x v="344"/>
    <x v="1"/>
    <x v="786"/>
    <x v="1"/>
    <x v="6"/>
    <x v="785"/>
    <n v="10.272"/>
    <n v="3"/>
    <n v="0.2"/>
    <n v="1.1556"/>
    <n v="8.2176000000000009"/>
    <n v="2.0544000000000002"/>
    <x v="1"/>
    <x v="6"/>
    <s v="Q3"/>
    <x v="2"/>
  </r>
  <r>
    <n v="9436"/>
    <s v="CA-2015-119627"/>
    <x v="493"/>
    <x v="309"/>
    <x v="1"/>
    <s v="SC-20725"/>
    <s v="Steven Cartwright"/>
    <x v="0"/>
    <x v="0"/>
    <x v="97"/>
    <s v="Arizona"/>
    <x v="344"/>
    <x v="1"/>
    <x v="552"/>
    <x v="2"/>
    <x v="11"/>
    <x v="551"/>
    <n v="252.8"/>
    <n v="4"/>
    <n v="0.2"/>
    <n v="-31.6"/>
    <n v="202.24"/>
    <n v="50.56"/>
    <x v="1"/>
    <x v="6"/>
    <s v="Q3"/>
    <x v="2"/>
  </r>
  <r>
    <n v="9437"/>
    <s v="CA-2015-160787"/>
    <x v="12"/>
    <x v="1305"/>
    <x v="3"/>
    <s v="BM-11785"/>
    <s v="Bryan Mills"/>
    <x v="0"/>
    <x v="0"/>
    <x v="10"/>
    <s v="Pennsylvania"/>
    <x v="105"/>
    <x v="3"/>
    <x v="696"/>
    <x v="1"/>
    <x v="8"/>
    <x v="696"/>
    <n v="2.9460000000000002"/>
    <n v="2"/>
    <n v="0.7"/>
    <n v="-2.0621999999999998"/>
    <n v="0.88380000000000014"/>
    <n v="2.0621999999999998"/>
    <x v="1"/>
    <x v="8"/>
    <s v="Q3"/>
    <x v="5"/>
  </r>
  <r>
    <n v="9438"/>
    <s v="CA-2017-107853"/>
    <x v="1143"/>
    <x v="1135"/>
    <x v="1"/>
    <s v="CD-11920"/>
    <s v="Carlos Daly"/>
    <x v="0"/>
    <x v="0"/>
    <x v="147"/>
    <s v="California"/>
    <x v="218"/>
    <x v="1"/>
    <x v="1440"/>
    <x v="1"/>
    <x v="10"/>
    <x v="1428"/>
    <n v="12.96"/>
    <n v="2"/>
    <n v="0"/>
    <n v="6.2207999999999997"/>
    <n v="12.96"/>
    <n v="0"/>
    <x v="3"/>
    <x v="5"/>
    <s v="Q2"/>
    <x v="5"/>
  </r>
  <r>
    <n v="9439"/>
    <s v="CA-2017-126144"/>
    <x v="689"/>
    <x v="727"/>
    <x v="1"/>
    <s v="GM-14680"/>
    <s v="Greg Matthias"/>
    <x v="0"/>
    <x v="0"/>
    <x v="10"/>
    <s v="Pennsylvania"/>
    <x v="63"/>
    <x v="3"/>
    <x v="1270"/>
    <x v="2"/>
    <x v="7"/>
    <x v="1255"/>
    <n v="285.57600000000002"/>
    <n v="4"/>
    <n v="0.4"/>
    <n v="-57.115200000000002"/>
    <n v="171.34560000000002"/>
    <n v="114.23040000000002"/>
    <x v="3"/>
    <x v="7"/>
    <s v="Q3"/>
    <x v="2"/>
  </r>
  <r>
    <n v="9440"/>
    <s v="US-2014-154655"/>
    <x v="36"/>
    <x v="1098"/>
    <x v="1"/>
    <s v="BP-11050"/>
    <s v="Barry Pond"/>
    <x v="1"/>
    <x v="0"/>
    <x v="22"/>
    <s v="Illinois"/>
    <x v="36"/>
    <x v="2"/>
    <x v="1205"/>
    <x v="1"/>
    <x v="14"/>
    <x v="1190"/>
    <n v="22.24"/>
    <n v="2"/>
    <n v="0.2"/>
    <n v="2.5019999999999998"/>
    <n v="17.791999999999998"/>
    <n v="4.4479999999999995"/>
    <x v="2"/>
    <x v="2"/>
    <s v="Q4"/>
    <x v="1"/>
  </r>
  <r>
    <n v="9441"/>
    <s v="CA-2014-100391"/>
    <x v="594"/>
    <x v="632"/>
    <x v="1"/>
    <s v="BW-11065"/>
    <s v="Barry Weirich"/>
    <x v="0"/>
    <x v="0"/>
    <x v="20"/>
    <s v="New York"/>
    <x v="45"/>
    <x v="3"/>
    <x v="1490"/>
    <x v="1"/>
    <x v="10"/>
    <x v="1477"/>
    <n v="14.62"/>
    <n v="2"/>
    <n v="0"/>
    <n v="6.7252000000000001"/>
    <n v="14.62"/>
    <n v="0"/>
    <x v="2"/>
    <x v="5"/>
    <s v="Q2"/>
    <x v="1"/>
  </r>
  <r>
    <n v="9442"/>
    <s v="CA-2014-165477"/>
    <x v="282"/>
    <x v="252"/>
    <x v="0"/>
    <s v="RE-19405"/>
    <s v="Ricardo Emerson"/>
    <x v="0"/>
    <x v="0"/>
    <x v="239"/>
    <s v="Ohio"/>
    <x v="360"/>
    <x v="3"/>
    <x v="1204"/>
    <x v="1"/>
    <x v="9"/>
    <x v="1189"/>
    <n v="48.36"/>
    <n v="5"/>
    <n v="0.2"/>
    <n v="6.0449999999999999"/>
    <n v="38.688000000000002"/>
    <n v="9.6720000000000006"/>
    <x v="2"/>
    <x v="4"/>
    <s v="Q4"/>
    <x v="2"/>
  </r>
  <r>
    <n v="9443"/>
    <s v="CA-2017-165904"/>
    <x v="104"/>
    <x v="384"/>
    <x v="1"/>
    <s v="HR-14770"/>
    <s v="Hallie Redmond"/>
    <x v="2"/>
    <x v="0"/>
    <x v="108"/>
    <s v="Florida"/>
    <x v="133"/>
    <x v="0"/>
    <x v="400"/>
    <x v="1"/>
    <x v="6"/>
    <x v="401"/>
    <n v="16.256"/>
    <n v="2"/>
    <n v="0.2"/>
    <n v="1.2192000000000001"/>
    <n v="13.004800000000001"/>
    <n v="3.2512000000000003"/>
    <x v="3"/>
    <x v="3"/>
    <s v="Q2"/>
    <x v="5"/>
  </r>
  <r>
    <n v="9444"/>
    <s v="CA-2017-165904"/>
    <x v="104"/>
    <x v="384"/>
    <x v="1"/>
    <s v="HR-14770"/>
    <s v="Hallie Redmond"/>
    <x v="2"/>
    <x v="0"/>
    <x v="108"/>
    <s v="Florida"/>
    <x v="133"/>
    <x v="0"/>
    <x v="819"/>
    <x v="2"/>
    <x v="7"/>
    <x v="815"/>
    <n v="219.184"/>
    <n v="2"/>
    <n v="0.2"/>
    <n v="19.178599999999999"/>
    <n v="175.34720000000002"/>
    <n v="43.836800000000004"/>
    <x v="3"/>
    <x v="3"/>
    <s v="Q2"/>
    <x v="5"/>
  </r>
  <r>
    <n v="9445"/>
    <s v="CA-2015-104052"/>
    <x v="879"/>
    <x v="932"/>
    <x v="2"/>
    <s v="TP-21565"/>
    <s v="Tracy Poddar"/>
    <x v="1"/>
    <x v="0"/>
    <x v="224"/>
    <s v="Texas"/>
    <x v="280"/>
    <x v="2"/>
    <x v="1620"/>
    <x v="2"/>
    <x v="7"/>
    <x v="1611"/>
    <n v="95.84"/>
    <n v="4"/>
    <n v="0.2"/>
    <n v="34.741999999999997"/>
    <n v="76.672000000000011"/>
    <n v="19.168000000000003"/>
    <x v="1"/>
    <x v="10"/>
    <s v="Q1"/>
    <x v="1"/>
  </r>
  <r>
    <n v="9446"/>
    <s v="CA-2015-168277"/>
    <x v="352"/>
    <x v="69"/>
    <x v="1"/>
    <s v="KB-16315"/>
    <s v="Karl Braun"/>
    <x v="0"/>
    <x v="0"/>
    <x v="245"/>
    <s v="Indiana"/>
    <x v="303"/>
    <x v="2"/>
    <x v="617"/>
    <x v="1"/>
    <x v="2"/>
    <x v="617"/>
    <n v="12.39"/>
    <n v="3"/>
    <n v="0"/>
    <n v="5.6993999999999998"/>
    <n v="12.39"/>
    <n v="0"/>
    <x v="1"/>
    <x v="5"/>
    <s v="Q2"/>
    <x v="5"/>
  </r>
  <r>
    <n v="9447"/>
    <s v="CA-2016-158617"/>
    <x v="897"/>
    <x v="961"/>
    <x v="1"/>
    <s v="AC-10660"/>
    <s v="Anna Chung"/>
    <x v="0"/>
    <x v="0"/>
    <x v="104"/>
    <s v="Indiana"/>
    <x v="451"/>
    <x v="2"/>
    <x v="1357"/>
    <x v="1"/>
    <x v="10"/>
    <x v="1343"/>
    <n v="35.880000000000003"/>
    <n v="6"/>
    <n v="0"/>
    <n v="16.146000000000001"/>
    <n v="35.880000000000003"/>
    <n v="0"/>
    <x v="0"/>
    <x v="8"/>
    <s v="Q3"/>
    <x v="6"/>
  </r>
  <r>
    <n v="9448"/>
    <s v="CA-2017-136882"/>
    <x v="837"/>
    <x v="1081"/>
    <x v="1"/>
    <s v="DN-13690"/>
    <s v="Duane Noonan"/>
    <x v="0"/>
    <x v="0"/>
    <x v="251"/>
    <s v="Oklahoma"/>
    <x v="311"/>
    <x v="2"/>
    <x v="35"/>
    <x v="0"/>
    <x v="5"/>
    <x v="35"/>
    <n v="477.3"/>
    <n v="5"/>
    <n v="0"/>
    <n v="138.417"/>
    <n v="477.3"/>
    <n v="0"/>
    <x v="3"/>
    <x v="5"/>
    <s v="Q2"/>
    <x v="3"/>
  </r>
  <r>
    <n v="9449"/>
    <s v="US-2016-148957"/>
    <x v="42"/>
    <x v="30"/>
    <x v="1"/>
    <s v="CC-12430"/>
    <s v="Chuck Clark"/>
    <x v="2"/>
    <x v="0"/>
    <x v="252"/>
    <s v="Washington"/>
    <x v="485"/>
    <x v="1"/>
    <x v="1038"/>
    <x v="1"/>
    <x v="2"/>
    <x v="1028"/>
    <n v="12.32"/>
    <n v="4"/>
    <n v="0"/>
    <n v="5.9135999999999997"/>
    <n v="12.32"/>
    <n v="0"/>
    <x v="0"/>
    <x v="8"/>
    <s v="Q3"/>
    <x v="3"/>
  </r>
  <r>
    <n v="9450"/>
    <s v="CA-2014-140032"/>
    <x v="78"/>
    <x v="178"/>
    <x v="1"/>
    <s v="TS-21340"/>
    <s v="Toby Swindell"/>
    <x v="0"/>
    <x v="0"/>
    <x v="8"/>
    <s v="California"/>
    <x v="9"/>
    <x v="1"/>
    <x v="973"/>
    <x v="1"/>
    <x v="8"/>
    <x v="967"/>
    <n v="8.6080000000000005"/>
    <n v="2"/>
    <n v="0.2"/>
    <n v="3.0127999999999999"/>
    <n v="6.886400000000001"/>
    <n v="1.7216000000000002"/>
    <x v="2"/>
    <x v="8"/>
    <s v="Q3"/>
    <x v="2"/>
  </r>
  <r>
    <n v="9451"/>
    <s v="CA-2017-145506"/>
    <x v="95"/>
    <x v="92"/>
    <x v="1"/>
    <s v="MO-17800"/>
    <s v="Meg O'Connel"/>
    <x v="2"/>
    <x v="0"/>
    <x v="258"/>
    <s v="Washington"/>
    <x v="320"/>
    <x v="1"/>
    <x v="464"/>
    <x v="1"/>
    <x v="4"/>
    <x v="465"/>
    <n v="136.26"/>
    <n v="9"/>
    <n v="0"/>
    <n v="5.4504000000000001"/>
    <n v="136.26"/>
    <n v="0"/>
    <x v="3"/>
    <x v="1"/>
    <s v="Q2"/>
    <x v="3"/>
  </r>
  <r>
    <n v="9452"/>
    <s v="CA-2015-129546"/>
    <x v="694"/>
    <x v="1287"/>
    <x v="1"/>
    <s v="RP-19855"/>
    <s v="Roy Phan"/>
    <x v="1"/>
    <x v="0"/>
    <x v="1"/>
    <s v="California"/>
    <x v="3"/>
    <x v="1"/>
    <x v="1094"/>
    <x v="1"/>
    <x v="9"/>
    <x v="1084"/>
    <n v="186.15"/>
    <n v="3"/>
    <n v="0"/>
    <n v="55.844999999999999"/>
    <n v="186.15"/>
    <n v="0"/>
    <x v="1"/>
    <x v="8"/>
    <s v="Q3"/>
    <x v="2"/>
  </r>
  <r>
    <n v="9453"/>
    <s v="CA-2015-129546"/>
    <x v="694"/>
    <x v="1287"/>
    <x v="1"/>
    <s v="RP-19855"/>
    <s v="Roy Phan"/>
    <x v="1"/>
    <x v="0"/>
    <x v="1"/>
    <s v="California"/>
    <x v="3"/>
    <x v="1"/>
    <x v="822"/>
    <x v="1"/>
    <x v="8"/>
    <x v="818"/>
    <n v="81.792000000000002"/>
    <n v="6"/>
    <n v="0.2"/>
    <n v="26.5824"/>
    <n v="65.433599999999998"/>
    <n v="16.3584"/>
    <x v="1"/>
    <x v="8"/>
    <s v="Q3"/>
    <x v="2"/>
  </r>
  <r>
    <n v="9454"/>
    <s v="CA-2015-129546"/>
    <x v="694"/>
    <x v="1287"/>
    <x v="1"/>
    <s v="RP-19855"/>
    <s v="Roy Phan"/>
    <x v="1"/>
    <x v="0"/>
    <x v="1"/>
    <s v="California"/>
    <x v="3"/>
    <x v="1"/>
    <x v="1799"/>
    <x v="1"/>
    <x v="14"/>
    <x v="1789"/>
    <n v="47.19"/>
    <n v="3"/>
    <n v="0"/>
    <n v="13.6851"/>
    <n v="47.19"/>
    <n v="0"/>
    <x v="1"/>
    <x v="8"/>
    <s v="Q3"/>
    <x v="2"/>
  </r>
  <r>
    <n v="9455"/>
    <s v="CA-2015-129546"/>
    <x v="694"/>
    <x v="1287"/>
    <x v="1"/>
    <s v="RP-19855"/>
    <s v="Roy Phan"/>
    <x v="1"/>
    <x v="0"/>
    <x v="1"/>
    <s v="California"/>
    <x v="3"/>
    <x v="1"/>
    <x v="461"/>
    <x v="2"/>
    <x v="7"/>
    <x v="462"/>
    <n v="36.783999999999999"/>
    <n v="2"/>
    <n v="0.2"/>
    <n v="-8.2764000000000006"/>
    <n v="29.427199999999999"/>
    <n v="7.3567999999999998"/>
    <x v="1"/>
    <x v="8"/>
    <s v="Q3"/>
    <x v="2"/>
  </r>
  <r>
    <n v="9456"/>
    <s v="CA-2016-140977"/>
    <x v="950"/>
    <x v="1210"/>
    <x v="0"/>
    <s v="JL-15175"/>
    <s v="James Lanier"/>
    <x v="2"/>
    <x v="0"/>
    <x v="346"/>
    <s v="Tennessee"/>
    <x v="427"/>
    <x v="0"/>
    <x v="1855"/>
    <x v="2"/>
    <x v="15"/>
    <x v="1843"/>
    <n v="91.474999999999994"/>
    <n v="1"/>
    <n v="0.5"/>
    <n v="-1.8294999999999999"/>
    <n v="45.737499999999997"/>
    <n v="45.737499999999997"/>
    <x v="0"/>
    <x v="1"/>
    <s v="Q2"/>
    <x v="6"/>
  </r>
  <r>
    <n v="9457"/>
    <s v="CA-2017-151855"/>
    <x v="837"/>
    <x v="1081"/>
    <x v="1"/>
    <s v="BW-11110"/>
    <s v="Bart Watters"/>
    <x v="1"/>
    <x v="0"/>
    <x v="247"/>
    <s v="North Carolina"/>
    <x v="306"/>
    <x v="0"/>
    <x v="1856"/>
    <x v="2"/>
    <x v="11"/>
    <x v="1844"/>
    <n v="27.192"/>
    <n v="3"/>
    <n v="0.2"/>
    <n v="0.33989999999999998"/>
    <n v="21.753600000000002"/>
    <n v="5.4384000000000006"/>
    <x v="3"/>
    <x v="5"/>
    <s v="Q2"/>
    <x v="3"/>
  </r>
  <r>
    <n v="9458"/>
    <s v="CA-2017-151855"/>
    <x v="837"/>
    <x v="1081"/>
    <x v="1"/>
    <s v="BW-11110"/>
    <s v="Bart Watters"/>
    <x v="1"/>
    <x v="0"/>
    <x v="247"/>
    <s v="North Carolina"/>
    <x v="306"/>
    <x v="0"/>
    <x v="1232"/>
    <x v="1"/>
    <x v="8"/>
    <x v="1215"/>
    <n v="12.06"/>
    <n v="5"/>
    <n v="0.7"/>
    <n v="-10.050000000000001"/>
    <n v="3.6180000000000008"/>
    <n v="8.4420000000000002"/>
    <x v="3"/>
    <x v="5"/>
    <s v="Q2"/>
    <x v="3"/>
  </r>
  <r>
    <n v="9459"/>
    <s v="CA-2014-138240"/>
    <x v="1148"/>
    <x v="1216"/>
    <x v="1"/>
    <s v="SJ-20500"/>
    <s v="Shirley Jackson"/>
    <x v="0"/>
    <x v="0"/>
    <x v="8"/>
    <s v="California"/>
    <x v="34"/>
    <x v="1"/>
    <x v="281"/>
    <x v="1"/>
    <x v="6"/>
    <x v="281"/>
    <n v="144.6"/>
    <n v="3"/>
    <n v="0"/>
    <n v="41.933999999999997"/>
    <n v="144.6"/>
    <n v="0"/>
    <x v="2"/>
    <x v="2"/>
    <s v="Q4"/>
    <x v="6"/>
  </r>
  <r>
    <n v="9460"/>
    <s v="CA-2014-138240"/>
    <x v="1148"/>
    <x v="1216"/>
    <x v="1"/>
    <s v="SJ-20500"/>
    <s v="Shirley Jackson"/>
    <x v="0"/>
    <x v="0"/>
    <x v="8"/>
    <s v="California"/>
    <x v="34"/>
    <x v="1"/>
    <x v="1730"/>
    <x v="2"/>
    <x v="7"/>
    <x v="1717"/>
    <n v="15.992000000000001"/>
    <n v="1"/>
    <n v="0.2"/>
    <n v="-2.9984999999999999"/>
    <n v="12.793600000000001"/>
    <n v="3.1984000000000004"/>
    <x v="2"/>
    <x v="2"/>
    <s v="Q4"/>
    <x v="6"/>
  </r>
  <r>
    <n v="9461"/>
    <s v="CA-2014-101833"/>
    <x v="664"/>
    <x v="794"/>
    <x v="0"/>
    <s v="FG-14260"/>
    <s v="Frank Gastineau"/>
    <x v="2"/>
    <x v="0"/>
    <x v="20"/>
    <s v="New York"/>
    <x v="23"/>
    <x v="3"/>
    <x v="693"/>
    <x v="1"/>
    <x v="10"/>
    <x v="693"/>
    <n v="34.44"/>
    <n v="3"/>
    <n v="0"/>
    <n v="17.22"/>
    <n v="34.44"/>
    <n v="0"/>
    <x v="2"/>
    <x v="0"/>
    <s v="Q4"/>
    <x v="2"/>
  </r>
  <r>
    <n v="9462"/>
    <s v="CA-2014-100867"/>
    <x v="538"/>
    <x v="960"/>
    <x v="1"/>
    <s v="EH-14125"/>
    <s v="Eugene Hildebrand"/>
    <x v="2"/>
    <x v="0"/>
    <x v="80"/>
    <s v="California"/>
    <x v="467"/>
    <x v="1"/>
    <x v="1086"/>
    <x v="2"/>
    <x v="7"/>
    <x v="1076"/>
    <n v="321.55200000000002"/>
    <n v="6"/>
    <n v="0.2"/>
    <n v="20.097000000000001"/>
    <n v="257.24160000000001"/>
    <n v="64.310400000000001"/>
    <x v="2"/>
    <x v="2"/>
    <s v="Q4"/>
    <x v="1"/>
  </r>
  <r>
    <n v="9463"/>
    <s v="US-2017-109610"/>
    <x v="920"/>
    <x v="524"/>
    <x v="0"/>
    <s v="BS-11590"/>
    <s v="Brendan Sweed"/>
    <x v="1"/>
    <x v="0"/>
    <x v="103"/>
    <s v="Kentucky"/>
    <x v="175"/>
    <x v="0"/>
    <x v="1131"/>
    <x v="0"/>
    <x v="1"/>
    <x v="1119"/>
    <n v="701.96"/>
    <n v="2"/>
    <n v="0"/>
    <n v="168.47040000000001"/>
    <n v="701.96"/>
    <n v="0"/>
    <x v="3"/>
    <x v="0"/>
    <s v="Q4"/>
    <x v="3"/>
  </r>
  <r>
    <n v="9464"/>
    <s v="CA-2014-156545"/>
    <x v="1220"/>
    <x v="1318"/>
    <x v="2"/>
    <s v="JS-16030"/>
    <s v="Joy Smith"/>
    <x v="0"/>
    <x v="0"/>
    <x v="38"/>
    <s v="Ohio"/>
    <x v="47"/>
    <x v="3"/>
    <x v="487"/>
    <x v="1"/>
    <x v="6"/>
    <x v="487"/>
    <n v="19.456"/>
    <n v="4"/>
    <n v="0.2"/>
    <n v="3.4047999999999998"/>
    <n v="15.5648"/>
    <n v="3.8912"/>
    <x v="2"/>
    <x v="11"/>
    <s v="Q1"/>
    <x v="6"/>
  </r>
  <r>
    <n v="9465"/>
    <s v="CA-2014-109127"/>
    <x v="1059"/>
    <x v="182"/>
    <x v="1"/>
    <s v="JC-15775"/>
    <s v="John Castell"/>
    <x v="0"/>
    <x v="0"/>
    <x v="46"/>
    <s v="Delaware"/>
    <x v="284"/>
    <x v="3"/>
    <x v="1568"/>
    <x v="1"/>
    <x v="2"/>
    <x v="1559"/>
    <n v="17.28"/>
    <n v="6"/>
    <n v="0"/>
    <n v="7.9488000000000003"/>
    <n v="17.28"/>
    <n v="0"/>
    <x v="2"/>
    <x v="4"/>
    <s v="Q4"/>
    <x v="1"/>
  </r>
  <r>
    <n v="9466"/>
    <s v="CA-2016-126858"/>
    <x v="258"/>
    <x v="791"/>
    <x v="1"/>
    <s v="JM-15265"/>
    <s v="Janet Molinari"/>
    <x v="1"/>
    <x v="0"/>
    <x v="4"/>
    <s v="Washington"/>
    <x v="60"/>
    <x v="1"/>
    <x v="468"/>
    <x v="0"/>
    <x v="5"/>
    <x v="469"/>
    <n v="31.96"/>
    <n v="2"/>
    <n v="0"/>
    <n v="1.5980000000000001"/>
    <n v="31.96"/>
    <n v="0"/>
    <x v="0"/>
    <x v="0"/>
    <s v="Q4"/>
    <x v="3"/>
  </r>
  <r>
    <n v="9467"/>
    <s v="CA-2017-102925"/>
    <x v="60"/>
    <x v="173"/>
    <x v="0"/>
    <s v="CD-12280"/>
    <s v="Christina DeMoss"/>
    <x v="0"/>
    <x v="0"/>
    <x v="20"/>
    <s v="New York"/>
    <x v="23"/>
    <x v="3"/>
    <x v="141"/>
    <x v="1"/>
    <x v="8"/>
    <x v="142"/>
    <n v="164.68799999999999"/>
    <n v="6"/>
    <n v="0.2"/>
    <n v="55.5822"/>
    <n v="131.75039999999998"/>
    <n v="32.937599999999996"/>
    <x v="3"/>
    <x v="0"/>
    <s v="Q4"/>
    <x v="1"/>
  </r>
  <r>
    <n v="9468"/>
    <s v="CA-2017-102925"/>
    <x v="60"/>
    <x v="173"/>
    <x v="0"/>
    <s v="CD-12280"/>
    <s v="Christina DeMoss"/>
    <x v="0"/>
    <x v="0"/>
    <x v="20"/>
    <s v="New York"/>
    <x v="23"/>
    <x v="3"/>
    <x v="1582"/>
    <x v="0"/>
    <x v="3"/>
    <x v="1573"/>
    <n v="166.5"/>
    <n v="2"/>
    <n v="0.4"/>
    <n v="-66.599999999999994"/>
    <n v="99.899999999999991"/>
    <n v="66.600000000000009"/>
    <x v="3"/>
    <x v="0"/>
    <s v="Q4"/>
    <x v="1"/>
  </r>
  <r>
    <n v="9469"/>
    <s v="CA-2017-102925"/>
    <x v="60"/>
    <x v="173"/>
    <x v="0"/>
    <s v="CD-12280"/>
    <s v="Christina DeMoss"/>
    <x v="0"/>
    <x v="0"/>
    <x v="20"/>
    <s v="New York"/>
    <x v="23"/>
    <x v="3"/>
    <x v="680"/>
    <x v="1"/>
    <x v="10"/>
    <x v="680"/>
    <n v="12.96"/>
    <n v="2"/>
    <n v="0"/>
    <n v="6.2207999999999997"/>
    <n v="12.96"/>
    <n v="0"/>
    <x v="3"/>
    <x v="0"/>
    <s v="Q4"/>
    <x v="1"/>
  </r>
  <r>
    <n v="9470"/>
    <s v="CA-2017-102925"/>
    <x v="60"/>
    <x v="173"/>
    <x v="0"/>
    <s v="CD-12280"/>
    <s v="Christina DeMoss"/>
    <x v="0"/>
    <x v="0"/>
    <x v="20"/>
    <s v="New York"/>
    <x v="23"/>
    <x v="3"/>
    <x v="417"/>
    <x v="1"/>
    <x v="10"/>
    <x v="417"/>
    <n v="110.96"/>
    <n v="2"/>
    <n v="0"/>
    <n v="53.260800000000003"/>
    <n v="110.96"/>
    <n v="0"/>
    <x v="3"/>
    <x v="0"/>
    <s v="Q4"/>
    <x v="1"/>
  </r>
  <r>
    <n v="9471"/>
    <s v="CA-2017-102925"/>
    <x v="60"/>
    <x v="173"/>
    <x v="0"/>
    <s v="CD-12280"/>
    <s v="Christina DeMoss"/>
    <x v="0"/>
    <x v="0"/>
    <x v="20"/>
    <s v="New York"/>
    <x v="23"/>
    <x v="3"/>
    <x v="140"/>
    <x v="2"/>
    <x v="7"/>
    <x v="141"/>
    <n v="99.98"/>
    <n v="2"/>
    <n v="0"/>
    <n v="3.9992000000000001"/>
    <n v="99.98"/>
    <n v="0"/>
    <x v="3"/>
    <x v="0"/>
    <s v="Q4"/>
    <x v="1"/>
  </r>
  <r>
    <n v="9472"/>
    <s v="CA-2017-102925"/>
    <x v="60"/>
    <x v="173"/>
    <x v="0"/>
    <s v="CD-12280"/>
    <s v="Christina DeMoss"/>
    <x v="0"/>
    <x v="0"/>
    <x v="20"/>
    <s v="New York"/>
    <x v="23"/>
    <x v="3"/>
    <x v="276"/>
    <x v="1"/>
    <x v="8"/>
    <x v="276"/>
    <n v="11.423999999999999"/>
    <n v="1"/>
    <n v="0.2"/>
    <n v="3.7128000000000001"/>
    <n v="9.1392000000000007"/>
    <n v="2.2848000000000002"/>
    <x v="3"/>
    <x v="0"/>
    <s v="Q4"/>
    <x v="1"/>
  </r>
  <r>
    <n v="9473"/>
    <s v="CA-2017-102925"/>
    <x v="60"/>
    <x v="173"/>
    <x v="0"/>
    <s v="CD-12280"/>
    <s v="Christina DeMoss"/>
    <x v="0"/>
    <x v="0"/>
    <x v="20"/>
    <s v="New York"/>
    <x v="23"/>
    <x v="3"/>
    <x v="1459"/>
    <x v="0"/>
    <x v="1"/>
    <x v="1445"/>
    <n v="128.124"/>
    <n v="2"/>
    <n v="0.1"/>
    <n v="24.2012"/>
    <n v="115.3116"/>
    <n v="12.8124"/>
    <x v="3"/>
    <x v="0"/>
    <s v="Q4"/>
    <x v="1"/>
  </r>
  <r>
    <n v="9474"/>
    <s v="CA-2017-102925"/>
    <x v="60"/>
    <x v="173"/>
    <x v="0"/>
    <s v="CD-12280"/>
    <s v="Christina DeMoss"/>
    <x v="0"/>
    <x v="0"/>
    <x v="20"/>
    <s v="New York"/>
    <x v="23"/>
    <x v="3"/>
    <x v="1757"/>
    <x v="0"/>
    <x v="5"/>
    <x v="1747"/>
    <n v="101.4"/>
    <n v="5"/>
    <n v="0"/>
    <n v="38.531999999999996"/>
    <n v="101.4"/>
    <n v="0"/>
    <x v="3"/>
    <x v="0"/>
    <s v="Q4"/>
    <x v="1"/>
  </r>
  <r>
    <n v="9475"/>
    <s v="CA-2015-100818"/>
    <x v="70"/>
    <x v="997"/>
    <x v="0"/>
    <s v="JM-15265"/>
    <s v="Janet Molinari"/>
    <x v="1"/>
    <x v="0"/>
    <x v="22"/>
    <s v="Illinois"/>
    <x v="155"/>
    <x v="2"/>
    <x v="1139"/>
    <x v="1"/>
    <x v="2"/>
    <x v="1127"/>
    <n v="5.9039999999999999"/>
    <n v="2"/>
    <n v="0.2"/>
    <n v="1.9925999999999999"/>
    <n v="4.7232000000000003"/>
    <n v="1.1808000000000001"/>
    <x v="1"/>
    <x v="5"/>
    <s v="Q2"/>
    <x v="1"/>
  </r>
  <r>
    <n v="9476"/>
    <s v="CA-2015-100818"/>
    <x v="70"/>
    <x v="997"/>
    <x v="0"/>
    <s v="JM-15265"/>
    <s v="Janet Molinari"/>
    <x v="1"/>
    <x v="0"/>
    <x v="22"/>
    <s v="Illinois"/>
    <x v="155"/>
    <x v="2"/>
    <x v="1030"/>
    <x v="1"/>
    <x v="10"/>
    <x v="1021"/>
    <n v="173.488"/>
    <n v="7"/>
    <n v="0.2"/>
    <n v="54.215000000000003"/>
    <n v="138.79040000000001"/>
    <n v="34.697600000000001"/>
    <x v="1"/>
    <x v="5"/>
    <s v="Q2"/>
    <x v="1"/>
  </r>
  <r>
    <n v="9477"/>
    <s v="CA-2015-100818"/>
    <x v="70"/>
    <x v="997"/>
    <x v="0"/>
    <s v="JM-15265"/>
    <s v="Janet Molinari"/>
    <x v="1"/>
    <x v="0"/>
    <x v="22"/>
    <s v="Illinois"/>
    <x v="155"/>
    <x v="2"/>
    <x v="1537"/>
    <x v="0"/>
    <x v="5"/>
    <x v="1525"/>
    <n v="51.56"/>
    <n v="2"/>
    <n v="0.6"/>
    <n v="-61.872"/>
    <n v="20.624000000000002"/>
    <n v="30.936"/>
    <x v="1"/>
    <x v="5"/>
    <s v="Q2"/>
    <x v="1"/>
  </r>
  <r>
    <n v="9478"/>
    <s v="CA-2015-100818"/>
    <x v="70"/>
    <x v="997"/>
    <x v="0"/>
    <s v="JM-15265"/>
    <s v="Janet Molinari"/>
    <x v="1"/>
    <x v="0"/>
    <x v="22"/>
    <s v="Illinois"/>
    <x v="155"/>
    <x v="2"/>
    <x v="990"/>
    <x v="1"/>
    <x v="8"/>
    <x v="305"/>
    <n v="3.5640000000000001"/>
    <n v="3"/>
    <n v="0.8"/>
    <n v="-6.2370000000000001"/>
    <n v="0.71279999999999988"/>
    <n v="2.8512000000000004"/>
    <x v="1"/>
    <x v="5"/>
    <s v="Q2"/>
    <x v="1"/>
  </r>
  <r>
    <n v="9479"/>
    <s v="CA-2014-126193"/>
    <x v="557"/>
    <x v="931"/>
    <x v="1"/>
    <s v="SS-20410"/>
    <s v="Shahid Shariari"/>
    <x v="0"/>
    <x v="0"/>
    <x v="524"/>
    <s v="Illinois"/>
    <x v="621"/>
    <x v="2"/>
    <x v="1321"/>
    <x v="1"/>
    <x v="13"/>
    <x v="1307"/>
    <n v="13.16"/>
    <n v="5"/>
    <n v="0.2"/>
    <n v="4.1124999999999998"/>
    <n v="10.528"/>
    <n v="2.6320000000000001"/>
    <x v="2"/>
    <x v="8"/>
    <s v="Q3"/>
    <x v="1"/>
  </r>
  <r>
    <n v="9480"/>
    <s v="CA-2014-126193"/>
    <x v="557"/>
    <x v="931"/>
    <x v="1"/>
    <s v="SS-20410"/>
    <s v="Shahid Shariari"/>
    <x v="0"/>
    <x v="0"/>
    <x v="524"/>
    <s v="Illinois"/>
    <x v="621"/>
    <x v="2"/>
    <x v="1206"/>
    <x v="1"/>
    <x v="8"/>
    <x v="1191"/>
    <n v="3.8279999999999998"/>
    <n v="3"/>
    <n v="0.8"/>
    <n v="-6.5076000000000001"/>
    <n v="0.76559999999999984"/>
    <n v="3.0624000000000002"/>
    <x v="2"/>
    <x v="8"/>
    <s v="Q3"/>
    <x v="1"/>
  </r>
  <r>
    <n v="9481"/>
    <s v="CA-2014-126193"/>
    <x v="557"/>
    <x v="931"/>
    <x v="1"/>
    <s v="SS-20410"/>
    <s v="Shahid Shariari"/>
    <x v="0"/>
    <x v="0"/>
    <x v="524"/>
    <s v="Illinois"/>
    <x v="621"/>
    <x v="2"/>
    <x v="569"/>
    <x v="1"/>
    <x v="8"/>
    <x v="569"/>
    <n v="304.99"/>
    <n v="5"/>
    <n v="0.8"/>
    <n v="-533.73249999999996"/>
    <n v="60.99799999999999"/>
    <n v="243.99200000000002"/>
    <x v="2"/>
    <x v="8"/>
    <s v="Q3"/>
    <x v="1"/>
  </r>
  <r>
    <n v="9482"/>
    <s v="CA-2017-150504"/>
    <x v="44"/>
    <x v="44"/>
    <x v="1"/>
    <s v="HG-14845"/>
    <s v="Harry Greene"/>
    <x v="0"/>
    <x v="0"/>
    <x v="61"/>
    <s v="Texas"/>
    <x v="77"/>
    <x v="2"/>
    <x v="75"/>
    <x v="1"/>
    <x v="4"/>
    <x v="75"/>
    <n v="18.16"/>
    <n v="2"/>
    <n v="0.2"/>
    <n v="1.8160000000000001"/>
    <n v="14.528"/>
    <n v="3.6320000000000001"/>
    <x v="3"/>
    <x v="0"/>
    <s v="Q4"/>
    <x v="2"/>
  </r>
  <r>
    <n v="9483"/>
    <s v="CA-2015-158351"/>
    <x v="782"/>
    <x v="1267"/>
    <x v="0"/>
    <s v="BC-11125"/>
    <s v="Becky Castell"/>
    <x v="2"/>
    <x v="0"/>
    <x v="10"/>
    <s v="Pennsylvania"/>
    <x v="63"/>
    <x v="3"/>
    <x v="651"/>
    <x v="2"/>
    <x v="11"/>
    <x v="651"/>
    <n v="319.98399999999998"/>
    <n v="2"/>
    <n v="0.2"/>
    <n v="91.995400000000004"/>
    <n v="255.9872"/>
    <n v="63.9968"/>
    <x v="1"/>
    <x v="1"/>
    <s v="Q2"/>
    <x v="3"/>
  </r>
  <r>
    <n v="9484"/>
    <s v="CA-2014-122679"/>
    <x v="192"/>
    <x v="1152"/>
    <x v="1"/>
    <s v="AB-10255"/>
    <s v="Alejandro Ballentine"/>
    <x v="2"/>
    <x v="0"/>
    <x v="1"/>
    <s v="California"/>
    <x v="141"/>
    <x v="1"/>
    <x v="346"/>
    <x v="1"/>
    <x v="6"/>
    <x v="346"/>
    <n v="19.68"/>
    <n v="6"/>
    <n v="0"/>
    <n v="6.4943999999999997"/>
    <n v="19.68"/>
    <n v="0"/>
    <x v="2"/>
    <x v="7"/>
    <s v="Q3"/>
    <x v="0"/>
  </r>
  <r>
    <n v="9485"/>
    <s v="CA-2016-164770"/>
    <x v="499"/>
    <x v="49"/>
    <x v="0"/>
    <s v="MY-18295"/>
    <s v="Muhammed Yedwab"/>
    <x v="1"/>
    <x v="0"/>
    <x v="12"/>
    <s v="Texas"/>
    <x v="66"/>
    <x v="2"/>
    <x v="1686"/>
    <x v="0"/>
    <x v="0"/>
    <x v="1674"/>
    <n v="781.86400000000003"/>
    <n v="10"/>
    <n v="0.32"/>
    <n v="-137.976"/>
    <n v="531.66751999999997"/>
    <n v="250.19648000000001"/>
    <x v="0"/>
    <x v="4"/>
    <s v="Q4"/>
    <x v="5"/>
  </r>
  <r>
    <n v="9486"/>
    <s v="CA-2016-164770"/>
    <x v="499"/>
    <x v="49"/>
    <x v="0"/>
    <s v="MY-18295"/>
    <s v="Muhammed Yedwab"/>
    <x v="1"/>
    <x v="0"/>
    <x v="12"/>
    <s v="Texas"/>
    <x v="66"/>
    <x v="2"/>
    <x v="1117"/>
    <x v="1"/>
    <x v="10"/>
    <x v="1105"/>
    <n v="30.815999999999999"/>
    <n v="9"/>
    <n v="0.2"/>
    <n v="9.6300000000000008"/>
    <n v="24.652799999999999"/>
    <n v="6.1631999999999998"/>
    <x v="0"/>
    <x v="4"/>
    <s v="Q4"/>
    <x v="5"/>
  </r>
  <r>
    <n v="9487"/>
    <s v="CA-2017-130505"/>
    <x v="386"/>
    <x v="737"/>
    <x v="3"/>
    <s v="NF-18385"/>
    <s v="Natalie Fritzler"/>
    <x v="0"/>
    <x v="0"/>
    <x v="320"/>
    <s v="West Virginia"/>
    <x v="594"/>
    <x v="3"/>
    <x v="855"/>
    <x v="0"/>
    <x v="3"/>
    <x v="848"/>
    <n v="673.34400000000005"/>
    <n v="3"/>
    <n v="0.3"/>
    <n v="-76.953599999999994"/>
    <n v="471.3408"/>
    <n v="202.00320000000002"/>
    <x v="3"/>
    <x v="2"/>
    <s v="Q4"/>
    <x v="6"/>
  </r>
  <r>
    <n v="9488"/>
    <s v="US-2017-125213"/>
    <x v="157"/>
    <x v="114"/>
    <x v="2"/>
    <s v="NB-18655"/>
    <s v="Nona Balk"/>
    <x v="1"/>
    <x v="0"/>
    <x v="267"/>
    <s v="New Jersey"/>
    <x v="334"/>
    <x v="3"/>
    <x v="845"/>
    <x v="1"/>
    <x v="13"/>
    <x v="839"/>
    <n v="6.54"/>
    <n v="3"/>
    <n v="0"/>
    <n v="2.1581999999999999"/>
    <n v="6.54"/>
    <n v="0"/>
    <x v="3"/>
    <x v="4"/>
    <s v="Q4"/>
    <x v="2"/>
  </r>
  <r>
    <n v="9489"/>
    <s v="CA-2015-156566"/>
    <x v="486"/>
    <x v="1100"/>
    <x v="2"/>
    <s v="EM-13960"/>
    <s v="Eric Murdock"/>
    <x v="0"/>
    <x v="0"/>
    <x v="32"/>
    <s v="Oregon"/>
    <x v="40"/>
    <x v="1"/>
    <x v="1118"/>
    <x v="2"/>
    <x v="7"/>
    <x v="1106"/>
    <n v="572.79999999999995"/>
    <n v="2"/>
    <n v="0.2"/>
    <n v="50.12"/>
    <n v="458.24"/>
    <n v="114.56"/>
    <x v="1"/>
    <x v="2"/>
    <s v="Q4"/>
    <x v="6"/>
  </r>
  <r>
    <n v="9490"/>
    <s v="US-2016-102232"/>
    <x v="1221"/>
    <x v="1208"/>
    <x v="1"/>
    <s v="MF-17665"/>
    <s v="Maureen Fritzler"/>
    <x v="1"/>
    <x v="0"/>
    <x v="114"/>
    <s v="Alabama"/>
    <x v="363"/>
    <x v="0"/>
    <x v="1269"/>
    <x v="1"/>
    <x v="6"/>
    <x v="1254"/>
    <n v="197.05"/>
    <n v="7"/>
    <n v="0"/>
    <n v="59.115000000000002"/>
    <n v="197.05"/>
    <n v="0"/>
    <x v="0"/>
    <x v="6"/>
    <s v="Q3"/>
    <x v="5"/>
  </r>
  <r>
    <n v="9491"/>
    <s v="CA-2017-111738"/>
    <x v="1032"/>
    <x v="1319"/>
    <x v="1"/>
    <s v="CM-12385"/>
    <s v="Christopher Martinez"/>
    <x v="0"/>
    <x v="0"/>
    <x v="8"/>
    <s v="California"/>
    <x v="94"/>
    <x v="1"/>
    <x v="382"/>
    <x v="1"/>
    <x v="8"/>
    <x v="383"/>
    <n v="2022.2719999999999"/>
    <n v="8"/>
    <n v="0.2"/>
    <n v="682.51679999999999"/>
    <n v="1617.8176000000001"/>
    <n v="404.45440000000002"/>
    <x v="3"/>
    <x v="9"/>
    <s v="Q1"/>
    <x v="0"/>
  </r>
  <r>
    <n v="9492"/>
    <s v="CA-2017-111738"/>
    <x v="1032"/>
    <x v="1319"/>
    <x v="1"/>
    <s v="CM-12385"/>
    <s v="Christopher Martinez"/>
    <x v="0"/>
    <x v="0"/>
    <x v="8"/>
    <s v="California"/>
    <x v="94"/>
    <x v="1"/>
    <x v="1279"/>
    <x v="1"/>
    <x v="6"/>
    <x v="1264"/>
    <n v="9.1199999999999992"/>
    <n v="3"/>
    <n v="0"/>
    <n v="3.1008"/>
    <n v="9.1199999999999992"/>
    <n v="0"/>
    <x v="3"/>
    <x v="9"/>
    <s v="Q1"/>
    <x v="0"/>
  </r>
  <r>
    <n v="9493"/>
    <s v="CA-2017-163188"/>
    <x v="659"/>
    <x v="170"/>
    <x v="3"/>
    <s v="EC-14050"/>
    <s v="Erin Creighton"/>
    <x v="0"/>
    <x v="0"/>
    <x v="268"/>
    <s v="Oklahoma"/>
    <x v="335"/>
    <x v="2"/>
    <x v="15"/>
    <x v="1"/>
    <x v="8"/>
    <x v="15"/>
    <n v="38.159999999999997"/>
    <n v="9"/>
    <n v="0"/>
    <n v="19.079999999999998"/>
    <n v="38.159999999999997"/>
    <n v="0"/>
    <x v="3"/>
    <x v="0"/>
    <s v="Q4"/>
    <x v="0"/>
  </r>
  <r>
    <n v="9494"/>
    <s v="CA-2016-105207"/>
    <x v="835"/>
    <x v="1166"/>
    <x v="1"/>
    <s v="BO-11350"/>
    <s v="Bill Overfelt"/>
    <x v="1"/>
    <x v="0"/>
    <x v="387"/>
    <s v="Oklahoma"/>
    <x v="472"/>
    <x v="2"/>
    <x v="342"/>
    <x v="0"/>
    <x v="3"/>
    <x v="342"/>
    <n v="1592.85"/>
    <n v="7"/>
    <n v="0"/>
    <n v="350.42700000000002"/>
    <n v="1592.85"/>
    <n v="0"/>
    <x v="0"/>
    <x v="9"/>
    <s v="Q1"/>
    <x v="1"/>
  </r>
  <r>
    <n v="9495"/>
    <s v="CA-2016-105207"/>
    <x v="835"/>
    <x v="1166"/>
    <x v="1"/>
    <s v="BO-11350"/>
    <s v="Bill Overfelt"/>
    <x v="1"/>
    <x v="0"/>
    <x v="387"/>
    <s v="Oklahoma"/>
    <x v="472"/>
    <x v="2"/>
    <x v="990"/>
    <x v="1"/>
    <x v="8"/>
    <x v="305"/>
    <n v="11.88"/>
    <n v="2"/>
    <n v="0"/>
    <n v="5.3460000000000001"/>
    <n v="11.88"/>
    <n v="0"/>
    <x v="0"/>
    <x v="9"/>
    <s v="Q1"/>
    <x v="1"/>
  </r>
  <r>
    <n v="9496"/>
    <s v="US-2016-123610"/>
    <x v="536"/>
    <x v="577"/>
    <x v="1"/>
    <s v="VM-21835"/>
    <s v="Vivian Mathis"/>
    <x v="0"/>
    <x v="0"/>
    <x v="133"/>
    <s v="California"/>
    <x v="168"/>
    <x v="1"/>
    <x v="1824"/>
    <x v="2"/>
    <x v="11"/>
    <x v="1812"/>
    <n v="120"/>
    <n v="6"/>
    <n v="0"/>
    <n v="46.8"/>
    <n v="120"/>
    <n v="0"/>
    <x v="0"/>
    <x v="5"/>
    <s v="Q2"/>
    <x v="6"/>
  </r>
  <r>
    <n v="9497"/>
    <s v="US-2016-123610"/>
    <x v="536"/>
    <x v="577"/>
    <x v="1"/>
    <s v="VM-21835"/>
    <s v="Vivian Mathis"/>
    <x v="0"/>
    <x v="0"/>
    <x v="133"/>
    <s v="California"/>
    <x v="168"/>
    <x v="1"/>
    <x v="1295"/>
    <x v="1"/>
    <x v="9"/>
    <x v="360"/>
    <n v="8.67"/>
    <n v="1"/>
    <n v="0"/>
    <n v="2.3409"/>
    <n v="8.67"/>
    <n v="0"/>
    <x v="0"/>
    <x v="5"/>
    <s v="Q2"/>
    <x v="6"/>
  </r>
  <r>
    <n v="9498"/>
    <s v="CA-2017-118213"/>
    <x v="60"/>
    <x v="170"/>
    <x v="2"/>
    <s v="AB-10060"/>
    <s v="Adam Bellavance"/>
    <x v="2"/>
    <x v="0"/>
    <x v="382"/>
    <s v="Indiana"/>
    <x v="466"/>
    <x v="2"/>
    <x v="249"/>
    <x v="1"/>
    <x v="10"/>
    <x v="250"/>
    <n v="4.41"/>
    <n v="1"/>
    <n v="0"/>
    <n v="2.0286"/>
    <n v="4.41"/>
    <n v="0"/>
    <x v="3"/>
    <x v="0"/>
    <s v="Q4"/>
    <x v="1"/>
  </r>
  <r>
    <n v="9499"/>
    <s v="CA-2017-118213"/>
    <x v="60"/>
    <x v="170"/>
    <x v="2"/>
    <s v="AB-10060"/>
    <s v="Adam Bellavance"/>
    <x v="2"/>
    <x v="0"/>
    <x v="382"/>
    <s v="Indiana"/>
    <x v="466"/>
    <x v="2"/>
    <x v="1654"/>
    <x v="1"/>
    <x v="10"/>
    <x v="33"/>
    <n v="167.94"/>
    <n v="3"/>
    <n v="0"/>
    <n v="82.290599999999998"/>
    <n v="167.94"/>
    <n v="0"/>
    <x v="3"/>
    <x v="0"/>
    <s v="Q4"/>
    <x v="1"/>
  </r>
  <r>
    <n v="9500"/>
    <s v="CA-2017-118213"/>
    <x v="60"/>
    <x v="170"/>
    <x v="2"/>
    <s v="AB-10060"/>
    <s v="Adam Bellavance"/>
    <x v="2"/>
    <x v="0"/>
    <x v="382"/>
    <s v="Indiana"/>
    <x v="466"/>
    <x v="2"/>
    <x v="987"/>
    <x v="1"/>
    <x v="10"/>
    <x v="980"/>
    <n v="67.8"/>
    <n v="10"/>
    <n v="0"/>
    <n v="31.187999999999999"/>
    <n v="67.8"/>
    <n v="0"/>
    <x v="3"/>
    <x v="0"/>
    <s v="Q4"/>
    <x v="1"/>
  </r>
  <r>
    <n v="9501"/>
    <s v="CA-2016-149237"/>
    <x v="439"/>
    <x v="873"/>
    <x v="1"/>
    <s v="CM-12235"/>
    <s v="Chris McAfee"/>
    <x v="0"/>
    <x v="0"/>
    <x v="158"/>
    <s v="Wisconsin"/>
    <x v="201"/>
    <x v="2"/>
    <x v="1104"/>
    <x v="0"/>
    <x v="5"/>
    <x v="1093"/>
    <n v="26.94"/>
    <n v="3"/>
    <n v="0"/>
    <n v="11.3148"/>
    <n v="26.94"/>
    <n v="0"/>
    <x v="0"/>
    <x v="5"/>
    <s v="Q2"/>
    <x v="6"/>
  </r>
  <r>
    <n v="9502"/>
    <s v="US-2015-158589"/>
    <x v="312"/>
    <x v="1005"/>
    <x v="1"/>
    <s v="KW-16570"/>
    <s v="Kelly Williams"/>
    <x v="0"/>
    <x v="0"/>
    <x v="8"/>
    <s v="California"/>
    <x v="9"/>
    <x v="1"/>
    <x v="1445"/>
    <x v="0"/>
    <x v="5"/>
    <x v="1432"/>
    <n v="32.04"/>
    <n v="3"/>
    <n v="0"/>
    <n v="8.01"/>
    <n v="32.04"/>
    <n v="0"/>
    <x v="1"/>
    <x v="0"/>
    <s v="Q4"/>
    <x v="5"/>
  </r>
  <r>
    <n v="9503"/>
    <s v="CA-2016-101329"/>
    <x v="183"/>
    <x v="135"/>
    <x v="1"/>
    <s v="MM-17920"/>
    <s v="Michael Moore"/>
    <x v="0"/>
    <x v="0"/>
    <x v="410"/>
    <s v="New York"/>
    <x v="497"/>
    <x v="3"/>
    <x v="1742"/>
    <x v="1"/>
    <x v="6"/>
    <x v="1731"/>
    <n v="32.130000000000003"/>
    <n v="9"/>
    <n v="0"/>
    <n v="8.3537999999999997"/>
    <n v="32.130000000000003"/>
    <n v="0"/>
    <x v="0"/>
    <x v="3"/>
    <s v="Q2"/>
    <x v="5"/>
  </r>
  <r>
    <n v="9504"/>
    <s v="CA-2016-101329"/>
    <x v="183"/>
    <x v="135"/>
    <x v="1"/>
    <s v="MM-17920"/>
    <s v="Michael Moore"/>
    <x v="0"/>
    <x v="0"/>
    <x v="410"/>
    <s v="New York"/>
    <x v="497"/>
    <x v="3"/>
    <x v="649"/>
    <x v="1"/>
    <x v="6"/>
    <x v="649"/>
    <n v="2.88"/>
    <n v="1"/>
    <n v="0"/>
    <n v="0.80640000000000001"/>
    <n v="2.88"/>
    <n v="0"/>
    <x v="0"/>
    <x v="3"/>
    <s v="Q2"/>
    <x v="5"/>
  </r>
  <r>
    <n v="9505"/>
    <s v="CA-2016-113607"/>
    <x v="500"/>
    <x v="543"/>
    <x v="1"/>
    <s v="PW-19030"/>
    <s v="Pauline Webber"/>
    <x v="1"/>
    <x v="0"/>
    <x v="20"/>
    <s v="New York"/>
    <x v="29"/>
    <x v="3"/>
    <x v="1807"/>
    <x v="2"/>
    <x v="7"/>
    <x v="1797"/>
    <n v="1091.93"/>
    <n v="7"/>
    <n v="0"/>
    <n v="272.98250000000002"/>
    <n v="1091.93"/>
    <n v="0"/>
    <x v="0"/>
    <x v="2"/>
    <s v="Q4"/>
    <x v="5"/>
  </r>
  <r>
    <n v="9506"/>
    <s v="CA-2016-113607"/>
    <x v="500"/>
    <x v="543"/>
    <x v="1"/>
    <s v="PW-19030"/>
    <s v="Pauline Webber"/>
    <x v="1"/>
    <x v="0"/>
    <x v="20"/>
    <s v="New York"/>
    <x v="29"/>
    <x v="3"/>
    <x v="314"/>
    <x v="1"/>
    <x v="10"/>
    <x v="366"/>
    <n v="111.96"/>
    <n v="2"/>
    <n v="0"/>
    <n v="54.860399999999998"/>
    <n v="111.96"/>
    <n v="0"/>
    <x v="0"/>
    <x v="2"/>
    <s v="Q4"/>
    <x v="5"/>
  </r>
  <r>
    <n v="9507"/>
    <s v="CA-2014-149104"/>
    <x v="267"/>
    <x v="284"/>
    <x v="0"/>
    <s v="RD-19900"/>
    <s v="Ruben Dartt"/>
    <x v="0"/>
    <x v="0"/>
    <x v="363"/>
    <s v="Michigan"/>
    <x v="445"/>
    <x v="2"/>
    <x v="818"/>
    <x v="1"/>
    <x v="6"/>
    <x v="814"/>
    <n v="26.7"/>
    <n v="2"/>
    <n v="0"/>
    <n v="7.476"/>
    <n v="26.7"/>
    <n v="0"/>
    <x v="2"/>
    <x v="3"/>
    <s v="Q2"/>
    <x v="3"/>
  </r>
  <r>
    <n v="9508"/>
    <s v="CA-2014-149104"/>
    <x v="267"/>
    <x v="284"/>
    <x v="0"/>
    <s v="RD-19900"/>
    <s v="Ruben Dartt"/>
    <x v="0"/>
    <x v="0"/>
    <x v="363"/>
    <s v="Michigan"/>
    <x v="445"/>
    <x v="2"/>
    <x v="1232"/>
    <x v="1"/>
    <x v="8"/>
    <x v="1215"/>
    <n v="40.200000000000003"/>
    <n v="5"/>
    <n v="0"/>
    <n v="18.09"/>
    <n v="40.200000000000003"/>
    <n v="0"/>
    <x v="2"/>
    <x v="3"/>
    <s v="Q2"/>
    <x v="3"/>
  </r>
  <r>
    <n v="9509"/>
    <s v="CA-2014-149104"/>
    <x v="267"/>
    <x v="284"/>
    <x v="0"/>
    <s v="RD-19900"/>
    <s v="Ruben Dartt"/>
    <x v="0"/>
    <x v="0"/>
    <x v="363"/>
    <s v="Michigan"/>
    <x v="445"/>
    <x v="2"/>
    <x v="182"/>
    <x v="1"/>
    <x v="6"/>
    <x v="183"/>
    <n v="13.89"/>
    <n v="3"/>
    <n v="0"/>
    <n v="4.5837000000000003"/>
    <n v="13.89"/>
    <n v="0"/>
    <x v="2"/>
    <x v="3"/>
    <s v="Q2"/>
    <x v="3"/>
  </r>
  <r>
    <n v="9510"/>
    <s v="CA-2014-149104"/>
    <x v="267"/>
    <x v="284"/>
    <x v="0"/>
    <s v="RD-19900"/>
    <s v="Ruben Dartt"/>
    <x v="0"/>
    <x v="0"/>
    <x v="363"/>
    <s v="Michigan"/>
    <x v="445"/>
    <x v="2"/>
    <x v="156"/>
    <x v="1"/>
    <x v="4"/>
    <x v="157"/>
    <n v="689.82"/>
    <n v="6"/>
    <n v="0"/>
    <n v="20.694600000000001"/>
    <n v="689.82"/>
    <n v="0"/>
    <x v="2"/>
    <x v="3"/>
    <s v="Q2"/>
    <x v="3"/>
  </r>
  <r>
    <n v="9511"/>
    <s v="CA-2016-105263"/>
    <x v="876"/>
    <x v="1208"/>
    <x v="1"/>
    <s v="LM-17065"/>
    <s v="Liz MacKendrick"/>
    <x v="0"/>
    <x v="0"/>
    <x v="20"/>
    <s v="New York"/>
    <x v="23"/>
    <x v="3"/>
    <x v="319"/>
    <x v="1"/>
    <x v="6"/>
    <x v="319"/>
    <n v="38.340000000000003"/>
    <n v="9"/>
    <n v="0"/>
    <n v="15.7194"/>
    <n v="38.340000000000003"/>
    <n v="0"/>
    <x v="0"/>
    <x v="6"/>
    <s v="Q3"/>
    <x v="3"/>
  </r>
  <r>
    <n v="9512"/>
    <s v="CA-2014-130575"/>
    <x v="637"/>
    <x v="355"/>
    <x v="2"/>
    <s v="CS-11845"/>
    <s v="Cari Sayre"/>
    <x v="1"/>
    <x v="0"/>
    <x v="22"/>
    <s v="Illinois"/>
    <x v="36"/>
    <x v="2"/>
    <x v="1087"/>
    <x v="1"/>
    <x v="8"/>
    <x v="1077"/>
    <n v="9.2639999999999993"/>
    <n v="3"/>
    <n v="0.8"/>
    <n v="-13.896000000000001"/>
    <n v="1.8527999999999996"/>
    <n v="7.4112"/>
    <x v="2"/>
    <x v="4"/>
    <s v="Q4"/>
    <x v="1"/>
  </r>
  <r>
    <n v="9513"/>
    <s v="CA-2017-142461"/>
    <x v="1109"/>
    <x v="1081"/>
    <x v="0"/>
    <s v="KT-16480"/>
    <s v="Kean Thornton"/>
    <x v="0"/>
    <x v="0"/>
    <x v="61"/>
    <s v="Texas"/>
    <x v="162"/>
    <x v="2"/>
    <x v="789"/>
    <x v="0"/>
    <x v="0"/>
    <x v="787"/>
    <n v="204.66640000000001"/>
    <n v="1"/>
    <n v="0.32"/>
    <n v="-6.0195999999999996"/>
    <n v="139.17315199999999"/>
    <n v="65.493248000000008"/>
    <x v="3"/>
    <x v="5"/>
    <s v="Q2"/>
    <x v="0"/>
  </r>
  <r>
    <n v="9514"/>
    <s v="CA-2016-125220"/>
    <x v="500"/>
    <x v="61"/>
    <x v="1"/>
    <s v="BE-11410"/>
    <s v="Bobby Elias"/>
    <x v="0"/>
    <x v="0"/>
    <x v="233"/>
    <s v="Wisconsin"/>
    <x v="290"/>
    <x v="2"/>
    <x v="764"/>
    <x v="2"/>
    <x v="11"/>
    <x v="763"/>
    <n v="1649.75"/>
    <n v="5"/>
    <n v="0"/>
    <n v="544.41750000000002"/>
    <n v="1649.75"/>
    <n v="0"/>
    <x v="0"/>
    <x v="2"/>
    <s v="Q4"/>
    <x v="5"/>
  </r>
  <r>
    <n v="9515"/>
    <s v="CA-2014-100293"/>
    <x v="619"/>
    <x v="658"/>
    <x v="1"/>
    <s v="NF-18475"/>
    <s v="Neil Französisch"/>
    <x v="2"/>
    <x v="0"/>
    <x v="108"/>
    <s v="Florida"/>
    <x v="133"/>
    <x v="0"/>
    <x v="640"/>
    <x v="1"/>
    <x v="10"/>
    <x v="640"/>
    <n v="91.055999999999997"/>
    <n v="6"/>
    <n v="0.2"/>
    <n v="31.869599999999998"/>
    <n v="72.844800000000006"/>
    <n v="18.211200000000002"/>
    <x v="2"/>
    <x v="10"/>
    <s v="Q1"/>
    <x v="5"/>
  </r>
  <r>
    <n v="9516"/>
    <s v="CA-2014-154165"/>
    <x v="1222"/>
    <x v="1262"/>
    <x v="1"/>
    <s v="DL-13315"/>
    <s v="Delfina Latchford"/>
    <x v="0"/>
    <x v="0"/>
    <x v="22"/>
    <s v="Illinois"/>
    <x v="155"/>
    <x v="2"/>
    <x v="1159"/>
    <x v="1"/>
    <x v="6"/>
    <x v="772"/>
    <n v="54.207999999999998"/>
    <n v="14"/>
    <n v="0.2"/>
    <n v="8.8087999999999997"/>
    <n v="43.366399999999999"/>
    <n v="10.8416"/>
    <x v="2"/>
    <x v="11"/>
    <s v="Q1"/>
    <x v="2"/>
  </r>
  <r>
    <n v="9517"/>
    <s v="CA-2015-123939"/>
    <x v="252"/>
    <x v="722"/>
    <x v="0"/>
    <s v="MS-17710"/>
    <s v="Maurice Satty"/>
    <x v="0"/>
    <x v="0"/>
    <x v="256"/>
    <s v="Ohio"/>
    <x v="391"/>
    <x v="3"/>
    <x v="1250"/>
    <x v="2"/>
    <x v="7"/>
    <x v="1234"/>
    <n v="26.981999999999999"/>
    <n v="3"/>
    <n v="0.4"/>
    <n v="4.0472999999999999"/>
    <n v="16.1892"/>
    <n v="10.7928"/>
    <x v="1"/>
    <x v="6"/>
    <s v="Q3"/>
    <x v="2"/>
  </r>
  <r>
    <n v="9518"/>
    <s v="CA-2015-123939"/>
    <x v="252"/>
    <x v="722"/>
    <x v="0"/>
    <s v="MS-17710"/>
    <s v="Maurice Satty"/>
    <x v="0"/>
    <x v="0"/>
    <x v="256"/>
    <s v="Ohio"/>
    <x v="391"/>
    <x v="3"/>
    <x v="1186"/>
    <x v="1"/>
    <x v="2"/>
    <x v="1172"/>
    <n v="6.9119999999999999"/>
    <n v="3"/>
    <n v="0.2"/>
    <n v="2.5055999999999998"/>
    <n v="5.5296000000000003"/>
    <n v="1.3824000000000001"/>
    <x v="1"/>
    <x v="6"/>
    <s v="Q3"/>
    <x v="2"/>
  </r>
  <r>
    <n v="9519"/>
    <s v="CA-2015-123939"/>
    <x v="252"/>
    <x v="722"/>
    <x v="0"/>
    <s v="MS-17710"/>
    <s v="Maurice Satty"/>
    <x v="0"/>
    <x v="0"/>
    <x v="256"/>
    <s v="Ohio"/>
    <x v="391"/>
    <x v="3"/>
    <x v="245"/>
    <x v="1"/>
    <x v="4"/>
    <x v="246"/>
    <n v="435.50400000000002"/>
    <n v="3"/>
    <n v="0.2"/>
    <n v="48.994199999999999"/>
    <n v="348.40320000000003"/>
    <n v="87.100800000000007"/>
    <x v="1"/>
    <x v="6"/>
    <s v="Q3"/>
    <x v="2"/>
  </r>
  <r>
    <n v="9520"/>
    <s v="US-2017-104451"/>
    <x v="540"/>
    <x v="582"/>
    <x v="0"/>
    <s v="MM-18055"/>
    <s v="Michelle Moray"/>
    <x v="0"/>
    <x v="0"/>
    <x v="8"/>
    <s v="California"/>
    <x v="94"/>
    <x v="1"/>
    <x v="1266"/>
    <x v="1"/>
    <x v="9"/>
    <x v="1250"/>
    <n v="81.08"/>
    <n v="4"/>
    <n v="0"/>
    <n v="22.702400000000001"/>
    <n v="81.08"/>
    <n v="0"/>
    <x v="3"/>
    <x v="5"/>
    <s v="Q2"/>
    <x v="2"/>
  </r>
  <r>
    <n v="9521"/>
    <s v="CA-2016-101189"/>
    <x v="1084"/>
    <x v="817"/>
    <x v="1"/>
    <s v="JB-15400"/>
    <s v="Jennifer Braxton"/>
    <x v="1"/>
    <x v="0"/>
    <x v="1"/>
    <s v="California"/>
    <x v="13"/>
    <x v="1"/>
    <x v="243"/>
    <x v="1"/>
    <x v="4"/>
    <x v="244"/>
    <n v="93.02"/>
    <n v="2"/>
    <n v="0"/>
    <n v="3.7208000000000001"/>
    <n v="93.02"/>
    <n v="0"/>
    <x v="0"/>
    <x v="11"/>
    <s v="Q1"/>
    <x v="6"/>
  </r>
  <r>
    <n v="9522"/>
    <s v="CA-2014-169446"/>
    <x v="174"/>
    <x v="182"/>
    <x v="1"/>
    <s v="SG-20605"/>
    <s v="Speros Goranitis"/>
    <x v="0"/>
    <x v="0"/>
    <x v="22"/>
    <s v="Illinois"/>
    <x v="36"/>
    <x v="2"/>
    <x v="1857"/>
    <x v="2"/>
    <x v="7"/>
    <x v="1845"/>
    <n v="323.976"/>
    <n v="3"/>
    <n v="0.2"/>
    <n v="36.447299999999998"/>
    <n v="259.18080000000003"/>
    <n v="64.795200000000008"/>
    <x v="2"/>
    <x v="4"/>
    <s v="Q4"/>
    <x v="5"/>
  </r>
  <r>
    <n v="9523"/>
    <s v="CA-2014-169446"/>
    <x v="174"/>
    <x v="182"/>
    <x v="1"/>
    <s v="SG-20605"/>
    <s v="Speros Goranitis"/>
    <x v="0"/>
    <x v="0"/>
    <x v="22"/>
    <s v="Illinois"/>
    <x v="36"/>
    <x v="2"/>
    <x v="1798"/>
    <x v="1"/>
    <x v="10"/>
    <x v="1788"/>
    <n v="15.552"/>
    <n v="3"/>
    <n v="0.2"/>
    <n v="5.4432"/>
    <n v="12.441600000000001"/>
    <n v="3.1104000000000003"/>
    <x v="2"/>
    <x v="4"/>
    <s v="Q4"/>
    <x v="5"/>
  </r>
  <r>
    <n v="9524"/>
    <s v="CA-2014-169446"/>
    <x v="174"/>
    <x v="182"/>
    <x v="1"/>
    <s v="SG-20605"/>
    <s v="Speros Goranitis"/>
    <x v="0"/>
    <x v="0"/>
    <x v="22"/>
    <s v="Illinois"/>
    <x v="36"/>
    <x v="2"/>
    <x v="1033"/>
    <x v="1"/>
    <x v="4"/>
    <x v="1024"/>
    <n v="32.591999999999999"/>
    <n v="3"/>
    <n v="0.2"/>
    <n v="-7.7405999999999997"/>
    <n v="26.073599999999999"/>
    <n v="6.5183999999999997"/>
    <x v="2"/>
    <x v="4"/>
    <s v="Q4"/>
    <x v="5"/>
  </r>
  <r>
    <n v="9525"/>
    <s v="CA-2017-156958"/>
    <x v="256"/>
    <x v="792"/>
    <x v="2"/>
    <s v="PB-18805"/>
    <s v="Patrick Bzostek"/>
    <x v="2"/>
    <x v="0"/>
    <x v="4"/>
    <s v="Washington"/>
    <x v="60"/>
    <x v="1"/>
    <x v="301"/>
    <x v="1"/>
    <x v="8"/>
    <x v="301"/>
    <n v="83.92"/>
    <n v="5"/>
    <n v="0.2"/>
    <n v="29.372"/>
    <n v="67.13600000000001"/>
    <n v="16.784000000000002"/>
    <x v="3"/>
    <x v="4"/>
    <s v="Q4"/>
    <x v="0"/>
  </r>
  <r>
    <n v="9526"/>
    <s v="CA-2017-156958"/>
    <x v="256"/>
    <x v="792"/>
    <x v="2"/>
    <s v="PB-18805"/>
    <s v="Patrick Bzostek"/>
    <x v="2"/>
    <x v="0"/>
    <x v="4"/>
    <s v="Washington"/>
    <x v="60"/>
    <x v="1"/>
    <x v="892"/>
    <x v="0"/>
    <x v="5"/>
    <x v="885"/>
    <n v="199.9"/>
    <n v="5"/>
    <n v="0"/>
    <n v="39.979999999999997"/>
    <n v="199.9"/>
    <n v="0"/>
    <x v="3"/>
    <x v="4"/>
    <s v="Q4"/>
    <x v="0"/>
  </r>
  <r>
    <n v="9527"/>
    <s v="CA-2017-156958"/>
    <x v="256"/>
    <x v="792"/>
    <x v="2"/>
    <s v="PB-18805"/>
    <s v="Patrick Bzostek"/>
    <x v="2"/>
    <x v="0"/>
    <x v="4"/>
    <s v="Washington"/>
    <x v="60"/>
    <x v="1"/>
    <x v="780"/>
    <x v="2"/>
    <x v="7"/>
    <x v="779"/>
    <n v="31.175999999999998"/>
    <n v="3"/>
    <n v="0.2"/>
    <n v="-7.0145999999999997"/>
    <n v="24.940799999999999"/>
    <n v="6.2351999999999999"/>
    <x v="3"/>
    <x v="4"/>
    <s v="Q4"/>
    <x v="0"/>
  </r>
  <r>
    <n v="9528"/>
    <s v="CA-2017-156958"/>
    <x v="256"/>
    <x v="792"/>
    <x v="2"/>
    <s v="PB-18805"/>
    <s v="Patrick Bzostek"/>
    <x v="2"/>
    <x v="0"/>
    <x v="4"/>
    <s v="Washington"/>
    <x v="60"/>
    <x v="1"/>
    <x v="379"/>
    <x v="1"/>
    <x v="8"/>
    <x v="380"/>
    <n v="172.75200000000001"/>
    <n v="6"/>
    <n v="0.2"/>
    <n v="60.463200000000001"/>
    <n v="138.20160000000001"/>
    <n v="34.550400000000003"/>
    <x v="3"/>
    <x v="4"/>
    <s v="Q4"/>
    <x v="0"/>
  </r>
  <r>
    <n v="9529"/>
    <s v="CA-2017-156958"/>
    <x v="256"/>
    <x v="792"/>
    <x v="2"/>
    <s v="PB-18805"/>
    <s v="Patrick Bzostek"/>
    <x v="2"/>
    <x v="0"/>
    <x v="4"/>
    <s v="Washington"/>
    <x v="60"/>
    <x v="1"/>
    <x v="699"/>
    <x v="1"/>
    <x v="8"/>
    <x v="699"/>
    <n v="9.2959999999999994"/>
    <n v="2"/>
    <n v="0.2"/>
    <n v="3.0211999999999999"/>
    <n v="7.4367999999999999"/>
    <n v="1.8592"/>
    <x v="3"/>
    <x v="4"/>
    <s v="Q4"/>
    <x v="0"/>
  </r>
  <r>
    <n v="9530"/>
    <s v="CA-2017-101637"/>
    <x v="668"/>
    <x v="186"/>
    <x v="3"/>
    <s v="AC-10615"/>
    <s v="Ann Chong"/>
    <x v="1"/>
    <x v="0"/>
    <x v="486"/>
    <s v="Texas"/>
    <x v="580"/>
    <x v="2"/>
    <x v="861"/>
    <x v="1"/>
    <x v="4"/>
    <x v="855"/>
    <n v="12.768000000000001"/>
    <n v="2"/>
    <n v="0.2"/>
    <n v="0.95760000000000001"/>
    <n v="10.214400000000001"/>
    <n v="2.5536000000000003"/>
    <x v="3"/>
    <x v="10"/>
    <s v="Q1"/>
    <x v="5"/>
  </r>
  <r>
    <n v="9531"/>
    <s v="CA-2017-111759"/>
    <x v="141"/>
    <x v="142"/>
    <x v="1"/>
    <s v="MR-17545"/>
    <s v="Mathew Reese"/>
    <x v="2"/>
    <x v="0"/>
    <x v="4"/>
    <s v="Washington"/>
    <x v="5"/>
    <x v="1"/>
    <x v="813"/>
    <x v="1"/>
    <x v="10"/>
    <x v="33"/>
    <n v="52.76"/>
    <n v="2"/>
    <n v="0"/>
    <n v="24.269600000000001"/>
    <n v="52.76"/>
    <n v="0"/>
    <x v="3"/>
    <x v="7"/>
    <s v="Q3"/>
    <x v="3"/>
  </r>
  <r>
    <n v="9532"/>
    <s v="CA-2017-102729"/>
    <x v="40"/>
    <x v="360"/>
    <x v="1"/>
    <s v="BF-11215"/>
    <s v="Benjamin Farhat"/>
    <x v="2"/>
    <x v="0"/>
    <x v="61"/>
    <s v="Texas"/>
    <x v="162"/>
    <x v="2"/>
    <x v="1156"/>
    <x v="1"/>
    <x v="4"/>
    <x v="1144"/>
    <n v="55.616"/>
    <n v="2"/>
    <n v="0.2"/>
    <n v="5.5616000000000003"/>
    <n v="44.492800000000003"/>
    <n v="11.123200000000001"/>
    <x v="3"/>
    <x v="2"/>
    <s v="Q4"/>
    <x v="6"/>
  </r>
  <r>
    <n v="9533"/>
    <s v="CA-2016-116596"/>
    <x v="189"/>
    <x v="894"/>
    <x v="1"/>
    <s v="BW-11200"/>
    <s v="Ben Wallace"/>
    <x v="0"/>
    <x v="0"/>
    <x v="20"/>
    <s v="New York"/>
    <x v="164"/>
    <x v="3"/>
    <x v="1272"/>
    <x v="0"/>
    <x v="1"/>
    <x v="1257"/>
    <n v="427.64400000000001"/>
    <n v="14"/>
    <n v="0.1"/>
    <n v="80.777199999999993"/>
    <n v="384.87960000000004"/>
    <n v="42.764400000000002"/>
    <x v="0"/>
    <x v="2"/>
    <s v="Q4"/>
    <x v="6"/>
  </r>
  <r>
    <n v="9534"/>
    <s v="CA-2016-116596"/>
    <x v="189"/>
    <x v="894"/>
    <x v="1"/>
    <s v="BW-11200"/>
    <s v="Ben Wallace"/>
    <x v="0"/>
    <x v="0"/>
    <x v="20"/>
    <s v="New York"/>
    <x v="164"/>
    <x v="3"/>
    <x v="195"/>
    <x v="1"/>
    <x v="13"/>
    <x v="196"/>
    <n v="40.67"/>
    <n v="7"/>
    <n v="0"/>
    <n v="12.607699999999999"/>
    <n v="40.67"/>
    <n v="0"/>
    <x v="0"/>
    <x v="2"/>
    <s v="Q4"/>
    <x v="6"/>
  </r>
  <r>
    <n v="9535"/>
    <s v="CA-2016-116596"/>
    <x v="189"/>
    <x v="894"/>
    <x v="1"/>
    <s v="BW-11200"/>
    <s v="Ben Wallace"/>
    <x v="0"/>
    <x v="0"/>
    <x v="20"/>
    <s v="New York"/>
    <x v="164"/>
    <x v="3"/>
    <x v="1764"/>
    <x v="1"/>
    <x v="4"/>
    <x v="1753"/>
    <n v="33.479999999999997"/>
    <n v="2"/>
    <n v="0"/>
    <n v="1.3391999999999999"/>
    <n v="33.479999999999997"/>
    <n v="0"/>
    <x v="0"/>
    <x v="2"/>
    <s v="Q4"/>
    <x v="6"/>
  </r>
  <r>
    <n v="9536"/>
    <s v="CA-2016-116596"/>
    <x v="189"/>
    <x v="894"/>
    <x v="1"/>
    <s v="BW-11200"/>
    <s v="Ben Wallace"/>
    <x v="0"/>
    <x v="0"/>
    <x v="20"/>
    <s v="New York"/>
    <x v="164"/>
    <x v="3"/>
    <x v="525"/>
    <x v="1"/>
    <x v="8"/>
    <x v="525"/>
    <n v="9.7279999999999998"/>
    <n v="2"/>
    <n v="0.2"/>
    <n v="3.2831999999999999"/>
    <n v="7.7824"/>
    <n v="1.9456"/>
    <x v="0"/>
    <x v="2"/>
    <s v="Q4"/>
    <x v="6"/>
  </r>
  <r>
    <n v="9537"/>
    <s v="CA-2017-124191"/>
    <x v="492"/>
    <x v="1055"/>
    <x v="0"/>
    <s v="TS-21610"/>
    <s v="Troy Staebel"/>
    <x v="0"/>
    <x v="0"/>
    <x v="22"/>
    <s v="Illinois"/>
    <x v="26"/>
    <x v="2"/>
    <x v="1256"/>
    <x v="0"/>
    <x v="5"/>
    <x v="1240"/>
    <n v="8.8559999999999999"/>
    <n v="3"/>
    <n v="0.6"/>
    <n v="-6.8634000000000004"/>
    <n v="3.5424000000000002"/>
    <n v="5.3136000000000001"/>
    <x v="3"/>
    <x v="1"/>
    <s v="Q2"/>
    <x v="2"/>
  </r>
  <r>
    <n v="9538"/>
    <s v="CA-2016-148747"/>
    <x v="477"/>
    <x v="759"/>
    <x v="2"/>
    <s v="AS-10045"/>
    <s v="Aaron Smayling"/>
    <x v="1"/>
    <x v="0"/>
    <x v="8"/>
    <s v="California"/>
    <x v="94"/>
    <x v="1"/>
    <x v="178"/>
    <x v="0"/>
    <x v="0"/>
    <x v="179"/>
    <n v="477.666"/>
    <n v="2"/>
    <n v="0.15"/>
    <n v="84.293999999999997"/>
    <n v="406.01609999999999"/>
    <n v="71.649900000000002"/>
    <x v="0"/>
    <x v="8"/>
    <s v="Q3"/>
    <x v="1"/>
  </r>
  <r>
    <n v="9539"/>
    <s v="US-2017-169488"/>
    <x v="210"/>
    <x v="945"/>
    <x v="2"/>
    <s v="AA-10375"/>
    <s v="Allen Armold"/>
    <x v="0"/>
    <x v="0"/>
    <x v="205"/>
    <s v="Rhode Island"/>
    <x v="258"/>
    <x v="3"/>
    <x v="938"/>
    <x v="1"/>
    <x v="10"/>
    <x v="931"/>
    <n v="16.899999999999999"/>
    <n v="5"/>
    <n v="0"/>
    <n v="7.774"/>
    <n v="16.899999999999999"/>
    <n v="0"/>
    <x v="3"/>
    <x v="8"/>
    <s v="Q3"/>
    <x v="6"/>
  </r>
  <r>
    <n v="9540"/>
    <s v="US-2017-169488"/>
    <x v="210"/>
    <x v="945"/>
    <x v="2"/>
    <s v="AA-10375"/>
    <s v="Allen Armold"/>
    <x v="0"/>
    <x v="0"/>
    <x v="205"/>
    <s v="Rhode Island"/>
    <x v="258"/>
    <x v="3"/>
    <x v="368"/>
    <x v="1"/>
    <x v="10"/>
    <x v="369"/>
    <n v="39.96"/>
    <n v="2"/>
    <n v="0"/>
    <n v="18.781199999999998"/>
    <n v="39.96"/>
    <n v="0"/>
    <x v="3"/>
    <x v="8"/>
    <s v="Q3"/>
    <x v="6"/>
  </r>
  <r>
    <n v="9541"/>
    <s v="CA-2015-135727"/>
    <x v="1223"/>
    <x v="537"/>
    <x v="0"/>
    <s v="PS-18970"/>
    <s v="Paul Stevenson"/>
    <x v="2"/>
    <x v="0"/>
    <x v="42"/>
    <s v="Arizona"/>
    <x v="51"/>
    <x v="1"/>
    <x v="877"/>
    <x v="0"/>
    <x v="1"/>
    <x v="871"/>
    <n v="191.96799999999999"/>
    <n v="7"/>
    <n v="0.2"/>
    <n v="16.7972"/>
    <n v="153.5744"/>
    <n v="38.393599999999999"/>
    <x v="1"/>
    <x v="5"/>
    <s v="Q2"/>
    <x v="2"/>
  </r>
  <r>
    <n v="9542"/>
    <s v="CA-2015-135251"/>
    <x v="705"/>
    <x v="1214"/>
    <x v="1"/>
    <s v="RP-19270"/>
    <s v="Rachel Payne"/>
    <x v="1"/>
    <x v="0"/>
    <x v="12"/>
    <s v="Texas"/>
    <x v="14"/>
    <x v="2"/>
    <x v="198"/>
    <x v="1"/>
    <x v="2"/>
    <x v="199"/>
    <n v="35.520000000000003"/>
    <n v="3"/>
    <n v="0.2"/>
    <n v="13.32"/>
    <n v="28.416000000000004"/>
    <n v="7.104000000000001"/>
    <x v="1"/>
    <x v="6"/>
    <s v="Q3"/>
    <x v="6"/>
  </r>
  <r>
    <n v="9543"/>
    <s v="CA-2015-135251"/>
    <x v="705"/>
    <x v="1214"/>
    <x v="1"/>
    <s v="RP-19270"/>
    <s v="Rachel Payne"/>
    <x v="1"/>
    <x v="0"/>
    <x v="12"/>
    <s v="Texas"/>
    <x v="14"/>
    <x v="2"/>
    <x v="799"/>
    <x v="1"/>
    <x v="8"/>
    <x v="797"/>
    <n v="6.23"/>
    <n v="5"/>
    <n v="0.8"/>
    <n v="-9.6564999999999994"/>
    <n v="1.2459999999999998"/>
    <n v="4.9840000000000009"/>
    <x v="1"/>
    <x v="6"/>
    <s v="Q3"/>
    <x v="6"/>
  </r>
  <r>
    <n v="9544"/>
    <s v="CA-2015-135251"/>
    <x v="705"/>
    <x v="1214"/>
    <x v="1"/>
    <s v="RP-19270"/>
    <s v="Rachel Payne"/>
    <x v="1"/>
    <x v="0"/>
    <x v="12"/>
    <s v="Texas"/>
    <x v="14"/>
    <x v="2"/>
    <x v="1733"/>
    <x v="1"/>
    <x v="10"/>
    <x v="1721"/>
    <n v="56.704000000000001"/>
    <n v="2"/>
    <n v="0.2"/>
    <n v="19.137599999999999"/>
    <n v="45.363200000000006"/>
    <n v="11.340800000000002"/>
    <x v="1"/>
    <x v="6"/>
    <s v="Q3"/>
    <x v="6"/>
  </r>
  <r>
    <n v="9545"/>
    <s v="CA-2015-135251"/>
    <x v="705"/>
    <x v="1214"/>
    <x v="1"/>
    <s v="RP-19270"/>
    <s v="Rachel Payne"/>
    <x v="1"/>
    <x v="0"/>
    <x v="12"/>
    <s v="Texas"/>
    <x v="14"/>
    <x v="2"/>
    <x v="1103"/>
    <x v="0"/>
    <x v="0"/>
    <x v="1092"/>
    <n v="369.19920000000002"/>
    <n v="3"/>
    <n v="0.32"/>
    <n v="-114.01739999999999"/>
    <n v="251.05545599999999"/>
    <n v="118.14374400000001"/>
    <x v="1"/>
    <x v="6"/>
    <s v="Q3"/>
    <x v="6"/>
  </r>
  <r>
    <n v="9546"/>
    <s v="CA-2014-166590"/>
    <x v="194"/>
    <x v="1024"/>
    <x v="1"/>
    <s v="NC-18625"/>
    <s v="Noah Childs"/>
    <x v="1"/>
    <x v="0"/>
    <x v="38"/>
    <s v="Indiana"/>
    <x v="134"/>
    <x v="2"/>
    <x v="1430"/>
    <x v="2"/>
    <x v="11"/>
    <x v="1418"/>
    <n v="1.98"/>
    <n v="2"/>
    <n v="0"/>
    <n v="0.89100000000000001"/>
    <n v="1.98"/>
    <n v="0"/>
    <x v="2"/>
    <x v="2"/>
    <s v="Q4"/>
    <x v="4"/>
  </r>
  <r>
    <n v="9547"/>
    <s v="CA-2014-166590"/>
    <x v="194"/>
    <x v="1024"/>
    <x v="1"/>
    <s v="NC-18625"/>
    <s v="Noah Childs"/>
    <x v="1"/>
    <x v="0"/>
    <x v="38"/>
    <s v="Indiana"/>
    <x v="134"/>
    <x v="2"/>
    <x v="67"/>
    <x v="1"/>
    <x v="10"/>
    <x v="67"/>
    <n v="75.88"/>
    <n v="2"/>
    <n v="0"/>
    <n v="35.663600000000002"/>
    <n v="75.88"/>
    <n v="0"/>
    <x v="2"/>
    <x v="2"/>
    <s v="Q4"/>
    <x v="4"/>
  </r>
  <r>
    <n v="9548"/>
    <s v="CA-2016-131744"/>
    <x v="1133"/>
    <x v="375"/>
    <x v="0"/>
    <s v="SC-20770"/>
    <s v="Stewart Carmichael"/>
    <x v="1"/>
    <x v="0"/>
    <x v="10"/>
    <s v="Pennsylvania"/>
    <x v="63"/>
    <x v="3"/>
    <x v="1532"/>
    <x v="1"/>
    <x v="10"/>
    <x v="1520"/>
    <n v="6.8479999999999999"/>
    <n v="2"/>
    <n v="0.2"/>
    <n v="2.14"/>
    <n v="5.4784000000000006"/>
    <n v="1.3696000000000002"/>
    <x v="0"/>
    <x v="1"/>
    <s v="Q2"/>
    <x v="3"/>
  </r>
  <r>
    <n v="9549"/>
    <s v="CA-2016-131744"/>
    <x v="1133"/>
    <x v="375"/>
    <x v="0"/>
    <s v="SC-20770"/>
    <s v="Stewart Carmichael"/>
    <x v="1"/>
    <x v="0"/>
    <x v="10"/>
    <s v="Pennsylvania"/>
    <x v="63"/>
    <x v="3"/>
    <x v="8"/>
    <x v="1"/>
    <x v="8"/>
    <x v="8"/>
    <n v="4.6260000000000003"/>
    <n v="2"/>
    <n v="0.7"/>
    <n v="-3.855"/>
    <n v="1.3878000000000004"/>
    <n v="3.2382"/>
    <x v="0"/>
    <x v="1"/>
    <s v="Q2"/>
    <x v="3"/>
  </r>
  <r>
    <n v="9550"/>
    <s v="CA-2016-131744"/>
    <x v="1133"/>
    <x v="375"/>
    <x v="0"/>
    <s v="SC-20770"/>
    <s v="Stewart Carmichael"/>
    <x v="1"/>
    <x v="0"/>
    <x v="10"/>
    <s v="Pennsylvania"/>
    <x v="63"/>
    <x v="3"/>
    <x v="1141"/>
    <x v="1"/>
    <x v="9"/>
    <x v="1129"/>
    <n v="453.6"/>
    <n v="3"/>
    <n v="0.2"/>
    <n v="90.72"/>
    <n v="362.88000000000005"/>
    <n v="90.720000000000013"/>
    <x v="0"/>
    <x v="1"/>
    <s v="Q2"/>
    <x v="3"/>
  </r>
  <r>
    <n v="9551"/>
    <s v="CA-2015-160864"/>
    <x v="910"/>
    <x v="1192"/>
    <x v="2"/>
    <s v="NF-18595"/>
    <s v="Nicole Fjeld"/>
    <x v="2"/>
    <x v="0"/>
    <x v="49"/>
    <s v="California"/>
    <x v="58"/>
    <x v="1"/>
    <x v="68"/>
    <x v="1"/>
    <x v="8"/>
    <x v="68"/>
    <n v="13.848000000000001"/>
    <n v="3"/>
    <n v="0.2"/>
    <n v="5.1929999999999996"/>
    <n v="11.078400000000002"/>
    <n v="2.7696000000000005"/>
    <x v="1"/>
    <x v="5"/>
    <s v="Q2"/>
    <x v="1"/>
  </r>
  <r>
    <n v="9552"/>
    <s v="CA-2015-147690"/>
    <x v="113"/>
    <x v="665"/>
    <x v="1"/>
    <s v="SC-20020"/>
    <s v="Sam Craven"/>
    <x v="0"/>
    <x v="0"/>
    <x v="10"/>
    <s v="Pennsylvania"/>
    <x v="11"/>
    <x v="3"/>
    <x v="772"/>
    <x v="1"/>
    <x v="4"/>
    <x v="771"/>
    <n v="577.58399999999995"/>
    <n v="6"/>
    <n v="0.2"/>
    <n v="43.318800000000003"/>
    <n v="462.06719999999996"/>
    <n v="115.51679999999999"/>
    <x v="1"/>
    <x v="0"/>
    <s v="Q4"/>
    <x v="0"/>
  </r>
  <r>
    <n v="9553"/>
    <s v="CA-2015-163923"/>
    <x v="1051"/>
    <x v="69"/>
    <x v="1"/>
    <s v="BD-11560"/>
    <s v="Brendan Dodson"/>
    <x v="2"/>
    <x v="0"/>
    <x v="24"/>
    <s v="Virginia"/>
    <x v="28"/>
    <x v="0"/>
    <x v="1302"/>
    <x v="2"/>
    <x v="11"/>
    <x v="1287"/>
    <n v="151.96"/>
    <n v="4"/>
    <n v="0"/>
    <n v="36.470399999999998"/>
    <n v="151.96"/>
    <n v="0"/>
    <x v="1"/>
    <x v="5"/>
    <s v="Q2"/>
    <x v="3"/>
  </r>
  <r>
    <n v="9554"/>
    <s v="CA-2016-125724"/>
    <x v="897"/>
    <x v="759"/>
    <x v="1"/>
    <s v="SM-20950"/>
    <s v="Suzanne McNair"/>
    <x v="1"/>
    <x v="0"/>
    <x v="266"/>
    <s v="Colorado"/>
    <x v="332"/>
    <x v="1"/>
    <x v="390"/>
    <x v="0"/>
    <x v="5"/>
    <x v="391"/>
    <n v="68.432000000000002"/>
    <n v="7"/>
    <n v="0.2"/>
    <n v="8.5540000000000003"/>
    <n v="54.745600000000003"/>
    <n v="13.686400000000001"/>
    <x v="0"/>
    <x v="8"/>
    <s v="Q3"/>
    <x v="6"/>
  </r>
  <r>
    <n v="9555"/>
    <s v="CA-2015-111612"/>
    <x v="109"/>
    <x v="156"/>
    <x v="1"/>
    <s v="EB-14110"/>
    <s v="Eugene Barchas"/>
    <x v="0"/>
    <x v="0"/>
    <x v="38"/>
    <s v="Ohio"/>
    <x v="47"/>
    <x v="3"/>
    <x v="90"/>
    <x v="0"/>
    <x v="5"/>
    <x v="90"/>
    <n v="71.12"/>
    <n v="5"/>
    <n v="0.2"/>
    <n v="9.7789999999999999"/>
    <n v="56.896000000000008"/>
    <n v="14.224000000000002"/>
    <x v="1"/>
    <x v="0"/>
    <s v="Q4"/>
    <x v="3"/>
  </r>
  <r>
    <n v="9556"/>
    <s v="CA-2015-111612"/>
    <x v="109"/>
    <x v="156"/>
    <x v="1"/>
    <s v="EB-14110"/>
    <s v="Eugene Barchas"/>
    <x v="0"/>
    <x v="0"/>
    <x v="38"/>
    <s v="Ohio"/>
    <x v="47"/>
    <x v="3"/>
    <x v="1014"/>
    <x v="1"/>
    <x v="13"/>
    <x v="128"/>
    <n v="3.008"/>
    <n v="2"/>
    <n v="0.2"/>
    <n v="0.56399999999999995"/>
    <n v="2.4064000000000001"/>
    <n v="0.60160000000000002"/>
    <x v="1"/>
    <x v="0"/>
    <s v="Q4"/>
    <x v="3"/>
  </r>
  <r>
    <n v="9557"/>
    <s v="CA-2015-156853"/>
    <x v="155"/>
    <x v="1197"/>
    <x v="0"/>
    <s v="HP-14815"/>
    <s v="Harold Pawlan"/>
    <x v="2"/>
    <x v="0"/>
    <x v="3"/>
    <s v="New Hampshire"/>
    <x v="208"/>
    <x v="3"/>
    <x v="779"/>
    <x v="1"/>
    <x v="10"/>
    <x v="778"/>
    <n v="184.66"/>
    <n v="7"/>
    <n v="0"/>
    <n v="84.943600000000004"/>
    <n v="184.66"/>
    <n v="0"/>
    <x v="1"/>
    <x v="4"/>
    <s v="Q4"/>
    <x v="6"/>
  </r>
  <r>
    <n v="9558"/>
    <s v="CA-2014-103086"/>
    <x v="1136"/>
    <x v="580"/>
    <x v="0"/>
    <s v="EB-14170"/>
    <s v="Evan Bailliet"/>
    <x v="0"/>
    <x v="0"/>
    <x v="12"/>
    <s v="Texas"/>
    <x v="14"/>
    <x v="2"/>
    <x v="1494"/>
    <x v="0"/>
    <x v="5"/>
    <x v="1482"/>
    <n v="5.3120000000000003"/>
    <n v="2"/>
    <n v="0.6"/>
    <n v="-1.5935999999999999"/>
    <n v="2.1248"/>
    <n v="3.1872000000000003"/>
    <x v="2"/>
    <x v="2"/>
    <s v="Q4"/>
    <x v="5"/>
  </r>
  <r>
    <n v="9559"/>
    <s v="CA-2016-129280"/>
    <x v="973"/>
    <x v="711"/>
    <x v="2"/>
    <s v="SM-20905"/>
    <s v="Susan MacKendrick"/>
    <x v="0"/>
    <x v="0"/>
    <x v="46"/>
    <s v="Ohio"/>
    <x v="55"/>
    <x v="3"/>
    <x v="217"/>
    <x v="2"/>
    <x v="11"/>
    <x v="463"/>
    <n v="132.52000000000001"/>
    <n v="5"/>
    <n v="0.2"/>
    <n v="34.786499999999997"/>
    <n v="106.01600000000002"/>
    <n v="26.504000000000005"/>
    <x v="0"/>
    <x v="5"/>
    <s v="Q2"/>
    <x v="0"/>
  </r>
  <r>
    <n v="9560"/>
    <s v="CA-2016-129280"/>
    <x v="973"/>
    <x v="711"/>
    <x v="2"/>
    <s v="SM-20905"/>
    <s v="Susan MacKendrick"/>
    <x v="0"/>
    <x v="0"/>
    <x v="46"/>
    <s v="Ohio"/>
    <x v="55"/>
    <x v="3"/>
    <x v="1166"/>
    <x v="1"/>
    <x v="4"/>
    <x v="1153"/>
    <n v="195.64"/>
    <n v="5"/>
    <n v="0.2"/>
    <n v="-44.018999999999998"/>
    <n v="156.512"/>
    <n v="39.128"/>
    <x v="0"/>
    <x v="5"/>
    <s v="Q2"/>
    <x v="0"/>
  </r>
  <r>
    <n v="9561"/>
    <s v="CA-2016-129280"/>
    <x v="973"/>
    <x v="711"/>
    <x v="2"/>
    <s v="SM-20905"/>
    <s v="Susan MacKendrick"/>
    <x v="0"/>
    <x v="0"/>
    <x v="46"/>
    <s v="Ohio"/>
    <x v="55"/>
    <x v="3"/>
    <x v="1416"/>
    <x v="0"/>
    <x v="5"/>
    <x v="1403"/>
    <n v="51.968000000000004"/>
    <n v="2"/>
    <n v="0.2"/>
    <n v="10.393599999999999"/>
    <n v="41.574400000000004"/>
    <n v="10.393600000000001"/>
    <x v="0"/>
    <x v="5"/>
    <s v="Q2"/>
    <x v="0"/>
  </r>
  <r>
    <n v="9562"/>
    <s v="CA-2016-129280"/>
    <x v="973"/>
    <x v="711"/>
    <x v="2"/>
    <s v="SM-20905"/>
    <s v="Susan MacKendrick"/>
    <x v="0"/>
    <x v="0"/>
    <x v="46"/>
    <s v="Ohio"/>
    <x v="55"/>
    <x v="3"/>
    <x v="1332"/>
    <x v="2"/>
    <x v="11"/>
    <x v="1317"/>
    <n v="431.976"/>
    <n v="3"/>
    <n v="0.2"/>
    <n v="-75.595799999999997"/>
    <n v="345.58080000000001"/>
    <n v="86.395200000000003"/>
    <x v="0"/>
    <x v="5"/>
    <s v="Q2"/>
    <x v="0"/>
  </r>
  <r>
    <n v="9563"/>
    <s v="CA-2016-129280"/>
    <x v="973"/>
    <x v="711"/>
    <x v="2"/>
    <s v="SM-20905"/>
    <s v="Susan MacKendrick"/>
    <x v="0"/>
    <x v="0"/>
    <x v="46"/>
    <s v="Ohio"/>
    <x v="55"/>
    <x v="3"/>
    <x v="1858"/>
    <x v="2"/>
    <x v="15"/>
    <x v="1846"/>
    <n v="224.93700000000001"/>
    <n v="3"/>
    <n v="0.7"/>
    <n v="-164.9538"/>
    <n v="67.481100000000012"/>
    <n v="157.45589999999999"/>
    <x v="0"/>
    <x v="5"/>
    <s v="Q2"/>
    <x v="0"/>
  </r>
  <r>
    <n v="9564"/>
    <s v="CA-2016-129280"/>
    <x v="973"/>
    <x v="711"/>
    <x v="2"/>
    <s v="SM-20905"/>
    <s v="Susan MacKendrick"/>
    <x v="0"/>
    <x v="0"/>
    <x v="46"/>
    <s v="Ohio"/>
    <x v="55"/>
    <x v="3"/>
    <x v="1345"/>
    <x v="1"/>
    <x v="2"/>
    <x v="1330"/>
    <n v="6"/>
    <n v="2"/>
    <n v="0.2"/>
    <n v="2.1"/>
    <n v="4.8000000000000007"/>
    <n v="1.2000000000000002"/>
    <x v="0"/>
    <x v="5"/>
    <s v="Q2"/>
    <x v="0"/>
  </r>
  <r>
    <n v="9565"/>
    <s v="CA-2015-161242"/>
    <x v="932"/>
    <x v="920"/>
    <x v="1"/>
    <s v="CG-12040"/>
    <s v="Catherine Glotzbach"/>
    <x v="2"/>
    <x v="0"/>
    <x v="1"/>
    <s v="California"/>
    <x v="62"/>
    <x v="1"/>
    <x v="1017"/>
    <x v="1"/>
    <x v="10"/>
    <x v="1008"/>
    <n v="11.76"/>
    <n v="2"/>
    <n v="0"/>
    <n v="5.7624000000000004"/>
    <n v="11.76"/>
    <n v="0"/>
    <x v="1"/>
    <x v="1"/>
    <s v="Q2"/>
    <x v="2"/>
  </r>
  <r>
    <n v="9566"/>
    <s v="CA-2014-130428"/>
    <x v="691"/>
    <x v="1075"/>
    <x v="3"/>
    <s v="TG-21640"/>
    <s v="Trudy Glocke"/>
    <x v="0"/>
    <x v="0"/>
    <x v="67"/>
    <s v="Florida"/>
    <x v="85"/>
    <x v="0"/>
    <x v="228"/>
    <x v="0"/>
    <x v="1"/>
    <x v="229"/>
    <n v="1125.4880000000001"/>
    <n v="7"/>
    <n v="0.2"/>
    <n v="98.480199999999996"/>
    <n v="900.39040000000011"/>
    <n v="225.09760000000003"/>
    <x v="2"/>
    <x v="10"/>
    <s v="Q1"/>
    <x v="2"/>
  </r>
  <r>
    <n v="9567"/>
    <s v="CA-2014-130428"/>
    <x v="691"/>
    <x v="1075"/>
    <x v="3"/>
    <s v="TG-21640"/>
    <s v="Trudy Glocke"/>
    <x v="0"/>
    <x v="0"/>
    <x v="67"/>
    <s v="Florida"/>
    <x v="85"/>
    <x v="0"/>
    <x v="674"/>
    <x v="1"/>
    <x v="8"/>
    <x v="674"/>
    <n v="12.645"/>
    <n v="5"/>
    <n v="0.7"/>
    <n v="-10.116"/>
    <n v="3.7935000000000003"/>
    <n v="8.8514999999999997"/>
    <x v="2"/>
    <x v="10"/>
    <s v="Q1"/>
    <x v="2"/>
  </r>
  <r>
    <n v="9568"/>
    <s v="CA-2014-130428"/>
    <x v="691"/>
    <x v="1075"/>
    <x v="3"/>
    <s v="TG-21640"/>
    <s v="Trudy Glocke"/>
    <x v="0"/>
    <x v="0"/>
    <x v="67"/>
    <s v="Florida"/>
    <x v="85"/>
    <x v="0"/>
    <x v="183"/>
    <x v="1"/>
    <x v="6"/>
    <x v="184"/>
    <n v="4.032"/>
    <n v="2"/>
    <n v="0.2"/>
    <n v="1.0584"/>
    <n v="3.2256"/>
    <n v="0.80640000000000001"/>
    <x v="2"/>
    <x v="10"/>
    <s v="Q1"/>
    <x v="2"/>
  </r>
  <r>
    <n v="9569"/>
    <s v="CA-2017-104388"/>
    <x v="957"/>
    <x v="489"/>
    <x v="2"/>
    <s v="DK-12835"/>
    <s v="Damala Kotsonis"/>
    <x v="1"/>
    <x v="0"/>
    <x v="9"/>
    <s v="Nebraska"/>
    <x v="10"/>
    <x v="2"/>
    <x v="125"/>
    <x v="2"/>
    <x v="7"/>
    <x v="126"/>
    <n v="79.959999999999994"/>
    <n v="4"/>
    <n v="0"/>
    <n v="22.3888"/>
    <n v="79.959999999999994"/>
    <n v="0"/>
    <x v="3"/>
    <x v="7"/>
    <s v="Q3"/>
    <x v="4"/>
  </r>
  <r>
    <n v="9570"/>
    <s v="CA-2015-113131"/>
    <x v="496"/>
    <x v="488"/>
    <x v="3"/>
    <s v="MB-17305"/>
    <s v="Maria Bertelson"/>
    <x v="0"/>
    <x v="0"/>
    <x v="38"/>
    <s v="Ohio"/>
    <x v="47"/>
    <x v="3"/>
    <x v="1390"/>
    <x v="1"/>
    <x v="8"/>
    <x v="1376"/>
    <n v="6.7320000000000002"/>
    <n v="6"/>
    <n v="0.7"/>
    <n v="-4.4880000000000004"/>
    <n v="2.0196000000000005"/>
    <n v="4.7123999999999997"/>
    <x v="1"/>
    <x v="8"/>
    <s v="Q3"/>
    <x v="6"/>
  </r>
  <r>
    <n v="9571"/>
    <s v="CA-2015-113131"/>
    <x v="496"/>
    <x v="488"/>
    <x v="3"/>
    <s v="MB-17305"/>
    <s v="Maria Bertelson"/>
    <x v="0"/>
    <x v="0"/>
    <x v="38"/>
    <s v="Ohio"/>
    <x v="47"/>
    <x v="3"/>
    <x v="1222"/>
    <x v="1"/>
    <x v="4"/>
    <x v="1206"/>
    <n v="33.567999999999998"/>
    <n v="2"/>
    <n v="0.2"/>
    <n v="1.6783999999999999"/>
    <n v="26.854399999999998"/>
    <n v="6.7135999999999996"/>
    <x v="1"/>
    <x v="8"/>
    <s v="Q3"/>
    <x v="6"/>
  </r>
  <r>
    <n v="9572"/>
    <s v="CA-2015-113131"/>
    <x v="496"/>
    <x v="488"/>
    <x v="3"/>
    <s v="MB-17305"/>
    <s v="Maria Bertelson"/>
    <x v="0"/>
    <x v="0"/>
    <x v="38"/>
    <s v="Ohio"/>
    <x v="47"/>
    <x v="3"/>
    <x v="1652"/>
    <x v="1"/>
    <x v="12"/>
    <x v="1641"/>
    <n v="15.84"/>
    <n v="2"/>
    <n v="0.2"/>
    <n v="5.5439999999999996"/>
    <n v="12.672000000000001"/>
    <n v="3.1680000000000001"/>
    <x v="1"/>
    <x v="8"/>
    <s v="Q3"/>
    <x v="6"/>
  </r>
  <r>
    <n v="9573"/>
    <s v="CA-2015-113131"/>
    <x v="496"/>
    <x v="488"/>
    <x v="3"/>
    <s v="MB-17305"/>
    <s v="Maria Bertelson"/>
    <x v="0"/>
    <x v="0"/>
    <x v="38"/>
    <s v="Ohio"/>
    <x v="47"/>
    <x v="3"/>
    <x v="580"/>
    <x v="1"/>
    <x v="2"/>
    <x v="580"/>
    <n v="24.423999999999999"/>
    <n v="1"/>
    <n v="0.2"/>
    <n v="7.9378000000000002"/>
    <n v="19.539200000000001"/>
    <n v="4.8848000000000003"/>
    <x v="1"/>
    <x v="8"/>
    <s v="Q3"/>
    <x v="6"/>
  </r>
  <r>
    <n v="9574"/>
    <s v="CA-2015-113131"/>
    <x v="496"/>
    <x v="488"/>
    <x v="3"/>
    <s v="MB-17305"/>
    <s v="Maria Bertelson"/>
    <x v="0"/>
    <x v="0"/>
    <x v="38"/>
    <s v="Ohio"/>
    <x v="47"/>
    <x v="3"/>
    <x v="1046"/>
    <x v="1"/>
    <x v="6"/>
    <x v="1035"/>
    <n v="17.12"/>
    <n v="5"/>
    <n v="0.2"/>
    <n v="1.9259999999999999"/>
    <n v="13.696000000000002"/>
    <n v="3.4240000000000004"/>
    <x v="1"/>
    <x v="8"/>
    <s v="Q3"/>
    <x v="6"/>
  </r>
  <r>
    <n v="9575"/>
    <s v="CA-2015-148495"/>
    <x v="863"/>
    <x v="1111"/>
    <x v="3"/>
    <s v="SF-20065"/>
    <s v="Sandra Flanagan"/>
    <x v="0"/>
    <x v="0"/>
    <x v="225"/>
    <s v="California"/>
    <x v="281"/>
    <x v="1"/>
    <x v="1172"/>
    <x v="0"/>
    <x v="5"/>
    <x v="1158"/>
    <n v="31.56"/>
    <n v="3"/>
    <n v="0"/>
    <n v="10.4148"/>
    <n v="31.56"/>
    <n v="0"/>
    <x v="1"/>
    <x v="6"/>
    <s v="Q3"/>
    <x v="6"/>
  </r>
  <r>
    <n v="9576"/>
    <s v="CA-2015-143147"/>
    <x v="989"/>
    <x v="311"/>
    <x v="0"/>
    <s v="PS-18760"/>
    <s v="Pamela Stobb"/>
    <x v="0"/>
    <x v="0"/>
    <x v="52"/>
    <s v="Texas"/>
    <x v="65"/>
    <x v="2"/>
    <x v="83"/>
    <x v="0"/>
    <x v="1"/>
    <x v="83"/>
    <n v="105.68600000000001"/>
    <n v="1"/>
    <n v="0.3"/>
    <n v="-28.686199999999999"/>
    <n v="73.980199999999996"/>
    <n v="31.7058"/>
    <x v="1"/>
    <x v="5"/>
    <s v="Q2"/>
    <x v="0"/>
  </r>
  <r>
    <n v="9577"/>
    <s v="CA-2015-143147"/>
    <x v="989"/>
    <x v="311"/>
    <x v="0"/>
    <s v="PS-18760"/>
    <s v="Pamela Stobb"/>
    <x v="0"/>
    <x v="0"/>
    <x v="52"/>
    <s v="Texas"/>
    <x v="65"/>
    <x v="2"/>
    <x v="1093"/>
    <x v="2"/>
    <x v="15"/>
    <x v="1083"/>
    <n v="399.54"/>
    <n v="2"/>
    <n v="0.4"/>
    <n v="-79.908000000000001"/>
    <n v="239.72399999999999"/>
    <n v="159.81600000000003"/>
    <x v="1"/>
    <x v="5"/>
    <s v="Q2"/>
    <x v="0"/>
  </r>
  <r>
    <n v="9578"/>
    <s v="CA-2015-143147"/>
    <x v="989"/>
    <x v="311"/>
    <x v="0"/>
    <s v="PS-18760"/>
    <s v="Pamela Stobb"/>
    <x v="0"/>
    <x v="0"/>
    <x v="52"/>
    <s v="Texas"/>
    <x v="65"/>
    <x v="2"/>
    <x v="1144"/>
    <x v="0"/>
    <x v="1"/>
    <x v="1132"/>
    <n v="104.93"/>
    <n v="5"/>
    <n v="0.3"/>
    <n v="-4.4969999999999999"/>
    <n v="73.450999999999993"/>
    <n v="31.478999999999999"/>
    <x v="1"/>
    <x v="5"/>
    <s v="Q2"/>
    <x v="0"/>
  </r>
  <r>
    <n v="9579"/>
    <s v="CA-2017-152975"/>
    <x v="32"/>
    <x v="1259"/>
    <x v="2"/>
    <s v="RB-19705"/>
    <s v="Roger Barcio"/>
    <x v="2"/>
    <x v="0"/>
    <x v="20"/>
    <s v="New York"/>
    <x v="45"/>
    <x v="3"/>
    <x v="907"/>
    <x v="2"/>
    <x v="7"/>
    <x v="899"/>
    <n v="1079.8499999999999"/>
    <n v="3"/>
    <n v="0"/>
    <n v="323.95499999999998"/>
    <n v="1079.8499999999999"/>
    <n v="0"/>
    <x v="3"/>
    <x v="8"/>
    <s v="Q3"/>
    <x v="6"/>
  </r>
  <r>
    <n v="9580"/>
    <s v="CA-2017-152975"/>
    <x v="32"/>
    <x v="1259"/>
    <x v="2"/>
    <s v="RB-19705"/>
    <s v="Roger Barcio"/>
    <x v="2"/>
    <x v="0"/>
    <x v="20"/>
    <s v="New York"/>
    <x v="45"/>
    <x v="3"/>
    <x v="1043"/>
    <x v="1"/>
    <x v="4"/>
    <x v="1032"/>
    <n v="70.98"/>
    <n v="1"/>
    <n v="0"/>
    <n v="3.5489999999999999"/>
    <n v="70.98"/>
    <n v="0"/>
    <x v="3"/>
    <x v="8"/>
    <s v="Q3"/>
    <x v="6"/>
  </r>
  <r>
    <n v="9581"/>
    <s v="CA-2017-152975"/>
    <x v="32"/>
    <x v="1259"/>
    <x v="2"/>
    <s v="RB-19705"/>
    <s v="Roger Barcio"/>
    <x v="2"/>
    <x v="0"/>
    <x v="20"/>
    <s v="New York"/>
    <x v="45"/>
    <x v="3"/>
    <x v="758"/>
    <x v="1"/>
    <x v="6"/>
    <x v="756"/>
    <n v="29.95"/>
    <n v="5"/>
    <n v="0"/>
    <n v="8.6854999999999993"/>
    <n v="29.95"/>
    <n v="0"/>
    <x v="3"/>
    <x v="8"/>
    <s v="Q3"/>
    <x v="6"/>
  </r>
  <r>
    <n v="9582"/>
    <s v="CA-2017-152975"/>
    <x v="32"/>
    <x v="1259"/>
    <x v="2"/>
    <s v="RB-19705"/>
    <s v="Roger Barcio"/>
    <x v="2"/>
    <x v="0"/>
    <x v="20"/>
    <s v="New York"/>
    <x v="45"/>
    <x v="3"/>
    <x v="1585"/>
    <x v="0"/>
    <x v="1"/>
    <x v="1576"/>
    <n v="589.41"/>
    <n v="5"/>
    <n v="0.1"/>
    <n v="-6.5490000000000004"/>
    <n v="530.46899999999994"/>
    <n v="58.941000000000003"/>
    <x v="3"/>
    <x v="8"/>
    <s v="Q3"/>
    <x v="6"/>
  </r>
  <r>
    <n v="9583"/>
    <s v="CA-2016-107475"/>
    <x v="843"/>
    <x v="950"/>
    <x v="1"/>
    <s v="RS-19870"/>
    <s v="Roy Skaria"/>
    <x v="2"/>
    <x v="0"/>
    <x v="10"/>
    <s v="Pennsylvania"/>
    <x v="74"/>
    <x v="3"/>
    <x v="131"/>
    <x v="1"/>
    <x v="13"/>
    <x v="132"/>
    <n v="9.6479999999999997"/>
    <n v="6"/>
    <n v="0.2"/>
    <n v="3.4973999999999998"/>
    <n v="7.7183999999999999"/>
    <n v="1.9296"/>
    <x v="0"/>
    <x v="1"/>
    <s v="Q2"/>
    <x v="0"/>
  </r>
  <r>
    <n v="9584"/>
    <s v="CA-2017-116127"/>
    <x v="643"/>
    <x v="327"/>
    <x v="0"/>
    <s v="SB-20185"/>
    <s v="Sarah Brown"/>
    <x v="0"/>
    <x v="0"/>
    <x v="20"/>
    <s v="New York"/>
    <x v="23"/>
    <x v="3"/>
    <x v="1248"/>
    <x v="0"/>
    <x v="0"/>
    <x v="1232"/>
    <n v="400.78399999999999"/>
    <n v="1"/>
    <n v="0.2"/>
    <n v="-5.0098000000000003"/>
    <n v="320.62720000000002"/>
    <n v="80.156800000000004"/>
    <x v="3"/>
    <x v="1"/>
    <s v="Q2"/>
    <x v="1"/>
  </r>
  <r>
    <n v="9585"/>
    <s v="CA-2017-132584"/>
    <x v="775"/>
    <x v="952"/>
    <x v="2"/>
    <s v="HJ-14875"/>
    <s v="Heather Jas"/>
    <x v="2"/>
    <x v="0"/>
    <x v="66"/>
    <s v="Michigan"/>
    <x v="151"/>
    <x v="2"/>
    <x v="1031"/>
    <x v="1"/>
    <x v="4"/>
    <x v="1022"/>
    <n v="53.72"/>
    <n v="4"/>
    <n v="0"/>
    <n v="13.9672"/>
    <n v="53.72"/>
    <n v="0"/>
    <x v="3"/>
    <x v="6"/>
    <s v="Q3"/>
    <x v="3"/>
  </r>
  <r>
    <n v="9586"/>
    <s v="CA-2016-160598"/>
    <x v="370"/>
    <x v="267"/>
    <x v="2"/>
    <s v="SV-20815"/>
    <s v="Stuart Van"/>
    <x v="1"/>
    <x v="0"/>
    <x v="100"/>
    <s v="Florida"/>
    <x v="229"/>
    <x v="0"/>
    <x v="1413"/>
    <x v="1"/>
    <x v="10"/>
    <x v="1400"/>
    <n v="31.007999999999999"/>
    <n v="1"/>
    <n v="0.2"/>
    <n v="11.240399999999999"/>
    <n v="24.8064"/>
    <n v="6.2016"/>
    <x v="0"/>
    <x v="6"/>
    <s v="Q3"/>
    <x v="5"/>
  </r>
  <r>
    <n v="9587"/>
    <s v="CA-2016-108630"/>
    <x v="741"/>
    <x v="1058"/>
    <x v="3"/>
    <s v="BE-11410"/>
    <s v="Bobby Elias"/>
    <x v="0"/>
    <x v="0"/>
    <x v="3"/>
    <s v="California"/>
    <x v="137"/>
    <x v="1"/>
    <x v="1329"/>
    <x v="1"/>
    <x v="8"/>
    <x v="1314"/>
    <n v="61.12"/>
    <n v="5"/>
    <n v="0.2"/>
    <n v="22.155999999999999"/>
    <n v="48.896000000000001"/>
    <n v="12.224"/>
    <x v="0"/>
    <x v="0"/>
    <s v="Q4"/>
    <x v="5"/>
  </r>
  <r>
    <n v="9588"/>
    <s v="US-2017-129203"/>
    <x v="827"/>
    <x v="901"/>
    <x v="1"/>
    <s v="BM-11575"/>
    <s v="Brendan Murry"/>
    <x v="1"/>
    <x v="0"/>
    <x v="22"/>
    <s v="Illinois"/>
    <x v="155"/>
    <x v="2"/>
    <x v="886"/>
    <x v="1"/>
    <x v="4"/>
    <x v="879"/>
    <n v="195.136"/>
    <n v="4"/>
    <n v="0.2"/>
    <n v="-43.9056"/>
    <n v="156.1088"/>
    <n v="39.027200000000001"/>
    <x v="3"/>
    <x v="3"/>
    <s v="Q2"/>
    <x v="2"/>
  </r>
  <r>
    <n v="9589"/>
    <s v="CA-2017-110940"/>
    <x v="283"/>
    <x v="303"/>
    <x v="1"/>
    <s v="AZ-10750"/>
    <s v="Annie Zypern"/>
    <x v="0"/>
    <x v="0"/>
    <x v="320"/>
    <s v="Illinois"/>
    <x v="398"/>
    <x v="2"/>
    <x v="108"/>
    <x v="1"/>
    <x v="6"/>
    <x v="108"/>
    <n v="121.536"/>
    <n v="4"/>
    <n v="0.2"/>
    <n v="15.192"/>
    <n v="97.228800000000007"/>
    <n v="24.307200000000002"/>
    <x v="3"/>
    <x v="7"/>
    <s v="Q3"/>
    <x v="1"/>
  </r>
  <r>
    <n v="9590"/>
    <s v="CA-2014-119172"/>
    <x v="218"/>
    <x v="8"/>
    <x v="1"/>
    <s v="HD-14785"/>
    <s v="Harold Dahlen"/>
    <x v="2"/>
    <x v="0"/>
    <x v="22"/>
    <s v="Illinois"/>
    <x v="26"/>
    <x v="2"/>
    <x v="1749"/>
    <x v="1"/>
    <x v="10"/>
    <x v="1739"/>
    <n v="17.472000000000001"/>
    <n v="3"/>
    <n v="0.2"/>
    <n v="5.6783999999999999"/>
    <n v="13.977600000000002"/>
    <n v="3.4944000000000006"/>
    <x v="2"/>
    <x v="5"/>
    <s v="Q2"/>
    <x v="1"/>
  </r>
  <r>
    <n v="9591"/>
    <s v="CA-2014-119172"/>
    <x v="218"/>
    <x v="8"/>
    <x v="1"/>
    <s v="HD-14785"/>
    <s v="Harold Dahlen"/>
    <x v="2"/>
    <x v="0"/>
    <x v="22"/>
    <s v="Illinois"/>
    <x v="26"/>
    <x v="2"/>
    <x v="920"/>
    <x v="1"/>
    <x v="8"/>
    <x v="912"/>
    <n v="104.58"/>
    <n v="9"/>
    <n v="0.8"/>
    <n v="-172.55699999999999"/>
    <n v="20.915999999999993"/>
    <n v="83.664000000000001"/>
    <x v="2"/>
    <x v="5"/>
    <s v="Q2"/>
    <x v="1"/>
  </r>
  <r>
    <n v="9592"/>
    <s v="US-2016-105452"/>
    <x v="1062"/>
    <x v="1269"/>
    <x v="1"/>
    <s v="BF-11005"/>
    <s v="Barry Franz"/>
    <x v="2"/>
    <x v="0"/>
    <x v="45"/>
    <s v="Texas"/>
    <x v="89"/>
    <x v="2"/>
    <x v="893"/>
    <x v="0"/>
    <x v="5"/>
    <x v="886"/>
    <n v="24.7"/>
    <n v="5"/>
    <n v="0.6"/>
    <n v="-9.8800000000000008"/>
    <n v="9.8800000000000008"/>
    <n v="14.819999999999999"/>
    <x v="0"/>
    <x v="7"/>
    <s v="Q3"/>
    <x v="6"/>
  </r>
  <r>
    <n v="9593"/>
    <s v="US-2016-105452"/>
    <x v="1062"/>
    <x v="1269"/>
    <x v="1"/>
    <s v="BF-11005"/>
    <s v="Barry Franz"/>
    <x v="2"/>
    <x v="0"/>
    <x v="45"/>
    <s v="Texas"/>
    <x v="89"/>
    <x v="2"/>
    <x v="1814"/>
    <x v="0"/>
    <x v="5"/>
    <x v="1804"/>
    <n v="302.72000000000003"/>
    <n v="5"/>
    <n v="0.6"/>
    <n v="-378.4"/>
    <n v="121.08800000000002"/>
    <n v="181.63200000000001"/>
    <x v="0"/>
    <x v="7"/>
    <s v="Q3"/>
    <x v="6"/>
  </r>
  <r>
    <n v="9594"/>
    <s v="CA-2017-108931"/>
    <x v="32"/>
    <x v="184"/>
    <x v="1"/>
    <s v="HZ-14950"/>
    <s v="Henia Zydlo"/>
    <x v="0"/>
    <x v="0"/>
    <x v="20"/>
    <s v="New York"/>
    <x v="23"/>
    <x v="3"/>
    <x v="1489"/>
    <x v="1"/>
    <x v="10"/>
    <x v="1476"/>
    <n v="8.56"/>
    <n v="2"/>
    <n v="0"/>
    <n v="3.8519999999999999"/>
    <n v="8.56"/>
    <n v="0"/>
    <x v="3"/>
    <x v="8"/>
    <s v="Q3"/>
    <x v="6"/>
  </r>
  <r>
    <n v="9595"/>
    <s v="CA-2017-108931"/>
    <x v="32"/>
    <x v="184"/>
    <x v="1"/>
    <s v="HZ-14950"/>
    <s v="Henia Zydlo"/>
    <x v="0"/>
    <x v="0"/>
    <x v="20"/>
    <s v="New York"/>
    <x v="23"/>
    <x v="3"/>
    <x v="371"/>
    <x v="1"/>
    <x v="10"/>
    <x v="372"/>
    <n v="11.56"/>
    <n v="2"/>
    <n v="0"/>
    <n v="5.6643999999999997"/>
    <n v="11.56"/>
    <n v="0"/>
    <x v="3"/>
    <x v="8"/>
    <s v="Q3"/>
    <x v="6"/>
  </r>
  <r>
    <n v="9596"/>
    <s v="CA-2017-104619"/>
    <x v="714"/>
    <x v="1320"/>
    <x v="1"/>
    <s v="KD-16495"/>
    <s v="Keith Dawkins"/>
    <x v="1"/>
    <x v="0"/>
    <x v="49"/>
    <s v="California"/>
    <x v="58"/>
    <x v="1"/>
    <x v="22"/>
    <x v="1"/>
    <x v="9"/>
    <x v="22"/>
    <n v="25.86"/>
    <n v="3"/>
    <n v="0"/>
    <n v="6.7236000000000002"/>
    <n v="25.86"/>
    <n v="0"/>
    <x v="3"/>
    <x v="9"/>
    <s v="Q1"/>
    <x v="0"/>
  </r>
  <r>
    <n v="9597"/>
    <s v="CA-2017-104619"/>
    <x v="714"/>
    <x v="1320"/>
    <x v="1"/>
    <s v="KD-16495"/>
    <s v="Keith Dawkins"/>
    <x v="1"/>
    <x v="0"/>
    <x v="49"/>
    <s v="California"/>
    <x v="58"/>
    <x v="1"/>
    <x v="1591"/>
    <x v="1"/>
    <x v="8"/>
    <x v="1583"/>
    <n v="276.78399999999999"/>
    <n v="2"/>
    <n v="0.2"/>
    <n v="89.954800000000006"/>
    <n v="221.4272"/>
    <n v="55.3568"/>
    <x v="3"/>
    <x v="9"/>
    <s v="Q1"/>
    <x v="0"/>
  </r>
  <r>
    <n v="9598"/>
    <s v="CA-2017-104619"/>
    <x v="714"/>
    <x v="1320"/>
    <x v="1"/>
    <s v="KD-16495"/>
    <s v="Keith Dawkins"/>
    <x v="1"/>
    <x v="0"/>
    <x v="49"/>
    <s v="California"/>
    <x v="58"/>
    <x v="1"/>
    <x v="1676"/>
    <x v="2"/>
    <x v="7"/>
    <x v="1664"/>
    <n v="110.352"/>
    <n v="3"/>
    <n v="0.2"/>
    <n v="8.2764000000000006"/>
    <n v="88.281600000000012"/>
    <n v="22.070400000000003"/>
    <x v="3"/>
    <x v="9"/>
    <s v="Q1"/>
    <x v="0"/>
  </r>
  <r>
    <n v="9599"/>
    <s v="CA-2015-149517"/>
    <x v="444"/>
    <x v="832"/>
    <x v="1"/>
    <s v="FC-14245"/>
    <s v="Frank Carlisle"/>
    <x v="2"/>
    <x v="0"/>
    <x v="301"/>
    <s v="California"/>
    <x v="378"/>
    <x v="1"/>
    <x v="1492"/>
    <x v="0"/>
    <x v="5"/>
    <x v="1479"/>
    <n v="60.84"/>
    <n v="3"/>
    <n v="0"/>
    <n v="19.468800000000002"/>
    <n v="60.84"/>
    <n v="0"/>
    <x v="1"/>
    <x v="8"/>
    <s v="Q3"/>
    <x v="3"/>
  </r>
  <r>
    <n v="9600"/>
    <s v="CA-2015-116841"/>
    <x v="1224"/>
    <x v="1256"/>
    <x v="1"/>
    <s v="TP-21130"/>
    <s v="Theone Pippenger"/>
    <x v="0"/>
    <x v="0"/>
    <x v="24"/>
    <s v="Oregon"/>
    <x v="329"/>
    <x v="1"/>
    <x v="1324"/>
    <x v="1"/>
    <x v="9"/>
    <x v="1311"/>
    <n v="35.207999999999998"/>
    <n v="1"/>
    <n v="0.2"/>
    <n v="2.6406000000000001"/>
    <n v="28.166399999999999"/>
    <n v="7.0415999999999999"/>
    <x v="1"/>
    <x v="3"/>
    <s v="Q2"/>
    <x v="0"/>
  </r>
  <r>
    <n v="9601"/>
    <s v="CA-2017-107797"/>
    <x v="540"/>
    <x v="676"/>
    <x v="0"/>
    <s v="EB-13705"/>
    <s v="Ed Braxton"/>
    <x v="1"/>
    <x v="0"/>
    <x v="511"/>
    <s v="Texas"/>
    <x v="608"/>
    <x v="2"/>
    <x v="1465"/>
    <x v="1"/>
    <x v="10"/>
    <x v="1451"/>
    <n v="41.472000000000001"/>
    <n v="8"/>
    <n v="0.2"/>
    <n v="14.5152"/>
    <n v="33.177600000000005"/>
    <n v="8.2944000000000013"/>
    <x v="3"/>
    <x v="5"/>
    <s v="Q2"/>
    <x v="2"/>
  </r>
  <r>
    <n v="9602"/>
    <s v="CA-2016-117604"/>
    <x v="913"/>
    <x v="411"/>
    <x v="1"/>
    <s v="JP-15520"/>
    <s v="Jeremy Pistek"/>
    <x v="0"/>
    <x v="0"/>
    <x v="186"/>
    <s v="Arkansas"/>
    <x v="236"/>
    <x v="0"/>
    <x v="1052"/>
    <x v="1"/>
    <x v="10"/>
    <x v="1041"/>
    <n v="239.5"/>
    <n v="5"/>
    <n v="0"/>
    <n v="114.96"/>
    <n v="239.5"/>
    <n v="0"/>
    <x v="0"/>
    <x v="8"/>
    <s v="Q3"/>
    <x v="1"/>
  </r>
  <r>
    <n v="9603"/>
    <s v="CA-2014-130155"/>
    <x v="946"/>
    <x v="707"/>
    <x v="2"/>
    <s v="TD-20995"/>
    <s v="Tamara Dahlen"/>
    <x v="0"/>
    <x v="0"/>
    <x v="173"/>
    <s v="Virginia"/>
    <x v="220"/>
    <x v="0"/>
    <x v="1726"/>
    <x v="1"/>
    <x v="14"/>
    <x v="1713"/>
    <n v="34.200000000000003"/>
    <n v="5"/>
    <n v="0"/>
    <n v="9.234"/>
    <n v="34.200000000000003"/>
    <n v="0"/>
    <x v="2"/>
    <x v="5"/>
    <s v="Q2"/>
    <x v="2"/>
  </r>
  <r>
    <n v="9604"/>
    <s v="CA-2016-129861"/>
    <x v="26"/>
    <x v="1321"/>
    <x v="1"/>
    <s v="DM-13345"/>
    <s v="Denise Monton"/>
    <x v="1"/>
    <x v="0"/>
    <x v="30"/>
    <s v="New York"/>
    <x v="144"/>
    <x v="3"/>
    <x v="1021"/>
    <x v="0"/>
    <x v="3"/>
    <x v="1012"/>
    <n v="376.86599999999999"/>
    <n v="3"/>
    <n v="0.4"/>
    <n v="-213.5574"/>
    <n v="226.11959999999999"/>
    <n v="150.74639999999999"/>
    <x v="0"/>
    <x v="1"/>
    <s v="Q2"/>
    <x v="5"/>
  </r>
  <r>
    <n v="9605"/>
    <s v="CA-2015-138625"/>
    <x v="121"/>
    <x v="745"/>
    <x v="2"/>
    <s v="EG-13900"/>
    <s v="Emily Grady"/>
    <x v="0"/>
    <x v="0"/>
    <x v="269"/>
    <s v="Virginia"/>
    <x v="336"/>
    <x v="0"/>
    <x v="1859"/>
    <x v="1"/>
    <x v="9"/>
    <x v="1847"/>
    <n v="197.72"/>
    <n v="4"/>
    <n v="0"/>
    <n v="55.361600000000003"/>
    <n v="197.72"/>
    <n v="0"/>
    <x v="1"/>
    <x v="0"/>
    <s v="Q4"/>
    <x v="2"/>
  </r>
  <r>
    <n v="9606"/>
    <s v="US-2017-122672"/>
    <x v="259"/>
    <x v="748"/>
    <x v="1"/>
    <s v="HG-14965"/>
    <s v="Henry Goldwyn"/>
    <x v="1"/>
    <x v="0"/>
    <x v="152"/>
    <s v="Ohio"/>
    <x v="402"/>
    <x v="3"/>
    <x v="176"/>
    <x v="2"/>
    <x v="11"/>
    <x v="177"/>
    <n v="70.72"/>
    <n v="4"/>
    <n v="0.2"/>
    <n v="-6.1879999999999997"/>
    <n v="56.576000000000001"/>
    <n v="14.144"/>
    <x v="3"/>
    <x v="0"/>
    <s v="Q4"/>
    <x v="3"/>
  </r>
  <r>
    <n v="9607"/>
    <s v="US-2017-122672"/>
    <x v="259"/>
    <x v="748"/>
    <x v="1"/>
    <s v="HG-14965"/>
    <s v="Henry Goldwyn"/>
    <x v="1"/>
    <x v="0"/>
    <x v="152"/>
    <s v="Ohio"/>
    <x v="402"/>
    <x v="3"/>
    <x v="871"/>
    <x v="1"/>
    <x v="4"/>
    <x v="865"/>
    <n v="194.352"/>
    <n v="3"/>
    <n v="0.2"/>
    <n v="-43.729199999999999"/>
    <n v="155.48160000000001"/>
    <n v="38.870400000000004"/>
    <x v="3"/>
    <x v="0"/>
    <s v="Q4"/>
    <x v="3"/>
  </r>
  <r>
    <n v="9608"/>
    <s v="CA-2017-117128"/>
    <x v="256"/>
    <x v="274"/>
    <x v="0"/>
    <s v="BF-11080"/>
    <s v="Bart Folk"/>
    <x v="0"/>
    <x v="0"/>
    <x v="20"/>
    <s v="New York"/>
    <x v="23"/>
    <x v="3"/>
    <x v="1552"/>
    <x v="1"/>
    <x v="10"/>
    <x v="1540"/>
    <n v="21.6"/>
    <n v="6"/>
    <n v="0"/>
    <n v="9.9359999999999999"/>
    <n v="21.6"/>
    <n v="0"/>
    <x v="3"/>
    <x v="4"/>
    <s v="Q4"/>
    <x v="0"/>
  </r>
  <r>
    <n v="9609"/>
    <s v="CA-2017-117128"/>
    <x v="256"/>
    <x v="274"/>
    <x v="0"/>
    <s v="BF-11080"/>
    <s v="Bart Folk"/>
    <x v="0"/>
    <x v="0"/>
    <x v="20"/>
    <s v="New York"/>
    <x v="23"/>
    <x v="3"/>
    <x v="1238"/>
    <x v="1"/>
    <x v="2"/>
    <x v="1221"/>
    <n v="11.07"/>
    <n v="3"/>
    <n v="0"/>
    <n v="5.2028999999999996"/>
    <n v="11.07"/>
    <n v="0"/>
    <x v="3"/>
    <x v="4"/>
    <s v="Q4"/>
    <x v="0"/>
  </r>
  <r>
    <n v="9610"/>
    <s v="CA-2016-130638"/>
    <x v="458"/>
    <x v="1088"/>
    <x v="0"/>
    <s v="SC-20095"/>
    <s v="Sanjit Chand"/>
    <x v="0"/>
    <x v="0"/>
    <x v="1"/>
    <s v="California"/>
    <x v="62"/>
    <x v="1"/>
    <x v="1454"/>
    <x v="0"/>
    <x v="5"/>
    <x v="1440"/>
    <n v="282.83999999999997"/>
    <n v="4"/>
    <n v="0"/>
    <n v="19.7988"/>
    <n v="282.83999999999997"/>
    <n v="0"/>
    <x v="0"/>
    <x v="5"/>
    <s v="Q2"/>
    <x v="2"/>
  </r>
  <r>
    <n v="9611"/>
    <s v="CA-2016-130638"/>
    <x v="458"/>
    <x v="1088"/>
    <x v="0"/>
    <s v="SC-20095"/>
    <s v="Sanjit Chand"/>
    <x v="0"/>
    <x v="0"/>
    <x v="1"/>
    <s v="California"/>
    <x v="62"/>
    <x v="1"/>
    <x v="1038"/>
    <x v="1"/>
    <x v="2"/>
    <x v="1028"/>
    <n v="27.72"/>
    <n v="9"/>
    <n v="0"/>
    <n v="13.3056"/>
    <n v="27.72"/>
    <n v="0"/>
    <x v="0"/>
    <x v="5"/>
    <s v="Q2"/>
    <x v="2"/>
  </r>
  <r>
    <n v="9612"/>
    <s v="CA-2017-144365"/>
    <x v="1200"/>
    <x v="904"/>
    <x v="1"/>
    <s v="CS-11950"/>
    <s v="Carlos Soltero"/>
    <x v="0"/>
    <x v="0"/>
    <x v="25"/>
    <s v="Mississippi"/>
    <x v="129"/>
    <x v="0"/>
    <x v="848"/>
    <x v="1"/>
    <x v="13"/>
    <x v="128"/>
    <n v="11.68"/>
    <n v="4"/>
    <n v="0"/>
    <n v="5.2560000000000002"/>
    <n v="11.68"/>
    <n v="0"/>
    <x v="3"/>
    <x v="2"/>
    <s v="Q4"/>
    <x v="0"/>
  </r>
  <r>
    <n v="9613"/>
    <s v="CA-2016-110086"/>
    <x v="31"/>
    <x v="42"/>
    <x v="1"/>
    <s v="BD-11320"/>
    <s v="Bill Donatelli"/>
    <x v="0"/>
    <x v="0"/>
    <x v="350"/>
    <s v="California"/>
    <x v="432"/>
    <x v="1"/>
    <x v="1501"/>
    <x v="2"/>
    <x v="7"/>
    <x v="1489"/>
    <n v="239.98400000000001"/>
    <n v="2"/>
    <n v="0.2"/>
    <n v="23.9984"/>
    <n v="191.98720000000003"/>
    <n v="47.996800000000007"/>
    <x v="0"/>
    <x v="8"/>
    <s v="Q3"/>
    <x v="1"/>
  </r>
  <r>
    <n v="9614"/>
    <s v="CA-2014-128524"/>
    <x v="7"/>
    <x v="1170"/>
    <x v="2"/>
    <s v="MZ-17515"/>
    <s v="Mary Zewe"/>
    <x v="1"/>
    <x v="0"/>
    <x v="4"/>
    <s v="Washington"/>
    <x v="60"/>
    <x v="1"/>
    <x v="9"/>
    <x v="1"/>
    <x v="9"/>
    <x v="9"/>
    <n v="22.98"/>
    <n v="1"/>
    <n v="0"/>
    <n v="6.8940000000000001"/>
    <n v="22.98"/>
    <n v="0"/>
    <x v="2"/>
    <x v="0"/>
    <s v="Q4"/>
    <x v="0"/>
  </r>
  <r>
    <n v="9615"/>
    <s v="CA-2014-128524"/>
    <x v="7"/>
    <x v="1170"/>
    <x v="2"/>
    <s v="MZ-17515"/>
    <s v="Mary Zewe"/>
    <x v="1"/>
    <x v="0"/>
    <x v="4"/>
    <s v="Washington"/>
    <x v="60"/>
    <x v="1"/>
    <x v="1207"/>
    <x v="2"/>
    <x v="11"/>
    <x v="1192"/>
    <n v="102.13"/>
    <n v="7"/>
    <n v="0"/>
    <n v="15.3195"/>
    <n v="102.13"/>
    <n v="0"/>
    <x v="2"/>
    <x v="0"/>
    <s v="Q4"/>
    <x v="0"/>
  </r>
  <r>
    <n v="9616"/>
    <s v="CA-2014-128524"/>
    <x v="7"/>
    <x v="1170"/>
    <x v="2"/>
    <s v="MZ-17515"/>
    <s v="Mary Zewe"/>
    <x v="1"/>
    <x v="0"/>
    <x v="4"/>
    <s v="Washington"/>
    <x v="60"/>
    <x v="1"/>
    <x v="450"/>
    <x v="1"/>
    <x v="8"/>
    <x v="451"/>
    <n v="2033.5840000000001"/>
    <n v="2"/>
    <n v="0.2"/>
    <n v="762.59400000000005"/>
    <n v="1626.8672000000001"/>
    <n v="406.71680000000003"/>
    <x v="2"/>
    <x v="0"/>
    <s v="Q4"/>
    <x v="0"/>
  </r>
  <r>
    <n v="9617"/>
    <s v="CA-2016-140256"/>
    <x v="250"/>
    <x v="652"/>
    <x v="1"/>
    <s v="PW-19030"/>
    <s v="Pauline Webber"/>
    <x v="1"/>
    <x v="0"/>
    <x v="1"/>
    <s v="California"/>
    <x v="13"/>
    <x v="1"/>
    <x v="826"/>
    <x v="1"/>
    <x v="6"/>
    <x v="822"/>
    <n v="5.76"/>
    <n v="2"/>
    <n v="0"/>
    <n v="1.6704000000000001"/>
    <n v="5.76"/>
    <n v="0"/>
    <x v="0"/>
    <x v="6"/>
    <s v="Q3"/>
    <x v="2"/>
  </r>
  <r>
    <n v="9618"/>
    <s v="CA-2017-160633"/>
    <x v="673"/>
    <x v="410"/>
    <x v="1"/>
    <s v="BS-11380"/>
    <s v="Bill Stewart"/>
    <x v="1"/>
    <x v="0"/>
    <x v="256"/>
    <s v="Ohio"/>
    <x v="391"/>
    <x v="3"/>
    <x v="615"/>
    <x v="2"/>
    <x v="16"/>
    <x v="615"/>
    <n v="899.98199999999997"/>
    <n v="3"/>
    <n v="0.4"/>
    <n v="74.998500000000007"/>
    <n v="539.98919999999998"/>
    <n v="359.99279999999999"/>
    <x v="3"/>
    <x v="0"/>
    <s v="Q4"/>
    <x v="6"/>
  </r>
  <r>
    <n v="9619"/>
    <s v="CA-2017-160633"/>
    <x v="673"/>
    <x v="410"/>
    <x v="1"/>
    <s v="BS-11380"/>
    <s v="Bill Stewart"/>
    <x v="1"/>
    <x v="0"/>
    <x v="256"/>
    <s v="Ohio"/>
    <x v="391"/>
    <x v="3"/>
    <x v="915"/>
    <x v="1"/>
    <x v="6"/>
    <x v="907"/>
    <n v="86.352000000000004"/>
    <n v="3"/>
    <n v="0.2"/>
    <n v="5.3970000000000002"/>
    <n v="69.081600000000009"/>
    <n v="17.270400000000002"/>
    <x v="3"/>
    <x v="0"/>
    <s v="Q4"/>
    <x v="6"/>
  </r>
  <r>
    <n v="9620"/>
    <s v="CA-2017-160633"/>
    <x v="673"/>
    <x v="410"/>
    <x v="1"/>
    <s v="BS-11380"/>
    <s v="Bill Stewart"/>
    <x v="1"/>
    <x v="0"/>
    <x v="256"/>
    <s v="Ohio"/>
    <x v="391"/>
    <x v="3"/>
    <x v="343"/>
    <x v="2"/>
    <x v="11"/>
    <x v="343"/>
    <n v="139.96"/>
    <n v="5"/>
    <n v="0.2"/>
    <n v="-1.7495000000000001"/>
    <n v="111.96800000000002"/>
    <n v="27.992000000000004"/>
    <x v="3"/>
    <x v="0"/>
    <s v="Q4"/>
    <x v="6"/>
  </r>
  <r>
    <n v="9621"/>
    <s v="CA-2014-115133"/>
    <x v="467"/>
    <x v="839"/>
    <x v="1"/>
    <s v="DA-13450"/>
    <s v="Dianna Arnett"/>
    <x v="2"/>
    <x v="0"/>
    <x v="152"/>
    <s v="Ohio"/>
    <x v="402"/>
    <x v="3"/>
    <x v="1809"/>
    <x v="1"/>
    <x v="9"/>
    <x v="1799"/>
    <n v="16.704000000000001"/>
    <n v="6"/>
    <n v="0.2"/>
    <n v="1.2527999999999999"/>
    <n v="13.363200000000001"/>
    <n v="3.3408000000000002"/>
    <x v="2"/>
    <x v="8"/>
    <s v="Q3"/>
    <x v="5"/>
  </r>
  <r>
    <n v="9622"/>
    <s v="CA-2014-115133"/>
    <x v="467"/>
    <x v="839"/>
    <x v="1"/>
    <s v="DA-13450"/>
    <s v="Dianna Arnett"/>
    <x v="2"/>
    <x v="0"/>
    <x v="152"/>
    <s v="Ohio"/>
    <x v="402"/>
    <x v="3"/>
    <x v="1837"/>
    <x v="2"/>
    <x v="11"/>
    <x v="1825"/>
    <n v="3.1520000000000001"/>
    <n v="2"/>
    <n v="0.2"/>
    <n v="0.4728"/>
    <n v="2.5216000000000003"/>
    <n v="0.63040000000000007"/>
    <x v="2"/>
    <x v="8"/>
    <s v="Q3"/>
    <x v="5"/>
  </r>
  <r>
    <n v="9623"/>
    <s v="CA-2014-115133"/>
    <x v="467"/>
    <x v="839"/>
    <x v="1"/>
    <s v="DA-13450"/>
    <s v="Dianna Arnett"/>
    <x v="2"/>
    <x v="0"/>
    <x v="152"/>
    <s v="Ohio"/>
    <x v="402"/>
    <x v="3"/>
    <x v="1536"/>
    <x v="1"/>
    <x v="10"/>
    <x v="1524"/>
    <n v="32.896000000000001"/>
    <n v="4"/>
    <n v="0.2"/>
    <n v="11.102399999999999"/>
    <n v="26.316800000000001"/>
    <n v="6.5792000000000002"/>
    <x v="2"/>
    <x v="8"/>
    <s v="Q3"/>
    <x v="5"/>
  </r>
  <r>
    <n v="9624"/>
    <s v="CA-2017-137449"/>
    <x v="222"/>
    <x v="569"/>
    <x v="2"/>
    <s v="ME-17725"/>
    <s v="Max Engle"/>
    <x v="0"/>
    <x v="0"/>
    <x v="61"/>
    <s v="Texas"/>
    <x v="77"/>
    <x v="2"/>
    <x v="650"/>
    <x v="1"/>
    <x v="9"/>
    <x v="650"/>
    <n v="21.391999999999999"/>
    <n v="2"/>
    <n v="0.8"/>
    <n v="-54.549599999999998"/>
    <n v="4.2783999999999986"/>
    <n v="17.113600000000002"/>
    <x v="3"/>
    <x v="1"/>
    <s v="Q2"/>
    <x v="6"/>
  </r>
  <r>
    <n v="9625"/>
    <s v="CA-2017-137449"/>
    <x v="222"/>
    <x v="569"/>
    <x v="2"/>
    <s v="ME-17725"/>
    <s v="Max Engle"/>
    <x v="0"/>
    <x v="0"/>
    <x v="61"/>
    <s v="Texas"/>
    <x v="77"/>
    <x v="2"/>
    <x v="1213"/>
    <x v="0"/>
    <x v="3"/>
    <x v="1198"/>
    <n v="307.31400000000002"/>
    <n v="3"/>
    <n v="0.3"/>
    <n v="-39.511800000000001"/>
    <n v="215.1198"/>
    <n v="92.194200000000009"/>
    <x v="3"/>
    <x v="1"/>
    <s v="Q2"/>
    <x v="6"/>
  </r>
  <r>
    <n v="9626"/>
    <s v="CA-2017-137449"/>
    <x v="222"/>
    <x v="569"/>
    <x v="2"/>
    <s v="ME-17725"/>
    <s v="Max Engle"/>
    <x v="0"/>
    <x v="0"/>
    <x v="61"/>
    <s v="Texas"/>
    <x v="77"/>
    <x v="2"/>
    <x v="1333"/>
    <x v="0"/>
    <x v="0"/>
    <x v="1318"/>
    <n v="409.99919999999997"/>
    <n v="3"/>
    <n v="0.32"/>
    <n v="-96.470399999999998"/>
    <n v="278.79945599999996"/>
    <n v="131.19974399999998"/>
    <x v="3"/>
    <x v="1"/>
    <s v="Q2"/>
    <x v="6"/>
  </r>
  <r>
    <n v="9627"/>
    <s v="CA-2017-103520"/>
    <x v="397"/>
    <x v="425"/>
    <x v="2"/>
    <s v="MH-17785"/>
    <s v="Maya Herman"/>
    <x v="1"/>
    <x v="0"/>
    <x v="270"/>
    <s v="Texas"/>
    <x v="337"/>
    <x v="2"/>
    <x v="1828"/>
    <x v="1"/>
    <x v="10"/>
    <x v="1816"/>
    <n v="9.2479999999999993"/>
    <n v="2"/>
    <n v="0.2"/>
    <n v="3.3523999999999998"/>
    <n v="7.3983999999999996"/>
    <n v="1.8495999999999999"/>
    <x v="3"/>
    <x v="8"/>
    <s v="Q3"/>
    <x v="3"/>
  </r>
  <r>
    <n v="9628"/>
    <s v="CA-2014-139283"/>
    <x v="533"/>
    <x v="680"/>
    <x v="1"/>
    <s v="BT-11440"/>
    <s v="Bobby Trafton"/>
    <x v="0"/>
    <x v="0"/>
    <x v="66"/>
    <s v="Michigan"/>
    <x v="83"/>
    <x v="2"/>
    <x v="766"/>
    <x v="1"/>
    <x v="8"/>
    <x v="765"/>
    <n v="14.67"/>
    <n v="3"/>
    <n v="0"/>
    <n v="6.7481999999999998"/>
    <n v="14.67"/>
    <n v="0"/>
    <x v="2"/>
    <x v="0"/>
    <s v="Q4"/>
    <x v="1"/>
  </r>
  <r>
    <n v="9629"/>
    <s v="CA-2014-118192"/>
    <x v="286"/>
    <x v="385"/>
    <x v="1"/>
    <s v="MM-17920"/>
    <s v="Michael Moore"/>
    <x v="0"/>
    <x v="0"/>
    <x v="46"/>
    <s v="Ohio"/>
    <x v="55"/>
    <x v="3"/>
    <x v="711"/>
    <x v="1"/>
    <x v="10"/>
    <x v="710"/>
    <n v="37.408000000000001"/>
    <n v="7"/>
    <n v="0.2"/>
    <n v="13.0928"/>
    <n v="29.926400000000001"/>
    <n v="7.4816000000000003"/>
    <x v="2"/>
    <x v="9"/>
    <s v="Q1"/>
    <x v="2"/>
  </r>
  <r>
    <n v="9630"/>
    <s v="CA-2014-118192"/>
    <x v="286"/>
    <x v="385"/>
    <x v="1"/>
    <s v="MM-17920"/>
    <s v="Michael Moore"/>
    <x v="0"/>
    <x v="0"/>
    <x v="46"/>
    <s v="Ohio"/>
    <x v="55"/>
    <x v="3"/>
    <x v="1547"/>
    <x v="1"/>
    <x v="8"/>
    <x v="1535"/>
    <n v="3.4380000000000002"/>
    <n v="2"/>
    <n v="0.7"/>
    <n v="-2.5211999999999999"/>
    <n v="1.0314000000000001"/>
    <n v="2.4066000000000001"/>
    <x v="2"/>
    <x v="9"/>
    <s v="Q1"/>
    <x v="2"/>
  </r>
  <r>
    <n v="9631"/>
    <s v="CA-2016-168844"/>
    <x v="1206"/>
    <x v="29"/>
    <x v="1"/>
    <s v="NM-18520"/>
    <s v="Neoma Murray"/>
    <x v="0"/>
    <x v="0"/>
    <x v="20"/>
    <s v="New York"/>
    <x v="164"/>
    <x v="3"/>
    <x v="98"/>
    <x v="1"/>
    <x v="8"/>
    <x v="98"/>
    <n v="7.1520000000000001"/>
    <n v="3"/>
    <n v="0.2"/>
    <n v="2.3243999999999998"/>
    <n v="5.7216000000000005"/>
    <n v="1.4304000000000001"/>
    <x v="0"/>
    <x v="5"/>
    <s v="Q2"/>
    <x v="0"/>
  </r>
  <r>
    <n v="9632"/>
    <s v="CA-2016-168844"/>
    <x v="1206"/>
    <x v="29"/>
    <x v="1"/>
    <s v="NM-18520"/>
    <s v="Neoma Murray"/>
    <x v="0"/>
    <x v="0"/>
    <x v="20"/>
    <s v="New York"/>
    <x v="164"/>
    <x v="3"/>
    <x v="1620"/>
    <x v="2"/>
    <x v="7"/>
    <x v="1611"/>
    <n v="179.7"/>
    <n v="6"/>
    <n v="0"/>
    <n v="88.052999999999997"/>
    <n v="179.7"/>
    <n v="0"/>
    <x v="0"/>
    <x v="5"/>
    <s v="Q2"/>
    <x v="0"/>
  </r>
  <r>
    <n v="9633"/>
    <s v="CA-2017-154809"/>
    <x v="778"/>
    <x v="1239"/>
    <x v="1"/>
    <s v="MH-17455"/>
    <s v="Mark Hamilton"/>
    <x v="0"/>
    <x v="0"/>
    <x v="31"/>
    <s v="Minnesota"/>
    <x v="39"/>
    <x v="2"/>
    <x v="1201"/>
    <x v="1"/>
    <x v="9"/>
    <x v="1186"/>
    <n v="90.64"/>
    <n v="8"/>
    <n v="0"/>
    <n v="38.975200000000001"/>
    <n v="90.64"/>
    <n v="0"/>
    <x v="3"/>
    <x v="11"/>
    <s v="Q1"/>
    <x v="2"/>
  </r>
  <r>
    <n v="9634"/>
    <s v="CA-2014-151330"/>
    <x v="1005"/>
    <x v="1098"/>
    <x v="2"/>
    <s v="TC-21295"/>
    <s v="Toby Carlisle"/>
    <x v="0"/>
    <x v="0"/>
    <x v="231"/>
    <s v="Massachusetts"/>
    <x v="288"/>
    <x v="3"/>
    <x v="1013"/>
    <x v="2"/>
    <x v="11"/>
    <x v="1005"/>
    <n v="177"/>
    <n v="3"/>
    <n v="0"/>
    <n v="30.09"/>
    <n v="177"/>
    <n v="0"/>
    <x v="2"/>
    <x v="2"/>
    <s v="Q4"/>
    <x v="0"/>
  </r>
  <r>
    <n v="9635"/>
    <s v="CA-2014-151330"/>
    <x v="1005"/>
    <x v="1098"/>
    <x v="2"/>
    <s v="TC-21295"/>
    <s v="Toby Carlisle"/>
    <x v="0"/>
    <x v="0"/>
    <x v="231"/>
    <s v="Massachusetts"/>
    <x v="288"/>
    <x v="3"/>
    <x v="75"/>
    <x v="1"/>
    <x v="4"/>
    <x v="75"/>
    <n v="79.45"/>
    <n v="7"/>
    <n v="0"/>
    <n v="22.245999999999999"/>
    <n v="79.45"/>
    <n v="0"/>
    <x v="2"/>
    <x v="2"/>
    <s v="Q4"/>
    <x v="0"/>
  </r>
  <r>
    <n v="9636"/>
    <s v="CA-2014-151330"/>
    <x v="1005"/>
    <x v="1098"/>
    <x v="2"/>
    <s v="TC-21295"/>
    <s v="Toby Carlisle"/>
    <x v="0"/>
    <x v="0"/>
    <x v="231"/>
    <s v="Massachusetts"/>
    <x v="288"/>
    <x v="3"/>
    <x v="1688"/>
    <x v="0"/>
    <x v="1"/>
    <x v="1676"/>
    <n v="1628.82"/>
    <n v="9"/>
    <n v="0"/>
    <n v="260.6112"/>
    <n v="1628.82"/>
    <n v="0"/>
    <x v="2"/>
    <x v="2"/>
    <s v="Q4"/>
    <x v="0"/>
  </r>
  <r>
    <n v="9637"/>
    <s v="CA-2014-124702"/>
    <x v="728"/>
    <x v="573"/>
    <x v="1"/>
    <s v="MH-17785"/>
    <s v="Maya Herman"/>
    <x v="1"/>
    <x v="0"/>
    <x v="4"/>
    <s v="Washington"/>
    <x v="59"/>
    <x v="1"/>
    <x v="568"/>
    <x v="0"/>
    <x v="5"/>
    <x v="568"/>
    <n v="137.54"/>
    <n v="2"/>
    <n v="0"/>
    <n v="55.015999999999998"/>
    <n v="137.54"/>
    <n v="0"/>
    <x v="2"/>
    <x v="0"/>
    <s v="Q4"/>
    <x v="0"/>
  </r>
  <r>
    <n v="9638"/>
    <s v="CA-2014-124702"/>
    <x v="728"/>
    <x v="573"/>
    <x v="1"/>
    <s v="MH-17785"/>
    <s v="Maya Herman"/>
    <x v="1"/>
    <x v="0"/>
    <x v="4"/>
    <s v="Washington"/>
    <x v="59"/>
    <x v="1"/>
    <x v="962"/>
    <x v="0"/>
    <x v="3"/>
    <x v="955"/>
    <n v="730.2"/>
    <n v="4"/>
    <n v="0"/>
    <n v="94.926000000000002"/>
    <n v="730.2"/>
    <n v="0"/>
    <x v="2"/>
    <x v="0"/>
    <s v="Q4"/>
    <x v="0"/>
  </r>
  <r>
    <n v="9639"/>
    <s v="US-2017-125808"/>
    <x v="105"/>
    <x v="205"/>
    <x v="0"/>
    <s v="EP-13915"/>
    <s v="Emily Phan"/>
    <x v="0"/>
    <x v="0"/>
    <x v="1"/>
    <s v="California"/>
    <x v="3"/>
    <x v="1"/>
    <x v="1828"/>
    <x v="1"/>
    <x v="10"/>
    <x v="1816"/>
    <n v="11.56"/>
    <n v="2"/>
    <n v="0"/>
    <n v="5.6643999999999997"/>
    <n v="11.56"/>
    <n v="0"/>
    <x v="3"/>
    <x v="0"/>
    <s v="Q4"/>
    <x v="1"/>
  </r>
  <r>
    <n v="9640"/>
    <s v="CA-2015-116638"/>
    <x v="1225"/>
    <x v="1322"/>
    <x v="0"/>
    <s v="JH-15985"/>
    <s v="Joseph Holt"/>
    <x v="0"/>
    <x v="0"/>
    <x v="3"/>
    <s v="North Carolina"/>
    <x v="4"/>
    <x v="0"/>
    <x v="594"/>
    <x v="0"/>
    <x v="3"/>
    <x v="594"/>
    <n v="4297.6440000000002"/>
    <n v="13"/>
    <n v="0.4"/>
    <n v="-1862.3124"/>
    <n v="2578.5864000000001"/>
    <n v="1719.0576000000001"/>
    <x v="1"/>
    <x v="9"/>
    <s v="Q1"/>
    <x v="4"/>
  </r>
  <r>
    <n v="9641"/>
    <s v="CA-2014-104563"/>
    <x v="1009"/>
    <x v="1323"/>
    <x v="1"/>
    <s v="CM-12715"/>
    <s v="Craig Molinari"/>
    <x v="1"/>
    <x v="0"/>
    <x v="4"/>
    <s v="Washington"/>
    <x v="5"/>
    <x v="1"/>
    <x v="105"/>
    <x v="1"/>
    <x v="6"/>
    <x v="105"/>
    <n v="20.65"/>
    <n v="5"/>
    <n v="0"/>
    <n v="9.4990000000000006"/>
    <n v="20.65"/>
    <n v="0"/>
    <x v="2"/>
    <x v="10"/>
    <s v="Q1"/>
    <x v="5"/>
  </r>
  <r>
    <n v="9642"/>
    <s v="CA-2014-104563"/>
    <x v="1009"/>
    <x v="1323"/>
    <x v="1"/>
    <s v="CM-12715"/>
    <s v="Craig Molinari"/>
    <x v="1"/>
    <x v="0"/>
    <x v="4"/>
    <s v="Washington"/>
    <x v="5"/>
    <x v="1"/>
    <x v="356"/>
    <x v="1"/>
    <x v="4"/>
    <x v="356"/>
    <n v="204.9"/>
    <n v="5"/>
    <n v="0"/>
    <n v="0"/>
    <n v="204.9"/>
    <n v="0"/>
    <x v="2"/>
    <x v="10"/>
    <s v="Q1"/>
    <x v="5"/>
  </r>
  <r>
    <n v="9643"/>
    <s v="CA-2014-104563"/>
    <x v="1009"/>
    <x v="1323"/>
    <x v="1"/>
    <s v="CM-12715"/>
    <s v="Craig Molinari"/>
    <x v="1"/>
    <x v="0"/>
    <x v="4"/>
    <s v="Washington"/>
    <x v="5"/>
    <x v="1"/>
    <x v="1853"/>
    <x v="0"/>
    <x v="1"/>
    <x v="1841"/>
    <n v="436.70400000000001"/>
    <n v="6"/>
    <n v="0.2"/>
    <n v="21.8352"/>
    <n v="349.36320000000001"/>
    <n v="87.340800000000002"/>
    <x v="2"/>
    <x v="10"/>
    <s v="Q1"/>
    <x v="5"/>
  </r>
  <r>
    <n v="9644"/>
    <s v="CA-2014-104563"/>
    <x v="1009"/>
    <x v="1323"/>
    <x v="1"/>
    <s v="CM-12715"/>
    <s v="Craig Molinari"/>
    <x v="1"/>
    <x v="0"/>
    <x v="4"/>
    <s v="Washington"/>
    <x v="5"/>
    <x v="1"/>
    <x v="1496"/>
    <x v="0"/>
    <x v="1"/>
    <x v="1484"/>
    <n v="481.56799999999998"/>
    <n v="2"/>
    <n v="0.2"/>
    <n v="54.176400000000001"/>
    <n v="385.25440000000003"/>
    <n v="96.313600000000008"/>
    <x v="2"/>
    <x v="10"/>
    <s v="Q1"/>
    <x v="5"/>
  </r>
  <r>
    <n v="9645"/>
    <s v="US-2017-107979"/>
    <x v="110"/>
    <x v="198"/>
    <x v="1"/>
    <s v="FO-14305"/>
    <s v="Frank Olsen"/>
    <x v="0"/>
    <x v="0"/>
    <x v="220"/>
    <s v="Arizona"/>
    <x v="275"/>
    <x v="1"/>
    <x v="1097"/>
    <x v="2"/>
    <x v="11"/>
    <x v="1087"/>
    <n v="89.543999999999997"/>
    <n v="7"/>
    <n v="0.2"/>
    <n v="12.3123"/>
    <n v="71.635199999999998"/>
    <n v="17.908799999999999"/>
    <x v="3"/>
    <x v="1"/>
    <s v="Q2"/>
    <x v="6"/>
  </r>
  <r>
    <n v="9646"/>
    <s v="US-2017-107979"/>
    <x v="110"/>
    <x v="198"/>
    <x v="1"/>
    <s v="FO-14305"/>
    <s v="Frank Olsen"/>
    <x v="0"/>
    <x v="0"/>
    <x v="220"/>
    <s v="Arizona"/>
    <x v="275"/>
    <x v="1"/>
    <x v="210"/>
    <x v="1"/>
    <x v="4"/>
    <x v="211"/>
    <n v="35.167999999999999"/>
    <n v="2"/>
    <n v="0.2"/>
    <n v="-8.3523999999999994"/>
    <n v="28.134399999999999"/>
    <n v="7.0335999999999999"/>
    <x v="3"/>
    <x v="1"/>
    <s v="Q2"/>
    <x v="6"/>
  </r>
  <r>
    <n v="9647"/>
    <s v="US-2017-107979"/>
    <x v="110"/>
    <x v="198"/>
    <x v="1"/>
    <s v="FO-14305"/>
    <s v="Frank Olsen"/>
    <x v="0"/>
    <x v="0"/>
    <x v="220"/>
    <s v="Arizona"/>
    <x v="275"/>
    <x v="1"/>
    <x v="261"/>
    <x v="1"/>
    <x v="8"/>
    <x v="261"/>
    <n v="72.587999999999994"/>
    <n v="2"/>
    <n v="0.7"/>
    <n v="-48.392000000000003"/>
    <n v="21.776400000000002"/>
    <n v="50.811599999999991"/>
    <x v="3"/>
    <x v="1"/>
    <s v="Q2"/>
    <x v="6"/>
  </r>
  <r>
    <n v="9648"/>
    <s v="CA-2014-150518"/>
    <x v="84"/>
    <x v="81"/>
    <x v="1"/>
    <s v="MW-18220"/>
    <s v="Mitch Webber"/>
    <x v="0"/>
    <x v="0"/>
    <x v="525"/>
    <s v="Minnesota"/>
    <x v="622"/>
    <x v="2"/>
    <x v="1125"/>
    <x v="1"/>
    <x v="4"/>
    <x v="1113"/>
    <n v="221.16"/>
    <n v="4"/>
    <n v="0"/>
    <n v="57.501600000000003"/>
    <n v="221.16"/>
    <n v="0"/>
    <x v="2"/>
    <x v="0"/>
    <s v="Q4"/>
    <x v="4"/>
  </r>
  <r>
    <n v="9649"/>
    <s v="CA-2014-150518"/>
    <x v="84"/>
    <x v="81"/>
    <x v="1"/>
    <s v="MW-18220"/>
    <s v="Mitch Webber"/>
    <x v="0"/>
    <x v="0"/>
    <x v="525"/>
    <s v="Minnesota"/>
    <x v="622"/>
    <x v="2"/>
    <x v="539"/>
    <x v="2"/>
    <x v="7"/>
    <x v="539"/>
    <n v="281.97000000000003"/>
    <n v="3"/>
    <n v="0"/>
    <n v="78.951599999999999"/>
    <n v="281.97000000000003"/>
    <n v="0"/>
    <x v="2"/>
    <x v="0"/>
    <s v="Q4"/>
    <x v="4"/>
  </r>
  <r>
    <n v="9650"/>
    <s v="CA-2016-107104"/>
    <x v="491"/>
    <x v="724"/>
    <x v="1"/>
    <s v="MS-17365"/>
    <s v="Maribeth Schnelling"/>
    <x v="0"/>
    <x v="0"/>
    <x v="1"/>
    <s v="California"/>
    <x v="62"/>
    <x v="1"/>
    <x v="1248"/>
    <x v="0"/>
    <x v="0"/>
    <x v="1232"/>
    <n v="3406.6640000000002"/>
    <n v="8"/>
    <n v="0.15"/>
    <n v="160.31360000000001"/>
    <n v="2895.6644000000001"/>
    <n v="510.99959999999999"/>
    <x v="0"/>
    <x v="0"/>
    <s v="Q4"/>
    <x v="3"/>
  </r>
  <r>
    <n v="9651"/>
    <s v="CA-2016-107104"/>
    <x v="491"/>
    <x v="724"/>
    <x v="1"/>
    <s v="MS-17365"/>
    <s v="Maribeth Schnelling"/>
    <x v="0"/>
    <x v="0"/>
    <x v="1"/>
    <s v="California"/>
    <x v="62"/>
    <x v="1"/>
    <x v="1560"/>
    <x v="1"/>
    <x v="6"/>
    <x v="1550"/>
    <n v="37.17"/>
    <n v="9"/>
    <n v="0"/>
    <n v="10.4076"/>
    <n v="37.17"/>
    <n v="0"/>
    <x v="0"/>
    <x v="0"/>
    <s v="Q4"/>
    <x v="3"/>
  </r>
  <r>
    <n v="9652"/>
    <s v="CA-2016-107104"/>
    <x v="491"/>
    <x v="724"/>
    <x v="1"/>
    <s v="MS-17365"/>
    <s v="Maribeth Schnelling"/>
    <x v="0"/>
    <x v="0"/>
    <x v="1"/>
    <s v="California"/>
    <x v="62"/>
    <x v="1"/>
    <x v="791"/>
    <x v="1"/>
    <x v="9"/>
    <x v="789"/>
    <n v="64.959999999999994"/>
    <n v="2"/>
    <n v="0"/>
    <n v="19.488"/>
    <n v="64.959999999999994"/>
    <n v="0"/>
    <x v="0"/>
    <x v="0"/>
    <s v="Q4"/>
    <x v="3"/>
  </r>
  <r>
    <n v="9653"/>
    <s v="CA-2016-107104"/>
    <x v="491"/>
    <x v="724"/>
    <x v="1"/>
    <s v="MS-17365"/>
    <s v="Maribeth Schnelling"/>
    <x v="0"/>
    <x v="0"/>
    <x v="1"/>
    <s v="California"/>
    <x v="62"/>
    <x v="1"/>
    <x v="1071"/>
    <x v="0"/>
    <x v="5"/>
    <x v="1060"/>
    <n v="595.38"/>
    <n v="6"/>
    <n v="0"/>
    <n v="297.69"/>
    <n v="595.38"/>
    <n v="0"/>
    <x v="0"/>
    <x v="0"/>
    <s v="Q4"/>
    <x v="3"/>
  </r>
  <r>
    <n v="9654"/>
    <s v="CA-2017-161893"/>
    <x v="205"/>
    <x v="210"/>
    <x v="1"/>
    <s v="HP-14815"/>
    <s v="Harold Pawlan"/>
    <x v="2"/>
    <x v="0"/>
    <x v="93"/>
    <s v="Arizona"/>
    <x v="115"/>
    <x v="1"/>
    <x v="1580"/>
    <x v="2"/>
    <x v="11"/>
    <x v="1571"/>
    <n v="95.983999999999995"/>
    <n v="2"/>
    <n v="0.2"/>
    <n v="11.997999999999999"/>
    <n v="76.787199999999999"/>
    <n v="19.1968"/>
    <x v="3"/>
    <x v="9"/>
    <s v="Q1"/>
    <x v="2"/>
  </r>
  <r>
    <n v="9655"/>
    <s v="CA-2017-161893"/>
    <x v="205"/>
    <x v="210"/>
    <x v="1"/>
    <s v="HP-14815"/>
    <s v="Harold Pawlan"/>
    <x v="2"/>
    <x v="0"/>
    <x v="93"/>
    <s v="Arizona"/>
    <x v="115"/>
    <x v="1"/>
    <x v="1263"/>
    <x v="1"/>
    <x v="8"/>
    <x v="1247"/>
    <n v="4.9379999999999997"/>
    <n v="2"/>
    <n v="0.7"/>
    <n v="-3.6212"/>
    <n v="1.4814000000000001"/>
    <n v="3.4565999999999995"/>
    <x v="3"/>
    <x v="9"/>
    <s v="Q1"/>
    <x v="2"/>
  </r>
  <r>
    <n v="9656"/>
    <s v="CA-2014-156160"/>
    <x v="358"/>
    <x v="148"/>
    <x v="1"/>
    <s v="AS-10090"/>
    <s v="Adam Shillingsburg"/>
    <x v="0"/>
    <x v="0"/>
    <x v="20"/>
    <s v="New York"/>
    <x v="45"/>
    <x v="3"/>
    <x v="1416"/>
    <x v="0"/>
    <x v="5"/>
    <x v="1403"/>
    <n v="97.44"/>
    <n v="3"/>
    <n v="0"/>
    <n v="35.078400000000002"/>
    <n v="97.44"/>
    <n v="0"/>
    <x v="2"/>
    <x v="8"/>
    <s v="Q3"/>
    <x v="2"/>
  </r>
  <r>
    <n v="9657"/>
    <s v="CA-2014-156160"/>
    <x v="358"/>
    <x v="148"/>
    <x v="1"/>
    <s v="AS-10090"/>
    <s v="Adam Shillingsburg"/>
    <x v="0"/>
    <x v="0"/>
    <x v="20"/>
    <s v="New York"/>
    <x v="45"/>
    <x v="3"/>
    <x v="591"/>
    <x v="1"/>
    <x v="8"/>
    <x v="591"/>
    <n v="3.984"/>
    <n v="1"/>
    <n v="0.2"/>
    <n v="1.3944000000000001"/>
    <n v="3.1872000000000003"/>
    <n v="0.79680000000000006"/>
    <x v="2"/>
    <x v="8"/>
    <s v="Q3"/>
    <x v="2"/>
  </r>
  <r>
    <n v="9658"/>
    <s v="CA-2014-156160"/>
    <x v="358"/>
    <x v="148"/>
    <x v="1"/>
    <s v="AS-10090"/>
    <s v="Adam Shillingsburg"/>
    <x v="0"/>
    <x v="0"/>
    <x v="20"/>
    <s v="New York"/>
    <x v="45"/>
    <x v="3"/>
    <x v="1731"/>
    <x v="1"/>
    <x v="6"/>
    <x v="1718"/>
    <n v="13.04"/>
    <n v="4"/>
    <n v="0"/>
    <n v="5.7375999999999996"/>
    <n v="13.04"/>
    <n v="0"/>
    <x v="2"/>
    <x v="8"/>
    <s v="Q3"/>
    <x v="2"/>
  </r>
  <r>
    <n v="9659"/>
    <s v="CA-2014-156160"/>
    <x v="358"/>
    <x v="148"/>
    <x v="1"/>
    <s v="AS-10090"/>
    <s v="Adam Shillingsburg"/>
    <x v="0"/>
    <x v="0"/>
    <x v="20"/>
    <s v="New York"/>
    <x v="45"/>
    <x v="3"/>
    <x v="1578"/>
    <x v="0"/>
    <x v="1"/>
    <x v="1569"/>
    <n v="579.52800000000002"/>
    <n v="4"/>
    <n v="0.1"/>
    <n v="83.709599999999995"/>
    <n v="521.5752"/>
    <n v="57.952800000000003"/>
    <x v="2"/>
    <x v="8"/>
    <s v="Q3"/>
    <x v="2"/>
  </r>
  <r>
    <n v="9660"/>
    <s v="CA-2014-100860"/>
    <x v="959"/>
    <x v="1029"/>
    <x v="0"/>
    <s v="CS-12505"/>
    <s v="Cindy Stewart"/>
    <x v="0"/>
    <x v="0"/>
    <x v="225"/>
    <s v="California"/>
    <x v="281"/>
    <x v="1"/>
    <x v="1550"/>
    <x v="1"/>
    <x v="2"/>
    <x v="1538"/>
    <n v="18.75"/>
    <n v="5"/>
    <n v="0"/>
    <n v="9"/>
    <n v="18.75"/>
    <n v="0"/>
    <x v="2"/>
    <x v="10"/>
    <s v="Q1"/>
    <x v="4"/>
  </r>
  <r>
    <n v="9661"/>
    <s v="CA-2016-160717"/>
    <x v="112"/>
    <x v="950"/>
    <x v="1"/>
    <s v="ME-17320"/>
    <s v="Maria Etezadi"/>
    <x v="2"/>
    <x v="0"/>
    <x v="443"/>
    <s v="California"/>
    <x v="536"/>
    <x v="1"/>
    <x v="1461"/>
    <x v="2"/>
    <x v="7"/>
    <x v="1447"/>
    <n v="3023.9279999999999"/>
    <n v="9"/>
    <n v="0.2"/>
    <n v="226.7946"/>
    <n v="2419.1424000000002"/>
    <n v="604.78560000000004"/>
    <x v="0"/>
    <x v="1"/>
    <s v="Q2"/>
    <x v="2"/>
  </r>
  <r>
    <n v="9662"/>
    <s v="CA-2016-160717"/>
    <x v="112"/>
    <x v="950"/>
    <x v="1"/>
    <s v="ME-17320"/>
    <s v="Maria Etezadi"/>
    <x v="2"/>
    <x v="0"/>
    <x v="443"/>
    <s v="California"/>
    <x v="536"/>
    <x v="1"/>
    <x v="1556"/>
    <x v="2"/>
    <x v="11"/>
    <x v="1545"/>
    <n v="26.96"/>
    <n v="2"/>
    <n v="0"/>
    <n v="3.7744"/>
    <n v="26.96"/>
    <n v="0"/>
    <x v="0"/>
    <x v="1"/>
    <s v="Q2"/>
    <x v="2"/>
  </r>
  <r>
    <n v="9663"/>
    <s v="CA-2016-160717"/>
    <x v="112"/>
    <x v="950"/>
    <x v="1"/>
    <s v="ME-17320"/>
    <s v="Maria Etezadi"/>
    <x v="2"/>
    <x v="0"/>
    <x v="443"/>
    <s v="California"/>
    <x v="536"/>
    <x v="1"/>
    <x v="256"/>
    <x v="2"/>
    <x v="7"/>
    <x v="257"/>
    <n v="477.6"/>
    <n v="3"/>
    <n v="0.2"/>
    <n v="161.19"/>
    <n v="382.08000000000004"/>
    <n v="95.52000000000001"/>
    <x v="0"/>
    <x v="1"/>
    <s v="Q2"/>
    <x v="2"/>
  </r>
  <r>
    <n v="9664"/>
    <s v="CA-2017-132619"/>
    <x v="515"/>
    <x v="559"/>
    <x v="1"/>
    <s v="MS-17770"/>
    <s v="Maxwell Schwartz"/>
    <x v="0"/>
    <x v="0"/>
    <x v="8"/>
    <s v="California"/>
    <x v="9"/>
    <x v="1"/>
    <x v="557"/>
    <x v="1"/>
    <x v="4"/>
    <x v="556"/>
    <n v="193.95"/>
    <n v="3"/>
    <n v="0"/>
    <n v="9.6974999999999998"/>
    <n v="193.95"/>
    <n v="0"/>
    <x v="3"/>
    <x v="6"/>
    <s v="Q3"/>
    <x v="6"/>
  </r>
  <r>
    <n v="9665"/>
    <s v="US-2015-120957"/>
    <x v="214"/>
    <x v="157"/>
    <x v="3"/>
    <s v="KH-16690"/>
    <s v="Kristen Hastings"/>
    <x v="1"/>
    <x v="0"/>
    <x v="169"/>
    <s v="California"/>
    <x v="215"/>
    <x v="1"/>
    <x v="644"/>
    <x v="1"/>
    <x v="10"/>
    <x v="644"/>
    <n v="12.96"/>
    <n v="2"/>
    <n v="0"/>
    <n v="6.2207999999999997"/>
    <n v="12.96"/>
    <n v="0"/>
    <x v="1"/>
    <x v="4"/>
    <s v="Q4"/>
    <x v="2"/>
  </r>
  <r>
    <n v="9666"/>
    <s v="CA-2017-157448"/>
    <x v="673"/>
    <x v="541"/>
    <x v="1"/>
    <s v="LC-16885"/>
    <s v="Lena Creighton"/>
    <x v="0"/>
    <x v="0"/>
    <x v="1"/>
    <s v="California"/>
    <x v="13"/>
    <x v="1"/>
    <x v="892"/>
    <x v="0"/>
    <x v="5"/>
    <x v="885"/>
    <n v="119.94"/>
    <n v="3"/>
    <n v="0"/>
    <n v="23.988"/>
    <n v="119.94"/>
    <n v="0"/>
    <x v="3"/>
    <x v="0"/>
    <s v="Q4"/>
    <x v="6"/>
  </r>
  <r>
    <n v="9667"/>
    <s v="CA-2017-157448"/>
    <x v="673"/>
    <x v="541"/>
    <x v="1"/>
    <s v="LC-16885"/>
    <s v="Lena Creighton"/>
    <x v="0"/>
    <x v="0"/>
    <x v="1"/>
    <s v="California"/>
    <x v="13"/>
    <x v="1"/>
    <x v="1379"/>
    <x v="0"/>
    <x v="5"/>
    <x v="1364"/>
    <n v="12.42"/>
    <n v="3"/>
    <n v="0"/>
    <n v="4.4711999999999996"/>
    <n v="12.42"/>
    <n v="0"/>
    <x v="3"/>
    <x v="0"/>
    <s v="Q4"/>
    <x v="6"/>
  </r>
  <r>
    <n v="9668"/>
    <s v="CA-2016-126270"/>
    <x v="131"/>
    <x v="132"/>
    <x v="1"/>
    <s v="AF-10870"/>
    <s v="Art Ferguson"/>
    <x v="0"/>
    <x v="0"/>
    <x v="526"/>
    <s v="California"/>
    <x v="623"/>
    <x v="1"/>
    <x v="507"/>
    <x v="1"/>
    <x v="8"/>
    <x v="507"/>
    <n v="18.088000000000001"/>
    <n v="7"/>
    <n v="0.2"/>
    <n v="6.5568999999999997"/>
    <n v="14.470400000000001"/>
    <n v="3.6176000000000004"/>
    <x v="0"/>
    <x v="3"/>
    <s v="Q2"/>
    <x v="3"/>
  </r>
  <r>
    <n v="9669"/>
    <s v="CA-2016-126270"/>
    <x v="131"/>
    <x v="132"/>
    <x v="1"/>
    <s v="AF-10870"/>
    <s v="Art Ferguson"/>
    <x v="0"/>
    <x v="0"/>
    <x v="526"/>
    <s v="California"/>
    <x v="623"/>
    <x v="1"/>
    <x v="244"/>
    <x v="1"/>
    <x v="12"/>
    <x v="245"/>
    <n v="71.97"/>
    <n v="3"/>
    <n v="0"/>
    <n v="35.984999999999999"/>
    <n v="71.97"/>
    <n v="0"/>
    <x v="0"/>
    <x v="3"/>
    <s v="Q2"/>
    <x v="3"/>
  </r>
  <r>
    <n v="9670"/>
    <s v="CA-2017-145275"/>
    <x v="459"/>
    <x v="1324"/>
    <x v="1"/>
    <s v="AH-10465"/>
    <s v="Amy Hunt"/>
    <x v="0"/>
    <x v="0"/>
    <x v="27"/>
    <s v="Alabama"/>
    <x v="33"/>
    <x v="0"/>
    <x v="639"/>
    <x v="1"/>
    <x v="2"/>
    <x v="639"/>
    <n v="14.94"/>
    <n v="3"/>
    <n v="0"/>
    <n v="6.8723999999999998"/>
    <n v="14.94"/>
    <n v="0"/>
    <x v="3"/>
    <x v="3"/>
    <s v="Q2"/>
    <x v="1"/>
  </r>
  <r>
    <n v="9671"/>
    <s v="CA-2015-133396"/>
    <x v="863"/>
    <x v="1243"/>
    <x v="2"/>
    <s v="GK-14620"/>
    <s v="Grace Kelly"/>
    <x v="1"/>
    <x v="0"/>
    <x v="247"/>
    <s v="North Carolina"/>
    <x v="306"/>
    <x v="0"/>
    <x v="1175"/>
    <x v="1"/>
    <x v="6"/>
    <x v="1161"/>
    <n v="64.680000000000007"/>
    <n v="7"/>
    <n v="0.2"/>
    <n v="8.0850000000000009"/>
    <n v="51.744000000000007"/>
    <n v="12.936000000000002"/>
    <x v="1"/>
    <x v="6"/>
    <s v="Q3"/>
    <x v="6"/>
  </r>
  <r>
    <n v="9672"/>
    <s v="US-2017-140312"/>
    <x v="38"/>
    <x v="381"/>
    <x v="1"/>
    <s v="KL-16645"/>
    <s v="Ken Lonsdale"/>
    <x v="0"/>
    <x v="0"/>
    <x v="65"/>
    <s v="California"/>
    <x v="624"/>
    <x v="1"/>
    <x v="895"/>
    <x v="2"/>
    <x v="7"/>
    <x v="888"/>
    <n v="22"/>
    <n v="5"/>
    <n v="0.2"/>
    <n v="1.375"/>
    <n v="17.600000000000001"/>
    <n v="4.4000000000000004"/>
    <x v="3"/>
    <x v="0"/>
    <s v="Q4"/>
    <x v="2"/>
  </r>
  <r>
    <n v="9673"/>
    <s v="CA-2016-114867"/>
    <x v="443"/>
    <x v="470"/>
    <x v="1"/>
    <s v="FM-14290"/>
    <s v="Frank Merwin"/>
    <x v="2"/>
    <x v="0"/>
    <x v="10"/>
    <s v="Pennsylvania"/>
    <x v="105"/>
    <x v="3"/>
    <x v="1231"/>
    <x v="1"/>
    <x v="10"/>
    <x v="1214"/>
    <n v="7.968"/>
    <n v="2"/>
    <n v="0.2"/>
    <n v="2.6892"/>
    <n v="6.3744000000000005"/>
    <n v="1.5936000000000001"/>
    <x v="0"/>
    <x v="4"/>
    <s v="Q4"/>
    <x v="5"/>
  </r>
  <r>
    <n v="9674"/>
    <s v="CA-2016-114867"/>
    <x v="443"/>
    <x v="470"/>
    <x v="1"/>
    <s v="FM-14290"/>
    <s v="Frank Merwin"/>
    <x v="2"/>
    <x v="0"/>
    <x v="10"/>
    <s v="Pennsylvania"/>
    <x v="105"/>
    <x v="3"/>
    <x v="1860"/>
    <x v="2"/>
    <x v="7"/>
    <x v="1848"/>
    <n v="1499.97"/>
    <n v="5"/>
    <n v="0.4"/>
    <n v="-374.99250000000001"/>
    <n v="899.98199999999997"/>
    <n v="599.98800000000006"/>
    <x v="0"/>
    <x v="4"/>
    <s v="Q4"/>
    <x v="5"/>
  </r>
  <r>
    <n v="9675"/>
    <s v="US-2014-164644"/>
    <x v="192"/>
    <x v="885"/>
    <x v="0"/>
    <s v="JL-15850"/>
    <s v="John Lucas"/>
    <x v="0"/>
    <x v="0"/>
    <x v="12"/>
    <s v="Texas"/>
    <x v="14"/>
    <x v="2"/>
    <x v="1291"/>
    <x v="1"/>
    <x v="4"/>
    <x v="1277"/>
    <n v="26.632000000000001"/>
    <n v="1"/>
    <n v="0.2"/>
    <n v="1.3315999999999999"/>
    <n v="21.305600000000002"/>
    <n v="5.3264000000000005"/>
    <x v="2"/>
    <x v="7"/>
    <s v="Q3"/>
    <x v="0"/>
  </r>
  <r>
    <n v="9676"/>
    <s v="CA-2016-137393"/>
    <x v="715"/>
    <x v="761"/>
    <x v="1"/>
    <s v="GM-14500"/>
    <s v="Gene McClure"/>
    <x v="0"/>
    <x v="0"/>
    <x v="329"/>
    <s v="California"/>
    <x v="409"/>
    <x v="1"/>
    <x v="1163"/>
    <x v="0"/>
    <x v="5"/>
    <x v="1150"/>
    <n v="41.6"/>
    <n v="4"/>
    <n v="0"/>
    <n v="14.144"/>
    <n v="41.6"/>
    <n v="0"/>
    <x v="0"/>
    <x v="5"/>
    <s v="Q2"/>
    <x v="5"/>
  </r>
  <r>
    <n v="9677"/>
    <s v="US-2014-120175"/>
    <x v="683"/>
    <x v="544"/>
    <x v="1"/>
    <s v="MC-17635"/>
    <s v="Matthew Clasen"/>
    <x v="1"/>
    <x v="0"/>
    <x v="102"/>
    <s v="Indiana"/>
    <x v="237"/>
    <x v="2"/>
    <x v="761"/>
    <x v="1"/>
    <x v="12"/>
    <x v="760"/>
    <n v="64.02"/>
    <n v="6"/>
    <n v="0"/>
    <n v="29.449200000000001"/>
    <n v="64.02"/>
    <n v="0"/>
    <x v="2"/>
    <x v="0"/>
    <s v="Q4"/>
    <x v="5"/>
  </r>
  <r>
    <n v="9678"/>
    <s v="CA-2016-144785"/>
    <x v="724"/>
    <x v="774"/>
    <x v="1"/>
    <s v="CS-12490"/>
    <s v="Cindy Schnelling"/>
    <x v="1"/>
    <x v="0"/>
    <x v="20"/>
    <s v="New York"/>
    <x v="29"/>
    <x v="3"/>
    <x v="372"/>
    <x v="1"/>
    <x v="6"/>
    <x v="373"/>
    <n v="6.99"/>
    <n v="3"/>
    <n v="0"/>
    <n v="2.0270999999999999"/>
    <n v="6.99"/>
    <n v="0"/>
    <x v="0"/>
    <x v="3"/>
    <s v="Q2"/>
    <x v="2"/>
  </r>
  <r>
    <n v="9679"/>
    <s v="CA-2016-144785"/>
    <x v="724"/>
    <x v="774"/>
    <x v="1"/>
    <s v="CS-12490"/>
    <s v="Cindy Schnelling"/>
    <x v="1"/>
    <x v="0"/>
    <x v="20"/>
    <s v="New York"/>
    <x v="29"/>
    <x v="3"/>
    <x v="1839"/>
    <x v="1"/>
    <x v="14"/>
    <x v="1827"/>
    <n v="6.84"/>
    <n v="1"/>
    <n v="0"/>
    <n v="1.8468"/>
    <n v="6.84"/>
    <n v="0"/>
    <x v="0"/>
    <x v="3"/>
    <s v="Q2"/>
    <x v="2"/>
  </r>
  <r>
    <n v="9680"/>
    <s v="CA-2015-130113"/>
    <x v="17"/>
    <x v="16"/>
    <x v="1"/>
    <s v="AH-10030"/>
    <s v="Aaron Hawkins"/>
    <x v="1"/>
    <x v="0"/>
    <x v="8"/>
    <s v="California"/>
    <x v="34"/>
    <x v="1"/>
    <x v="765"/>
    <x v="1"/>
    <x v="4"/>
    <x v="764"/>
    <n v="323.10000000000002"/>
    <n v="2"/>
    <n v="0"/>
    <n v="61.389000000000003"/>
    <n v="323.10000000000002"/>
    <n v="0"/>
    <x v="1"/>
    <x v="4"/>
    <s v="Q4"/>
    <x v="1"/>
  </r>
  <r>
    <n v="9681"/>
    <s v="CA-2015-130113"/>
    <x v="17"/>
    <x v="16"/>
    <x v="1"/>
    <s v="AH-10030"/>
    <s v="Aaron Hawkins"/>
    <x v="1"/>
    <x v="0"/>
    <x v="8"/>
    <s v="California"/>
    <x v="34"/>
    <x v="1"/>
    <x v="918"/>
    <x v="2"/>
    <x v="7"/>
    <x v="910"/>
    <n v="668.16"/>
    <n v="9"/>
    <n v="0.2"/>
    <n v="75.168000000000006"/>
    <n v="534.52800000000002"/>
    <n v="133.63200000000001"/>
    <x v="1"/>
    <x v="4"/>
    <s v="Q4"/>
    <x v="1"/>
  </r>
  <r>
    <n v="9682"/>
    <s v="CA-2017-122770"/>
    <x v="1096"/>
    <x v="867"/>
    <x v="1"/>
    <s v="EP-13915"/>
    <s v="Emily Phan"/>
    <x v="0"/>
    <x v="0"/>
    <x v="8"/>
    <s v="California"/>
    <x v="34"/>
    <x v="1"/>
    <x v="1363"/>
    <x v="1"/>
    <x v="2"/>
    <x v="1349"/>
    <n v="8.64"/>
    <n v="3"/>
    <n v="0"/>
    <n v="4.2336"/>
    <n v="8.64"/>
    <n v="0"/>
    <x v="3"/>
    <x v="4"/>
    <s v="Q4"/>
    <x v="4"/>
  </r>
  <r>
    <n v="9683"/>
    <s v="CA-2017-122770"/>
    <x v="1096"/>
    <x v="867"/>
    <x v="1"/>
    <s v="EP-13915"/>
    <s v="Emily Phan"/>
    <x v="0"/>
    <x v="0"/>
    <x v="8"/>
    <s v="California"/>
    <x v="34"/>
    <x v="1"/>
    <x v="860"/>
    <x v="1"/>
    <x v="10"/>
    <x v="854"/>
    <n v="38.880000000000003"/>
    <n v="6"/>
    <n v="0"/>
    <n v="18.662400000000002"/>
    <n v="38.880000000000003"/>
    <n v="0"/>
    <x v="3"/>
    <x v="4"/>
    <s v="Q4"/>
    <x v="4"/>
  </r>
  <r>
    <n v="9684"/>
    <s v="CA-2017-122770"/>
    <x v="1096"/>
    <x v="867"/>
    <x v="1"/>
    <s v="EP-13915"/>
    <s v="Emily Phan"/>
    <x v="0"/>
    <x v="0"/>
    <x v="8"/>
    <s v="California"/>
    <x v="34"/>
    <x v="1"/>
    <x v="1001"/>
    <x v="0"/>
    <x v="5"/>
    <x v="1253"/>
    <n v="201.04"/>
    <n v="8"/>
    <n v="0"/>
    <n v="54.280799999999999"/>
    <n v="201.04"/>
    <n v="0"/>
    <x v="3"/>
    <x v="4"/>
    <s v="Q4"/>
    <x v="4"/>
  </r>
  <r>
    <n v="9685"/>
    <s v="CA-2017-122770"/>
    <x v="1096"/>
    <x v="867"/>
    <x v="1"/>
    <s v="EP-13915"/>
    <s v="Emily Phan"/>
    <x v="0"/>
    <x v="0"/>
    <x v="8"/>
    <s v="California"/>
    <x v="34"/>
    <x v="1"/>
    <x v="1641"/>
    <x v="1"/>
    <x v="10"/>
    <x v="1631"/>
    <n v="12.96"/>
    <n v="2"/>
    <n v="0"/>
    <n v="6.3503999999999996"/>
    <n v="12.96"/>
    <n v="0"/>
    <x v="3"/>
    <x v="4"/>
    <s v="Q4"/>
    <x v="4"/>
  </r>
  <r>
    <n v="9686"/>
    <s v="CA-2017-118668"/>
    <x v="460"/>
    <x v="505"/>
    <x v="0"/>
    <s v="FW-14395"/>
    <s v="Fred Wasserman"/>
    <x v="1"/>
    <x v="0"/>
    <x v="1"/>
    <s v="California"/>
    <x v="3"/>
    <x v="1"/>
    <x v="1350"/>
    <x v="2"/>
    <x v="11"/>
    <x v="1336"/>
    <n v="16.59"/>
    <n v="1"/>
    <n v="0"/>
    <n v="5.8064999999999998"/>
    <n v="16.59"/>
    <n v="0"/>
    <x v="3"/>
    <x v="9"/>
    <s v="Q1"/>
    <x v="2"/>
  </r>
  <r>
    <n v="9687"/>
    <s v="CA-2017-116498"/>
    <x v="1109"/>
    <x v="1081"/>
    <x v="1"/>
    <s v="KA-16525"/>
    <s v="Kelly Andreada"/>
    <x v="0"/>
    <x v="0"/>
    <x v="70"/>
    <s v="California"/>
    <x v="88"/>
    <x v="1"/>
    <x v="628"/>
    <x v="1"/>
    <x v="6"/>
    <x v="628"/>
    <n v="35.1"/>
    <n v="6"/>
    <n v="0"/>
    <n v="10.179"/>
    <n v="35.1"/>
    <n v="0"/>
    <x v="3"/>
    <x v="5"/>
    <s v="Q2"/>
    <x v="0"/>
  </r>
  <r>
    <n v="9688"/>
    <s v="US-2017-130603"/>
    <x v="1033"/>
    <x v="299"/>
    <x v="1"/>
    <s v="SC-20050"/>
    <s v="Sample Company A"/>
    <x v="2"/>
    <x v="0"/>
    <x v="81"/>
    <s v="Texas"/>
    <x v="174"/>
    <x v="2"/>
    <x v="625"/>
    <x v="1"/>
    <x v="8"/>
    <x v="625"/>
    <n v="11.646000000000001"/>
    <n v="9"/>
    <n v="0.8"/>
    <n v="-17.469000000000001"/>
    <n v="2.3291999999999997"/>
    <n v="9.3168000000000006"/>
    <x v="3"/>
    <x v="8"/>
    <s v="Q3"/>
    <x v="3"/>
  </r>
  <r>
    <n v="9689"/>
    <s v="US-2017-135986"/>
    <x v="308"/>
    <x v="327"/>
    <x v="1"/>
    <s v="PG-18895"/>
    <s v="Paul Gonzalez"/>
    <x v="0"/>
    <x v="0"/>
    <x v="102"/>
    <s v="Virginia"/>
    <x v="195"/>
    <x v="0"/>
    <x v="1483"/>
    <x v="1"/>
    <x v="10"/>
    <x v="1470"/>
    <n v="32.4"/>
    <n v="5"/>
    <n v="0"/>
    <n v="15.552"/>
    <n v="32.4"/>
    <n v="0"/>
    <x v="3"/>
    <x v="1"/>
    <s v="Q2"/>
    <x v="0"/>
  </r>
  <r>
    <n v="9690"/>
    <s v="US-2017-135986"/>
    <x v="308"/>
    <x v="327"/>
    <x v="1"/>
    <s v="PG-18895"/>
    <s v="Paul Gonzalez"/>
    <x v="0"/>
    <x v="0"/>
    <x v="102"/>
    <s v="Virginia"/>
    <x v="195"/>
    <x v="0"/>
    <x v="1419"/>
    <x v="2"/>
    <x v="7"/>
    <x v="1407"/>
    <n v="503.96"/>
    <n v="4"/>
    <n v="0"/>
    <n v="125.99"/>
    <n v="503.96"/>
    <n v="0"/>
    <x v="3"/>
    <x v="1"/>
    <s v="Q2"/>
    <x v="0"/>
  </r>
  <r>
    <n v="9691"/>
    <s v="CA-2017-140536"/>
    <x v="1095"/>
    <x v="710"/>
    <x v="2"/>
    <s v="TA-21385"/>
    <s v="Tom Ashbrook"/>
    <x v="2"/>
    <x v="0"/>
    <x v="20"/>
    <s v="New York"/>
    <x v="45"/>
    <x v="3"/>
    <x v="824"/>
    <x v="1"/>
    <x v="6"/>
    <x v="820"/>
    <n v="7.04"/>
    <n v="4"/>
    <n v="0"/>
    <n v="2.0415999999999999"/>
    <n v="7.04"/>
    <n v="0"/>
    <x v="3"/>
    <x v="3"/>
    <s v="Q2"/>
    <x v="0"/>
  </r>
  <r>
    <n v="9692"/>
    <s v="CA-2015-130183"/>
    <x v="50"/>
    <x v="50"/>
    <x v="1"/>
    <s v="PO-18850"/>
    <s v="Patrick O'Brill"/>
    <x v="0"/>
    <x v="0"/>
    <x v="12"/>
    <s v="Texas"/>
    <x v="16"/>
    <x v="2"/>
    <x v="789"/>
    <x v="0"/>
    <x v="0"/>
    <x v="787"/>
    <n v="613.99919999999997"/>
    <n v="3"/>
    <n v="0.32"/>
    <n v="-18.058800000000002"/>
    <n v="417.51945599999993"/>
    <n v="196.47974399999998"/>
    <x v="1"/>
    <x v="0"/>
    <s v="Q4"/>
    <x v="5"/>
  </r>
  <r>
    <n v="9693"/>
    <s v="CA-2015-107902"/>
    <x v="834"/>
    <x v="756"/>
    <x v="1"/>
    <s v="SM-20950"/>
    <s v="Suzanne McNair"/>
    <x v="1"/>
    <x v="0"/>
    <x v="54"/>
    <s v="Connecticut"/>
    <x v="69"/>
    <x v="3"/>
    <x v="1354"/>
    <x v="1"/>
    <x v="4"/>
    <x v="1340"/>
    <n v="470.36"/>
    <n v="11"/>
    <n v="0"/>
    <n v="122.2936"/>
    <n v="470.36"/>
    <n v="0"/>
    <x v="1"/>
    <x v="6"/>
    <s v="Q3"/>
    <x v="5"/>
  </r>
  <r>
    <n v="9694"/>
    <s v="CA-2017-130148"/>
    <x v="241"/>
    <x v="938"/>
    <x v="0"/>
    <s v="NK-18490"/>
    <s v="Neil Knudson"/>
    <x v="2"/>
    <x v="0"/>
    <x v="8"/>
    <s v="California"/>
    <x v="94"/>
    <x v="1"/>
    <x v="1262"/>
    <x v="1"/>
    <x v="10"/>
    <x v="1246"/>
    <n v="31.08"/>
    <n v="6"/>
    <n v="0"/>
    <n v="15.229200000000001"/>
    <n v="31.08"/>
    <n v="0"/>
    <x v="3"/>
    <x v="8"/>
    <s v="Q3"/>
    <x v="1"/>
  </r>
  <r>
    <n v="9695"/>
    <s v="CA-2017-130148"/>
    <x v="241"/>
    <x v="938"/>
    <x v="0"/>
    <s v="NK-18490"/>
    <s v="Neil Knudson"/>
    <x v="2"/>
    <x v="0"/>
    <x v="8"/>
    <s v="California"/>
    <x v="94"/>
    <x v="1"/>
    <x v="503"/>
    <x v="1"/>
    <x v="14"/>
    <x v="503"/>
    <n v="7.3"/>
    <n v="2"/>
    <n v="0"/>
    <n v="2.19"/>
    <n v="7.3"/>
    <n v="0"/>
    <x v="3"/>
    <x v="8"/>
    <s v="Q3"/>
    <x v="1"/>
  </r>
  <r>
    <n v="9696"/>
    <s v="US-2016-151260"/>
    <x v="25"/>
    <x v="906"/>
    <x v="2"/>
    <s v="SC-20695"/>
    <s v="Steve Chapman"/>
    <x v="1"/>
    <x v="0"/>
    <x v="24"/>
    <s v="Ohio"/>
    <x v="157"/>
    <x v="3"/>
    <x v="9"/>
    <x v="1"/>
    <x v="9"/>
    <x v="9"/>
    <n v="73.536000000000001"/>
    <n v="4"/>
    <n v="0.2"/>
    <n v="9.1920000000000002"/>
    <n v="58.828800000000001"/>
    <n v="14.7072"/>
    <x v="0"/>
    <x v="4"/>
    <s v="Q4"/>
    <x v="1"/>
  </r>
  <r>
    <n v="9697"/>
    <s v="CA-2014-144281"/>
    <x v="1226"/>
    <x v="1228"/>
    <x v="0"/>
    <s v="HK-14890"/>
    <s v="Heather Kirkland"/>
    <x v="1"/>
    <x v="0"/>
    <x v="66"/>
    <s v="Michigan"/>
    <x v="151"/>
    <x v="2"/>
    <x v="508"/>
    <x v="1"/>
    <x v="2"/>
    <x v="508"/>
    <n v="491.55"/>
    <n v="5"/>
    <n v="0"/>
    <n v="240.8595"/>
    <n v="491.55"/>
    <n v="0"/>
    <x v="2"/>
    <x v="1"/>
    <s v="Q2"/>
    <x v="0"/>
  </r>
  <r>
    <n v="9698"/>
    <s v="CA-2016-122511"/>
    <x v="21"/>
    <x v="366"/>
    <x v="3"/>
    <s v="BT-11485"/>
    <s v="Brad Thomas"/>
    <x v="2"/>
    <x v="0"/>
    <x v="10"/>
    <s v="Pennsylvania"/>
    <x v="11"/>
    <x v="3"/>
    <x v="1183"/>
    <x v="0"/>
    <x v="5"/>
    <x v="1169"/>
    <n v="30.335999999999999"/>
    <n v="4"/>
    <n v="0.2"/>
    <n v="9.48"/>
    <n v="24.268799999999999"/>
    <n v="6.0671999999999997"/>
    <x v="0"/>
    <x v="10"/>
    <s v="Q1"/>
    <x v="5"/>
  </r>
  <r>
    <n v="9699"/>
    <s v="CA-2017-154116"/>
    <x v="934"/>
    <x v="857"/>
    <x v="1"/>
    <s v="KM-16660"/>
    <s v="Khloe Miller"/>
    <x v="0"/>
    <x v="0"/>
    <x v="75"/>
    <s v="California"/>
    <x v="95"/>
    <x v="1"/>
    <x v="229"/>
    <x v="1"/>
    <x v="10"/>
    <x v="230"/>
    <n v="22.83"/>
    <n v="3"/>
    <n v="0"/>
    <n v="10.7301"/>
    <n v="22.83"/>
    <n v="0"/>
    <x v="3"/>
    <x v="4"/>
    <s v="Q4"/>
    <x v="5"/>
  </r>
  <r>
    <n v="9700"/>
    <s v="CA-2017-154116"/>
    <x v="934"/>
    <x v="857"/>
    <x v="1"/>
    <s v="KM-16660"/>
    <s v="Khloe Miller"/>
    <x v="0"/>
    <x v="0"/>
    <x v="75"/>
    <s v="California"/>
    <x v="95"/>
    <x v="1"/>
    <x v="1825"/>
    <x v="1"/>
    <x v="9"/>
    <x v="1813"/>
    <n v="54.32"/>
    <n v="4"/>
    <n v="0"/>
    <n v="16.295999999999999"/>
    <n v="54.32"/>
    <n v="0"/>
    <x v="3"/>
    <x v="4"/>
    <s v="Q4"/>
    <x v="5"/>
  </r>
  <r>
    <n v="9701"/>
    <s v="CA-2017-154116"/>
    <x v="934"/>
    <x v="857"/>
    <x v="1"/>
    <s v="KM-16660"/>
    <s v="Khloe Miller"/>
    <x v="0"/>
    <x v="0"/>
    <x v="75"/>
    <s v="California"/>
    <x v="95"/>
    <x v="1"/>
    <x v="1361"/>
    <x v="2"/>
    <x v="7"/>
    <x v="1347"/>
    <n v="196.77600000000001"/>
    <n v="3"/>
    <n v="0.2"/>
    <n v="14.7582"/>
    <n v="157.42080000000001"/>
    <n v="39.355200000000004"/>
    <x v="3"/>
    <x v="4"/>
    <s v="Q4"/>
    <x v="5"/>
  </r>
  <r>
    <n v="9702"/>
    <s v="CA-2016-105291"/>
    <x v="859"/>
    <x v="271"/>
    <x v="1"/>
    <s v="SP-20920"/>
    <s v="Susan Pistek"/>
    <x v="0"/>
    <x v="0"/>
    <x v="527"/>
    <s v="California"/>
    <x v="625"/>
    <x v="1"/>
    <x v="804"/>
    <x v="1"/>
    <x v="13"/>
    <x v="802"/>
    <n v="3.62"/>
    <n v="2"/>
    <n v="0"/>
    <n v="1.1946000000000001"/>
    <n v="3.62"/>
    <n v="0"/>
    <x v="0"/>
    <x v="2"/>
    <s v="Q4"/>
    <x v="1"/>
  </r>
  <r>
    <n v="9703"/>
    <s v="CA-2017-147032"/>
    <x v="689"/>
    <x v="460"/>
    <x v="1"/>
    <s v="LB-16795"/>
    <s v="Laurel Beltran"/>
    <x v="2"/>
    <x v="0"/>
    <x v="40"/>
    <s v="Delaware"/>
    <x v="49"/>
    <x v="3"/>
    <x v="96"/>
    <x v="1"/>
    <x v="10"/>
    <x v="96"/>
    <n v="11.54"/>
    <n v="1"/>
    <n v="0"/>
    <n v="5.5392000000000001"/>
    <n v="11.54"/>
    <n v="0"/>
    <x v="3"/>
    <x v="7"/>
    <s v="Q3"/>
    <x v="2"/>
  </r>
  <r>
    <n v="9704"/>
    <s v="CA-2017-147032"/>
    <x v="689"/>
    <x v="460"/>
    <x v="1"/>
    <s v="LB-16795"/>
    <s v="Laurel Beltran"/>
    <x v="2"/>
    <x v="0"/>
    <x v="40"/>
    <s v="Delaware"/>
    <x v="49"/>
    <x v="3"/>
    <x v="13"/>
    <x v="1"/>
    <x v="8"/>
    <x v="13"/>
    <n v="849.95"/>
    <n v="5"/>
    <n v="0"/>
    <n v="390.97699999999998"/>
    <n v="849.95"/>
    <n v="0"/>
    <x v="3"/>
    <x v="7"/>
    <s v="Q3"/>
    <x v="2"/>
  </r>
  <r>
    <n v="9705"/>
    <s v="CA-2017-147032"/>
    <x v="689"/>
    <x v="460"/>
    <x v="1"/>
    <s v="LB-16795"/>
    <s v="Laurel Beltran"/>
    <x v="2"/>
    <x v="0"/>
    <x v="40"/>
    <s v="Delaware"/>
    <x v="49"/>
    <x v="3"/>
    <x v="1812"/>
    <x v="1"/>
    <x v="8"/>
    <x v="1802"/>
    <n v="11.01"/>
    <n v="3"/>
    <n v="0"/>
    <n v="5.3948999999999998"/>
    <n v="11.01"/>
    <n v="0"/>
    <x v="3"/>
    <x v="7"/>
    <s v="Q3"/>
    <x v="2"/>
  </r>
  <r>
    <n v="9706"/>
    <s v="CA-2017-125990"/>
    <x v="15"/>
    <x v="15"/>
    <x v="1"/>
    <s v="JS-16030"/>
    <s v="Joy Smith"/>
    <x v="0"/>
    <x v="0"/>
    <x v="8"/>
    <s v="California"/>
    <x v="34"/>
    <x v="1"/>
    <x v="729"/>
    <x v="1"/>
    <x v="8"/>
    <x v="728"/>
    <n v="39.624000000000002"/>
    <n v="3"/>
    <n v="0.2"/>
    <n v="13.868399999999999"/>
    <n v="31.699200000000005"/>
    <n v="7.9248000000000012"/>
    <x v="3"/>
    <x v="2"/>
    <s v="Q4"/>
    <x v="6"/>
  </r>
  <r>
    <n v="9707"/>
    <s v="CA-2016-161746"/>
    <x v="147"/>
    <x v="434"/>
    <x v="1"/>
    <s v="CS-11950"/>
    <s v="Carlos Soltero"/>
    <x v="0"/>
    <x v="0"/>
    <x v="1"/>
    <s v="California"/>
    <x v="62"/>
    <x v="1"/>
    <x v="1719"/>
    <x v="0"/>
    <x v="1"/>
    <x v="1706"/>
    <n v="242.136"/>
    <n v="3"/>
    <n v="0.2"/>
    <n v="12.1068"/>
    <n v="193.7088"/>
    <n v="48.427199999999999"/>
    <x v="0"/>
    <x v="2"/>
    <s v="Q4"/>
    <x v="5"/>
  </r>
  <r>
    <n v="9708"/>
    <s v="CA-2016-161746"/>
    <x v="147"/>
    <x v="434"/>
    <x v="1"/>
    <s v="CS-11950"/>
    <s v="Carlos Soltero"/>
    <x v="0"/>
    <x v="0"/>
    <x v="1"/>
    <s v="California"/>
    <x v="62"/>
    <x v="1"/>
    <x v="105"/>
    <x v="1"/>
    <x v="6"/>
    <x v="105"/>
    <n v="12.39"/>
    <n v="3"/>
    <n v="0"/>
    <n v="5.6993999999999998"/>
    <n v="12.39"/>
    <n v="0"/>
    <x v="0"/>
    <x v="2"/>
    <s v="Q4"/>
    <x v="5"/>
  </r>
  <r>
    <n v="9709"/>
    <s v="CA-2016-161746"/>
    <x v="147"/>
    <x v="434"/>
    <x v="1"/>
    <s v="CS-11950"/>
    <s v="Carlos Soltero"/>
    <x v="0"/>
    <x v="0"/>
    <x v="1"/>
    <s v="California"/>
    <x v="62"/>
    <x v="1"/>
    <x v="1611"/>
    <x v="0"/>
    <x v="5"/>
    <x v="1602"/>
    <n v="19.96"/>
    <n v="2"/>
    <n v="0"/>
    <n v="5.5888"/>
    <n v="19.96"/>
    <n v="0"/>
    <x v="0"/>
    <x v="2"/>
    <s v="Q4"/>
    <x v="5"/>
  </r>
  <r>
    <n v="9710"/>
    <s v="CA-2016-161746"/>
    <x v="147"/>
    <x v="434"/>
    <x v="1"/>
    <s v="CS-11950"/>
    <s v="Carlos Soltero"/>
    <x v="0"/>
    <x v="0"/>
    <x v="1"/>
    <s v="California"/>
    <x v="62"/>
    <x v="1"/>
    <x v="418"/>
    <x v="1"/>
    <x v="4"/>
    <x v="418"/>
    <n v="340.92"/>
    <n v="3"/>
    <n v="0"/>
    <n v="3.4091999999999998"/>
    <n v="340.92"/>
    <n v="0"/>
    <x v="0"/>
    <x v="2"/>
    <s v="Q4"/>
    <x v="5"/>
  </r>
  <r>
    <n v="9711"/>
    <s v="CA-2014-114251"/>
    <x v="1127"/>
    <x v="1105"/>
    <x v="1"/>
    <s v="MD-17350"/>
    <s v="Maribeth Dona"/>
    <x v="0"/>
    <x v="0"/>
    <x v="10"/>
    <s v="Pennsylvania"/>
    <x v="105"/>
    <x v="3"/>
    <x v="1304"/>
    <x v="0"/>
    <x v="5"/>
    <x v="1289"/>
    <n v="273.56799999999998"/>
    <n v="2"/>
    <n v="0.2"/>
    <n v="-34.195999999999998"/>
    <n v="218.8544"/>
    <n v="54.7136"/>
    <x v="2"/>
    <x v="0"/>
    <s v="Q4"/>
    <x v="4"/>
  </r>
  <r>
    <n v="9712"/>
    <s v="CA-2014-114251"/>
    <x v="1127"/>
    <x v="1105"/>
    <x v="1"/>
    <s v="MD-17350"/>
    <s v="Maribeth Dona"/>
    <x v="0"/>
    <x v="0"/>
    <x v="10"/>
    <s v="Pennsylvania"/>
    <x v="105"/>
    <x v="3"/>
    <x v="715"/>
    <x v="1"/>
    <x v="8"/>
    <x v="714"/>
    <n v="13.194000000000001"/>
    <n v="2"/>
    <n v="0.7"/>
    <n v="-8.7959999999999994"/>
    <n v="3.9582000000000011"/>
    <n v="9.2357999999999993"/>
    <x v="2"/>
    <x v="0"/>
    <s v="Q4"/>
    <x v="4"/>
  </r>
  <r>
    <n v="9713"/>
    <s v="CA-2014-114251"/>
    <x v="1127"/>
    <x v="1105"/>
    <x v="1"/>
    <s v="MD-17350"/>
    <s v="Maribeth Dona"/>
    <x v="0"/>
    <x v="0"/>
    <x v="10"/>
    <s v="Pennsylvania"/>
    <x v="105"/>
    <x v="3"/>
    <x v="906"/>
    <x v="1"/>
    <x v="4"/>
    <x v="898"/>
    <n v="1080.096"/>
    <n v="6"/>
    <n v="0.2"/>
    <n v="-94.508399999999995"/>
    <n v="864.07680000000005"/>
    <n v="216.01920000000001"/>
    <x v="2"/>
    <x v="0"/>
    <s v="Q4"/>
    <x v="4"/>
  </r>
  <r>
    <n v="9714"/>
    <s v="CA-2014-114251"/>
    <x v="1127"/>
    <x v="1105"/>
    <x v="1"/>
    <s v="MD-17350"/>
    <s v="Maribeth Dona"/>
    <x v="0"/>
    <x v="0"/>
    <x v="10"/>
    <s v="Pennsylvania"/>
    <x v="105"/>
    <x v="3"/>
    <x v="553"/>
    <x v="2"/>
    <x v="11"/>
    <x v="552"/>
    <n v="51.56"/>
    <n v="5"/>
    <n v="0.2"/>
    <n v="-6.4450000000000003"/>
    <n v="41.248000000000005"/>
    <n v="10.312000000000001"/>
    <x v="2"/>
    <x v="0"/>
    <s v="Q4"/>
    <x v="4"/>
  </r>
  <r>
    <n v="9715"/>
    <s v="CA-2014-114251"/>
    <x v="1127"/>
    <x v="1105"/>
    <x v="1"/>
    <s v="MD-17350"/>
    <s v="Maribeth Dona"/>
    <x v="0"/>
    <x v="0"/>
    <x v="10"/>
    <s v="Pennsylvania"/>
    <x v="105"/>
    <x v="3"/>
    <x v="1312"/>
    <x v="2"/>
    <x v="11"/>
    <x v="1298"/>
    <n v="58.415999999999997"/>
    <n v="2"/>
    <n v="0.2"/>
    <n v="16.794599999999999"/>
    <n v="46.732799999999997"/>
    <n v="11.683199999999999"/>
    <x v="2"/>
    <x v="0"/>
    <s v="Q4"/>
    <x v="4"/>
  </r>
  <r>
    <n v="9716"/>
    <s v="CA-2016-116379"/>
    <x v="77"/>
    <x v="357"/>
    <x v="1"/>
    <s v="LD-17005"/>
    <s v="Lisa DeCherney"/>
    <x v="0"/>
    <x v="0"/>
    <x v="8"/>
    <s v="California"/>
    <x v="34"/>
    <x v="1"/>
    <x v="379"/>
    <x v="1"/>
    <x v="8"/>
    <x v="380"/>
    <n v="57.584000000000003"/>
    <n v="2"/>
    <n v="0.2"/>
    <n v="20.154399999999999"/>
    <n v="46.067200000000007"/>
    <n v="11.516800000000002"/>
    <x v="0"/>
    <x v="0"/>
    <s v="Q4"/>
    <x v="2"/>
  </r>
  <r>
    <n v="9717"/>
    <s v="US-2016-144477"/>
    <x v="399"/>
    <x v="1128"/>
    <x v="0"/>
    <s v="DB-13270"/>
    <s v="Deborah Brumfield"/>
    <x v="2"/>
    <x v="0"/>
    <x v="10"/>
    <s v="Pennsylvania"/>
    <x v="63"/>
    <x v="3"/>
    <x v="1759"/>
    <x v="1"/>
    <x v="6"/>
    <x v="1748"/>
    <n v="37.311999999999998"/>
    <n v="4"/>
    <n v="0.2"/>
    <n v="2.7984"/>
    <n v="29.849599999999999"/>
    <n v="7.4623999999999997"/>
    <x v="0"/>
    <x v="6"/>
    <s v="Q3"/>
    <x v="5"/>
  </r>
  <r>
    <n v="9718"/>
    <s v="CA-2016-108210"/>
    <x v="198"/>
    <x v="388"/>
    <x v="3"/>
    <s v="AT-10735"/>
    <s v="Annie Thurman"/>
    <x v="0"/>
    <x v="0"/>
    <x v="12"/>
    <s v="Texas"/>
    <x v="16"/>
    <x v="2"/>
    <x v="125"/>
    <x v="2"/>
    <x v="7"/>
    <x v="126"/>
    <n v="79.959999999999994"/>
    <n v="5"/>
    <n v="0.2"/>
    <n v="7.9960000000000004"/>
    <n v="63.967999999999996"/>
    <n v="15.991999999999999"/>
    <x v="0"/>
    <x v="5"/>
    <s v="Q2"/>
    <x v="2"/>
  </r>
  <r>
    <n v="9719"/>
    <s v="CA-2016-108210"/>
    <x v="198"/>
    <x v="388"/>
    <x v="3"/>
    <s v="AT-10735"/>
    <s v="Annie Thurman"/>
    <x v="0"/>
    <x v="0"/>
    <x v="12"/>
    <s v="Texas"/>
    <x v="16"/>
    <x v="2"/>
    <x v="201"/>
    <x v="2"/>
    <x v="11"/>
    <x v="202"/>
    <n v="223.96"/>
    <n v="5"/>
    <n v="0.2"/>
    <n v="11.198"/>
    <n v="179.16800000000001"/>
    <n v="44.792000000000002"/>
    <x v="0"/>
    <x v="5"/>
    <s v="Q2"/>
    <x v="2"/>
  </r>
  <r>
    <n v="9720"/>
    <s v="CA-2017-166835"/>
    <x v="105"/>
    <x v="773"/>
    <x v="0"/>
    <s v="DK-13375"/>
    <s v="Dennis Kane"/>
    <x v="0"/>
    <x v="0"/>
    <x v="152"/>
    <s v="Pennsylvania"/>
    <x v="207"/>
    <x v="3"/>
    <x v="942"/>
    <x v="1"/>
    <x v="4"/>
    <x v="935"/>
    <n v="221.024"/>
    <n v="2"/>
    <n v="0.2"/>
    <n v="-55.256"/>
    <n v="176.81920000000002"/>
    <n v="44.204800000000006"/>
    <x v="3"/>
    <x v="0"/>
    <s v="Q4"/>
    <x v="1"/>
  </r>
  <r>
    <n v="9721"/>
    <s v="CA-2016-119641"/>
    <x v="897"/>
    <x v="750"/>
    <x v="1"/>
    <s v="CS-12250"/>
    <s v="Chris Selesnick"/>
    <x v="1"/>
    <x v="0"/>
    <x v="124"/>
    <s v="Wisconsin"/>
    <x v="156"/>
    <x v="2"/>
    <x v="1462"/>
    <x v="0"/>
    <x v="5"/>
    <x v="1448"/>
    <n v="18.96"/>
    <n v="2"/>
    <n v="0"/>
    <n v="7.5839999999999996"/>
    <n v="18.96"/>
    <n v="0"/>
    <x v="0"/>
    <x v="8"/>
    <s v="Q3"/>
    <x v="6"/>
  </r>
  <r>
    <n v="9722"/>
    <s v="CA-2016-105781"/>
    <x v="595"/>
    <x v="633"/>
    <x v="1"/>
    <s v="JF-15565"/>
    <s v="Jill Fjeld"/>
    <x v="0"/>
    <x v="0"/>
    <x v="20"/>
    <s v="New York"/>
    <x v="23"/>
    <x v="3"/>
    <x v="1708"/>
    <x v="0"/>
    <x v="1"/>
    <x v="1697"/>
    <n v="326.64600000000002"/>
    <n v="3"/>
    <n v="0.1"/>
    <n v="39.923400000000001"/>
    <n v="293.98140000000001"/>
    <n v="32.6646"/>
    <x v="0"/>
    <x v="11"/>
    <s v="Q1"/>
    <x v="0"/>
  </r>
  <r>
    <n v="9723"/>
    <s v="CA-2016-105781"/>
    <x v="595"/>
    <x v="633"/>
    <x v="1"/>
    <s v="JF-15565"/>
    <s v="Jill Fjeld"/>
    <x v="0"/>
    <x v="0"/>
    <x v="20"/>
    <s v="New York"/>
    <x v="23"/>
    <x v="3"/>
    <x v="246"/>
    <x v="2"/>
    <x v="11"/>
    <x v="247"/>
    <n v="89.97"/>
    <n v="3"/>
    <n v="0"/>
    <n v="39.586799999999997"/>
    <n v="89.97"/>
    <n v="0"/>
    <x v="0"/>
    <x v="11"/>
    <s v="Q1"/>
    <x v="0"/>
  </r>
  <r>
    <n v="9724"/>
    <s v="CA-2014-101364"/>
    <x v="1091"/>
    <x v="166"/>
    <x v="1"/>
    <s v="TW-21025"/>
    <s v="Tamara Willingham"/>
    <x v="2"/>
    <x v="0"/>
    <x v="20"/>
    <s v="New York"/>
    <x v="164"/>
    <x v="3"/>
    <x v="697"/>
    <x v="1"/>
    <x v="8"/>
    <x v="697"/>
    <n v="296.71199999999999"/>
    <n v="13"/>
    <n v="0.2"/>
    <n v="100.1403"/>
    <n v="237.36959999999999"/>
    <n v="59.342399999999998"/>
    <x v="2"/>
    <x v="4"/>
    <s v="Q4"/>
    <x v="2"/>
  </r>
  <r>
    <n v="9725"/>
    <s v="CA-2015-117898"/>
    <x v="901"/>
    <x v="223"/>
    <x v="1"/>
    <s v="TB-21250"/>
    <s v="Tim Brockman"/>
    <x v="0"/>
    <x v="0"/>
    <x v="41"/>
    <s v="Illinois"/>
    <x v="50"/>
    <x v="2"/>
    <x v="661"/>
    <x v="1"/>
    <x v="12"/>
    <x v="661"/>
    <n v="12.224"/>
    <n v="2"/>
    <n v="0.2"/>
    <n v="4.4311999999999996"/>
    <n v="9.7792000000000012"/>
    <n v="2.4448000000000003"/>
    <x v="1"/>
    <x v="4"/>
    <s v="Q4"/>
    <x v="3"/>
  </r>
  <r>
    <n v="9726"/>
    <s v="CA-2017-142293"/>
    <x v="697"/>
    <x v="295"/>
    <x v="2"/>
    <s v="SC-20380"/>
    <s v="Shahid Collister"/>
    <x v="0"/>
    <x v="0"/>
    <x v="394"/>
    <s v="Idaho"/>
    <x v="479"/>
    <x v="1"/>
    <x v="1016"/>
    <x v="2"/>
    <x v="11"/>
    <x v="1007"/>
    <n v="89.97"/>
    <n v="3"/>
    <n v="0"/>
    <n v="37.787399999999998"/>
    <n v="89.97"/>
    <n v="0"/>
    <x v="3"/>
    <x v="8"/>
    <s v="Q3"/>
    <x v="1"/>
  </r>
  <r>
    <n v="9727"/>
    <s v="CA-2017-167395"/>
    <x v="574"/>
    <x v="379"/>
    <x v="2"/>
    <s v="KM-16720"/>
    <s v="Kunst Miller"/>
    <x v="0"/>
    <x v="0"/>
    <x v="90"/>
    <s v="Massachusetts"/>
    <x v="111"/>
    <x v="3"/>
    <x v="1360"/>
    <x v="1"/>
    <x v="9"/>
    <x v="1346"/>
    <n v="286.86"/>
    <n v="7"/>
    <n v="0"/>
    <n v="80.320800000000006"/>
    <n v="286.86"/>
    <n v="0"/>
    <x v="3"/>
    <x v="4"/>
    <s v="Q4"/>
    <x v="3"/>
  </r>
  <r>
    <n v="9728"/>
    <s v="CA-2017-167395"/>
    <x v="574"/>
    <x v="379"/>
    <x v="2"/>
    <s v="KM-16720"/>
    <s v="Kunst Miller"/>
    <x v="0"/>
    <x v="0"/>
    <x v="90"/>
    <s v="Massachusetts"/>
    <x v="111"/>
    <x v="3"/>
    <x v="34"/>
    <x v="2"/>
    <x v="7"/>
    <x v="34"/>
    <n v="979.95"/>
    <n v="5"/>
    <n v="0"/>
    <n v="284.18549999999999"/>
    <n v="979.95"/>
    <n v="0"/>
    <x v="3"/>
    <x v="4"/>
    <s v="Q4"/>
    <x v="3"/>
  </r>
  <r>
    <n v="9729"/>
    <s v="CA-2017-167395"/>
    <x v="574"/>
    <x v="379"/>
    <x v="2"/>
    <s v="KM-16720"/>
    <s v="Kunst Miller"/>
    <x v="0"/>
    <x v="0"/>
    <x v="90"/>
    <s v="Massachusetts"/>
    <x v="111"/>
    <x v="3"/>
    <x v="482"/>
    <x v="1"/>
    <x v="14"/>
    <x v="327"/>
    <n v="4.3600000000000003"/>
    <n v="2"/>
    <n v="0"/>
    <n v="0.1744"/>
    <n v="4.3600000000000003"/>
    <n v="0"/>
    <x v="3"/>
    <x v="4"/>
    <s v="Q4"/>
    <x v="3"/>
  </r>
  <r>
    <n v="9730"/>
    <s v="CA-2014-111962"/>
    <x v="411"/>
    <x v="622"/>
    <x v="1"/>
    <s v="EB-14170"/>
    <s v="Evan Bailliet"/>
    <x v="0"/>
    <x v="0"/>
    <x v="4"/>
    <s v="Washington"/>
    <x v="60"/>
    <x v="1"/>
    <x v="1375"/>
    <x v="1"/>
    <x v="8"/>
    <x v="1360"/>
    <n v="10.048"/>
    <n v="2"/>
    <n v="0.2"/>
    <n v="3.14"/>
    <n v="8.0384000000000011"/>
    <n v="2.0096000000000003"/>
    <x v="2"/>
    <x v="8"/>
    <s v="Q3"/>
    <x v="2"/>
  </r>
  <r>
    <n v="9731"/>
    <s v="CA-2014-111962"/>
    <x v="411"/>
    <x v="622"/>
    <x v="1"/>
    <s v="EB-14170"/>
    <s v="Evan Bailliet"/>
    <x v="0"/>
    <x v="0"/>
    <x v="4"/>
    <s v="Washington"/>
    <x v="60"/>
    <x v="1"/>
    <x v="765"/>
    <x v="1"/>
    <x v="4"/>
    <x v="764"/>
    <n v="807.75"/>
    <n v="5"/>
    <n v="0"/>
    <n v="153.4725"/>
    <n v="807.75"/>
    <n v="0"/>
    <x v="2"/>
    <x v="8"/>
    <s v="Q3"/>
    <x v="2"/>
  </r>
  <r>
    <n v="9732"/>
    <s v="CA-2017-124261"/>
    <x v="237"/>
    <x v="381"/>
    <x v="1"/>
    <s v="JE-15715"/>
    <s v="Joe Elijah"/>
    <x v="0"/>
    <x v="0"/>
    <x v="1"/>
    <s v="California"/>
    <x v="13"/>
    <x v="1"/>
    <x v="1046"/>
    <x v="1"/>
    <x v="6"/>
    <x v="1035"/>
    <n v="34.24"/>
    <n v="8"/>
    <n v="0"/>
    <n v="9.9296000000000006"/>
    <n v="34.24"/>
    <n v="0"/>
    <x v="3"/>
    <x v="0"/>
    <s v="Q4"/>
    <x v="0"/>
  </r>
  <r>
    <n v="9733"/>
    <s v="CA-2014-114321"/>
    <x v="1071"/>
    <x v="1036"/>
    <x v="1"/>
    <s v="NC-18535"/>
    <s v="Nick Crebassa"/>
    <x v="1"/>
    <x v="0"/>
    <x v="409"/>
    <s v="Virginia"/>
    <x v="496"/>
    <x v="0"/>
    <x v="1464"/>
    <x v="0"/>
    <x v="1"/>
    <x v="1450"/>
    <n v="500.24"/>
    <n v="13"/>
    <n v="0"/>
    <n v="145.06960000000001"/>
    <n v="500.24"/>
    <n v="0"/>
    <x v="2"/>
    <x v="6"/>
    <s v="Q3"/>
    <x v="4"/>
  </r>
  <r>
    <n v="9734"/>
    <s v="CA-2014-114321"/>
    <x v="1071"/>
    <x v="1036"/>
    <x v="1"/>
    <s v="NC-18535"/>
    <s v="Nick Crebassa"/>
    <x v="1"/>
    <x v="0"/>
    <x v="409"/>
    <s v="Virginia"/>
    <x v="496"/>
    <x v="0"/>
    <x v="1603"/>
    <x v="1"/>
    <x v="10"/>
    <x v="1595"/>
    <n v="20.12"/>
    <n v="2"/>
    <n v="0"/>
    <n v="9.2552000000000003"/>
    <n v="20.12"/>
    <n v="0"/>
    <x v="2"/>
    <x v="6"/>
    <s v="Q3"/>
    <x v="4"/>
  </r>
  <r>
    <n v="9735"/>
    <s v="CA-2014-114321"/>
    <x v="1071"/>
    <x v="1036"/>
    <x v="1"/>
    <s v="NC-18535"/>
    <s v="Nick Crebassa"/>
    <x v="1"/>
    <x v="0"/>
    <x v="409"/>
    <s v="Virginia"/>
    <x v="496"/>
    <x v="0"/>
    <x v="1176"/>
    <x v="1"/>
    <x v="8"/>
    <x v="1162"/>
    <n v="896.99"/>
    <n v="1"/>
    <n v="0"/>
    <n v="421.58530000000002"/>
    <n v="896.99"/>
    <n v="0"/>
    <x v="2"/>
    <x v="6"/>
    <s v="Q3"/>
    <x v="4"/>
  </r>
  <r>
    <n v="9736"/>
    <s v="CA-2014-128062"/>
    <x v="84"/>
    <x v="794"/>
    <x v="0"/>
    <s v="AD-10180"/>
    <s v="Alan Dominguez"/>
    <x v="2"/>
    <x v="0"/>
    <x v="10"/>
    <s v="Pennsylvania"/>
    <x v="63"/>
    <x v="3"/>
    <x v="1843"/>
    <x v="1"/>
    <x v="10"/>
    <x v="1831"/>
    <n v="5.88"/>
    <n v="1"/>
    <n v="0.2"/>
    <n v="1.9844999999999999"/>
    <n v="4.7039999999999997"/>
    <n v="1.1759999999999999"/>
    <x v="2"/>
    <x v="0"/>
    <s v="Q4"/>
    <x v="4"/>
  </r>
  <r>
    <n v="9737"/>
    <s v="US-2015-100069"/>
    <x v="685"/>
    <x v="1161"/>
    <x v="1"/>
    <s v="NF-18475"/>
    <s v="Neil Französisch"/>
    <x v="2"/>
    <x v="0"/>
    <x v="155"/>
    <s v="Nebraska"/>
    <x v="198"/>
    <x v="2"/>
    <x v="524"/>
    <x v="2"/>
    <x v="7"/>
    <x v="524"/>
    <n v="269.98"/>
    <n v="2"/>
    <n v="0"/>
    <n v="72.894599999999997"/>
    <n v="269.98"/>
    <n v="0"/>
    <x v="1"/>
    <x v="1"/>
    <s v="Q2"/>
    <x v="2"/>
  </r>
  <r>
    <n v="9738"/>
    <s v="CA-2017-129294"/>
    <x v="633"/>
    <x v="312"/>
    <x v="1"/>
    <s v="KD-16615"/>
    <s v="Ken Dana"/>
    <x v="1"/>
    <x v="0"/>
    <x v="1"/>
    <s v="California"/>
    <x v="3"/>
    <x v="1"/>
    <x v="1449"/>
    <x v="1"/>
    <x v="4"/>
    <x v="1436"/>
    <n v="310.12"/>
    <n v="2"/>
    <n v="0"/>
    <n v="80.631200000000007"/>
    <n v="310.12"/>
    <n v="0"/>
    <x v="3"/>
    <x v="10"/>
    <s v="Q1"/>
    <x v="6"/>
  </r>
  <r>
    <n v="9739"/>
    <s v="CA-2017-129294"/>
    <x v="633"/>
    <x v="312"/>
    <x v="1"/>
    <s v="KD-16615"/>
    <s v="Ken Dana"/>
    <x v="1"/>
    <x v="0"/>
    <x v="1"/>
    <s v="California"/>
    <x v="3"/>
    <x v="1"/>
    <x v="908"/>
    <x v="1"/>
    <x v="8"/>
    <x v="900"/>
    <n v="70.463999999999999"/>
    <n v="6"/>
    <n v="0.2"/>
    <n v="22.9008"/>
    <n v="56.371200000000002"/>
    <n v="14.0928"/>
    <x v="3"/>
    <x v="10"/>
    <s v="Q1"/>
    <x v="6"/>
  </r>
  <r>
    <n v="9740"/>
    <s v="CA-2017-129294"/>
    <x v="633"/>
    <x v="312"/>
    <x v="1"/>
    <s v="KD-16615"/>
    <s v="Ken Dana"/>
    <x v="1"/>
    <x v="0"/>
    <x v="1"/>
    <s v="California"/>
    <x v="3"/>
    <x v="1"/>
    <x v="1181"/>
    <x v="1"/>
    <x v="8"/>
    <x v="1167"/>
    <n v="19.68"/>
    <n v="5"/>
    <n v="0.2"/>
    <n v="6.8879999999999999"/>
    <n v="15.744"/>
    <n v="3.9359999999999999"/>
    <x v="3"/>
    <x v="10"/>
    <s v="Q1"/>
    <x v="6"/>
  </r>
  <r>
    <n v="9741"/>
    <s v="CA-2017-129294"/>
    <x v="633"/>
    <x v="312"/>
    <x v="1"/>
    <s v="KD-16615"/>
    <s v="Ken Dana"/>
    <x v="1"/>
    <x v="0"/>
    <x v="1"/>
    <s v="California"/>
    <x v="3"/>
    <x v="1"/>
    <x v="589"/>
    <x v="1"/>
    <x v="9"/>
    <x v="589"/>
    <n v="140.66999999999999"/>
    <n v="3"/>
    <n v="0"/>
    <n v="54.8613"/>
    <n v="140.66999999999999"/>
    <n v="0"/>
    <x v="3"/>
    <x v="10"/>
    <s v="Q1"/>
    <x v="6"/>
  </r>
  <r>
    <n v="9742"/>
    <s v="CA-2015-117086"/>
    <x v="627"/>
    <x v="1122"/>
    <x v="1"/>
    <s v="QJ-19255"/>
    <s v="Quincy Jones"/>
    <x v="1"/>
    <x v="0"/>
    <x v="140"/>
    <s v="Vermont"/>
    <x v="369"/>
    <x v="3"/>
    <x v="26"/>
    <x v="0"/>
    <x v="0"/>
    <x v="26"/>
    <n v="4404.8999999999996"/>
    <n v="5"/>
    <n v="0"/>
    <n v="1013.127"/>
    <n v="4404.8999999999996"/>
    <n v="0"/>
    <x v="1"/>
    <x v="0"/>
    <s v="Q4"/>
    <x v="1"/>
  </r>
  <r>
    <n v="9743"/>
    <s v="CA-2017-131303"/>
    <x v="354"/>
    <x v="348"/>
    <x v="1"/>
    <s v="EP-13915"/>
    <s v="Emily Phan"/>
    <x v="0"/>
    <x v="0"/>
    <x v="70"/>
    <s v="California"/>
    <x v="88"/>
    <x v="1"/>
    <x v="300"/>
    <x v="1"/>
    <x v="2"/>
    <x v="300"/>
    <n v="62.65"/>
    <n v="5"/>
    <n v="0"/>
    <n v="29.445499999999999"/>
    <n v="62.65"/>
    <n v="0"/>
    <x v="3"/>
    <x v="0"/>
    <s v="Q4"/>
    <x v="0"/>
  </r>
  <r>
    <n v="9744"/>
    <s v="CA-2016-137127"/>
    <x v="950"/>
    <x v="563"/>
    <x v="1"/>
    <s v="JJ-15445"/>
    <s v="Jennifer Jackson"/>
    <x v="0"/>
    <x v="0"/>
    <x v="46"/>
    <s v="Delaware"/>
    <x v="284"/>
    <x v="3"/>
    <x v="1042"/>
    <x v="1"/>
    <x v="2"/>
    <x v="1031"/>
    <n v="9.4499999999999993"/>
    <n v="3"/>
    <n v="0"/>
    <n v="4.5359999999999996"/>
    <n v="9.4499999999999993"/>
    <n v="0"/>
    <x v="0"/>
    <x v="1"/>
    <s v="Q2"/>
    <x v="6"/>
  </r>
  <r>
    <n v="9745"/>
    <s v="CA-2017-141782"/>
    <x v="276"/>
    <x v="212"/>
    <x v="1"/>
    <s v="BE-11410"/>
    <s v="Bobby Elias"/>
    <x v="0"/>
    <x v="0"/>
    <x v="34"/>
    <s v="Illinois"/>
    <x v="173"/>
    <x v="2"/>
    <x v="556"/>
    <x v="1"/>
    <x v="12"/>
    <x v="555"/>
    <n v="268.57600000000002"/>
    <n v="4"/>
    <n v="0.2"/>
    <n v="90.644400000000005"/>
    <n v="214.86080000000004"/>
    <n v="53.71520000000001"/>
    <x v="3"/>
    <x v="9"/>
    <s v="Q1"/>
    <x v="3"/>
  </r>
  <r>
    <n v="9746"/>
    <s v="CA-2017-137505"/>
    <x v="221"/>
    <x v="865"/>
    <x v="3"/>
    <s v="BP-11290"/>
    <s v="Beth Paige"/>
    <x v="0"/>
    <x v="0"/>
    <x v="1"/>
    <s v="California"/>
    <x v="141"/>
    <x v="1"/>
    <x v="342"/>
    <x v="0"/>
    <x v="3"/>
    <x v="342"/>
    <n v="364.08"/>
    <n v="2"/>
    <n v="0.2"/>
    <n v="9.1020000000000003"/>
    <n v="291.26400000000001"/>
    <n v="72.816000000000003"/>
    <x v="3"/>
    <x v="0"/>
    <s v="Q4"/>
    <x v="5"/>
  </r>
  <r>
    <n v="9747"/>
    <s v="CA-2017-137505"/>
    <x v="221"/>
    <x v="865"/>
    <x v="3"/>
    <s v="BP-11290"/>
    <s v="Beth Paige"/>
    <x v="0"/>
    <x v="0"/>
    <x v="1"/>
    <s v="California"/>
    <x v="141"/>
    <x v="1"/>
    <x v="972"/>
    <x v="0"/>
    <x v="3"/>
    <x v="966"/>
    <n v="71.087999999999994"/>
    <n v="2"/>
    <n v="0.2"/>
    <n v="-1.7771999999999999"/>
    <n v="56.870399999999997"/>
    <n v="14.217599999999999"/>
    <x v="3"/>
    <x v="0"/>
    <s v="Q4"/>
    <x v="5"/>
  </r>
  <r>
    <n v="9748"/>
    <s v="US-2014-140914"/>
    <x v="7"/>
    <x v="907"/>
    <x v="1"/>
    <s v="BH-11710"/>
    <s v="Brosina Hoffman"/>
    <x v="0"/>
    <x v="0"/>
    <x v="22"/>
    <s v="Illinois"/>
    <x v="155"/>
    <x v="2"/>
    <x v="1649"/>
    <x v="0"/>
    <x v="5"/>
    <x v="1638"/>
    <n v="10.984"/>
    <n v="2"/>
    <n v="0.6"/>
    <n v="-7.9634"/>
    <n v="4.3936000000000002"/>
    <n v="6.5903999999999998"/>
    <x v="2"/>
    <x v="0"/>
    <s v="Q4"/>
    <x v="0"/>
  </r>
  <r>
    <n v="9749"/>
    <s v="US-2014-140914"/>
    <x v="7"/>
    <x v="907"/>
    <x v="1"/>
    <s v="BH-11710"/>
    <s v="Brosina Hoffman"/>
    <x v="0"/>
    <x v="0"/>
    <x v="22"/>
    <s v="Illinois"/>
    <x v="155"/>
    <x v="2"/>
    <x v="463"/>
    <x v="0"/>
    <x v="1"/>
    <x v="464"/>
    <n v="797.94399999999996"/>
    <n v="4"/>
    <n v="0.3"/>
    <n v="-56.996000000000002"/>
    <n v="558.56079999999997"/>
    <n v="239.38319999999999"/>
    <x v="2"/>
    <x v="0"/>
    <s v="Q4"/>
    <x v="0"/>
  </r>
  <r>
    <n v="9750"/>
    <s v="CA-2016-158358"/>
    <x v="758"/>
    <x v="599"/>
    <x v="1"/>
    <s v="EM-13810"/>
    <s v="Eleni McCrary"/>
    <x v="1"/>
    <x v="0"/>
    <x v="18"/>
    <s v="New Hampshire"/>
    <x v="354"/>
    <x v="3"/>
    <x v="428"/>
    <x v="2"/>
    <x v="11"/>
    <x v="428"/>
    <n v="159.97999999999999"/>
    <n v="2"/>
    <n v="0"/>
    <n v="57.592799999999997"/>
    <n v="159.97999999999999"/>
    <n v="0"/>
    <x v="0"/>
    <x v="10"/>
    <s v="Q1"/>
    <x v="5"/>
  </r>
  <r>
    <n v="9751"/>
    <s v="CA-2016-113390"/>
    <x v="1227"/>
    <x v="831"/>
    <x v="1"/>
    <s v="EP-13915"/>
    <s v="Emily Phan"/>
    <x v="0"/>
    <x v="0"/>
    <x v="22"/>
    <s v="Illinois"/>
    <x v="26"/>
    <x v="2"/>
    <x v="1412"/>
    <x v="1"/>
    <x v="6"/>
    <x v="1399"/>
    <n v="5.3440000000000003"/>
    <n v="2"/>
    <n v="0.2"/>
    <n v="0.66800000000000004"/>
    <n v="4.2752000000000008"/>
    <n v="1.0688000000000002"/>
    <x v="0"/>
    <x v="2"/>
    <s v="Q4"/>
    <x v="0"/>
  </r>
  <r>
    <n v="9752"/>
    <s v="CA-2016-113390"/>
    <x v="1227"/>
    <x v="831"/>
    <x v="1"/>
    <s v="EP-13915"/>
    <s v="Emily Phan"/>
    <x v="0"/>
    <x v="0"/>
    <x v="22"/>
    <s v="Illinois"/>
    <x v="26"/>
    <x v="2"/>
    <x v="1175"/>
    <x v="1"/>
    <x v="6"/>
    <x v="1161"/>
    <n v="27.72"/>
    <n v="3"/>
    <n v="0.2"/>
    <n v="3.4649999999999999"/>
    <n v="22.176000000000002"/>
    <n v="5.5440000000000005"/>
    <x v="0"/>
    <x v="2"/>
    <s v="Q4"/>
    <x v="0"/>
  </r>
  <r>
    <n v="9753"/>
    <s v="US-2016-158680"/>
    <x v="949"/>
    <x v="196"/>
    <x v="2"/>
    <s v="NZ-18565"/>
    <s v="Nick Zandusky"/>
    <x v="2"/>
    <x v="0"/>
    <x v="4"/>
    <s v="Washington"/>
    <x v="60"/>
    <x v="1"/>
    <x v="744"/>
    <x v="1"/>
    <x v="8"/>
    <x v="742"/>
    <n v="2.496"/>
    <n v="1"/>
    <n v="0.2"/>
    <n v="0.90480000000000005"/>
    <n v="1.9968000000000001"/>
    <n v="0.49920000000000003"/>
    <x v="0"/>
    <x v="7"/>
    <s v="Q3"/>
    <x v="5"/>
  </r>
  <r>
    <n v="9754"/>
    <s v="CA-2017-113705"/>
    <x v="996"/>
    <x v="655"/>
    <x v="0"/>
    <s v="LC-16870"/>
    <s v="Lena Cacioppo"/>
    <x v="0"/>
    <x v="0"/>
    <x v="102"/>
    <s v="Virginia"/>
    <x v="195"/>
    <x v="0"/>
    <x v="1570"/>
    <x v="1"/>
    <x v="2"/>
    <x v="1561"/>
    <n v="8.26"/>
    <n v="2"/>
    <n v="0"/>
    <n v="3.7995999999999999"/>
    <n v="8.26"/>
    <n v="0"/>
    <x v="3"/>
    <x v="10"/>
    <s v="Q1"/>
    <x v="2"/>
  </r>
  <r>
    <n v="9755"/>
    <s v="CA-2017-113705"/>
    <x v="996"/>
    <x v="655"/>
    <x v="0"/>
    <s v="LC-16870"/>
    <s v="Lena Cacioppo"/>
    <x v="0"/>
    <x v="0"/>
    <x v="102"/>
    <s v="Virginia"/>
    <x v="195"/>
    <x v="0"/>
    <x v="213"/>
    <x v="1"/>
    <x v="8"/>
    <x v="214"/>
    <n v="17.760000000000002"/>
    <n v="2"/>
    <n v="0"/>
    <n v="8.8800000000000008"/>
    <n v="17.760000000000002"/>
    <n v="0"/>
    <x v="3"/>
    <x v="10"/>
    <s v="Q1"/>
    <x v="2"/>
  </r>
  <r>
    <n v="9756"/>
    <s v="CA-2017-113705"/>
    <x v="996"/>
    <x v="655"/>
    <x v="0"/>
    <s v="LC-16870"/>
    <s v="Lena Cacioppo"/>
    <x v="0"/>
    <x v="0"/>
    <x v="102"/>
    <s v="Virginia"/>
    <x v="195"/>
    <x v="0"/>
    <x v="1439"/>
    <x v="1"/>
    <x v="4"/>
    <x v="1427"/>
    <n v="332.94"/>
    <n v="3"/>
    <n v="0"/>
    <n v="9.9882000000000009"/>
    <n v="332.94"/>
    <n v="0"/>
    <x v="3"/>
    <x v="10"/>
    <s v="Q1"/>
    <x v="2"/>
  </r>
  <r>
    <n v="9757"/>
    <s v="CA-2017-113705"/>
    <x v="996"/>
    <x v="655"/>
    <x v="0"/>
    <s v="LC-16870"/>
    <s v="Lena Cacioppo"/>
    <x v="0"/>
    <x v="0"/>
    <x v="102"/>
    <s v="Virginia"/>
    <x v="195"/>
    <x v="0"/>
    <x v="277"/>
    <x v="0"/>
    <x v="3"/>
    <x v="277"/>
    <n v="292.10000000000002"/>
    <n v="2"/>
    <n v="0"/>
    <n v="58.42"/>
    <n v="292.10000000000002"/>
    <n v="0"/>
    <x v="3"/>
    <x v="10"/>
    <s v="Q1"/>
    <x v="2"/>
  </r>
  <r>
    <n v="9758"/>
    <s v="CA-2017-113705"/>
    <x v="996"/>
    <x v="655"/>
    <x v="0"/>
    <s v="LC-16870"/>
    <s v="Lena Cacioppo"/>
    <x v="0"/>
    <x v="0"/>
    <x v="102"/>
    <s v="Virginia"/>
    <x v="195"/>
    <x v="0"/>
    <x v="1783"/>
    <x v="2"/>
    <x v="7"/>
    <x v="1773"/>
    <n v="206.1"/>
    <n v="5"/>
    <n v="0"/>
    <n v="55.646999999999998"/>
    <n v="206.1"/>
    <n v="0"/>
    <x v="3"/>
    <x v="10"/>
    <s v="Q1"/>
    <x v="2"/>
  </r>
  <r>
    <n v="9759"/>
    <s v="CA-2017-113705"/>
    <x v="996"/>
    <x v="655"/>
    <x v="0"/>
    <s v="LC-16870"/>
    <s v="Lena Cacioppo"/>
    <x v="0"/>
    <x v="0"/>
    <x v="102"/>
    <s v="Virginia"/>
    <x v="195"/>
    <x v="0"/>
    <x v="249"/>
    <x v="1"/>
    <x v="10"/>
    <x v="250"/>
    <n v="17.64"/>
    <n v="4"/>
    <n v="0"/>
    <n v="8.1143999999999998"/>
    <n v="17.64"/>
    <n v="0"/>
    <x v="3"/>
    <x v="10"/>
    <s v="Q1"/>
    <x v="2"/>
  </r>
  <r>
    <n v="9760"/>
    <s v="CA-2016-146913"/>
    <x v="731"/>
    <x v="519"/>
    <x v="1"/>
    <s v="SF-20965"/>
    <s v="Sylvia Foulston"/>
    <x v="1"/>
    <x v="0"/>
    <x v="8"/>
    <s v="California"/>
    <x v="9"/>
    <x v="1"/>
    <x v="1131"/>
    <x v="0"/>
    <x v="1"/>
    <x v="1119"/>
    <n v="1403.92"/>
    <n v="5"/>
    <n v="0.2"/>
    <n v="70.195999999999998"/>
    <n v="1123.1360000000002"/>
    <n v="280.78400000000005"/>
    <x v="0"/>
    <x v="2"/>
    <s v="Q4"/>
    <x v="2"/>
  </r>
  <r>
    <n v="9761"/>
    <s v="CA-2017-159135"/>
    <x v="259"/>
    <x v="834"/>
    <x v="1"/>
    <s v="KM-16375"/>
    <s v="Katherine Murray"/>
    <x v="2"/>
    <x v="0"/>
    <x v="528"/>
    <s v="Arkansas"/>
    <x v="626"/>
    <x v="0"/>
    <x v="1539"/>
    <x v="1"/>
    <x v="6"/>
    <x v="1527"/>
    <n v="4.3"/>
    <n v="2"/>
    <n v="0"/>
    <n v="1.419"/>
    <n v="4.3"/>
    <n v="0"/>
    <x v="3"/>
    <x v="0"/>
    <s v="Q4"/>
    <x v="3"/>
  </r>
  <r>
    <n v="9762"/>
    <s v="CA-2014-121762"/>
    <x v="1047"/>
    <x v="189"/>
    <x v="1"/>
    <s v="ML-17395"/>
    <s v="Marina Lichtenstein"/>
    <x v="1"/>
    <x v="0"/>
    <x v="4"/>
    <s v="Washington"/>
    <x v="5"/>
    <x v="1"/>
    <x v="1105"/>
    <x v="2"/>
    <x v="11"/>
    <x v="1094"/>
    <n v="239.97"/>
    <n v="3"/>
    <n v="0"/>
    <n v="86.389200000000002"/>
    <n v="239.97"/>
    <n v="0"/>
    <x v="2"/>
    <x v="11"/>
    <s v="Q1"/>
    <x v="5"/>
  </r>
  <r>
    <n v="9763"/>
    <s v="CA-2014-121762"/>
    <x v="1047"/>
    <x v="189"/>
    <x v="1"/>
    <s v="ML-17395"/>
    <s v="Marina Lichtenstein"/>
    <x v="1"/>
    <x v="0"/>
    <x v="4"/>
    <s v="Washington"/>
    <x v="5"/>
    <x v="1"/>
    <x v="1360"/>
    <x v="1"/>
    <x v="9"/>
    <x v="1346"/>
    <n v="81.96"/>
    <n v="2"/>
    <n v="0"/>
    <n v="22.948799999999999"/>
    <n v="81.96"/>
    <n v="0"/>
    <x v="2"/>
    <x v="11"/>
    <s v="Q1"/>
    <x v="5"/>
  </r>
  <r>
    <n v="9764"/>
    <s v="CA-2014-121762"/>
    <x v="1047"/>
    <x v="189"/>
    <x v="1"/>
    <s v="ML-17395"/>
    <s v="Marina Lichtenstein"/>
    <x v="1"/>
    <x v="0"/>
    <x v="4"/>
    <s v="Washington"/>
    <x v="5"/>
    <x v="1"/>
    <x v="1420"/>
    <x v="1"/>
    <x v="14"/>
    <x v="1408"/>
    <n v="238.62"/>
    <n v="2"/>
    <n v="0"/>
    <n v="4.7724000000000002"/>
    <n v="238.62"/>
    <n v="0"/>
    <x v="2"/>
    <x v="11"/>
    <s v="Q1"/>
    <x v="5"/>
  </r>
  <r>
    <n v="9765"/>
    <s v="CA-2014-123855"/>
    <x v="1228"/>
    <x v="278"/>
    <x v="1"/>
    <s v="MC-18100"/>
    <s v="Mick Crebagga"/>
    <x v="0"/>
    <x v="0"/>
    <x v="1"/>
    <s v="California"/>
    <x v="1"/>
    <x v="1"/>
    <x v="139"/>
    <x v="2"/>
    <x v="7"/>
    <x v="140"/>
    <n v="139.80000000000001"/>
    <n v="5"/>
    <n v="0.2"/>
    <n v="12.2325"/>
    <n v="111.84000000000002"/>
    <n v="27.960000000000004"/>
    <x v="2"/>
    <x v="1"/>
    <s v="Q2"/>
    <x v="4"/>
  </r>
  <r>
    <n v="9766"/>
    <s v="CA-2017-101959"/>
    <x v="1229"/>
    <x v="1200"/>
    <x v="1"/>
    <s v="DB-13660"/>
    <s v="Duane Benoit"/>
    <x v="0"/>
    <x v="0"/>
    <x v="209"/>
    <s v="Connecticut"/>
    <x v="263"/>
    <x v="3"/>
    <x v="1181"/>
    <x v="1"/>
    <x v="8"/>
    <x v="1167"/>
    <n v="9.84"/>
    <n v="2"/>
    <n v="0"/>
    <n v="4.7232000000000003"/>
    <n v="9.84"/>
    <n v="0"/>
    <x v="3"/>
    <x v="11"/>
    <s v="Q1"/>
    <x v="0"/>
  </r>
  <r>
    <n v="9767"/>
    <s v="CA-2017-101959"/>
    <x v="1229"/>
    <x v="1200"/>
    <x v="1"/>
    <s v="DB-13660"/>
    <s v="Duane Benoit"/>
    <x v="0"/>
    <x v="0"/>
    <x v="209"/>
    <s v="Connecticut"/>
    <x v="263"/>
    <x v="3"/>
    <x v="565"/>
    <x v="1"/>
    <x v="10"/>
    <x v="565"/>
    <n v="7.78"/>
    <n v="1"/>
    <n v="0"/>
    <n v="3.5009999999999999"/>
    <n v="7.78"/>
    <n v="0"/>
    <x v="3"/>
    <x v="11"/>
    <s v="Q1"/>
    <x v="0"/>
  </r>
  <r>
    <n v="9768"/>
    <s v="CA-2017-102659"/>
    <x v="34"/>
    <x v="159"/>
    <x v="1"/>
    <s v="LW-17215"/>
    <s v="Luke Weiss"/>
    <x v="0"/>
    <x v="0"/>
    <x v="354"/>
    <s v="Michigan"/>
    <x v="436"/>
    <x v="2"/>
    <x v="1045"/>
    <x v="1"/>
    <x v="8"/>
    <x v="1034"/>
    <n v="54.9"/>
    <n v="5"/>
    <n v="0"/>
    <n v="26.901"/>
    <n v="54.9"/>
    <n v="0"/>
    <x v="3"/>
    <x v="4"/>
    <s v="Q4"/>
    <x v="3"/>
  </r>
  <r>
    <n v="9769"/>
    <s v="CA-2017-142328"/>
    <x v="226"/>
    <x v="93"/>
    <x v="1"/>
    <s v="TC-21535"/>
    <s v="Tracy Collins"/>
    <x v="2"/>
    <x v="0"/>
    <x v="8"/>
    <s v="California"/>
    <x v="34"/>
    <x v="1"/>
    <x v="1305"/>
    <x v="1"/>
    <x v="10"/>
    <x v="1290"/>
    <n v="50.04"/>
    <n v="6"/>
    <n v="0"/>
    <n v="25.02"/>
    <n v="50.04"/>
    <n v="0"/>
    <x v="3"/>
    <x v="4"/>
    <s v="Q4"/>
    <x v="6"/>
  </r>
  <r>
    <n v="9770"/>
    <s v="CA-2016-123533"/>
    <x v="390"/>
    <x v="724"/>
    <x v="1"/>
    <s v="SC-20050"/>
    <s v="Sample Company A"/>
    <x v="2"/>
    <x v="0"/>
    <x v="146"/>
    <s v="Florida"/>
    <x v="186"/>
    <x v="0"/>
    <x v="604"/>
    <x v="0"/>
    <x v="0"/>
    <x v="604"/>
    <n v="339.92"/>
    <n v="5"/>
    <n v="0.2"/>
    <n v="8.4979999999999993"/>
    <n v="271.93600000000004"/>
    <n v="67.984000000000009"/>
    <x v="0"/>
    <x v="0"/>
    <s v="Q4"/>
    <x v="6"/>
  </r>
  <r>
    <n v="9771"/>
    <s v="CA-2016-123533"/>
    <x v="390"/>
    <x v="724"/>
    <x v="1"/>
    <s v="SC-20050"/>
    <s v="Sample Company A"/>
    <x v="2"/>
    <x v="0"/>
    <x v="146"/>
    <s v="Florida"/>
    <x v="186"/>
    <x v="0"/>
    <x v="1128"/>
    <x v="1"/>
    <x v="10"/>
    <x v="1116"/>
    <n v="10.528"/>
    <n v="4"/>
    <n v="0.2"/>
    <n v="3.4216000000000002"/>
    <n v="8.4224000000000014"/>
    <n v="2.1056000000000004"/>
    <x v="0"/>
    <x v="0"/>
    <s v="Q4"/>
    <x v="6"/>
  </r>
  <r>
    <n v="9772"/>
    <s v="CA-2016-123533"/>
    <x v="390"/>
    <x v="724"/>
    <x v="1"/>
    <s v="SC-20050"/>
    <s v="Sample Company A"/>
    <x v="2"/>
    <x v="0"/>
    <x v="146"/>
    <s v="Florida"/>
    <x v="186"/>
    <x v="0"/>
    <x v="1276"/>
    <x v="1"/>
    <x v="9"/>
    <x v="1261"/>
    <n v="42.384"/>
    <n v="2"/>
    <n v="0.2"/>
    <n v="4.2384000000000004"/>
    <n v="33.907200000000003"/>
    <n v="8.4768000000000008"/>
    <x v="0"/>
    <x v="0"/>
    <s v="Q4"/>
    <x v="6"/>
  </r>
  <r>
    <n v="9773"/>
    <s v="CA-2016-104983"/>
    <x v="894"/>
    <x v="480"/>
    <x v="3"/>
    <s v="FM-14215"/>
    <s v="Filia McAdams"/>
    <x v="1"/>
    <x v="0"/>
    <x v="10"/>
    <s v="Pennsylvania"/>
    <x v="105"/>
    <x v="3"/>
    <x v="1090"/>
    <x v="1"/>
    <x v="10"/>
    <x v="1080"/>
    <n v="123.92"/>
    <n v="5"/>
    <n v="0.2"/>
    <n v="38.725000000000001"/>
    <n v="99.13600000000001"/>
    <n v="24.784000000000002"/>
    <x v="0"/>
    <x v="7"/>
    <s v="Q3"/>
    <x v="1"/>
  </r>
  <r>
    <n v="9774"/>
    <s v="CA-2016-160234"/>
    <x v="190"/>
    <x v="480"/>
    <x v="1"/>
    <s v="PF-19225"/>
    <s v="Phillip Flathmann"/>
    <x v="0"/>
    <x v="0"/>
    <x v="118"/>
    <s v="Georgia"/>
    <x v="148"/>
    <x v="0"/>
    <x v="1623"/>
    <x v="2"/>
    <x v="7"/>
    <x v="1613"/>
    <n v="135.94999999999999"/>
    <n v="1"/>
    <n v="0"/>
    <n v="39.4255"/>
    <n v="135.94999999999999"/>
    <n v="0"/>
    <x v="0"/>
    <x v="1"/>
    <s v="Q2"/>
    <x v="1"/>
  </r>
  <r>
    <n v="9775"/>
    <s v="CA-2014-169019"/>
    <x v="711"/>
    <x v="753"/>
    <x v="1"/>
    <s v="LF-17185"/>
    <s v="Luke Foster"/>
    <x v="0"/>
    <x v="0"/>
    <x v="52"/>
    <s v="Texas"/>
    <x v="65"/>
    <x v="2"/>
    <x v="316"/>
    <x v="1"/>
    <x v="8"/>
    <x v="316"/>
    <n v="2177.5839999999998"/>
    <n v="8"/>
    <n v="0.8"/>
    <n v="-3701.8928000000001"/>
    <n v="435.51679999999988"/>
    <n v="1742.0672"/>
    <x v="2"/>
    <x v="7"/>
    <s v="Q3"/>
    <x v="3"/>
  </r>
  <r>
    <n v="9776"/>
    <s v="CA-2014-169019"/>
    <x v="711"/>
    <x v="753"/>
    <x v="1"/>
    <s v="LF-17185"/>
    <s v="Luke Foster"/>
    <x v="0"/>
    <x v="0"/>
    <x v="52"/>
    <s v="Texas"/>
    <x v="65"/>
    <x v="2"/>
    <x v="1474"/>
    <x v="0"/>
    <x v="5"/>
    <x v="1461"/>
    <n v="17.495999999999999"/>
    <n v="3"/>
    <n v="0.6"/>
    <n v="-10.0602"/>
    <n v="6.9984000000000002"/>
    <n v="10.497599999999998"/>
    <x v="2"/>
    <x v="7"/>
    <s v="Q3"/>
    <x v="3"/>
  </r>
  <r>
    <n v="9777"/>
    <s v="CA-2014-169019"/>
    <x v="711"/>
    <x v="753"/>
    <x v="1"/>
    <s v="LF-17185"/>
    <s v="Luke Foster"/>
    <x v="0"/>
    <x v="0"/>
    <x v="52"/>
    <s v="Texas"/>
    <x v="65"/>
    <x v="2"/>
    <x v="301"/>
    <x v="1"/>
    <x v="8"/>
    <x v="301"/>
    <n v="16.783999999999999"/>
    <n v="4"/>
    <n v="0.8"/>
    <n v="-26.854399999999998"/>
    <n v="3.3567999999999989"/>
    <n v="13.427199999999999"/>
    <x v="2"/>
    <x v="7"/>
    <s v="Q3"/>
    <x v="3"/>
  </r>
  <r>
    <n v="9778"/>
    <s v="CA-2014-169019"/>
    <x v="711"/>
    <x v="753"/>
    <x v="1"/>
    <s v="LF-17185"/>
    <s v="Luke Foster"/>
    <x v="0"/>
    <x v="0"/>
    <x v="52"/>
    <s v="Texas"/>
    <x v="65"/>
    <x v="2"/>
    <x v="333"/>
    <x v="2"/>
    <x v="11"/>
    <x v="333"/>
    <n v="431.13600000000002"/>
    <n v="9"/>
    <n v="0.2"/>
    <n v="-26.946000000000002"/>
    <n v="344.90880000000004"/>
    <n v="86.227200000000011"/>
    <x v="2"/>
    <x v="7"/>
    <s v="Q3"/>
    <x v="3"/>
  </r>
  <r>
    <n v="9779"/>
    <s v="CA-2014-169019"/>
    <x v="711"/>
    <x v="753"/>
    <x v="1"/>
    <s v="LF-17185"/>
    <s v="Luke Foster"/>
    <x v="0"/>
    <x v="0"/>
    <x v="52"/>
    <s v="Texas"/>
    <x v="65"/>
    <x v="2"/>
    <x v="213"/>
    <x v="1"/>
    <x v="8"/>
    <x v="214"/>
    <n v="8.8800000000000008"/>
    <n v="5"/>
    <n v="0.8"/>
    <n v="-13.32"/>
    <n v="1.7759999999999998"/>
    <n v="7.104000000000001"/>
    <x v="2"/>
    <x v="7"/>
    <s v="Q3"/>
    <x v="3"/>
  </r>
  <r>
    <n v="9780"/>
    <s v="CA-2014-169019"/>
    <x v="711"/>
    <x v="753"/>
    <x v="1"/>
    <s v="LF-17185"/>
    <s v="Luke Foster"/>
    <x v="0"/>
    <x v="0"/>
    <x v="52"/>
    <s v="Texas"/>
    <x v="65"/>
    <x v="2"/>
    <x v="1204"/>
    <x v="1"/>
    <x v="9"/>
    <x v="1189"/>
    <n v="4.8360000000000003"/>
    <n v="2"/>
    <n v="0.8"/>
    <n v="-12.09"/>
    <n v="0.96719999999999984"/>
    <n v="3.8688000000000002"/>
    <x v="2"/>
    <x v="7"/>
    <s v="Q3"/>
    <x v="3"/>
  </r>
  <r>
    <n v="9781"/>
    <s v="CA-2016-153178"/>
    <x v="749"/>
    <x v="801"/>
    <x v="1"/>
    <s v="CL-12565"/>
    <s v="Clay Ludtke"/>
    <x v="0"/>
    <x v="0"/>
    <x v="85"/>
    <s v="New York"/>
    <x v="254"/>
    <x v="3"/>
    <x v="1285"/>
    <x v="2"/>
    <x v="7"/>
    <x v="1271"/>
    <n v="437.85"/>
    <n v="3"/>
    <n v="0"/>
    <n v="131.35499999999999"/>
    <n v="437.85"/>
    <n v="0"/>
    <x v="0"/>
    <x v="8"/>
    <s v="Q3"/>
    <x v="4"/>
  </r>
  <r>
    <n v="9782"/>
    <s v="CA-2016-153178"/>
    <x v="749"/>
    <x v="801"/>
    <x v="1"/>
    <s v="CL-12565"/>
    <s v="Clay Ludtke"/>
    <x v="0"/>
    <x v="0"/>
    <x v="85"/>
    <s v="New York"/>
    <x v="254"/>
    <x v="3"/>
    <x v="1178"/>
    <x v="1"/>
    <x v="8"/>
    <x v="1164"/>
    <n v="673.56799999999998"/>
    <n v="2"/>
    <n v="0.2"/>
    <n v="252.58799999999999"/>
    <n v="538.85440000000006"/>
    <n v="134.71360000000001"/>
    <x v="0"/>
    <x v="8"/>
    <s v="Q3"/>
    <x v="4"/>
  </r>
  <r>
    <n v="9783"/>
    <s v="CA-2015-149748"/>
    <x v="70"/>
    <x v="68"/>
    <x v="0"/>
    <s v="EM-13825"/>
    <s v="Elizabeth Moffitt"/>
    <x v="1"/>
    <x v="0"/>
    <x v="267"/>
    <s v="New Jersey"/>
    <x v="334"/>
    <x v="3"/>
    <x v="519"/>
    <x v="1"/>
    <x v="10"/>
    <x v="519"/>
    <n v="274.8"/>
    <n v="5"/>
    <n v="0"/>
    <n v="134.65199999999999"/>
    <n v="274.8"/>
    <n v="0"/>
    <x v="1"/>
    <x v="5"/>
    <s v="Q2"/>
    <x v="1"/>
  </r>
  <r>
    <n v="9784"/>
    <s v="CA-2015-149748"/>
    <x v="70"/>
    <x v="68"/>
    <x v="0"/>
    <s v="EM-13825"/>
    <s v="Elizabeth Moffitt"/>
    <x v="1"/>
    <x v="0"/>
    <x v="267"/>
    <s v="New Jersey"/>
    <x v="334"/>
    <x v="3"/>
    <x v="821"/>
    <x v="1"/>
    <x v="4"/>
    <x v="817"/>
    <n v="62.18"/>
    <n v="1"/>
    <n v="0"/>
    <n v="16.788599999999999"/>
    <n v="62.18"/>
    <n v="0"/>
    <x v="1"/>
    <x v="5"/>
    <s v="Q2"/>
    <x v="1"/>
  </r>
  <r>
    <n v="9785"/>
    <s v="CA-2015-149748"/>
    <x v="70"/>
    <x v="68"/>
    <x v="0"/>
    <s v="EM-13825"/>
    <s v="Elizabeth Moffitt"/>
    <x v="1"/>
    <x v="0"/>
    <x v="267"/>
    <s v="New Jersey"/>
    <x v="334"/>
    <x v="3"/>
    <x v="1379"/>
    <x v="0"/>
    <x v="5"/>
    <x v="1364"/>
    <n v="8.2799999999999994"/>
    <n v="2"/>
    <n v="0"/>
    <n v="2.9807999999999999"/>
    <n v="8.2799999999999994"/>
    <n v="0"/>
    <x v="1"/>
    <x v="5"/>
    <s v="Q2"/>
    <x v="1"/>
  </r>
  <r>
    <n v="9786"/>
    <s v="CA-2015-155635"/>
    <x v="1230"/>
    <x v="1325"/>
    <x v="1"/>
    <s v="ME-17725"/>
    <s v="Max Engle"/>
    <x v="0"/>
    <x v="0"/>
    <x v="103"/>
    <s v="Kentucky"/>
    <x v="175"/>
    <x v="0"/>
    <x v="1526"/>
    <x v="1"/>
    <x v="8"/>
    <x v="1513"/>
    <n v="48.81"/>
    <n v="3"/>
    <n v="0"/>
    <n v="23.916899999999998"/>
    <n v="48.81"/>
    <n v="0"/>
    <x v="1"/>
    <x v="5"/>
    <s v="Q2"/>
    <x v="3"/>
  </r>
  <r>
    <n v="9787"/>
    <s v="US-2014-114377"/>
    <x v="1127"/>
    <x v="840"/>
    <x v="3"/>
    <s v="BG-11035"/>
    <s v="Barry Gonzalez"/>
    <x v="0"/>
    <x v="0"/>
    <x v="409"/>
    <s v="Virginia"/>
    <x v="496"/>
    <x v="0"/>
    <x v="1144"/>
    <x v="0"/>
    <x v="1"/>
    <x v="1132"/>
    <n v="149.9"/>
    <n v="5"/>
    <n v="0"/>
    <n v="40.472999999999999"/>
    <n v="149.9"/>
    <n v="0"/>
    <x v="2"/>
    <x v="0"/>
    <s v="Q4"/>
    <x v="4"/>
  </r>
  <r>
    <n v="9788"/>
    <s v="CA-2017-144491"/>
    <x v="996"/>
    <x v="1300"/>
    <x v="1"/>
    <s v="CJ-12010"/>
    <s v="Caroline Jumper"/>
    <x v="0"/>
    <x v="0"/>
    <x v="12"/>
    <s v="Texas"/>
    <x v="32"/>
    <x v="2"/>
    <x v="789"/>
    <x v="0"/>
    <x v="0"/>
    <x v="787"/>
    <n v="1023.332"/>
    <n v="5"/>
    <n v="0.32"/>
    <n v="-30.097999999999999"/>
    <n v="695.86575999999991"/>
    <n v="327.46624000000003"/>
    <x v="3"/>
    <x v="10"/>
    <s v="Q1"/>
    <x v="2"/>
  </r>
  <r>
    <n v="9789"/>
    <s v="CA-2017-144491"/>
    <x v="996"/>
    <x v="1300"/>
    <x v="1"/>
    <s v="CJ-12010"/>
    <s v="Caroline Jumper"/>
    <x v="0"/>
    <x v="0"/>
    <x v="12"/>
    <s v="Texas"/>
    <x v="32"/>
    <x v="2"/>
    <x v="120"/>
    <x v="0"/>
    <x v="1"/>
    <x v="120"/>
    <n v="600.55799999999999"/>
    <n v="3"/>
    <n v="0.3"/>
    <n v="-8.5793999999999997"/>
    <n v="420.39059999999995"/>
    <n v="180.16739999999999"/>
    <x v="3"/>
    <x v="10"/>
    <s v="Q1"/>
    <x v="2"/>
  </r>
  <r>
    <n v="9790"/>
    <s v="CA-2017-144491"/>
    <x v="996"/>
    <x v="1300"/>
    <x v="1"/>
    <s v="CJ-12010"/>
    <s v="Caroline Jumper"/>
    <x v="0"/>
    <x v="0"/>
    <x v="12"/>
    <s v="Texas"/>
    <x v="32"/>
    <x v="2"/>
    <x v="648"/>
    <x v="2"/>
    <x v="11"/>
    <x v="648"/>
    <n v="39.991999999999997"/>
    <n v="1"/>
    <n v="0.2"/>
    <n v="6.9985999999999997"/>
    <n v="31.993600000000001"/>
    <n v="7.9984000000000002"/>
    <x v="3"/>
    <x v="10"/>
    <s v="Q1"/>
    <x v="2"/>
  </r>
  <r>
    <n v="9791"/>
    <s v="CA-2017-144491"/>
    <x v="996"/>
    <x v="1300"/>
    <x v="1"/>
    <s v="CJ-12010"/>
    <s v="Caroline Jumper"/>
    <x v="0"/>
    <x v="0"/>
    <x v="12"/>
    <s v="Texas"/>
    <x v="32"/>
    <x v="2"/>
    <x v="1318"/>
    <x v="0"/>
    <x v="1"/>
    <x v="1304"/>
    <n v="211.24600000000001"/>
    <n v="2"/>
    <n v="0.3"/>
    <n v="-66.391599999999997"/>
    <n v="147.87219999999999"/>
    <n v="63.373800000000003"/>
    <x v="3"/>
    <x v="10"/>
    <s v="Q1"/>
    <x v="2"/>
  </r>
  <r>
    <n v="9792"/>
    <s v="CA-2014-127166"/>
    <x v="371"/>
    <x v="1016"/>
    <x v="0"/>
    <s v="KH-16360"/>
    <s v="Katherine Hughes"/>
    <x v="0"/>
    <x v="0"/>
    <x v="12"/>
    <s v="Texas"/>
    <x v="32"/>
    <x v="2"/>
    <x v="1040"/>
    <x v="1"/>
    <x v="12"/>
    <x v="153"/>
    <n v="56.064"/>
    <n v="6"/>
    <n v="0.2"/>
    <n v="21.024000000000001"/>
    <n v="44.851200000000006"/>
    <n v="11.212800000000001"/>
    <x v="2"/>
    <x v="5"/>
    <s v="Q2"/>
    <x v="4"/>
  </r>
  <r>
    <n v="9793"/>
    <s v="CA-2014-127166"/>
    <x v="371"/>
    <x v="1016"/>
    <x v="0"/>
    <s v="KH-16360"/>
    <s v="Katherine Hughes"/>
    <x v="0"/>
    <x v="0"/>
    <x v="12"/>
    <s v="Texas"/>
    <x v="32"/>
    <x v="2"/>
    <x v="389"/>
    <x v="0"/>
    <x v="1"/>
    <x v="390"/>
    <n v="107.77200000000001"/>
    <n v="2"/>
    <n v="0.3"/>
    <n v="-29.252400000000002"/>
    <n v="75.440399999999997"/>
    <n v="32.331600000000002"/>
    <x v="2"/>
    <x v="5"/>
    <s v="Q2"/>
    <x v="4"/>
  </r>
  <r>
    <n v="9794"/>
    <s v="CA-2014-127166"/>
    <x v="371"/>
    <x v="1016"/>
    <x v="0"/>
    <s v="KH-16360"/>
    <s v="Katherine Hughes"/>
    <x v="0"/>
    <x v="0"/>
    <x v="12"/>
    <s v="Texas"/>
    <x v="32"/>
    <x v="2"/>
    <x v="670"/>
    <x v="1"/>
    <x v="10"/>
    <x v="670"/>
    <n v="4.8319999999999999"/>
    <n v="1"/>
    <n v="0.2"/>
    <n v="1.6308"/>
    <n v="3.8656000000000001"/>
    <n v="0.96640000000000004"/>
    <x v="2"/>
    <x v="5"/>
    <s v="Q2"/>
    <x v="4"/>
  </r>
  <r>
    <n v="9795"/>
    <s v="CA-2014-127166"/>
    <x v="371"/>
    <x v="1016"/>
    <x v="0"/>
    <s v="KH-16360"/>
    <s v="Katherine Hughes"/>
    <x v="0"/>
    <x v="0"/>
    <x v="12"/>
    <s v="Texas"/>
    <x v="32"/>
    <x v="2"/>
    <x v="999"/>
    <x v="1"/>
    <x v="8"/>
    <x v="991"/>
    <n v="18.239999999999998"/>
    <n v="3"/>
    <n v="0.8"/>
    <n v="-31.007999999999999"/>
    <n v="3.6479999999999988"/>
    <n v="14.591999999999999"/>
    <x v="2"/>
    <x v="5"/>
    <s v="Q2"/>
    <x v="4"/>
  </r>
  <r>
    <n v="9796"/>
    <s v="CA-2016-125920"/>
    <x v="206"/>
    <x v="528"/>
    <x v="1"/>
    <s v="SH-19975"/>
    <s v="Sally Hughsby"/>
    <x v="1"/>
    <x v="0"/>
    <x v="22"/>
    <s v="Illinois"/>
    <x v="26"/>
    <x v="2"/>
    <x v="858"/>
    <x v="1"/>
    <x v="8"/>
    <x v="852"/>
    <n v="3.798"/>
    <n v="3"/>
    <n v="0.8"/>
    <n v="-5.8868999999999998"/>
    <n v="0.75959999999999983"/>
    <n v="3.0384000000000002"/>
    <x v="0"/>
    <x v="5"/>
    <s v="Q2"/>
    <x v="3"/>
  </r>
  <r>
    <n v="9797"/>
    <s v="CA-2015-128608"/>
    <x v="1026"/>
    <x v="1094"/>
    <x v="1"/>
    <s v="CS-12490"/>
    <s v="Cindy Schnelling"/>
    <x v="1"/>
    <x v="0"/>
    <x v="167"/>
    <s v="Ohio"/>
    <x v="213"/>
    <x v="3"/>
    <x v="313"/>
    <x v="1"/>
    <x v="6"/>
    <x v="313"/>
    <n v="10.368"/>
    <n v="2"/>
    <n v="0.2"/>
    <n v="1.5551999999999999"/>
    <n v="8.2944000000000013"/>
    <n v="2.0736000000000003"/>
    <x v="1"/>
    <x v="9"/>
    <s v="Q1"/>
    <x v="2"/>
  </r>
  <r>
    <n v="9798"/>
    <s v="CA-2015-128608"/>
    <x v="1026"/>
    <x v="1094"/>
    <x v="1"/>
    <s v="CS-12490"/>
    <s v="Cindy Schnelling"/>
    <x v="1"/>
    <x v="0"/>
    <x v="167"/>
    <s v="Ohio"/>
    <x v="213"/>
    <x v="3"/>
    <x v="34"/>
    <x v="2"/>
    <x v="7"/>
    <x v="34"/>
    <n v="235.18799999999999"/>
    <n v="2"/>
    <n v="0.4"/>
    <n v="-43.117800000000003"/>
    <n v="141.11279999999999"/>
    <n v="94.075199999999995"/>
    <x v="1"/>
    <x v="9"/>
    <s v="Q1"/>
    <x v="2"/>
  </r>
  <r>
    <n v="9799"/>
    <s v="CA-2015-128608"/>
    <x v="1026"/>
    <x v="1094"/>
    <x v="1"/>
    <s v="CS-12490"/>
    <s v="Cindy Schnelling"/>
    <x v="1"/>
    <x v="0"/>
    <x v="167"/>
    <s v="Ohio"/>
    <x v="213"/>
    <x v="3"/>
    <x v="1353"/>
    <x v="2"/>
    <x v="7"/>
    <x v="1339"/>
    <n v="26.376000000000001"/>
    <n v="4"/>
    <n v="0.4"/>
    <n v="2.6375999999999999"/>
    <n v="15.8256"/>
    <n v="10.550400000000002"/>
    <x v="1"/>
    <x v="9"/>
    <s v="Q1"/>
    <x v="2"/>
  </r>
  <r>
    <n v="9800"/>
    <s v="CA-2015-128608"/>
    <x v="1026"/>
    <x v="1094"/>
    <x v="1"/>
    <s v="CS-12490"/>
    <s v="Cindy Schnelling"/>
    <x v="1"/>
    <x v="0"/>
    <x v="167"/>
    <s v="Ohio"/>
    <x v="213"/>
    <x v="3"/>
    <x v="1694"/>
    <x v="2"/>
    <x v="11"/>
    <x v="1682"/>
    <n v="10.384"/>
    <n v="2"/>
    <n v="0.2"/>
    <n v="2.2065999999999999"/>
    <n v="8.3071999999999999"/>
    <n v="2.0768"/>
    <x v="1"/>
    <x v="9"/>
    <s v="Q1"/>
    <x v="2"/>
  </r>
  <r>
    <n v="9801"/>
    <s v="CA-2015-128608"/>
    <x v="1026"/>
    <x v="1094"/>
    <x v="1"/>
    <s v="CS-12490"/>
    <s v="Cindy Schnelling"/>
    <x v="1"/>
    <x v="0"/>
    <x v="167"/>
    <s v="Ohio"/>
    <x v="213"/>
    <x v="3"/>
    <x v="476"/>
    <x v="2"/>
    <x v="7"/>
    <x v="477"/>
    <n v="107.11799999999999"/>
    <n v="3"/>
    <n v="0.4"/>
    <n v="-21.4236"/>
    <n v="64.270799999999994"/>
    <n v="42.847200000000001"/>
    <x v="1"/>
    <x v="9"/>
    <s v="Q1"/>
    <x v="2"/>
  </r>
  <r>
    <n v="9802"/>
    <s v="CA-2017-137918"/>
    <x v="365"/>
    <x v="299"/>
    <x v="1"/>
    <s v="JK-15730"/>
    <s v="Joe Kamberova"/>
    <x v="0"/>
    <x v="0"/>
    <x v="529"/>
    <s v="California"/>
    <x v="627"/>
    <x v="1"/>
    <x v="1205"/>
    <x v="1"/>
    <x v="14"/>
    <x v="1190"/>
    <n v="97.3"/>
    <n v="7"/>
    <n v="0"/>
    <n v="28.216999999999999"/>
    <n v="97.3"/>
    <n v="0"/>
    <x v="3"/>
    <x v="8"/>
    <s v="Q3"/>
    <x v="5"/>
  </r>
  <r>
    <n v="9803"/>
    <s v="CA-2015-122973"/>
    <x v="1074"/>
    <x v="532"/>
    <x v="0"/>
    <s v="PJ-19015"/>
    <s v="Pauline Johnson"/>
    <x v="0"/>
    <x v="0"/>
    <x v="20"/>
    <s v="New York"/>
    <x v="23"/>
    <x v="3"/>
    <x v="73"/>
    <x v="1"/>
    <x v="8"/>
    <x v="73"/>
    <n v="3.3279999999999998"/>
    <n v="2"/>
    <n v="0.2"/>
    <n v="1.2063999999999999"/>
    <n v="2.6623999999999999"/>
    <n v="0.66559999999999997"/>
    <x v="1"/>
    <x v="7"/>
    <s v="Q3"/>
    <x v="3"/>
  </r>
  <r>
    <n v="9804"/>
    <s v="CA-2015-122973"/>
    <x v="1074"/>
    <x v="532"/>
    <x v="0"/>
    <s v="PJ-19015"/>
    <s v="Pauline Johnson"/>
    <x v="0"/>
    <x v="0"/>
    <x v="20"/>
    <s v="New York"/>
    <x v="23"/>
    <x v="3"/>
    <x v="1236"/>
    <x v="2"/>
    <x v="7"/>
    <x v="1219"/>
    <n v="135.99"/>
    <n v="1"/>
    <n v="0"/>
    <n v="36.717300000000002"/>
    <n v="135.99"/>
    <n v="0"/>
    <x v="1"/>
    <x v="7"/>
    <s v="Q3"/>
    <x v="3"/>
  </r>
  <r>
    <n v="9805"/>
    <s v="CA-2015-122973"/>
    <x v="1074"/>
    <x v="532"/>
    <x v="0"/>
    <s v="PJ-19015"/>
    <s v="Pauline Johnson"/>
    <x v="0"/>
    <x v="0"/>
    <x v="20"/>
    <s v="New York"/>
    <x v="23"/>
    <x v="3"/>
    <x v="1256"/>
    <x v="0"/>
    <x v="5"/>
    <x v="1240"/>
    <n v="7.38"/>
    <n v="1"/>
    <n v="0"/>
    <n v="2.1402000000000001"/>
    <n v="7.38"/>
    <n v="0"/>
    <x v="1"/>
    <x v="7"/>
    <s v="Q3"/>
    <x v="3"/>
  </r>
  <r>
    <n v="9806"/>
    <s v="CA-2016-136322"/>
    <x v="147"/>
    <x v="936"/>
    <x v="1"/>
    <s v="AP-10720"/>
    <s v="Anne Pryor"/>
    <x v="2"/>
    <x v="0"/>
    <x v="2"/>
    <s v="Florida"/>
    <x v="2"/>
    <x v="0"/>
    <x v="1146"/>
    <x v="0"/>
    <x v="5"/>
    <x v="1134"/>
    <n v="45.567999999999998"/>
    <n v="2"/>
    <n v="0.2"/>
    <n v="9.6831999999999994"/>
    <n v="36.4544"/>
    <n v="9.1135999999999999"/>
    <x v="0"/>
    <x v="2"/>
    <s v="Q4"/>
    <x v="5"/>
  </r>
  <r>
    <n v="9807"/>
    <s v="CA-2016-136322"/>
    <x v="147"/>
    <x v="936"/>
    <x v="1"/>
    <s v="AP-10720"/>
    <s v="Anne Pryor"/>
    <x v="2"/>
    <x v="0"/>
    <x v="2"/>
    <s v="Florida"/>
    <x v="2"/>
    <x v="0"/>
    <x v="1224"/>
    <x v="1"/>
    <x v="8"/>
    <x v="1208"/>
    <n v="28.751999999999999"/>
    <n v="8"/>
    <n v="0.7"/>
    <n v="-21.084800000000001"/>
    <n v="8.6256000000000004"/>
    <n v="20.126399999999997"/>
    <x v="0"/>
    <x v="2"/>
    <s v="Q4"/>
    <x v="5"/>
  </r>
  <r>
    <n v="9808"/>
    <s v="CA-2017-107209"/>
    <x v="944"/>
    <x v="608"/>
    <x v="0"/>
    <s v="JW-15955"/>
    <s v="Joni Wasserman"/>
    <x v="0"/>
    <x v="0"/>
    <x v="253"/>
    <s v="North Carolina"/>
    <x v="313"/>
    <x v="0"/>
    <x v="64"/>
    <x v="0"/>
    <x v="1"/>
    <x v="64"/>
    <n v="194.84800000000001"/>
    <n v="4"/>
    <n v="0.2"/>
    <n v="12.178000000000001"/>
    <n v="155.87840000000003"/>
    <n v="38.969600000000007"/>
    <x v="3"/>
    <x v="7"/>
    <s v="Q3"/>
    <x v="6"/>
  </r>
  <r>
    <n v="9809"/>
    <s v="CA-2017-145093"/>
    <x v="246"/>
    <x v="239"/>
    <x v="1"/>
    <s v="PT-19090"/>
    <s v="Pete Takahito"/>
    <x v="0"/>
    <x v="0"/>
    <x v="22"/>
    <s v="Illinois"/>
    <x v="36"/>
    <x v="2"/>
    <x v="1085"/>
    <x v="1"/>
    <x v="8"/>
    <x v="1075"/>
    <n v="2.1120000000000001"/>
    <n v="2"/>
    <n v="0.8"/>
    <n v="-3.3792"/>
    <n v="0.42239999999999994"/>
    <n v="1.6896000000000002"/>
    <x v="3"/>
    <x v="7"/>
    <s v="Q3"/>
    <x v="5"/>
  </r>
  <r>
    <n v="9810"/>
    <s v="US-2014-139640"/>
    <x v="845"/>
    <x v="193"/>
    <x v="0"/>
    <s v="TB-21595"/>
    <s v="Troy Blackwell"/>
    <x v="0"/>
    <x v="0"/>
    <x v="32"/>
    <s v="Oregon"/>
    <x v="40"/>
    <x v="1"/>
    <x v="88"/>
    <x v="1"/>
    <x v="10"/>
    <x v="88"/>
    <n v="25.92"/>
    <n v="5"/>
    <n v="0.2"/>
    <n v="9.0719999999999992"/>
    <n v="20.736000000000004"/>
    <n v="5.1840000000000011"/>
    <x v="2"/>
    <x v="0"/>
    <s v="Q4"/>
    <x v="5"/>
  </r>
  <r>
    <n v="9811"/>
    <s v="US-2014-139640"/>
    <x v="845"/>
    <x v="193"/>
    <x v="0"/>
    <s v="TB-21595"/>
    <s v="Troy Blackwell"/>
    <x v="0"/>
    <x v="0"/>
    <x v="32"/>
    <s v="Oregon"/>
    <x v="40"/>
    <x v="1"/>
    <x v="978"/>
    <x v="1"/>
    <x v="6"/>
    <x v="971"/>
    <n v="120.768"/>
    <n v="4"/>
    <n v="0.2"/>
    <n v="9.0576000000000008"/>
    <n v="96.614400000000003"/>
    <n v="24.153600000000001"/>
    <x v="2"/>
    <x v="0"/>
    <s v="Q4"/>
    <x v="5"/>
  </r>
  <r>
    <n v="9812"/>
    <s v="CA-2016-117583"/>
    <x v="581"/>
    <x v="724"/>
    <x v="2"/>
    <s v="CB-12025"/>
    <s v="Cassandra Brandow"/>
    <x v="0"/>
    <x v="0"/>
    <x v="522"/>
    <s v="New Jersey"/>
    <x v="619"/>
    <x v="3"/>
    <x v="1414"/>
    <x v="1"/>
    <x v="10"/>
    <x v="1401"/>
    <n v="25.92"/>
    <n v="4"/>
    <n v="0"/>
    <n v="12.441599999999999"/>
    <n v="25.92"/>
    <n v="0"/>
    <x v="0"/>
    <x v="0"/>
    <s v="Q4"/>
    <x v="1"/>
  </r>
  <r>
    <n v="9813"/>
    <s v="CA-2016-117583"/>
    <x v="581"/>
    <x v="724"/>
    <x v="2"/>
    <s v="CB-12025"/>
    <s v="Cassandra Brandow"/>
    <x v="0"/>
    <x v="0"/>
    <x v="522"/>
    <s v="New Jersey"/>
    <x v="619"/>
    <x v="3"/>
    <x v="332"/>
    <x v="1"/>
    <x v="6"/>
    <x v="332"/>
    <n v="34.65"/>
    <n v="3"/>
    <n v="0"/>
    <n v="9.702"/>
    <n v="34.65"/>
    <n v="0"/>
    <x v="0"/>
    <x v="0"/>
    <s v="Q4"/>
    <x v="1"/>
  </r>
  <r>
    <n v="9814"/>
    <s v="CA-2016-117583"/>
    <x v="581"/>
    <x v="724"/>
    <x v="2"/>
    <s v="CB-12025"/>
    <s v="Cassandra Brandow"/>
    <x v="0"/>
    <x v="0"/>
    <x v="522"/>
    <s v="New Jersey"/>
    <x v="619"/>
    <x v="3"/>
    <x v="839"/>
    <x v="1"/>
    <x v="10"/>
    <x v="833"/>
    <n v="204.95"/>
    <n v="5"/>
    <n v="0"/>
    <n v="100.4255"/>
    <n v="204.95"/>
    <n v="0"/>
    <x v="0"/>
    <x v="0"/>
    <s v="Q4"/>
    <x v="1"/>
  </r>
  <r>
    <n v="9815"/>
    <s v="CA-2016-117583"/>
    <x v="581"/>
    <x v="724"/>
    <x v="2"/>
    <s v="CB-12025"/>
    <s v="Cassandra Brandow"/>
    <x v="0"/>
    <x v="0"/>
    <x v="522"/>
    <s v="New Jersey"/>
    <x v="619"/>
    <x v="3"/>
    <x v="1399"/>
    <x v="1"/>
    <x v="8"/>
    <x v="1386"/>
    <n v="79.95"/>
    <n v="5"/>
    <n v="0"/>
    <n v="38.375999999999998"/>
    <n v="79.95"/>
    <n v="0"/>
    <x v="0"/>
    <x v="0"/>
    <s v="Q4"/>
    <x v="1"/>
  </r>
  <r>
    <n v="9816"/>
    <s v="CA-2015-162201"/>
    <x v="1213"/>
    <x v="888"/>
    <x v="1"/>
    <s v="AG-10495"/>
    <s v="Andrew Gjertsen"/>
    <x v="1"/>
    <x v="0"/>
    <x v="84"/>
    <s v="Florida"/>
    <x v="104"/>
    <x v="0"/>
    <x v="1323"/>
    <x v="1"/>
    <x v="10"/>
    <x v="1309"/>
    <n v="173.488"/>
    <n v="7"/>
    <n v="0.2"/>
    <n v="54.215000000000003"/>
    <n v="138.79040000000001"/>
    <n v="34.697600000000001"/>
    <x v="1"/>
    <x v="1"/>
    <s v="Q2"/>
    <x v="2"/>
  </r>
  <r>
    <n v="9817"/>
    <s v="CA-2015-162201"/>
    <x v="1213"/>
    <x v="888"/>
    <x v="1"/>
    <s v="AG-10495"/>
    <s v="Andrew Gjertsen"/>
    <x v="1"/>
    <x v="0"/>
    <x v="84"/>
    <s v="Florida"/>
    <x v="104"/>
    <x v="0"/>
    <x v="765"/>
    <x v="1"/>
    <x v="4"/>
    <x v="764"/>
    <n v="516.96"/>
    <n v="4"/>
    <n v="0.2"/>
    <n v="-6.4619999999999997"/>
    <n v="413.56800000000004"/>
    <n v="103.39200000000001"/>
    <x v="1"/>
    <x v="1"/>
    <s v="Q2"/>
    <x v="2"/>
  </r>
  <r>
    <n v="9818"/>
    <s v="CA-2015-162201"/>
    <x v="1213"/>
    <x v="888"/>
    <x v="1"/>
    <s v="AG-10495"/>
    <s v="Andrew Gjertsen"/>
    <x v="1"/>
    <x v="0"/>
    <x v="84"/>
    <s v="Florida"/>
    <x v="104"/>
    <x v="0"/>
    <x v="1435"/>
    <x v="0"/>
    <x v="5"/>
    <x v="1423"/>
    <n v="173.208"/>
    <n v="7"/>
    <n v="0.2"/>
    <n v="45.467100000000002"/>
    <n v="138.56640000000002"/>
    <n v="34.641600000000004"/>
    <x v="1"/>
    <x v="1"/>
    <s v="Q2"/>
    <x v="2"/>
  </r>
  <r>
    <n v="9819"/>
    <s v="CA-2015-162201"/>
    <x v="1213"/>
    <x v="888"/>
    <x v="1"/>
    <s v="AG-10495"/>
    <s v="Andrew Gjertsen"/>
    <x v="1"/>
    <x v="0"/>
    <x v="84"/>
    <s v="Florida"/>
    <x v="104"/>
    <x v="0"/>
    <x v="449"/>
    <x v="1"/>
    <x v="6"/>
    <x v="449"/>
    <n v="4.4480000000000004"/>
    <n v="2"/>
    <n v="0.2"/>
    <n v="0.33360000000000001"/>
    <n v="3.5584000000000007"/>
    <n v="0.88960000000000017"/>
    <x v="1"/>
    <x v="1"/>
    <s v="Q2"/>
    <x v="2"/>
  </r>
  <r>
    <n v="9820"/>
    <s v="CA-2015-162201"/>
    <x v="1213"/>
    <x v="888"/>
    <x v="1"/>
    <s v="AG-10495"/>
    <s v="Andrew Gjertsen"/>
    <x v="1"/>
    <x v="0"/>
    <x v="84"/>
    <s v="Florida"/>
    <x v="104"/>
    <x v="0"/>
    <x v="1550"/>
    <x v="1"/>
    <x v="2"/>
    <x v="1538"/>
    <n v="9"/>
    <n v="3"/>
    <n v="0.2"/>
    <n v="3.15"/>
    <n v="7.2"/>
    <n v="1.8"/>
    <x v="1"/>
    <x v="1"/>
    <s v="Q2"/>
    <x v="2"/>
  </r>
  <r>
    <n v="9821"/>
    <s v="CA-2015-162201"/>
    <x v="1213"/>
    <x v="888"/>
    <x v="1"/>
    <s v="AG-10495"/>
    <s v="Andrew Gjertsen"/>
    <x v="1"/>
    <x v="0"/>
    <x v="84"/>
    <s v="Florida"/>
    <x v="104"/>
    <x v="0"/>
    <x v="1737"/>
    <x v="1"/>
    <x v="10"/>
    <x v="1726"/>
    <n v="42.24"/>
    <n v="10"/>
    <n v="0.2"/>
    <n v="13.2"/>
    <n v="33.792000000000002"/>
    <n v="8.4480000000000004"/>
    <x v="1"/>
    <x v="1"/>
    <s v="Q2"/>
    <x v="2"/>
  </r>
  <r>
    <n v="9822"/>
    <s v="CA-2015-162201"/>
    <x v="1213"/>
    <x v="888"/>
    <x v="1"/>
    <s v="AG-10495"/>
    <s v="Andrew Gjertsen"/>
    <x v="1"/>
    <x v="0"/>
    <x v="84"/>
    <s v="Florida"/>
    <x v="104"/>
    <x v="0"/>
    <x v="471"/>
    <x v="1"/>
    <x v="8"/>
    <x v="472"/>
    <n v="18.263999999999999"/>
    <n v="2"/>
    <n v="0.7"/>
    <n v="-13.393599999999999"/>
    <n v="5.4792000000000005"/>
    <n v="12.784799999999999"/>
    <x v="1"/>
    <x v="1"/>
    <s v="Q2"/>
    <x v="2"/>
  </r>
  <r>
    <n v="9823"/>
    <s v="US-2014-164406"/>
    <x v="860"/>
    <x v="1326"/>
    <x v="1"/>
    <s v="BD-11605"/>
    <s v="Brian Dahlen"/>
    <x v="0"/>
    <x v="0"/>
    <x v="8"/>
    <s v="California"/>
    <x v="34"/>
    <x v="1"/>
    <x v="543"/>
    <x v="1"/>
    <x v="9"/>
    <x v="543"/>
    <n v="152.91"/>
    <n v="3"/>
    <n v="0"/>
    <n v="42.814799999999998"/>
    <n v="152.91"/>
    <n v="0"/>
    <x v="2"/>
    <x v="6"/>
    <s v="Q3"/>
    <x v="5"/>
  </r>
  <r>
    <n v="9824"/>
    <s v="US-2014-164406"/>
    <x v="860"/>
    <x v="1326"/>
    <x v="1"/>
    <s v="BD-11605"/>
    <s v="Brian Dahlen"/>
    <x v="0"/>
    <x v="0"/>
    <x v="8"/>
    <s v="California"/>
    <x v="34"/>
    <x v="1"/>
    <x v="1090"/>
    <x v="1"/>
    <x v="10"/>
    <x v="1080"/>
    <n v="92.94"/>
    <n v="3"/>
    <n v="0"/>
    <n v="41.823"/>
    <n v="92.94"/>
    <n v="0"/>
    <x v="2"/>
    <x v="6"/>
    <s v="Q3"/>
    <x v="5"/>
  </r>
  <r>
    <n v="9825"/>
    <s v="US-2014-164406"/>
    <x v="860"/>
    <x v="1326"/>
    <x v="1"/>
    <s v="BD-11605"/>
    <s v="Brian Dahlen"/>
    <x v="0"/>
    <x v="0"/>
    <x v="8"/>
    <s v="California"/>
    <x v="34"/>
    <x v="1"/>
    <x v="78"/>
    <x v="1"/>
    <x v="8"/>
    <x v="78"/>
    <n v="17.856000000000002"/>
    <n v="4"/>
    <n v="0.2"/>
    <n v="6.2496"/>
    <n v="14.284800000000002"/>
    <n v="3.5712000000000006"/>
    <x v="2"/>
    <x v="6"/>
    <s v="Q3"/>
    <x v="5"/>
  </r>
  <r>
    <n v="9826"/>
    <s v="US-2014-164406"/>
    <x v="860"/>
    <x v="1326"/>
    <x v="1"/>
    <s v="BD-11605"/>
    <s v="Brian Dahlen"/>
    <x v="0"/>
    <x v="0"/>
    <x v="8"/>
    <s v="California"/>
    <x v="34"/>
    <x v="1"/>
    <x v="612"/>
    <x v="1"/>
    <x v="8"/>
    <x v="612"/>
    <n v="46.44"/>
    <n v="3"/>
    <n v="0.2"/>
    <n v="15.093"/>
    <n v="37.152000000000001"/>
    <n v="9.2880000000000003"/>
    <x v="2"/>
    <x v="6"/>
    <s v="Q3"/>
    <x v="5"/>
  </r>
  <r>
    <n v="9827"/>
    <s v="US-2014-164406"/>
    <x v="860"/>
    <x v="1326"/>
    <x v="1"/>
    <s v="BD-11605"/>
    <s v="Brian Dahlen"/>
    <x v="0"/>
    <x v="0"/>
    <x v="8"/>
    <s v="California"/>
    <x v="34"/>
    <x v="1"/>
    <x v="1225"/>
    <x v="0"/>
    <x v="1"/>
    <x v="1209"/>
    <n v="195.136"/>
    <n v="4"/>
    <n v="0.2"/>
    <n v="-12.196"/>
    <n v="156.1088"/>
    <n v="39.027200000000001"/>
    <x v="2"/>
    <x v="6"/>
    <s v="Q3"/>
    <x v="5"/>
  </r>
  <r>
    <n v="9828"/>
    <s v="CA-2017-169999"/>
    <x v="249"/>
    <x v="356"/>
    <x v="1"/>
    <s v="JS-15685"/>
    <s v="Jim Sink"/>
    <x v="1"/>
    <x v="0"/>
    <x v="20"/>
    <s v="New York"/>
    <x v="45"/>
    <x v="3"/>
    <x v="557"/>
    <x v="1"/>
    <x v="4"/>
    <x v="556"/>
    <n v="129.30000000000001"/>
    <n v="2"/>
    <n v="0"/>
    <n v="6.4649999999999999"/>
    <n v="129.30000000000001"/>
    <n v="0"/>
    <x v="3"/>
    <x v="1"/>
    <s v="Q2"/>
    <x v="2"/>
  </r>
  <r>
    <n v="9829"/>
    <s v="CA-2017-169999"/>
    <x v="249"/>
    <x v="356"/>
    <x v="1"/>
    <s v="JS-15685"/>
    <s v="Jim Sink"/>
    <x v="1"/>
    <x v="0"/>
    <x v="20"/>
    <s v="New York"/>
    <x v="45"/>
    <x v="3"/>
    <x v="544"/>
    <x v="1"/>
    <x v="8"/>
    <x v="544"/>
    <n v="11.568"/>
    <n v="3"/>
    <n v="0.2"/>
    <n v="3.7595999999999998"/>
    <n v="9.2544000000000004"/>
    <n v="2.3136000000000001"/>
    <x v="3"/>
    <x v="1"/>
    <s v="Q2"/>
    <x v="2"/>
  </r>
  <r>
    <n v="9830"/>
    <s v="US-2017-152842"/>
    <x v="11"/>
    <x v="989"/>
    <x v="1"/>
    <s v="NF-18385"/>
    <s v="Natalie Fritzler"/>
    <x v="0"/>
    <x v="0"/>
    <x v="35"/>
    <s v="North Carolina"/>
    <x v="43"/>
    <x v="0"/>
    <x v="38"/>
    <x v="0"/>
    <x v="1"/>
    <x v="38"/>
    <n v="242.352"/>
    <n v="3"/>
    <n v="0.2"/>
    <n v="15.147"/>
    <n v="193.88160000000002"/>
    <n v="48.470400000000005"/>
    <x v="3"/>
    <x v="7"/>
    <s v="Q3"/>
    <x v="1"/>
  </r>
  <r>
    <n v="9831"/>
    <s v="CA-2014-113257"/>
    <x v="757"/>
    <x v="574"/>
    <x v="0"/>
    <s v="SC-20305"/>
    <s v="Sean Christensen"/>
    <x v="0"/>
    <x v="0"/>
    <x v="486"/>
    <s v="Texas"/>
    <x v="580"/>
    <x v="2"/>
    <x v="1336"/>
    <x v="2"/>
    <x v="11"/>
    <x v="1321"/>
    <n v="319.96800000000002"/>
    <n v="4"/>
    <n v="0.2"/>
    <n v="95.990399999999994"/>
    <n v="255.97440000000003"/>
    <n v="63.993600000000008"/>
    <x v="2"/>
    <x v="4"/>
    <s v="Q4"/>
    <x v="0"/>
  </r>
  <r>
    <n v="9832"/>
    <s v="CA-2014-113257"/>
    <x v="757"/>
    <x v="574"/>
    <x v="0"/>
    <s v="SC-20305"/>
    <s v="Sean Christensen"/>
    <x v="0"/>
    <x v="0"/>
    <x v="486"/>
    <s v="Texas"/>
    <x v="580"/>
    <x v="2"/>
    <x v="50"/>
    <x v="0"/>
    <x v="5"/>
    <x v="50"/>
    <n v="8.6240000000000006"/>
    <n v="7"/>
    <n v="0.6"/>
    <n v="-2.5872000000000002"/>
    <n v="3.4496000000000002"/>
    <n v="5.1744000000000003"/>
    <x v="2"/>
    <x v="4"/>
    <s v="Q4"/>
    <x v="0"/>
  </r>
  <r>
    <n v="9833"/>
    <s v="CA-2014-133963"/>
    <x v="598"/>
    <x v="707"/>
    <x v="0"/>
    <s v="GA-14515"/>
    <s v="George Ashbrook"/>
    <x v="0"/>
    <x v="0"/>
    <x v="61"/>
    <s v="Texas"/>
    <x v="77"/>
    <x v="2"/>
    <x v="1050"/>
    <x v="1"/>
    <x v="10"/>
    <x v="1039"/>
    <n v="3.984"/>
    <n v="1"/>
    <n v="0.2"/>
    <n v="1.4441999999999999"/>
    <n v="3.1872000000000003"/>
    <n v="0.79680000000000006"/>
    <x v="2"/>
    <x v="5"/>
    <s v="Q2"/>
    <x v="1"/>
  </r>
  <r>
    <n v="9834"/>
    <s v="CA-2017-130302"/>
    <x v="32"/>
    <x v="184"/>
    <x v="1"/>
    <s v="CY-12745"/>
    <s v="Craig Yedwab"/>
    <x v="1"/>
    <x v="0"/>
    <x v="24"/>
    <s v="Ohio"/>
    <x v="157"/>
    <x v="3"/>
    <x v="265"/>
    <x v="2"/>
    <x v="11"/>
    <x v="265"/>
    <n v="895.94399999999996"/>
    <n v="7"/>
    <n v="0.2"/>
    <n v="190.38810000000001"/>
    <n v="716.75520000000006"/>
    <n v="179.18880000000001"/>
    <x v="3"/>
    <x v="8"/>
    <s v="Q3"/>
    <x v="6"/>
  </r>
  <r>
    <n v="9835"/>
    <s v="CA-2016-126627"/>
    <x v="1155"/>
    <x v="1107"/>
    <x v="2"/>
    <s v="WB-21850"/>
    <s v="William Brown"/>
    <x v="0"/>
    <x v="0"/>
    <x v="189"/>
    <s v="Texas"/>
    <x v="628"/>
    <x v="2"/>
    <x v="1457"/>
    <x v="0"/>
    <x v="5"/>
    <x v="1443"/>
    <n v="14"/>
    <n v="4"/>
    <n v="0.6"/>
    <n v="-6.3"/>
    <n v="5.6000000000000005"/>
    <n v="8.4"/>
    <x v="0"/>
    <x v="2"/>
    <s v="Q4"/>
    <x v="2"/>
  </r>
  <r>
    <n v="9836"/>
    <s v="CA-2016-126627"/>
    <x v="1155"/>
    <x v="1107"/>
    <x v="2"/>
    <s v="WB-21850"/>
    <s v="William Brown"/>
    <x v="0"/>
    <x v="0"/>
    <x v="189"/>
    <s v="Texas"/>
    <x v="628"/>
    <x v="2"/>
    <x v="800"/>
    <x v="1"/>
    <x v="8"/>
    <x v="798"/>
    <n v="16.391999999999999"/>
    <n v="2"/>
    <n v="0.8"/>
    <n v="-26.2272"/>
    <n v="3.2783999999999991"/>
    <n v="13.1136"/>
    <x v="0"/>
    <x v="2"/>
    <s v="Q4"/>
    <x v="2"/>
  </r>
  <r>
    <n v="9837"/>
    <s v="US-2016-125402"/>
    <x v="477"/>
    <x v="152"/>
    <x v="1"/>
    <s v="DL-12865"/>
    <s v="Dan Lawera"/>
    <x v="0"/>
    <x v="0"/>
    <x v="85"/>
    <s v="California"/>
    <x v="106"/>
    <x v="1"/>
    <x v="834"/>
    <x v="1"/>
    <x v="10"/>
    <x v="829"/>
    <n v="10.9"/>
    <n v="5"/>
    <n v="0"/>
    <n v="5.1230000000000002"/>
    <n v="10.9"/>
    <n v="0"/>
    <x v="0"/>
    <x v="8"/>
    <s v="Q3"/>
    <x v="1"/>
  </r>
  <r>
    <n v="9838"/>
    <s v="US-2016-125402"/>
    <x v="477"/>
    <x v="152"/>
    <x v="1"/>
    <s v="DL-12865"/>
    <s v="Dan Lawera"/>
    <x v="0"/>
    <x v="0"/>
    <x v="85"/>
    <s v="California"/>
    <x v="106"/>
    <x v="1"/>
    <x v="429"/>
    <x v="1"/>
    <x v="2"/>
    <x v="429"/>
    <n v="29.6"/>
    <n v="2"/>
    <n v="0"/>
    <n v="14.8"/>
    <n v="29.6"/>
    <n v="0"/>
    <x v="0"/>
    <x v="8"/>
    <s v="Q3"/>
    <x v="1"/>
  </r>
  <r>
    <n v="9839"/>
    <s v="US-2016-125402"/>
    <x v="477"/>
    <x v="152"/>
    <x v="1"/>
    <s v="DL-12865"/>
    <s v="Dan Lawera"/>
    <x v="0"/>
    <x v="0"/>
    <x v="85"/>
    <s v="California"/>
    <x v="106"/>
    <x v="1"/>
    <x v="1140"/>
    <x v="1"/>
    <x v="2"/>
    <x v="1128"/>
    <n v="4.9800000000000004"/>
    <n v="1"/>
    <n v="0"/>
    <n v="2.2907999999999999"/>
    <n v="4.9800000000000004"/>
    <n v="0"/>
    <x v="0"/>
    <x v="8"/>
    <s v="Q3"/>
    <x v="1"/>
  </r>
  <r>
    <n v="9840"/>
    <s v="US-2016-125402"/>
    <x v="477"/>
    <x v="152"/>
    <x v="1"/>
    <s v="DL-12865"/>
    <s v="Dan Lawera"/>
    <x v="0"/>
    <x v="0"/>
    <x v="85"/>
    <s v="California"/>
    <x v="106"/>
    <x v="1"/>
    <x v="1687"/>
    <x v="2"/>
    <x v="16"/>
    <x v="1675"/>
    <n v="479.976"/>
    <n v="3"/>
    <n v="0.2"/>
    <n v="161.99189999999999"/>
    <n v="383.98080000000004"/>
    <n v="95.995200000000011"/>
    <x v="0"/>
    <x v="8"/>
    <s v="Q3"/>
    <x v="1"/>
  </r>
  <r>
    <n v="9841"/>
    <s v="US-2016-125402"/>
    <x v="477"/>
    <x v="152"/>
    <x v="1"/>
    <s v="DL-12865"/>
    <s v="Dan Lawera"/>
    <x v="0"/>
    <x v="0"/>
    <x v="85"/>
    <s v="California"/>
    <x v="106"/>
    <x v="1"/>
    <x v="1709"/>
    <x v="2"/>
    <x v="7"/>
    <x v="1698"/>
    <n v="44.735999999999997"/>
    <n v="8"/>
    <n v="0.2"/>
    <n v="4.4736000000000002"/>
    <n v="35.788800000000002"/>
    <n v="8.9472000000000005"/>
    <x v="0"/>
    <x v="8"/>
    <s v="Q3"/>
    <x v="1"/>
  </r>
  <r>
    <n v="9842"/>
    <s v="US-2016-125402"/>
    <x v="477"/>
    <x v="152"/>
    <x v="1"/>
    <s v="DL-12865"/>
    <s v="Dan Lawera"/>
    <x v="0"/>
    <x v="0"/>
    <x v="85"/>
    <s v="California"/>
    <x v="106"/>
    <x v="1"/>
    <x v="826"/>
    <x v="1"/>
    <x v="6"/>
    <x v="822"/>
    <n v="5.76"/>
    <n v="2"/>
    <n v="0"/>
    <n v="1.6704000000000001"/>
    <n v="5.76"/>
    <n v="0"/>
    <x v="0"/>
    <x v="8"/>
    <s v="Q3"/>
    <x v="1"/>
  </r>
  <r>
    <n v="9843"/>
    <s v="US-2016-125402"/>
    <x v="477"/>
    <x v="152"/>
    <x v="1"/>
    <s v="DL-12865"/>
    <s v="Dan Lawera"/>
    <x v="0"/>
    <x v="0"/>
    <x v="85"/>
    <s v="California"/>
    <x v="106"/>
    <x v="1"/>
    <x v="662"/>
    <x v="0"/>
    <x v="1"/>
    <x v="662"/>
    <n v="483.13600000000002"/>
    <n v="4"/>
    <n v="0.2"/>
    <n v="60.392000000000003"/>
    <n v="386.50880000000006"/>
    <n v="96.627200000000016"/>
    <x v="0"/>
    <x v="8"/>
    <s v="Q3"/>
    <x v="1"/>
  </r>
  <r>
    <n v="9844"/>
    <s v="CA-2014-163867"/>
    <x v="561"/>
    <x v="104"/>
    <x v="2"/>
    <s v="RE-19450"/>
    <s v="Richard Eichhorn"/>
    <x v="0"/>
    <x v="0"/>
    <x v="27"/>
    <s v="Illinois"/>
    <x v="67"/>
    <x v="2"/>
    <x v="1140"/>
    <x v="1"/>
    <x v="2"/>
    <x v="1128"/>
    <n v="15.936"/>
    <n v="4"/>
    <n v="0.2"/>
    <n v="5.1791999999999998"/>
    <n v="12.748800000000001"/>
    <n v="3.1872000000000003"/>
    <x v="2"/>
    <x v="1"/>
    <s v="Q2"/>
    <x v="0"/>
  </r>
  <r>
    <n v="9845"/>
    <s v="CA-2014-163867"/>
    <x v="561"/>
    <x v="104"/>
    <x v="2"/>
    <s v="RE-19450"/>
    <s v="Richard Eichhorn"/>
    <x v="0"/>
    <x v="0"/>
    <x v="27"/>
    <s v="Illinois"/>
    <x v="67"/>
    <x v="2"/>
    <x v="504"/>
    <x v="0"/>
    <x v="5"/>
    <x v="504"/>
    <n v="61.543999999999997"/>
    <n v="7"/>
    <n v="0.6"/>
    <n v="-40.003599999999999"/>
    <n v="24.617599999999999"/>
    <n v="36.926399999999994"/>
    <x v="2"/>
    <x v="1"/>
    <s v="Q2"/>
    <x v="0"/>
  </r>
  <r>
    <n v="9846"/>
    <s v="CA-2014-163867"/>
    <x v="561"/>
    <x v="104"/>
    <x v="2"/>
    <s v="RE-19450"/>
    <s v="Richard Eichhorn"/>
    <x v="0"/>
    <x v="0"/>
    <x v="27"/>
    <s v="Illinois"/>
    <x v="67"/>
    <x v="2"/>
    <x v="1125"/>
    <x v="1"/>
    <x v="4"/>
    <x v="1113"/>
    <n v="132.696"/>
    <n v="3"/>
    <n v="0.2"/>
    <n v="9.9521999999999995"/>
    <n v="106.1568"/>
    <n v="26.539200000000001"/>
    <x v="2"/>
    <x v="1"/>
    <s v="Q2"/>
    <x v="0"/>
  </r>
  <r>
    <n v="9847"/>
    <s v="CA-2017-169327"/>
    <x v="264"/>
    <x v="842"/>
    <x v="0"/>
    <s v="MH-17290"/>
    <s v="Marc Harrigan"/>
    <x v="2"/>
    <x v="0"/>
    <x v="1"/>
    <s v="California"/>
    <x v="141"/>
    <x v="1"/>
    <x v="22"/>
    <x v="1"/>
    <x v="9"/>
    <x v="22"/>
    <n v="43.1"/>
    <n v="5"/>
    <n v="0"/>
    <n v="11.206"/>
    <n v="43.1"/>
    <n v="0"/>
    <x v="3"/>
    <x v="8"/>
    <s v="Q3"/>
    <x v="3"/>
  </r>
  <r>
    <n v="9848"/>
    <s v="CA-2017-169327"/>
    <x v="264"/>
    <x v="842"/>
    <x v="0"/>
    <s v="MH-17290"/>
    <s v="Marc Harrigan"/>
    <x v="2"/>
    <x v="0"/>
    <x v="1"/>
    <s v="California"/>
    <x v="141"/>
    <x v="1"/>
    <x v="743"/>
    <x v="0"/>
    <x v="5"/>
    <x v="741"/>
    <n v="511.5"/>
    <n v="5"/>
    <n v="0"/>
    <n v="132.99"/>
    <n v="511.5"/>
    <n v="0"/>
    <x v="3"/>
    <x v="8"/>
    <s v="Q3"/>
    <x v="3"/>
  </r>
  <r>
    <n v="9849"/>
    <s v="CA-2017-169327"/>
    <x v="264"/>
    <x v="842"/>
    <x v="0"/>
    <s v="MH-17290"/>
    <s v="Marc Harrigan"/>
    <x v="2"/>
    <x v="0"/>
    <x v="1"/>
    <s v="California"/>
    <x v="141"/>
    <x v="1"/>
    <x v="805"/>
    <x v="1"/>
    <x v="8"/>
    <x v="803"/>
    <n v="147.91999999999999"/>
    <n v="5"/>
    <n v="0.2"/>
    <n v="46.225000000000001"/>
    <n v="118.336"/>
    <n v="29.584"/>
    <x v="3"/>
    <x v="8"/>
    <s v="Q3"/>
    <x v="3"/>
  </r>
  <r>
    <n v="9850"/>
    <s v="CA-2014-142979"/>
    <x v="791"/>
    <x v="1220"/>
    <x v="1"/>
    <s v="EH-13765"/>
    <s v="Edward Hooks"/>
    <x v="1"/>
    <x v="0"/>
    <x v="529"/>
    <s v="California"/>
    <x v="627"/>
    <x v="1"/>
    <x v="1571"/>
    <x v="1"/>
    <x v="6"/>
    <x v="1562"/>
    <n v="39.68"/>
    <n v="2"/>
    <n v="0"/>
    <n v="16.268799999999999"/>
    <n v="39.68"/>
    <n v="0"/>
    <x v="2"/>
    <x v="3"/>
    <s v="Q2"/>
    <x v="3"/>
  </r>
  <r>
    <n v="9851"/>
    <s v="CA-2016-158155"/>
    <x v="440"/>
    <x v="1238"/>
    <x v="1"/>
    <s v="EH-13765"/>
    <s v="Edward Hooks"/>
    <x v="1"/>
    <x v="0"/>
    <x v="20"/>
    <s v="New York"/>
    <x v="29"/>
    <x v="3"/>
    <x v="545"/>
    <x v="0"/>
    <x v="5"/>
    <x v="545"/>
    <n v="12.56"/>
    <n v="2"/>
    <n v="0"/>
    <n v="4.0191999999999997"/>
    <n v="12.56"/>
    <n v="0"/>
    <x v="0"/>
    <x v="5"/>
    <s v="Q2"/>
    <x v="2"/>
  </r>
  <r>
    <n v="9852"/>
    <s v="CA-2016-158155"/>
    <x v="440"/>
    <x v="1238"/>
    <x v="1"/>
    <s v="EH-13765"/>
    <s v="Edward Hooks"/>
    <x v="1"/>
    <x v="0"/>
    <x v="20"/>
    <s v="New York"/>
    <x v="29"/>
    <x v="3"/>
    <x v="443"/>
    <x v="1"/>
    <x v="8"/>
    <x v="443"/>
    <n v="90.48"/>
    <n v="3"/>
    <n v="0.2"/>
    <n v="33.93"/>
    <n v="72.384"/>
    <n v="18.096"/>
    <x v="0"/>
    <x v="5"/>
    <s v="Q2"/>
    <x v="2"/>
  </r>
  <r>
    <n v="9853"/>
    <s v="CA-2016-158155"/>
    <x v="440"/>
    <x v="1238"/>
    <x v="1"/>
    <s v="EH-13765"/>
    <s v="Edward Hooks"/>
    <x v="1"/>
    <x v="0"/>
    <x v="20"/>
    <s v="New York"/>
    <x v="29"/>
    <x v="3"/>
    <x v="1221"/>
    <x v="1"/>
    <x v="10"/>
    <x v="1205"/>
    <n v="13.08"/>
    <n v="2"/>
    <n v="0"/>
    <n v="6.0167999999999999"/>
    <n v="13.08"/>
    <n v="0"/>
    <x v="0"/>
    <x v="5"/>
    <s v="Q2"/>
    <x v="2"/>
  </r>
  <r>
    <n v="9854"/>
    <s v="CA-2016-158155"/>
    <x v="440"/>
    <x v="1238"/>
    <x v="1"/>
    <s v="EH-13765"/>
    <s v="Edward Hooks"/>
    <x v="1"/>
    <x v="0"/>
    <x v="20"/>
    <s v="New York"/>
    <x v="29"/>
    <x v="3"/>
    <x v="592"/>
    <x v="0"/>
    <x v="5"/>
    <x v="592"/>
    <n v="214.7"/>
    <n v="5"/>
    <n v="0"/>
    <n v="83.733000000000004"/>
    <n v="214.7"/>
    <n v="0"/>
    <x v="0"/>
    <x v="5"/>
    <s v="Q2"/>
    <x v="2"/>
  </r>
  <r>
    <n v="9855"/>
    <s v="CA-2017-138870"/>
    <x v="249"/>
    <x v="266"/>
    <x v="1"/>
    <s v="GA-14515"/>
    <s v="George Ashbrook"/>
    <x v="0"/>
    <x v="0"/>
    <x v="8"/>
    <s v="California"/>
    <x v="9"/>
    <x v="1"/>
    <x v="1598"/>
    <x v="0"/>
    <x v="5"/>
    <x v="1590"/>
    <n v="50.32"/>
    <n v="4"/>
    <n v="0"/>
    <n v="21.134399999999999"/>
    <n v="50.32"/>
    <n v="0"/>
    <x v="3"/>
    <x v="1"/>
    <s v="Q2"/>
    <x v="2"/>
  </r>
  <r>
    <n v="9856"/>
    <s v="CA-2017-138870"/>
    <x v="249"/>
    <x v="266"/>
    <x v="1"/>
    <s v="GA-14515"/>
    <s v="George Ashbrook"/>
    <x v="0"/>
    <x v="0"/>
    <x v="8"/>
    <s v="California"/>
    <x v="9"/>
    <x v="1"/>
    <x v="1493"/>
    <x v="1"/>
    <x v="10"/>
    <x v="1481"/>
    <n v="24.56"/>
    <n v="2"/>
    <n v="0"/>
    <n v="11.543200000000001"/>
    <n v="24.56"/>
    <n v="0"/>
    <x v="3"/>
    <x v="1"/>
    <s v="Q2"/>
    <x v="2"/>
  </r>
  <r>
    <n v="9857"/>
    <s v="CA-2014-120950"/>
    <x v="1231"/>
    <x v="193"/>
    <x v="1"/>
    <s v="GA-14515"/>
    <s v="George Ashbrook"/>
    <x v="0"/>
    <x v="0"/>
    <x v="38"/>
    <s v="Georgia"/>
    <x v="112"/>
    <x v="0"/>
    <x v="57"/>
    <x v="1"/>
    <x v="10"/>
    <x v="57"/>
    <n v="43.68"/>
    <n v="6"/>
    <n v="0"/>
    <n v="20.9664"/>
    <n v="43.68"/>
    <n v="0"/>
    <x v="2"/>
    <x v="0"/>
    <s v="Q4"/>
    <x v="6"/>
  </r>
  <r>
    <n v="9858"/>
    <s v="CA-2015-164301"/>
    <x v="514"/>
    <x v="803"/>
    <x v="1"/>
    <s v="EB-13840"/>
    <s v="Ellis Ballard"/>
    <x v="1"/>
    <x v="0"/>
    <x v="4"/>
    <s v="Washington"/>
    <x v="5"/>
    <x v="1"/>
    <x v="411"/>
    <x v="0"/>
    <x v="3"/>
    <x v="411"/>
    <n v="3393.68"/>
    <n v="8"/>
    <n v="0"/>
    <n v="610.86239999999998"/>
    <n v="3393.68"/>
    <n v="0"/>
    <x v="1"/>
    <x v="10"/>
    <s v="Q1"/>
    <x v="6"/>
  </r>
  <r>
    <n v="9859"/>
    <s v="CA-2017-113278"/>
    <x v="424"/>
    <x v="1327"/>
    <x v="1"/>
    <s v="HR-14770"/>
    <s v="Hallie Redmond"/>
    <x v="2"/>
    <x v="0"/>
    <x v="102"/>
    <s v="Indiana"/>
    <x v="237"/>
    <x v="2"/>
    <x v="146"/>
    <x v="1"/>
    <x v="4"/>
    <x v="147"/>
    <n v="67.400000000000006"/>
    <n v="5"/>
    <n v="0"/>
    <n v="17.524000000000001"/>
    <n v="67.400000000000006"/>
    <n v="0"/>
    <x v="3"/>
    <x v="9"/>
    <s v="Q1"/>
    <x v="3"/>
  </r>
  <r>
    <n v="9860"/>
    <s v="CA-2017-113278"/>
    <x v="424"/>
    <x v="1327"/>
    <x v="1"/>
    <s v="HR-14770"/>
    <s v="Hallie Redmond"/>
    <x v="2"/>
    <x v="0"/>
    <x v="102"/>
    <s v="Indiana"/>
    <x v="237"/>
    <x v="2"/>
    <x v="242"/>
    <x v="1"/>
    <x v="13"/>
    <x v="243"/>
    <n v="2.52"/>
    <n v="2"/>
    <n v="0"/>
    <n v="0.1008"/>
    <n v="2.52"/>
    <n v="0"/>
    <x v="3"/>
    <x v="9"/>
    <s v="Q1"/>
    <x v="3"/>
  </r>
  <r>
    <n v="9861"/>
    <s v="CA-2017-113278"/>
    <x v="424"/>
    <x v="1327"/>
    <x v="1"/>
    <s v="HR-14770"/>
    <s v="Hallie Redmond"/>
    <x v="2"/>
    <x v="0"/>
    <x v="102"/>
    <s v="Indiana"/>
    <x v="237"/>
    <x v="2"/>
    <x v="1049"/>
    <x v="2"/>
    <x v="7"/>
    <x v="1038"/>
    <n v="67.8"/>
    <n v="4"/>
    <n v="0"/>
    <n v="1.3560000000000001"/>
    <n v="67.8"/>
    <n v="0"/>
    <x v="3"/>
    <x v="9"/>
    <s v="Q1"/>
    <x v="3"/>
  </r>
  <r>
    <n v="9862"/>
    <s v="CA-2017-113278"/>
    <x v="424"/>
    <x v="1327"/>
    <x v="1"/>
    <s v="HR-14770"/>
    <s v="Hallie Redmond"/>
    <x v="2"/>
    <x v="0"/>
    <x v="102"/>
    <s v="Indiana"/>
    <x v="237"/>
    <x v="2"/>
    <x v="1190"/>
    <x v="1"/>
    <x v="4"/>
    <x v="683"/>
    <n v="18.760000000000002"/>
    <n v="2"/>
    <n v="0"/>
    <n v="5.2527999999999997"/>
    <n v="18.760000000000002"/>
    <n v="0"/>
    <x v="3"/>
    <x v="9"/>
    <s v="Q1"/>
    <x v="3"/>
  </r>
  <r>
    <n v="9863"/>
    <s v="CA-2017-113278"/>
    <x v="424"/>
    <x v="1327"/>
    <x v="1"/>
    <s v="HR-14770"/>
    <s v="Hallie Redmond"/>
    <x v="2"/>
    <x v="0"/>
    <x v="102"/>
    <s v="Indiana"/>
    <x v="237"/>
    <x v="2"/>
    <x v="427"/>
    <x v="2"/>
    <x v="11"/>
    <x v="427"/>
    <n v="12.12"/>
    <n v="4"/>
    <n v="0"/>
    <n v="2.5451999999999999"/>
    <n v="12.12"/>
    <n v="0"/>
    <x v="3"/>
    <x v="9"/>
    <s v="Q1"/>
    <x v="3"/>
  </r>
  <r>
    <n v="9864"/>
    <s v="CA-2017-113278"/>
    <x v="424"/>
    <x v="1327"/>
    <x v="1"/>
    <s v="HR-14770"/>
    <s v="Hallie Redmond"/>
    <x v="2"/>
    <x v="0"/>
    <x v="102"/>
    <s v="Indiana"/>
    <x v="237"/>
    <x v="2"/>
    <x v="752"/>
    <x v="1"/>
    <x v="10"/>
    <x v="750"/>
    <n v="11.34"/>
    <n v="1"/>
    <n v="0"/>
    <n v="5.5566000000000004"/>
    <n v="11.34"/>
    <n v="0"/>
    <x v="3"/>
    <x v="9"/>
    <s v="Q1"/>
    <x v="3"/>
  </r>
  <r>
    <n v="9865"/>
    <s v="CA-2017-113278"/>
    <x v="424"/>
    <x v="1327"/>
    <x v="1"/>
    <s v="HR-14770"/>
    <s v="Hallie Redmond"/>
    <x v="2"/>
    <x v="0"/>
    <x v="102"/>
    <s v="Indiana"/>
    <x v="237"/>
    <x v="2"/>
    <x v="240"/>
    <x v="2"/>
    <x v="11"/>
    <x v="241"/>
    <n v="159.80000000000001"/>
    <n v="4"/>
    <n v="0"/>
    <n v="70.311999999999998"/>
    <n v="159.80000000000001"/>
    <n v="0"/>
    <x v="3"/>
    <x v="9"/>
    <s v="Q1"/>
    <x v="3"/>
  </r>
  <r>
    <n v="9866"/>
    <s v="CA-2017-113278"/>
    <x v="424"/>
    <x v="1327"/>
    <x v="1"/>
    <s v="HR-14770"/>
    <s v="Hallie Redmond"/>
    <x v="2"/>
    <x v="0"/>
    <x v="102"/>
    <s v="Indiana"/>
    <x v="237"/>
    <x v="2"/>
    <x v="1183"/>
    <x v="0"/>
    <x v="5"/>
    <x v="1169"/>
    <n v="18.96"/>
    <n v="2"/>
    <n v="0"/>
    <n v="8.532"/>
    <n v="18.96"/>
    <n v="0"/>
    <x v="3"/>
    <x v="9"/>
    <s v="Q1"/>
    <x v="3"/>
  </r>
  <r>
    <n v="9867"/>
    <s v="US-2015-116981"/>
    <x v="514"/>
    <x v="1328"/>
    <x v="0"/>
    <s v="SM-20950"/>
    <s v="Suzanne McNair"/>
    <x v="1"/>
    <x v="0"/>
    <x v="20"/>
    <s v="New York"/>
    <x v="29"/>
    <x v="3"/>
    <x v="1449"/>
    <x v="1"/>
    <x v="4"/>
    <x v="1436"/>
    <n v="1085.42"/>
    <n v="7"/>
    <n v="0"/>
    <n v="282.20920000000001"/>
    <n v="1085.42"/>
    <n v="0"/>
    <x v="1"/>
    <x v="10"/>
    <s v="Q1"/>
    <x v="6"/>
  </r>
  <r>
    <n v="9868"/>
    <s v="US-2015-116981"/>
    <x v="514"/>
    <x v="1328"/>
    <x v="0"/>
    <s v="SM-20950"/>
    <s v="Suzanne McNair"/>
    <x v="1"/>
    <x v="0"/>
    <x v="20"/>
    <s v="New York"/>
    <x v="29"/>
    <x v="3"/>
    <x v="1518"/>
    <x v="1"/>
    <x v="9"/>
    <x v="1505"/>
    <n v="13.11"/>
    <n v="3"/>
    <n v="0"/>
    <n v="3.4085999999999999"/>
    <n v="13.11"/>
    <n v="0"/>
    <x v="1"/>
    <x v="10"/>
    <s v="Q1"/>
    <x v="6"/>
  </r>
  <r>
    <n v="9869"/>
    <s v="CA-2014-114195"/>
    <x v="301"/>
    <x v="1082"/>
    <x v="2"/>
    <s v="EA-14035"/>
    <s v="Erin Ashbrook"/>
    <x v="1"/>
    <x v="0"/>
    <x v="530"/>
    <s v="Ohio"/>
    <x v="629"/>
    <x v="3"/>
    <x v="592"/>
    <x v="0"/>
    <x v="5"/>
    <x v="592"/>
    <n v="68.703999999999994"/>
    <n v="2"/>
    <n v="0.2"/>
    <n v="16.3172"/>
    <n v="54.963200000000001"/>
    <n v="13.7408"/>
    <x v="2"/>
    <x v="0"/>
    <s v="Q4"/>
    <x v="3"/>
  </r>
  <r>
    <n v="9870"/>
    <s v="CA-2014-114195"/>
    <x v="301"/>
    <x v="1082"/>
    <x v="2"/>
    <s v="EA-14035"/>
    <s v="Erin Ashbrook"/>
    <x v="1"/>
    <x v="0"/>
    <x v="530"/>
    <s v="Ohio"/>
    <x v="629"/>
    <x v="3"/>
    <x v="1581"/>
    <x v="1"/>
    <x v="8"/>
    <x v="1572"/>
    <n v="3.1320000000000001"/>
    <n v="2"/>
    <n v="0.7"/>
    <n v="-2.61"/>
    <n v="0.93960000000000021"/>
    <n v="2.1924000000000001"/>
    <x v="2"/>
    <x v="0"/>
    <s v="Q4"/>
    <x v="3"/>
  </r>
  <r>
    <n v="9871"/>
    <s v="CA-2014-114195"/>
    <x v="301"/>
    <x v="1082"/>
    <x v="2"/>
    <s v="EA-14035"/>
    <s v="Erin Ashbrook"/>
    <x v="1"/>
    <x v="0"/>
    <x v="530"/>
    <s v="Ohio"/>
    <x v="629"/>
    <x v="3"/>
    <x v="444"/>
    <x v="1"/>
    <x v="8"/>
    <x v="444"/>
    <n v="22.428000000000001"/>
    <n v="3"/>
    <n v="0.7"/>
    <n v="-17.942399999999999"/>
    <n v="6.7284000000000015"/>
    <n v="15.6996"/>
    <x v="2"/>
    <x v="0"/>
    <s v="Q4"/>
    <x v="3"/>
  </r>
  <r>
    <n v="9872"/>
    <s v="CA-2017-146269"/>
    <x v="833"/>
    <x v="299"/>
    <x v="3"/>
    <s v="MH-17455"/>
    <s v="Mark Hamilton"/>
    <x v="0"/>
    <x v="0"/>
    <x v="22"/>
    <s v="Illinois"/>
    <x v="36"/>
    <x v="2"/>
    <x v="245"/>
    <x v="1"/>
    <x v="4"/>
    <x v="246"/>
    <n v="290.33600000000001"/>
    <n v="2"/>
    <n v="0.2"/>
    <n v="32.662799999999997"/>
    <n v="232.26880000000003"/>
    <n v="58.067200000000007"/>
    <x v="3"/>
    <x v="2"/>
    <s v="Q4"/>
    <x v="5"/>
  </r>
  <r>
    <n v="9873"/>
    <s v="CA-2017-146269"/>
    <x v="833"/>
    <x v="299"/>
    <x v="3"/>
    <s v="MH-17455"/>
    <s v="Mark Hamilton"/>
    <x v="0"/>
    <x v="0"/>
    <x v="22"/>
    <s v="Illinois"/>
    <x v="36"/>
    <x v="2"/>
    <x v="787"/>
    <x v="1"/>
    <x v="6"/>
    <x v="772"/>
    <n v="19.152000000000001"/>
    <n v="2"/>
    <n v="0.2"/>
    <n v="1.1970000000000001"/>
    <n v="15.321600000000002"/>
    <n v="3.8304000000000005"/>
    <x v="3"/>
    <x v="2"/>
    <s v="Q4"/>
    <x v="5"/>
  </r>
  <r>
    <n v="9874"/>
    <s v="CA-2016-100587"/>
    <x v="107"/>
    <x v="906"/>
    <x v="1"/>
    <s v="SL-20155"/>
    <s v="Sara Luxemburg"/>
    <x v="2"/>
    <x v="0"/>
    <x v="20"/>
    <s v="New York"/>
    <x v="23"/>
    <x v="3"/>
    <x v="1516"/>
    <x v="1"/>
    <x v="10"/>
    <x v="1503"/>
    <n v="6.48"/>
    <n v="1"/>
    <n v="0"/>
    <n v="3.1103999999999998"/>
    <n v="6.48"/>
    <n v="0"/>
    <x v="0"/>
    <x v="4"/>
    <s v="Q4"/>
    <x v="3"/>
  </r>
  <r>
    <n v="9875"/>
    <s v="CA-2016-166653"/>
    <x v="897"/>
    <x v="926"/>
    <x v="0"/>
    <s v="NP-18685"/>
    <s v="Nora Pelletier"/>
    <x v="2"/>
    <x v="0"/>
    <x v="215"/>
    <s v="Ohio"/>
    <x v="270"/>
    <x v="3"/>
    <x v="889"/>
    <x v="1"/>
    <x v="12"/>
    <x v="882"/>
    <n v="63.968000000000004"/>
    <n v="2"/>
    <n v="0.2"/>
    <n v="19.989999999999998"/>
    <n v="51.174400000000006"/>
    <n v="12.793600000000001"/>
    <x v="0"/>
    <x v="8"/>
    <s v="Q3"/>
    <x v="6"/>
  </r>
  <r>
    <n v="9876"/>
    <s v="CA-2015-130855"/>
    <x v="1232"/>
    <x v="708"/>
    <x v="1"/>
    <s v="RF-19840"/>
    <s v="Roy Französisch"/>
    <x v="0"/>
    <x v="0"/>
    <x v="20"/>
    <s v="New York"/>
    <x v="45"/>
    <x v="3"/>
    <x v="1847"/>
    <x v="1"/>
    <x v="14"/>
    <x v="1835"/>
    <n v="6.36"/>
    <n v="2"/>
    <n v="0"/>
    <n v="6.3600000000000004E-2"/>
    <n v="6.36"/>
    <n v="0"/>
    <x v="1"/>
    <x v="4"/>
    <s v="Q4"/>
    <x v="0"/>
  </r>
  <r>
    <n v="9877"/>
    <s v="US-2017-166324"/>
    <x v="693"/>
    <x v="557"/>
    <x v="2"/>
    <s v="BE-11455"/>
    <s v="Brad Eason"/>
    <x v="2"/>
    <x v="0"/>
    <x v="138"/>
    <s v="Ohio"/>
    <x v="177"/>
    <x v="3"/>
    <x v="1244"/>
    <x v="1"/>
    <x v="4"/>
    <x v="1227"/>
    <n v="848.54399999999998"/>
    <n v="4"/>
    <n v="0.2"/>
    <n v="-21.2136"/>
    <n v="678.83519999999999"/>
    <n v="169.7088"/>
    <x v="3"/>
    <x v="3"/>
    <s v="Q2"/>
    <x v="6"/>
  </r>
  <r>
    <n v="9878"/>
    <s v="US-2017-166324"/>
    <x v="693"/>
    <x v="557"/>
    <x v="2"/>
    <s v="BE-11455"/>
    <s v="Brad Eason"/>
    <x v="2"/>
    <x v="0"/>
    <x v="138"/>
    <s v="Ohio"/>
    <x v="177"/>
    <x v="3"/>
    <x v="1458"/>
    <x v="1"/>
    <x v="8"/>
    <x v="1444"/>
    <n v="8.6999999999999993"/>
    <n v="5"/>
    <n v="0.7"/>
    <n v="-6.38"/>
    <n v="2.6100000000000003"/>
    <n v="6.089999999999999"/>
    <x v="3"/>
    <x v="3"/>
    <s v="Q2"/>
    <x v="6"/>
  </r>
  <r>
    <n v="9879"/>
    <s v="US-2017-166324"/>
    <x v="693"/>
    <x v="557"/>
    <x v="2"/>
    <s v="BE-11455"/>
    <s v="Brad Eason"/>
    <x v="2"/>
    <x v="0"/>
    <x v="138"/>
    <s v="Ohio"/>
    <x v="177"/>
    <x v="3"/>
    <x v="1787"/>
    <x v="2"/>
    <x v="7"/>
    <x v="1777"/>
    <n v="122.38200000000001"/>
    <n v="3"/>
    <n v="0.4"/>
    <n v="-24.476400000000002"/>
    <n v="73.429199999999994"/>
    <n v="48.952800000000003"/>
    <x v="3"/>
    <x v="3"/>
    <s v="Q2"/>
    <x v="6"/>
  </r>
  <r>
    <n v="9880"/>
    <s v="CA-2016-122581"/>
    <x v="1036"/>
    <x v="1329"/>
    <x v="1"/>
    <s v="JK-15370"/>
    <s v="Jay Kimmel"/>
    <x v="0"/>
    <x v="0"/>
    <x v="20"/>
    <s v="New York"/>
    <x v="45"/>
    <x v="3"/>
    <x v="955"/>
    <x v="0"/>
    <x v="1"/>
    <x v="948"/>
    <n v="573.17399999999998"/>
    <n v="7"/>
    <n v="0.1"/>
    <n v="63.686"/>
    <n v="515.85659999999996"/>
    <n v="57.317399999999999"/>
    <x v="0"/>
    <x v="6"/>
    <s v="Q3"/>
    <x v="1"/>
  </r>
  <r>
    <n v="9881"/>
    <s v="CA-2015-104297"/>
    <x v="352"/>
    <x v="1247"/>
    <x v="2"/>
    <s v="CC-12100"/>
    <s v="Chad Cunningham"/>
    <x v="2"/>
    <x v="0"/>
    <x v="138"/>
    <s v="Ohio"/>
    <x v="177"/>
    <x v="3"/>
    <x v="258"/>
    <x v="1"/>
    <x v="10"/>
    <x v="33"/>
    <n v="85.055999999999997"/>
    <n v="3"/>
    <n v="0.2"/>
    <n v="28.706399999999999"/>
    <n v="68.044799999999995"/>
    <n v="17.011199999999999"/>
    <x v="1"/>
    <x v="5"/>
    <s v="Q2"/>
    <x v="5"/>
  </r>
  <r>
    <n v="9882"/>
    <s v="CA-2014-153927"/>
    <x v="1132"/>
    <x v="923"/>
    <x v="2"/>
    <s v="LL-16840"/>
    <s v="Lauren Leatherbury"/>
    <x v="0"/>
    <x v="0"/>
    <x v="318"/>
    <s v="Georgia"/>
    <x v="630"/>
    <x v="0"/>
    <x v="605"/>
    <x v="1"/>
    <x v="8"/>
    <x v="605"/>
    <n v="14.04"/>
    <n v="3"/>
    <n v="0"/>
    <n v="6.7392000000000003"/>
    <n v="14.04"/>
    <n v="0"/>
    <x v="2"/>
    <x v="6"/>
    <s v="Q3"/>
    <x v="0"/>
  </r>
  <r>
    <n v="9883"/>
    <s v="CA-2014-153927"/>
    <x v="1132"/>
    <x v="923"/>
    <x v="2"/>
    <s v="LL-16840"/>
    <s v="Lauren Leatherbury"/>
    <x v="0"/>
    <x v="0"/>
    <x v="318"/>
    <s v="Georgia"/>
    <x v="630"/>
    <x v="0"/>
    <x v="917"/>
    <x v="2"/>
    <x v="11"/>
    <x v="909"/>
    <n v="272.61"/>
    <n v="13"/>
    <n v="0"/>
    <n v="98.139600000000002"/>
    <n v="272.61"/>
    <n v="0"/>
    <x v="2"/>
    <x v="6"/>
    <s v="Q3"/>
    <x v="0"/>
  </r>
  <r>
    <n v="9884"/>
    <s v="CA-2014-112291"/>
    <x v="1233"/>
    <x v="521"/>
    <x v="1"/>
    <s v="KE-16420"/>
    <s v="Katrina Edelman"/>
    <x v="1"/>
    <x v="0"/>
    <x v="1"/>
    <s v="California"/>
    <x v="141"/>
    <x v="1"/>
    <x v="407"/>
    <x v="1"/>
    <x v="12"/>
    <x v="153"/>
    <n v="11.16"/>
    <n v="2"/>
    <n v="0"/>
    <n v="5.58"/>
    <n v="11.16"/>
    <n v="0"/>
    <x v="2"/>
    <x v="3"/>
    <s v="Q2"/>
    <x v="6"/>
  </r>
  <r>
    <n v="9885"/>
    <s v="CA-2014-112291"/>
    <x v="1233"/>
    <x v="521"/>
    <x v="1"/>
    <s v="KE-16420"/>
    <s v="Katrina Edelman"/>
    <x v="1"/>
    <x v="0"/>
    <x v="1"/>
    <s v="California"/>
    <x v="141"/>
    <x v="1"/>
    <x v="1196"/>
    <x v="2"/>
    <x v="11"/>
    <x v="1181"/>
    <n v="62.31"/>
    <n v="3"/>
    <n v="0"/>
    <n v="22.4316"/>
    <n v="62.31"/>
    <n v="0"/>
    <x v="2"/>
    <x v="3"/>
    <s v="Q2"/>
    <x v="6"/>
  </r>
  <r>
    <n v="9886"/>
    <s v="CA-2014-112291"/>
    <x v="1233"/>
    <x v="521"/>
    <x v="1"/>
    <s v="KE-16420"/>
    <s v="Katrina Edelman"/>
    <x v="1"/>
    <x v="0"/>
    <x v="1"/>
    <s v="California"/>
    <x v="141"/>
    <x v="1"/>
    <x v="1105"/>
    <x v="2"/>
    <x v="11"/>
    <x v="1094"/>
    <n v="159.97999999999999"/>
    <n v="2"/>
    <n v="0"/>
    <n v="57.592799999999997"/>
    <n v="159.97999999999999"/>
    <n v="0"/>
    <x v="2"/>
    <x v="3"/>
    <s v="Q2"/>
    <x v="6"/>
  </r>
  <r>
    <n v="9887"/>
    <s v="CA-2014-146997"/>
    <x v="1212"/>
    <x v="1330"/>
    <x v="1"/>
    <s v="SG-20605"/>
    <s v="Speros Goranitis"/>
    <x v="0"/>
    <x v="0"/>
    <x v="240"/>
    <s v="Indiana"/>
    <x v="376"/>
    <x v="2"/>
    <x v="494"/>
    <x v="1"/>
    <x v="13"/>
    <x v="494"/>
    <n v="5.94"/>
    <n v="3"/>
    <n v="0"/>
    <n v="0"/>
    <n v="5.94"/>
    <n v="0"/>
    <x v="2"/>
    <x v="9"/>
    <s v="Q1"/>
    <x v="6"/>
  </r>
  <r>
    <n v="9888"/>
    <s v="CA-2017-169607"/>
    <x v="386"/>
    <x v="878"/>
    <x v="2"/>
    <s v="CA-12265"/>
    <s v="Christina Anderson"/>
    <x v="0"/>
    <x v="0"/>
    <x v="20"/>
    <s v="New York"/>
    <x v="23"/>
    <x v="3"/>
    <x v="1231"/>
    <x v="1"/>
    <x v="10"/>
    <x v="1214"/>
    <n v="9.9600000000000009"/>
    <n v="2"/>
    <n v="0"/>
    <n v="4.6811999999999996"/>
    <n v="9.9600000000000009"/>
    <n v="0"/>
    <x v="3"/>
    <x v="2"/>
    <s v="Q4"/>
    <x v="6"/>
  </r>
  <r>
    <n v="9889"/>
    <s v="CA-2015-127544"/>
    <x v="816"/>
    <x v="576"/>
    <x v="1"/>
    <s v="RD-19585"/>
    <s v="Rob Dowd"/>
    <x v="0"/>
    <x v="0"/>
    <x v="456"/>
    <s v="New York"/>
    <x v="549"/>
    <x v="3"/>
    <x v="1105"/>
    <x v="2"/>
    <x v="11"/>
    <x v="1094"/>
    <n v="79.989999999999995"/>
    <n v="1"/>
    <n v="0"/>
    <n v="28.796399999999998"/>
    <n v="79.989999999999995"/>
    <n v="0"/>
    <x v="1"/>
    <x v="6"/>
    <s v="Q3"/>
    <x v="3"/>
  </r>
  <r>
    <n v="9890"/>
    <s v="CA-2017-166499"/>
    <x v="498"/>
    <x v="1051"/>
    <x v="2"/>
    <s v="VG-21805"/>
    <s v="Vivek Grady"/>
    <x v="1"/>
    <x v="0"/>
    <x v="80"/>
    <s v="New Jersey"/>
    <x v="100"/>
    <x v="3"/>
    <x v="1701"/>
    <x v="1"/>
    <x v="6"/>
    <x v="1690"/>
    <n v="8.94"/>
    <n v="3"/>
    <n v="0"/>
    <n v="2.4138000000000002"/>
    <n v="8.94"/>
    <n v="0"/>
    <x v="3"/>
    <x v="10"/>
    <s v="Q1"/>
    <x v="1"/>
  </r>
  <r>
    <n v="9891"/>
    <s v="US-2016-115441"/>
    <x v="197"/>
    <x v="1235"/>
    <x v="0"/>
    <s v="SH-19975"/>
    <s v="Sally Hughsby"/>
    <x v="1"/>
    <x v="0"/>
    <x v="158"/>
    <s v="Wisconsin"/>
    <x v="201"/>
    <x v="2"/>
    <x v="1540"/>
    <x v="1"/>
    <x v="10"/>
    <x v="1528"/>
    <n v="20.62"/>
    <n v="2"/>
    <n v="0"/>
    <n v="9.6913999999999998"/>
    <n v="20.62"/>
    <n v="0"/>
    <x v="0"/>
    <x v="7"/>
    <s v="Q3"/>
    <x v="2"/>
  </r>
  <r>
    <n v="9892"/>
    <s v="US-2016-115441"/>
    <x v="197"/>
    <x v="1235"/>
    <x v="0"/>
    <s v="SH-19975"/>
    <s v="Sally Hughsby"/>
    <x v="1"/>
    <x v="0"/>
    <x v="158"/>
    <s v="Wisconsin"/>
    <x v="201"/>
    <x v="2"/>
    <x v="936"/>
    <x v="2"/>
    <x v="11"/>
    <x v="929"/>
    <n v="124.25"/>
    <n v="7"/>
    <n v="0"/>
    <n v="48.457500000000003"/>
    <n v="124.25"/>
    <n v="0"/>
    <x v="0"/>
    <x v="7"/>
    <s v="Q3"/>
    <x v="2"/>
  </r>
  <r>
    <n v="9893"/>
    <s v="US-2016-115441"/>
    <x v="197"/>
    <x v="1235"/>
    <x v="0"/>
    <s v="SH-19975"/>
    <s v="Sally Hughsby"/>
    <x v="1"/>
    <x v="0"/>
    <x v="158"/>
    <s v="Wisconsin"/>
    <x v="201"/>
    <x v="2"/>
    <x v="476"/>
    <x v="2"/>
    <x v="7"/>
    <x v="477"/>
    <n v="297.55"/>
    <n v="5"/>
    <n v="0"/>
    <n v="83.313999999999993"/>
    <n v="297.55"/>
    <n v="0"/>
    <x v="0"/>
    <x v="7"/>
    <s v="Q3"/>
    <x v="2"/>
  </r>
  <r>
    <n v="9894"/>
    <s v="US-2016-115441"/>
    <x v="197"/>
    <x v="1235"/>
    <x v="0"/>
    <s v="SH-19975"/>
    <s v="Sally Hughsby"/>
    <x v="1"/>
    <x v="0"/>
    <x v="158"/>
    <s v="Wisconsin"/>
    <x v="201"/>
    <x v="2"/>
    <x v="1719"/>
    <x v="0"/>
    <x v="1"/>
    <x v="1706"/>
    <n v="403.56"/>
    <n v="4"/>
    <n v="0"/>
    <n v="96.854399999999998"/>
    <n v="403.56"/>
    <n v="0"/>
    <x v="0"/>
    <x v="7"/>
    <s v="Q3"/>
    <x v="2"/>
  </r>
  <r>
    <n v="9895"/>
    <s v="US-2016-115441"/>
    <x v="197"/>
    <x v="1235"/>
    <x v="0"/>
    <s v="SH-19975"/>
    <s v="Sally Hughsby"/>
    <x v="1"/>
    <x v="0"/>
    <x v="158"/>
    <s v="Wisconsin"/>
    <x v="201"/>
    <x v="2"/>
    <x v="285"/>
    <x v="0"/>
    <x v="5"/>
    <x v="285"/>
    <n v="95.2"/>
    <n v="5"/>
    <n v="0"/>
    <n v="27.608000000000001"/>
    <n v="95.2"/>
    <n v="0"/>
    <x v="0"/>
    <x v="7"/>
    <s v="Q3"/>
    <x v="2"/>
  </r>
  <r>
    <n v="9896"/>
    <s v="CA-2014-115049"/>
    <x v="467"/>
    <x v="511"/>
    <x v="1"/>
    <s v="MM-17920"/>
    <s v="Michael Moore"/>
    <x v="0"/>
    <x v="0"/>
    <x v="22"/>
    <s v="Illinois"/>
    <x v="36"/>
    <x v="2"/>
    <x v="1563"/>
    <x v="2"/>
    <x v="11"/>
    <x v="1554"/>
    <n v="153.82400000000001"/>
    <n v="11"/>
    <n v="0.2"/>
    <n v="38.456000000000003"/>
    <n v="123.05920000000002"/>
    <n v="30.764800000000005"/>
    <x v="2"/>
    <x v="8"/>
    <s v="Q3"/>
    <x v="5"/>
  </r>
  <r>
    <n v="9897"/>
    <s v="CA-2014-156342"/>
    <x v="1103"/>
    <x v="1126"/>
    <x v="0"/>
    <s v="JF-15415"/>
    <s v="Jennifer Ferguson"/>
    <x v="0"/>
    <x v="0"/>
    <x v="22"/>
    <s v="Illinois"/>
    <x v="155"/>
    <x v="2"/>
    <x v="1669"/>
    <x v="1"/>
    <x v="10"/>
    <x v="1657"/>
    <n v="62.015999999999998"/>
    <n v="2"/>
    <n v="0.2"/>
    <n v="22.480799999999999"/>
    <n v="49.6128"/>
    <n v="12.4032"/>
    <x v="2"/>
    <x v="1"/>
    <s v="Q2"/>
    <x v="0"/>
  </r>
  <r>
    <n v="9898"/>
    <s v="CA-2016-112830"/>
    <x v="112"/>
    <x v="891"/>
    <x v="1"/>
    <s v="LP-17095"/>
    <s v="Liz Preis"/>
    <x v="0"/>
    <x v="0"/>
    <x v="54"/>
    <s v="Ohio"/>
    <x v="322"/>
    <x v="3"/>
    <x v="622"/>
    <x v="0"/>
    <x v="5"/>
    <x v="622"/>
    <n v="466.32"/>
    <n v="3"/>
    <n v="0.2"/>
    <n v="34.973999999999997"/>
    <n v="373.05600000000004"/>
    <n v="93.26400000000001"/>
    <x v="0"/>
    <x v="1"/>
    <s v="Q2"/>
    <x v="2"/>
  </r>
  <r>
    <n v="9899"/>
    <s v="CA-2016-112830"/>
    <x v="112"/>
    <x v="891"/>
    <x v="1"/>
    <s v="LP-17095"/>
    <s v="Liz Preis"/>
    <x v="0"/>
    <x v="0"/>
    <x v="54"/>
    <s v="Ohio"/>
    <x v="322"/>
    <x v="3"/>
    <x v="1704"/>
    <x v="0"/>
    <x v="5"/>
    <x v="1693"/>
    <n v="82.64"/>
    <n v="2"/>
    <n v="0.2"/>
    <n v="0"/>
    <n v="66.112000000000009"/>
    <n v="16.528000000000002"/>
    <x v="0"/>
    <x v="1"/>
    <s v="Q2"/>
    <x v="2"/>
  </r>
  <r>
    <n v="9900"/>
    <s v="US-2014-117380"/>
    <x v="1176"/>
    <x v="860"/>
    <x v="1"/>
    <s v="MP-18175"/>
    <s v="Mike Pelletier"/>
    <x v="2"/>
    <x v="0"/>
    <x v="24"/>
    <s v="Ohio"/>
    <x v="157"/>
    <x v="3"/>
    <x v="594"/>
    <x v="0"/>
    <x v="3"/>
    <x v="594"/>
    <n v="330.58800000000002"/>
    <n v="1"/>
    <n v="0.4"/>
    <n v="-143.25479999999999"/>
    <n v="198.3528"/>
    <n v="132.23520000000002"/>
    <x v="2"/>
    <x v="10"/>
    <s v="Q1"/>
    <x v="5"/>
  </r>
  <r>
    <n v="9901"/>
    <s v="CA-2017-117646"/>
    <x v="170"/>
    <x v="1171"/>
    <x v="1"/>
    <s v="SC-20845"/>
    <s v="Sung Chung"/>
    <x v="0"/>
    <x v="0"/>
    <x v="103"/>
    <s v="Colorado"/>
    <x v="127"/>
    <x v="1"/>
    <x v="595"/>
    <x v="1"/>
    <x v="4"/>
    <x v="595"/>
    <n v="237.096"/>
    <n v="3"/>
    <n v="0.2"/>
    <n v="20.745899999999999"/>
    <n v="189.67680000000001"/>
    <n v="47.419200000000004"/>
    <x v="3"/>
    <x v="6"/>
    <s v="Q3"/>
    <x v="2"/>
  </r>
  <r>
    <n v="9902"/>
    <s v="CA-2017-117646"/>
    <x v="170"/>
    <x v="1171"/>
    <x v="1"/>
    <s v="SC-20845"/>
    <s v="Sung Chung"/>
    <x v="0"/>
    <x v="0"/>
    <x v="103"/>
    <s v="Colorado"/>
    <x v="127"/>
    <x v="1"/>
    <x v="1183"/>
    <x v="0"/>
    <x v="5"/>
    <x v="1169"/>
    <n v="22.751999999999999"/>
    <n v="3"/>
    <n v="0.2"/>
    <n v="7.11"/>
    <n v="18.201599999999999"/>
    <n v="4.5503999999999998"/>
    <x v="3"/>
    <x v="6"/>
    <s v="Q3"/>
    <x v="2"/>
  </r>
  <r>
    <n v="9903"/>
    <s v="CA-2017-117646"/>
    <x v="170"/>
    <x v="1171"/>
    <x v="1"/>
    <s v="SC-20845"/>
    <s v="Sung Chung"/>
    <x v="0"/>
    <x v="0"/>
    <x v="103"/>
    <s v="Colorado"/>
    <x v="127"/>
    <x v="1"/>
    <x v="144"/>
    <x v="1"/>
    <x v="10"/>
    <x v="145"/>
    <n v="6.6719999999999997"/>
    <n v="1"/>
    <n v="0.2"/>
    <n v="2.085"/>
    <n v="5.3376000000000001"/>
    <n v="1.3344"/>
    <x v="3"/>
    <x v="6"/>
    <s v="Q3"/>
    <x v="2"/>
  </r>
  <r>
    <n v="9904"/>
    <s v="CA-2014-122609"/>
    <x v="607"/>
    <x v="7"/>
    <x v="1"/>
    <s v="DP-13000"/>
    <s v="Darren Powers"/>
    <x v="0"/>
    <x v="0"/>
    <x v="238"/>
    <s v="Texas"/>
    <x v="295"/>
    <x v="2"/>
    <x v="1377"/>
    <x v="0"/>
    <x v="5"/>
    <x v="1362"/>
    <n v="25.128"/>
    <n v="3"/>
    <n v="0.6"/>
    <n v="-6.9101999999999997"/>
    <n v="10.051200000000001"/>
    <n v="15.076799999999999"/>
    <x v="2"/>
    <x v="0"/>
    <s v="Q4"/>
    <x v="4"/>
  </r>
  <r>
    <n v="9905"/>
    <s v="CA-2014-122609"/>
    <x v="607"/>
    <x v="7"/>
    <x v="1"/>
    <s v="DP-13000"/>
    <s v="Darren Powers"/>
    <x v="0"/>
    <x v="0"/>
    <x v="238"/>
    <s v="Texas"/>
    <x v="295"/>
    <x v="2"/>
    <x v="428"/>
    <x v="2"/>
    <x v="11"/>
    <x v="428"/>
    <n v="127.98399999999999"/>
    <n v="2"/>
    <n v="0.2"/>
    <n v="25.596800000000002"/>
    <n v="102.38720000000001"/>
    <n v="25.596800000000002"/>
    <x v="2"/>
    <x v="0"/>
    <s v="Q4"/>
    <x v="4"/>
  </r>
  <r>
    <n v="9906"/>
    <s v="US-2015-129007"/>
    <x v="1023"/>
    <x v="459"/>
    <x v="2"/>
    <s v="KD-16615"/>
    <s v="Ken Dana"/>
    <x v="1"/>
    <x v="0"/>
    <x v="125"/>
    <s v="California"/>
    <x v="158"/>
    <x v="1"/>
    <x v="1155"/>
    <x v="0"/>
    <x v="5"/>
    <x v="1143"/>
    <n v="131.88"/>
    <n v="7"/>
    <n v="0"/>
    <n v="55.389600000000002"/>
    <n v="131.88"/>
    <n v="0"/>
    <x v="1"/>
    <x v="8"/>
    <s v="Q3"/>
    <x v="1"/>
  </r>
  <r>
    <n v="9907"/>
    <s v="US-2015-129007"/>
    <x v="1023"/>
    <x v="459"/>
    <x v="2"/>
    <s v="KD-16615"/>
    <s v="Ken Dana"/>
    <x v="1"/>
    <x v="0"/>
    <x v="125"/>
    <s v="California"/>
    <x v="158"/>
    <x v="1"/>
    <x v="1124"/>
    <x v="1"/>
    <x v="8"/>
    <x v="1112"/>
    <n v="25.032"/>
    <n v="3"/>
    <n v="0.2"/>
    <n v="7.8224999999999998"/>
    <n v="20.025600000000001"/>
    <n v="5.0064000000000002"/>
    <x v="1"/>
    <x v="8"/>
    <s v="Q3"/>
    <x v="1"/>
  </r>
  <r>
    <n v="9908"/>
    <s v="US-2015-129007"/>
    <x v="1023"/>
    <x v="459"/>
    <x v="2"/>
    <s v="KD-16615"/>
    <s v="Ken Dana"/>
    <x v="1"/>
    <x v="0"/>
    <x v="125"/>
    <s v="California"/>
    <x v="158"/>
    <x v="1"/>
    <x v="1180"/>
    <x v="0"/>
    <x v="1"/>
    <x v="1166"/>
    <n v="717.72"/>
    <n v="3"/>
    <n v="0.2"/>
    <n v="71.772000000000006"/>
    <n v="574.17600000000004"/>
    <n v="143.54400000000001"/>
    <x v="1"/>
    <x v="8"/>
    <s v="Q3"/>
    <x v="1"/>
  </r>
  <r>
    <n v="9909"/>
    <s v="US-2015-129007"/>
    <x v="1023"/>
    <x v="459"/>
    <x v="2"/>
    <s v="KD-16615"/>
    <s v="Ken Dana"/>
    <x v="1"/>
    <x v="0"/>
    <x v="125"/>
    <s v="California"/>
    <x v="158"/>
    <x v="1"/>
    <x v="1484"/>
    <x v="0"/>
    <x v="5"/>
    <x v="1471"/>
    <n v="207.35"/>
    <n v="5"/>
    <n v="0"/>
    <n v="24.882000000000001"/>
    <n v="207.35"/>
    <n v="0"/>
    <x v="1"/>
    <x v="8"/>
    <s v="Q3"/>
    <x v="1"/>
  </r>
  <r>
    <n v="9910"/>
    <s v="US-2015-129007"/>
    <x v="1023"/>
    <x v="459"/>
    <x v="2"/>
    <s v="KD-16615"/>
    <s v="Ken Dana"/>
    <x v="1"/>
    <x v="0"/>
    <x v="125"/>
    <s v="California"/>
    <x v="158"/>
    <x v="1"/>
    <x v="943"/>
    <x v="0"/>
    <x v="5"/>
    <x v="936"/>
    <n v="44.67"/>
    <n v="3"/>
    <n v="0"/>
    <n v="12.0609"/>
    <n v="44.67"/>
    <n v="0"/>
    <x v="1"/>
    <x v="8"/>
    <s v="Q3"/>
    <x v="1"/>
  </r>
  <r>
    <n v="9911"/>
    <s v="US-2015-129007"/>
    <x v="1023"/>
    <x v="459"/>
    <x v="2"/>
    <s v="KD-16615"/>
    <s v="Ken Dana"/>
    <x v="1"/>
    <x v="0"/>
    <x v="125"/>
    <s v="California"/>
    <x v="158"/>
    <x v="1"/>
    <x v="921"/>
    <x v="1"/>
    <x v="10"/>
    <x v="913"/>
    <n v="209.7"/>
    <n v="2"/>
    <n v="0"/>
    <n v="100.65600000000001"/>
    <n v="209.7"/>
    <n v="0"/>
    <x v="1"/>
    <x v="8"/>
    <s v="Q3"/>
    <x v="1"/>
  </r>
  <r>
    <n v="9912"/>
    <s v="US-2014-157231"/>
    <x v="267"/>
    <x v="568"/>
    <x v="1"/>
    <s v="RP-19855"/>
    <s v="Roy Phan"/>
    <x v="1"/>
    <x v="0"/>
    <x v="102"/>
    <s v="Kentucky"/>
    <x v="126"/>
    <x v="0"/>
    <x v="91"/>
    <x v="1"/>
    <x v="8"/>
    <x v="91"/>
    <n v="115.36"/>
    <n v="7"/>
    <n v="0"/>
    <n v="56.526400000000002"/>
    <n v="115.36"/>
    <n v="0"/>
    <x v="2"/>
    <x v="3"/>
    <s v="Q2"/>
    <x v="3"/>
  </r>
  <r>
    <n v="9913"/>
    <s v="CA-2015-132388"/>
    <x v="998"/>
    <x v="1141"/>
    <x v="2"/>
    <s v="KN-16390"/>
    <s v="Katherine Nockton"/>
    <x v="1"/>
    <x v="0"/>
    <x v="443"/>
    <s v="California"/>
    <x v="536"/>
    <x v="1"/>
    <x v="1318"/>
    <x v="0"/>
    <x v="1"/>
    <x v="1304"/>
    <n v="362.13600000000002"/>
    <n v="3"/>
    <n v="0.2"/>
    <n v="-54.320399999999999"/>
    <n v="289.70880000000005"/>
    <n v="72.427200000000013"/>
    <x v="1"/>
    <x v="2"/>
    <s v="Q4"/>
    <x v="3"/>
  </r>
  <r>
    <n v="9914"/>
    <s v="CA-2015-132388"/>
    <x v="998"/>
    <x v="1141"/>
    <x v="2"/>
    <s v="KN-16390"/>
    <s v="Katherine Nockton"/>
    <x v="1"/>
    <x v="0"/>
    <x v="443"/>
    <s v="California"/>
    <x v="536"/>
    <x v="1"/>
    <x v="1655"/>
    <x v="1"/>
    <x v="2"/>
    <x v="1643"/>
    <n v="31.05"/>
    <n v="3"/>
    <n v="0"/>
    <n v="14.904"/>
    <n v="31.05"/>
    <n v="0"/>
    <x v="1"/>
    <x v="2"/>
    <s v="Q4"/>
    <x v="3"/>
  </r>
  <r>
    <n v="9915"/>
    <s v="CA-2017-160927"/>
    <x v="926"/>
    <x v="523"/>
    <x v="0"/>
    <s v="TM-21010"/>
    <s v="Tamara Manning"/>
    <x v="0"/>
    <x v="0"/>
    <x v="292"/>
    <s v="Iowa"/>
    <x v="604"/>
    <x v="2"/>
    <x v="1465"/>
    <x v="1"/>
    <x v="10"/>
    <x v="1451"/>
    <n v="12.96"/>
    <n v="2"/>
    <n v="0"/>
    <n v="6.2207999999999997"/>
    <n v="12.96"/>
    <n v="0"/>
    <x v="3"/>
    <x v="9"/>
    <s v="Q1"/>
    <x v="1"/>
  </r>
  <r>
    <n v="9916"/>
    <s v="CA-2017-160927"/>
    <x v="926"/>
    <x v="523"/>
    <x v="0"/>
    <s v="TM-21010"/>
    <s v="Tamara Manning"/>
    <x v="0"/>
    <x v="0"/>
    <x v="292"/>
    <s v="Iowa"/>
    <x v="604"/>
    <x v="2"/>
    <x v="640"/>
    <x v="1"/>
    <x v="10"/>
    <x v="640"/>
    <n v="94.85"/>
    <n v="5"/>
    <n v="0"/>
    <n v="45.527999999999999"/>
    <n v="94.85"/>
    <n v="0"/>
    <x v="3"/>
    <x v="9"/>
    <s v="Q1"/>
    <x v="1"/>
  </r>
  <r>
    <n v="9917"/>
    <s v="CA-2017-160927"/>
    <x v="926"/>
    <x v="523"/>
    <x v="0"/>
    <s v="TM-21010"/>
    <s v="Tamara Manning"/>
    <x v="0"/>
    <x v="0"/>
    <x v="292"/>
    <s v="Iowa"/>
    <x v="604"/>
    <x v="2"/>
    <x v="146"/>
    <x v="1"/>
    <x v="4"/>
    <x v="147"/>
    <n v="13.48"/>
    <n v="1"/>
    <n v="0"/>
    <n v="3.5047999999999999"/>
    <n v="13.48"/>
    <n v="0"/>
    <x v="3"/>
    <x v="9"/>
    <s v="Q1"/>
    <x v="1"/>
  </r>
  <r>
    <n v="9918"/>
    <s v="CA-2017-160927"/>
    <x v="926"/>
    <x v="523"/>
    <x v="0"/>
    <s v="TM-21010"/>
    <s v="Tamara Manning"/>
    <x v="0"/>
    <x v="0"/>
    <x v="292"/>
    <s v="Iowa"/>
    <x v="604"/>
    <x v="2"/>
    <x v="527"/>
    <x v="0"/>
    <x v="5"/>
    <x v="527"/>
    <n v="14.91"/>
    <n v="3"/>
    <n v="0"/>
    <n v="4.6220999999999997"/>
    <n v="14.91"/>
    <n v="0"/>
    <x v="3"/>
    <x v="9"/>
    <s v="Q1"/>
    <x v="1"/>
  </r>
  <r>
    <n v="9919"/>
    <s v="CA-2015-105508"/>
    <x v="496"/>
    <x v="591"/>
    <x v="1"/>
    <s v="JF-15190"/>
    <s v="Jamie Frazer"/>
    <x v="0"/>
    <x v="0"/>
    <x v="20"/>
    <s v="New York"/>
    <x v="45"/>
    <x v="3"/>
    <x v="889"/>
    <x v="1"/>
    <x v="12"/>
    <x v="882"/>
    <n v="39.979999999999997"/>
    <n v="1"/>
    <n v="0"/>
    <n v="17.991"/>
    <n v="39.979999999999997"/>
    <n v="0"/>
    <x v="1"/>
    <x v="8"/>
    <s v="Q3"/>
    <x v="6"/>
  </r>
  <r>
    <n v="9920"/>
    <s v="CA-2016-149272"/>
    <x v="543"/>
    <x v="585"/>
    <x v="1"/>
    <s v="MY-18295"/>
    <s v="Muhammed Yedwab"/>
    <x v="1"/>
    <x v="0"/>
    <x v="518"/>
    <s v="Texas"/>
    <x v="615"/>
    <x v="2"/>
    <x v="83"/>
    <x v="0"/>
    <x v="1"/>
    <x v="83"/>
    <n v="528.42999999999995"/>
    <n v="5"/>
    <n v="0.3"/>
    <n v="-143.43100000000001"/>
    <n v="369.90099999999995"/>
    <n v="158.52899999999997"/>
    <x v="0"/>
    <x v="10"/>
    <s v="Q1"/>
    <x v="0"/>
  </r>
  <r>
    <n v="9921"/>
    <s v="CA-2016-149272"/>
    <x v="543"/>
    <x v="585"/>
    <x v="1"/>
    <s v="MY-18295"/>
    <s v="Muhammed Yedwab"/>
    <x v="1"/>
    <x v="0"/>
    <x v="518"/>
    <s v="Texas"/>
    <x v="615"/>
    <x v="2"/>
    <x v="1399"/>
    <x v="1"/>
    <x v="8"/>
    <x v="1386"/>
    <n v="22.385999999999999"/>
    <n v="7"/>
    <n v="0.8"/>
    <n v="-35.817599999999999"/>
    <n v="4.477199999999999"/>
    <n v="17.908799999999999"/>
    <x v="0"/>
    <x v="10"/>
    <s v="Q1"/>
    <x v="0"/>
  </r>
  <r>
    <n v="9922"/>
    <s v="CA-2014-111360"/>
    <x v="156"/>
    <x v="457"/>
    <x v="1"/>
    <s v="AT-10435"/>
    <s v="Alyssa Tate"/>
    <x v="2"/>
    <x v="0"/>
    <x v="59"/>
    <s v="Ohio"/>
    <x v="75"/>
    <x v="3"/>
    <x v="849"/>
    <x v="1"/>
    <x v="8"/>
    <x v="842"/>
    <n v="5.742"/>
    <n v="3"/>
    <n v="0.7"/>
    <n v="-4.5936000000000003"/>
    <n v="1.7226000000000004"/>
    <n v="4.0194000000000001"/>
    <x v="2"/>
    <x v="0"/>
    <s v="Q4"/>
    <x v="2"/>
  </r>
  <r>
    <n v="9923"/>
    <s v="US-2017-162124"/>
    <x v="636"/>
    <x v="1187"/>
    <x v="1"/>
    <s v="JF-15490"/>
    <s v="Jeremy Farry"/>
    <x v="0"/>
    <x v="0"/>
    <x v="22"/>
    <s v="Illinois"/>
    <x v="155"/>
    <x v="2"/>
    <x v="876"/>
    <x v="2"/>
    <x v="11"/>
    <x v="870"/>
    <n v="191.96799999999999"/>
    <n v="4"/>
    <n v="0.2"/>
    <n v="28.795200000000001"/>
    <n v="153.5744"/>
    <n v="38.393599999999999"/>
    <x v="3"/>
    <x v="5"/>
    <s v="Q2"/>
    <x v="3"/>
  </r>
  <r>
    <n v="9924"/>
    <s v="CA-2015-159534"/>
    <x v="305"/>
    <x v="325"/>
    <x v="2"/>
    <s v="DH-13075"/>
    <s v="Dave Hallsten"/>
    <x v="1"/>
    <x v="0"/>
    <x v="20"/>
    <s v="New York"/>
    <x v="45"/>
    <x v="3"/>
    <x v="350"/>
    <x v="1"/>
    <x v="8"/>
    <x v="350"/>
    <n v="49.847999999999999"/>
    <n v="3"/>
    <n v="0.2"/>
    <n v="16.823699999999999"/>
    <n v="39.878399999999999"/>
    <n v="9.9695999999999998"/>
    <x v="1"/>
    <x v="10"/>
    <s v="Q1"/>
    <x v="5"/>
  </r>
  <r>
    <n v="9925"/>
    <s v="CA-2015-159534"/>
    <x v="305"/>
    <x v="325"/>
    <x v="2"/>
    <s v="DH-13075"/>
    <s v="Dave Hallsten"/>
    <x v="1"/>
    <x v="0"/>
    <x v="20"/>
    <s v="New York"/>
    <x v="45"/>
    <x v="3"/>
    <x v="244"/>
    <x v="1"/>
    <x v="12"/>
    <x v="245"/>
    <n v="23.99"/>
    <n v="1"/>
    <n v="0"/>
    <n v="11.994999999999999"/>
    <n v="23.99"/>
    <n v="0"/>
    <x v="1"/>
    <x v="10"/>
    <s v="Q1"/>
    <x v="5"/>
  </r>
  <r>
    <n v="9926"/>
    <s v="CA-2015-159534"/>
    <x v="305"/>
    <x v="325"/>
    <x v="2"/>
    <s v="DH-13075"/>
    <s v="Dave Hallsten"/>
    <x v="1"/>
    <x v="0"/>
    <x v="20"/>
    <s v="New York"/>
    <x v="45"/>
    <x v="3"/>
    <x v="13"/>
    <x v="1"/>
    <x v="8"/>
    <x v="13"/>
    <n v="1087.9359999999999"/>
    <n v="8"/>
    <n v="0.2"/>
    <n v="353.57920000000001"/>
    <n v="870.34879999999998"/>
    <n v="217.5872"/>
    <x v="1"/>
    <x v="10"/>
    <s v="Q1"/>
    <x v="5"/>
  </r>
  <r>
    <n v="9927"/>
    <s v="CA-2015-159534"/>
    <x v="305"/>
    <x v="325"/>
    <x v="2"/>
    <s v="DH-13075"/>
    <s v="Dave Hallsten"/>
    <x v="1"/>
    <x v="0"/>
    <x v="20"/>
    <s v="New York"/>
    <x v="45"/>
    <x v="3"/>
    <x v="966"/>
    <x v="2"/>
    <x v="7"/>
    <x v="959"/>
    <n v="199.98"/>
    <n v="2"/>
    <n v="0"/>
    <n v="53.994599999999998"/>
    <n v="199.98"/>
    <n v="0"/>
    <x v="1"/>
    <x v="10"/>
    <s v="Q1"/>
    <x v="5"/>
  </r>
  <r>
    <n v="9928"/>
    <s v="CA-2015-159534"/>
    <x v="305"/>
    <x v="325"/>
    <x v="2"/>
    <s v="DH-13075"/>
    <s v="Dave Hallsten"/>
    <x v="1"/>
    <x v="0"/>
    <x v="20"/>
    <s v="New York"/>
    <x v="45"/>
    <x v="3"/>
    <x v="1222"/>
    <x v="1"/>
    <x v="4"/>
    <x v="1206"/>
    <n v="83.92"/>
    <n v="4"/>
    <n v="0"/>
    <n v="20.140799999999999"/>
    <n v="83.92"/>
    <n v="0"/>
    <x v="1"/>
    <x v="10"/>
    <s v="Q1"/>
    <x v="5"/>
  </r>
  <r>
    <n v="9929"/>
    <s v="CA-2016-129630"/>
    <x v="913"/>
    <x v="383"/>
    <x v="3"/>
    <s v="IM-15055"/>
    <s v="Ionia McGrath"/>
    <x v="0"/>
    <x v="0"/>
    <x v="8"/>
    <s v="California"/>
    <x v="34"/>
    <x v="1"/>
    <x v="74"/>
    <x v="0"/>
    <x v="5"/>
    <x v="74"/>
    <n v="24.27"/>
    <n v="3"/>
    <n v="0"/>
    <n v="8.7371999999999996"/>
    <n v="24.27"/>
    <n v="0"/>
    <x v="0"/>
    <x v="8"/>
    <s v="Q3"/>
    <x v="1"/>
  </r>
  <r>
    <n v="9930"/>
    <s v="CA-2016-129630"/>
    <x v="913"/>
    <x v="383"/>
    <x v="3"/>
    <s v="IM-15055"/>
    <s v="Ionia McGrath"/>
    <x v="0"/>
    <x v="0"/>
    <x v="8"/>
    <s v="California"/>
    <x v="34"/>
    <x v="1"/>
    <x v="1293"/>
    <x v="2"/>
    <x v="16"/>
    <x v="1279"/>
    <n v="2799.96"/>
    <n v="5"/>
    <n v="0.2"/>
    <n v="944.98649999999998"/>
    <n v="2239.9680000000003"/>
    <n v="559.99200000000008"/>
    <x v="0"/>
    <x v="8"/>
    <s v="Q3"/>
    <x v="1"/>
  </r>
  <r>
    <n v="9931"/>
    <s v="CA-2015-104948"/>
    <x v="50"/>
    <x v="50"/>
    <x v="1"/>
    <s v="KH-16510"/>
    <s v="Keith Herrera"/>
    <x v="0"/>
    <x v="0"/>
    <x v="272"/>
    <s v="California"/>
    <x v="341"/>
    <x v="1"/>
    <x v="1488"/>
    <x v="1"/>
    <x v="8"/>
    <x v="1475"/>
    <n v="9.8719999999999999"/>
    <n v="2"/>
    <n v="0.2"/>
    <n v="3.4552"/>
    <n v="7.8976000000000006"/>
    <n v="1.9744000000000002"/>
    <x v="1"/>
    <x v="0"/>
    <s v="Q4"/>
    <x v="5"/>
  </r>
  <r>
    <n v="9932"/>
    <s v="CA-2015-104948"/>
    <x v="50"/>
    <x v="50"/>
    <x v="1"/>
    <s v="KH-16510"/>
    <s v="Keith Herrera"/>
    <x v="0"/>
    <x v="0"/>
    <x v="272"/>
    <s v="California"/>
    <x v="341"/>
    <x v="1"/>
    <x v="1373"/>
    <x v="0"/>
    <x v="0"/>
    <x v="1358"/>
    <n v="683.33199999999999"/>
    <n v="4"/>
    <n v="0.15"/>
    <n v="-40.195999999999998"/>
    <n v="580.83219999999994"/>
    <n v="102.49979999999999"/>
    <x v="1"/>
    <x v="0"/>
    <s v="Q4"/>
    <x v="5"/>
  </r>
  <r>
    <n v="9933"/>
    <s v="CA-2015-104948"/>
    <x v="50"/>
    <x v="50"/>
    <x v="1"/>
    <s v="KH-16510"/>
    <s v="Keith Herrera"/>
    <x v="0"/>
    <x v="0"/>
    <x v="272"/>
    <s v="California"/>
    <x v="341"/>
    <x v="1"/>
    <x v="1532"/>
    <x v="1"/>
    <x v="10"/>
    <x v="1520"/>
    <n v="29.96"/>
    <n v="7"/>
    <n v="0"/>
    <n v="13.481999999999999"/>
    <n v="29.96"/>
    <n v="0"/>
    <x v="1"/>
    <x v="0"/>
    <s v="Q4"/>
    <x v="5"/>
  </r>
  <r>
    <n v="9934"/>
    <s v="CA-2014-166555"/>
    <x v="384"/>
    <x v="1160"/>
    <x v="2"/>
    <s v="JK-15205"/>
    <s v="Jamie Kunitz"/>
    <x v="0"/>
    <x v="0"/>
    <x v="221"/>
    <s v="New York"/>
    <x v="276"/>
    <x v="3"/>
    <x v="1514"/>
    <x v="2"/>
    <x v="7"/>
    <x v="1501"/>
    <n v="164.85"/>
    <n v="3"/>
    <n v="0"/>
    <n v="47.8065"/>
    <n v="164.85"/>
    <n v="0"/>
    <x v="2"/>
    <x v="7"/>
    <s v="Q3"/>
    <x v="5"/>
  </r>
  <r>
    <n v="9935"/>
    <s v="CA-2016-114405"/>
    <x v="281"/>
    <x v="361"/>
    <x v="1"/>
    <s v="AS-10240"/>
    <s v="Alan Shonely"/>
    <x v="0"/>
    <x v="0"/>
    <x v="10"/>
    <s v="Pennsylvania"/>
    <x v="74"/>
    <x v="3"/>
    <x v="1803"/>
    <x v="1"/>
    <x v="9"/>
    <x v="1793"/>
    <n v="33.527999999999999"/>
    <n v="3"/>
    <n v="0.2"/>
    <n v="2.5146000000000002"/>
    <n v="26.822400000000002"/>
    <n v="6.7056000000000004"/>
    <x v="0"/>
    <x v="3"/>
    <s v="Q2"/>
    <x v="6"/>
  </r>
  <r>
    <n v="9936"/>
    <s v="CA-2016-114405"/>
    <x v="281"/>
    <x v="361"/>
    <x v="1"/>
    <s v="AS-10240"/>
    <s v="Alan Shonely"/>
    <x v="0"/>
    <x v="0"/>
    <x v="10"/>
    <s v="Pennsylvania"/>
    <x v="74"/>
    <x v="3"/>
    <x v="1861"/>
    <x v="1"/>
    <x v="4"/>
    <x v="1849"/>
    <n v="36.744"/>
    <n v="3"/>
    <n v="0.2"/>
    <n v="3.6743999999999999"/>
    <n v="29.395200000000003"/>
    <n v="7.3488000000000007"/>
    <x v="0"/>
    <x v="3"/>
    <s v="Q2"/>
    <x v="6"/>
  </r>
  <r>
    <n v="9937"/>
    <s v="CA-2017-132955"/>
    <x v="92"/>
    <x v="171"/>
    <x v="1"/>
    <s v="SC-20575"/>
    <s v="Sonia Cooley"/>
    <x v="0"/>
    <x v="0"/>
    <x v="395"/>
    <s v="Rhode Island"/>
    <x v="480"/>
    <x v="3"/>
    <x v="141"/>
    <x v="1"/>
    <x v="8"/>
    <x v="142"/>
    <n v="102.93"/>
    <n v="3"/>
    <n v="0"/>
    <n v="48.377099999999999"/>
    <n v="102.93"/>
    <n v="0"/>
    <x v="3"/>
    <x v="1"/>
    <s v="Q2"/>
    <x v="3"/>
  </r>
  <r>
    <n v="9938"/>
    <s v="CA-2016-164889"/>
    <x v="1234"/>
    <x v="29"/>
    <x v="0"/>
    <s v="CP-12340"/>
    <s v="Christine Phan"/>
    <x v="1"/>
    <x v="0"/>
    <x v="1"/>
    <s v="California"/>
    <x v="13"/>
    <x v="1"/>
    <x v="972"/>
    <x v="0"/>
    <x v="3"/>
    <x v="966"/>
    <n v="71.087999999999994"/>
    <n v="2"/>
    <n v="0.2"/>
    <n v="-1.7771999999999999"/>
    <n v="56.870399999999997"/>
    <n v="14.217599999999999"/>
    <x v="0"/>
    <x v="1"/>
    <s v="Q2"/>
    <x v="5"/>
  </r>
  <r>
    <n v="9939"/>
    <s v="CA-2016-169824"/>
    <x v="939"/>
    <x v="24"/>
    <x v="1"/>
    <s v="NS-18640"/>
    <s v="Noel Staavos"/>
    <x v="1"/>
    <x v="0"/>
    <x v="20"/>
    <s v="New York"/>
    <x v="29"/>
    <x v="3"/>
    <x v="441"/>
    <x v="0"/>
    <x v="5"/>
    <x v="1719"/>
    <n v="60.35"/>
    <n v="5"/>
    <n v="0"/>
    <n v="19.915500000000002"/>
    <n v="60.35"/>
    <n v="0"/>
    <x v="0"/>
    <x v="4"/>
    <s v="Q4"/>
    <x v="2"/>
  </r>
  <r>
    <n v="9940"/>
    <s v="CA-2016-169824"/>
    <x v="939"/>
    <x v="24"/>
    <x v="1"/>
    <s v="NS-18640"/>
    <s v="Noel Staavos"/>
    <x v="1"/>
    <x v="0"/>
    <x v="20"/>
    <s v="New York"/>
    <x v="29"/>
    <x v="3"/>
    <x v="1280"/>
    <x v="1"/>
    <x v="14"/>
    <x v="1265"/>
    <n v="35.520000000000003"/>
    <n v="4"/>
    <n v="0"/>
    <n v="9.9456000000000007"/>
    <n v="35.520000000000003"/>
    <n v="0"/>
    <x v="0"/>
    <x v="4"/>
    <s v="Q4"/>
    <x v="2"/>
  </r>
  <r>
    <n v="9941"/>
    <s v="CA-2016-169824"/>
    <x v="939"/>
    <x v="24"/>
    <x v="1"/>
    <s v="NS-18640"/>
    <s v="Noel Staavos"/>
    <x v="1"/>
    <x v="0"/>
    <x v="20"/>
    <s v="New York"/>
    <x v="29"/>
    <x v="3"/>
    <x v="902"/>
    <x v="1"/>
    <x v="6"/>
    <x v="894"/>
    <n v="11.2"/>
    <n v="7"/>
    <n v="0"/>
    <n v="4.8159999999999998"/>
    <n v="11.2"/>
    <n v="0"/>
    <x v="0"/>
    <x v="4"/>
    <s v="Q4"/>
    <x v="2"/>
  </r>
  <r>
    <n v="9942"/>
    <s v="CA-2017-164028"/>
    <x v="221"/>
    <x v="524"/>
    <x v="1"/>
    <s v="JL-15835"/>
    <s v="John Lee"/>
    <x v="0"/>
    <x v="0"/>
    <x v="8"/>
    <s v="California"/>
    <x v="34"/>
    <x v="1"/>
    <x v="404"/>
    <x v="2"/>
    <x v="11"/>
    <x v="405"/>
    <n v="223.58"/>
    <n v="14"/>
    <n v="0"/>
    <n v="87.196200000000005"/>
    <n v="223.58"/>
    <n v="0"/>
    <x v="3"/>
    <x v="0"/>
    <s v="Q4"/>
    <x v="5"/>
  </r>
  <r>
    <n v="9943"/>
    <s v="CA-2014-143371"/>
    <x v="129"/>
    <x v="752"/>
    <x v="1"/>
    <s v="MD-17350"/>
    <s v="Maribeth Dona"/>
    <x v="0"/>
    <x v="0"/>
    <x v="125"/>
    <s v="California"/>
    <x v="158"/>
    <x v="1"/>
    <x v="1439"/>
    <x v="1"/>
    <x v="4"/>
    <x v="1427"/>
    <n v="998.82"/>
    <n v="9"/>
    <n v="0"/>
    <n v="29.964600000000001"/>
    <n v="998.82"/>
    <n v="0"/>
    <x v="2"/>
    <x v="4"/>
    <s v="Q4"/>
    <x v="1"/>
  </r>
  <r>
    <n v="9944"/>
    <s v="CA-2014-143371"/>
    <x v="129"/>
    <x v="752"/>
    <x v="1"/>
    <s v="MD-17350"/>
    <s v="Maribeth Dona"/>
    <x v="0"/>
    <x v="0"/>
    <x v="125"/>
    <s v="California"/>
    <x v="158"/>
    <x v="1"/>
    <x v="682"/>
    <x v="1"/>
    <x v="14"/>
    <x v="682"/>
    <n v="51.15"/>
    <n v="5"/>
    <n v="0"/>
    <n v="13.298999999999999"/>
    <n v="51.15"/>
    <n v="0"/>
    <x v="2"/>
    <x v="4"/>
    <s v="Q4"/>
    <x v="1"/>
  </r>
  <r>
    <n v="9945"/>
    <s v="CA-2015-145415"/>
    <x v="1235"/>
    <x v="1250"/>
    <x v="0"/>
    <s v="RD-19660"/>
    <s v="Robert Dilbeck"/>
    <x v="2"/>
    <x v="0"/>
    <x v="4"/>
    <s v="Washington"/>
    <x v="5"/>
    <x v="1"/>
    <x v="1033"/>
    <x v="1"/>
    <x v="4"/>
    <x v="1024"/>
    <n v="40.74"/>
    <n v="3"/>
    <n v="0"/>
    <n v="0.40739999999999998"/>
    <n v="40.74"/>
    <n v="0"/>
    <x v="1"/>
    <x v="3"/>
    <s v="Q2"/>
    <x v="1"/>
  </r>
  <r>
    <n v="9946"/>
    <s v="CA-2014-111157"/>
    <x v="1086"/>
    <x v="70"/>
    <x v="1"/>
    <s v="NH-18610"/>
    <s v="Nicole Hansen"/>
    <x v="1"/>
    <x v="0"/>
    <x v="10"/>
    <s v="Pennsylvania"/>
    <x v="74"/>
    <x v="3"/>
    <x v="1450"/>
    <x v="1"/>
    <x v="10"/>
    <x v="1437"/>
    <n v="3.4239999999999999"/>
    <n v="1"/>
    <n v="0.2"/>
    <n v="1.07"/>
    <n v="2.7392000000000003"/>
    <n v="0.68480000000000008"/>
    <x v="2"/>
    <x v="10"/>
    <s v="Q1"/>
    <x v="1"/>
  </r>
  <r>
    <n v="9947"/>
    <s v="CA-2014-111157"/>
    <x v="1086"/>
    <x v="70"/>
    <x v="1"/>
    <s v="NH-18610"/>
    <s v="Nicole Hansen"/>
    <x v="1"/>
    <x v="0"/>
    <x v="10"/>
    <s v="Pennsylvania"/>
    <x v="74"/>
    <x v="3"/>
    <x v="725"/>
    <x v="2"/>
    <x v="11"/>
    <x v="724"/>
    <n v="151.19999999999999"/>
    <n v="3"/>
    <n v="0.2"/>
    <n v="32.130000000000003"/>
    <n v="120.96"/>
    <n v="30.24"/>
    <x v="2"/>
    <x v="10"/>
    <s v="Q1"/>
    <x v="1"/>
  </r>
  <r>
    <n v="9948"/>
    <s v="CA-2017-121559"/>
    <x v="702"/>
    <x v="1081"/>
    <x v="0"/>
    <s v="HW-14935"/>
    <s v="Helen Wasserman"/>
    <x v="1"/>
    <x v="0"/>
    <x v="245"/>
    <s v="Indiana"/>
    <x v="303"/>
    <x v="2"/>
    <x v="623"/>
    <x v="0"/>
    <x v="1"/>
    <x v="623"/>
    <n v="1925.88"/>
    <n v="6"/>
    <n v="0"/>
    <n v="539.24639999999999"/>
    <n v="1925.88"/>
    <n v="0"/>
    <x v="3"/>
    <x v="1"/>
    <s v="Q2"/>
    <x v="6"/>
  </r>
  <r>
    <n v="9949"/>
    <s v="CA-2017-121559"/>
    <x v="702"/>
    <x v="1081"/>
    <x v="0"/>
    <s v="HW-14935"/>
    <s v="Helen Wasserman"/>
    <x v="1"/>
    <x v="0"/>
    <x v="245"/>
    <s v="Indiana"/>
    <x v="303"/>
    <x v="2"/>
    <x v="227"/>
    <x v="1"/>
    <x v="9"/>
    <x v="228"/>
    <n v="2405.1999999999998"/>
    <n v="8"/>
    <n v="0"/>
    <n v="793.71600000000001"/>
    <n v="2405.1999999999998"/>
    <n v="0"/>
    <x v="3"/>
    <x v="1"/>
    <s v="Q2"/>
    <x v="6"/>
  </r>
  <r>
    <n v="9950"/>
    <s v="CA-2017-121559"/>
    <x v="702"/>
    <x v="1081"/>
    <x v="0"/>
    <s v="HW-14935"/>
    <s v="Helen Wasserman"/>
    <x v="1"/>
    <x v="0"/>
    <x v="245"/>
    <s v="Indiana"/>
    <x v="303"/>
    <x v="2"/>
    <x v="1130"/>
    <x v="2"/>
    <x v="11"/>
    <x v="1118"/>
    <n v="83.97"/>
    <n v="3"/>
    <n v="0"/>
    <n v="15.9543"/>
    <n v="83.97"/>
    <n v="0"/>
    <x v="3"/>
    <x v="1"/>
    <s v="Q2"/>
    <x v="6"/>
  </r>
  <r>
    <n v="9951"/>
    <s v="CA-2017-121559"/>
    <x v="702"/>
    <x v="1081"/>
    <x v="0"/>
    <s v="HW-14935"/>
    <s v="Helen Wasserman"/>
    <x v="1"/>
    <x v="0"/>
    <x v="245"/>
    <s v="Indiana"/>
    <x v="303"/>
    <x v="2"/>
    <x v="685"/>
    <x v="2"/>
    <x v="11"/>
    <x v="685"/>
    <n v="39.89"/>
    <n v="1"/>
    <n v="0"/>
    <n v="14.7593"/>
    <n v="39.89"/>
    <n v="0"/>
    <x v="3"/>
    <x v="1"/>
    <s v="Q2"/>
    <x v="6"/>
  </r>
  <r>
    <n v="9952"/>
    <s v="CA-2017-121559"/>
    <x v="702"/>
    <x v="1081"/>
    <x v="0"/>
    <s v="HW-14935"/>
    <s v="Helen Wasserman"/>
    <x v="1"/>
    <x v="0"/>
    <x v="245"/>
    <s v="Indiana"/>
    <x v="303"/>
    <x v="2"/>
    <x v="844"/>
    <x v="1"/>
    <x v="8"/>
    <x v="838"/>
    <n v="17.38"/>
    <n v="2"/>
    <n v="0"/>
    <n v="8.69"/>
    <n v="17.38"/>
    <n v="0"/>
    <x v="3"/>
    <x v="1"/>
    <s v="Q2"/>
    <x v="6"/>
  </r>
  <r>
    <n v="9953"/>
    <s v="CA-2015-141593"/>
    <x v="639"/>
    <x v="313"/>
    <x v="0"/>
    <s v="DB-12970"/>
    <s v="Darren Budd"/>
    <x v="1"/>
    <x v="0"/>
    <x v="1"/>
    <s v="California"/>
    <x v="62"/>
    <x v="1"/>
    <x v="303"/>
    <x v="1"/>
    <x v="8"/>
    <x v="303"/>
    <n v="55.264000000000003"/>
    <n v="2"/>
    <n v="0.2"/>
    <n v="20.724"/>
    <n v="44.211200000000005"/>
    <n v="11.052800000000001"/>
    <x v="1"/>
    <x v="4"/>
    <s v="Q4"/>
    <x v="2"/>
  </r>
  <r>
    <n v="9954"/>
    <s v="CA-2015-141593"/>
    <x v="639"/>
    <x v="313"/>
    <x v="0"/>
    <s v="DB-12970"/>
    <s v="Darren Budd"/>
    <x v="1"/>
    <x v="0"/>
    <x v="1"/>
    <s v="California"/>
    <x v="62"/>
    <x v="1"/>
    <x v="1347"/>
    <x v="1"/>
    <x v="10"/>
    <x v="1332"/>
    <n v="6.48"/>
    <n v="1"/>
    <n v="0"/>
    <n v="3.1103999999999998"/>
    <n v="6.48"/>
    <n v="0"/>
    <x v="1"/>
    <x v="4"/>
    <s v="Q4"/>
    <x v="2"/>
  </r>
  <r>
    <n v="9955"/>
    <s v="CA-2015-141593"/>
    <x v="639"/>
    <x v="313"/>
    <x v="0"/>
    <s v="DB-12970"/>
    <s v="Darren Budd"/>
    <x v="1"/>
    <x v="0"/>
    <x v="1"/>
    <s v="California"/>
    <x v="62"/>
    <x v="1"/>
    <x v="1395"/>
    <x v="1"/>
    <x v="8"/>
    <x v="1382"/>
    <n v="34.247999999999998"/>
    <n v="3"/>
    <n v="0.2"/>
    <n v="11.5587"/>
    <n v="27.398399999999999"/>
    <n v="6.8495999999999997"/>
    <x v="1"/>
    <x v="4"/>
    <s v="Q4"/>
    <x v="2"/>
  </r>
  <r>
    <n v="9956"/>
    <s v="CA-2015-141593"/>
    <x v="639"/>
    <x v="313"/>
    <x v="0"/>
    <s v="DB-12970"/>
    <s v="Darren Budd"/>
    <x v="1"/>
    <x v="0"/>
    <x v="1"/>
    <s v="California"/>
    <x v="62"/>
    <x v="1"/>
    <x v="975"/>
    <x v="0"/>
    <x v="3"/>
    <x v="969"/>
    <n v="273.56799999999998"/>
    <n v="2"/>
    <n v="0.2"/>
    <n v="10.258800000000001"/>
    <n v="218.8544"/>
    <n v="54.7136"/>
    <x v="1"/>
    <x v="4"/>
    <s v="Q4"/>
    <x v="2"/>
  </r>
  <r>
    <n v="9957"/>
    <s v="US-2014-143287"/>
    <x v="7"/>
    <x v="995"/>
    <x v="1"/>
    <s v="KN-16705"/>
    <s v="Kristina Nunn"/>
    <x v="2"/>
    <x v="0"/>
    <x v="106"/>
    <s v="New York"/>
    <x v="131"/>
    <x v="3"/>
    <x v="1286"/>
    <x v="1"/>
    <x v="10"/>
    <x v="1272"/>
    <n v="46.35"/>
    <n v="5"/>
    <n v="0"/>
    <n v="21.784500000000001"/>
    <n v="46.35"/>
    <n v="0"/>
    <x v="2"/>
    <x v="0"/>
    <s v="Q4"/>
    <x v="0"/>
  </r>
  <r>
    <n v="9958"/>
    <s v="US-2014-143287"/>
    <x v="7"/>
    <x v="995"/>
    <x v="1"/>
    <s v="KN-16705"/>
    <s v="Kristina Nunn"/>
    <x v="2"/>
    <x v="0"/>
    <x v="106"/>
    <s v="New York"/>
    <x v="131"/>
    <x v="3"/>
    <x v="1558"/>
    <x v="1"/>
    <x v="10"/>
    <x v="1547"/>
    <n v="223.92"/>
    <n v="4"/>
    <n v="0"/>
    <n v="109.7208"/>
    <n v="223.92"/>
    <n v="0"/>
    <x v="2"/>
    <x v="0"/>
    <s v="Q4"/>
    <x v="0"/>
  </r>
  <r>
    <n v="9959"/>
    <s v="US-2014-143287"/>
    <x v="7"/>
    <x v="995"/>
    <x v="1"/>
    <s v="KN-16705"/>
    <s v="Kristina Nunn"/>
    <x v="2"/>
    <x v="0"/>
    <x v="106"/>
    <s v="New York"/>
    <x v="131"/>
    <x v="3"/>
    <x v="503"/>
    <x v="1"/>
    <x v="14"/>
    <x v="503"/>
    <n v="7.3"/>
    <n v="2"/>
    <n v="0"/>
    <n v="2.19"/>
    <n v="7.3"/>
    <n v="0"/>
    <x v="2"/>
    <x v="0"/>
    <s v="Q4"/>
    <x v="0"/>
  </r>
  <r>
    <n v="9960"/>
    <s v="CA-2017-137421"/>
    <x v="833"/>
    <x v="768"/>
    <x v="1"/>
    <s v="AJ-10945"/>
    <s v="Ashley Jarboe"/>
    <x v="0"/>
    <x v="0"/>
    <x v="432"/>
    <s v="Arizona"/>
    <x v="522"/>
    <x v="1"/>
    <x v="1663"/>
    <x v="1"/>
    <x v="6"/>
    <x v="1651"/>
    <n v="9.3439999999999994"/>
    <n v="2"/>
    <n v="0.2"/>
    <n v="1.8688"/>
    <n v="7.4752000000000001"/>
    <n v="1.8688"/>
    <x v="3"/>
    <x v="2"/>
    <s v="Q4"/>
    <x v="5"/>
  </r>
  <r>
    <n v="9961"/>
    <s v="CA-2017-141446"/>
    <x v="118"/>
    <x v="934"/>
    <x v="0"/>
    <s v="CL-12700"/>
    <s v="Craig Leslie"/>
    <x v="2"/>
    <x v="0"/>
    <x v="159"/>
    <s v="Kentucky"/>
    <x v="202"/>
    <x v="0"/>
    <x v="1542"/>
    <x v="2"/>
    <x v="11"/>
    <x v="1530"/>
    <n v="18"/>
    <n v="1"/>
    <n v="0"/>
    <n v="3.24"/>
    <n v="18"/>
    <n v="0"/>
    <x v="3"/>
    <x v="8"/>
    <s v="Q3"/>
    <x v="3"/>
  </r>
  <r>
    <n v="9962"/>
    <s v="CA-2015-168088"/>
    <x v="531"/>
    <x v="206"/>
    <x v="2"/>
    <s v="CM-12655"/>
    <s v="Corinna Mitchell"/>
    <x v="2"/>
    <x v="0"/>
    <x v="12"/>
    <s v="Texas"/>
    <x v="16"/>
    <x v="2"/>
    <x v="1127"/>
    <x v="1"/>
    <x v="10"/>
    <x v="1115"/>
    <n v="65.584000000000003"/>
    <n v="2"/>
    <n v="0.2"/>
    <n v="23.7742"/>
    <n v="52.467200000000005"/>
    <n v="13.116800000000001"/>
    <x v="1"/>
    <x v="10"/>
    <s v="Q1"/>
    <x v="6"/>
  </r>
  <r>
    <n v="9963"/>
    <s v="CA-2015-168088"/>
    <x v="531"/>
    <x v="206"/>
    <x v="2"/>
    <s v="CM-12655"/>
    <s v="Corinna Mitchell"/>
    <x v="2"/>
    <x v="0"/>
    <x v="12"/>
    <s v="Texas"/>
    <x v="16"/>
    <x v="2"/>
    <x v="1601"/>
    <x v="0"/>
    <x v="0"/>
    <x v="1593"/>
    <n v="383.46559999999999"/>
    <n v="4"/>
    <n v="0.32"/>
    <n v="-67.670400000000001"/>
    <n v="260.75660799999997"/>
    <n v="122.70899199999999"/>
    <x v="1"/>
    <x v="10"/>
    <s v="Q1"/>
    <x v="6"/>
  </r>
  <r>
    <n v="9964"/>
    <s v="CA-2015-143700"/>
    <x v="353"/>
    <x v="1093"/>
    <x v="3"/>
    <s v="AS-10240"/>
    <s v="Alan Shonely"/>
    <x v="0"/>
    <x v="0"/>
    <x v="10"/>
    <s v="Pennsylvania"/>
    <x v="11"/>
    <x v="3"/>
    <x v="934"/>
    <x v="1"/>
    <x v="10"/>
    <x v="927"/>
    <n v="10.368"/>
    <n v="2"/>
    <n v="0.2"/>
    <n v="3.6288"/>
    <n v="8.2944000000000013"/>
    <n v="2.0736000000000003"/>
    <x v="1"/>
    <x v="7"/>
    <s v="Q3"/>
    <x v="1"/>
  </r>
  <r>
    <n v="9965"/>
    <s v="CA-2016-146374"/>
    <x v="5"/>
    <x v="5"/>
    <x v="0"/>
    <s v="HE-14800"/>
    <s v="Harold Engle"/>
    <x v="1"/>
    <x v="0"/>
    <x v="46"/>
    <s v="Delaware"/>
    <x v="284"/>
    <x v="3"/>
    <x v="278"/>
    <x v="0"/>
    <x v="5"/>
    <x v="278"/>
    <n v="13.4"/>
    <n v="1"/>
    <n v="0"/>
    <n v="6.4320000000000004"/>
    <n v="13.4"/>
    <n v="0"/>
    <x v="0"/>
    <x v="4"/>
    <s v="Q4"/>
    <x v="2"/>
  </r>
  <r>
    <n v="9966"/>
    <s v="CA-2016-146374"/>
    <x v="5"/>
    <x v="5"/>
    <x v="0"/>
    <s v="HE-14800"/>
    <s v="Harold Engle"/>
    <x v="1"/>
    <x v="0"/>
    <x v="46"/>
    <s v="Delaware"/>
    <x v="284"/>
    <x v="3"/>
    <x v="811"/>
    <x v="1"/>
    <x v="10"/>
    <x v="33"/>
    <n v="4.9800000000000004"/>
    <n v="1"/>
    <n v="0"/>
    <n v="2.3405999999999998"/>
    <n v="4.9800000000000004"/>
    <n v="0"/>
    <x v="0"/>
    <x v="4"/>
    <s v="Q4"/>
    <x v="2"/>
  </r>
  <r>
    <n v="9967"/>
    <s v="CA-2016-146374"/>
    <x v="5"/>
    <x v="5"/>
    <x v="0"/>
    <s v="HE-14800"/>
    <s v="Harold Engle"/>
    <x v="1"/>
    <x v="0"/>
    <x v="46"/>
    <s v="Delaware"/>
    <x v="284"/>
    <x v="3"/>
    <x v="1358"/>
    <x v="1"/>
    <x v="12"/>
    <x v="1344"/>
    <n v="109.69"/>
    <n v="7"/>
    <n v="0"/>
    <n v="51.554299999999998"/>
    <n v="109.69"/>
    <n v="0"/>
    <x v="0"/>
    <x v="4"/>
    <s v="Q4"/>
    <x v="2"/>
  </r>
  <r>
    <n v="9968"/>
    <s v="CA-2017-153871"/>
    <x v="157"/>
    <x v="416"/>
    <x v="1"/>
    <s v="RB-19435"/>
    <s v="Richard Bierner"/>
    <x v="0"/>
    <x v="0"/>
    <x v="135"/>
    <s v="New Jersey"/>
    <x v="170"/>
    <x v="3"/>
    <x v="1232"/>
    <x v="1"/>
    <x v="8"/>
    <x v="1215"/>
    <n v="40.200000000000003"/>
    <n v="5"/>
    <n v="0"/>
    <n v="18.09"/>
    <n v="40.200000000000003"/>
    <n v="0"/>
    <x v="3"/>
    <x v="4"/>
    <s v="Q4"/>
    <x v="2"/>
  </r>
  <r>
    <n v="9969"/>
    <s v="CA-2017-153871"/>
    <x v="157"/>
    <x v="416"/>
    <x v="1"/>
    <s v="RB-19435"/>
    <s v="Richard Bierner"/>
    <x v="0"/>
    <x v="0"/>
    <x v="135"/>
    <s v="New Jersey"/>
    <x v="170"/>
    <x v="3"/>
    <x v="1498"/>
    <x v="1"/>
    <x v="8"/>
    <x v="1486"/>
    <n v="735.98"/>
    <n v="2"/>
    <n v="0"/>
    <n v="331.19099999999997"/>
    <n v="735.98"/>
    <n v="0"/>
    <x v="3"/>
    <x v="4"/>
    <s v="Q4"/>
    <x v="2"/>
  </r>
  <r>
    <n v="9970"/>
    <s v="CA-2017-153871"/>
    <x v="157"/>
    <x v="416"/>
    <x v="1"/>
    <s v="RB-19435"/>
    <s v="Richard Bierner"/>
    <x v="0"/>
    <x v="0"/>
    <x v="135"/>
    <s v="New Jersey"/>
    <x v="170"/>
    <x v="3"/>
    <x v="189"/>
    <x v="1"/>
    <x v="9"/>
    <x v="190"/>
    <n v="22.75"/>
    <n v="7"/>
    <n v="0"/>
    <n v="6.5975000000000001"/>
    <n v="22.75"/>
    <n v="0"/>
    <x v="3"/>
    <x v="4"/>
    <s v="Q4"/>
    <x v="2"/>
  </r>
  <r>
    <n v="9971"/>
    <s v="CA-2015-103772"/>
    <x v="1141"/>
    <x v="790"/>
    <x v="1"/>
    <s v="MP-17470"/>
    <s v="Mark Packer"/>
    <x v="2"/>
    <x v="0"/>
    <x v="214"/>
    <s v="Georgia"/>
    <x v="268"/>
    <x v="0"/>
    <x v="979"/>
    <x v="1"/>
    <x v="8"/>
    <x v="972"/>
    <n v="119.56"/>
    <n v="2"/>
    <n v="0"/>
    <n v="54.997599999999998"/>
    <n v="119.56"/>
    <n v="0"/>
    <x v="1"/>
    <x v="1"/>
    <s v="Q2"/>
    <x v="1"/>
  </r>
  <r>
    <n v="9972"/>
    <s v="CA-2015-103772"/>
    <x v="1141"/>
    <x v="790"/>
    <x v="1"/>
    <s v="MP-17470"/>
    <s v="Mark Packer"/>
    <x v="2"/>
    <x v="0"/>
    <x v="214"/>
    <s v="Georgia"/>
    <x v="268"/>
    <x v="0"/>
    <x v="1269"/>
    <x v="1"/>
    <x v="6"/>
    <x v="1254"/>
    <n v="140.75"/>
    <n v="5"/>
    <n v="0"/>
    <n v="42.225000000000001"/>
    <n v="140.75"/>
    <n v="0"/>
    <x v="1"/>
    <x v="1"/>
    <s v="Q2"/>
    <x v="1"/>
  </r>
  <r>
    <n v="9973"/>
    <s v="CA-2016-130225"/>
    <x v="108"/>
    <x v="106"/>
    <x v="1"/>
    <s v="RC-19960"/>
    <s v="Ryan Crowe"/>
    <x v="0"/>
    <x v="0"/>
    <x v="12"/>
    <s v="Texas"/>
    <x v="16"/>
    <x v="2"/>
    <x v="633"/>
    <x v="1"/>
    <x v="12"/>
    <x v="633"/>
    <n v="99.567999999999998"/>
    <n v="2"/>
    <n v="0.2"/>
    <n v="33.604199999999999"/>
    <n v="79.65440000000001"/>
    <n v="19.913600000000002"/>
    <x v="0"/>
    <x v="8"/>
    <s v="Q3"/>
    <x v="1"/>
  </r>
  <r>
    <n v="9974"/>
    <s v="US-2016-103674"/>
    <x v="409"/>
    <x v="5"/>
    <x v="1"/>
    <s v="AP-10720"/>
    <s v="Anne Pryor"/>
    <x v="2"/>
    <x v="0"/>
    <x v="1"/>
    <s v="California"/>
    <x v="3"/>
    <x v="1"/>
    <x v="1787"/>
    <x v="2"/>
    <x v="7"/>
    <x v="1777"/>
    <n v="271.95999999999998"/>
    <n v="5"/>
    <n v="0.2"/>
    <n v="27.196000000000002"/>
    <n v="217.56799999999998"/>
    <n v="54.391999999999996"/>
    <x v="0"/>
    <x v="4"/>
    <s v="Q4"/>
    <x v="0"/>
  </r>
  <r>
    <n v="9975"/>
    <s v="US-2016-103674"/>
    <x v="409"/>
    <x v="5"/>
    <x v="1"/>
    <s v="AP-10720"/>
    <s v="Anne Pryor"/>
    <x v="2"/>
    <x v="0"/>
    <x v="1"/>
    <s v="California"/>
    <x v="3"/>
    <x v="1"/>
    <x v="1126"/>
    <x v="1"/>
    <x v="6"/>
    <x v="1114"/>
    <n v="18.690000000000001"/>
    <n v="7"/>
    <n v="0"/>
    <n v="5.2332000000000001"/>
    <n v="18.690000000000001"/>
    <n v="0"/>
    <x v="0"/>
    <x v="4"/>
    <s v="Q4"/>
    <x v="0"/>
  </r>
  <r>
    <n v="9976"/>
    <s v="US-2016-103674"/>
    <x v="409"/>
    <x v="5"/>
    <x v="1"/>
    <s v="AP-10720"/>
    <s v="Anne Pryor"/>
    <x v="2"/>
    <x v="0"/>
    <x v="1"/>
    <s v="California"/>
    <x v="3"/>
    <x v="1"/>
    <x v="578"/>
    <x v="1"/>
    <x v="10"/>
    <x v="578"/>
    <n v="13.36"/>
    <n v="2"/>
    <n v="0"/>
    <n v="6.4127999999999998"/>
    <n v="13.36"/>
    <n v="0"/>
    <x v="0"/>
    <x v="4"/>
    <s v="Q4"/>
    <x v="0"/>
  </r>
  <r>
    <n v="9977"/>
    <s v="US-2016-103674"/>
    <x v="409"/>
    <x v="5"/>
    <x v="1"/>
    <s v="AP-10720"/>
    <s v="Anne Pryor"/>
    <x v="2"/>
    <x v="0"/>
    <x v="1"/>
    <s v="California"/>
    <x v="3"/>
    <x v="1"/>
    <x v="495"/>
    <x v="2"/>
    <x v="7"/>
    <x v="495"/>
    <n v="249.584"/>
    <n v="2"/>
    <n v="0.2"/>
    <n v="31.198"/>
    <n v="199.66720000000001"/>
    <n v="49.916800000000002"/>
    <x v="0"/>
    <x v="4"/>
    <s v="Q4"/>
    <x v="0"/>
  </r>
  <r>
    <n v="9978"/>
    <s v="US-2016-103674"/>
    <x v="409"/>
    <x v="5"/>
    <x v="1"/>
    <s v="AP-10720"/>
    <s v="Anne Pryor"/>
    <x v="2"/>
    <x v="0"/>
    <x v="1"/>
    <s v="California"/>
    <x v="3"/>
    <x v="1"/>
    <x v="494"/>
    <x v="1"/>
    <x v="13"/>
    <x v="494"/>
    <n v="13.86"/>
    <n v="7"/>
    <n v="0"/>
    <n v="0"/>
    <n v="13.86"/>
    <n v="0"/>
    <x v="0"/>
    <x v="4"/>
    <s v="Q4"/>
    <x v="0"/>
  </r>
  <r>
    <n v="9979"/>
    <s v="US-2016-103674"/>
    <x v="409"/>
    <x v="5"/>
    <x v="1"/>
    <s v="AP-10720"/>
    <s v="Anne Pryor"/>
    <x v="2"/>
    <x v="0"/>
    <x v="1"/>
    <s v="California"/>
    <x v="3"/>
    <x v="1"/>
    <x v="807"/>
    <x v="1"/>
    <x v="8"/>
    <x v="805"/>
    <n v="13.375999999999999"/>
    <n v="4"/>
    <n v="0.2"/>
    <n v="4.6816000000000004"/>
    <n v="10.700800000000001"/>
    <n v="2.6752000000000002"/>
    <x v="0"/>
    <x v="4"/>
    <s v="Q4"/>
    <x v="0"/>
  </r>
  <r>
    <n v="9980"/>
    <s v="US-2016-103674"/>
    <x v="409"/>
    <x v="5"/>
    <x v="1"/>
    <s v="AP-10720"/>
    <s v="Anne Pryor"/>
    <x v="2"/>
    <x v="0"/>
    <x v="1"/>
    <s v="California"/>
    <x v="3"/>
    <x v="1"/>
    <x v="920"/>
    <x v="1"/>
    <x v="8"/>
    <x v="1758"/>
    <n v="437.47199999999998"/>
    <n v="14"/>
    <n v="0.2"/>
    <n v="153.11519999999999"/>
    <n v="349.9776"/>
    <n v="87.494399999999999"/>
    <x v="0"/>
    <x v="4"/>
    <s v="Q4"/>
    <x v="0"/>
  </r>
  <r>
    <n v="9981"/>
    <s v="US-2015-151435"/>
    <x v="684"/>
    <x v="609"/>
    <x v="0"/>
    <s v="SW-20455"/>
    <s v="Shaun Weien"/>
    <x v="0"/>
    <x v="0"/>
    <x v="240"/>
    <s v="Louisiana"/>
    <x v="298"/>
    <x v="0"/>
    <x v="977"/>
    <x v="0"/>
    <x v="3"/>
    <x v="832"/>
    <n v="85.98"/>
    <n v="1"/>
    <n v="0"/>
    <n v="22.354800000000001"/>
    <n v="85.98"/>
    <n v="0"/>
    <x v="1"/>
    <x v="8"/>
    <s v="Q3"/>
    <x v="1"/>
  </r>
  <r>
    <n v="9982"/>
    <s v="CA-2017-163566"/>
    <x v="646"/>
    <x v="1236"/>
    <x v="2"/>
    <s v="TB-21055"/>
    <s v="Ted Butterfield"/>
    <x v="0"/>
    <x v="0"/>
    <x v="54"/>
    <s v="Ohio"/>
    <x v="322"/>
    <x v="3"/>
    <x v="617"/>
    <x v="1"/>
    <x v="2"/>
    <x v="617"/>
    <n v="16.52"/>
    <n v="5"/>
    <n v="0.2"/>
    <n v="5.3689999999999998"/>
    <n v="13.216000000000001"/>
    <n v="3.3040000000000003"/>
    <x v="3"/>
    <x v="6"/>
    <s v="Q3"/>
    <x v="6"/>
  </r>
  <r>
    <n v="9983"/>
    <s v="US-2016-157728"/>
    <x v="897"/>
    <x v="961"/>
    <x v="1"/>
    <s v="RC-19960"/>
    <s v="Ryan Crowe"/>
    <x v="0"/>
    <x v="0"/>
    <x v="354"/>
    <s v="Michigan"/>
    <x v="436"/>
    <x v="2"/>
    <x v="727"/>
    <x v="1"/>
    <x v="10"/>
    <x v="726"/>
    <n v="35.56"/>
    <n v="7"/>
    <n v="0"/>
    <n v="16.713200000000001"/>
    <n v="35.56"/>
    <n v="0"/>
    <x v="0"/>
    <x v="8"/>
    <s v="Q3"/>
    <x v="6"/>
  </r>
  <r>
    <n v="9984"/>
    <s v="US-2016-157728"/>
    <x v="897"/>
    <x v="961"/>
    <x v="1"/>
    <s v="RC-19960"/>
    <s v="Ryan Crowe"/>
    <x v="0"/>
    <x v="0"/>
    <x v="354"/>
    <s v="Michigan"/>
    <x v="436"/>
    <x v="2"/>
    <x v="1692"/>
    <x v="2"/>
    <x v="7"/>
    <x v="1680"/>
    <n v="97.98"/>
    <n v="2"/>
    <n v="0"/>
    <n v="27.4344"/>
    <n v="97.98"/>
    <n v="0"/>
    <x v="0"/>
    <x v="8"/>
    <s v="Q3"/>
    <x v="6"/>
  </r>
  <r>
    <n v="9985"/>
    <s v="CA-2015-100251"/>
    <x v="961"/>
    <x v="1331"/>
    <x v="1"/>
    <s v="DV-13465"/>
    <s v="Dianna Vittorini"/>
    <x v="0"/>
    <x v="0"/>
    <x v="85"/>
    <s v="New York"/>
    <x v="254"/>
    <x v="3"/>
    <x v="365"/>
    <x v="1"/>
    <x v="2"/>
    <x v="365"/>
    <n v="31.5"/>
    <n v="10"/>
    <n v="0"/>
    <n v="15.12"/>
    <n v="31.5"/>
    <n v="0"/>
    <x v="1"/>
    <x v="5"/>
    <s v="Q2"/>
    <x v="1"/>
  </r>
  <r>
    <n v="9986"/>
    <s v="CA-2015-100251"/>
    <x v="961"/>
    <x v="1331"/>
    <x v="1"/>
    <s v="DV-13465"/>
    <s v="Dianna Vittorini"/>
    <x v="0"/>
    <x v="0"/>
    <x v="85"/>
    <s v="New York"/>
    <x v="254"/>
    <x v="3"/>
    <x v="1205"/>
    <x v="1"/>
    <x v="14"/>
    <x v="1190"/>
    <n v="55.6"/>
    <n v="4"/>
    <n v="0"/>
    <n v="16.123999999999999"/>
    <n v="55.6"/>
    <n v="0"/>
    <x v="1"/>
    <x v="5"/>
    <s v="Q2"/>
    <x v="1"/>
  </r>
  <r>
    <n v="9987"/>
    <s v="CA-2016-125794"/>
    <x v="321"/>
    <x v="767"/>
    <x v="1"/>
    <s v="ML-17410"/>
    <s v="Maris LaWare"/>
    <x v="0"/>
    <x v="0"/>
    <x v="1"/>
    <s v="California"/>
    <x v="141"/>
    <x v="1"/>
    <x v="1519"/>
    <x v="2"/>
    <x v="11"/>
    <x v="1506"/>
    <n v="36.24"/>
    <n v="1"/>
    <n v="0"/>
    <n v="15.220800000000001"/>
    <n v="36.24"/>
    <n v="0"/>
    <x v="0"/>
    <x v="8"/>
    <s v="Q3"/>
    <x v="6"/>
  </r>
  <r>
    <n v="9988"/>
    <s v="CA-2017-163629"/>
    <x v="701"/>
    <x v="410"/>
    <x v="1"/>
    <s v="RA-19885"/>
    <s v="Ruben Ausman"/>
    <x v="1"/>
    <x v="0"/>
    <x v="417"/>
    <s v="Georgia"/>
    <x v="505"/>
    <x v="0"/>
    <x v="1593"/>
    <x v="2"/>
    <x v="11"/>
    <x v="1585"/>
    <n v="79.989999999999995"/>
    <n v="1"/>
    <n v="0"/>
    <n v="28.796399999999998"/>
    <n v="79.989999999999995"/>
    <n v="0"/>
    <x v="3"/>
    <x v="0"/>
    <s v="Q4"/>
    <x v="5"/>
  </r>
  <r>
    <n v="9989"/>
    <s v="CA-2017-163629"/>
    <x v="701"/>
    <x v="410"/>
    <x v="1"/>
    <s v="RA-19885"/>
    <s v="Ruben Ausman"/>
    <x v="1"/>
    <x v="0"/>
    <x v="417"/>
    <s v="Georgia"/>
    <x v="505"/>
    <x v="0"/>
    <x v="1783"/>
    <x v="2"/>
    <x v="7"/>
    <x v="1773"/>
    <n v="206.1"/>
    <n v="5"/>
    <n v="0"/>
    <n v="55.646999999999998"/>
    <n v="206.1"/>
    <n v="0"/>
    <x v="3"/>
    <x v="0"/>
    <s v="Q4"/>
    <x v="5"/>
  </r>
  <r>
    <n v="9990"/>
    <s v="CA-2014-110422"/>
    <x v="1236"/>
    <x v="1332"/>
    <x v="0"/>
    <s v="TB-21400"/>
    <s v="Tom Boeckenhauer"/>
    <x v="0"/>
    <x v="0"/>
    <x v="100"/>
    <s v="Florida"/>
    <x v="123"/>
    <x v="0"/>
    <x v="1172"/>
    <x v="0"/>
    <x v="5"/>
    <x v="1158"/>
    <n v="25.248000000000001"/>
    <n v="3"/>
    <n v="0.2"/>
    <n v="4.1028000000000002"/>
    <n v="20.198400000000003"/>
    <n v="5.0496000000000008"/>
    <x v="2"/>
    <x v="9"/>
    <s v="Q1"/>
    <x v="0"/>
  </r>
  <r>
    <n v="9991"/>
    <s v="CA-2017-121258"/>
    <x v="425"/>
    <x v="1333"/>
    <x v="1"/>
    <s v="DB-13060"/>
    <s v="Dave Brooks"/>
    <x v="0"/>
    <x v="0"/>
    <x v="116"/>
    <s v="California"/>
    <x v="146"/>
    <x v="1"/>
    <x v="1762"/>
    <x v="0"/>
    <x v="5"/>
    <x v="1751"/>
    <n v="91.96"/>
    <n v="2"/>
    <n v="0"/>
    <n v="15.6332"/>
    <n v="91.96"/>
    <n v="0"/>
    <x v="3"/>
    <x v="11"/>
    <s v="Q1"/>
    <x v="1"/>
  </r>
  <r>
    <n v="9992"/>
    <s v="CA-2017-121258"/>
    <x v="425"/>
    <x v="1333"/>
    <x v="1"/>
    <s v="DB-13060"/>
    <s v="Dave Brooks"/>
    <x v="0"/>
    <x v="0"/>
    <x v="116"/>
    <s v="California"/>
    <x v="146"/>
    <x v="1"/>
    <x v="297"/>
    <x v="2"/>
    <x v="7"/>
    <x v="297"/>
    <n v="258.57600000000002"/>
    <n v="2"/>
    <n v="0.2"/>
    <n v="19.3932"/>
    <n v="206.86080000000004"/>
    <n v="51.71520000000001"/>
    <x v="3"/>
    <x v="11"/>
    <s v="Q1"/>
    <x v="1"/>
  </r>
  <r>
    <n v="9993"/>
    <s v="CA-2017-121258"/>
    <x v="425"/>
    <x v="1333"/>
    <x v="1"/>
    <s v="DB-13060"/>
    <s v="Dave Brooks"/>
    <x v="0"/>
    <x v="0"/>
    <x v="116"/>
    <s v="California"/>
    <x v="146"/>
    <x v="1"/>
    <x v="956"/>
    <x v="1"/>
    <x v="10"/>
    <x v="949"/>
    <n v="29.6"/>
    <n v="4"/>
    <n v="0"/>
    <n v="13.32"/>
    <n v="29.6"/>
    <n v="0"/>
    <x v="3"/>
    <x v="11"/>
    <s v="Q1"/>
    <x v="1"/>
  </r>
  <r>
    <n v="9994"/>
    <s v="CA-2017-119914"/>
    <x v="464"/>
    <x v="510"/>
    <x v="0"/>
    <s v="CC-12220"/>
    <s v="Chris Cortes"/>
    <x v="0"/>
    <x v="0"/>
    <x v="223"/>
    <s v="California"/>
    <x v="278"/>
    <x v="1"/>
    <x v="166"/>
    <x v="1"/>
    <x v="9"/>
    <x v="167"/>
    <n v="243.16"/>
    <n v="2"/>
    <n v="0"/>
    <n v="72.947999999999993"/>
    <n v="243.16"/>
    <n v="0"/>
    <x v="3"/>
    <x v="5"/>
    <s v="Q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25670D-F4E0-437C-BEF4-7CC360F921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B14" firstHeaderRow="1" firstDataRow="1" firstDataCol="1" rowPageCount="2" colPageCount="1"/>
  <pivotFields count="30">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Page" showAll="0">
      <items count="4">
        <item x="0"/>
        <item x="1"/>
        <item x="2"/>
        <item t="default"/>
      </items>
    </pivotField>
    <pivotField showAll="0">
      <items count="2">
        <item x="0"/>
        <item t="default"/>
      </items>
    </pivotField>
    <pivotField showAll="0"/>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axis="axisPage" showAll="0">
      <items count="5">
        <item x="2"/>
        <item x="3"/>
        <item x="0"/>
        <item x="1"/>
        <item t="default"/>
      </items>
    </pivotField>
    <pivotField showAll="0"/>
    <pivotField showAll="0"/>
    <pivotField showAll="0"/>
    <pivotField showAll="0"/>
    <pivotField numFmtId="164" showAll="0"/>
    <pivotField numFmtId="2" showAll="0"/>
    <pivotField numFmtId="9" showAll="0"/>
    <pivotField numFmtId="2" showAll="0"/>
    <pivotField dataField="1" numFmtId="164" showAll="0"/>
    <pivotField numFmtId="164" showAll="0"/>
    <pivotField showAll="0">
      <items count="5">
        <item x="2"/>
        <item x="1"/>
        <item x="0"/>
        <item x="3"/>
        <item t="default"/>
      </items>
    </pivotField>
    <pivotField showAll="0"/>
    <pivotField showAll="0"/>
    <pivotField axis="axisRow" showAll="0">
      <items count="8">
        <item h="1" x="1"/>
        <item h="1" x="2"/>
        <item x="0"/>
        <item h="1" x="4"/>
        <item h="1" x="6"/>
        <item h="1" x="5"/>
        <item h="1"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7">
        <item h="1" sd="0" x="0"/>
        <item h="1" x="1"/>
        <item h="1" x="2"/>
        <item x="3"/>
        <item h="1" x="4"/>
        <item h="1" sd="0" x="5"/>
        <item t="default"/>
      </items>
    </pivotField>
  </pivotFields>
  <rowFields count="5">
    <field x="29"/>
    <field x="26"/>
    <field x="28"/>
    <field x="27"/>
    <field x="2"/>
  </rowFields>
  <rowItems count="10">
    <i>
      <x v="3"/>
    </i>
    <i r="1">
      <x v="2"/>
    </i>
    <i r="2">
      <x v="1"/>
    </i>
    <i r="3">
      <x v="1"/>
    </i>
    <i r="3">
      <x v="2"/>
    </i>
    <i r="3">
      <x v="3"/>
    </i>
    <i r="2">
      <x v="2"/>
    </i>
    <i r="2">
      <x v="3"/>
    </i>
    <i r="2">
      <x v="4"/>
    </i>
    <i t="grand">
      <x/>
    </i>
  </rowItems>
  <colItems count="1">
    <i/>
  </colItems>
  <pageFields count="2">
    <pageField fld="7" item="1" hier="-1"/>
    <pageField fld="12" hier="-1"/>
  </pageFields>
  <dataFields count="1">
    <dataField name="Sum of Adjusted sales" fld="21" baseField="0" baseItem="0" numFmtId="164"/>
  </dataFields>
  <formats count="9">
    <format dxfId="383">
      <pivotArea type="all" dataOnly="0" outline="0" fieldPosition="0"/>
    </format>
    <format dxfId="378">
      <pivotArea outline="0" collapsedLevelsAreSubtotals="1" fieldPosition="0"/>
    </format>
    <format dxfId="377">
      <pivotArea field="29" type="button" dataOnly="0" labelOnly="1" outline="0" axis="axisRow" fieldPosition="0"/>
    </format>
    <format dxfId="376">
      <pivotArea dataOnly="0" labelOnly="1" fieldPosition="0">
        <references count="1">
          <reference field="29" count="0"/>
        </references>
      </pivotArea>
    </format>
    <format dxfId="375">
      <pivotArea dataOnly="0" labelOnly="1" grandRow="1" outline="0" fieldPosition="0"/>
    </format>
    <format dxfId="374">
      <pivotArea dataOnly="0" labelOnly="1" fieldPosition="0">
        <references count="2">
          <reference field="26" count="0"/>
          <reference field="29" count="0" selected="0"/>
        </references>
      </pivotArea>
    </format>
    <format dxfId="373">
      <pivotArea dataOnly="0" labelOnly="1" fieldPosition="0">
        <references count="3">
          <reference field="26" count="0" selected="0"/>
          <reference field="28" count="4">
            <x v="1"/>
            <x v="2"/>
            <x v="3"/>
            <x v="4"/>
          </reference>
          <reference field="29" count="0" selected="0"/>
        </references>
      </pivotArea>
    </format>
    <format dxfId="372">
      <pivotArea dataOnly="0" labelOnly="1" fieldPosition="0">
        <references count="4">
          <reference field="26" count="0" selected="0"/>
          <reference field="27" count="2">
            <x v="2"/>
            <x v="3"/>
          </reference>
          <reference field="28" count="1" selected="0">
            <x v="1"/>
          </reference>
          <reference field="29" count="0" selected="0"/>
        </references>
      </pivotArea>
    </format>
    <format dxfId="371">
      <pivotArea dataOnly="0" labelOnly="1" outline="0" axis="axisValues" fieldPosition="0"/>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10E14A-29A4-485C-AA89-074157738C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0"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dataField="1" numFmtId="164" showAll="0"/>
    <pivotField numFmtId="2" showAll="0"/>
    <pivotField numFmtId="9" showAll="0"/>
    <pivotField numFmtId="2" showAll="0"/>
    <pivotField numFmtId="164" showAll="0"/>
    <pivotField dataField="1" numFmtId="164" showAll="0"/>
    <pivotField showAll="0"/>
    <pivotField showAll="0"/>
    <pivotField showAll="0"/>
    <pivotField showAll="0"/>
    <pivotField showAll="0" defaultSubtotal="0"/>
    <pivotField showAll="0" defaultSubtotal="0"/>
    <pivotField showAll="0" defaultSubtotal="0">
      <items count="6">
        <item h="1" x="0"/>
        <item h="1" x="1"/>
        <item x="2"/>
        <item h="1" x="3"/>
        <item h="1" x="4"/>
        <item h="1" x="5"/>
      </items>
    </pivotField>
  </pivotFields>
  <rowFields count="1">
    <field x="4"/>
  </rowFields>
  <rowItems count="5">
    <i>
      <x/>
    </i>
    <i>
      <x v="1"/>
    </i>
    <i>
      <x v="2"/>
    </i>
    <i>
      <x v="3"/>
    </i>
    <i t="grand">
      <x/>
    </i>
  </rowItems>
  <colFields count="1">
    <field x="-2"/>
  </colFields>
  <colItems count="3">
    <i>
      <x/>
    </i>
    <i i="1">
      <x v="1"/>
    </i>
    <i i="2">
      <x v="2"/>
    </i>
  </colItems>
  <dataFields count="3">
    <dataField name="Sum of Sales" fld="17" baseField="0" baseItem="0" numFmtId="164"/>
    <dataField name="Sum of discount amount" fld="22" baseField="0" baseItem="0" numFmtId="164"/>
    <dataField name="Average of Sales" fld="17" subtotal="average" baseField="4" baseItem="0" numFmtId="164"/>
  </dataFields>
  <formats count="6">
    <format dxfId="297">
      <pivotArea type="all" dataOnly="0" outline="0" fieldPosition="0"/>
    </format>
    <format dxfId="296">
      <pivotArea outline="0" collapsedLevelsAreSubtotals="1" fieldPosition="0"/>
    </format>
    <format dxfId="295">
      <pivotArea field="4" type="button" dataOnly="0" labelOnly="1" outline="0" axis="axisRow" fieldPosition="0"/>
    </format>
    <format dxfId="294">
      <pivotArea dataOnly="0" labelOnly="1" fieldPosition="0">
        <references count="1">
          <reference field="4" count="0"/>
        </references>
      </pivotArea>
    </format>
    <format dxfId="293">
      <pivotArea dataOnly="0" labelOnly="1" grandRow="1" outline="0" fieldPosition="0"/>
    </format>
    <format dxfId="292">
      <pivotArea dataOnly="0" labelOnly="1" outline="0" fieldPosition="0">
        <references count="1">
          <reference field="4294967294" count="3">
            <x v="0"/>
            <x v="1"/>
            <x v="2"/>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1"/>
          </reference>
          <reference field="4" count="1" selected="0">
            <x v="0"/>
          </reference>
        </references>
      </pivotArea>
    </chartFormat>
    <chartFormat chart="0" format="8">
      <pivotArea type="data" outline="0" fieldPosition="0">
        <references count="2">
          <reference field="4294967294" count="1" selected="0">
            <x v="1"/>
          </reference>
          <reference field="4" count="1" selected="0">
            <x v="1"/>
          </reference>
        </references>
      </pivotArea>
    </chartFormat>
    <chartFormat chart="0" format="9">
      <pivotArea type="data" outline="0" fieldPosition="0">
        <references count="2">
          <reference field="4294967294" count="1" selected="0">
            <x v="1"/>
          </reference>
          <reference field="4" count="1" selected="0">
            <x v="2"/>
          </reference>
        </references>
      </pivotArea>
    </chartFormat>
    <chartFormat chart="0" format="10">
      <pivotArea type="data" outline="0" fieldPosition="0">
        <references count="2">
          <reference field="4294967294" count="1" selected="0">
            <x v="1"/>
          </reference>
          <reference field="4" count="1" selected="0">
            <x v="3"/>
          </reference>
        </references>
      </pivotArea>
    </chartFormat>
    <chartFormat chart="0" format="11">
      <pivotArea type="data" outline="0" fieldPosition="0">
        <references count="2">
          <reference field="4294967294" count="1" selected="0">
            <x v="2"/>
          </reference>
          <reference field="4" count="1" selected="0">
            <x v="0"/>
          </reference>
        </references>
      </pivotArea>
    </chartFormat>
    <chartFormat chart="0" format="12">
      <pivotArea type="data" outline="0" fieldPosition="0">
        <references count="2">
          <reference field="4294967294" count="1" selected="0">
            <x v="2"/>
          </reference>
          <reference field="4" count="1" selected="0">
            <x v="1"/>
          </reference>
        </references>
      </pivotArea>
    </chartFormat>
    <chartFormat chart="0" format="13">
      <pivotArea type="data" outline="0" fieldPosition="0">
        <references count="2">
          <reference field="4294967294" count="1" selected="0">
            <x v="2"/>
          </reference>
          <reference field="4" count="1" selected="0">
            <x v="2"/>
          </reference>
        </references>
      </pivotArea>
    </chartFormat>
    <chartFormat chart="0" format="14">
      <pivotArea type="data" outline="0" fieldPosition="0">
        <references count="2">
          <reference field="4294967294" count="1" selected="0">
            <x v="2"/>
          </reference>
          <reference field="4" count="1" selected="0">
            <x v="3"/>
          </reference>
        </references>
      </pivotArea>
    </chartFormat>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4" count="1" selected="0">
            <x v="0"/>
          </reference>
        </references>
      </pivotArea>
    </chartFormat>
    <chartFormat chart="3" format="32">
      <pivotArea type="data" outline="0" fieldPosition="0">
        <references count="2">
          <reference field="4294967294" count="1" selected="0">
            <x v="0"/>
          </reference>
          <reference field="4" count="1" selected="0">
            <x v="1"/>
          </reference>
        </references>
      </pivotArea>
    </chartFormat>
    <chartFormat chart="3" format="33">
      <pivotArea type="data" outline="0" fieldPosition="0">
        <references count="2">
          <reference field="4294967294" count="1" selected="0">
            <x v="0"/>
          </reference>
          <reference field="4" count="1" selected="0">
            <x v="2"/>
          </reference>
        </references>
      </pivotArea>
    </chartFormat>
    <chartFormat chart="3" format="34">
      <pivotArea type="data" outline="0" fieldPosition="0">
        <references count="2">
          <reference field="4294967294" count="1" selected="0">
            <x v="0"/>
          </reference>
          <reference field="4" count="1" selected="0">
            <x v="3"/>
          </reference>
        </references>
      </pivotArea>
    </chartFormat>
    <chartFormat chart="3" format="35" series="1">
      <pivotArea type="data" outline="0" fieldPosition="0">
        <references count="1">
          <reference field="4294967294" count="1" selected="0">
            <x v="1"/>
          </reference>
        </references>
      </pivotArea>
    </chartFormat>
    <chartFormat chart="3" format="36">
      <pivotArea type="data" outline="0" fieldPosition="0">
        <references count="2">
          <reference field="4294967294" count="1" selected="0">
            <x v="1"/>
          </reference>
          <reference field="4" count="1" selected="0">
            <x v="0"/>
          </reference>
        </references>
      </pivotArea>
    </chartFormat>
    <chartFormat chart="3" format="37">
      <pivotArea type="data" outline="0" fieldPosition="0">
        <references count="2">
          <reference field="4294967294" count="1" selected="0">
            <x v="1"/>
          </reference>
          <reference field="4" count="1" selected="0">
            <x v="1"/>
          </reference>
        </references>
      </pivotArea>
    </chartFormat>
    <chartFormat chart="3" format="38">
      <pivotArea type="data" outline="0" fieldPosition="0">
        <references count="2">
          <reference field="4294967294" count="1" selected="0">
            <x v="1"/>
          </reference>
          <reference field="4" count="1" selected="0">
            <x v="2"/>
          </reference>
        </references>
      </pivotArea>
    </chartFormat>
    <chartFormat chart="3" format="39">
      <pivotArea type="data" outline="0" fieldPosition="0">
        <references count="2">
          <reference field="4294967294" count="1" selected="0">
            <x v="1"/>
          </reference>
          <reference field="4" count="1" selected="0">
            <x v="3"/>
          </reference>
        </references>
      </pivotArea>
    </chartFormat>
    <chartFormat chart="3" format="40" series="1">
      <pivotArea type="data" outline="0" fieldPosition="0">
        <references count="1">
          <reference field="4294967294" count="1" selected="0">
            <x v="2"/>
          </reference>
        </references>
      </pivotArea>
    </chartFormat>
    <chartFormat chart="3" format="41">
      <pivotArea type="data" outline="0" fieldPosition="0">
        <references count="2">
          <reference field="4294967294" count="1" selected="0">
            <x v="2"/>
          </reference>
          <reference field="4" count="1" selected="0">
            <x v="0"/>
          </reference>
        </references>
      </pivotArea>
    </chartFormat>
    <chartFormat chart="3" format="42">
      <pivotArea type="data" outline="0" fieldPosition="0">
        <references count="2">
          <reference field="4294967294" count="1" selected="0">
            <x v="2"/>
          </reference>
          <reference field="4" count="1" selected="0">
            <x v="1"/>
          </reference>
        </references>
      </pivotArea>
    </chartFormat>
    <chartFormat chart="3" format="43">
      <pivotArea type="data" outline="0" fieldPosition="0">
        <references count="2">
          <reference field="4294967294" count="1" selected="0">
            <x v="2"/>
          </reference>
          <reference field="4" count="1" selected="0">
            <x v="2"/>
          </reference>
        </references>
      </pivotArea>
    </chartFormat>
    <chartFormat chart="3" format="44">
      <pivotArea type="data" outline="0" fieldPosition="0">
        <references count="2">
          <reference field="4294967294" count="1" selected="0">
            <x v="2"/>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B6A58-CE36-4265-BC8A-11C87AE8BC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5" firstHeaderRow="0"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h="1" x="1241"/>
        <item h="1" x="297"/>
        <item h="1" x="1258"/>
        <item h="1" x="614"/>
        <item h="1" x="244"/>
        <item h="1" x="288"/>
        <item h="1" x="306"/>
        <item h="1" x="870"/>
        <item h="1" x="664"/>
        <item h="1" x="385"/>
        <item h="1" x="1136"/>
        <item h="1" x="1134"/>
        <item h="1" x="1332"/>
        <item h="1" x="1155"/>
        <item h="1" x="436"/>
        <item h="1" x="1330"/>
        <item h="1" x="1314"/>
        <item h="1" x="1284"/>
        <item h="1" x="806"/>
        <item h="1" x="921"/>
        <item h="1" x="224"/>
        <item h="1" x="1196"/>
        <item h="1" x="555"/>
        <item h="1" x="561"/>
        <item h="1" x="682"/>
        <item h="1" x="1303"/>
        <item h="1" x="336"/>
        <item h="1" x="1147"/>
        <item h="1" x="189"/>
        <item h="1" x="1137"/>
        <item h="1" x="502"/>
        <item h="1" x="1262"/>
        <item h="1" x="854"/>
        <item h="1" x="1056"/>
        <item h="1" x="1203"/>
        <item h="1" x="1142"/>
        <item h="1" x="1318"/>
        <item h="1" x="570"/>
        <item h="1" x="1154"/>
        <item h="1" x="70"/>
        <item h="1" x="232"/>
        <item h="1" x="448"/>
        <item h="1" x="1048"/>
        <item h="1" x="1127"/>
        <item h="1" x="1323"/>
        <item h="1" x="1232"/>
        <item h="1" x="451"/>
        <item h="1" x="1290"/>
        <item h="1" x="560"/>
        <item h="1" x="700"/>
        <item h="1" x="658"/>
        <item h="1" x="247"/>
        <item h="1" x="1279"/>
        <item h="1" x="757"/>
        <item h="1" x="1042"/>
        <item h="1" x="818"/>
        <item h="1" x="507"/>
        <item h="1" x="86"/>
        <item h="1" x="616"/>
        <item h="1" x="1053"/>
        <item h="1" x="1271"/>
        <item h="1" x="1029"/>
        <item h="1" x="1075"/>
        <item h="1" x="776"/>
        <item h="1" x="1249"/>
        <item h="1" x="860"/>
        <item h="1" x="1114"/>
        <item h="1" x="729"/>
        <item h="1" x="516"/>
        <item h="1" x="284"/>
        <item h="1" x="521"/>
        <item h="1" x="568"/>
        <item h="1" x="343"/>
        <item h="1" x="1021"/>
        <item h="1" x="969"/>
        <item h="1" x="977"/>
        <item h="1" x="1064"/>
        <item h="1" x="139"/>
        <item h="1" x="1220"/>
        <item h="1" x="167"/>
        <item h="1" x="1062"/>
        <item h="1" x="1117"/>
        <item h="1" x="941"/>
        <item h="1" x="530"/>
        <item h="1" x="452"/>
        <item h="1" x="1310"/>
        <item h="1" x="925"/>
        <item h="1" x="612"/>
        <item h="1" x="1044"/>
        <item h="1" x="858"/>
        <item h="1" x="1108"/>
        <item h="1" x="617"/>
        <item h="1" x="352"/>
        <item h="1" x="564"/>
        <item h="1" x="1278"/>
        <item h="1" x="449"/>
        <item h="1" x="942"/>
        <item h="1" x="503"/>
        <item h="1" x="1046"/>
        <item h="1" x="1207"/>
        <item h="1" x="1260"/>
        <item h="1" x="8"/>
        <item h="1" x="227"/>
        <item h="1" x="613"/>
        <item h="1" x="1014"/>
        <item h="1" x="1133"/>
        <item h="1" x="307"/>
        <item h="1" x="877"/>
        <item h="1" x="707"/>
        <item h="1" x="1016"/>
        <item h="1" x="635"/>
        <item h="1" x="396"/>
        <item h="1" x="1167"/>
        <item h="1" x="248"/>
        <item h="1" x="632"/>
        <item h="1" x="496"/>
        <item h="1" x="1223"/>
        <item h="1" x="413"/>
        <item h="1" x="1150"/>
        <item h="1" x="1298"/>
        <item h="1" x="1071"/>
        <item h="1" x="104"/>
        <item h="1" x="290"/>
        <item h="1" x="610"/>
        <item h="1" x="161"/>
        <item h="1" x="628"/>
        <item h="1" x="979"/>
        <item h="1" x="200"/>
        <item h="1" x="3"/>
        <item h="1" x="1228"/>
        <item h="1" x="340"/>
        <item h="1" x="645"/>
        <item h="1" x="1126"/>
        <item h="1" x="365"/>
        <item h="1" x="789"/>
        <item h="1" x="278"/>
        <item h="1" x="637"/>
        <item h="1" x="175"/>
        <item h="1" x="1008"/>
        <item h="1" x="1004"/>
        <item h="1" x="431"/>
        <item h="1" x="1293"/>
        <item h="1" x="740"/>
        <item h="1" x="326"/>
        <item h="1" x="890"/>
        <item h="1" x="864"/>
        <item h="1" x="492"/>
        <item h="1" x="287"/>
        <item h="1" x="1222"/>
        <item h="1" x="277"/>
        <item h="1" x="1240"/>
        <item h="1" x="1084"/>
        <item h="1" x="972"/>
        <item h="1" x="984"/>
        <item h="1" x="1286"/>
        <item h="1" x="1160"/>
        <item h="1" x="406"/>
        <item h="1" x="463"/>
        <item h="1" x="137"/>
        <item h="1" x="701"/>
        <item h="1" x="909"/>
        <item h="1" x="721"/>
        <item h="1" x="876"/>
        <item h="1" x="1172"/>
        <item h="1" x="1283"/>
        <item h="1" x="885"/>
        <item h="1" x="653"/>
        <item h="1" x="151"/>
        <item h="1" x="1152"/>
        <item h="1" x="982"/>
        <item h="1" x="753"/>
        <item h="1" x="1199"/>
        <item h="1" x="978"/>
        <item h="1" x="715"/>
        <item h="1" x="90"/>
        <item h="1" x="769"/>
        <item h="1" x="1165"/>
        <item h="1" x="338"/>
        <item h="1" x="75"/>
        <item h="1" x="1307"/>
        <item h="1" x="826"/>
        <item h="1" x="1116"/>
        <item h="1" x="923"/>
        <item h="1" x="536"/>
        <item h="1" x="245"/>
        <item h="1" x="128"/>
        <item h="1" x="1308"/>
        <item h="1" x="913"/>
        <item h="1" x="1326"/>
        <item h="1" x="596"/>
        <item h="1" x="760"/>
        <item h="1" x="689"/>
        <item h="1" x="751"/>
        <item h="1" x="1036"/>
        <item h="1" x="889"/>
        <item h="1" x="55"/>
        <item h="1" x="1301"/>
        <item h="1" x="592"/>
        <item h="1" x="83"/>
        <item h="1" x="9"/>
        <item h="1" x="660"/>
        <item h="1" x="1099"/>
        <item h="1" x="897"/>
        <item h="1" x="447"/>
        <item h="1" x="1110"/>
        <item h="1" x="1313"/>
        <item h="1" x="1211"/>
        <item h="1" x="793"/>
        <item h="1" x="478"/>
        <item h="1" x="74"/>
        <item h="1" x="178"/>
        <item h="1" x="931"/>
        <item h="1" x="359"/>
        <item h="1" x="370"/>
        <item h="1" x="101"/>
        <item h="1" x="233"/>
        <item h="1" x="76"/>
        <item h="1" x="1257"/>
        <item h="1" x="110"/>
        <item h="1" x="833"/>
        <item h="1" x="160"/>
        <item h="1" x="131"/>
        <item h="1" x="59"/>
        <item h="1" x="316"/>
        <item h="1" x="1138"/>
        <item h="1" x="919"/>
        <item h="1" x="148"/>
        <item h="1" x="839"/>
        <item h="1" x="511"/>
        <item h="1" x="127"/>
        <item h="1" x="622"/>
        <item h="1" x="703"/>
        <item h="1" x="911"/>
        <item h="1" x="1288"/>
        <item h="1" x="508"/>
        <item h="1" x="1096"/>
        <item h="1" x="197"/>
        <item h="1" x="976"/>
        <item h="1" x="293"/>
        <item h="1" x="1216"/>
        <item h="1" x="323"/>
        <item h="1" x="36"/>
        <item h="1" x="1098"/>
        <item h="1" x="1146"/>
        <item h="1" x="580"/>
        <item h="1" x="677"/>
        <item h="1" x="657"/>
        <item h="1" x="1204"/>
        <item h="1" x="960"/>
        <item h="1" x="21"/>
        <item h="1" x="1190"/>
        <item h="1" x="65"/>
        <item h="1" x="796"/>
        <item h="1" x="1038"/>
        <item h="1" x="199"/>
        <item h="1" x="1252"/>
        <item h="1" x="1024"/>
        <item h="1" x="1082"/>
        <item h="1" x="690"/>
        <item h="1" x="840"/>
        <item h="1" x="1057"/>
        <item h="1" x="322"/>
        <item h="1" x="821"/>
        <item h="1" x="130"/>
        <item h="1" x="1105"/>
        <item h="1" x="193"/>
        <item h="1" x="648"/>
        <item h="1" x="1170"/>
        <item h="1" x="390"/>
        <item h="1" x="907"/>
        <item h="1" x="723"/>
        <item h="1" x="995"/>
        <item h="1" x="7"/>
        <item h="1" x="908"/>
        <item h="1" x="779"/>
        <item h="1" x="683"/>
        <item h="1" x="794"/>
        <item h="1" x="788"/>
        <item h="1" x="81"/>
        <item h="1" x="573"/>
        <item h="1" x="158"/>
        <item h="1" x="680"/>
        <item h="1" x="986"/>
        <item h="1" x="695"/>
        <item h="1" x="457"/>
        <item h="1" x="34"/>
        <item h="1" x="589"/>
        <item h="1" x="544"/>
        <item h="1" x="283"/>
        <item h="1" x="692"/>
        <item h="1" x="546"/>
        <item h="1" x="899"/>
        <item h="1" x="820"/>
        <item h="1" x="80"/>
        <item h="1" x="28"/>
        <item h="1" x="872"/>
        <item h="1" x="367"/>
        <item h="1" x="623"/>
        <item h="1" x="467"/>
        <item h="1" x="345"/>
        <item h="1" x="355"/>
        <item h="1" x="709"/>
        <item h="1" x="574"/>
        <item h="1" x="549"/>
        <item h="1" x="966"/>
        <item h="1" x="444"/>
        <item h="1" x="1073"/>
        <item h="1" x="955"/>
        <item h="1" x="1047"/>
        <item h="1" x="182"/>
        <item h="1" x="166"/>
        <item h="1" x="999"/>
        <item h="1" x="58"/>
        <item h="1" x="473"/>
        <item h="1" x="129"/>
        <item h="1" x="252"/>
        <item h="1" x="916"/>
        <item h="1" x="302"/>
        <item h="1" x="752"/>
        <item h="1" x="124"/>
        <item h="1" x="1061"/>
        <item h="1" x="1263"/>
        <item x="987"/>
        <item h="1" x="96"/>
        <item h="1" x="1027"/>
        <item h="1" x="1266"/>
        <item h="1" x="1237"/>
        <item h="1" x="594"/>
        <item h="1" x="1094"/>
        <item h="1" x="1125"/>
        <item h="1" x="1130"/>
        <item h="1" x="1177"/>
        <item h="1" x="191"/>
        <item h="1" x="686"/>
        <item h="1" x="1273"/>
        <item h="1" x="798"/>
        <item h="1" x="1322"/>
        <item h="1" x="1306"/>
        <item h="1" x="600"/>
        <item h="1" x="43"/>
        <item h="1" x="819"/>
        <item h="1" x="1268"/>
        <item h="1" x="1311"/>
        <item h="1" x="640"/>
        <item h="1" x="95"/>
        <item h="1" x="1248"/>
        <item h="1" x="910"/>
        <item h="1" x="733"/>
        <item h="1" x="621"/>
        <item h="1" x="1224"/>
        <item h="1" x="1265"/>
        <item h="1" x="1025"/>
        <item h="1" x="823"/>
        <item h="1" x="998"/>
        <item h="1" x="813"/>
        <item h="1" x="1245"/>
        <item h="1" x="973"/>
        <item h="1" x="1158"/>
        <item h="1" x="932"/>
        <item h="1" x="1295"/>
        <item h="1" x="100"/>
        <item h="1" x="656"/>
        <item h="1" x="56"/>
        <item h="1" x="437"/>
        <item h="1" x="741"/>
        <item h="1" x="392"/>
        <item h="1" x="739"/>
        <item h="1" x="1003"/>
        <item h="1" x="1020"/>
        <item h="1" x="685"/>
        <item h="1" x="957"/>
        <item h="1" x="567"/>
        <item h="1" x="1227"/>
        <item h="1" x="590"/>
        <item h="1" x="1101"/>
        <item h="1" x="206"/>
        <item h="1" x="325"/>
        <item h="1" x="949"/>
        <item h="1" x="571"/>
        <item h="1" x="211"/>
        <item h="1" x="581"/>
        <item h="1" x="1328"/>
        <item h="1" x="418"/>
        <item h="1" x="803"/>
        <item h="1" x="394"/>
        <item h="1" x="279"/>
        <item h="1" x="1157"/>
        <item h="1" x="442"/>
        <item h="1" x="1225"/>
        <item h="1" x="1309"/>
        <item h="1" x="828"/>
        <item h="1" x="415"/>
        <item h="1" x="1159"/>
        <item h="1" x="57"/>
        <item h="1" x="1091"/>
        <item h="1" x="282"/>
        <item h="1" x="368"/>
        <item h="1" x="1176"/>
        <item h="1" x="1250"/>
        <item h="1" x="1256"/>
        <item h="1" x="691"/>
        <item h="1" x="1077"/>
        <item h="1" x="419"/>
        <item h="1" x="23"/>
        <item h="1" x="1023"/>
        <item h="1" x="1291"/>
        <item h="1" x="744"/>
        <item h="1" x="1189"/>
        <item h="1" x="353"/>
        <item h="1" x="1230"/>
        <item h="1" x="862"/>
        <item h="1" x="1264"/>
        <item h="1" x="32"/>
        <item h="1" x="402"/>
        <item h="1" x="1164"/>
        <item h="1" x="27"/>
        <item h="1" x="1192"/>
        <item h="1" x="531"/>
        <item h="1" x="970"/>
        <item h="1" x="123"/>
        <item h="1" x="1145"/>
        <item h="1" x="1209"/>
        <item h="1" x="678"/>
        <item h="1" x="1325"/>
        <item h="1" x="443"/>
        <item h="1" x="1153"/>
        <item h="1" x="537"/>
        <item h="1" x="280"/>
        <item h="1" x="1185"/>
        <item h="1" x="1254"/>
        <item h="1" x="1148"/>
        <item h="1" x="1033"/>
        <item h="1" x="1299"/>
        <item h="1" x="1331"/>
        <item h="1" x="1217"/>
        <item h="1" x="1131"/>
        <item h="1" x="1226"/>
        <item h="1" x="673"/>
        <item h="1" x="311"/>
        <item h="1" x="484"/>
        <item h="1" x="915"/>
        <item h="1" x="1247"/>
        <item h="1" x="506"/>
        <item h="1" x="68"/>
        <item h="1" x="69"/>
        <item h="1" x="630"/>
        <item h="1" x="997"/>
        <item h="1" x="363"/>
        <item h="1" x="920"/>
        <item h="1" x="770"/>
        <item h="1" x="1206"/>
        <item h="1" x="1149"/>
        <item h="1" x="888"/>
        <item h="1" x="1102"/>
        <item h="1" x="409"/>
        <item h="1" x="1065"/>
        <item h="1" x="883"/>
        <item h="1" x="871"/>
        <item h="1" x="497"/>
        <item h="1" x="959"/>
        <item h="1" x="403"/>
        <item h="1" x="1022"/>
        <item h="1" x="687"/>
        <item h="1" x="1267"/>
        <item h="1" x="579"/>
        <item h="1" x="138"/>
        <item h="1" x="1121"/>
        <item h="1" x="1218"/>
        <item h="1" x="155"/>
        <item h="1" x="314"/>
        <item h="1" x="651"/>
        <item h="1" x="790"/>
        <item h="1" x="1161"/>
        <item h="1" x="1086"/>
        <item h="1" x="414"/>
        <item h="1" x="937"/>
        <item h="1" x="481"/>
        <item h="1" x="242"/>
        <item h="1" x="401"/>
        <item h="1" x="772"/>
        <item h="1" x="1112"/>
        <item h="1" x="620"/>
        <item h="1" x="933"/>
        <item h="1" x="598"/>
        <item h="1" x="799"/>
        <item h="1" x="1059"/>
        <item h="1" x="1270"/>
        <item h="1" x="830"/>
        <item h="1" x="532"/>
        <item h="1" x="1251"/>
        <item h="1" x="1162"/>
        <item h="1" x="1297"/>
        <item h="1" x="644"/>
        <item h="1" x="1093"/>
        <item h="1" x="836"/>
        <item h="1" x="376"/>
        <item h="1" x="421"/>
        <item h="1" x="1229"/>
        <item h="1" x="116"/>
        <item h="1" x="1205"/>
        <item h="1" x="1039"/>
        <item h="1" x="717"/>
        <item h="1" x="1103"/>
        <item h="1" x="1066"/>
        <item h="1" x="552"/>
        <item h="1" x="747"/>
        <item h="1" x="1281"/>
        <item h="1" x="1214"/>
        <item h="1" x="1052"/>
        <item h="1" x="576"/>
        <item h="1" x="1111"/>
        <item h="1" x="905"/>
        <item h="1" x="1243"/>
        <item h="1" x="99"/>
        <item h="1" x="1087"/>
        <item h="1" x="811"/>
        <item h="1" x="918"/>
        <item h="1" x="534"/>
        <item h="1" x="800"/>
        <item h="1" x="309"/>
        <item h="1" x="454"/>
        <item h="1" x="722"/>
        <item h="1" x="269"/>
        <item h="1" x="815"/>
        <item h="1" x="399"/>
        <item h="1" x="483"/>
        <item h="1" x="756"/>
        <item h="1" x="136"/>
        <item h="1" x="305"/>
        <item h="1" x="216"/>
        <item h="1" x="37"/>
        <item h="1" x="609"/>
        <item h="1" x="1104"/>
        <item h="1" x="835"/>
        <item h="1" x="64"/>
        <item h="1" x="927"/>
        <item h="1" x="240"/>
        <item h="1" x="459"/>
        <item h="1" x="1215"/>
        <item h="1" x="731"/>
        <item h="1" x="629"/>
        <item h="1" x="400"/>
        <item h="1" x="1006"/>
        <item h="1" x="14"/>
        <item h="1" x="238"/>
        <item h="1" x="832"/>
        <item h="1" x="488"/>
        <item h="1" x="1305"/>
        <item h="1" x="1068"/>
        <item h="1" x="538"/>
        <item h="1" x="118"/>
        <item h="1" x="591"/>
        <item h="1" x="12"/>
        <item h="1" x="734"/>
        <item h="1" x="119"/>
        <item h="1" x="1120"/>
        <item h="1" x="1100"/>
        <item h="1" x="1287"/>
        <item h="1" x="310"/>
        <item h="1" x="486"/>
        <item h="1" x="688"/>
        <item h="1" x="256"/>
        <item h="1" x="1076"/>
        <item h="1" x="1141"/>
        <item h="1" x="349"/>
        <item h="1" x="84"/>
        <item h="1" x="526"/>
        <item h="1" x="334"/>
        <item h="1" x="2"/>
        <item h="1" x="52"/>
        <item h="1" x="1181"/>
        <item h="1" x="1030"/>
        <item h="1" x="994"/>
        <item h="1" x="1317"/>
        <item h="1" x="453"/>
        <item h="1" x="983"/>
        <item h="1" x="1031"/>
        <item h="1" x="1140"/>
        <item h="1" x="697"/>
        <item h="1" x="704"/>
        <item h="1" x="666"/>
        <item h="1" x="450"/>
        <item h="1" x="397"/>
        <item h="1" x="164"/>
        <item h="1" x="745"/>
        <item h="1" x="85"/>
        <item h="1" x="545"/>
        <item h="1" x="1163"/>
        <item h="1" x="217"/>
        <item h="1" x="558"/>
        <item h="1" x="917"/>
        <item h="1" x="1122"/>
        <item h="1" x="681"/>
        <item h="1" x="665"/>
        <item h="1" x="112"/>
        <item h="1" x="50"/>
        <item h="1" x="837"/>
        <item h="1" x="765"/>
        <item h="1" x="988"/>
        <item h="1" x="958"/>
        <item h="1" x="586"/>
        <item h="1" x="78"/>
        <item h="1" x="1005"/>
        <item h="1" x="332"/>
        <item h="1" x="6"/>
        <item h="1" x="562"/>
        <item h="1" x="618"/>
        <item h="1" x="699"/>
        <item h="1" x="26"/>
        <item h="1" x="382"/>
        <item h="1" x="156"/>
        <item h="1" x="253"/>
        <item h="1" x="107"/>
        <item h="1" x="1197"/>
        <item h="1" x="726"/>
        <item h="1" x="157"/>
        <item h="1" x="222"/>
        <item h="1" x="234"/>
        <item h="1" x="763"/>
        <item h="1" x="223"/>
        <item h="1" x="301"/>
        <item h="1" x="429"/>
        <item h="1" x="1282"/>
        <item h="1" x="631"/>
        <item h="1" x="313"/>
        <item h="1" x="374"/>
        <item h="1" x="735"/>
        <item h="1" x="79"/>
        <item h="1" x="604"/>
        <item h="1" x="1010"/>
        <item h="1" x="190"/>
        <item h="1" x="226"/>
        <item h="1" x="140"/>
        <item h="1" x="603"/>
        <item h="1" x="317"/>
        <item h="1" x="98"/>
        <item h="1" x="514"/>
        <item h="1" x="693"/>
        <item h="1" x="1090"/>
        <item h="1" x="16"/>
        <item h="1" x="896"/>
        <item h="1" x="214"/>
        <item h="1" x="749"/>
        <item h="1" x="659"/>
        <item h="1" x="708"/>
        <item h="1" x="341"/>
        <item h="1" x="1166"/>
        <item h="1" x="861"/>
        <item h="1" x="1280"/>
        <item h="1" x="712"/>
        <item h="1" x="405"/>
        <item h="1" x="900"/>
        <item h="1" x="1072"/>
        <item h="1" x="853"/>
        <item h="1" x="13"/>
        <item h="1" x="347"/>
        <item h="1" x="852"/>
        <item h="1" x="1067"/>
        <item h="1" x="1040"/>
        <item h="1" x="113"/>
        <item h="1" x="1184"/>
        <item h="1" x="1246"/>
        <item h="1" x="1261"/>
        <item h="1" x="1118"/>
        <item h="1" x="855"/>
        <item h="1" x="1106"/>
        <item h="1" x="517"/>
        <item h="1" x="1304"/>
        <item h="1" x="606"/>
        <item h="1" x="1175"/>
        <item h="1" x="817"/>
        <item h="1" x="1156"/>
        <item h="1" x="634"/>
        <item h="1" x="627"/>
        <item h="1" x="1242"/>
        <item h="1" x="1272"/>
        <item h="1" x="291"/>
        <item h="1" x="1285"/>
        <item h="1" x="633"/>
        <item h="1" x="465"/>
        <item h="1" x="1083"/>
        <item h="1" x="337"/>
        <item h="1" x="1289"/>
        <item h="1" x="874"/>
        <item h="1" x="824"/>
        <item h="1" x="754"/>
        <item h="1" x="575"/>
        <item h="1" x="1274"/>
        <item h="1" x="1079"/>
        <item h="1" x="963"/>
        <item h="1" x="426"/>
        <item h="1" x="962"/>
        <item h="1" x="599"/>
        <item h="1" x="810"/>
        <item h="1" x="366"/>
        <item h="1" x="331"/>
        <item h="1" x="20"/>
        <item h="1" x="1007"/>
        <item h="1" x="535"/>
        <item h="1" x="67"/>
        <item h="1" x="320"/>
        <item h="1" x="755"/>
        <item h="1" x="585"/>
        <item h="1" x="1179"/>
        <item h="1" x="202"/>
        <item h="1" x="298"/>
        <item h="1" x="764"/>
        <item h="1" x="243"/>
        <item h="1" x="595"/>
        <item h="1" x="1028"/>
        <item h="1" x="893"/>
        <item h="1" x="882"/>
        <item h="1" x="270"/>
        <item h="1" x="509"/>
        <item h="1" x="498"/>
        <item h="1" x="944"/>
        <item h="1" x="187"/>
        <item h="1" x="1012"/>
        <item h="1" x="996"/>
        <item h="1" x="1115"/>
        <item h="1" x="264"/>
        <item h="1" x="300"/>
        <item h="1" x="41"/>
        <item h="1" x="1182"/>
        <item h="1" x="361"/>
        <item h="1" x="144"/>
        <item h="1" x="679"/>
        <item h="1" x="1221"/>
        <item h="1" x="438"/>
        <item h="1" x="229"/>
        <item h="1" x="172"/>
        <item h="1" x="578"/>
        <item h="1" x="1032"/>
        <item h="1" x="180"/>
        <item h="1" x="1002"/>
        <item h="1" x="774"/>
        <item h="1" x="584"/>
        <item h="1" x="520"/>
        <item h="1" x="408"/>
        <item h="1" x="132"/>
        <item h="1" x="145"/>
        <item h="1" x="135"/>
        <item h="1" x="1277"/>
        <item h="1" x="249"/>
        <item h="1" x="422"/>
        <item h="1" x="602"/>
        <item h="1" x="711"/>
        <item h="1" x="1238"/>
        <item h="1" x="477"/>
        <item h="1" x="588"/>
        <item h="1" x="807"/>
        <item h="1" x="761"/>
        <item h="1" x="718"/>
        <item h="1" x="72"/>
        <item h="1" x="583"/>
        <item h="1" x="201"/>
        <item h="1" x="566"/>
        <item h="1" x="577"/>
        <item h="1" x="968"/>
        <item h="1" x="1074"/>
        <item h="1" x="1088"/>
        <item h="1" x="315"/>
        <item h="1" x="662"/>
        <item h="1" x="1078"/>
        <item h="1" x="213"/>
        <item h="1" x="308"/>
        <item h="1" x="258"/>
        <item h="1" x="476"/>
        <item h="1" x="500"/>
        <item h="1" x="528"/>
        <item h="1" x="1124"/>
        <item h="1" x="873"/>
        <item h="1" x="388"/>
        <item h="1" x="219"/>
        <item h="1" x="993"/>
        <item h="1" x="895"/>
        <item h="1" x="204"/>
        <item h="1" x="846"/>
        <item h="1" x="29"/>
        <item h="1" x="181"/>
        <item h="1" x="103"/>
        <item h="1" x="891"/>
        <item h="1" x="950"/>
        <item h="1" x="841"/>
        <item h="1" x="111"/>
        <item h="1" x="183"/>
        <item h="1" x="35"/>
        <item h="1" x="1"/>
        <item h="1" x="432"/>
        <item h="1" x="25"/>
        <item h="1" x="1210"/>
        <item h="1" x="375"/>
        <item h="1" x="490"/>
        <item h="1" x="563"/>
        <item h="1" x="1321"/>
        <item h="1" x="372"/>
        <item h="1" x="22"/>
        <item h="1" x="674"/>
        <item h="1" x="1233"/>
        <item h="1" x="696"/>
        <item h="1" x="597"/>
        <item h="1" x="991"/>
        <item h="1" x="863"/>
        <item h="1" x="196"/>
        <item h="1" x="480"/>
        <item h="1" x="1168"/>
        <item h="1" x="946"/>
        <item h="1" x="445"/>
        <item h="1" x="975"/>
        <item h="1" x="1000"/>
        <item h="1" x="668"/>
        <item h="1" x="625"/>
        <item h="1" x="294"/>
        <item h="1" x="522"/>
        <item h="1" x="607"/>
        <item h="1" x="220"/>
        <item h="1" x="225"/>
        <item h="1" x="461"/>
        <item h="1" x="194"/>
        <item h="1" x="1231"/>
        <item h="1" x="246"/>
        <item h="1" x="18"/>
        <item h="1" x="639"/>
        <item h="1" x="435"/>
        <item h="1" x="1174"/>
        <item h="1" x="1050"/>
        <item h="1" x="330"/>
        <item h="1" x="1235"/>
        <item h="1" x="879"/>
        <item h="1" x="203"/>
        <item h="1" x="1269"/>
        <item h="1" x="928"/>
        <item h="1" x="1151"/>
        <item h="1" x="716"/>
        <item h="1" x="816"/>
        <item h="1" x="1011"/>
        <item h="1" x="929"/>
        <item h="1" x="615"/>
        <item h="1" x="626"/>
        <item h="1" x="1208"/>
        <item h="1" x="427"/>
        <item h="1" x="898"/>
        <item h="1" x="1128"/>
        <item h="1" x="805"/>
        <item h="1" x="1070"/>
        <item h="1" x="611"/>
        <item h="1" x="964"/>
        <item h="1" x="1180"/>
        <item h="1" x="428"/>
        <item h="1" x="257"/>
        <item h="1" x="1275"/>
        <item h="1" x="319"/>
        <item h="1" x="868"/>
        <item h="1" x="1329"/>
        <item h="1" x="1013"/>
        <item h="1" x="395"/>
        <item h="1" x="267"/>
        <item h="1" x="652"/>
        <item h="1" x="881"/>
        <item h="1" x="1009"/>
        <item h="1" x="134"/>
        <item h="1" x="48"/>
        <item h="1" x="143"/>
        <item h="1" x="383"/>
        <item h="1" x="344"/>
        <item h="1" x="479"/>
        <item h="1" x="62"/>
        <item h="1" x="1054"/>
        <item h="1" x="411"/>
        <item h="1" x="165"/>
        <item h="1" x="47"/>
        <item h="1" x="720"/>
        <item h="1" x="250"/>
        <item h="1" x="126"/>
        <item h="1" x="1219"/>
        <item h="1" x="1069"/>
        <item h="1" x="106"/>
        <item h="1" x="801"/>
        <item h="1" x="268"/>
        <item h="1" x="369"/>
        <item h="1" x="684"/>
        <item h="1" x="42"/>
        <item h="1" x="30"/>
        <item h="1" x="926"/>
        <item h="1" x="1043"/>
        <item h="1" x="750"/>
        <item h="1" x="759"/>
        <item h="1" x="961"/>
        <item h="1" x="953"/>
        <item h="1" x="424"/>
        <item h="1" x="152"/>
        <item h="1" x="342"/>
        <item h="1" x="767"/>
        <item h="1" x="1037"/>
        <item h="1" x="728"/>
        <item h="1" x="358"/>
        <item h="1" x="1194"/>
        <item h="1" x="389"/>
        <item h="1" x="1080"/>
        <item h="1" x="1195"/>
        <item h="1" x="1202"/>
        <item h="1" x="1107"/>
        <item h="1" x="930"/>
        <item h="1" x="802"/>
        <item h="1" x="831"/>
        <item h="1" x="649"/>
        <item h="1" x="543"/>
        <item h="1" x="61"/>
        <item h="1" x="550"/>
        <item h="1" x="149"/>
        <item h="1" x="856"/>
        <item h="1" x="208"/>
        <item h="1" x="351"/>
        <item h="1" x="829"/>
        <item h="1" x="936"/>
        <item h="1" x="434"/>
        <item h="1" x="464"/>
        <item h="1" x="154"/>
        <item h="1" x="894"/>
        <item h="1" x="97"/>
        <item h="1" x="195"/>
        <item h="1" x="121"/>
        <item h="1" x="271"/>
        <item h="1" x="519"/>
        <item h="1" x="781"/>
        <item h="1" x="237"/>
        <item h="1" x="281"/>
        <item h="1" x="333"/>
        <item h="1" x="54"/>
        <item h="1" x="0"/>
        <item h="1" x="357"/>
        <item h="1" x="1113"/>
        <item h="1" x="954"/>
        <item h="1" x="441"/>
        <item h="1" x="619"/>
        <item h="1" x="398"/>
        <item h="1" x="1058"/>
        <item h="1" x="423"/>
        <item h="1" x="73"/>
        <item h="1" x="1143"/>
        <item h="1" x="407"/>
        <item h="1" x="791"/>
        <item h="1" x="71"/>
        <item h="1" x="539"/>
        <item h="1" x="482"/>
        <item h="1" x="902"/>
        <item h="1" x="940"/>
        <item h="1" x="533"/>
        <item h="1" x="724"/>
        <item h="1" x="417"/>
        <item h="1" x="82"/>
        <item h="1" x="845"/>
        <item h="1" x="49"/>
        <item h="1" x="455"/>
        <item h="1" x="296"/>
        <item h="1" x="439"/>
        <item h="1" x="542"/>
        <item h="1" x="66"/>
        <item h="1" x="5"/>
        <item h="1" x="440"/>
        <item h="1" x="485"/>
        <item h="1" x="10"/>
        <item h="1" x="906"/>
        <item h="1" x="105"/>
        <item h="1" x="265"/>
        <item h="1" x="24"/>
        <item h="1" x="1063"/>
        <item h="1" x="292"/>
        <item h="1" x="120"/>
        <item h="1" x="967"/>
        <item h="1" x="259"/>
        <item h="1" x="491"/>
        <item h="1" x="746"/>
        <item h="1" x="487"/>
        <item h="1" x="1296"/>
        <item h="1" x="1045"/>
        <item h="1" x="470"/>
        <item h="1" x="903"/>
        <item h="1" x="525"/>
        <item h="1" x="844"/>
        <item h="1" x="1015"/>
        <item h="1" x="771"/>
        <item h="1" x="1018"/>
        <item h="1" x="505"/>
        <item h="1" x="838"/>
        <item h="1" x="335"/>
        <item h="1" x="1319"/>
        <item h="1" x="1129"/>
        <item h="1" x="1253"/>
        <item h="1" x="387"/>
        <item h="1" x="743"/>
        <item h="1" x="705"/>
        <item h="1" x="456"/>
        <item h="1" x="1019"/>
        <item h="1" x="642"/>
        <item h="1" x="827"/>
        <item h="1" x="992"/>
        <item h="1" x="1327"/>
        <item h="1" x="1255"/>
        <item h="1" x="185"/>
        <item h="1" x="1312"/>
        <item h="1" x="212"/>
        <item h="1" x="430"/>
        <item h="1" x="210"/>
        <item h="1" x="1193"/>
        <item h="1" x="1320"/>
        <item h="1" x="714"/>
        <item h="1" x="523"/>
        <item h="1" x="1085"/>
        <item h="1" x="985"/>
        <item h="1" x="1139"/>
        <item h="1" x="60"/>
        <item h="1" x="1017"/>
        <item h="1" x="1123"/>
        <item h="1" x="493"/>
        <item h="1" x="736"/>
        <item h="1" x="1173"/>
        <item h="1" x="1234"/>
        <item h="1" x="758"/>
        <item h="1" x="556"/>
        <item h="1" x="1294"/>
        <item h="1" x="1239"/>
        <item h="1" x="822"/>
        <item h="1" x="971"/>
        <item h="1" x="638"/>
        <item h="1" x="981"/>
        <item h="1" x="318"/>
        <item h="1" x="912"/>
        <item h="1" x="1315"/>
        <item h="1" x="1213"/>
        <item h="1" x="458"/>
        <item h="1" x="694"/>
        <item h="1" x="965"/>
        <item h="1" x="1333"/>
        <item h="1" x="974"/>
        <item h="1" x="1200"/>
        <item h="1" x="884"/>
        <item h="1" x="494"/>
        <item h="1" x="174"/>
        <item h="1" x="935"/>
        <item h="1" x="146"/>
        <item h="1" x="515"/>
        <item h="1" x="669"/>
        <item h="1" x="469"/>
        <item h="1" x="1097"/>
        <item h="1" x="1034"/>
        <item h="1" x="875"/>
        <item h="1" x="671"/>
        <item h="1" x="713"/>
        <item h="1" x="1051"/>
        <item h="1" x="312"/>
        <item h="1" x="782"/>
        <item h="1" x="275"/>
        <item h="1" x="540"/>
        <item h="1" x="186"/>
        <item h="1" x="762"/>
        <item h="1" x="647"/>
        <item h="1" x="702"/>
        <item h="1" x="655"/>
        <item h="1" x="922"/>
        <item h="1" x="866"/>
        <item h="1" x="1300"/>
        <item h="1" x="504"/>
        <item h="1" x="1026"/>
        <item h="1" x="192"/>
        <item h="1" x="710"/>
        <item h="1" x="1324"/>
        <item h="1" x="377"/>
        <item h="1" x="1183"/>
        <item h="1" x="939"/>
        <item h="1" x="384"/>
        <item h="1" x="102"/>
        <item h="1" x="1001"/>
        <item h="1" x="339"/>
        <item h="1" x="1292"/>
        <item h="1" x="125"/>
        <item h="1" x="650"/>
        <item h="1" x="887"/>
        <item h="1" x="4"/>
        <item h="1" x="557"/>
        <item h="1" x="901"/>
        <item h="1" x="880"/>
        <item h="1" x="321"/>
        <item h="1" x="77"/>
        <item h="1" x="732"/>
        <item h="1" x="433"/>
        <item h="1" x="1144"/>
        <item h="1" x="809"/>
        <item h="1" x="956"/>
        <item h="1" x="869"/>
        <item h="1" x="1060"/>
        <item h="1" x="605"/>
        <item h="1" x="547"/>
        <item h="1" x="593"/>
        <item h="1" x="795"/>
        <item h="1" x="785"/>
        <item h="1" x="510"/>
        <item h="1" x="1187"/>
        <item h="1" x="676"/>
        <item h="1" x="582"/>
        <item h="1" x="1109"/>
        <item h="1" x="324"/>
        <item h="1" x="646"/>
        <item h="1" x="1188"/>
        <item h="1" x="808"/>
        <item h="1" x="380"/>
        <item h="1" x="1049"/>
        <item h="1" x="775"/>
        <item h="1" x="466"/>
        <item h="1" x="843"/>
        <item h="1" x="254"/>
        <item h="1" x="286"/>
        <item h="1" x="1169"/>
        <item h="1" x="393"/>
        <item h="1" x="1095"/>
        <item h="1" x="990"/>
        <item h="1" x="39"/>
        <item h="1" x="1135"/>
        <item h="1" x="777"/>
        <item h="1" x="886"/>
        <item h="1" x="1081"/>
        <item h="1" x="150"/>
        <item h="1" x="742"/>
        <item h="1" x="501"/>
        <item h="1" x="92"/>
        <item h="1" x="475"/>
        <item h="1" x="1201"/>
        <item h="1" x="272"/>
        <item h="1" x="572"/>
        <item h="1" x="109"/>
        <item h="1" x="198"/>
        <item h="1" x="1055"/>
        <item h="1" x="261"/>
        <item h="1" x="529"/>
        <item h="1" x="1244"/>
        <item h="1" x="812"/>
        <item h="1" x="141"/>
        <item h="1" x="46"/>
        <item h="1" x="329"/>
        <item h="1" x="273"/>
        <item h="1" x="266"/>
        <item h="1" x="587"/>
        <item h="1" x="356"/>
        <item h="1" x="327"/>
        <item h="1" x="171"/>
        <item h="1" x="89"/>
        <item h="1" x="569"/>
        <item h="1" x="553"/>
        <item h="1" x="354"/>
        <item h="1" x="231"/>
        <item h="1" x="446"/>
        <item h="1" x="162"/>
        <item h="1" x="663"/>
        <item h="1" x="489"/>
        <item h="1" x="924"/>
        <item h="1" x="472"/>
        <item h="1" x="778"/>
        <item h="1" x="513"/>
        <item h="1" x="142"/>
        <item h="1" x="88"/>
        <item h="1" x="730"/>
        <item h="1" x="386"/>
        <item h="1" x="1302"/>
        <item h="1" x="1089"/>
        <item h="1" x="11"/>
        <item h="1" x="698"/>
        <item h="1" x="804"/>
        <item h="1" x="780"/>
        <item h="1" x="989"/>
        <item h="1" x="892"/>
        <item h="1" x="262"/>
        <item h="1" x="239"/>
        <item h="1" x="1186"/>
        <item h="1" x="303"/>
        <item h="1" x="1119"/>
        <item h="1" x="1276"/>
        <item h="1" x="849"/>
        <item h="1" x="608"/>
        <item h="1" x="641"/>
        <item h="1" x="260"/>
        <item h="1" x="460"/>
        <item h="1" x="727"/>
        <item h="1" x="1236"/>
        <item h="1" x="636"/>
        <item h="1" x="527"/>
        <item h="1" x="1212"/>
        <item h="1" x="672"/>
        <item h="1" x="825"/>
        <item h="1" x="948"/>
        <item h="1" x="851"/>
        <item h="1" x="719"/>
        <item h="1" x="766"/>
        <item h="1" x="850"/>
        <item h="1" x="797"/>
        <item h="1" x="667"/>
        <item h="1" x="848"/>
        <item h="1" x="783"/>
        <item h="1" x="554"/>
        <item h="1" x="176"/>
        <item h="1" x="1178"/>
        <item h="1" x="1171"/>
        <item h="1" x="1035"/>
        <item h="1" x="952"/>
        <item h="1" x="328"/>
        <item h="1" x="346"/>
        <item h="1" x="624"/>
        <item h="1" x="1316"/>
        <item h="1" x="153"/>
        <item h="1" x="1198"/>
        <item h="1" x="787"/>
        <item h="1" x="842"/>
        <item h="1" x="559"/>
        <item h="1" x="371"/>
        <item h="1" x="285"/>
        <item h="1" x="221"/>
        <item h="1" x="945"/>
        <item h="1" x="643"/>
        <item h="1" x="218"/>
        <item h="1" x="230"/>
        <item h="1" x="462"/>
        <item h="1" x="947"/>
        <item h="1" x="17"/>
        <item h="1" x="1259"/>
        <item h="1" x="31"/>
        <item h="1" x="934"/>
        <item h="1" x="184"/>
        <item h="1" x="295"/>
        <item h="1" x="814"/>
        <item h="1" x="304"/>
        <item h="1" x="19"/>
        <item h="1" x="706"/>
        <item h="1" x="425"/>
        <item h="1" x="255"/>
        <item h="1" x="474"/>
        <item h="1" x="938"/>
        <item h="1" x="289"/>
        <item h="1" x="420"/>
        <item h="1" x="147"/>
        <item h="1" x="725"/>
        <item h="1" x="914"/>
        <item h="1" x="1092"/>
        <item h="1" x="391"/>
        <item h="1" x="299"/>
        <item h="1" x="951"/>
        <item h="1" x="179"/>
        <item h="1" x="1041"/>
        <item h="1" x="495"/>
        <item h="1" x="768"/>
        <item h="1" x="737"/>
        <item h="1" x="601"/>
        <item h="1" x="518"/>
        <item h="1" x="878"/>
        <item h="1" x="412"/>
        <item h="1" x="117"/>
        <item h="1" x="499"/>
        <item h="1" x="163"/>
        <item h="1" x="1191"/>
        <item h="1" x="565"/>
        <item h="1" x="661"/>
        <item h="1" x="15"/>
        <item h="1" x="188"/>
        <item h="1" x="512"/>
        <item h="1" x="215"/>
        <item h="1" x="471"/>
        <item h="1" x="980"/>
        <item h="1" x="859"/>
        <item h="1" x="904"/>
        <item h="1" x="360"/>
        <item h="1" x="943"/>
        <item h="1" x="40"/>
        <item h="1" x="548"/>
        <item h="1" x="276"/>
        <item h="1" x="133"/>
        <item h="1" x="373"/>
        <item h="1" x="170"/>
        <item h="1" x="834"/>
        <item h="1" x="748"/>
        <item h="1" x="173"/>
        <item h="1" x="45"/>
        <item h="1" x="44"/>
        <item h="1" x="87"/>
        <item h="1" x="773"/>
        <item h="1" x="205"/>
        <item h="1" x="38"/>
        <item h="1" x="251"/>
        <item h="1" x="551"/>
        <item h="1" x="381"/>
        <item h="1" x="541"/>
        <item h="1" x="410"/>
        <item h="1" x="228"/>
        <item h="1" x="122"/>
        <item h="1" x="865"/>
        <item h="1" x="654"/>
        <item h="1" x="177"/>
        <item h="1" x="207"/>
        <item h="1" x="51"/>
        <item h="1" x="364"/>
        <item h="1" x="524"/>
        <item h="1" x="670"/>
        <item h="1" x="348"/>
        <item h="1" x="108"/>
        <item h="1" x="379"/>
        <item h="1" x="241"/>
        <item h="1" x="792"/>
        <item h="1" x="94"/>
        <item h="1" x="274"/>
        <item h="1" x="784"/>
        <item h="1" x="235"/>
        <item h="1" x="33"/>
        <item h="1" x="169"/>
        <item h="1" x="114"/>
        <item h="1" x="93"/>
        <item h="1" x="159"/>
        <item h="1" x="1132"/>
        <item h="1" x="416"/>
        <item h="1" x="867"/>
        <item h="1" x="857"/>
        <item h="1" x="404"/>
        <item h="1" x="91"/>
        <item h="1" x="847"/>
        <item h="1" x="350"/>
        <item h="1" x="468"/>
        <item h="1" x="209"/>
        <item h="1" x="738"/>
        <item h="1" x="63"/>
        <item h="1" x="675"/>
        <item h="1" x="168"/>
        <item h="1" x="53"/>
        <item h="1" x="786"/>
        <item h="1" x="378"/>
        <item h="1" x="115"/>
        <item h="1" x="362"/>
        <item h="1" x="236"/>
        <item h="1" x="263"/>
        <item t="default"/>
      </items>
    </pivotField>
    <pivotField showAll="0"/>
    <pivotField showAll="0"/>
    <pivotField showAll="0"/>
    <pivotField showAll="0"/>
    <pivotField showAll="0"/>
    <pivotField showAll="0">
      <items count="532">
        <item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axis="axisRow" showAll="0" sortType="descending">
      <items count="4">
        <item h="1" x="0"/>
        <item x="1"/>
        <item h="1" x="2"/>
        <item t="default"/>
      </items>
      <autoSortScope>
        <pivotArea dataOnly="0" outline="0" fieldPosition="0">
          <references count="1">
            <reference field="4294967294" count="1" selected="0">
              <x v="1"/>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dataField="1" numFmtId="2" showAll="0"/>
    <pivotField numFmtId="9" showAll="0"/>
    <pivotField numFmtId="2" showAll="0"/>
    <pivotField numFmtId="164" showAll="0"/>
    <pivotField numFmtId="164" showAll="0"/>
    <pivotField showAll="0">
      <items count="5">
        <item h="1" x="2"/>
        <item x="1"/>
        <item h="1" x="0"/>
        <item h="1" x="3"/>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2">
    <i>
      <x v="1"/>
    </i>
    <i t="grand">
      <x/>
    </i>
  </rowItems>
  <colFields count="1">
    <field x="-2"/>
  </colFields>
  <colItems count="2">
    <i>
      <x/>
    </i>
    <i i="1">
      <x v="1"/>
    </i>
  </colItems>
  <dataFields count="2">
    <dataField name="Sum of Sales" fld="17" baseField="0" baseItem="0" numFmtId="164"/>
    <dataField name="Sum of Quantity" fld="18" baseField="0" baseItem="0" numFmtId="2"/>
  </dataFields>
  <formats count="6">
    <format dxfId="291">
      <pivotArea type="all" dataOnly="0" outline="0" fieldPosition="0"/>
    </format>
    <format dxfId="290">
      <pivotArea outline="0" collapsedLevelsAreSubtotals="1" fieldPosition="0"/>
    </format>
    <format dxfId="289">
      <pivotArea field="14" type="button" dataOnly="0" labelOnly="1" outline="0" axis="axisRow" fieldPosition="0"/>
    </format>
    <format dxfId="288">
      <pivotArea dataOnly="0" labelOnly="1" fieldPosition="0">
        <references count="1">
          <reference field="14" count="0"/>
        </references>
      </pivotArea>
    </format>
    <format dxfId="287">
      <pivotArea dataOnly="0" labelOnly="1" grandRow="1" outline="0" fieldPosition="0"/>
    </format>
    <format dxfId="28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015F82-F964-46F3-B1E4-D2B0A1A576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6" firstHeaderRow="1" firstDataRow="2" firstDataCol="1" rowPageCount="1" colPageCount="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Col" showAll="0">
      <items count="5">
        <item x="2"/>
        <item x="3"/>
        <item x="0"/>
        <item x="1"/>
        <item t="default"/>
      </items>
    </pivotField>
    <pivotField showAll="0"/>
    <pivotField showAll="0"/>
    <pivotField axis="axisPage" showAll="0">
      <items count="4">
        <item x="0"/>
        <item x="1"/>
        <item x="2"/>
        <item t="default"/>
      </items>
    </pivotField>
    <pivotField showAll="0"/>
    <pivotField showAll="0"/>
    <pivotField showAll="0"/>
    <pivotField showAll="0"/>
    <pivotField showAll="0"/>
    <pivotField showAll="0"/>
    <pivotField axis="axisRow" showAll="0">
      <items count="4">
        <item x="0"/>
        <item h="1" x="1"/>
        <item h="1" x="2"/>
        <item t="default"/>
      </items>
    </pivotField>
    <pivotField showAll="0"/>
    <pivotField showAll="0"/>
    <pivotField numFmtId="164" showAll="0"/>
    <pivotField numFmtId="2" showAll="0"/>
    <pivotField numFmtId="9" showAll="0"/>
    <pivotField numFmtId="2" showAll="0"/>
    <pivotField dataField="1" numFmtId="164" showAll="0"/>
    <pivotField numFmtId="164"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2">
    <i>
      <x/>
    </i>
    <i t="grand">
      <x/>
    </i>
  </rowItems>
  <colFields count="1">
    <field x="4"/>
  </colFields>
  <colItems count="5">
    <i>
      <x/>
    </i>
    <i>
      <x v="1"/>
    </i>
    <i>
      <x v="2"/>
    </i>
    <i>
      <x v="3"/>
    </i>
    <i t="grand">
      <x/>
    </i>
  </colItems>
  <pageFields count="1">
    <pageField fld="7" item="1" hier="-1"/>
  </pageFields>
  <dataFields count="1">
    <dataField name="Sum of Adjusted sales" fld="21" baseField="0" baseItem="0" numFmtId="164"/>
  </dataFields>
  <formats count="10">
    <format dxfId="278">
      <pivotArea type="all" dataOnly="0" outline="0" fieldPosition="0"/>
    </format>
    <format dxfId="277">
      <pivotArea outline="0" collapsedLevelsAreSubtotals="1" fieldPosition="0"/>
    </format>
    <format dxfId="276">
      <pivotArea type="origin" dataOnly="0" labelOnly="1" outline="0" fieldPosition="0"/>
    </format>
    <format dxfId="275">
      <pivotArea field="4" type="button" dataOnly="0" labelOnly="1" outline="0" axis="axisCol" fieldPosition="0"/>
    </format>
    <format dxfId="274">
      <pivotArea type="topRight" dataOnly="0" labelOnly="1" outline="0" fieldPosition="0"/>
    </format>
    <format dxfId="273">
      <pivotArea field="14" type="button" dataOnly="0" labelOnly="1" outline="0" axis="axisRow" fieldPosition="0"/>
    </format>
    <format dxfId="272">
      <pivotArea dataOnly="0" labelOnly="1" fieldPosition="0">
        <references count="1">
          <reference field="14" count="0"/>
        </references>
      </pivotArea>
    </format>
    <format dxfId="271">
      <pivotArea dataOnly="0" labelOnly="1" grandRow="1" outline="0" fieldPosition="0"/>
    </format>
    <format dxfId="270">
      <pivotArea dataOnly="0" labelOnly="1" fieldPosition="0">
        <references count="1">
          <reference field="4" count="0"/>
        </references>
      </pivotArea>
    </format>
    <format dxfId="269">
      <pivotArea dataOnly="0" labelOnly="1" grandCol="1" outline="0" fieldPosition="0"/>
    </format>
  </format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5CA7B4-A17C-4FDD-9C15-176A7E1D7D11}" autoFormatId="16" applyNumberFormats="0" applyBorderFormats="0" applyFontFormats="0" applyPatternFormats="0" applyAlignmentFormats="0" applyWidthHeightFormats="0">
  <queryTableRefresh nextId="28" unboundColumnsRight="6">
    <queryTableFields count="27">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FB1EF9E-2B97-4DA8-B17F-75CB323F9880}" sourceName="Years (Order Date)">
  <pivotTables>
    <pivotTable tabId="4" name="PivotTable2"/>
  </pivotTables>
  <data>
    <tabular pivotCacheId="2069083983">
      <items count="6">
        <i x="1"/>
        <i x="2" s="1"/>
        <i x="3"/>
        <i x="4"/>
        <i x="0"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77FFE48F-0546-4C51-B427-9246351F201E}" sourceName="Order year">
  <pivotTables>
    <pivotTable tabId="5" name="PivotTable3"/>
  </pivotTables>
  <data>
    <tabular pivotCacheId="2069083983">
      <items count="4">
        <i x="1" s="1"/>
        <i x="2" nd="1"/>
        <i x="0"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224AD62B-E1D7-4E29-9552-C155F1B27CED}" sourceName="Segment">
  <pivotTables>
    <pivotTable tabId="11" name="PivotTable5"/>
  </pivotTables>
  <data>
    <tabular pivotCacheId="2069083983">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C959B3-542D-450D-8005-6918170971FA}" sourceName="Category">
  <pivotTables>
    <pivotTable tabId="11" name="PivotTable5"/>
  </pivotTables>
  <data>
    <tabular pivotCacheId="2069083983">
      <items count="3">
        <i x="0" s="1"/>
        <i x="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 xr10:uid="{E77052CD-2708-4D2B-AD17-E8A761F34923}" sourceName="Ship Date">
  <pivotTables>
    <pivotTable tabId="5" name="PivotTable3"/>
  </pivotTables>
  <data>
    <tabular pivotCacheId="2069083983">
      <items count="1334">
        <i x="124"/>
        <i x="987" s="1"/>
        <i x="96"/>
        <i x="1027"/>
        <i x="1266"/>
        <i x="1237"/>
        <i x="594"/>
        <i x="1094"/>
        <i x="1125"/>
        <i x="1130"/>
        <i x="1177"/>
        <i x="686"/>
        <i x="1273"/>
        <i x="1306"/>
        <i x="600"/>
        <i x="43"/>
        <i x="1268"/>
        <i x="1311"/>
        <i x="640"/>
        <i x="95"/>
        <i x="1248"/>
        <i x="733"/>
        <i x="621"/>
        <i x="1224"/>
        <i x="1265"/>
        <i x="1025"/>
        <i x="823"/>
        <i x="998"/>
        <i x="1245"/>
        <i x="973"/>
        <i x="1158"/>
        <i x="932"/>
        <i x="100"/>
        <i x="656"/>
        <i x="437"/>
        <i x="741"/>
        <i x="392"/>
        <i x="739"/>
        <i x="1003"/>
        <i x="1020"/>
        <i x="957"/>
        <i x="567"/>
        <i x="1227"/>
        <i x="590"/>
        <i x="206"/>
        <i x="325"/>
        <i x="949"/>
        <i x="571"/>
        <i x="211"/>
        <i x="581"/>
        <i x="1328"/>
        <i x="803"/>
        <i x="394"/>
        <i x="279"/>
        <i x="1157"/>
        <i x="442"/>
        <i x="1225"/>
        <i x="1309"/>
        <i x="828"/>
        <i x="415"/>
        <i x="1159"/>
        <i x="57"/>
        <i x="1091"/>
        <i x="282"/>
        <i x="368"/>
        <i x="1176"/>
        <i x="1250"/>
        <i x="1256"/>
        <i x="691"/>
        <i x="1077"/>
        <i x="419"/>
        <i x="23"/>
        <i x="1023"/>
        <i x="1291"/>
        <i x="744"/>
        <i x="1189"/>
        <i x="353"/>
        <i x="1230"/>
        <i x="862"/>
        <i x="1264"/>
        <i x="32"/>
        <i x="402"/>
        <i x="1164"/>
        <i x="27"/>
        <i x="1192"/>
        <i x="531"/>
        <i x="1145"/>
        <i x="1209"/>
        <i x="678"/>
        <i x="1325"/>
        <i x="1153"/>
        <i x="537"/>
        <i x="280"/>
        <i x="1185"/>
        <i x="1148"/>
        <i x="1033"/>
        <i x="1299"/>
        <i x="1331"/>
        <i x="1217"/>
        <i x="1131"/>
        <i x="1226"/>
        <i x="673"/>
        <i x="311"/>
        <i x="484"/>
        <i x="915"/>
        <i x="1247"/>
        <i x="506"/>
        <i x="68"/>
        <i x="69"/>
        <i x="630"/>
        <i x="997"/>
        <i x="920"/>
        <i x="770"/>
        <i x="1149"/>
        <i x="888"/>
        <i x="1102"/>
        <i x="409"/>
        <i x="1065"/>
        <i x="883"/>
        <i x="871"/>
        <i x="959"/>
        <i x="403"/>
        <i x="1022"/>
        <i x="687"/>
        <i x="1267"/>
        <i x="138"/>
        <i x="1121"/>
        <i x="1218"/>
        <i x="155"/>
        <i x="314"/>
        <i x="651"/>
        <i x="790"/>
        <i x="1161"/>
        <i x="1086"/>
        <i x="414"/>
        <i x="937"/>
        <i x="481"/>
        <i x="242"/>
        <i x="401"/>
        <i x="772"/>
        <i x="1112"/>
        <i x="620"/>
        <i x="933"/>
        <i x="598"/>
        <i x="1059"/>
        <i x="830"/>
        <i x="532"/>
        <i x="1251"/>
        <i x="1297"/>
        <i x="644"/>
        <i x="1093"/>
        <i x="836"/>
        <i x="376"/>
        <i x="421"/>
        <i x="116"/>
        <i x="1039"/>
        <i x="717"/>
        <i x="1103"/>
        <i x="1066"/>
        <i x="552"/>
        <i x="747"/>
        <i x="1281"/>
        <i x="1214"/>
        <i x="1052"/>
        <i x="576"/>
        <i x="905"/>
        <i x="1243"/>
        <i x="99"/>
        <i x="1087"/>
        <i x="811"/>
        <i x="918"/>
        <i x="534"/>
        <i x="800"/>
        <i x="309"/>
        <i x="454"/>
        <i x="722"/>
        <i x="269"/>
        <i x="815"/>
        <i x="399"/>
        <i x="483"/>
        <i x="756"/>
        <i x="136"/>
        <i x="305"/>
        <i x="216"/>
        <i x="37"/>
        <i x="609"/>
        <i x="1104"/>
        <i x="835"/>
        <i x="64"/>
        <i x="240"/>
        <i x="459"/>
        <i x="1215"/>
        <i x="731"/>
        <i x="629"/>
        <i x="400"/>
        <i x="1006"/>
        <i x="14"/>
        <i x="238"/>
        <i x="832"/>
        <i x="488"/>
        <i x="1305"/>
        <i x="1068"/>
        <i x="538"/>
        <i x="118"/>
        <i x="591"/>
        <i x="12"/>
        <i x="734"/>
        <i x="119"/>
        <i x="1120"/>
        <i x="1100"/>
        <i x="1287"/>
        <i x="310"/>
        <i x="486"/>
        <i x="688"/>
        <i x="256"/>
        <i x="1076"/>
        <i x="1141"/>
        <i x="349"/>
        <i x="84"/>
        <i x="526"/>
        <i x="334"/>
        <i x="2"/>
        <i x="52"/>
        <i x="1181"/>
        <i x="1030"/>
        <i x="994"/>
        <i x="453"/>
        <i x="983"/>
        <i x="1031"/>
        <i x="1140"/>
        <i x="697"/>
        <i x="704"/>
        <i x="666"/>
        <i x="450"/>
        <i x="397"/>
        <i x="164"/>
        <i x="745"/>
        <i x="85"/>
        <i x="545"/>
        <i x="1163"/>
        <i x="217"/>
        <i x="558"/>
        <i x="917"/>
        <i x="1122"/>
        <i x="681"/>
        <i x="665"/>
        <i x="112"/>
        <i x="50"/>
        <i x="837"/>
        <i x="765"/>
        <i x="988"/>
        <i x="958"/>
        <i x="586"/>
        <i x="78"/>
        <i x="1005"/>
        <i x="332"/>
        <i x="6"/>
        <i x="562"/>
        <i x="618"/>
        <i x="699"/>
        <i x="26"/>
        <i x="382"/>
        <i x="156"/>
        <i x="253"/>
        <i x="107"/>
        <i x="1197"/>
        <i x="726"/>
        <i x="157"/>
        <i x="222"/>
        <i x="234"/>
        <i x="763"/>
        <i x="223"/>
        <i x="301"/>
        <i x="429"/>
        <i x="1282"/>
        <i x="631"/>
        <i x="313"/>
        <i x="374"/>
        <i x="735"/>
        <i x="79"/>
        <i x="604"/>
        <i x="1010"/>
        <i x="190"/>
        <i x="226"/>
        <i x="140"/>
        <i x="603"/>
        <i x="317"/>
        <i x="98"/>
        <i x="514"/>
        <i x="693"/>
        <i x="1090"/>
        <i x="16"/>
        <i x="896"/>
        <i x="214"/>
        <i x="749"/>
        <i x="659"/>
        <i x="708"/>
        <i x="1241" nd="1"/>
        <i x="297" nd="1"/>
        <i x="1258" nd="1"/>
        <i x="614" nd="1"/>
        <i x="244" nd="1"/>
        <i x="288" nd="1"/>
        <i x="306" nd="1"/>
        <i x="870" nd="1"/>
        <i x="664" nd="1"/>
        <i x="385" nd="1"/>
        <i x="1136" nd="1"/>
        <i x="1134" nd="1"/>
        <i x="1332" nd="1"/>
        <i x="1155" nd="1"/>
        <i x="436" nd="1"/>
        <i x="1330" nd="1"/>
        <i x="1314" nd="1"/>
        <i x="1284" nd="1"/>
        <i x="806" nd="1"/>
        <i x="921" nd="1"/>
        <i x="224" nd="1"/>
        <i x="1196" nd="1"/>
        <i x="555" nd="1"/>
        <i x="561" nd="1"/>
        <i x="682" nd="1"/>
        <i x="1303" nd="1"/>
        <i x="336" nd="1"/>
        <i x="1147" nd="1"/>
        <i x="189" nd="1"/>
        <i x="1137" nd="1"/>
        <i x="502" nd="1"/>
        <i x="1262" nd="1"/>
        <i x="854" nd="1"/>
        <i x="1056" nd="1"/>
        <i x="1203" nd="1"/>
        <i x="1142" nd="1"/>
        <i x="1318" nd="1"/>
        <i x="570" nd="1"/>
        <i x="1154" nd="1"/>
        <i x="70" nd="1"/>
        <i x="232" nd="1"/>
        <i x="448" nd="1"/>
        <i x="1048" nd="1"/>
        <i x="1127" nd="1"/>
        <i x="1323" nd="1"/>
        <i x="1232" nd="1"/>
        <i x="451" nd="1"/>
        <i x="1290" nd="1"/>
        <i x="560" nd="1"/>
        <i x="700" nd="1"/>
        <i x="658" nd="1"/>
        <i x="247" nd="1"/>
        <i x="1279" nd="1"/>
        <i x="757" nd="1"/>
        <i x="1042" nd="1"/>
        <i x="818" nd="1"/>
        <i x="507" nd="1"/>
        <i x="86" nd="1"/>
        <i x="616" nd="1"/>
        <i x="1053" nd="1"/>
        <i x="1271" nd="1"/>
        <i x="1029" nd="1"/>
        <i x="1075" nd="1"/>
        <i x="776" nd="1"/>
        <i x="1249" nd="1"/>
        <i x="860" nd="1"/>
        <i x="1114" nd="1"/>
        <i x="729" nd="1"/>
        <i x="516" nd="1"/>
        <i x="284" nd="1"/>
        <i x="521" nd="1"/>
        <i x="568" nd="1"/>
        <i x="343" nd="1"/>
        <i x="1021" nd="1"/>
        <i x="969" nd="1"/>
        <i x="977" nd="1"/>
        <i x="1064" nd="1"/>
        <i x="139" nd="1"/>
        <i x="1220" nd="1"/>
        <i x="167" nd="1"/>
        <i x="1062" nd="1"/>
        <i x="1117" nd="1"/>
        <i x="941" nd="1"/>
        <i x="530" nd="1"/>
        <i x="452" nd="1"/>
        <i x="1310" nd="1"/>
        <i x="925" nd="1"/>
        <i x="612" nd="1"/>
        <i x="1044" nd="1"/>
        <i x="858" nd="1"/>
        <i x="1108" nd="1"/>
        <i x="617" nd="1"/>
        <i x="352" nd="1"/>
        <i x="564" nd="1"/>
        <i x="1278" nd="1"/>
        <i x="449" nd="1"/>
        <i x="942" nd="1"/>
        <i x="503" nd="1"/>
        <i x="1046" nd="1"/>
        <i x="1207" nd="1"/>
        <i x="1260" nd="1"/>
        <i x="8" nd="1"/>
        <i x="227" nd="1"/>
        <i x="613" nd="1"/>
        <i x="1014" nd="1"/>
        <i x="1133" nd="1"/>
        <i x="307" nd="1"/>
        <i x="877" nd="1"/>
        <i x="707" nd="1"/>
        <i x="1016" nd="1"/>
        <i x="635" nd="1"/>
        <i x="396" nd="1"/>
        <i x="1167" nd="1"/>
        <i x="248" nd="1"/>
        <i x="632" nd="1"/>
        <i x="496" nd="1"/>
        <i x="1223" nd="1"/>
        <i x="413" nd="1"/>
        <i x="1150" nd="1"/>
        <i x="1298" nd="1"/>
        <i x="1071" nd="1"/>
        <i x="104" nd="1"/>
        <i x="290" nd="1"/>
        <i x="610" nd="1"/>
        <i x="161" nd="1"/>
        <i x="628" nd="1"/>
        <i x="979" nd="1"/>
        <i x="200" nd="1"/>
        <i x="3" nd="1"/>
        <i x="1228" nd="1"/>
        <i x="340" nd="1"/>
        <i x="645" nd="1"/>
        <i x="1126" nd="1"/>
        <i x="365" nd="1"/>
        <i x="789" nd="1"/>
        <i x="278" nd="1"/>
        <i x="637" nd="1"/>
        <i x="175" nd="1"/>
        <i x="1008" nd="1"/>
        <i x="1004" nd="1"/>
        <i x="431" nd="1"/>
        <i x="1293" nd="1"/>
        <i x="740" nd="1"/>
        <i x="326" nd="1"/>
        <i x="890" nd="1"/>
        <i x="864" nd="1"/>
        <i x="492" nd="1"/>
        <i x="287" nd="1"/>
        <i x="1222" nd="1"/>
        <i x="277" nd="1"/>
        <i x="1240" nd="1"/>
        <i x="1084" nd="1"/>
        <i x="972" nd="1"/>
        <i x="984" nd="1"/>
        <i x="1286" nd="1"/>
        <i x="1160" nd="1"/>
        <i x="406" nd="1"/>
        <i x="463" nd="1"/>
        <i x="137" nd="1"/>
        <i x="701" nd="1"/>
        <i x="909" nd="1"/>
        <i x="721" nd="1"/>
        <i x="876" nd="1"/>
        <i x="1172" nd="1"/>
        <i x="1283" nd="1"/>
        <i x="885" nd="1"/>
        <i x="653" nd="1"/>
        <i x="151" nd="1"/>
        <i x="1152" nd="1"/>
        <i x="982" nd="1"/>
        <i x="753" nd="1"/>
        <i x="1199" nd="1"/>
        <i x="978" nd="1"/>
        <i x="715" nd="1"/>
        <i x="90" nd="1"/>
        <i x="769" nd="1"/>
        <i x="1165" nd="1"/>
        <i x="338" nd="1"/>
        <i x="75" nd="1"/>
        <i x="1307" nd="1"/>
        <i x="826" nd="1"/>
        <i x="1116" nd="1"/>
        <i x="923" nd="1"/>
        <i x="536" nd="1"/>
        <i x="245" nd="1"/>
        <i x="128" nd="1"/>
        <i x="1308" nd="1"/>
        <i x="913" nd="1"/>
        <i x="1326" nd="1"/>
        <i x="596" nd="1"/>
        <i x="760" nd="1"/>
        <i x="689" nd="1"/>
        <i x="751" nd="1"/>
        <i x="1036" nd="1"/>
        <i x="889" nd="1"/>
        <i x="55" nd="1"/>
        <i x="1301" nd="1"/>
        <i x="592" nd="1"/>
        <i x="83" nd="1"/>
        <i x="9" nd="1"/>
        <i x="660" nd="1"/>
        <i x="1099" nd="1"/>
        <i x="897" nd="1"/>
        <i x="447" nd="1"/>
        <i x="1110" nd="1"/>
        <i x="1313" nd="1"/>
        <i x="1211" nd="1"/>
        <i x="793" nd="1"/>
        <i x="478" nd="1"/>
        <i x="74" nd="1"/>
        <i x="178" nd="1"/>
        <i x="931" nd="1"/>
        <i x="359" nd="1"/>
        <i x="370" nd="1"/>
        <i x="101" nd="1"/>
        <i x="233" nd="1"/>
        <i x="76" nd="1"/>
        <i x="1257" nd="1"/>
        <i x="110" nd="1"/>
        <i x="833" nd="1"/>
        <i x="160" nd="1"/>
        <i x="131" nd="1"/>
        <i x="59" nd="1"/>
        <i x="316" nd="1"/>
        <i x="1138" nd="1"/>
        <i x="919" nd="1"/>
        <i x="148" nd="1"/>
        <i x="839" nd="1"/>
        <i x="511" nd="1"/>
        <i x="127" nd="1"/>
        <i x="622" nd="1"/>
        <i x="703" nd="1"/>
        <i x="911" nd="1"/>
        <i x="1288" nd="1"/>
        <i x="508" nd="1"/>
        <i x="1096" nd="1"/>
        <i x="197" nd="1"/>
        <i x="976" nd="1"/>
        <i x="293" nd="1"/>
        <i x="1216" nd="1"/>
        <i x="323" nd="1"/>
        <i x="36" nd="1"/>
        <i x="1098" nd="1"/>
        <i x="1146" nd="1"/>
        <i x="580" nd="1"/>
        <i x="677" nd="1"/>
        <i x="657" nd="1"/>
        <i x="1204" nd="1"/>
        <i x="960" nd="1"/>
        <i x="21" nd="1"/>
        <i x="1190" nd="1"/>
        <i x="65" nd="1"/>
        <i x="796" nd="1"/>
        <i x="1038" nd="1"/>
        <i x="199" nd="1"/>
        <i x="1252" nd="1"/>
        <i x="1024" nd="1"/>
        <i x="1082" nd="1"/>
        <i x="690" nd="1"/>
        <i x="840" nd="1"/>
        <i x="1057" nd="1"/>
        <i x="322" nd="1"/>
        <i x="821" nd="1"/>
        <i x="130" nd="1"/>
        <i x="1105" nd="1"/>
        <i x="193" nd="1"/>
        <i x="648" nd="1"/>
        <i x="1170" nd="1"/>
        <i x="390" nd="1"/>
        <i x="907" nd="1"/>
        <i x="723" nd="1"/>
        <i x="995" nd="1"/>
        <i x="7" nd="1"/>
        <i x="908" nd="1"/>
        <i x="779" nd="1"/>
        <i x="683" nd="1"/>
        <i x="794" nd="1"/>
        <i x="788" nd="1"/>
        <i x="81" nd="1"/>
        <i x="573" nd="1"/>
        <i x="158" nd="1"/>
        <i x="680" nd="1"/>
        <i x="986" nd="1"/>
        <i x="695" nd="1"/>
        <i x="457" nd="1"/>
        <i x="34" nd="1"/>
        <i x="589" nd="1"/>
        <i x="544" nd="1"/>
        <i x="283" nd="1"/>
        <i x="692" nd="1"/>
        <i x="546" nd="1"/>
        <i x="899" nd="1"/>
        <i x="820" nd="1"/>
        <i x="80" nd="1"/>
        <i x="28" nd="1"/>
        <i x="872" nd="1"/>
        <i x="367" nd="1"/>
        <i x="623" nd="1"/>
        <i x="467" nd="1"/>
        <i x="345" nd="1"/>
        <i x="355" nd="1"/>
        <i x="709" nd="1"/>
        <i x="574" nd="1"/>
        <i x="549" nd="1"/>
        <i x="966" nd="1"/>
        <i x="444" nd="1"/>
        <i x="1073" nd="1"/>
        <i x="955" nd="1"/>
        <i x="1047" nd="1"/>
        <i x="182" nd="1"/>
        <i x="166" nd="1"/>
        <i x="999" nd="1"/>
        <i x="58" nd="1"/>
        <i x="473" nd="1"/>
        <i x="129" nd="1"/>
        <i x="252" nd="1"/>
        <i x="916" nd="1"/>
        <i x="302" nd="1"/>
        <i x="752" nd="1"/>
        <i x="1061" nd="1"/>
        <i x="1263" nd="1"/>
        <i x="191" nd="1"/>
        <i x="798" nd="1"/>
        <i x="1322" nd="1"/>
        <i x="819" nd="1"/>
        <i x="910" nd="1"/>
        <i x="813" nd="1"/>
        <i x="1295" nd="1"/>
        <i x="56" nd="1"/>
        <i x="685" nd="1"/>
        <i x="1101" nd="1"/>
        <i x="418" nd="1"/>
        <i x="970" nd="1"/>
        <i x="123" nd="1"/>
        <i x="443" nd="1"/>
        <i x="1254" nd="1"/>
        <i x="363" nd="1"/>
        <i x="1206" nd="1"/>
        <i x="497" nd="1"/>
        <i x="579" nd="1"/>
        <i x="799" nd="1"/>
        <i x="1270" nd="1"/>
        <i x="1162" nd="1"/>
        <i x="1229" nd="1"/>
        <i x="1205" nd="1"/>
        <i x="1111" nd="1"/>
        <i x="927" nd="1"/>
        <i x="1317" nd="1"/>
        <i x="341" nd="1"/>
        <i x="1166" nd="1"/>
        <i x="861" nd="1"/>
        <i x="1280" nd="1"/>
        <i x="712" nd="1"/>
        <i x="405" nd="1"/>
        <i x="900" nd="1"/>
        <i x="1072" nd="1"/>
        <i x="853" nd="1"/>
        <i x="13" nd="1"/>
        <i x="347" nd="1"/>
        <i x="852" nd="1"/>
        <i x="1067" nd="1"/>
        <i x="1040" nd="1"/>
        <i x="113" nd="1"/>
        <i x="1184" nd="1"/>
        <i x="1246" nd="1"/>
        <i x="1261" nd="1"/>
        <i x="1118" nd="1"/>
        <i x="855" nd="1"/>
        <i x="1106" nd="1"/>
        <i x="517" nd="1"/>
        <i x="1304" nd="1"/>
        <i x="606" nd="1"/>
        <i x="1175" nd="1"/>
        <i x="817" nd="1"/>
        <i x="1156" nd="1"/>
        <i x="634" nd="1"/>
        <i x="627" nd="1"/>
        <i x="1242" nd="1"/>
        <i x="1272" nd="1"/>
        <i x="291" nd="1"/>
        <i x="1285" nd="1"/>
        <i x="633" nd="1"/>
        <i x="465" nd="1"/>
        <i x="1083" nd="1"/>
        <i x="337" nd="1"/>
        <i x="1289" nd="1"/>
        <i x="874" nd="1"/>
        <i x="824" nd="1"/>
        <i x="754" nd="1"/>
        <i x="575" nd="1"/>
        <i x="1274" nd="1"/>
        <i x="1079" nd="1"/>
        <i x="963" nd="1"/>
        <i x="426" nd="1"/>
        <i x="962" nd="1"/>
        <i x="599" nd="1"/>
        <i x="810" nd="1"/>
        <i x="366" nd="1"/>
        <i x="331" nd="1"/>
        <i x="20" nd="1"/>
        <i x="1007" nd="1"/>
        <i x="535" nd="1"/>
        <i x="67" nd="1"/>
        <i x="320" nd="1"/>
        <i x="755" nd="1"/>
        <i x="585" nd="1"/>
        <i x="1179" nd="1"/>
        <i x="202" nd="1"/>
        <i x="298" nd="1"/>
        <i x="764" nd="1"/>
        <i x="243" nd="1"/>
        <i x="595" nd="1"/>
        <i x="1028" nd="1"/>
        <i x="893" nd="1"/>
        <i x="882" nd="1"/>
        <i x="270" nd="1"/>
        <i x="509" nd="1"/>
        <i x="498" nd="1"/>
        <i x="944" nd="1"/>
        <i x="187" nd="1"/>
        <i x="1012" nd="1"/>
        <i x="996" nd="1"/>
        <i x="1115" nd="1"/>
        <i x="264" nd="1"/>
        <i x="300" nd="1"/>
        <i x="41" nd="1"/>
        <i x="1182" nd="1"/>
        <i x="361" nd="1"/>
        <i x="144" nd="1"/>
        <i x="679" nd="1"/>
        <i x="1221" nd="1"/>
        <i x="438" nd="1"/>
        <i x="229" nd="1"/>
        <i x="172" nd="1"/>
        <i x="578" nd="1"/>
        <i x="1032" nd="1"/>
        <i x="180" nd="1"/>
        <i x="1002" nd="1"/>
        <i x="774" nd="1"/>
        <i x="584" nd="1"/>
        <i x="520" nd="1"/>
        <i x="408" nd="1"/>
        <i x="132" nd="1"/>
        <i x="145" nd="1"/>
        <i x="135" nd="1"/>
        <i x="1277" nd="1"/>
        <i x="249" nd="1"/>
        <i x="422" nd="1"/>
        <i x="602" nd="1"/>
        <i x="711" nd="1"/>
        <i x="1238" nd="1"/>
        <i x="477" nd="1"/>
        <i x="588" nd="1"/>
        <i x="807" nd="1"/>
        <i x="761" nd="1"/>
        <i x="718" nd="1"/>
        <i x="72" nd="1"/>
        <i x="583" nd="1"/>
        <i x="201" nd="1"/>
        <i x="566" nd="1"/>
        <i x="577" nd="1"/>
        <i x="968" nd="1"/>
        <i x="1074" nd="1"/>
        <i x="1088" nd="1"/>
        <i x="315" nd="1"/>
        <i x="662" nd="1"/>
        <i x="1078" nd="1"/>
        <i x="213" nd="1"/>
        <i x="308" nd="1"/>
        <i x="258" nd="1"/>
        <i x="476" nd="1"/>
        <i x="500" nd="1"/>
        <i x="528" nd="1"/>
        <i x="1124" nd="1"/>
        <i x="873" nd="1"/>
        <i x="388" nd="1"/>
        <i x="219" nd="1"/>
        <i x="993" nd="1"/>
        <i x="895" nd="1"/>
        <i x="204" nd="1"/>
        <i x="846" nd="1"/>
        <i x="29" nd="1"/>
        <i x="181" nd="1"/>
        <i x="103" nd="1"/>
        <i x="891" nd="1"/>
        <i x="950" nd="1"/>
        <i x="841" nd="1"/>
        <i x="111" nd="1"/>
        <i x="183" nd="1"/>
        <i x="35" nd="1"/>
        <i x="1" nd="1"/>
        <i x="432" nd="1"/>
        <i x="25" nd="1"/>
        <i x="1210" nd="1"/>
        <i x="375" nd="1"/>
        <i x="490" nd="1"/>
        <i x="563" nd="1"/>
        <i x="1321" nd="1"/>
        <i x="372" nd="1"/>
        <i x="22" nd="1"/>
        <i x="674" nd="1"/>
        <i x="1233" nd="1"/>
        <i x="696" nd="1"/>
        <i x="597" nd="1"/>
        <i x="991" nd="1"/>
        <i x="863" nd="1"/>
        <i x="196" nd="1"/>
        <i x="480" nd="1"/>
        <i x="1168" nd="1"/>
        <i x="946" nd="1"/>
        <i x="445" nd="1"/>
        <i x="975" nd="1"/>
        <i x="1000" nd="1"/>
        <i x="668" nd="1"/>
        <i x="625" nd="1"/>
        <i x="294" nd="1"/>
        <i x="522" nd="1"/>
        <i x="607" nd="1"/>
        <i x="220" nd="1"/>
        <i x="225" nd="1"/>
        <i x="461" nd="1"/>
        <i x="194" nd="1"/>
        <i x="1231" nd="1"/>
        <i x="246" nd="1"/>
        <i x="18" nd="1"/>
        <i x="639" nd="1"/>
        <i x="435" nd="1"/>
        <i x="1174" nd="1"/>
        <i x="1050" nd="1"/>
        <i x="330" nd="1"/>
        <i x="1235" nd="1"/>
        <i x="879" nd="1"/>
        <i x="203" nd="1"/>
        <i x="1269" nd="1"/>
        <i x="928" nd="1"/>
        <i x="1151" nd="1"/>
        <i x="716" nd="1"/>
        <i x="816" nd="1"/>
        <i x="1011" nd="1"/>
        <i x="929" nd="1"/>
        <i x="615" nd="1"/>
        <i x="626" nd="1"/>
        <i x="1208" nd="1"/>
        <i x="427" nd="1"/>
        <i x="898" nd="1"/>
        <i x="1128" nd="1"/>
        <i x="805" nd="1"/>
        <i x="1070" nd="1"/>
        <i x="611" nd="1"/>
        <i x="964" nd="1"/>
        <i x="1180" nd="1"/>
        <i x="428" nd="1"/>
        <i x="257" nd="1"/>
        <i x="1275" nd="1"/>
        <i x="319" nd="1"/>
        <i x="868" nd="1"/>
        <i x="1329" nd="1"/>
        <i x="1013" nd="1"/>
        <i x="395" nd="1"/>
        <i x="267" nd="1"/>
        <i x="652" nd="1"/>
        <i x="881" nd="1"/>
        <i x="1009" nd="1"/>
        <i x="134" nd="1"/>
        <i x="48" nd="1"/>
        <i x="143" nd="1"/>
        <i x="383" nd="1"/>
        <i x="344" nd="1"/>
        <i x="479" nd="1"/>
        <i x="62" nd="1"/>
        <i x="1054" nd="1"/>
        <i x="411" nd="1"/>
        <i x="165" nd="1"/>
        <i x="47" nd="1"/>
        <i x="720" nd="1"/>
        <i x="250" nd="1"/>
        <i x="126" nd="1"/>
        <i x="1219" nd="1"/>
        <i x="1069" nd="1"/>
        <i x="106" nd="1"/>
        <i x="801" nd="1"/>
        <i x="268" nd="1"/>
        <i x="369" nd="1"/>
        <i x="684" nd="1"/>
        <i x="42" nd="1"/>
        <i x="30" nd="1"/>
        <i x="926" nd="1"/>
        <i x="1043" nd="1"/>
        <i x="750" nd="1"/>
        <i x="759" nd="1"/>
        <i x="961" nd="1"/>
        <i x="953" nd="1"/>
        <i x="424" nd="1"/>
        <i x="152" nd="1"/>
        <i x="342" nd="1"/>
        <i x="767" nd="1"/>
        <i x="1037" nd="1"/>
        <i x="728" nd="1"/>
        <i x="358" nd="1"/>
        <i x="1194" nd="1"/>
        <i x="389" nd="1"/>
        <i x="1080" nd="1"/>
        <i x="1195" nd="1"/>
        <i x="1202" nd="1"/>
        <i x="1107" nd="1"/>
        <i x="930" nd="1"/>
        <i x="802" nd="1"/>
        <i x="831" nd="1"/>
        <i x="649" nd="1"/>
        <i x="543" nd="1"/>
        <i x="61" nd="1"/>
        <i x="550" nd="1"/>
        <i x="149" nd="1"/>
        <i x="856" nd="1"/>
        <i x="208" nd="1"/>
        <i x="351" nd="1"/>
        <i x="829" nd="1"/>
        <i x="936" nd="1"/>
        <i x="434" nd="1"/>
        <i x="464" nd="1"/>
        <i x="154" nd="1"/>
        <i x="894" nd="1"/>
        <i x="97" nd="1"/>
        <i x="195" nd="1"/>
        <i x="121" nd="1"/>
        <i x="271" nd="1"/>
        <i x="519" nd="1"/>
        <i x="781" nd="1"/>
        <i x="237" nd="1"/>
        <i x="281" nd="1"/>
        <i x="333" nd="1"/>
        <i x="54" nd="1"/>
        <i x="0" nd="1"/>
        <i x="357" nd="1"/>
        <i x="1113" nd="1"/>
        <i x="954" nd="1"/>
        <i x="441" nd="1"/>
        <i x="619" nd="1"/>
        <i x="398" nd="1"/>
        <i x="1058" nd="1"/>
        <i x="423" nd="1"/>
        <i x="73" nd="1"/>
        <i x="1143" nd="1"/>
        <i x="407" nd="1"/>
        <i x="791" nd="1"/>
        <i x="71" nd="1"/>
        <i x="539" nd="1"/>
        <i x="482" nd="1"/>
        <i x="902" nd="1"/>
        <i x="940" nd="1"/>
        <i x="533" nd="1"/>
        <i x="724" nd="1"/>
        <i x="417" nd="1"/>
        <i x="82" nd="1"/>
        <i x="845" nd="1"/>
        <i x="49" nd="1"/>
        <i x="455" nd="1"/>
        <i x="296" nd="1"/>
        <i x="439" nd="1"/>
        <i x="542" nd="1"/>
        <i x="66" nd="1"/>
        <i x="5" nd="1"/>
        <i x="440" nd="1"/>
        <i x="485" nd="1"/>
        <i x="10" nd="1"/>
        <i x="906" nd="1"/>
        <i x="105" nd="1"/>
        <i x="265" nd="1"/>
        <i x="24" nd="1"/>
        <i x="1063" nd="1"/>
        <i x="292" nd="1"/>
        <i x="120" nd="1"/>
        <i x="967" nd="1"/>
        <i x="259" nd="1"/>
        <i x="491" nd="1"/>
        <i x="746" nd="1"/>
        <i x="487" nd="1"/>
        <i x="1296" nd="1"/>
        <i x="1045" nd="1"/>
        <i x="470" nd="1"/>
        <i x="903" nd="1"/>
        <i x="525" nd="1"/>
        <i x="844" nd="1"/>
        <i x="1015" nd="1"/>
        <i x="771" nd="1"/>
        <i x="1018" nd="1"/>
        <i x="505" nd="1"/>
        <i x="838" nd="1"/>
        <i x="335" nd="1"/>
        <i x="1319" nd="1"/>
        <i x="1129" nd="1"/>
        <i x="1253" nd="1"/>
        <i x="387" nd="1"/>
        <i x="743" nd="1"/>
        <i x="705" nd="1"/>
        <i x="456" nd="1"/>
        <i x="1019" nd="1"/>
        <i x="642" nd="1"/>
        <i x="827" nd="1"/>
        <i x="992" nd="1"/>
        <i x="1327" nd="1"/>
        <i x="1255" nd="1"/>
        <i x="185" nd="1"/>
        <i x="1312" nd="1"/>
        <i x="212" nd="1"/>
        <i x="430" nd="1"/>
        <i x="210" nd="1"/>
        <i x="1193" nd="1"/>
        <i x="1320" nd="1"/>
        <i x="714" nd="1"/>
        <i x="523" nd="1"/>
        <i x="1085" nd="1"/>
        <i x="985" nd="1"/>
        <i x="1139" nd="1"/>
        <i x="60" nd="1"/>
        <i x="1017" nd="1"/>
        <i x="1123" nd="1"/>
        <i x="493" nd="1"/>
        <i x="736" nd="1"/>
        <i x="1173" nd="1"/>
        <i x="1234" nd="1"/>
        <i x="758" nd="1"/>
        <i x="556" nd="1"/>
        <i x="1294" nd="1"/>
        <i x="1239" nd="1"/>
        <i x="822" nd="1"/>
        <i x="971" nd="1"/>
        <i x="638" nd="1"/>
        <i x="981" nd="1"/>
        <i x="318" nd="1"/>
        <i x="912" nd="1"/>
        <i x="1315" nd="1"/>
        <i x="1213" nd="1"/>
        <i x="458" nd="1"/>
        <i x="694" nd="1"/>
        <i x="965" nd="1"/>
        <i x="1333" nd="1"/>
        <i x="974" nd="1"/>
        <i x="1200" nd="1"/>
        <i x="884" nd="1"/>
        <i x="494" nd="1"/>
        <i x="174" nd="1"/>
        <i x="935" nd="1"/>
        <i x="146" nd="1"/>
        <i x="515" nd="1"/>
        <i x="669" nd="1"/>
        <i x="469" nd="1"/>
        <i x="1097" nd="1"/>
        <i x="1034" nd="1"/>
        <i x="875" nd="1"/>
        <i x="671" nd="1"/>
        <i x="713" nd="1"/>
        <i x="1051" nd="1"/>
        <i x="312" nd="1"/>
        <i x="782" nd="1"/>
        <i x="275" nd="1"/>
        <i x="540" nd="1"/>
        <i x="186" nd="1"/>
        <i x="762" nd="1"/>
        <i x="647" nd="1"/>
        <i x="702" nd="1"/>
        <i x="655" nd="1"/>
        <i x="922" nd="1"/>
        <i x="866" nd="1"/>
        <i x="1300" nd="1"/>
        <i x="504" nd="1"/>
        <i x="1026" nd="1"/>
        <i x="192" nd="1"/>
        <i x="710" nd="1"/>
        <i x="1324" nd="1"/>
        <i x="377" nd="1"/>
        <i x="1183" nd="1"/>
        <i x="939" nd="1"/>
        <i x="384" nd="1"/>
        <i x="102" nd="1"/>
        <i x="1001" nd="1"/>
        <i x="339" nd="1"/>
        <i x="1292" nd="1"/>
        <i x="125" nd="1"/>
        <i x="650" nd="1"/>
        <i x="887" nd="1"/>
        <i x="4" nd="1"/>
        <i x="557" nd="1"/>
        <i x="901" nd="1"/>
        <i x="880" nd="1"/>
        <i x="321" nd="1"/>
        <i x="77" nd="1"/>
        <i x="732" nd="1"/>
        <i x="433" nd="1"/>
        <i x="1144" nd="1"/>
        <i x="809" nd="1"/>
        <i x="956" nd="1"/>
        <i x="869" nd="1"/>
        <i x="1060" nd="1"/>
        <i x="605" nd="1"/>
        <i x="547" nd="1"/>
        <i x="593" nd="1"/>
        <i x="795" nd="1"/>
        <i x="785" nd="1"/>
        <i x="510" nd="1"/>
        <i x="1187" nd="1"/>
        <i x="676" nd="1"/>
        <i x="582" nd="1"/>
        <i x="1109" nd="1"/>
        <i x="324" nd="1"/>
        <i x="646" nd="1"/>
        <i x="1188" nd="1"/>
        <i x="808" nd="1"/>
        <i x="380" nd="1"/>
        <i x="1049" nd="1"/>
        <i x="775" nd="1"/>
        <i x="466" nd="1"/>
        <i x="843" nd="1"/>
        <i x="254" nd="1"/>
        <i x="286" nd="1"/>
        <i x="1169" nd="1"/>
        <i x="393" nd="1"/>
        <i x="1095" nd="1"/>
        <i x="990" nd="1"/>
        <i x="39" nd="1"/>
        <i x="1135" nd="1"/>
        <i x="777" nd="1"/>
        <i x="886" nd="1"/>
        <i x="1081" nd="1"/>
        <i x="150" nd="1"/>
        <i x="742" nd="1"/>
        <i x="501" nd="1"/>
        <i x="92" nd="1"/>
        <i x="475" nd="1"/>
        <i x="1201" nd="1"/>
        <i x="272" nd="1"/>
        <i x="572" nd="1"/>
        <i x="109" nd="1"/>
        <i x="198" nd="1"/>
        <i x="1055" nd="1"/>
        <i x="261" nd="1"/>
        <i x="529" nd="1"/>
        <i x="1244" nd="1"/>
        <i x="812" nd="1"/>
        <i x="141" nd="1"/>
        <i x="46" nd="1"/>
        <i x="329" nd="1"/>
        <i x="273" nd="1"/>
        <i x="266" nd="1"/>
        <i x="587" nd="1"/>
        <i x="356" nd="1"/>
        <i x="327" nd="1"/>
        <i x="171" nd="1"/>
        <i x="89" nd="1"/>
        <i x="569" nd="1"/>
        <i x="553" nd="1"/>
        <i x="354" nd="1"/>
        <i x="231" nd="1"/>
        <i x="446" nd="1"/>
        <i x="162" nd="1"/>
        <i x="663" nd="1"/>
        <i x="489" nd="1"/>
        <i x="924" nd="1"/>
        <i x="472" nd="1"/>
        <i x="778" nd="1"/>
        <i x="513" nd="1"/>
        <i x="142" nd="1"/>
        <i x="88" nd="1"/>
        <i x="730" nd="1"/>
        <i x="386" nd="1"/>
        <i x="1302" nd="1"/>
        <i x="1089" nd="1"/>
        <i x="11" nd="1"/>
        <i x="698" nd="1"/>
        <i x="804" nd="1"/>
        <i x="780" nd="1"/>
        <i x="989" nd="1"/>
        <i x="892" nd="1"/>
        <i x="262" nd="1"/>
        <i x="239" nd="1"/>
        <i x="1186" nd="1"/>
        <i x="303" nd="1"/>
        <i x="1119" nd="1"/>
        <i x="1276" nd="1"/>
        <i x="849" nd="1"/>
        <i x="608" nd="1"/>
        <i x="641" nd="1"/>
        <i x="260" nd="1"/>
        <i x="460" nd="1"/>
        <i x="727" nd="1"/>
        <i x="1236" nd="1"/>
        <i x="636" nd="1"/>
        <i x="527" nd="1"/>
        <i x="1212" nd="1"/>
        <i x="672" nd="1"/>
        <i x="825" nd="1"/>
        <i x="948" nd="1"/>
        <i x="851" nd="1"/>
        <i x="719" nd="1"/>
        <i x="766" nd="1"/>
        <i x="850" nd="1"/>
        <i x="797" nd="1"/>
        <i x="667" nd="1"/>
        <i x="848" nd="1"/>
        <i x="783" nd="1"/>
        <i x="554" nd="1"/>
        <i x="176" nd="1"/>
        <i x="1178" nd="1"/>
        <i x="1171" nd="1"/>
        <i x="1035" nd="1"/>
        <i x="952" nd="1"/>
        <i x="328" nd="1"/>
        <i x="346" nd="1"/>
        <i x="624" nd="1"/>
        <i x="1316" nd="1"/>
        <i x="153" nd="1"/>
        <i x="1198" nd="1"/>
        <i x="787" nd="1"/>
        <i x="842" nd="1"/>
        <i x="559" nd="1"/>
        <i x="371" nd="1"/>
        <i x="285" nd="1"/>
        <i x="221" nd="1"/>
        <i x="945" nd="1"/>
        <i x="643" nd="1"/>
        <i x="218" nd="1"/>
        <i x="230" nd="1"/>
        <i x="462" nd="1"/>
        <i x="947" nd="1"/>
        <i x="17" nd="1"/>
        <i x="1259" nd="1"/>
        <i x="31" nd="1"/>
        <i x="934" nd="1"/>
        <i x="184" nd="1"/>
        <i x="295" nd="1"/>
        <i x="814" nd="1"/>
        <i x="304" nd="1"/>
        <i x="19" nd="1"/>
        <i x="706" nd="1"/>
        <i x="425" nd="1"/>
        <i x="255" nd="1"/>
        <i x="474" nd="1"/>
        <i x="938" nd="1"/>
        <i x="289" nd="1"/>
        <i x="420" nd="1"/>
        <i x="147" nd="1"/>
        <i x="725" nd="1"/>
        <i x="914" nd="1"/>
        <i x="1092" nd="1"/>
        <i x="391" nd="1"/>
        <i x="299" nd="1"/>
        <i x="951" nd="1"/>
        <i x="179" nd="1"/>
        <i x="1041" nd="1"/>
        <i x="495" nd="1"/>
        <i x="768" nd="1"/>
        <i x="737" nd="1"/>
        <i x="601" nd="1"/>
        <i x="518" nd="1"/>
        <i x="878" nd="1"/>
        <i x="412" nd="1"/>
        <i x="117" nd="1"/>
        <i x="499" nd="1"/>
        <i x="163" nd="1"/>
        <i x="1191" nd="1"/>
        <i x="565" nd="1"/>
        <i x="661" nd="1"/>
        <i x="15" nd="1"/>
        <i x="188" nd="1"/>
        <i x="512" nd="1"/>
        <i x="215" nd="1"/>
        <i x="471" nd="1"/>
        <i x="980" nd="1"/>
        <i x="859" nd="1"/>
        <i x="904" nd="1"/>
        <i x="360" nd="1"/>
        <i x="943" nd="1"/>
        <i x="40" nd="1"/>
        <i x="548" nd="1"/>
        <i x="276" nd="1"/>
        <i x="133" nd="1"/>
        <i x="373" nd="1"/>
        <i x="170" nd="1"/>
        <i x="834" nd="1"/>
        <i x="748" nd="1"/>
        <i x="173" nd="1"/>
        <i x="45" nd="1"/>
        <i x="44" nd="1"/>
        <i x="87" nd="1"/>
        <i x="773" nd="1"/>
        <i x="205" nd="1"/>
        <i x="38" nd="1"/>
        <i x="251" nd="1"/>
        <i x="551" nd="1"/>
        <i x="381" nd="1"/>
        <i x="541" nd="1"/>
        <i x="410" nd="1"/>
        <i x="228" nd="1"/>
        <i x="122" nd="1"/>
        <i x="865" nd="1"/>
        <i x="654" nd="1"/>
        <i x="177" nd="1"/>
        <i x="207" nd="1"/>
        <i x="51" nd="1"/>
        <i x="364" nd="1"/>
        <i x="524" nd="1"/>
        <i x="670" nd="1"/>
        <i x="348" nd="1"/>
        <i x="108" nd="1"/>
        <i x="379" nd="1"/>
        <i x="241" nd="1"/>
        <i x="792" nd="1"/>
        <i x="94" nd="1"/>
        <i x="274" nd="1"/>
        <i x="784" nd="1"/>
        <i x="235" nd="1"/>
        <i x="33" nd="1"/>
        <i x="169" nd="1"/>
        <i x="114" nd="1"/>
        <i x="93" nd="1"/>
        <i x="159" nd="1"/>
        <i x="1132" nd="1"/>
        <i x="416" nd="1"/>
        <i x="867" nd="1"/>
        <i x="857" nd="1"/>
        <i x="404" nd="1"/>
        <i x="91" nd="1"/>
        <i x="847" nd="1"/>
        <i x="350" nd="1"/>
        <i x="468" nd="1"/>
        <i x="209" nd="1"/>
        <i x="738" nd="1"/>
        <i x="63" nd="1"/>
        <i x="675" nd="1"/>
        <i x="168" nd="1"/>
        <i x="53" nd="1"/>
        <i x="786" nd="1"/>
        <i x="378" nd="1"/>
        <i x="115" nd="1"/>
        <i x="362" nd="1"/>
        <i x="236" nd="1"/>
        <i x="26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DC247F2C-A76E-42C6-8AC2-A9801AA1F530}" sourceName="Segment">
  <pivotTables>
    <pivotTable tabId="4" name="PivotTable2"/>
    <pivotTable tabId="3" name="PivotTable1"/>
  </pivotTables>
  <data>
    <tabular pivotCacheId="2069083983">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7BBB153-1384-440F-B39D-47DCBDBBC7E1}" cache="Slicer_Segment2" caption="Segmen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89E54B7B-3FF3-40EC-A1BF-D29CD06E6887}" cache="Slicer_Years__Order_Date" caption="Years (Order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2B1DCB3C-85B4-4EA1-B7FD-BAF6B09C41DD}" cache="Slicer_Order_year" caption="Order yea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EE9AC169-B35A-479A-93BD-F126A2C74301}" cache="Slicer_Segment1" caption="Segment" rowHeight="234950"/>
  <slicer name="Category" xr10:uid="{043AE081-CE71-41C5-BE70-EBD5827FAA98}" cache="Slicer_Category" caption="Categ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B8144AF-7BC6-4A4D-8581-D51DC6557BF8}" cache="Slicer_Category" caption="Category" rowHeight="234950"/>
  <slicer name="Ship Date" xr10:uid="{C3CE7E9F-48CC-45FC-9669-42289E8F75EF}" cache="Slicer_Ship_Date" caption="Ship Date" columnCount="2" rowHeight="234950"/>
  <slicer name="Segment 2" xr10:uid="{77AE36E1-C039-44FB-B769-71640006C283}" cache="Slicer_Segment2" caption="Segment"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981194-A9E3-4BE7-AAF3-C66F03D2607D}" name="Table4" displayName="Table4" ref="E8:F28" totalsRowShown="0" headerRowDxfId="266" dataDxfId="265">
  <autoFilter ref="E8:F28" xr:uid="{DA981194-A9E3-4BE7-AAF3-C66F03D2607D}"/>
  <tableColumns count="2">
    <tableColumn id="1" xr3:uid="{15059EAC-F336-42AA-B8DD-B9B41CB7A385}" name="PRODUCTID" dataDxfId="268"/>
    <tableColumn id="2" xr3:uid="{92530EFD-07C5-4418-8EEE-BBBE4DD05311}" name="QUANTITY" dataDxfId="2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69F3A3-D629-4AE9-9046-4B95F2612229}" name="salestable" displayName="salestable" ref="A1:AA9995" tableType="queryTable" totalsRowShown="0">
  <autoFilter ref="A1:AA9995" xr:uid="{1F69F3A3-D629-4AE9-9046-4B95F26122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5810ECCC-5AA2-4268-B64E-76430590190D}" uniqueName="1" name="Row ID" queryTableFieldId="1"/>
    <tableColumn id="2" xr3:uid="{4A1F0350-126C-4917-BE0D-3ACA62C7C01F}" uniqueName="2" name="Order ID" queryTableFieldId="2"/>
    <tableColumn id="3" xr3:uid="{EA5390A4-4D67-484D-AE62-E401C273B686}" uniqueName="3" name="Order Date" queryTableFieldId="3" dataDxfId="398"/>
    <tableColumn id="4" xr3:uid="{B8303139-DA68-4CB6-A472-E4CD9115B714}" uniqueName="4" name="Ship Date" queryTableFieldId="4" dataDxfId="397"/>
    <tableColumn id="5" xr3:uid="{47DA04FE-7A32-48EB-863F-2DF8735E64D9}" uniqueName="5" name="Ship Mode" queryTableFieldId="5"/>
    <tableColumn id="6" xr3:uid="{97AD2F52-CE4E-417A-AD9C-CDE8B9009DAD}" uniqueName="6" name="Customer ID" queryTableFieldId="6"/>
    <tableColumn id="7" xr3:uid="{CB76B33E-18B0-40A6-A243-D3CF419BC74B}" uniqueName="7" name="Customer Name" queryTableFieldId="7"/>
    <tableColumn id="8" xr3:uid="{4FB5F7E4-9C69-4FEC-A2D0-7120940CD568}" uniqueName="8" name="Segment" queryTableFieldId="8"/>
    <tableColumn id="9" xr3:uid="{9143A8DE-46DD-4324-82DF-CE44A5B68412}" uniqueName="9" name="Country" queryTableFieldId="9"/>
    <tableColumn id="10" xr3:uid="{B5D16DFB-BF24-4F19-98A8-33878B30FF97}" uniqueName="10" name="City" queryTableFieldId="10"/>
    <tableColumn id="11" xr3:uid="{3F8D7A85-FB39-4E8C-B346-0FF1B61EAA38}" uniqueName="11" name="State" queryTableFieldId="11"/>
    <tableColumn id="12" xr3:uid="{08B28C59-6559-474D-B081-308F46A26A3F}" uniqueName="12" name="Postal Code" queryTableFieldId="12"/>
    <tableColumn id="13" xr3:uid="{77A8D3A3-CE56-4EB8-8DC9-DB06B2594665}" uniqueName="13" name="Region" queryTableFieldId="13"/>
    <tableColumn id="14" xr3:uid="{B7FB774A-AA4C-43C2-AC3F-CA80C1DD5ECD}" uniqueName="14" name="Product ID" queryTableFieldId="14"/>
    <tableColumn id="15" xr3:uid="{6B2C6662-C1F5-4D07-BB90-5C88CB4B7107}" uniqueName="15" name="Category" queryTableFieldId="15"/>
    <tableColumn id="16" xr3:uid="{51B3727F-3393-471B-AAC7-EC991023D24C}" uniqueName="16" name="Sub-Category" queryTableFieldId="16"/>
    <tableColumn id="17" xr3:uid="{EAFC2C37-A755-479E-891A-A22D5F66733C}" uniqueName="17" name="Product Name" queryTableFieldId="17"/>
    <tableColumn id="18" xr3:uid="{C43F5583-96D7-49B3-9927-3C8290D8266D}" uniqueName="18" name="Sales" queryTableFieldId="18" dataDxfId="396"/>
    <tableColumn id="19" xr3:uid="{B602C979-9AB1-46BB-B8F5-EE86E8DA987A}" uniqueName="19" name="Quantity" queryTableFieldId="19" dataDxfId="395"/>
    <tableColumn id="20" xr3:uid="{FBE1F69D-2E89-49BF-9B78-8ED709947224}" uniqueName="20" name="Discount" queryTableFieldId="20" dataDxfId="394"/>
    <tableColumn id="21" xr3:uid="{921A0F78-2AF6-4956-8A24-2B2553011770}" uniqueName="21" name="Profit" queryTableFieldId="21" dataDxfId="393"/>
    <tableColumn id="22" xr3:uid="{57777DE4-BC35-4B29-9309-4DB0F0008A4E}" uniqueName="22" name="Adjusted sales" queryTableFieldId="22" dataDxfId="392">
      <calculatedColumnFormula>salestable[[#This Row],[Sales]] * (1 - salestable[[#This Row],[Discount]])</calculatedColumnFormula>
    </tableColumn>
    <tableColumn id="23" xr3:uid="{58483653-2BC4-41DA-9636-323A675A6ED6}" uniqueName="23" name="discount amount" queryTableFieldId="23" dataDxfId="391">
      <calculatedColumnFormula>salestable[[#This Row],[Sales]] * salestable[[#This Row],[Discount]]</calculatedColumnFormula>
    </tableColumn>
    <tableColumn id="24" xr3:uid="{93464EEC-FC7F-42FC-83FC-C237DFC4EAB3}" uniqueName="24" name="Order year" queryTableFieldId="24" dataDxfId="390">
      <calculatedColumnFormula>YEAR(salestable[[#This Row],[Order Date]])</calculatedColumnFormula>
    </tableColumn>
    <tableColumn id="25" xr3:uid="{F6F22F7B-7483-4E80-9F30-90067ACF4D7F}" uniqueName="25" name="Order month" queryTableFieldId="25" dataDxfId="389">
      <calculatedColumnFormula>TEXT(salestable[[#This Row],[Order Date]],"MMMM")</calculatedColumnFormula>
    </tableColumn>
    <tableColumn id="26" xr3:uid="{AEEE8642-F9DB-45A4-BF71-0D8B852C9A42}" uniqueName="26" name="Orderquarter" queryTableFieldId="26">
      <calculatedColumnFormula>"Q"&amp;ROUNDUP(MONTH(salestable[[#This Row],[Order Date]])/3,0)</calculatedColumnFormula>
    </tableColumn>
    <tableColumn id="27" xr3:uid="{E202A5B8-B0D1-49A4-9108-F1405A8845E2}" uniqueName="27" name="weekday" queryTableFieldId="27">
      <calculatedColumnFormula>TEXT(salestable[[#This Row],[Order Date]], "ddd")</calculatedColumnFormula>
    </tableColumn>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52276F-DB98-44F4-ACEB-D224E90F903C}" name="Table2" displayName="Table2" ref="AG6:AK9" headerRowCount="0" totalsRowShown="0" headerRowDxfId="280" dataDxfId="279" headerRowCellStyle="60% - Accent3" dataCellStyle="60% - Accent3">
  <tableColumns count="5">
    <tableColumn id="1" xr3:uid="{A6C079F9-0828-4BD3-8819-2E42799ABC3E}" name="#SPILL!" dataDxfId="285"/>
    <tableColumn id="2" xr3:uid="{E3097495-6812-4577-92E6-CC17B170B631}" name="Column1" dataDxfId="284"/>
    <tableColumn id="3" xr3:uid="{7ECD5C4B-1042-4336-8EAB-18844B02422A}" name="Column2" headerRowDxfId="388" dataDxfId="283"/>
    <tableColumn id="4" xr3:uid="{D7017965-9332-4C85-A2BE-059D521511A8}" name="Column3" headerRowDxfId="387" dataDxfId="282" dataCellStyle="60% - Accent3"/>
    <tableColumn id="5" xr3:uid="{48739625-6611-470E-8C18-6B3D3A14CC2D}" name="Column4" dataDxfId="281" dataCellStyle="60% - Accent3"/>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6C7DC1-3D44-4922-BCA4-6E5843E83059}" name="Table3" displayName="Table3" ref="F6:G19" totalsRowShown="0" tableBorderDxfId="386">
  <autoFilter ref="F6:G19" xr:uid="{6E6C7DC1-3D44-4922-BCA4-6E5843E83059}"/>
  <sortState xmlns:xlrd2="http://schemas.microsoft.com/office/spreadsheetml/2017/richdata2" ref="F7:G19">
    <sortCondition descending="1" ref="F9:F19"/>
  </sortState>
  <tableColumns count="2">
    <tableColumn id="1" xr3:uid="{3378D381-9DD2-4EC8-B2F9-F028E8E602D4}" name="PRO-ID" dataDxfId="385"/>
    <tableColumn id="2" xr3:uid="{030FE875-82FB-4D97-BBCB-78D2D2A2B19B}" name="QUANTITY" dataDxfId="3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A89EA8"/>
      </a:dk2>
      <a:lt2>
        <a:srgbClr val="A89EA8"/>
      </a:lt2>
      <a:accent1>
        <a:srgbClr val="A89EA8"/>
      </a:accent1>
      <a:accent2>
        <a:srgbClr val="A89EA8"/>
      </a:accent2>
      <a:accent3>
        <a:srgbClr val="726772"/>
      </a:accent3>
      <a:accent4>
        <a:srgbClr val="726772"/>
      </a:accent4>
      <a:accent5>
        <a:srgbClr val="726772"/>
      </a:accent5>
      <a:accent6>
        <a:srgbClr val="726772"/>
      </a:accent6>
      <a:hlink>
        <a:srgbClr val="726772"/>
      </a:hlink>
      <a:folHlink>
        <a:srgbClr val="7267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7.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5FE6-02FB-48CC-AA3D-D733D09BF1AD}">
  <dimension ref="A1:C25"/>
  <sheetViews>
    <sheetView zoomScale="66" workbookViewId="0">
      <selection activeCell="N4" sqref="N4:T12"/>
    </sheetView>
  </sheetViews>
  <sheetFormatPr defaultRowHeight="14.4" x14ac:dyDescent="0.3"/>
  <cols>
    <col min="1" max="1" width="20.77734375" bestFit="1" customWidth="1"/>
    <col min="2" max="2" width="33.21875" bestFit="1" customWidth="1"/>
  </cols>
  <sheetData>
    <row r="1" spans="1:3" ht="23.4" x14ac:dyDescent="0.45">
      <c r="A1" s="28" t="s">
        <v>7</v>
      </c>
      <c r="B1" s="29" t="s">
        <v>40</v>
      </c>
      <c r="C1" s="29"/>
    </row>
    <row r="2" spans="1:3" ht="23.4" x14ac:dyDescent="0.45">
      <c r="A2" s="28" t="s">
        <v>12</v>
      </c>
      <c r="B2" s="29" t="s">
        <v>10967</v>
      </c>
      <c r="C2" s="29"/>
    </row>
    <row r="4" spans="1:3" ht="23.4" x14ac:dyDescent="0.45">
      <c r="A4" s="28" t="s">
        <v>10954</v>
      </c>
      <c r="B4" s="29" t="s">
        <v>10957</v>
      </c>
    </row>
    <row r="5" spans="1:3" ht="23.4" x14ac:dyDescent="0.45">
      <c r="A5" s="30" t="s">
        <v>10956</v>
      </c>
      <c r="B5" s="31">
        <v>12642.296764000001</v>
      </c>
    </row>
    <row r="6" spans="1:3" ht="23.4" x14ac:dyDescent="0.45">
      <c r="A6" s="32" t="s">
        <v>10964</v>
      </c>
      <c r="B6" s="31">
        <v>12642.296764000001</v>
      </c>
    </row>
    <row r="7" spans="1:3" ht="23.4" x14ac:dyDescent="0.45">
      <c r="A7" s="33" t="s">
        <v>10958</v>
      </c>
      <c r="B7" s="31">
        <v>2320.8748000000001</v>
      </c>
    </row>
    <row r="8" spans="1:3" ht="23.4" x14ac:dyDescent="0.45">
      <c r="A8" s="34" t="s">
        <v>11008</v>
      </c>
      <c r="B8" s="31">
        <v>204.72320000000002</v>
      </c>
    </row>
    <row r="9" spans="1:3" ht="23.4" x14ac:dyDescent="0.45">
      <c r="A9" s="34" t="s">
        <v>10962</v>
      </c>
      <c r="B9" s="31">
        <v>269.61580000000004</v>
      </c>
    </row>
    <row r="10" spans="1:3" ht="23.4" x14ac:dyDescent="0.45">
      <c r="A10" s="34" t="s">
        <v>10963</v>
      </c>
      <c r="B10" s="31">
        <v>1846.5357999999999</v>
      </c>
    </row>
    <row r="11" spans="1:3" ht="23.4" x14ac:dyDescent="0.45">
      <c r="A11" s="33" t="s">
        <v>10959</v>
      </c>
      <c r="B11" s="31">
        <v>2547.9266000000002</v>
      </c>
    </row>
    <row r="12" spans="1:3" ht="23.4" x14ac:dyDescent="0.45">
      <c r="A12" s="33" t="s">
        <v>10960</v>
      </c>
      <c r="B12" s="31">
        <v>3213.5797640000005</v>
      </c>
    </row>
    <row r="13" spans="1:3" ht="23.4" x14ac:dyDescent="0.45">
      <c r="A13" s="33" t="s">
        <v>10961</v>
      </c>
      <c r="B13" s="31">
        <v>4559.9156000000003</v>
      </c>
    </row>
    <row r="14" spans="1:3" ht="23.4" x14ac:dyDescent="0.45">
      <c r="A14" s="30" t="s">
        <v>10955</v>
      </c>
      <c r="B14" s="31">
        <v>12642.296764000001</v>
      </c>
    </row>
    <row r="15" spans="1:3" ht="23.4" x14ac:dyDescent="0.45">
      <c r="A15" s="29"/>
      <c r="B15" s="29"/>
    </row>
    <row r="16" spans="1:3" ht="23.4" x14ac:dyDescent="0.45">
      <c r="A16" s="29"/>
      <c r="B16" s="29"/>
    </row>
    <row r="17" spans="1:2" ht="23.4" x14ac:dyDescent="0.45">
      <c r="A17" s="29"/>
      <c r="B17" s="29"/>
    </row>
    <row r="18" spans="1:2" ht="23.4" x14ac:dyDescent="0.45">
      <c r="A18" s="29"/>
      <c r="B18" s="29"/>
    </row>
    <row r="19" spans="1:2" ht="23.4" x14ac:dyDescent="0.45">
      <c r="A19" s="29"/>
      <c r="B19" s="29"/>
    </row>
    <row r="20" spans="1:2" ht="23.4" x14ac:dyDescent="0.45">
      <c r="A20" s="29"/>
      <c r="B20" s="29"/>
    </row>
    <row r="21" spans="1:2" ht="23.4" x14ac:dyDescent="0.45">
      <c r="A21" s="29"/>
      <c r="B21" s="29"/>
    </row>
    <row r="22" spans="1:2" ht="23.4" x14ac:dyDescent="0.45">
      <c r="A22" s="29"/>
      <c r="B22" s="29"/>
    </row>
    <row r="23" spans="1:2" ht="23.4" x14ac:dyDescent="0.45">
      <c r="A23" s="29"/>
      <c r="B23" s="29"/>
    </row>
    <row r="24" spans="1:2" ht="23.4" x14ac:dyDescent="0.45">
      <c r="A24" s="29"/>
      <c r="B24" s="29"/>
    </row>
    <row r="25" spans="1:2" ht="23.4" x14ac:dyDescent="0.45">
      <c r="A25" s="29"/>
      <c r="B25" s="29"/>
    </row>
  </sheetData>
  <conditionalFormatting pivot="1" sqref="B5:B14">
    <cfRule type="colorScale" priority="3">
      <colorScale>
        <cfvo type="min"/>
        <cfvo type="max"/>
        <color rgb="FFFCFCFF"/>
        <color rgb="FFF8696B"/>
      </colorScale>
    </cfRule>
  </conditionalFormatting>
  <conditionalFormatting pivot="1" sqref="B5:B14">
    <cfRule type="colorScale" priority="2">
      <colorScale>
        <cfvo type="min"/>
        <cfvo type="max"/>
        <color theme="6" tint="0.39997558519241921"/>
        <color theme="6" tint="-0.499984740745262"/>
      </colorScale>
    </cfRule>
  </conditionalFormatting>
  <conditionalFormatting pivot="1" sqref="B5:B14">
    <cfRule type="colorScale" priority="1">
      <colorScale>
        <cfvo type="min"/>
        <cfvo type="max"/>
        <color theme="4" tint="0.79998168889431442"/>
        <color theme="2" tint="-0.249977111117893"/>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DE7D8-E40A-4F16-A203-792E6A1DB57B}">
  <dimension ref="A3:E8"/>
  <sheetViews>
    <sheetView workbookViewId="0">
      <selection activeCell="D14" sqref="D14"/>
    </sheetView>
  </sheetViews>
  <sheetFormatPr defaultRowHeight="14.4" x14ac:dyDescent="0.3"/>
  <cols>
    <col min="1" max="1" width="21.21875" bestFit="1" customWidth="1"/>
    <col min="2" max="2" width="19.88671875" bestFit="1" customWidth="1"/>
    <col min="3" max="3" width="35.6640625" bestFit="1" customWidth="1"/>
    <col min="4" max="4" width="24.33203125" bestFit="1" customWidth="1"/>
  </cols>
  <sheetData>
    <row r="3" spans="1:5" ht="23.4" x14ac:dyDescent="0.45">
      <c r="A3" s="28" t="s">
        <v>10954</v>
      </c>
      <c r="B3" s="29" t="s">
        <v>10966</v>
      </c>
      <c r="C3" s="29" t="s">
        <v>10968</v>
      </c>
      <c r="D3" s="29" t="s">
        <v>10969</v>
      </c>
      <c r="E3" s="29"/>
    </row>
    <row r="4" spans="1:5" ht="23.4" x14ac:dyDescent="0.45">
      <c r="A4" s="30" t="s">
        <v>187</v>
      </c>
      <c r="B4" s="31">
        <v>26300.946399999997</v>
      </c>
      <c r="C4" s="31">
        <v>3105.3818379999993</v>
      </c>
      <c r="D4" s="31">
        <v>245.80323738317753</v>
      </c>
      <c r="E4" s="29"/>
    </row>
    <row r="5" spans="1:5" ht="23.4" x14ac:dyDescent="0.45">
      <c r="A5" s="30" t="s">
        <v>1292</v>
      </c>
      <c r="B5" s="31">
        <v>10274.367999999999</v>
      </c>
      <c r="C5" s="31">
        <v>618.78139999999985</v>
      </c>
      <c r="D5" s="31">
        <v>604.37458823529403</v>
      </c>
      <c r="E5" s="29"/>
    </row>
    <row r="6" spans="1:5" ht="23.4" x14ac:dyDescent="0.45">
      <c r="A6" s="30" t="s">
        <v>22</v>
      </c>
      <c r="B6" s="31">
        <v>15203.605799999996</v>
      </c>
      <c r="C6" s="31">
        <v>1609.1317959999999</v>
      </c>
      <c r="D6" s="31">
        <v>127.76139327731089</v>
      </c>
      <c r="E6" s="29"/>
    </row>
    <row r="7" spans="1:5" ht="23.4" x14ac:dyDescent="0.45">
      <c r="A7" s="30" t="s">
        <v>49</v>
      </c>
      <c r="B7" s="31">
        <v>76978.386700000003</v>
      </c>
      <c r="C7" s="31">
        <v>11023.591468999995</v>
      </c>
      <c r="D7" s="31">
        <v>195.87375750636133</v>
      </c>
      <c r="E7" s="29"/>
    </row>
    <row r="8" spans="1:5" ht="23.4" x14ac:dyDescent="0.45">
      <c r="A8" s="30" t="s">
        <v>10955</v>
      </c>
      <c r="B8" s="31">
        <v>128757.30689999994</v>
      </c>
      <c r="C8" s="31">
        <v>16356.886502999989</v>
      </c>
      <c r="D8" s="31">
        <v>202.44859575471688</v>
      </c>
      <c r="E8" s="2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B325-39FE-4552-BCC5-EAEAE451A53C}">
  <dimension ref="A3:F5"/>
  <sheetViews>
    <sheetView workbookViewId="0">
      <selection activeCell="E6" activeCellId="1" sqref="C2 E6"/>
    </sheetView>
  </sheetViews>
  <sheetFormatPr defaultRowHeight="14.4" x14ac:dyDescent="0.3"/>
  <cols>
    <col min="1" max="1" width="21.88671875" bestFit="1" customWidth="1"/>
    <col min="2" max="2" width="18.88671875" bestFit="1" customWidth="1"/>
    <col min="3" max="3" width="24.109375" bestFit="1" customWidth="1"/>
    <col min="10" max="10" width="10" bestFit="1" customWidth="1"/>
  </cols>
  <sheetData>
    <row r="3" spans="1:6" ht="23.4" x14ac:dyDescent="0.45">
      <c r="A3" s="28" t="s">
        <v>10954</v>
      </c>
      <c r="B3" s="29" t="s">
        <v>10966</v>
      </c>
      <c r="C3" s="29" t="s">
        <v>10970</v>
      </c>
      <c r="D3" s="29"/>
      <c r="E3" s="29"/>
      <c r="F3" s="29"/>
    </row>
    <row r="4" spans="1:6" ht="23.4" x14ac:dyDescent="0.45">
      <c r="A4" s="30" t="s">
        <v>45</v>
      </c>
      <c r="B4" s="31">
        <v>17.423999999999999</v>
      </c>
      <c r="C4" s="35">
        <v>5</v>
      </c>
      <c r="D4" s="35"/>
      <c r="E4" s="29"/>
    </row>
    <row r="5" spans="1:6" ht="23.4" x14ac:dyDescent="0.45">
      <c r="A5" s="30" t="s">
        <v>10955</v>
      </c>
      <c r="B5" s="31">
        <v>17.423999999999999</v>
      </c>
      <c r="C5" s="35">
        <v>5</v>
      </c>
      <c r="D5" s="35"/>
      <c r="E5" s="2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2223-607A-4EEA-91A7-E7DE173E2115}">
  <sheetPr>
    <outlinePr summaryBelow="0"/>
  </sheetPr>
  <dimension ref="B1:F30"/>
  <sheetViews>
    <sheetView showGridLines="0" zoomScale="81" workbookViewId="0">
      <selection activeCell="M15" sqref="M15"/>
    </sheetView>
  </sheetViews>
  <sheetFormatPr defaultRowHeight="14.4" outlineLevelRow="1" outlineLevelCol="1" x14ac:dyDescent="0.3"/>
  <cols>
    <col min="3" max="3" width="6.109375" bestFit="1" customWidth="1"/>
    <col min="4" max="6" width="13.109375" bestFit="1" customWidth="1" outlineLevel="1"/>
  </cols>
  <sheetData>
    <row r="1" spans="2:6" ht="15" thickBot="1" x14ac:dyDescent="0.35"/>
    <row r="2" spans="2:6" ht="15.6" x14ac:dyDescent="0.3">
      <c r="B2" s="11" t="s">
        <v>10997</v>
      </c>
      <c r="C2" s="11"/>
      <c r="D2" s="16"/>
      <c r="E2" s="16"/>
      <c r="F2" s="16"/>
    </row>
    <row r="3" spans="2:6" ht="15.6" collapsed="1" x14ac:dyDescent="0.3">
      <c r="B3" s="10"/>
      <c r="C3" s="10"/>
      <c r="D3" s="17" t="s">
        <v>10999</v>
      </c>
      <c r="E3" s="17" t="s">
        <v>10994</v>
      </c>
      <c r="F3" s="17" t="s">
        <v>10996</v>
      </c>
    </row>
    <row r="4" spans="2:6" ht="30.6" hidden="1" outlineLevel="1" x14ac:dyDescent="0.3">
      <c r="B4" s="13"/>
      <c r="C4" s="13"/>
      <c r="E4" s="19" t="s">
        <v>10995</v>
      </c>
      <c r="F4" s="19" t="s">
        <v>10995</v>
      </c>
    </row>
    <row r="5" spans="2:6" x14ac:dyDescent="0.3">
      <c r="B5" s="14" t="s">
        <v>10998</v>
      </c>
      <c r="C5" s="14"/>
      <c r="D5" s="12"/>
      <c r="E5" s="12"/>
      <c r="F5" s="12"/>
    </row>
    <row r="6" spans="2:6" outlineLevel="1" x14ac:dyDescent="0.3">
      <c r="B6" s="13"/>
      <c r="C6" s="13" t="s">
        <v>10974</v>
      </c>
      <c r="D6" s="3">
        <v>30</v>
      </c>
      <c r="E6" s="18">
        <v>26</v>
      </c>
      <c r="F6" s="18">
        <v>30</v>
      </c>
    </row>
    <row r="7" spans="2:6" outlineLevel="1" x14ac:dyDescent="0.3">
      <c r="B7" s="13"/>
      <c r="C7" s="13" t="s">
        <v>10975</v>
      </c>
      <c r="D7" s="3">
        <v>45</v>
      </c>
      <c r="E7" s="18">
        <v>45</v>
      </c>
      <c r="F7" s="18">
        <v>45</v>
      </c>
    </row>
    <row r="8" spans="2:6" outlineLevel="1" x14ac:dyDescent="0.3">
      <c r="B8" s="13"/>
      <c r="C8" s="13" t="s">
        <v>10976</v>
      </c>
      <c r="D8" s="3">
        <v>23</v>
      </c>
      <c r="E8" s="18">
        <v>5</v>
      </c>
      <c r="F8" s="18">
        <v>23</v>
      </c>
    </row>
    <row r="9" spans="2:6" outlineLevel="1" x14ac:dyDescent="0.3">
      <c r="B9" s="13"/>
      <c r="C9" s="13" t="s">
        <v>10977</v>
      </c>
      <c r="D9" s="3">
        <v>45</v>
      </c>
      <c r="E9" s="18">
        <v>18</v>
      </c>
      <c r="F9" s="18">
        <v>45</v>
      </c>
    </row>
    <row r="10" spans="2:6" outlineLevel="1" x14ac:dyDescent="0.3">
      <c r="B10" s="13"/>
      <c r="C10" s="13" t="s">
        <v>10978</v>
      </c>
      <c r="D10" s="3">
        <v>12</v>
      </c>
      <c r="E10" s="18">
        <v>33</v>
      </c>
      <c r="F10" s="18">
        <v>12</v>
      </c>
    </row>
    <row r="11" spans="2:6" outlineLevel="1" x14ac:dyDescent="0.3">
      <c r="B11" s="13"/>
      <c r="C11" s="13" t="s">
        <v>10979</v>
      </c>
      <c r="D11" s="3">
        <v>7</v>
      </c>
      <c r="E11" s="18">
        <v>7</v>
      </c>
      <c r="F11" s="18">
        <v>7</v>
      </c>
    </row>
    <row r="12" spans="2:6" outlineLevel="1" x14ac:dyDescent="0.3">
      <c r="B12" s="13"/>
      <c r="C12" s="13" t="s">
        <v>10980</v>
      </c>
      <c r="D12" s="3">
        <v>13</v>
      </c>
      <c r="E12" s="18">
        <v>13</v>
      </c>
      <c r="F12" s="18">
        <v>13</v>
      </c>
    </row>
    <row r="13" spans="2:6" outlineLevel="1" x14ac:dyDescent="0.3">
      <c r="B13" s="13"/>
      <c r="C13" s="13" t="s">
        <v>10981</v>
      </c>
      <c r="D13" s="3">
        <v>34</v>
      </c>
      <c r="E13" s="18">
        <v>34</v>
      </c>
      <c r="F13" s="18">
        <v>34</v>
      </c>
    </row>
    <row r="14" spans="2:6" outlineLevel="1" x14ac:dyDescent="0.3">
      <c r="B14" s="13"/>
      <c r="C14" s="13" t="s">
        <v>10982</v>
      </c>
      <c r="D14" s="3">
        <v>24</v>
      </c>
      <c r="E14" s="18">
        <v>24</v>
      </c>
      <c r="F14" s="18">
        <v>24</v>
      </c>
    </row>
    <row r="15" spans="2:6" outlineLevel="1" x14ac:dyDescent="0.3">
      <c r="B15" s="13"/>
      <c r="C15" s="13" t="s">
        <v>10983</v>
      </c>
      <c r="D15" s="3">
        <v>25</v>
      </c>
      <c r="E15" s="18">
        <v>25</v>
      </c>
      <c r="F15" s="18">
        <v>25</v>
      </c>
    </row>
    <row r="16" spans="2:6" outlineLevel="1" x14ac:dyDescent="0.3">
      <c r="B16" s="13"/>
      <c r="C16" s="13" t="s">
        <v>10984</v>
      </c>
      <c r="D16" s="3">
        <v>25</v>
      </c>
      <c r="E16" s="18">
        <v>25</v>
      </c>
      <c r="F16" s="18">
        <v>25</v>
      </c>
    </row>
    <row r="17" spans="2:6" outlineLevel="1" x14ac:dyDescent="0.3">
      <c r="B17" s="13"/>
      <c r="C17" s="13" t="s">
        <v>10985</v>
      </c>
      <c r="D17" s="3">
        <v>107</v>
      </c>
      <c r="E17" s="18">
        <v>107</v>
      </c>
      <c r="F17" s="18">
        <v>107</v>
      </c>
    </row>
    <row r="18" spans="2:6" outlineLevel="1" x14ac:dyDescent="0.3">
      <c r="B18" s="13"/>
      <c r="C18" s="13" t="s">
        <v>10986</v>
      </c>
      <c r="D18" s="3">
        <v>21</v>
      </c>
      <c r="E18" s="18">
        <v>21</v>
      </c>
      <c r="F18" s="18">
        <v>21</v>
      </c>
    </row>
    <row r="19" spans="2:6" outlineLevel="1" x14ac:dyDescent="0.3">
      <c r="B19" s="13"/>
      <c r="C19" s="13" t="s">
        <v>10987</v>
      </c>
      <c r="D19" s="3">
        <v>199</v>
      </c>
      <c r="E19" s="18">
        <v>199</v>
      </c>
      <c r="F19" s="18">
        <v>199</v>
      </c>
    </row>
    <row r="20" spans="2:6" outlineLevel="1" x14ac:dyDescent="0.3">
      <c r="B20" s="13"/>
      <c r="C20" s="13" t="s">
        <v>10988</v>
      </c>
      <c r="D20" s="3">
        <v>16</v>
      </c>
      <c r="E20" s="18">
        <v>16</v>
      </c>
      <c r="F20" s="18">
        <v>16</v>
      </c>
    </row>
    <row r="21" spans="2:6" outlineLevel="1" x14ac:dyDescent="0.3">
      <c r="B21" s="13"/>
      <c r="C21" s="13" t="s">
        <v>10989</v>
      </c>
      <c r="D21" s="3">
        <v>21</v>
      </c>
      <c r="E21" s="18">
        <v>21</v>
      </c>
      <c r="F21" s="18">
        <v>21</v>
      </c>
    </row>
    <row r="22" spans="2:6" outlineLevel="1" x14ac:dyDescent="0.3">
      <c r="B22" s="13"/>
      <c r="C22" s="13" t="s">
        <v>10990</v>
      </c>
      <c r="D22" s="3">
        <v>47</v>
      </c>
      <c r="E22" s="18">
        <v>47</v>
      </c>
      <c r="F22" s="18">
        <v>47</v>
      </c>
    </row>
    <row r="23" spans="2:6" outlineLevel="1" x14ac:dyDescent="0.3">
      <c r="B23" s="13"/>
      <c r="C23" s="13" t="s">
        <v>10991</v>
      </c>
      <c r="D23" s="3">
        <v>15</v>
      </c>
      <c r="E23" s="18">
        <v>15</v>
      </c>
      <c r="F23" s="18">
        <v>15</v>
      </c>
    </row>
    <row r="24" spans="2:6" outlineLevel="1" x14ac:dyDescent="0.3">
      <c r="B24" s="13"/>
      <c r="C24" s="13" t="s">
        <v>10992</v>
      </c>
      <c r="D24" s="3">
        <v>19</v>
      </c>
      <c r="E24" s="18">
        <v>19</v>
      </c>
      <c r="F24" s="18">
        <v>19</v>
      </c>
    </row>
    <row r="25" spans="2:6" outlineLevel="1" x14ac:dyDescent="0.3">
      <c r="B25" s="13"/>
      <c r="C25" s="13" t="s">
        <v>10993</v>
      </c>
      <c r="D25" s="3">
        <v>700</v>
      </c>
      <c r="E25" s="18">
        <v>700</v>
      </c>
      <c r="F25" s="18">
        <v>700</v>
      </c>
    </row>
    <row r="26" spans="2:6" x14ac:dyDescent="0.3">
      <c r="B26" s="14" t="s">
        <v>11000</v>
      </c>
      <c r="C26" s="14"/>
      <c r="D26" s="12"/>
      <c r="E26" s="12"/>
      <c r="F26" s="12"/>
    </row>
    <row r="27" spans="2:6" ht="15" outlineLevel="1" thickBot="1" x14ac:dyDescent="0.35">
      <c r="B27" s="15"/>
      <c r="C27" s="15" t="s">
        <v>10986</v>
      </c>
      <c r="D27" s="9">
        <v>21</v>
      </c>
      <c r="E27" s="9">
        <v>21</v>
      </c>
      <c r="F27" s="9">
        <v>21</v>
      </c>
    </row>
    <row r="28" spans="2:6" x14ac:dyDescent="0.3">
      <c r="B28" t="s">
        <v>11001</v>
      </c>
    </row>
    <row r="29" spans="2:6" x14ac:dyDescent="0.3">
      <c r="B29" t="s">
        <v>11002</v>
      </c>
    </row>
    <row r="30" spans="2:6" x14ac:dyDescent="0.3">
      <c r="B30" t="s">
        <v>11003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82FB-8753-438E-AF38-3D6CA0084A2B}">
  <dimension ref="D7:F28"/>
  <sheetViews>
    <sheetView workbookViewId="0">
      <selection activeCell="G9" sqref="G9"/>
    </sheetView>
  </sheetViews>
  <sheetFormatPr defaultRowHeight="14.4" x14ac:dyDescent="0.3"/>
  <cols>
    <col min="1" max="1" width="15.44140625" bestFit="1" customWidth="1"/>
    <col min="2" max="2" width="11.6640625" customWidth="1"/>
    <col min="5" max="5" width="20" bestFit="1" customWidth="1"/>
    <col min="6" max="6" width="15.33203125" customWidth="1"/>
  </cols>
  <sheetData>
    <row r="7" spans="4:6" ht="18" x14ac:dyDescent="0.35">
      <c r="D7" s="27"/>
      <c r="E7" s="27"/>
      <c r="F7" s="27"/>
    </row>
    <row r="8" spans="4:6" ht="18" x14ac:dyDescent="0.35">
      <c r="D8" s="27"/>
      <c r="E8" s="27" t="s">
        <v>10971</v>
      </c>
      <c r="F8" s="27" t="s">
        <v>10972</v>
      </c>
    </row>
    <row r="9" spans="4:6" ht="18" x14ac:dyDescent="0.35">
      <c r="D9" s="27"/>
      <c r="E9" s="43" t="s">
        <v>5275</v>
      </c>
      <c r="F9" s="44">
        <v>30</v>
      </c>
    </row>
    <row r="10" spans="4:6" ht="18" x14ac:dyDescent="0.35">
      <c r="D10" s="27"/>
      <c r="E10" s="43" t="s">
        <v>1017</v>
      </c>
      <c r="F10" s="44">
        <v>45</v>
      </c>
    </row>
    <row r="11" spans="4:6" ht="18" x14ac:dyDescent="0.35">
      <c r="D11" s="27"/>
      <c r="E11" s="43" t="s">
        <v>2659</v>
      </c>
      <c r="F11" s="44">
        <v>23</v>
      </c>
    </row>
    <row r="12" spans="4:6" ht="18" x14ac:dyDescent="0.35">
      <c r="D12" s="27"/>
      <c r="E12" s="43" t="s">
        <v>222</v>
      </c>
      <c r="F12" s="44">
        <v>45</v>
      </c>
    </row>
    <row r="13" spans="4:6" ht="18" x14ac:dyDescent="0.35">
      <c r="D13" s="27"/>
      <c r="E13" s="43" t="s">
        <v>1520</v>
      </c>
      <c r="F13" s="44">
        <v>12</v>
      </c>
    </row>
    <row r="14" spans="4:6" ht="18" x14ac:dyDescent="0.35">
      <c r="D14" s="27"/>
      <c r="E14" s="43" t="s">
        <v>4087</v>
      </c>
      <c r="F14" s="44">
        <v>7</v>
      </c>
    </row>
    <row r="15" spans="4:6" ht="18" x14ac:dyDescent="0.35">
      <c r="D15" s="27"/>
      <c r="E15" s="43" t="s">
        <v>1336</v>
      </c>
      <c r="F15" s="44">
        <v>13</v>
      </c>
    </row>
    <row r="16" spans="4:6" ht="18" x14ac:dyDescent="0.35">
      <c r="D16" s="27"/>
      <c r="E16" s="43" t="s">
        <v>396</v>
      </c>
      <c r="F16" s="44">
        <v>34</v>
      </c>
    </row>
    <row r="17" spans="4:6" ht="18" x14ac:dyDescent="0.35">
      <c r="D17" s="27"/>
      <c r="E17" s="43" t="s">
        <v>729</v>
      </c>
      <c r="F17" s="44">
        <v>24</v>
      </c>
    </row>
    <row r="18" spans="4:6" ht="18" x14ac:dyDescent="0.35">
      <c r="D18" s="27"/>
      <c r="E18" s="43" t="s">
        <v>5606</v>
      </c>
      <c r="F18" s="44">
        <v>25</v>
      </c>
    </row>
    <row r="19" spans="4:6" ht="18" x14ac:dyDescent="0.35">
      <c r="D19" s="27"/>
      <c r="E19" s="43" t="s">
        <v>216</v>
      </c>
      <c r="F19" s="44">
        <v>25</v>
      </c>
    </row>
    <row r="20" spans="4:6" ht="18" x14ac:dyDescent="0.35">
      <c r="D20" s="27"/>
      <c r="E20" s="43" t="s">
        <v>8368</v>
      </c>
      <c r="F20" s="44">
        <v>107</v>
      </c>
    </row>
    <row r="21" spans="4:6" ht="18" x14ac:dyDescent="0.35">
      <c r="D21" s="27"/>
      <c r="E21" s="43" t="s">
        <v>5025</v>
      </c>
      <c r="F21" s="44">
        <v>21</v>
      </c>
    </row>
    <row r="22" spans="4:6" ht="18" x14ac:dyDescent="0.35">
      <c r="D22" s="27"/>
      <c r="E22" s="43" t="s">
        <v>9478</v>
      </c>
      <c r="F22" s="44">
        <v>199</v>
      </c>
    </row>
    <row r="23" spans="4:6" ht="18" x14ac:dyDescent="0.35">
      <c r="D23" s="27"/>
      <c r="E23" s="43" t="s">
        <v>378</v>
      </c>
      <c r="F23" s="44">
        <v>16</v>
      </c>
    </row>
    <row r="24" spans="4:6" ht="18" x14ac:dyDescent="0.35">
      <c r="D24" s="27"/>
      <c r="E24" s="43" t="s">
        <v>5205</v>
      </c>
      <c r="F24" s="44">
        <v>21</v>
      </c>
    </row>
    <row r="25" spans="4:6" ht="18" x14ac:dyDescent="0.35">
      <c r="D25" s="27"/>
      <c r="E25" s="43" t="s">
        <v>3518</v>
      </c>
      <c r="F25" s="44">
        <v>47</v>
      </c>
    </row>
    <row r="26" spans="4:6" ht="18" x14ac:dyDescent="0.35">
      <c r="D26" s="27"/>
      <c r="E26" s="43" t="s">
        <v>3022</v>
      </c>
      <c r="F26" s="44">
        <v>15</v>
      </c>
    </row>
    <row r="27" spans="4:6" ht="18" x14ac:dyDescent="0.35">
      <c r="D27" s="27"/>
      <c r="E27" s="43" t="s">
        <v>7570</v>
      </c>
      <c r="F27" s="44">
        <v>19</v>
      </c>
    </row>
    <row r="28" spans="4:6" ht="18" x14ac:dyDescent="0.35">
      <c r="D28" s="27"/>
      <c r="E28" s="43" t="s">
        <v>10973</v>
      </c>
      <c r="F28" s="44">
        <v>700</v>
      </c>
    </row>
  </sheetData>
  <scenarios current="1" show="1" sqref="B22">
    <scenario name="BASE CASE" locked="1" count="20" user="KANCHANA" comment="Created by KANCHANA on 21-11-2025">
      <inputCells r="F9" val="26" numFmtId="2"/>
      <inputCells r="F10" val="45" numFmtId="2"/>
      <inputCells r="F11" val="5" numFmtId="2"/>
      <inputCells r="F12" val="18" numFmtId="2"/>
      <inputCells r="F13" val="33" numFmtId="2"/>
      <inputCells r="F14" val="7" numFmtId="2"/>
      <inputCells r="F15" val="13" numFmtId="2"/>
      <inputCells r="F16" val="34" numFmtId="2"/>
      <inputCells r="F17" val="24" numFmtId="2"/>
      <inputCells r="F18" val="25" numFmtId="2"/>
      <inputCells r="F19" val="25" numFmtId="2"/>
      <inputCells r="F20" val="107" numFmtId="2"/>
      <inputCells r="F21" val="21" numFmtId="2"/>
      <inputCells r="F22" val="199" numFmtId="2"/>
      <inputCells r="F23" val="16" numFmtId="2"/>
      <inputCells r="F24" val="21" numFmtId="2"/>
      <inputCells r="F25" val="47" numFmtId="2"/>
      <inputCells r="F26" val="15" numFmtId="2"/>
      <inputCells r="F27" val="19" numFmtId="2"/>
      <inputCells r="F28" val="700"/>
    </scenario>
    <scenario name="HIGH DEMAND" locked="1" count="20" user="KANCHANA" comment="Created by KANCHANA on 21-11-2025">
      <inputCells r="F9" val="30" numFmtId="2"/>
      <inputCells r="F10" val="45" numFmtId="2"/>
      <inputCells r="F11" val="23" numFmtId="2"/>
      <inputCells r="F12" val="45" numFmtId="2"/>
      <inputCells r="F13" val="12" numFmtId="2"/>
      <inputCells r="F14" val="7" numFmtId="2"/>
      <inputCells r="F15" val="13" numFmtId="2"/>
      <inputCells r="F16" val="34" numFmtId="2"/>
      <inputCells r="F17" val="24" numFmtId="2"/>
      <inputCells r="F18" val="25" numFmtId="2"/>
      <inputCells r="F19" val="25" numFmtId="2"/>
      <inputCells r="F20" val="107" numFmtId="2"/>
      <inputCells r="F21" val="21" numFmtId="2"/>
      <inputCells r="F22" val="199" numFmtId="2"/>
      <inputCells r="F23" val="16" numFmtId="2"/>
      <inputCells r="F24" val="21" numFmtId="2"/>
      <inputCells r="F25" val="47" numFmtId="2"/>
      <inputCells r="F26" val="15" numFmtId="2"/>
      <inputCells r="F27" val="19" numFmtId="2"/>
      <inputCells r="F28" val="700"/>
    </scenario>
  </scenario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4C481-7937-473A-8021-77F911A92EAE}">
  <dimension ref="A1:F6"/>
  <sheetViews>
    <sheetView zoomScale="77" workbookViewId="0">
      <selection activeCell="I13" sqref="I13"/>
    </sheetView>
  </sheetViews>
  <sheetFormatPr defaultRowHeight="23.4" x14ac:dyDescent="0.45"/>
  <cols>
    <col min="1" max="1" width="32.109375" style="29" bestFit="1" customWidth="1"/>
    <col min="2" max="2" width="24.33203125" style="29" bestFit="1" customWidth="1"/>
    <col min="3" max="3" width="17.88671875" style="29" bestFit="1" customWidth="1"/>
    <col min="4" max="4" width="19.109375" style="29" bestFit="1" customWidth="1"/>
    <col min="5" max="5" width="21.77734375" style="29" bestFit="1" customWidth="1"/>
    <col min="6" max="6" width="20.44140625" style="29" bestFit="1" customWidth="1"/>
    <col min="7" max="16384" width="8.88671875" style="29"/>
  </cols>
  <sheetData>
    <row r="1" spans="1:6" x14ac:dyDescent="0.45">
      <c r="A1" s="28" t="s">
        <v>7</v>
      </c>
      <c r="B1" s="29" t="s">
        <v>40</v>
      </c>
    </row>
    <row r="3" spans="1:6" x14ac:dyDescent="0.45">
      <c r="A3" s="28" t="s">
        <v>10957</v>
      </c>
      <c r="B3" s="28" t="s">
        <v>10965</v>
      </c>
    </row>
    <row r="4" spans="1:6" x14ac:dyDescent="0.45">
      <c r="A4" s="28" t="s">
        <v>10954</v>
      </c>
      <c r="B4" s="29" t="s">
        <v>187</v>
      </c>
      <c r="C4" s="29" t="s">
        <v>1292</v>
      </c>
      <c r="D4" s="29" t="s">
        <v>22</v>
      </c>
      <c r="E4" s="29" t="s">
        <v>49</v>
      </c>
      <c r="F4" s="29" t="s">
        <v>10955</v>
      </c>
    </row>
    <row r="5" spans="1:6" x14ac:dyDescent="0.45">
      <c r="A5" s="30" t="s">
        <v>31</v>
      </c>
      <c r="B5" s="31">
        <v>28934.766536999992</v>
      </c>
      <c r="C5" s="31">
        <v>11119.8927</v>
      </c>
      <c r="D5" s="31">
        <v>34984.933774000005</v>
      </c>
      <c r="E5" s="31">
        <v>117164.15450300009</v>
      </c>
      <c r="F5" s="31">
        <v>192203.74751400008</v>
      </c>
    </row>
    <row r="6" spans="1:6" x14ac:dyDescent="0.45">
      <c r="A6" s="30" t="s">
        <v>10955</v>
      </c>
      <c r="B6" s="31">
        <v>28934.766536999992</v>
      </c>
      <c r="C6" s="31">
        <v>11119.8927</v>
      </c>
      <c r="D6" s="31">
        <v>34984.933774000005</v>
      </c>
      <c r="E6" s="31">
        <v>117164.15450300009</v>
      </c>
      <c r="F6" s="31">
        <v>192203.74751400008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5390-B0C6-485D-86E6-0DED325AAD01}">
  <dimension ref="A1:AN10004"/>
  <sheetViews>
    <sheetView topLeftCell="O1" zoomScale="47" workbookViewId="0">
      <pane ySplit="1" topLeftCell="A2" activePane="bottomLeft" state="frozen"/>
      <selection pane="bottomLeft" activeCell="AJ6" sqref="AJ6"/>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5546875" bestFit="1" customWidth="1"/>
    <col min="19" max="20" width="10.6640625" bestFit="1" customWidth="1"/>
    <col min="21" max="21" width="10.77734375" bestFit="1" customWidth="1"/>
    <col min="22" max="22" width="13.21875" bestFit="1" customWidth="1"/>
    <col min="23" max="23" width="15.77734375" bestFit="1" customWidth="1"/>
    <col min="25" max="25" width="12.21875" bestFit="1" customWidth="1"/>
    <col min="26" max="26" width="11.6640625" bestFit="1" customWidth="1"/>
    <col min="29" max="29" width="9.44140625" customWidth="1"/>
    <col min="30" max="30" width="21.33203125" customWidth="1"/>
    <col min="31" max="31" width="13.109375" bestFit="1" customWidth="1"/>
    <col min="33" max="33" width="17.88671875" customWidth="1"/>
    <col min="34" max="34" width="17.6640625" customWidth="1"/>
    <col min="35" max="35" width="11.5546875" bestFit="1" customWidth="1"/>
    <col min="36" max="36" width="22.21875" customWidth="1"/>
    <col min="37" max="37" width="12.6640625" customWidth="1"/>
  </cols>
  <sheetData>
    <row r="1" spans="1:40"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s="3" t="s">
        <v>18</v>
      </c>
      <c r="T1" s="4" t="s">
        <v>19</v>
      </c>
      <c r="U1" s="3" t="s">
        <v>20</v>
      </c>
      <c r="V1" s="2" t="s">
        <v>10939</v>
      </c>
      <c r="W1" t="s">
        <v>10940</v>
      </c>
      <c r="X1" t="s">
        <v>10950</v>
      </c>
      <c r="Y1" t="s">
        <v>10951</v>
      </c>
      <c r="Z1" t="s">
        <v>10952</v>
      </c>
      <c r="AA1" t="s">
        <v>10953</v>
      </c>
    </row>
    <row r="2" spans="1:40"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s="3">
        <v>2</v>
      </c>
      <c r="T2" s="4">
        <v>0</v>
      </c>
      <c r="U2" s="3">
        <v>41.913600000000002</v>
      </c>
      <c r="V2" s="2">
        <f>salestable[[#This Row],[Sales]] * (1 - salestable[[#This Row],[Discount]])</f>
        <v>261.95999999999998</v>
      </c>
      <c r="W2" s="2">
        <f>salestable[[#This Row],[Sales]] * salestable[[#This Row],[Discount]]</f>
        <v>0</v>
      </c>
      <c r="X2">
        <f>YEAR(salestable[[#This Row],[Order Date]])</f>
        <v>2016</v>
      </c>
      <c r="Y2" t="str">
        <f>TEXT(salestable[[#This Row],[Order Date]],"MMMM")</f>
        <v>November</v>
      </c>
      <c r="Z2" t="str">
        <f>"Q"&amp;ROUNDUP(MONTH(salestable[[#This Row],[Order Date]])/3,0)</f>
        <v>Q4</v>
      </c>
      <c r="AA2" t="str">
        <f>TEXT(salestable[[#This Row],[Order Date]], "ddd")</f>
        <v>Tue</v>
      </c>
    </row>
    <row r="3" spans="1:40"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s="3">
        <v>3</v>
      </c>
      <c r="T3" s="4">
        <v>0</v>
      </c>
      <c r="U3" s="3">
        <v>219.58199999999999</v>
      </c>
      <c r="V3" s="2">
        <f>salestable[[#This Row],[Sales]] * (1 - salestable[[#This Row],[Discount]])</f>
        <v>731.94</v>
      </c>
      <c r="W3" s="2">
        <f>salestable[[#This Row],[Sales]] * salestable[[#This Row],[Discount]]</f>
        <v>0</v>
      </c>
      <c r="X3">
        <f>YEAR(salestable[[#This Row],[Order Date]])</f>
        <v>2016</v>
      </c>
      <c r="Y3" t="str">
        <f>TEXT(salestable[[#This Row],[Order Date]],"MMMM")</f>
        <v>November</v>
      </c>
      <c r="Z3" t="str">
        <f>"Q"&amp;ROUNDUP(MONTH(salestable[[#This Row],[Order Date]])/3,0)</f>
        <v>Q4</v>
      </c>
      <c r="AA3" t="str">
        <f>TEXT(salestable[[#This Row],[Order Date]], "ddd")</f>
        <v>Tue</v>
      </c>
      <c r="AC3" s="6"/>
      <c r="AD3" s="6"/>
      <c r="AE3" s="6"/>
      <c r="AM3" t="s">
        <v>10949</v>
      </c>
    </row>
    <row r="4" spans="1:40" ht="23.4" x14ac:dyDescent="0.4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s="3">
        <v>2</v>
      </c>
      <c r="T4" s="4">
        <v>0</v>
      </c>
      <c r="U4" s="3">
        <v>6.8714000000000004</v>
      </c>
      <c r="V4" s="2">
        <f>salestable[[#This Row],[Sales]] * (1 - salestable[[#This Row],[Discount]])</f>
        <v>14.62</v>
      </c>
      <c r="W4" s="2">
        <f>salestable[[#This Row],[Sales]] * salestable[[#This Row],[Discount]]</f>
        <v>0</v>
      </c>
      <c r="X4">
        <f>YEAR(salestable[[#This Row],[Order Date]])</f>
        <v>2016</v>
      </c>
      <c r="Y4" t="str">
        <f>TEXT(salestable[[#This Row],[Order Date]],"MMMM")</f>
        <v>June</v>
      </c>
      <c r="Z4" t="str">
        <f>"Q"&amp;ROUNDUP(MONTH(salestable[[#This Row],[Order Date]])/3,0)</f>
        <v>Q2</v>
      </c>
      <c r="AA4" t="str">
        <f>TEXT(salestable[[#This Row],[Order Date]], "ddd")</f>
        <v>Sun</v>
      </c>
      <c r="AC4" s="7"/>
      <c r="AF4" s="29"/>
      <c r="AG4" s="36"/>
      <c r="AH4" s="36"/>
      <c r="AI4" s="36"/>
      <c r="AJ4" s="36"/>
      <c r="AK4" s="29"/>
      <c r="AL4" s="6"/>
      <c r="AM4" s="6"/>
      <c r="AN4" s="6"/>
    </row>
    <row r="5" spans="1:40" ht="23.4" x14ac:dyDescent="0.4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s="3">
        <v>5</v>
      </c>
      <c r="T5" s="4">
        <v>0.45</v>
      </c>
      <c r="U5" s="3">
        <v>-383.03100000000001</v>
      </c>
      <c r="V5" s="2">
        <f>salestable[[#This Row],[Sales]] * (1 - salestable[[#This Row],[Discount]])</f>
        <v>526.66762500000004</v>
      </c>
      <c r="W5" s="2">
        <f>salestable[[#This Row],[Sales]] * salestable[[#This Row],[Discount]]</f>
        <v>430.909875</v>
      </c>
      <c r="X5">
        <f>YEAR(salestable[[#This Row],[Order Date]])</f>
        <v>2015</v>
      </c>
      <c r="Y5" t="str">
        <f>TEXT(salestable[[#This Row],[Order Date]],"MMMM")</f>
        <v>October</v>
      </c>
      <c r="Z5" t="str">
        <f>"Q"&amp;ROUNDUP(MONTH(salestable[[#This Row],[Order Date]])/3,0)</f>
        <v>Q4</v>
      </c>
      <c r="AA5" t="str">
        <f>TEXT(salestable[[#This Row],[Order Date]], "ddd")</f>
        <v>Sun</v>
      </c>
      <c r="AC5" s="7"/>
      <c r="AF5" s="29"/>
      <c r="AG5" s="29"/>
      <c r="AH5" s="29"/>
      <c r="AI5" s="29"/>
      <c r="AJ5" s="29"/>
      <c r="AK5" s="29"/>
      <c r="AL5" s="8"/>
      <c r="AM5" s="7"/>
      <c r="AN5" s="7"/>
    </row>
    <row r="6" spans="1:40" ht="46.8" x14ac:dyDescent="0.4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s="3">
        <v>2</v>
      </c>
      <c r="T6" s="4">
        <v>0.2</v>
      </c>
      <c r="U6" s="3">
        <v>2.5164</v>
      </c>
      <c r="V6" s="2">
        <f>salestable[[#This Row],[Sales]] * (1 - salestable[[#This Row],[Discount]])</f>
        <v>17.894400000000001</v>
      </c>
      <c r="W6" s="2">
        <f>salestable[[#This Row],[Sales]] * salestable[[#This Row],[Discount]]</f>
        <v>4.4736000000000002</v>
      </c>
      <c r="X6">
        <f>YEAR(salestable[[#This Row],[Order Date]])</f>
        <v>2015</v>
      </c>
      <c r="Y6" t="str">
        <f>TEXT(salestable[[#This Row],[Order Date]],"MMMM")</f>
        <v>October</v>
      </c>
      <c r="Z6" t="str">
        <f>"Q"&amp;ROUNDUP(MONTH(salestable[[#This Row],[Order Date]])/3,0)</f>
        <v>Q4</v>
      </c>
      <c r="AA6" t="str">
        <f>TEXT(salestable[[#This Row],[Order Date]], "ddd")</f>
        <v>Sun</v>
      </c>
      <c r="AC6" s="7"/>
      <c r="AF6" s="29"/>
      <c r="AG6" s="37" t="s">
        <v>10944</v>
      </c>
      <c r="AH6" s="37">
        <f>AVERAGE(salestable[Adjusted sales])</f>
        <v>197.58042084840565</v>
      </c>
      <c r="AI6" s="38"/>
      <c r="AJ6" s="39" t="s">
        <v>14</v>
      </c>
      <c r="AK6" s="39" t="s">
        <v>10947</v>
      </c>
      <c r="AL6" s="8"/>
      <c r="AM6" s="7"/>
      <c r="AN6" s="7"/>
    </row>
    <row r="7" spans="1:40" ht="46.8" x14ac:dyDescent="0.4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s="3">
        <v>7</v>
      </c>
      <c r="T7" s="4">
        <v>0</v>
      </c>
      <c r="U7" s="3">
        <v>14.1694</v>
      </c>
      <c r="V7" s="2">
        <f>salestable[[#This Row],[Sales]] * (1 - salestable[[#This Row],[Discount]])</f>
        <v>48.86</v>
      </c>
      <c r="W7" s="2">
        <f>salestable[[#This Row],[Sales]] * salestable[[#This Row],[Discount]]</f>
        <v>0</v>
      </c>
      <c r="X7">
        <f>YEAR(salestable[[#This Row],[Order Date]])</f>
        <v>2014</v>
      </c>
      <c r="Y7" t="str">
        <f>TEXT(salestable[[#This Row],[Order Date]],"MMMM")</f>
        <v>June</v>
      </c>
      <c r="Z7" t="str">
        <f>"Q"&amp;ROUNDUP(MONTH(salestable[[#This Row],[Order Date]])/3,0)</f>
        <v>Q2</v>
      </c>
      <c r="AA7" t="str">
        <f>TEXT(salestable[[#This Row],[Order Date]], "ddd")</f>
        <v>Mon</v>
      </c>
      <c r="AC7" s="7"/>
      <c r="AF7" s="29"/>
      <c r="AG7" s="37" t="s">
        <v>10945</v>
      </c>
      <c r="AH7" s="37">
        <f>SUM(salestable[discount amount])</f>
        <v>322582.13434100035</v>
      </c>
      <c r="AI7" s="38"/>
      <c r="AJ7" s="40" t="s">
        <v>31</v>
      </c>
      <c r="AK7" s="40">
        <f>COUNTIF(salestable[Category], "Furniture")</f>
        <v>2121</v>
      </c>
      <c r="AL7" s="8"/>
      <c r="AM7" s="7"/>
      <c r="AN7" s="7"/>
    </row>
    <row r="8" spans="1:40" ht="46.8" x14ac:dyDescent="0.4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s="3">
        <v>4</v>
      </c>
      <c r="T8" s="4">
        <v>0</v>
      </c>
      <c r="U8" s="3">
        <v>1.9656</v>
      </c>
      <c r="V8" s="2">
        <f>salestable[[#This Row],[Sales]] * (1 - salestable[[#This Row],[Discount]])</f>
        <v>7.28</v>
      </c>
      <c r="W8" s="2">
        <f>salestable[[#This Row],[Sales]] * salestable[[#This Row],[Discount]]</f>
        <v>0</v>
      </c>
      <c r="X8">
        <f>YEAR(salestable[[#This Row],[Order Date]])</f>
        <v>2014</v>
      </c>
      <c r="Y8" t="str">
        <f>TEXT(salestable[[#This Row],[Order Date]],"MMMM")</f>
        <v>June</v>
      </c>
      <c r="Z8" t="str">
        <f>"Q"&amp;ROUNDUP(MONTH(salestable[[#This Row],[Order Date]])/3,0)</f>
        <v>Q2</v>
      </c>
      <c r="AA8" t="str">
        <f>TEXT(salestable[[#This Row],[Order Date]], "ddd")</f>
        <v>Mon</v>
      </c>
      <c r="AF8" s="29"/>
      <c r="AG8" s="37" t="s">
        <v>10946</v>
      </c>
      <c r="AH8" s="37">
        <f>COUNTA(salestable[Order ID])</f>
        <v>9994</v>
      </c>
      <c r="AI8" s="38"/>
      <c r="AJ8" s="40" t="s">
        <v>45</v>
      </c>
      <c r="AK8" s="40">
        <f>COUNTIF(salestable[Category], "Office Supplies")</f>
        <v>6026</v>
      </c>
      <c r="AL8" s="8"/>
      <c r="AM8" s="7"/>
      <c r="AN8" s="7"/>
    </row>
    <row r="9" spans="1:40" ht="23.4" x14ac:dyDescent="0.4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s="3">
        <v>6</v>
      </c>
      <c r="T9" s="4">
        <v>0.2</v>
      </c>
      <c r="U9" s="3">
        <v>90.715199999999996</v>
      </c>
      <c r="V9" s="2">
        <f>salestable[[#This Row],[Sales]] * (1 - salestable[[#This Row],[Discount]])</f>
        <v>725.72160000000008</v>
      </c>
      <c r="W9" s="2">
        <f>salestable[[#This Row],[Sales]] * salestable[[#This Row],[Discount]]</f>
        <v>181.43040000000002</v>
      </c>
      <c r="X9">
        <f>YEAR(salestable[[#This Row],[Order Date]])</f>
        <v>2014</v>
      </c>
      <c r="Y9" t="str">
        <f>TEXT(salestable[[#This Row],[Order Date]],"MMMM")</f>
        <v>June</v>
      </c>
      <c r="Z9" t="str">
        <f>"Q"&amp;ROUNDUP(MONTH(salestable[[#This Row],[Order Date]])/3,0)</f>
        <v>Q2</v>
      </c>
      <c r="AA9" t="str">
        <f>TEXT(salestable[[#This Row],[Order Date]], "ddd")</f>
        <v>Mon</v>
      </c>
      <c r="AC9" s="6"/>
      <c r="AF9" s="29"/>
      <c r="AG9" s="36"/>
      <c r="AH9" s="36"/>
      <c r="AI9" s="38"/>
      <c r="AJ9" s="40" t="s">
        <v>70</v>
      </c>
      <c r="AK9" s="40">
        <f>COUNTIF(salestable[Category], "Technology")</f>
        <v>1847</v>
      </c>
      <c r="AL9" s="8"/>
      <c r="AM9" s="7"/>
      <c r="AN9" s="7"/>
    </row>
    <row r="10" spans="1:40" ht="23.4" x14ac:dyDescent="0.4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s="3">
        <v>3</v>
      </c>
      <c r="T10" s="4">
        <v>0.2</v>
      </c>
      <c r="U10" s="3">
        <v>5.7824999999999998</v>
      </c>
      <c r="V10" s="2">
        <f>salestable[[#This Row],[Sales]] * (1 - salestable[[#This Row],[Discount]])</f>
        <v>14.803200000000002</v>
      </c>
      <c r="W10" s="2">
        <f>salestable[[#This Row],[Sales]] * salestable[[#This Row],[Discount]]</f>
        <v>3.7008000000000005</v>
      </c>
      <c r="X10">
        <f>YEAR(salestable[[#This Row],[Order Date]])</f>
        <v>2014</v>
      </c>
      <c r="Y10" t="str">
        <f>TEXT(salestable[[#This Row],[Order Date]],"MMMM")</f>
        <v>June</v>
      </c>
      <c r="Z10" t="str">
        <f>"Q"&amp;ROUNDUP(MONTH(salestable[[#This Row],[Order Date]])/3,0)</f>
        <v>Q2</v>
      </c>
      <c r="AA10" t="str">
        <f>TEXT(salestable[[#This Row],[Order Date]], "ddd")</f>
        <v>Mon</v>
      </c>
      <c r="AC10" s="8"/>
      <c r="AF10" s="29"/>
      <c r="AG10" s="29"/>
      <c r="AH10" s="29"/>
      <c r="AI10" s="29"/>
      <c r="AJ10" s="29"/>
      <c r="AK10" s="29"/>
      <c r="AL10" s="8"/>
      <c r="AM10" s="7"/>
      <c r="AN10" s="7"/>
    </row>
    <row r="11" spans="1:40" ht="23.4" x14ac:dyDescent="0.4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s="3">
        <v>5</v>
      </c>
      <c r="T11" s="4">
        <v>0</v>
      </c>
      <c r="U11" s="3">
        <v>34.47</v>
      </c>
      <c r="V11" s="2">
        <f>salestable[[#This Row],[Sales]] * (1 - salestable[[#This Row],[Discount]])</f>
        <v>114.9</v>
      </c>
      <c r="W11" s="2">
        <f>salestable[[#This Row],[Sales]] * salestable[[#This Row],[Discount]]</f>
        <v>0</v>
      </c>
      <c r="X11">
        <f>YEAR(salestable[[#This Row],[Order Date]])</f>
        <v>2014</v>
      </c>
      <c r="Y11" t="str">
        <f>TEXT(salestable[[#This Row],[Order Date]],"MMMM")</f>
        <v>June</v>
      </c>
      <c r="Z11" t="str">
        <f>"Q"&amp;ROUNDUP(MONTH(salestable[[#This Row],[Order Date]])/3,0)</f>
        <v>Q2</v>
      </c>
      <c r="AA11" t="str">
        <f>TEXT(salestable[[#This Row],[Order Date]], "ddd")</f>
        <v>Mon</v>
      </c>
      <c r="AC11" s="7"/>
      <c r="AF11" s="29"/>
      <c r="AG11" s="29"/>
      <c r="AH11" s="29"/>
      <c r="AI11" s="29"/>
      <c r="AJ11" s="29"/>
      <c r="AK11" s="29"/>
    </row>
    <row r="12" spans="1:40" ht="23.4" x14ac:dyDescent="0.4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s="3">
        <v>9</v>
      </c>
      <c r="T12" s="4">
        <v>0.2</v>
      </c>
      <c r="U12" s="3">
        <v>85.309200000000004</v>
      </c>
      <c r="V12" s="2">
        <f>salestable[[#This Row],[Sales]] * (1 - salestable[[#This Row],[Discount]])</f>
        <v>1364.9472000000001</v>
      </c>
      <c r="W12" s="2">
        <f>salestable[[#This Row],[Sales]] * salestable[[#This Row],[Discount]]</f>
        <v>341.23680000000002</v>
      </c>
      <c r="X12">
        <f>YEAR(salestable[[#This Row],[Order Date]])</f>
        <v>2014</v>
      </c>
      <c r="Y12" t="str">
        <f>TEXT(salestable[[#This Row],[Order Date]],"MMMM")</f>
        <v>June</v>
      </c>
      <c r="Z12" t="str">
        <f>"Q"&amp;ROUNDUP(MONTH(salestable[[#This Row],[Order Date]])/3,0)</f>
        <v>Q2</v>
      </c>
      <c r="AA12" t="str">
        <f>TEXT(salestable[[#This Row],[Order Date]], "ddd")</f>
        <v>Mon</v>
      </c>
      <c r="AC12" s="7"/>
      <c r="AF12" s="29"/>
      <c r="AG12" s="29"/>
      <c r="AH12" s="29"/>
      <c r="AI12" s="29"/>
      <c r="AJ12" s="29"/>
      <c r="AK12" s="29"/>
    </row>
    <row r="13" spans="1:40" ht="23.4" x14ac:dyDescent="0.4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s="3">
        <v>4</v>
      </c>
      <c r="T13" s="4">
        <v>0.2</v>
      </c>
      <c r="U13" s="3">
        <v>68.356800000000007</v>
      </c>
      <c r="V13" s="2">
        <f>salestable[[#This Row],[Sales]] * (1 - salestable[[#This Row],[Discount]])</f>
        <v>729.13920000000007</v>
      </c>
      <c r="W13" s="2">
        <f>salestable[[#This Row],[Sales]] * salestable[[#This Row],[Discount]]</f>
        <v>182.28480000000002</v>
      </c>
      <c r="X13">
        <f>YEAR(salestable[[#This Row],[Order Date]])</f>
        <v>2014</v>
      </c>
      <c r="Y13" t="str">
        <f>TEXT(salestable[[#This Row],[Order Date]],"MMMM")</f>
        <v>June</v>
      </c>
      <c r="Z13" t="str">
        <f>"Q"&amp;ROUNDUP(MONTH(salestable[[#This Row],[Order Date]])/3,0)</f>
        <v>Q2</v>
      </c>
      <c r="AA13" t="str">
        <f>TEXT(salestable[[#This Row],[Order Date]], "ddd")</f>
        <v>Mon</v>
      </c>
      <c r="AC13" s="7"/>
      <c r="AF13" s="29"/>
      <c r="AG13" s="39" t="s">
        <v>7</v>
      </c>
      <c r="AH13" s="39" t="s">
        <v>10947</v>
      </c>
      <c r="AI13" s="29"/>
      <c r="AJ13" s="41" t="s">
        <v>4</v>
      </c>
      <c r="AK13" s="41" t="s">
        <v>10947</v>
      </c>
    </row>
    <row r="14" spans="1:40" ht="23.4" x14ac:dyDescent="0.4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s="3">
        <v>3</v>
      </c>
      <c r="T14" s="4">
        <v>0.2</v>
      </c>
      <c r="U14" s="3">
        <v>5.4432</v>
      </c>
      <c r="V14" s="2">
        <f>salestable[[#This Row],[Sales]] * (1 - salestable[[#This Row],[Discount]])</f>
        <v>12.441600000000001</v>
      </c>
      <c r="W14" s="2">
        <f>salestable[[#This Row],[Sales]] * salestable[[#This Row],[Discount]]</f>
        <v>3.1104000000000003</v>
      </c>
      <c r="X14">
        <f>YEAR(salestable[[#This Row],[Order Date]])</f>
        <v>2017</v>
      </c>
      <c r="Y14" t="str">
        <f>TEXT(salestable[[#This Row],[Order Date]],"MMMM")</f>
        <v>April</v>
      </c>
      <c r="Z14" t="str">
        <f>"Q"&amp;ROUNDUP(MONTH(salestable[[#This Row],[Order Date]])/3,0)</f>
        <v>Q2</v>
      </c>
      <c r="AA14" t="str">
        <f>TEXT(salestable[[#This Row],[Order Date]], "ddd")</f>
        <v>Sat</v>
      </c>
      <c r="AF14" s="29"/>
      <c r="AG14" s="40" t="s">
        <v>25</v>
      </c>
      <c r="AH14" s="40">
        <f>COUNTIF(salestable[Segment], "Consumer")</f>
        <v>5191</v>
      </c>
      <c r="AI14" s="29"/>
      <c r="AJ14" s="40" t="s">
        <v>187</v>
      </c>
      <c r="AK14" s="40">
        <f>COUNTIF(salestable[Ship Mode], "Standard Class")</f>
        <v>5968</v>
      </c>
    </row>
    <row r="15" spans="1:40" ht="46.8" x14ac:dyDescent="0.4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s="3">
        <v>3</v>
      </c>
      <c r="T15" s="4">
        <v>0.2</v>
      </c>
      <c r="U15" s="3">
        <v>132.59219999999999</v>
      </c>
      <c r="V15" s="2">
        <f>salestable[[#This Row],[Sales]] * (1 - salestable[[#This Row],[Discount]])</f>
        <v>326.38080000000002</v>
      </c>
      <c r="W15" s="2">
        <f>salestable[[#This Row],[Sales]] * salestable[[#This Row],[Discount]]</f>
        <v>81.595200000000006</v>
      </c>
      <c r="X15">
        <f>YEAR(salestable[[#This Row],[Order Date]])</f>
        <v>2016</v>
      </c>
      <c r="Y15" t="str">
        <f>TEXT(salestable[[#This Row],[Order Date]],"MMMM")</f>
        <v>December</v>
      </c>
      <c r="Z15" t="str">
        <f>"Q"&amp;ROUNDUP(MONTH(salestable[[#This Row],[Order Date]])/3,0)</f>
        <v>Q4</v>
      </c>
      <c r="AA15" t="str">
        <f>TEXT(salestable[[#This Row],[Order Date]], "ddd")</f>
        <v>Mon</v>
      </c>
      <c r="AF15" s="29"/>
      <c r="AG15" s="40" t="s">
        <v>40</v>
      </c>
      <c r="AH15" s="40">
        <f>COUNTIF(salestable[Segment], "Corporate")</f>
        <v>3020</v>
      </c>
      <c r="AI15" s="29"/>
      <c r="AJ15" s="40" t="s">
        <v>22</v>
      </c>
      <c r="AK15" s="40">
        <f>COUNTIF(salestable[Ship Mode], "Second Class")</f>
        <v>1945</v>
      </c>
    </row>
    <row r="16" spans="1:40" ht="46.8" x14ac:dyDescent="0.4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s="3">
        <v>5</v>
      </c>
      <c r="T16" s="4">
        <v>0.8</v>
      </c>
      <c r="U16" s="3">
        <v>-123.858</v>
      </c>
      <c r="V16" s="2">
        <f>salestable[[#This Row],[Sales]] * (1 - salestable[[#This Row],[Discount]])</f>
        <v>13.761999999999997</v>
      </c>
      <c r="W16" s="2">
        <f>salestable[[#This Row],[Sales]] * salestable[[#This Row],[Discount]]</f>
        <v>55.048000000000002</v>
      </c>
      <c r="X16">
        <f>YEAR(salestable[[#This Row],[Order Date]])</f>
        <v>2015</v>
      </c>
      <c r="Y16" t="str">
        <f>TEXT(salestable[[#This Row],[Order Date]],"MMMM")</f>
        <v>November</v>
      </c>
      <c r="Z16" t="str">
        <f>"Q"&amp;ROUNDUP(MONTH(salestable[[#This Row],[Order Date]])/3,0)</f>
        <v>Q4</v>
      </c>
      <c r="AA16" t="str">
        <f>TEXT(salestable[[#This Row],[Order Date]], "ddd")</f>
        <v>Sun</v>
      </c>
      <c r="AF16" s="29"/>
      <c r="AG16" s="40" t="s">
        <v>101</v>
      </c>
      <c r="AH16" s="40">
        <f>COUNTIF(salestable[Segment], "Home Office")</f>
        <v>1783</v>
      </c>
      <c r="AI16" s="29"/>
      <c r="AJ16" s="40" t="s">
        <v>49</v>
      </c>
      <c r="AK16" s="40">
        <f>COUNTIF(salestable[Ship Mode], "Standard Class")</f>
        <v>5968</v>
      </c>
    </row>
    <row r="17" spans="1:37" ht="23.4" x14ac:dyDescent="0.4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s="3">
        <v>3</v>
      </c>
      <c r="T17" s="4">
        <v>0.8</v>
      </c>
      <c r="U17" s="3">
        <v>-3.8159999999999998</v>
      </c>
      <c r="V17" s="2">
        <f>salestable[[#This Row],[Sales]] * (1 - salestable[[#This Row],[Discount]])</f>
        <v>0.50879999999999992</v>
      </c>
      <c r="W17" s="2">
        <f>salestable[[#This Row],[Sales]] * salestable[[#This Row],[Discount]]</f>
        <v>2.0352000000000001</v>
      </c>
      <c r="X17">
        <f>YEAR(salestable[[#This Row],[Order Date]])</f>
        <v>2015</v>
      </c>
      <c r="Y17" t="str">
        <f>TEXT(salestable[[#This Row],[Order Date]],"MMMM")</f>
        <v>November</v>
      </c>
      <c r="Z17" t="str">
        <f>"Q"&amp;ROUNDUP(MONTH(salestable[[#This Row],[Order Date]])/3,0)</f>
        <v>Q4</v>
      </c>
      <c r="AA17" t="str">
        <f>TEXT(salestable[[#This Row],[Order Date]], "ddd")</f>
        <v>Sun</v>
      </c>
      <c r="AF17" s="29"/>
      <c r="AG17" s="42"/>
      <c r="AH17" s="42"/>
      <c r="AI17" s="29"/>
      <c r="AJ17" s="29"/>
      <c r="AK17" s="29"/>
    </row>
    <row r="18" spans="1:37" ht="23.4" x14ac:dyDescent="0.4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s="3">
        <v>6</v>
      </c>
      <c r="T18" s="4">
        <v>0</v>
      </c>
      <c r="U18" s="3">
        <v>13.317600000000001</v>
      </c>
      <c r="V18" s="2">
        <f>salestable[[#This Row],[Sales]] * (1 - salestable[[#This Row],[Discount]])</f>
        <v>665.88</v>
      </c>
      <c r="W18" s="2">
        <f>salestable[[#This Row],[Sales]] * salestable[[#This Row],[Discount]]</f>
        <v>0</v>
      </c>
      <c r="X18">
        <f>YEAR(salestable[[#This Row],[Order Date]])</f>
        <v>2014</v>
      </c>
      <c r="Y18" t="str">
        <f>TEXT(salestable[[#This Row],[Order Date]],"MMMM")</f>
        <v>November</v>
      </c>
      <c r="Z18" t="str">
        <f>"Q"&amp;ROUNDUP(MONTH(salestable[[#This Row],[Order Date]])/3,0)</f>
        <v>Q4</v>
      </c>
      <c r="AA18" t="str">
        <f>TEXT(salestable[[#This Row],[Order Date]], "ddd")</f>
        <v>Tue</v>
      </c>
      <c r="AF18" s="29"/>
      <c r="AG18" s="29"/>
      <c r="AH18" s="29"/>
      <c r="AI18" s="29"/>
      <c r="AJ18" s="29"/>
      <c r="AK18" s="29"/>
    </row>
    <row r="19" spans="1:37" ht="46.8" x14ac:dyDescent="0.4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s="3">
        <v>2</v>
      </c>
      <c r="T19" s="4">
        <v>0</v>
      </c>
      <c r="U19" s="3">
        <v>9.99</v>
      </c>
      <c r="V19" s="2">
        <f>salestable[[#This Row],[Sales]] * (1 - salestable[[#This Row],[Discount]])</f>
        <v>55.5</v>
      </c>
      <c r="W19" s="2">
        <f>salestable[[#This Row],[Sales]] * salestable[[#This Row],[Discount]]</f>
        <v>0</v>
      </c>
      <c r="X19">
        <f>YEAR(salestable[[#This Row],[Order Date]])</f>
        <v>2014</v>
      </c>
      <c r="Y19" t="str">
        <f>TEXT(salestable[[#This Row],[Order Date]],"MMMM")</f>
        <v>May</v>
      </c>
      <c r="Z19" t="str">
        <f>"Q"&amp;ROUNDUP(MONTH(salestable[[#This Row],[Order Date]])/3,0)</f>
        <v>Q2</v>
      </c>
      <c r="AA19" t="str">
        <f>TEXT(salestable[[#This Row],[Order Date]], "ddd")</f>
        <v>Tue</v>
      </c>
      <c r="AF19" s="29"/>
      <c r="AG19" s="41" t="s">
        <v>7</v>
      </c>
      <c r="AH19" s="41" t="s">
        <v>10948</v>
      </c>
      <c r="AI19" s="29"/>
      <c r="AJ19" s="41" t="s">
        <v>4</v>
      </c>
      <c r="AK19" s="41" t="s">
        <v>10947</v>
      </c>
    </row>
    <row r="20" spans="1:37" ht="23.4" x14ac:dyDescent="0.4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s="3">
        <v>2</v>
      </c>
      <c r="T20" s="4">
        <v>0</v>
      </c>
      <c r="U20" s="3">
        <v>2.4824000000000002</v>
      </c>
      <c r="V20" s="2">
        <f>salestable[[#This Row],[Sales]] * (1 - salestable[[#This Row],[Discount]])</f>
        <v>8.56</v>
      </c>
      <c r="W20" s="2">
        <f>salestable[[#This Row],[Sales]] * salestable[[#This Row],[Discount]]</f>
        <v>0</v>
      </c>
      <c r="X20">
        <f>YEAR(salestable[[#This Row],[Order Date]])</f>
        <v>2014</v>
      </c>
      <c r="Y20" t="str">
        <f>TEXT(salestable[[#This Row],[Order Date]],"MMMM")</f>
        <v>August</v>
      </c>
      <c r="Z20" t="str">
        <f>"Q"&amp;ROUNDUP(MONTH(salestable[[#This Row],[Order Date]])/3,0)</f>
        <v>Q3</v>
      </c>
      <c r="AA20" t="str">
        <f>TEXT(salestable[[#This Row],[Order Date]], "ddd")</f>
        <v>Wed</v>
      </c>
      <c r="AF20" s="29"/>
      <c r="AG20" s="40" t="s">
        <v>25</v>
      </c>
      <c r="AH20" s="40">
        <f>AVERAGEIF(salestable[Segment], "Consumer", salestable[Discount])</f>
        <v>0.15814101329224042</v>
      </c>
      <c r="AI20" s="29"/>
      <c r="AJ20" s="40" t="s">
        <v>187</v>
      </c>
      <c r="AK20" s="40">
        <f>COUNTIF(salestable[Ship Mode], "First Class")</f>
        <v>1538</v>
      </c>
    </row>
    <row r="21" spans="1:37" ht="46.8" x14ac:dyDescent="0.4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s="3">
        <v>3</v>
      </c>
      <c r="T21" s="4">
        <v>0.2</v>
      </c>
      <c r="U21" s="3">
        <v>16.010999999999999</v>
      </c>
      <c r="V21" s="2">
        <f>salestable[[#This Row],[Sales]] * (1 - salestable[[#This Row],[Discount]])</f>
        <v>170.78399999999999</v>
      </c>
      <c r="W21" s="2">
        <f>salestable[[#This Row],[Sales]] * salestable[[#This Row],[Discount]]</f>
        <v>42.695999999999998</v>
      </c>
      <c r="X21">
        <f>YEAR(salestable[[#This Row],[Order Date]])</f>
        <v>2014</v>
      </c>
      <c r="Y21" t="str">
        <f>TEXT(salestable[[#This Row],[Order Date]],"MMMM")</f>
        <v>August</v>
      </c>
      <c r="Z21" t="str">
        <f>"Q"&amp;ROUNDUP(MONTH(salestable[[#This Row],[Order Date]])/3,0)</f>
        <v>Q3</v>
      </c>
      <c r="AA21" t="str">
        <f>TEXT(salestable[[#This Row],[Order Date]], "ddd")</f>
        <v>Wed</v>
      </c>
      <c r="AF21" s="29"/>
      <c r="AG21" s="40" t="s">
        <v>40</v>
      </c>
      <c r="AH21" s="40">
        <f>AVERAGEIF(salestable[Segment], "Corporate", salestable[Discount])</f>
        <v>0.15822847682118915</v>
      </c>
      <c r="AI21" s="29"/>
      <c r="AJ21" s="40" t="s">
        <v>22</v>
      </c>
      <c r="AK21" s="40">
        <f>COUNTIF(salestable[Ship Mode], "Second Class")</f>
        <v>1945</v>
      </c>
    </row>
    <row r="22" spans="1:37" ht="46.8" x14ac:dyDescent="0.4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s="3">
        <v>4</v>
      </c>
      <c r="T22" s="4">
        <v>0.2</v>
      </c>
      <c r="U22" s="3">
        <v>7.3840000000000003</v>
      </c>
      <c r="V22" s="2">
        <f>salestable[[#This Row],[Sales]] * (1 - salestable[[#This Row],[Discount]])</f>
        <v>18.175999999999998</v>
      </c>
      <c r="W22" s="2">
        <f>salestable[[#This Row],[Sales]] * salestable[[#This Row],[Discount]]</f>
        <v>4.5439999999999996</v>
      </c>
      <c r="X22">
        <f>YEAR(salestable[[#This Row],[Order Date]])</f>
        <v>2014</v>
      </c>
      <c r="Y22" t="str">
        <f>TEXT(salestable[[#This Row],[Order Date]],"MMMM")</f>
        <v>August</v>
      </c>
      <c r="Z22" t="str">
        <f>"Q"&amp;ROUNDUP(MONTH(salestable[[#This Row],[Order Date]])/3,0)</f>
        <v>Q3</v>
      </c>
      <c r="AA22" t="str">
        <f>TEXT(salestable[[#This Row],[Order Date]], "ddd")</f>
        <v>Wed</v>
      </c>
      <c r="AF22" s="29"/>
      <c r="AG22" s="40" t="s">
        <v>101</v>
      </c>
      <c r="AH22" s="40">
        <f>AVERAGEIF(salestable[Segment], "Home Office", salestable[Discount])</f>
        <v>0.14712843522153524</v>
      </c>
      <c r="AI22" s="29"/>
      <c r="AJ22" s="40" t="s">
        <v>49</v>
      </c>
      <c r="AK22" s="40">
        <f>COUNTIF(salestable[Ship Mode], "Standard Class")</f>
        <v>5968</v>
      </c>
    </row>
    <row r="23" spans="1:37" ht="23.4" x14ac:dyDescent="0.4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s="3">
        <v>7</v>
      </c>
      <c r="T23" s="4">
        <v>0</v>
      </c>
      <c r="U23" s="3">
        <v>5.0595999999999997</v>
      </c>
      <c r="V23" s="2">
        <f>salestable[[#This Row],[Sales]] * (1 - salestable[[#This Row],[Discount]])</f>
        <v>19.46</v>
      </c>
      <c r="W23" s="2">
        <f>salestable[[#This Row],[Sales]] * salestable[[#This Row],[Discount]]</f>
        <v>0</v>
      </c>
      <c r="X23">
        <f>YEAR(salestable[[#This Row],[Order Date]])</f>
        <v>2016</v>
      </c>
      <c r="Y23" t="str">
        <f>TEXT(salestable[[#This Row],[Order Date]],"MMMM")</f>
        <v>December</v>
      </c>
      <c r="Z23" t="str">
        <f>"Q"&amp;ROUNDUP(MONTH(salestable[[#This Row],[Order Date]])/3,0)</f>
        <v>Q4</v>
      </c>
      <c r="AA23" t="str">
        <f>TEXT(salestable[[#This Row],[Order Date]], "ddd")</f>
        <v>Fri</v>
      </c>
      <c r="AF23" s="29"/>
      <c r="AG23" s="29"/>
      <c r="AH23" s="29"/>
      <c r="AI23" s="29"/>
      <c r="AJ23" s="29"/>
      <c r="AK23" s="29"/>
    </row>
    <row r="24" spans="1:37" ht="23.4" x14ac:dyDescent="0.4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s="3">
        <v>7</v>
      </c>
      <c r="T24" s="4">
        <v>0</v>
      </c>
      <c r="U24" s="3">
        <v>15.6884</v>
      </c>
      <c r="V24" s="2">
        <f>salestable[[#This Row],[Sales]] * (1 - salestable[[#This Row],[Discount]])</f>
        <v>60.34</v>
      </c>
      <c r="W24" s="2">
        <f>salestable[[#This Row],[Sales]] * salestable[[#This Row],[Discount]]</f>
        <v>0</v>
      </c>
      <c r="X24">
        <f>YEAR(salestable[[#This Row],[Order Date]])</f>
        <v>2016</v>
      </c>
      <c r="Y24" t="str">
        <f>TEXT(salestable[[#This Row],[Order Date]],"MMMM")</f>
        <v>December</v>
      </c>
      <c r="Z24" t="str">
        <f>"Q"&amp;ROUNDUP(MONTH(salestable[[#This Row],[Order Date]])/3,0)</f>
        <v>Q4</v>
      </c>
      <c r="AA24" t="str">
        <f>TEXT(salestable[[#This Row],[Order Date]], "ddd")</f>
        <v>Fri</v>
      </c>
      <c r="AF24" s="29"/>
      <c r="AG24" s="29"/>
      <c r="AH24" s="29"/>
      <c r="AI24" s="29"/>
      <c r="AJ24" s="29"/>
      <c r="AK24" s="29"/>
    </row>
    <row r="25" spans="1:37"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s="3">
        <v>2</v>
      </c>
      <c r="T25" s="4">
        <v>0.3</v>
      </c>
      <c r="U25" s="3">
        <v>-1.0196000000000001</v>
      </c>
      <c r="V25" s="2">
        <f>salestable[[#This Row],[Sales]] * (1 - salestable[[#This Row],[Discount]])</f>
        <v>49.9604</v>
      </c>
      <c r="W25" s="2">
        <f>salestable[[#This Row],[Sales]] * salestable[[#This Row],[Discount]]</f>
        <v>21.4116</v>
      </c>
      <c r="X25">
        <f>YEAR(salestable[[#This Row],[Order Date]])</f>
        <v>2017</v>
      </c>
      <c r="Y25" t="str">
        <f>TEXT(salestable[[#This Row],[Order Date]],"MMMM")</f>
        <v>July</v>
      </c>
      <c r="Z25" t="str">
        <f>"Q"&amp;ROUNDUP(MONTH(salestable[[#This Row],[Order Date]])/3,0)</f>
        <v>Q3</v>
      </c>
      <c r="AA25" t="str">
        <f>TEXT(salestable[[#This Row],[Order Date]], "ddd")</f>
        <v>Sun</v>
      </c>
    </row>
    <row r="26" spans="1:37"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s="3">
        <v>3</v>
      </c>
      <c r="T26" s="4">
        <v>0</v>
      </c>
      <c r="U26" s="3">
        <v>240.26490000000001</v>
      </c>
      <c r="V26" s="2">
        <f>salestable[[#This Row],[Sales]] * (1 - salestable[[#This Row],[Discount]])</f>
        <v>1044.6300000000001</v>
      </c>
      <c r="W26" s="2">
        <f>salestable[[#This Row],[Sales]] * salestable[[#This Row],[Discount]]</f>
        <v>0</v>
      </c>
      <c r="X26">
        <f>YEAR(salestable[[#This Row],[Order Date]])</f>
        <v>2015</v>
      </c>
      <c r="Y26" t="str">
        <f>TEXT(salestable[[#This Row],[Order Date]],"MMMM")</f>
        <v>September</v>
      </c>
      <c r="Z26" t="str">
        <f>"Q"&amp;ROUNDUP(MONTH(salestable[[#This Row],[Order Date]])/3,0)</f>
        <v>Q3</v>
      </c>
      <c r="AA26" t="str">
        <f>TEXT(salestable[[#This Row],[Order Date]], "ddd")</f>
        <v>Fri</v>
      </c>
      <c r="AJ26" s="6"/>
      <c r="AK26" s="6"/>
    </row>
    <row r="27" spans="1:37"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s="3">
        <v>2</v>
      </c>
      <c r="T27" s="4">
        <v>0.2</v>
      </c>
      <c r="U27" s="3">
        <v>4.2224000000000004</v>
      </c>
      <c r="V27" s="2">
        <f>salestable[[#This Row],[Sales]] * (1 - salestable[[#This Row],[Discount]])</f>
        <v>9.3184000000000005</v>
      </c>
      <c r="W27" s="2">
        <f>salestable[[#This Row],[Sales]] * salestable[[#This Row],[Discount]]</f>
        <v>2.3296000000000001</v>
      </c>
      <c r="X27">
        <f>YEAR(salestable[[#This Row],[Order Date]])</f>
        <v>2016</v>
      </c>
      <c r="Y27" t="str">
        <f>TEXT(salestable[[#This Row],[Order Date]],"MMMM")</f>
        <v>January</v>
      </c>
      <c r="Z27" t="str">
        <f>"Q"&amp;ROUNDUP(MONTH(salestable[[#This Row],[Order Date]])/3,0)</f>
        <v>Q1</v>
      </c>
      <c r="AA27" t="str">
        <f>TEXT(salestable[[#This Row],[Order Date]], "ddd")</f>
        <v>Sat</v>
      </c>
    </row>
    <row r="28" spans="1:37"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s="3">
        <v>3</v>
      </c>
      <c r="T28" s="4">
        <v>0</v>
      </c>
      <c r="U28" s="3">
        <v>11.774100000000001</v>
      </c>
      <c r="V28" s="2">
        <f>salestable[[#This Row],[Sales]] * (1 - salestable[[#This Row],[Discount]])</f>
        <v>90.57</v>
      </c>
      <c r="W28" s="2">
        <f>salestable[[#This Row],[Sales]] * salestable[[#This Row],[Discount]]</f>
        <v>0</v>
      </c>
      <c r="X28">
        <f>YEAR(salestable[[#This Row],[Order Date]])</f>
        <v>2016</v>
      </c>
      <c r="Y28" t="str">
        <f>TEXT(salestable[[#This Row],[Order Date]],"MMMM")</f>
        <v>January</v>
      </c>
      <c r="Z28" t="str">
        <f>"Q"&amp;ROUNDUP(MONTH(salestable[[#This Row],[Order Date]])/3,0)</f>
        <v>Q1</v>
      </c>
      <c r="AA28" t="str">
        <f>TEXT(salestable[[#This Row],[Order Date]], "ddd")</f>
        <v>Sat</v>
      </c>
    </row>
    <row r="29" spans="1:37"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s="3">
        <v>7</v>
      </c>
      <c r="T29" s="4">
        <v>0.5</v>
      </c>
      <c r="U29" s="3">
        <v>-1665.0522000000001</v>
      </c>
      <c r="V29" s="2">
        <f>salestable[[#This Row],[Sales]] * (1 - salestable[[#This Row],[Discount]])</f>
        <v>1541.7149999999999</v>
      </c>
      <c r="W29" s="2">
        <f>salestable[[#This Row],[Sales]] * salestable[[#This Row],[Discount]]</f>
        <v>1541.7149999999999</v>
      </c>
      <c r="X29">
        <f>YEAR(salestable[[#This Row],[Order Date]])</f>
        <v>2015</v>
      </c>
      <c r="Y29" t="str">
        <f>TEXT(salestable[[#This Row],[Order Date]],"MMMM")</f>
        <v>September</v>
      </c>
      <c r="Z29" t="str">
        <f>"Q"&amp;ROUNDUP(MONTH(salestable[[#This Row],[Order Date]])/3,0)</f>
        <v>Q3</v>
      </c>
      <c r="AA29" t="str">
        <f>TEXT(salestable[[#This Row],[Order Date]], "ddd")</f>
        <v>Thu</v>
      </c>
    </row>
    <row r="30" spans="1:37"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s="3">
        <v>2</v>
      </c>
      <c r="T30" s="4">
        <v>0.7</v>
      </c>
      <c r="U30" s="3">
        <v>-7.0532000000000004</v>
      </c>
      <c r="V30" s="2">
        <f>salestable[[#This Row],[Sales]] * (1 - salestable[[#This Row],[Discount]])</f>
        <v>2.8854000000000006</v>
      </c>
      <c r="W30" s="2">
        <f>salestable[[#This Row],[Sales]] * salestable[[#This Row],[Discount]]</f>
        <v>6.7325999999999997</v>
      </c>
      <c r="X30">
        <f>YEAR(salestable[[#This Row],[Order Date]])</f>
        <v>2015</v>
      </c>
      <c r="Y30" t="str">
        <f>TEXT(salestable[[#This Row],[Order Date]],"MMMM")</f>
        <v>September</v>
      </c>
      <c r="Z30" t="str">
        <f>"Q"&amp;ROUNDUP(MONTH(salestable[[#This Row],[Order Date]])/3,0)</f>
        <v>Q3</v>
      </c>
      <c r="AA30" t="str">
        <f>TEXT(salestable[[#This Row],[Order Date]], "ddd")</f>
        <v>Thu</v>
      </c>
    </row>
    <row r="31" spans="1:37"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s="3">
        <v>3</v>
      </c>
      <c r="T31" s="4">
        <v>0.2</v>
      </c>
      <c r="U31" s="3">
        <v>15.525</v>
      </c>
      <c r="V31" s="2">
        <f>salestable[[#This Row],[Sales]] * (1 - salestable[[#This Row],[Discount]])</f>
        <v>99.360000000000014</v>
      </c>
      <c r="W31" s="2">
        <f>salestable[[#This Row],[Sales]] * salestable[[#This Row],[Discount]]</f>
        <v>24.840000000000003</v>
      </c>
      <c r="X31">
        <f>YEAR(salestable[[#This Row],[Order Date]])</f>
        <v>2015</v>
      </c>
      <c r="Y31" t="str">
        <f>TEXT(salestable[[#This Row],[Order Date]],"MMMM")</f>
        <v>September</v>
      </c>
      <c r="Z31" t="str">
        <f>"Q"&amp;ROUNDUP(MONTH(salestable[[#This Row],[Order Date]])/3,0)</f>
        <v>Q3</v>
      </c>
      <c r="AA31" t="str">
        <f>TEXT(salestable[[#This Row],[Order Date]], "ddd")</f>
        <v>Thu</v>
      </c>
    </row>
    <row r="32" spans="1:37"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s="3">
        <v>2</v>
      </c>
      <c r="T32" s="4">
        <v>0.2</v>
      </c>
      <c r="U32" s="3">
        <v>1.1015999999999999</v>
      </c>
      <c r="V32" s="2">
        <f>salestable[[#This Row],[Sales]] * (1 - salestable[[#This Row],[Discount]])</f>
        <v>2.6112000000000002</v>
      </c>
      <c r="W32" s="2">
        <f>salestable[[#This Row],[Sales]] * salestable[[#This Row],[Discount]]</f>
        <v>0.65280000000000005</v>
      </c>
      <c r="X32">
        <f>YEAR(salestable[[#This Row],[Order Date]])</f>
        <v>2015</v>
      </c>
      <c r="Y32" t="str">
        <f>TEXT(salestable[[#This Row],[Order Date]],"MMMM")</f>
        <v>September</v>
      </c>
      <c r="Z32" t="str">
        <f>"Q"&amp;ROUNDUP(MONTH(salestable[[#This Row],[Order Date]])/3,0)</f>
        <v>Q3</v>
      </c>
      <c r="AA32" t="str">
        <f>TEXT(salestable[[#This Row],[Order Date]], "ddd")</f>
        <v>Thu</v>
      </c>
    </row>
    <row r="33" spans="1:27"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s="3">
        <v>6</v>
      </c>
      <c r="T33" s="4">
        <v>0.2</v>
      </c>
      <c r="U33" s="3">
        <v>9.7091999999999992</v>
      </c>
      <c r="V33" s="2">
        <f>salestable[[#This Row],[Sales]] * (1 - salestable[[#This Row],[Discount]])</f>
        <v>69.043199999999999</v>
      </c>
      <c r="W33" s="2">
        <f>salestable[[#This Row],[Sales]] * salestable[[#This Row],[Discount]]</f>
        <v>17.2608</v>
      </c>
      <c r="X33">
        <f>YEAR(salestable[[#This Row],[Order Date]])</f>
        <v>2015</v>
      </c>
      <c r="Y33" t="str">
        <f>TEXT(salestable[[#This Row],[Order Date]],"MMMM")</f>
        <v>September</v>
      </c>
      <c r="Z33" t="str">
        <f>"Q"&amp;ROUNDUP(MONTH(salestable[[#This Row],[Order Date]])/3,0)</f>
        <v>Q3</v>
      </c>
      <c r="AA33" t="str">
        <f>TEXT(salestable[[#This Row],[Order Date]], "ddd")</f>
        <v>Thu</v>
      </c>
    </row>
    <row r="34" spans="1:27"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s="3">
        <v>6</v>
      </c>
      <c r="T34" s="4">
        <v>0.7</v>
      </c>
      <c r="U34" s="3">
        <v>-5.7149999999999999</v>
      </c>
      <c r="V34" s="2">
        <f>salestable[[#This Row],[Sales]] * (1 - salestable[[#This Row],[Discount]])</f>
        <v>2.0574000000000003</v>
      </c>
      <c r="W34" s="2">
        <f>salestable[[#This Row],[Sales]] * salestable[[#This Row],[Discount]]</f>
        <v>4.8005999999999993</v>
      </c>
      <c r="X34">
        <f>YEAR(salestable[[#This Row],[Order Date]])</f>
        <v>2015</v>
      </c>
      <c r="Y34" t="str">
        <f>TEXT(salestable[[#This Row],[Order Date]],"MMMM")</f>
        <v>September</v>
      </c>
      <c r="Z34" t="str">
        <f>"Q"&amp;ROUNDUP(MONTH(salestable[[#This Row],[Order Date]])/3,0)</f>
        <v>Q3</v>
      </c>
      <c r="AA34" t="str">
        <f>TEXT(salestable[[#This Row],[Order Date]], "ddd")</f>
        <v>Thu</v>
      </c>
    </row>
    <row r="35" spans="1:27"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s="3">
        <v>2</v>
      </c>
      <c r="T35" s="4">
        <v>0.2</v>
      </c>
      <c r="U35" s="3">
        <v>3.5459999999999998</v>
      </c>
      <c r="V35" s="2">
        <f>salestable[[#This Row],[Sales]] * (1 - salestable[[#This Row],[Discount]])</f>
        <v>12.608000000000001</v>
      </c>
      <c r="W35" s="2">
        <f>salestable[[#This Row],[Sales]] * salestable[[#This Row],[Discount]]</f>
        <v>3.1520000000000001</v>
      </c>
      <c r="X35">
        <f>YEAR(salestable[[#This Row],[Order Date]])</f>
        <v>2015</v>
      </c>
      <c r="Y35" t="str">
        <f>TEXT(salestable[[#This Row],[Order Date]],"MMMM")</f>
        <v>September</v>
      </c>
      <c r="Z35" t="str">
        <f>"Q"&amp;ROUNDUP(MONTH(salestable[[#This Row],[Order Date]])/3,0)</f>
        <v>Q3</v>
      </c>
      <c r="AA35" t="str">
        <f>TEXT(salestable[[#This Row],[Order Date]], "ddd")</f>
        <v>Thu</v>
      </c>
    </row>
    <row r="36" spans="1:27"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s="3">
        <v>3</v>
      </c>
      <c r="T36" s="4">
        <v>0.2</v>
      </c>
      <c r="U36" s="3">
        <v>9.9467999999999996</v>
      </c>
      <c r="V36" s="2">
        <f>salestable[[#This Row],[Sales]] * (1 - salestable[[#This Row],[Discount]])</f>
        <v>23.577600000000004</v>
      </c>
      <c r="W36" s="2">
        <f>salestable[[#This Row],[Sales]] * salestable[[#This Row],[Discount]]</f>
        <v>5.894400000000001</v>
      </c>
      <c r="X36">
        <f>YEAR(salestable[[#This Row],[Order Date]])</f>
        <v>2017</v>
      </c>
      <c r="Y36" t="str">
        <f>TEXT(salestable[[#This Row],[Order Date]],"MMMM")</f>
        <v>October</v>
      </c>
      <c r="Z36" t="str">
        <f>"Q"&amp;ROUNDUP(MONTH(salestable[[#This Row],[Order Date]])/3,0)</f>
        <v>Q4</v>
      </c>
      <c r="AA36" t="str">
        <f>TEXT(salestable[[#This Row],[Order Date]], "ddd")</f>
        <v>Thu</v>
      </c>
    </row>
    <row r="37" spans="1:27"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s="3">
        <v>7</v>
      </c>
      <c r="T37" s="4">
        <v>0.2</v>
      </c>
      <c r="U37" s="3">
        <v>123.47369999999999</v>
      </c>
      <c r="V37" s="2">
        <f>salestable[[#This Row],[Sales]] * (1 - salestable[[#This Row],[Discount]])</f>
        <v>878.03520000000015</v>
      </c>
      <c r="W37" s="2">
        <f>salestable[[#This Row],[Sales]] * salestable[[#This Row],[Discount]]</f>
        <v>219.50880000000004</v>
      </c>
      <c r="X37">
        <f>YEAR(salestable[[#This Row],[Order Date]])</f>
        <v>2016</v>
      </c>
      <c r="Y37" t="str">
        <f>TEXT(salestable[[#This Row],[Order Date]],"MMMM")</f>
        <v>December</v>
      </c>
      <c r="Z37" t="str">
        <f>"Q"&amp;ROUNDUP(MONTH(salestable[[#This Row],[Order Date]])/3,0)</f>
        <v>Q4</v>
      </c>
      <c r="AA37" t="str">
        <f>TEXT(salestable[[#This Row],[Order Date]], "ddd")</f>
        <v>Thu</v>
      </c>
    </row>
    <row r="38" spans="1:27"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s="3">
        <v>5</v>
      </c>
      <c r="T38" s="4">
        <v>0.6</v>
      </c>
      <c r="U38" s="3">
        <v>-147.96299999999999</v>
      </c>
      <c r="V38" s="2">
        <f>salestable[[#This Row],[Sales]] * (1 - salestable[[#This Row],[Discount]])</f>
        <v>76.367999999999995</v>
      </c>
      <c r="W38" s="2">
        <f>salestable[[#This Row],[Sales]] * salestable[[#This Row],[Discount]]</f>
        <v>114.55199999999999</v>
      </c>
      <c r="X38">
        <f>YEAR(salestable[[#This Row],[Order Date]])</f>
        <v>2016</v>
      </c>
      <c r="Y38" t="str">
        <f>TEXT(salestable[[#This Row],[Order Date]],"MMMM")</f>
        <v>December</v>
      </c>
      <c r="Z38" t="str">
        <f>"Q"&amp;ROUNDUP(MONTH(salestable[[#This Row],[Order Date]])/3,0)</f>
        <v>Q4</v>
      </c>
      <c r="AA38" t="str">
        <f>TEXT(salestable[[#This Row],[Order Date]], "ddd")</f>
        <v>Thu</v>
      </c>
    </row>
    <row r="39" spans="1:27"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s="3">
        <v>9</v>
      </c>
      <c r="T39" s="4">
        <v>0.2</v>
      </c>
      <c r="U39" s="3">
        <v>35.414999999999999</v>
      </c>
      <c r="V39" s="2">
        <f>salestable[[#This Row],[Sales]] * (1 - salestable[[#This Row],[Discount]])</f>
        <v>90.662400000000005</v>
      </c>
      <c r="W39" s="2">
        <f>salestable[[#This Row],[Sales]] * salestable[[#This Row],[Discount]]</f>
        <v>22.665600000000001</v>
      </c>
      <c r="X39">
        <f>YEAR(salestable[[#This Row],[Order Date]])</f>
        <v>2015</v>
      </c>
      <c r="Y39" t="str">
        <f>TEXT(salestable[[#This Row],[Order Date]],"MMMM")</f>
        <v>December</v>
      </c>
      <c r="Z39" t="str">
        <f>"Q"&amp;ROUNDUP(MONTH(salestable[[#This Row],[Order Date]])/3,0)</f>
        <v>Q4</v>
      </c>
      <c r="AA39" t="str">
        <f>TEXT(salestable[[#This Row],[Order Date]], "ddd")</f>
        <v>Sun</v>
      </c>
    </row>
    <row r="40" spans="1:27"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s="3">
        <v>3</v>
      </c>
      <c r="T40" s="4">
        <v>0.32</v>
      </c>
      <c r="U40" s="3">
        <v>-46.976399999999998</v>
      </c>
      <c r="V40" s="2">
        <f>salestable[[#This Row],[Sales]] * (1 - salestable[[#This Row],[Discount]])</f>
        <v>362.03145599999993</v>
      </c>
      <c r="W40" s="2">
        <f>salestable[[#This Row],[Sales]] * salestable[[#This Row],[Discount]]</f>
        <v>170.36774399999999</v>
      </c>
      <c r="X40">
        <f>YEAR(salestable[[#This Row],[Order Date]])</f>
        <v>2015</v>
      </c>
      <c r="Y40" t="str">
        <f>TEXT(salestable[[#This Row],[Order Date]],"MMMM")</f>
        <v>December</v>
      </c>
      <c r="Z40" t="str">
        <f>"Q"&amp;ROUNDUP(MONTH(salestable[[#This Row],[Order Date]])/3,0)</f>
        <v>Q4</v>
      </c>
      <c r="AA40" t="str">
        <f>TEXT(salestable[[#This Row],[Order Date]], "ddd")</f>
        <v>Sun</v>
      </c>
    </row>
    <row r="41" spans="1:27"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s="3">
        <v>3</v>
      </c>
      <c r="T41" s="4">
        <v>0.3</v>
      </c>
      <c r="U41" s="3">
        <v>-15.147</v>
      </c>
      <c r="V41" s="2">
        <f>salestable[[#This Row],[Sales]] * (1 - salestable[[#This Row],[Discount]])</f>
        <v>148.44059999999999</v>
      </c>
      <c r="W41" s="2">
        <f>salestable[[#This Row],[Sales]] * salestable[[#This Row],[Discount]]</f>
        <v>63.617399999999996</v>
      </c>
      <c r="X41">
        <f>YEAR(salestable[[#This Row],[Order Date]])</f>
        <v>2015</v>
      </c>
      <c r="Y41" t="str">
        <f>TEXT(salestable[[#This Row],[Order Date]],"MMMM")</f>
        <v>December</v>
      </c>
      <c r="Z41" t="str">
        <f>"Q"&amp;ROUNDUP(MONTH(salestable[[#This Row],[Order Date]])/3,0)</f>
        <v>Q4</v>
      </c>
      <c r="AA41" t="str">
        <f>TEXT(salestable[[#This Row],[Order Date]], "ddd")</f>
        <v>Sun</v>
      </c>
    </row>
    <row r="42" spans="1:27"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s="3">
        <v>4</v>
      </c>
      <c r="T42" s="4">
        <v>0.2</v>
      </c>
      <c r="U42" s="3">
        <v>41.756399999999999</v>
      </c>
      <c r="V42" s="2">
        <f>salestable[[#This Row],[Sales]] * (1 - salestable[[#This Row],[Discount]])</f>
        <v>296.93440000000004</v>
      </c>
      <c r="W42" s="2">
        <f>salestable[[#This Row],[Sales]] * salestable[[#This Row],[Discount]]</f>
        <v>74.23360000000001</v>
      </c>
      <c r="X42">
        <f>YEAR(salestable[[#This Row],[Order Date]])</f>
        <v>2015</v>
      </c>
      <c r="Y42" t="str">
        <f>TEXT(salestable[[#This Row],[Order Date]],"MMMM")</f>
        <v>December</v>
      </c>
      <c r="Z42" t="str">
        <f>"Q"&amp;ROUNDUP(MONTH(salestable[[#This Row],[Order Date]])/3,0)</f>
        <v>Q4</v>
      </c>
      <c r="AA42" t="str">
        <f>TEXT(salestable[[#This Row],[Order Date]], "ddd")</f>
        <v>Sun</v>
      </c>
    </row>
    <row r="43" spans="1:27"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s="3">
        <v>4</v>
      </c>
      <c r="T43" s="4">
        <v>0.2</v>
      </c>
      <c r="U43" s="3">
        <v>16.5564</v>
      </c>
      <c r="V43" s="2">
        <f>salestable[[#This Row],[Sales]] * (1 - salestable[[#This Row],[Discount]])</f>
        <v>117.73440000000001</v>
      </c>
      <c r="W43" s="2">
        <f>salestable[[#This Row],[Sales]] * salestable[[#This Row],[Discount]]</f>
        <v>29.433600000000002</v>
      </c>
      <c r="X43">
        <f>YEAR(salestable[[#This Row],[Order Date]])</f>
        <v>2017</v>
      </c>
      <c r="Y43" t="str">
        <f>TEXT(salestable[[#This Row],[Order Date]],"MMMM")</f>
        <v>September</v>
      </c>
      <c r="Z43" t="str">
        <f>"Q"&amp;ROUNDUP(MONTH(salestable[[#This Row],[Order Date]])/3,0)</f>
        <v>Q3</v>
      </c>
      <c r="AA43" t="str">
        <f>TEXT(salestable[[#This Row],[Order Date]], "ddd")</f>
        <v>Sun</v>
      </c>
    </row>
    <row r="44" spans="1:27"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s="3">
        <v>2</v>
      </c>
      <c r="T44" s="4">
        <v>0</v>
      </c>
      <c r="U44" s="3">
        <v>3.8940000000000001</v>
      </c>
      <c r="V44" s="2">
        <f>salestable[[#This Row],[Sales]] * (1 - salestable[[#This Row],[Discount]])</f>
        <v>77.88</v>
      </c>
      <c r="W44" s="2">
        <f>salestable[[#This Row],[Sales]] * salestable[[#This Row],[Discount]]</f>
        <v>0</v>
      </c>
      <c r="X44">
        <f>YEAR(salestable[[#This Row],[Order Date]])</f>
        <v>2016</v>
      </c>
      <c r="Y44" t="str">
        <f>TEXT(salestable[[#This Row],[Order Date]],"MMMM")</f>
        <v>July</v>
      </c>
      <c r="Z44" t="str">
        <f>"Q"&amp;ROUNDUP(MONTH(salestable[[#This Row],[Order Date]])/3,0)</f>
        <v>Q3</v>
      </c>
      <c r="AA44" t="str">
        <f>TEXT(salestable[[#This Row],[Order Date]], "ddd")</f>
        <v>Sun</v>
      </c>
    </row>
    <row r="45" spans="1:27"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s="3">
        <v>2</v>
      </c>
      <c r="T45" s="4">
        <v>0.2</v>
      </c>
      <c r="U45" s="3">
        <v>9.5616000000000003</v>
      </c>
      <c r="V45" s="2">
        <f>salestable[[#This Row],[Sales]] * (1 - salestable[[#This Row],[Discount]])</f>
        <v>76.492800000000003</v>
      </c>
      <c r="W45" s="2">
        <f>salestable[[#This Row],[Sales]] * salestable[[#This Row],[Discount]]</f>
        <v>19.123200000000001</v>
      </c>
      <c r="X45">
        <f>YEAR(salestable[[#This Row],[Order Date]])</f>
        <v>2017</v>
      </c>
      <c r="Y45" t="str">
        <f>TEXT(salestable[[#This Row],[Order Date]],"MMMM")</f>
        <v>September</v>
      </c>
      <c r="Z45" t="str">
        <f>"Q"&amp;ROUNDUP(MONTH(salestable[[#This Row],[Order Date]])/3,0)</f>
        <v>Q3</v>
      </c>
      <c r="AA45" t="str">
        <f>TEXT(salestable[[#This Row],[Order Date]], "ddd")</f>
        <v>Tue</v>
      </c>
    </row>
    <row r="46" spans="1:27"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s="3">
        <v>2</v>
      </c>
      <c r="T46" s="4">
        <v>0</v>
      </c>
      <c r="U46" s="3">
        <v>19.7714</v>
      </c>
      <c r="V46" s="2">
        <f>salestable[[#This Row],[Sales]] * (1 - salestable[[#This Row],[Discount]])</f>
        <v>45.98</v>
      </c>
      <c r="W46" s="2">
        <f>salestable[[#This Row],[Sales]] * salestable[[#This Row],[Discount]]</f>
        <v>0</v>
      </c>
      <c r="X46">
        <f>YEAR(salestable[[#This Row],[Order Date]])</f>
        <v>2016</v>
      </c>
      <c r="Y46" t="str">
        <f>TEXT(salestable[[#This Row],[Order Date]],"MMMM")</f>
        <v>March</v>
      </c>
      <c r="Z46" t="str">
        <f>"Q"&amp;ROUNDUP(MONTH(salestable[[#This Row],[Order Date]])/3,0)</f>
        <v>Q1</v>
      </c>
      <c r="AA46" t="str">
        <f>TEXT(salestable[[#This Row],[Order Date]], "ddd")</f>
        <v>Fri</v>
      </c>
    </row>
    <row r="47" spans="1:27"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s="3">
        <v>2</v>
      </c>
      <c r="T47" s="4">
        <v>0</v>
      </c>
      <c r="U47" s="3">
        <v>8.2062000000000008</v>
      </c>
      <c r="V47" s="2">
        <f>salestable[[#This Row],[Sales]] * (1 - salestable[[#This Row],[Discount]])</f>
        <v>17.46</v>
      </c>
      <c r="W47" s="2">
        <f>salestable[[#This Row],[Sales]] * salestable[[#This Row],[Discount]]</f>
        <v>0</v>
      </c>
      <c r="X47">
        <f>YEAR(salestable[[#This Row],[Order Date]])</f>
        <v>2016</v>
      </c>
      <c r="Y47" t="str">
        <f>TEXT(salestable[[#This Row],[Order Date]],"MMMM")</f>
        <v>March</v>
      </c>
      <c r="Z47" t="str">
        <f>"Q"&amp;ROUNDUP(MONTH(salestable[[#This Row],[Order Date]])/3,0)</f>
        <v>Q1</v>
      </c>
      <c r="AA47" t="str">
        <f>TEXT(salestable[[#This Row],[Order Date]], "ddd")</f>
        <v>Fri</v>
      </c>
    </row>
    <row r="48" spans="1:27"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s="3">
        <v>4</v>
      </c>
      <c r="T48" s="4">
        <v>0</v>
      </c>
      <c r="U48" s="3">
        <v>8.4784000000000006</v>
      </c>
      <c r="V48" s="2">
        <f>salestable[[#This Row],[Sales]] * (1 - salestable[[#This Row],[Discount]])</f>
        <v>211.96</v>
      </c>
      <c r="W48" s="2">
        <f>salestable[[#This Row],[Sales]] * salestable[[#This Row],[Discount]]</f>
        <v>0</v>
      </c>
      <c r="X48">
        <f>YEAR(salestable[[#This Row],[Order Date]])</f>
        <v>2014</v>
      </c>
      <c r="Y48" t="str">
        <f>TEXT(salestable[[#This Row],[Order Date]],"MMMM")</f>
        <v>October</v>
      </c>
      <c r="Z48" t="str">
        <f>"Q"&amp;ROUNDUP(MONTH(salestable[[#This Row],[Order Date]])/3,0)</f>
        <v>Q4</v>
      </c>
      <c r="AA48" t="str">
        <f>TEXT(salestable[[#This Row],[Order Date]], "ddd")</f>
        <v>Mon</v>
      </c>
    </row>
    <row r="49" spans="1:27"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s="3">
        <v>3</v>
      </c>
      <c r="T49" s="4">
        <v>0</v>
      </c>
      <c r="U49" s="3">
        <v>4.95</v>
      </c>
      <c r="V49" s="2">
        <f>salestable[[#This Row],[Sales]] * (1 - salestable[[#This Row],[Discount]])</f>
        <v>45</v>
      </c>
      <c r="W49" s="2">
        <f>salestable[[#This Row],[Sales]] * salestable[[#This Row],[Discount]]</f>
        <v>0</v>
      </c>
      <c r="X49">
        <f>YEAR(salestable[[#This Row],[Order Date]])</f>
        <v>2016</v>
      </c>
      <c r="Y49" t="str">
        <f>TEXT(salestable[[#This Row],[Order Date]],"MMMM")</f>
        <v>June</v>
      </c>
      <c r="Z49" t="str">
        <f>"Q"&amp;ROUNDUP(MONTH(salestable[[#This Row],[Order Date]])/3,0)</f>
        <v>Q2</v>
      </c>
      <c r="AA49" t="str">
        <f>TEXT(salestable[[#This Row],[Order Date]], "ddd")</f>
        <v>Mon</v>
      </c>
    </row>
    <row r="50" spans="1:27"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s="3">
        <v>2</v>
      </c>
      <c r="T50" s="4">
        <v>0</v>
      </c>
      <c r="U50" s="3">
        <v>6.1040000000000001</v>
      </c>
      <c r="V50" s="2">
        <f>salestable[[#This Row],[Sales]] * (1 - salestable[[#This Row],[Discount]])</f>
        <v>21.8</v>
      </c>
      <c r="W50" s="2">
        <f>salestable[[#This Row],[Sales]] * salestable[[#This Row],[Discount]]</f>
        <v>0</v>
      </c>
      <c r="X50">
        <f>YEAR(salestable[[#This Row],[Order Date]])</f>
        <v>2016</v>
      </c>
      <c r="Y50" t="str">
        <f>TEXT(salestable[[#This Row],[Order Date]],"MMMM")</f>
        <v>June</v>
      </c>
      <c r="Z50" t="str">
        <f>"Q"&amp;ROUNDUP(MONTH(salestable[[#This Row],[Order Date]])/3,0)</f>
        <v>Q2</v>
      </c>
      <c r="AA50" t="str">
        <f>TEXT(salestable[[#This Row],[Order Date]], "ddd")</f>
        <v>Mon</v>
      </c>
    </row>
    <row r="51" spans="1:27"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s="3">
        <v>6</v>
      </c>
      <c r="T51" s="4">
        <v>0</v>
      </c>
      <c r="U51" s="3">
        <v>17.9634</v>
      </c>
      <c r="V51" s="2">
        <f>salestable[[#This Row],[Sales]] * (1 - salestable[[#This Row],[Discount]])</f>
        <v>38.22</v>
      </c>
      <c r="W51" s="2">
        <f>salestable[[#This Row],[Sales]] * salestable[[#This Row],[Discount]]</f>
        <v>0</v>
      </c>
      <c r="X51">
        <f>YEAR(salestable[[#This Row],[Order Date]])</f>
        <v>2015</v>
      </c>
      <c r="Y51" t="str">
        <f>TEXT(salestable[[#This Row],[Order Date]],"MMMM")</f>
        <v>April</v>
      </c>
      <c r="Z51" t="str">
        <f>"Q"&amp;ROUNDUP(MONTH(salestable[[#This Row],[Order Date]])/3,0)</f>
        <v>Q2</v>
      </c>
      <c r="AA51" t="str">
        <f>TEXT(salestable[[#This Row],[Order Date]], "ddd")</f>
        <v>Sat</v>
      </c>
    </row>
    <row r="52" spans="1:27"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s="3">
        <v>6</v>
      </c>
      <c r="T52" s="4">
        <v>0</v>
      </c>
      <c r="U52" s="3">
        <v>35.334600000000002</v>
      </c>
      <c r="V52" s="2">
        <f>salestable[[#This Row],[Sales]] * (1 - salestable[[#This Row],[Discount]])</f>
        <v>75.180000000000007</v>
      </c>
      <c r="W52" s="2">
        <f>salestable[[#This Row],[Sales]] * salestable[[#This Row],[Discount]]</f>
        <v>0</v>
      </c>
      <c r="X52">
        <f>YEAR(salestable[[#This Row],[Order Date]])</f>
        <v>2015</v>
      </c>
      <c r="Y52" t="str">
        <f>TEXT(salestable[[#This Row],[Order Date]],"MMMM")</f>
        <v>April</v>
      </c>
      <c r="Z52" t="str">
        <f>"Q"&amp;ROUNDUP(MONTH(salestable[[#This Row],[Order Date]])/3,0)</f>
        <v>Q2</v>
      </c>
      <c r="AA52" t="str">
        <f>TEXT(salestable[[#This Row],[Order Date]], "ddd")</f>
        <v>Sat</v>
      </c>
    </row>
    <row r="53" spans="1:27"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s="3">
        <v>2</v>
      </c>
      <c r="T53" s="4">
        <v>0</v>
      </c>
      <c r="U53" s="3">
        <v>2.9567999999999999</v>
      </c>
      <c r="V53" s="2">
        <f>salestable[[#This Row],[Sales]] * (1 - salestable[[#This Row],[Discount]])</f>
        <v>6.16</v>
      </c>
      <c r="W53" s="2">
        <f>salestable[[#This Row],[Sales]] * salestable[[#This Row],[Discount]]</f>
        <v>0</v>
      </c>
      <c r="X53">
        <f>YEAR(salestable[[#This Row],[Order Date]])</f>
        <v>2015</v>
      </c>
      <c r="Y53" t="str">
        <f>TEXT(salestable[[#This Row],[Order Date]],"MMMM")</f>
        <v>April</v>
      </c>
      <c r="Z53" t="str">
        <f>"Q"&amp;ROUNDUP(MONTH(salestable[[#This Row],[Order Date]])/3,0)</f>
        <v>Q2</v>
      </c>
      <c r="AA53" t="str">
        <f>TEXT(salestable[[#This Row],[Order Date]], "ddd")</f>
        <v>Sat</v>
      </c>
    </row>
    <row r="54" spans="1:27"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s="3">
        <v>1</v>
      </c>
      <c r="T54" s="4">
        <v>0</v>
      </c>
      <c r="U54" s="3">
        <v>17.098099999999999</v>
      </c>
      <c r="V54" s="2">
        <f>salestable[[#This Row],[Sales]] * (1 - salestable[[#This Row],[Discount]])</f>
        <v>89.99</v>
      </c>
      <c r="W54" s="2">
        <f>salestable[[#This Row],[Sales]] * salestable[[#This Row],[Discount]]</f>
        <v>0</v>
      </c>
      <c r="X54">
        <f>YEAR(salestable[[#This Row],[Order Date]])</f>
        <v>2015</v>
      </c>
      <c r="Y54" t="str">
        <f>TEXT(salestable[[#This Row],[Order Date]],"MMMM")</f>
        <v>April</v>
      </c>
      <c r="Z54" t="str">
        <f>"Q"&amp;ROUNDUP(MONTH(salestable[[#This Row],[Order Date]])/3,0)</f>
        <v>Q2</v>
      </c>
      <c r="AA54" t="str">
        <f>TEXT(salestable[[#This Row],[Order Date]], "ddd")</f>
        <v>Sat</v>
      </c>
    </row>
    <row r="55" spans="1:27"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s="3">
        <v>7</v>
      </c>
      <c r="T55" s="4">
        <v>0</v>
      </c>
      <c r="U55" s="3">
        <v>6.2565999999999997</v>
      </c>
      <c r="V55" s="2">
        <f>salestable[[#This Row],[Sales]] * (1 - salestable[[#This Row],[Discount]])</f>
        <v>15.26</v>
      </c>
      <c r="W55" s="2">
        <f>salestable[[#This Row],[Sales]] * salestable[[#This Row],[Discount]]</f>
        <v>0</v>
      </c>
      <c r="X55">
        <f>YEAR(salestable[[#This Row],[Order Date]])</f>
        <v>2016</v>
      </c>
      <c r="Y55" t="str">
        <f>TEXT(salestable[[#This Row],[Order Date]],"MMMM")</f>
        <v>December</v>
      </c>
      <c r="Z55" t="str">
        <f>"Q"&amp;ROUNDUP(MONTH(salestable[[#This Row],[Order Date]])/3,0)</f>
        <v>Q4</v>
      </c>
      <c r="AA55" t="str">
        <f>TEXT(salestable[[#This Row],[Order Date]], "ddd")</f>
        <v>Sun</v>
      </c>
    </row>
    <row r="56" spans="1:27"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s="3">
        <v>5</v>
      </c>
      <c r="T56" s="4">
        <v>0</v>
      </c>
      <c r="U56" s="3">
        <v>298.68549999999999</v>
      </c>
      <c r="V56" s="2">
        <f>salestable[[#This Row],[Sales]] * (1 - salestable[[#This Row],[Discount]])</f>
        <v>1029.95</v>
      </c>
      <c r="W56" s="2">
        <f>salestable[[#This Row],[Sales]] * salestable[[#This Row],[Discount]]</f>
        <v>0</v>
      </c>
      <c r="X56">
        <f>YEAR(salestable[[#This Row],[Order Date]])</f>
        <v>2016</v>
      </c>
      <c r="Y56" t="str">
        <f>TEXT(salestable[[#This Row],[Order Date]],"MMMM")</f>
        <v>December</v>
      </c>
      <c r="Z56" t="str">
        <f>"Q"&amp;ROUNDUP(MONTH(salestable[[#This Row],[Order Date]])/3,0)</f>
        <v>Q4</v>
      </c>
      <c r="AA56" t="str">
        <f>TEXT(salestable[[#This Row],[Order Date]], "ddd")</f>
        <v>Sun</v>
      </c>
    </row>
    <row r="57" spans="1:27"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s="3">
        <v>6</v>
      </c>
      <c r="T57" s="4">
        <v>0</v>
      </c>
      <c r="U57" s="3">
        <v>52.14</v>
      </c>
      <c r="V57" s="2">
        <f>salestable[[#This Row],[Sales]] * (1 - salestable[[#This Row],[Discount]])</f>
        <v>208.56</v>
      </c>
      <c r="W57" s="2">
        <f>salestable[[#This Row],[Sales]] * salestable[[#This Row],[Discount]]</f>
        <v>0</v>
      </c>
      <c r="X57">
        <f>YEAR(salestable[[#This Row],[Order Date]])</f>
        <v>2016</v>
      </c>
      <c r="Y57" t="str">
        <f>TEXT(salestable[[#This Row],[Order Date]],"MMMM")</f>
        <v>June</v>
      </c>
      <c r="Z57" t="str">
        <f>"Q"&amp;ROUNDUP(MONTH(salestable[[#This Row],[Order Date]])/3,0)</f>
        <v>Q2</v>
      </c>
      <c r="AA57" t="str">
        <f>TEXT(salestable[[#This Row],[Order Date]], "ddd")</f>
        <v>Fri</v>
      </c>
    </row>
    <row r="58" spans="1:27"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s="3">
        <v>5</v>
      </c>
      <c r="T58" s="4">
        <v>0</v>
      </c>
      <c r="U58" s="3">
        <v>15.552</v>
      </c>
      <c r="V58" s="2">
        <f>salestable[[#This Row],[Sales]] * (1 - salestable[[#This Row],[Discount]])</f>
        <v>32.4</v>
      </c>
      <c r="W58" s="2">
        <f>salestable[[#This Row],[Sales]] * salestable[[#This Row],[Discount]]</f>
        <v>0</v>
      </c>
      <c r="X58">
        <f>YEAR(salestable[[#This Row],[Order Date]])</f>
        <v>2016</v>
      </c>
      <c r="Y58" t="str">
        <f>TEXT(salestable[[#This Row],[Order Date]],"MMMM")</f>
        <v>June</v>
      </c>
      <c r="Z58" t="str">
        <f>"Q"&amp;ROUNDUP(MONTH(salestable[[#This Row],[Order Date]])/3,0)</f>
        <v>Q2</v>
      </c>
      <c r="AA58" t="str">
        <f>TEXT(salestable[[#This Row],[Order Date]], "ddd")</f>
        <v>Fri</v>
      </c>
    </row>
    <row r="59" spans="1:27"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s="3">
        <v>5</v>
      </c>
      <c r="T59" s="4">
        <v>0.1</v>
      </c>
      <c r="U59" s="3">
        <v>7.0979999999999999</v>
      </c>
      <c r="V59" s="2">
        <f>salestable[[#This Row],[Sales]] * (1 - salestable[[#This Row],[Discount]])</f>
        <v>287.46900000000005</v>
      </c>
      <c r="W59" s="2">
        <f>salestable[[#This Row],[Sales]] * salestable[[#This Row],[Discount]]</f>
        <v>31.941000000000003</v>
      </c>
      <c r="X59">
        <f>YEAR(salestable[[#This Row],[Order Date]])</f>
        <v>2016</v>
      </c>
      <c r="Y59" t="str">
        <f>TEXT(salestable[[#This Row],[Order Date]],"MMMM")</f>
        <v>June</v>
      </c>
      <c r="Z59" t="str">
        <f>"Q"&amp;ROUNDUP(MONTH(salestable[[#This Row],[Order Date]])/3,0)</f>
        <v>Q2</v>
      </c>
      <c r="AA59" t="str">
        <f>TEXT(salestable[[#This Row],[Order Date]], "ddd")</f>
        <v>Fri</v>
      </c>
    </row>
    <row r="60" spans="1:27"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s="3">
        <v>2</v>
      </c>
      <c r="T60" s="4">
        <v>0</v>
      </c>
      <c r="U60" s="3">
        <v>6.9888000000000003</v>
      </c>
      <c r="V60" s="2">
        <f>salestable[[#This Row],[Sales]] * (1 - salestable[[#This Row],[Discount]])</f>
        <v>14.56</v>
      </c>
      <c r="W60" s="2">
        <f>salestable[[#This Row],[Sales]] * salestable[[#This Row],[Discount]]</f>
        <v>0</v>
      </c>
      <c r="X60">
        <f>YEAR(salestable[[#This Row],[Order Date]])</f>
        <v>2016</v>
      </c>
      <c r="Y60" t="str">
        <f>TEXT(salestable[[#This Row],[Order Date]],"MMMM")</f>
        <v>June</v>
      </c>
      <c r="Z60" t="str">
        <f>"Q"&amp;ROUNDUP(MONTH(salestable[[#This Row],[Order Date]])/3,0)</f>
        <v>Q2</v>
      </c>
      <c r="AA60" t="str">
        <f>TEXT(salestable[[#This Row],[Order Date]], "ddd")</f>
        <v>Fri</v>
      </c>
    </row>
    <row r="61" spans="1:27"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s="3">
        <v>2</v>
      </c>
      <c r="T61" s="4">
        <v>0</v>
      </c>
      <c r="U61" s="3">
        <v>3.3</v>
      </c>
      <c r="V61" s="2">
        <f>salestable[[#This Row],[Sales]] * (1 - salestable[[#This Row],[Discount]])</f>
        <v>30</v>
      </c>
      <c r="W61" s="2">
        <f>salestable[[#This Row],[Sales]] * salestable[[#This Row],[Discount]]</f>
        <v>0</v>
      </c>
      <c r="X61">
        <f>YEAR(salestable[[#This Row],[Order Date]])</f>
        <v>2016</v>
      </c>
      <c r="Y61" t="str">
        <f>TEXT(salestable[[#This Row],[Order Date]],"MMMM")</f>
        <v>June</v>
      </c>
      <c r="Z61" t="str">
        <f>"Q"&amp;ROUNDUP(MONTH(salestable[[#This Row],[Order Date]])/3,0)</f>
        <v>Q2</v>
      </c>
      <c r="AA61" t="str">
        <f>TEXT(salestable[[#This Row],[Order Date]], "ddd")</f>
        <v>Fri</v>
      </c>
    </row>
    <row r="62" spans="1:27"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s="3">
        <v>4</v>
      </c>
      <c r="T62" s="4">
        <v>0.2</v>
      </c>
      <c r="U62" s="3">
        <v>16.361999999999998</v>
      </c>
      <c r="V62" s="2">
        <f>salestable[[#This Row],[Sales]] * (1 - salestable[[#This Row],[Discount]])</f>
        <v>38.783999999999999</v>
      </c>
      <c r="W62" s="2">
        <f>salestable[[#This Row],[Sales]] * salestable[[#This Row],[Discount]]</f>
        <v>9.6959999999999997</v>
      </c>
      <c r="X62">
        <f>YEAR(salestable[[#This Row],[Order Date]])</f>
        <v>2016</v>
      </c>
      <c r="Y62" t="str">
        <f>TEXT(salestable[[#This Row],[Order Date]],"MMMM")</f>
        <v>June</v>
      </c>
      <c r="Z62" t="str">
        <f>"Q"&amp;ROUNDUP(MONTH(salestable[[#This Row],[Order Date]])/3,0)</f>
        <v>Q2</v>
      </c>
      <c r="AA62" t="str">
        <f>TEXT(salestable[[#This Row],[Order Date]], "ddd")</f>
        <v>Fri</v>
      </c>
    </row>
    <row r="63" spans="1:27"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s="3">
        <v>1</v>
      </c>
      <c r="T63" s="4">
        <v>0</v>
      </c>
      <c r="U63" s="3">
        <v>0.84</v>
      </c>
      <c r="V63" s="2">
        <f>salestable[[#This Row],[Sales]] * (1 - salestable[[#This Row],[Discount]])</f>
        <v>1.68</v>
      </c>
      <c r="W63" s="2">
        <f>salestable[[#This Row],[Sales]] * salestable[[#This Row],[Discount]]</f>
        <v>0</v>
      </c>
      <c r="X63">
        <f>YEAR(salestable[[#This Row],[Order Date]])</f>
        <v>2016</v>
      </c>
      <c r="Y63" t="str">
        <f>TEXT(salestable[[#This Row],[Order Date]],"MMMM")</f>
        <v>June</v>
      </c>
      <c r="Z63" t="str">
        <f>"Q"&amp;ROUNDUP(MONTH(salestable[[#This Row],[Order Date]])/3,0)</f>
        <v>Q2</v>
      </c>
      <c r="AA63" t="str">
        <f>TEXT(salestable[[#This Row],[Order Date]], "ddd")</f>
        <v>Fri</v>
      </c>
    </row>
    <row r="64" spans="1:27"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s="3">
        <v>2</v>
      </c>
      <c r="T64" s="4">
        <v>0</v>
      </c>
      <c r="U64" s="3">
        <v>6.1512000000000002</v>
      </c>
      <c r="V64" s="2">
        <f>salestable[[#This Row],[Sales]] * (1 - salestable[[#This Row],[Discount]])</f>
        <v>13.98</v>
      </c>
      <c r="W64" s="2">
        <f>salestable[[#This Row],[Sales]] * salestable[[#This Row],[Discount]]</f>
        <v>0</v>
      </c>
      <c r="X64">
        <f>YEAR(salestable[[#This Row],[Order Date]])</f>
        <v>2015</v>
      </c>
      <c r="Y64" t="str">
        <f>TEXT(salestable[[#This Row],[Order Date]],"MMMM")</f>
        <v>November</v>
      </c>
      <c r="Z64" t="str">
        <f>"Q"&amp;ROUNDUP(MONTH(salestable[[#This Row],[Order Date]])/3,0)</f>
        <v>Q4</v>
      </c>
      <c r="AA64" t="str">
        <f>TEXT(salestable[[#This Row],[Order Date]], "ddd")</f>
        <v>Tue</v>
      </c>
    </row>
    <row r="65" spans="1:27"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s="3">
        <v>6</v>
      </c>
      <c r="T65" s="4">
        <v>0.2</v>
      </c>
      <c r="U65" s="3">
        <v>9.3612000000000002</v>
      </c>
      <c r="V65" s="2">
        <f>salestable[[#This Row],[Sales]] * (1 - salestable[[#This Row],[Discount]])</f>
        <v>20.659200000000002</v>
      </c>
      <c r="W65" s="2">
        <f>salestable[[#This Row],[Sales]] * salestable[[#This Row],[Discount]]</f>
        <v>5.1648000000000005</v>
      </c>
      <c r="X65">
        <f>YEAR(salestable[[#This Row],[Order Date]])</f>
        <v>2015</v>
      </c>
      <c r="Y65" t="str">
        <f>TEXT(salestable[[#This Row],[Order Date]],"MMMM")</f>
        <v>November</v>
      </c>
      <c r="Z65" t="str">
        <f>"Q"&amp;ROUNDUP(MONTH(salestable[[#This Row],[Order Date]])/3,0)</f>
        <v>Q4</v>
      </c>
      <c r="AA65" t="str">
        <f>TEXT(salestable[[#This Row],[Order Date]], "ddd")</f>
        <v>Tue</v>
      </c>
    </row>
    <row r="66" spans="1:27"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s="3">
        <v>3</v>
      </c>
      <c r="T66" s="4">
        <v>0</v>
      </c>
      <c r="U66" s="3">
        <v>68.963099999999997</v>
      </c>
      <c r="V66" s="2">
        <f>salestable[[#This Row],[Sales]] * (1 - salestable[[#This Row],[Discount]])</f>
        <v>146.72999999999999</v>
      </c>
      <c r="W66" s="2">
        <f>salestable[[#This Row],[Sales]] * salestable[[#This Row],[Discount]]</f>
        <v>0</v>
      </c>
      <c r="X66">
        <f>YEAR(salestable[[#This Row],[Order Date]])</f>
        <v>2015</v>
      </c>
      <c r="Y66" t="str">
        <f>TEXT(salestable[[#This Row],[Order Date]],"MMMM")</f>
        <v>November</v>
      </c>
      <c r="Z66" t="str">
        <f>"Q"&amp;ROUNDUP(MONTH(salestable[[#This Row],[Order Date]])/3,0)</f>
        <v>Q4</v>
      </c>
      <c r="AA66" t="str">
        <f>TEXT(salestable[[#This Row],[Order Date]], "ddd")</f>
        <v>Tue</v>
      </c>
    </row>
    <row r="67" spans="1:27"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s="3">
        <v>4</v>
      </c>
      <c r="T67" s="4">
        <v>0</v>
      </c>
      <c r="U67" s="3">
        <v>22.332799999999999</v>
      </c>
      <c r="V67" s="2">
        <f>salestable[[#This Row],[Sales]] * (1 - salestable[[#This Row],[Discount]])</f>
        <v>79.760000000000005</v>
      </c>
      <c r="W67" s="2">
        <f>salestable[[#This Row],[Sales]] * salestable[[#This Row],[Discount]]</f>
        <v>0</v>
      </c>
      <c r="X67">
        <f>YEAR(salestable[[#This Row],[Order Date]])</f>
        <v>2015</v>
      </c>
      <c r="Y67" t="str">
        <f>TEXT(salestable[[#This Row],[Order Date]],"MMMM")</f>
        <v>November</v>
      </c>
      <c r="Z67" t="str">
        <f>"Q"&amp;ROUNDUP(MONTH(salestable[[#This Row],[Order Date]])/3,0)</f>
        <v>Q4</v>
      </c>
      <c r="AA67" t="str">
        <f>TEXT(salestable[[#This Row],[Order Date]], "ddd")</f>
        <v>Tue</v>
      </c>
    </row>
    <row r="68" spans="1:27"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s="3">
        <v>5</v>
      </c>
      <c r="T68" s="4">
        <v>0.3</v>
      </c>
      <c r="U68" s="3">
        <v>-15.2225</v>
      </c>
      <c r="V68" s="2">
        <f>salestable[[#This Row],[Sales]] * (1 - salestable[[#This Row],[Discount]])</f>
        <v>149.18049999999999</v>
      </c>
      <c r="W68" s="2">
        <f>salestable[[#This Row],[Sales]] * salestable[[#This Row],[Discount]]</f>
        <v>63.9345</v>
      </c>
      <c r="X68">
        <f>YEAR(salestable[[#This Row],[Order Date]])</f>
        <v>2015</v>
      </c>
      <c r="Y68" t="str">
        <f>TEXT(salestable[[#This Row],[Order Date]],"MMMM")</f>
        <v>April</v>
      </c>
      <c r="Z68" t="str">
        <f>"Q"&amp;ROUNDUP(MONTH(salestable[[#This Row],[Order Date]])/3,0)</f>
        <v>Q2</v>
      </c>
      <c r="AA68" t="str">
        <f>TEXT(salestable[[#This Row],[Order Date]], "ddd")</f>
        <v>Thu</v>
      </c>
    </row>
    <row r="69" spans="1:27"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s="3">
        <v>8</v>
      </c>
      <c r="T69" s="4">
        <v>0.2</v>
      </c>
      <c r="U69" s="3">
        <v>111.30240000000001</v>
      </c>
      <c r="V69" s="2">
        <f>salestable[[#This Row],[Sales]] * (1 - salestable[[#This Row],[Discount]])</f>
        <v>890.41919999999993</v>
      </c>
      <c r="W69" s="2">
        <f>salestable[[#This Row],[Sales]] * salestable[[#This Row],[Discount]]</f>
        <v>222.60479999999998</v>
      </c>
      <c r="X69">
        <f>YEAR(salestable[[#This Row],[Order Date]])</f>
        <v>2014</v>
      </c>
      <c r="Y69" t="str">
        <f>TEXT(salestable[[#This Row],[Order Date]],"MMMM")</f>
        <v>December</v>
      </c>
      <c r="Z69" t="str">
        <f>"Q"&amp;ROUNDUP(MONTH(salestable[[#This Row],[Order Date]])/3,0)</f>
        <v>Q4</v>
      </c>
      <c r="AA69" t="str">
        <f>TEXT(salestable[[#This Row],[Order Date]], "ddd")</f>
        <v>Fri</v>
      </c>
    </row>
    <row r="70" spans="1:27"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s="3">
        <v>4</v>
      </c>
      <c r="T70" s="4">
        <v>0.2</v>
      </c>
      <c r="U70" s="3">
        <v>62.988</v>
      </c>
      <c r="V70" s="2">
        <f>salestable[[#This Row],[Sales]] * (1 - salestable[[#This Row],[Discount]])</f>
        <v>134.37440000000001</v>
      </c>
      <c r="W70" s="2">
        <f>salestable[[#This Row],[Sales]] * salestable[[#This Row],[Discount]]</f>
        <v>33.593600000000002</v>
      </c>
      <c r="X70">
        <f>YEAR(salestable[[#This Row],[Order Date]])</f>
        <v>2014</v>
      </c>
      <c r="Y70" t="str">
        <f>TEXT(salestable[[#This Row],[Order Date]],"MMMM")</f>
        <v>December</v>
      </c>
      <c r="Z70" t="str">
        <f>"Q"&amp;ROUNDUP(MONTH(salestable[[#This Row],[Order Date]])/3,0)</f>
        <v>Q4</v>
      </c>
      <c r="AA70" t="str">
        <f>TEXT(salestable[[#This Row],[Order Date]], "ddd")</f>
        <v>Fri</v>
      </c>
    </row>
    <row r="71" spans="1:27"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s="3">
        <v>2</v>
      </c>
      <c r="T71" s="4">
        <v>0</v>
      </c>
      <c r="U71" s="3">
        <v>35.663600000000002</v>
      </c>
      <c r="V71" s="2">
        <f>salestable[[#This Row],[Sales]] * (1 - salestable[[#This Row],[Discount]])</f>
        <v>75.88</v>
      </c>
      <c r="W71" s="2">
        <f>salestable[[#This Row],[Sales]] * salestable[[#This Row],[Discount]]</f>
        <v>0</v>
      </c>
      <c r="X71">
        <f>YEAR(salestable[[#This Row],[Order Date]])</f>
        <v>2016</v>
      </c>
      <c r="Y71" t="str">
        <f>TEXT(salestable[[#This Row],[Order Date]],"MMMM")</f>
        <v>June</v>
      </c>
      <c r="Z71" t="str">
        <f>"Q"&amp;ROUNDUP(MONTH(salestable[[#This Row],[Order Date]])/3,0)</f>
        <v>Q2</v>
      </c>
      <c r="AA71" t="str">
        <f>TEXT(salestable[[#This Row],[Order Date]], "ddd")</f>
        <v>Sat</v>
      </c>
    </row>
    <row r="72" spans="1:27"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s="3">
        <v>1</v>
      </c>
      <c r="T72" s="4">
        <v>0.2</v>
      </c>
      <c r="U72" s="3">
        <v>1.7310000000000001</v>
      </c>
      <c r="V72" s="2">
        <f>salestable[[#This Row],[Sales]] * (1 - salestable[[#This Row],[Discount]])</f>
        <v>3.6928000000000001</v>
      </c>
      <c r="W72" s="2">
        <f>salestable[[#This Row],[Sales]] * salestable[[#This Row],[Discount]]</f>
        <v>0.92320000000000002</v>
      </c>
      <c r="X72">
        <f>YEAR(salestable[[#This Row],[Order Date]])</f>
        <v>2016</v>
      </c>
      <c r="Y72" t="str">
        <f>TEXT(salestable[[#This Row],[Order Date]],"MMMM")</f>
        <v>September</v>
      </c>
      <c r="Z72" t="str">
        <f>"Q"&amp;ROUNDUP(MONTH(salestable[[#This Row],[Order Date]])/3,0)</f>
        <v>Q3</v>
      </c>
      <c r="AA72" t="str">
        <f>TEXT(salestable[[#This Row],[Order Date]], "ddd")</f>
        <v>Sun</v>
      </c>
    </row>
    <row r="73" spans="1:27"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s="3">
        <v>3</v>
      </c>
      <c r="T73" s="4">
        <v>0</v>
      </c>
      <c r="U73" s="3">
        <v>8.7629999999999999</v>
      </c>
      <c r="V73" s="2">
        <f>salestable[[#This Row],[Sales]] * (1 - salestable[[#This Row],[Discount]])</f>
        <v>19.05</v>
      </c>
      <c r="W73" s="2">
        <f>salestable[[#This Row],[Sales]] * salestable[[#This Row],[Discount]]</f>
        <v>0</v>
      </c>
      <c r="X73">
        <f>YEAR(salestable[[#This Row],[Order Date]])</f>
        <v>2017</v>
      </c>
      <c r="Y73" t="str">
        <f>TEXT(salestable[[#This Row],[Order Date]],"MMMM")</f>
        <v>September</v>
      </c>
      <c r="Z73" t="str">
        <f>"Q"&amp;ROUNDUP(MONTH(salestable[[#This Row],[Order Date]])/3,0)</f>
        <v>Q3</v>
      </c>
      <c r="AA73" t="str">
        <f>TEXT(salestable[[#This Row],[Order Date]], "ddd")</f>
        <v>Thu</v>
      </c>
    </row>
    <row r="74" spans="1:27"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s="3">
        <v>8</v>
      </c>
      <c r="T74" s="4">
        <v>0.2</v>
      </c>
      <c r="U74" s="3">
        <v>-114.3912</v>
      </c>
      <c r="V74" s="2">
        <f>salestable[[#This Row],[Sales]] * (1 - salestable[[#This Row],[Discount]])</f>
        <v>665.54880000000003</v>
      </c>
      <c r="W74" s="2">
        <f>salestable[[#This Row],[Sales]] * salestable[[#This Row],[Discount]]</f>
        <v>166.38720000000001</v>
      </c>
      <c r="X74">
        <f>YEAR(salestable[[#This Row],[Order Date]])</f>
        <v>2015</v>
      </c>
      <c r="Y74" t="str">
        <f>TEXT(salestable[[#This Row],[Order Date]],"MMMM")</f>
        <v>April</v>
      </c>
      <c r="Z74" t="str">
        <f>"Q"&amp;ROUNDUP(MONTH(salestable[[#This Row],[Order Date]])/3,0)</f>
        <v>Q2</v>
      </c>
      <c r="AA74" t="str">
        <f>TEXT(salestable[[#This Row],[Order Date]], "ddd")</f>
        <v>Sun</v>
      </c>
    </row>
    <row r="75" spans="1:27"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s="3">
        <v>2</v>
      </c>
      <c r="T75" s="4">
        <v>0.2</v>
      </c>
      <c r="U75" s="3">
        <v>1.2130000000000001</v>
      </c>
      <c r="V75" s="2">
        <f>salestable[[#This Row],[Sales]] * (1 - salestable[[#This Row],[Discount]])</f>
        <v>77.632000000000005</v>
      </c>
      <c r="W75" s="2">
        <f>salestable[[#This Row],[Sales]] * salestable[[#This Row],[Discount]]</f>
        <v>19.408000000000001</v>
      </c>
      <c r="X75">
        <f>YEAR(salestable[[#This Row],[Order Date]])</f>
        <v>2015</v>
      </c>
      <c r="Y75" t="str">
        <f>TEXT(salestable[[#This Row],[Order Date]],"MMMM")</f>
        <v>April</v>
      </c>
      <c r="Z75" t="str">
        <f>"Q"&amp;ROUNDUP(MONTH(salestable[[#This Row],[Order Date]])/3,0)</f>
        <v>Q2</v>
      </c>
      <c r="AA75" t="str">
        <f>TEXT(salestable[[#This Row],[Order Date]], "ddd")</f>
        <v>Sun</v>
      </c>
    </row>
    <row r="76" spans="1:27"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s="3">
        <v>1</v>
      </c>
      <c r="T76" s="4">
        <v>0.2</v>
      </c>
      <c r="U76" s="3">
        <v>-18.196000000000002</v>
      </c>
      <c r="V76" s="2">
        <f>salestable[[#This Row],[Sales]] * (1 - salestable[[#This Row],[Discount]])</f>
        <v>58.227200000000011</v>
      </c>
      <c r="W76" s="2">
        <f>salestable[[#This Row],[Sales]] * salestable[[#This Row],[Discount]]</f>
        <v>14.556800000000003</v>
      </c>
      <c r="X76">
        <f>YEAR(salestable[[#This Row],[Order Date]])</f>
        <v>2015</v>
      </c>
      <c r="Y76" t="str">
        <f>TEXT(salestable[[#This Row],[Order Date]],"MMMM")</f>
        <v>April</v>
      </c>
      <c r="Z76" t="str">
        <f>"Q"&amp;ROUNDUP(MONTH(salestable[[#This Row],[Order Date]])/3,0)</f>
        <v>Q2</v>
      </c>
      <c r="AA76" t="str">
        <f>TEXT(salestable[[#This Row],[Order Date]], "ddd")</f>
        <v>Sun</v>
      </c>
    </row>
    <row r="77" spans="1:27"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s="3">
        <v>3</v>
      </c>
      <c r="T77" s="4">
        <v>0.8</v>
      </c>
      <c r="U77" s="3">
        <v>-1.9343999999999999</v>
      </c>
      <c r="V77" s="2">
        <f>salestable[[#This Row],[Sales]] * (1 - salestable[[#This Row],[Discount]])</f>
        <v>0.24959999999999993</v>
      </c>
      <c r="W77" s="2">
        <f>salestable[[#This Row],[Sales]] * salestable[[#This Row],[Discount]]</f>
        <v>0.99840000000000007</v>
      </c>
      <c r="X77">
        <f>YEAR(salestable[[#This Row],[Order Date]])</f>
        <v>2017</v>
      </c>
      <c r="Y77" t="str">
        <f>TEXT(salestable[[#This Row],[Order Date]],"MMMM")</f>
        <v>December</v>
      </c>
      <c r="Z77" t="str">
        <f>"Q"&amp;ROUNDUP(MONTH(salestable[[#This Row],[Order Date]])/3,0)</f>
        <v>Q4</v>
      </c>
      <c r="AA77" t="str">
        <f>TEXT(salestable[[#This Row],[Order Date]], "ddd")</f>
        <v>Sat</v>
      </c>
    </row>
    <row r="78" spans="1:27"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s="3">
        <v>3</v>
      </c>
      <c r="T78" s="4">
        <v>0.6</v>
      </c>
      <c r="U78" s="3">
        <v>-5.8247999999999998</v>
      </c>
      <c r="V78" s="2">
        <f>salestable[[#This Row],[Sales]] * (1 - salestable[[#This Row],[Discount]])</f>
        <v>3.8832000000000004</v>
      </c>
      <c r="W78" s="2">
        <f>salestable[[#This Row],[Sales]] * salestable[[#This Row],[Discount]]</f>
        <v>5.8247999999999998</v>
      </c>
      <c r="X78">
        <f>YEAR(salestable[[#This Row],[Order Date]])</f>
        <v>2017</v>
      </c>
      <c r="Y78" t="str">
        <f>TEXT(salestable[[#This Row],[Order Date]],"MMMM")</f>
        <v>December</v>
      </c>
      <c r="Z78" t="str">
        <f>"Q"&amp;ROUNDUP(MONTH(salestable[[#This Row],[Order Date]])/3,0)</f>
        <v>Q4</v>
      </c>
      <c r="AA78" t="str">
        <f>TEXT(salestable[[#This Row],[Order Date]], "ddd")</f>
        <v>Sat</v>
      </c>
    </row>
    <row r="79" spans="1:27"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s="3">
        <v>3</v>
      </c>
      <c r="T79" s="4">
        <v>0.2</v>
      </c>
      <c r="U79" s="3">
        <v>2.7240000000000002</v>
      </c>
      <c r="V79" s="2">
        <f>salestable[[#This Row],[Sales]] * (1 - salestable[[#This Row],[Discount]])</f>
        <v>21.792000000000002</v>
      </c>
      <c r="W79" s="2">
        <f>salestable[[#This Row],[Sales]] * salestable[[#This Row],[Discount]]</f>
        <v>5.4480000000000004</v>
      </c>
      <c r="X79">
        <f>YEAR(salestable[[#This Row],[Order Date]])</f>
        <v>2017</v>
      </c>
      <c r="Y79" t="str">
        <f>TEXT(salestable[[#This Row],[Order Date]],"MMMM")</f>
        <v>December</v>
      </c>
      <c r="Z79" t="str">
        <f>"Q"&amp;ROUNDUP(MONTH(salestable[[#This Row],[Order Date]])/3,0)</f>
        <v>Q4</v>
      </c>
      <c r="AA79" t="str">
        <f>TEXT(salestable[[#This Row],[Order Date]], "ddd")</f>
        <v>Sat</v>
      </c>
    </row>
    <row r="80" spans="1:27"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s="3">
        <v>5</v>
      </c>
      <c r="T80" s="4">
        <v>0.6</v>
      </c>
      <c r="U80" s="3">
        <v>-14.475</v>
      </c>
      <c r="V80" s="2">
        <f>salestable[[#This Row],[Sales]] * (1 - salestable[[#This Row],[Discount]])</f>
        <v>7.7200000000000006</v>
      </c>
      <c r="W80" s="2">
        <f>salestable[[#This Row],[Sales]] * salestable[[#This Row],[Discount]]</f>
        <v>11.58</v>
      </c>
      <c r="X80">
        <f>YEAR(salestable[[#This Row],[Order Date]])</f>
        <v>2014</v>
      </c>
      <c r="Y80" t="str">
        <f>TEXT(salestable[[#This Row],[Order Date]],"MMMM")</f>
        <v>November</v>
      </c>
      <c r="Z80" t="str">
        <f>"Q"&amp;ROUNDUP(MONTH(salestable[[#This Row],[Order Date]])/3,0)</f>
        <v>Q4</v>
      </c>
      <c r="AA80" t="str">
        <f>TEXT(salestable[[#This Row],[Order Date]], "ddd")</f>
        <v>Wed</v>
      </c>
    </row>
    <row r="81" spans="1:27"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s="3">
        <v>1</v>
      </c>
      <c r="T81" s="4">
        <v>0</v>
      </c>
      <c r="U81" s="3">
        <v>56.203200000000002</v>
      </c>
      <c r="V81" s="2">
        <f>salestable[[#This Row],[Sales]] * (1 - salestable[[#This Row],[Discount]])</f>
        <v>208.16</v>
      </c>
      <c r="W81" s="2">
        <f>salestable[[#This Row],[Sales]] * salestable[[#This Row],[Discount]]</f>
        <v>0</v>
      </c>
      <c r="X81">
        <f>YEAR(salestable[[#This Row],[Order Date]])</f>
        <v>2016</v>
      </c>
      <c r="Y81" t="str">
        <f>TEXT(salestable[[#This Row],[Order Date]],"MMMM")</f>
        <v>June</v>
      </c>
      <c r="Z81" t="str">
        <f>"Q"&amp;ROUNDUP(MONTH(salestable[[#This Row],[Order Date]])/3,0)</f>
        <v>Q2</v>
      </c>
      <c r="AA81" t="str">
        <f>TEXT(salestable[[#This Row],[Order Date]], "ddd")</f>
        <v>Sun</v>
      </c>
    </row>
    <row r="82" spans="1:27"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s="3">
        <v>3</v>
      </c>
      <c r="T82" s="4">
        <v>0</v>
      </c>
      <c r="U82" s="3">
        <v>8.0351999999999997</v>
      </c>
      <c r="V82" s="2">
        <f>salestable[[#This Row],[Sales]] * (1 - salestable[[#This Row],[Discount]])</f>
        <v>16.739999999999998</v>
      </c>
      <c r="W82" s="2">
        <f>salestable[[#This Row],[Sales]] * salestable[[#This Row],[Discount]]</f>
        <v>0</v>
      </c>
      <c r="X82">
        <f>YEAR(salestable[[#This Row],[Order Date]])</f>
        <v>2016</v>
      </c>
      <c r="Y82" t="str">
        <f>TEXT(salestable[[#This Row],[Order Date]],"MMMM")</f>
        <v>June</v>
      </c>
      <c r="Z82" t="str">
        <f>"Q"&amp;ROUNDUP(MONTH(salestable[[#This Row],[Order Date]])/3,0)</f>
        <v>Q2</v>
      </c>
      <c r="AA82" t="str">
        <f>TEXT(salestable[[#This Row],[Order Date]], "ddd")</f>
        <v>Sun</v>
      </c>
    </row>
    <row r="83" spans="1:27"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s="3">
        <v>5</v>
      </c>
      <c r="T83" s="4">
        <v>0</v>
      </c>
      <c r="U83" s="3">
        <v>4.1719999999999997</v>
      </c>
      <c r="V83" s="2">
        <f>salestable[[#This Row],[Sales]] * (1 - salestable[[#This Row],[Discount]])</f>
        <v>14.9</v>
      </c>
      <c r="W83" s="2">
        <f>salestable[[#This Row],[Sales]] * salestable[[#This Row],[Discount]]</f>
        <v>0</v>
      </c>
      <c r="X83">
        <f>YEAR(salestable[[#This Row],[Order Date]])</f>
        <v>2014</v>
      </c>
      <c r="Y83" t="str">
        <f>TEXT(salestable[[#This Row],[Order Date]],"MMMM")</f>
        <v>October</v>
      </c>
      <c r="Z83" t="str">
        <f>"Q"&amp;ROUNDUP(MONTH(salestable[[#This Row],[Order Date]])/3,0)</f>
        <v>Q4</v>
      </c>
      <c r="AA83" t="str">
        <f>TEXT(salestable[[#This Row],[Order Date]], "ddd")</f>
        <v>Sun</v>
      </c>
    </row>
    <row r="84" spans="1:27"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s="3">
        <v>1</v>
      </c>
      <c r="T84" s="4">
        <v>0</v>
      </c>
      <c r="U84" s="3">
        <v>6.2031000000000001</v>
      </c>
      <c r="V84" s="2">
        <f>salestable[[#This Row],[Sales]] * (1 - salestable[[#This Row],[Discount]])</f>
        <v>21.39</v>
      </c>
      <c r="W84" s="2">
        <f>salestable[[#This Row],[Sales]] * salestable[[#This Row],[Discount]]</f>
        <v>0</v>
      </c>
      <c r="X84">
        <f>YEAR(salestable[[#This Row],[Order Date]])</f>
        <v>2014</v>
      </c>
      <c r="Y84" t="str">
        <f>TEXT(salestable[[#This Row],[Order Date]],"MMMM")</f>
        <v>October</v>
      </c>
      <c r="Z84" t="str">
        <f>"Q"&amp;ROUNDUP(MONTH(salestable[[#This Row],[Order Date]])/3,0)</f>
        <v>Q4</v>
      </c>
      <c r="AA84" t="str">
        <f>TEXT(salestable[[#This Row],[Order Date]], "ddd")</f>
        <v>Sun</v>
      </c>
    </row>
    <row r="85" spans="1:27"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s="3">
        <v>7</v>
      </c>
      <c r="T85" s="4">
        <v>0.2</v>
      </c>
      <c r="U85" s="3">
        <v>62.807499999999997</v>
      </c>
      <c r="V85" s="2">
        <f>salestable[[#This Row],[Sales]] * (1 - salestable[[#This Row],[Discount]])</f>
        <v>160.78720000000001</v>
      </c>
      <c r="W85" s="2">
        <f>salestable[[#This Row],[Sales]] * salestable[[#This Row],[Discount]]</f>
        <v>40.196800000000003</v>
      </c>
      <c r="X85">
        <f>YEAR(salestable[[#This Row],[Order Date]])</f>
        <v>2015</v>
      </c>
      <c r="Y85" t="str">
        <f>TEXT(salestable[[#This Row],[Order Date]],"MMMM")</f>
        <v>September</v>
      </c>
      <c r="Z85" t="str">
        <f>"Q"&amp;ROUNDUP(MONTH(salestable[[#This Row],[Order Date]])/3,0)</f>
        <v>Q3</v>
      </c>
      <c r="AA85" t="str">
        <f>TEXT(salestable[[#This Row],[Order Date]], "ddd")</f>
        <v>Thu</v>
      </c>
    </row>
    <row r="86" spans="1:27"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s="3">
        <v>3</v>
      </c>
      <c r="T86" s="4">
        <v>0.2</v>
      </c>
      <c r="U86" s="3">
        <v>-48.954900000000002</v>
      </c>
      <c r="V86" s="2">
        <f>salestable[[#This Row],[Sales]] * (1 - salestable[[#This Row],[Discount]])</f>
        <v>184.30080000000001</v>
      </c>
      <c r="W86" s="2">
        <f>salestable[[#This Row],[Sales]] * salestable[[#This Row],[Discount]]</f>
        <v>46.075200000000002</v>
      </c>
      <c r="X86">
        <f>YEAR(salestable[[#This Row],[Order Date]])</f>
        <v>2017</v>
      </c>
      <c r="Y86" t="str">
        <f>TEXT(salestable[[#This Row],[Order Date]],"MMMM")</f>
        <v>November</v>
      </c>
      <c r="Z86" t="str">
        <f>"Q"&amp;ROUNDUP(MONTH(salestable[[#This Row],[Order Date]])/3,0)</f>
        <v>Q4</v>
      </c>
      <c r="AA86" t="str">
        <f>TEXT(salestable[[#This Row],[Order Date]], "ddd")</f>
        <v>Mon</v>
      </c>
    </row>
    <row r="87" spans="1:27"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s="3">
        <v>2</v>
      </c>
      <c r="T87" s="4">
        <v>0</v>
      </c>
      <c r="U87" s="3">
        <v>33.215600000000002</v>
      </c>
      <c r="V87" s="2">
        <f>salestable[[#This Row],[Sales]] * (1 - salestable[[#This Row],[Discount]])</f>
        <v>301.95999999999998</v>
      </c>
      <c r="W87" s="2">
        <f>salestable[[#This Row],[Sales]] * salestable[[#This Row],[Discount]]</f>
        <v>0</v>
      </c>
      <c r="X87">
        <f>YEAR(salestable[[#This Row],[Order Date]])</f>
        <v>2017</v>
      </c>
      <c r="Y87" t="str">
        <f>TEXT(salestable[[#This Row],[Order Date]],"MMMM")</f>
        <v>May</v>
      </c>
      <c r="Z87" t="str">
        <f>"Q"&amp;ROUNDUP(MONTH(salestable[[#This Row],[Order Date]])/3,0)</f>
        <v>Q2</v>
      </c>
      <c r="AA87" t="str">
        <f>TEXT(salestable[[#This Row],[Order Date]], "ddd")</f>
        <v>Sun</v>
      </c>
    </row>
    <row r="88" spans="1:27"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s="3">
        <v>1</v>
      </c>
      <c r="T88" s="4">
        <v>0</v>
      </c>
      <c r="U88" s="3">
        <v>6.7965999999999998</v>
      </c>
      <c r="V88" s="2">
        <f>salestable[[#This Row],[Sales]] * (1 - salestable[[#This Row],[Discount]])</f>
        <v>19.989999999999998</v>
      </c>
      <c r="W88" s="2">
        <f>salestable[[#This Row],[Sales]] * salestable[[#This Row],[Discount]]</f>
        <v>0</v>
      </c>
      <c r="X88">
        <f>YEAR(salestable[[#This Row],[Order Date]])</f>
        <v>2017</v>
      </c>
      <c r="Y88" t="str">
        <f>TEXT(salestable[[#This Row],[Order Date]],"MMMM")</f>
        <v>October</v>
      </c>
      <c r="Z88" t="str">
        <f>"Q"&amp;ROUNDUP(MONTH(salestable[[#This Row],[Order Date]])/3,0)</f>
        <v>Q4</v>
      </c>
      <c r="AA88" t="str">
        <f>TEXT(salestable[[#This Row],[Order Date]], "ddd")</f>
        <v>Thu</v>
      </c>
    </row>
    <row r="89" spans="1:27"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s="3">
        <v>2</v>
      </c>
      <c r="T89" s="4">
        <v>0</v>
      </c>
      <c r="U89" s="3">
        <v>2.9567999999999999</v>
      </c>
      <c r="V89" s="2">
        <f>salestable[[#This Row],[Sales]] * (1 - salestable[[#This Row],[Discount]])</f>
        <v>6.16</v>
      </c>
      <c r="W89" s="2">
        <f>salestable[[#This Row],[Sales]] * salestable[[#This Row],[Discount]]</f>
        <v>0</v>
      </c>
      <c r="X89">
        <f>YEAR(salestable[[#This Row],[Order Date]])</f>
        <v>2017</v>
      </c>
      <c r="Y89" t="str">
        <f>TEXT(salestable[[#This Row],[Order Date]],"MMMM")</f>
        <v>October</v>
      </c>
      <c r="Z89" t="str">
        <f>"Q"&amp;ROUNDUP(MONTH(salestable[[#This Row],[Order Date]])/3,0)</f>
        <v>Q4</v>
      </c>
      <c r="AA89" t="str">
        <f>TEXT(salestable[[#This Row],[Order Date]], "ddd")</f>
        <v>Thu</v>
      </c>
    </row>
    <row r="90" spans="1:27"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s="3">
        <v>7</v>
      </c>
      <c r="T90" s="4">
        <v>0.2</v>
      </c>
      <c r="U90" s="3">
        <v>13.857200000000001</v>
      </c>
      <c r="V90" s="2">
        <f>salestable[[#This Row],[Sales]] * (1 - salestable[[#This Row],[Discount]])</f>
        <v>126.6944</v>
      </c>
      <c r="W90" s="2">
        <f>salestable[[#This Row],[Sales]] * salestable[[#This Row],[Discount]]</f>
        <v>31.6736</v>
      </c>
      <c r="X90">
        <f>YEAR(salestable[[#This Row],[Order Date]])</f>
        <v>2016</v>
      </c>
      <c r="Y90" t="str">
        <f>TEXT(salestable[[#This Row],[Order Date]],"MMMM")</f>
        <v>April</v>
      </c>
      <c r="Z90" t="str">
        <f>"Q"&amp;ROUNDUP(MONTH(salestable[[#This Row],[Order Date]])/3,0)</f>
        <v>Q2</v>
      </c>
      <c r="AA90" t="str">
        <f>TEXT(salestable[[#This Row],[Order Date]], "ddd")</f>
        <v>Tue</v>
      </c>
    </row>
    <row r="91" spans="1:27"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s="3">
        <v>3</v>
      </c>
      <c r="T91" s="4">
        <v>0</v>
      </c>
      <c r="U91" s="3">
        <v>6.633</v>
      </c>
      <c r="V91" s="2">
        <f>salestable[[#This Row],[Sales]] * (1 - salestable[[#This Row],[Discount]])</f>
        <v>20.100000000000001</v>
      </c>
      <c r="W91" s="2">
        <f>salestable[[#This Row],[Sales]] * salestable[[#This Row],[Discount]]</f>
        <v>0</v>
      </c>
      <c r="X91">
        <f>YEAR(salestable[[#This Row],[Order Date]])</f>
        <v>2016</v>
      </c>
      <c r="Y91" t="str">
        <f>TEXT(salestable[[#This Row],[Order Date]],"MMMM")</f>
        <v>September</v>
      </c>
      <c r="Z91" t="str">
        <f>"Q"&amp;ROUNDUP(MONTH(salestable[[#This Row],[Order Date]])/3,0)</f>
        <v>Q3</v>
      </c>
      <c r="AA91" t="str">
        <f>TEXT(salestable[[#This Row],[Order Date]], "ddd")</f>
        <v>Sat</v>
      </c>
    </row>
    <row r="92" spans="1:27"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s="3">
        <v>2</v>
      </c>
      <c r="T92" s="4">
        <v>0.2</v>
      </c>
      <c r="U92" s="3">
        <v>8.2782</v>
      </c>
      <c r="V92" s="2">
        <f>salestable[[#This Row],[Sales]] * (1 - salestable[[#This Row],[Discount]])</f>
        <v>58.867200000000004</v>
      </c>
      <c r="W92" s="2">
        <f>salestable[[#This Row],[Sales]] * salestable[[#This Row],[Discount]]</f>
        <v>14.716800000000001</v>
      </c>
      <c r="X92">
        <f>YEAR(salestable[[#This Row],[Order Date]])</f>
        <v>2016</v>
      </c>
      <c r="Y92" t="str">
        <f>TEXT(salestable[[#This Row],[Order Date]],"MMMM")</f>
        <v>September</v>
      </c>
      <c r="Z92" t="str">
        <f>"Q"&amp;ROUNDUP(MONTH(salestable[[#This Row],[Order Date]])/3,0)</f>
        <v>Q3</v>
      </c>
      <c r="AA92" t="str">
        <f>TEXT(salestable[[#This Row],[Order Date]], "ddd")</f>
        <v>Sat</v>
      </c>
    </row>
    <row r="93" spans="1:27"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s="3">
        <v>1</v>
      </c>
      <c r="T93" s="4">
        <v>0</v>
      </c>
      <c r="U93" s="3">
        <v>3.1103999999999998</v>
      </c>
      <c r="V93" s="2">
        <f>salestable[[#This Row],[Sales]] * (1 - salestable[[#This Row],[Discount]])</f>
        <v>6.48</v>
      </c>
      <c r="W93" s="2">
        <f>salestable[[#This Row],[Sales]] * salestable[[#This Row],[Discount]]</f>
        <v>0</v>
      </c>
      <c r="X93">
        <f>YEAR(salestable[[#This Row],[Order Date]])</f>
        <v>2016</v>
      </c>
      <c r="Y93" t="str">
        <f>TEXT(salestable[[#This Row],[Order Date]],"MMMM")</f>
        <v>September</v>
      </c>
      <c r="Z93" t="str">
        <f>"Q"&amp;ROUNDUP(MONTH(salestable[[#This Row],[Order Date]])/3,0)</f>
        <v>Q3</v>
      </c>
      <c r="AA93" t="str">
        <f>TEXT(salestable[[#This Row],[Order Date]], "ddd")</f>
        <v>Sat</v>
      </c>
    </row>
    <row r="94" spans="1:27"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s="3">
        <v>2</v>
      </c>
      <c r="T94" s="4">
        <v>0</v>
      </c>
      <c r="U94" s="3">
        <v>6.2207999999999997</v>
      </c>
      <c r="V94" s="2">
        <f>salestable[[#This Row],[Sales]] * (1 - salestable[[#This Row],[Discount]])</f>
        <v>12.96</v>
      </c>
      <c r="W94" s="2">
        <f>salestable[[#This Row],[Sales]] * salestable[[#This Row],[Discount]]</f>
        <v>0</v>
      </c>
      <c r="X94">
        <f>YEAR(salestable[[#This Row],[Order Date]])</f>
        <v>2015</v>
      </c>
      <c r="Y94" t="str">
        <f>TEXT(salestable[[#This Row],[Order Date]],"MMMM")</f>
        <v>January</v>
      </c>
      <c r="Z94" t="str">
        <f>"Q"&amp;ROUNDUP(MONTH(salestable[[#This Row],[Order Date]])/3,0)</f>
        <v>Q1</v>
      </c>
      <c r="AA94" t="str">
        <f>TEXT(salestable[[#This Row],[Order Date]], "ddd")</f>
        <v>Sat</v>
      </c>
    </row>
    <row r="95" spans="1:27"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s="3">
        <v>3</v>
      </c>
      <c r="T95" s="4">
        <v>0</v>
      </c>
      <c r="U95" s="3">
        <v>16.535399999999999</v>
      </c>
      <c r="V95" s="2">
        <f>salestable[[#This Row],[Sales]] * (1 - salestable[[#This Row],[Discount]])</f>
        <v>53.34</v>
      </c>
      <c r="W95" s="2">
        <f>salestable[[#This Row],[Sales]] * salestable[[#This Row],[Discount]]</f>
        <v>0</v>
      </c>
      <c r="X95">
        <f>YEAR(salestable[[#This Row],[Order Date]])</f>
        <v>2015</v>
      </c>
      <c r="Y95" t="str">
        <f>TEXT(salestable[[#This Row],[Order Date]],"MMMM")</f>
        <v>January</v>
      </c>
      <c r="Z95" t="str">
        <f>"Q"&amp;ROUNDUP(MONTH(salestable[[#This Row],[Order Date]])/3,0)</f>
        <v>Q1</v>
      </c>
      <c r="AA95" t="str">
        <f>TEXT(salestable[[#This Row],[Order Date]], "ddd")</f>
        <v>Sat</v>
      </c>
    </row>
    <row r="96" spans="1:27"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s="3">
        <v>2</v>
      </c>
      <c r="T96" s="4">
        <v>0</v>
      </c>
      <c r="U96" s="3">
        <v>16.150400000000001</v>
      </c>
      <c r="V96" s="2">
        <f>salestable[[#This Row],[Sales]] * (1 - salestable[[#This Row],[Discount]])</f>
        <v>32.96</v>
      </c>
      <c r="W96" s="2">
        <f>salestable[[#This Row],[Sales]] * salestable[[#This Row],[Discount]]</f>
        <v>0</v>
      </c>
      <c r="X96">
        <f>YEAR(salestable[[#This Row],[Order Date]])</f>
        <v>2015</v>
      </c>
      <c r="Y96" t="str">
        <f>TEXT(salestable[[#This Row],[Order Date]],"MMMM")</f>
        <v>January</v>
      </c>
      <c r="Z96" t="str">
        <f>"Q"&amp;ROUNDUP(MONTH(salestable[[#This Row],[Order Date]])/3,0)</f>
        <v>Q1</v>
      </c>
      <c r="AA96" t="str">
        <f>TEXT(salestable[[#This Row],[Order Date]], "ddd")</f>
        <v>Sat</v>
      </c>
    </row>
    <row r="97" spans="1:3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s="3">
        <v>1</v>
      </c>
      <c r="T97" s="4">
        <v>0.7</v>
      </c>
      <c r="U97" s="3">
        <v>-3.7879999999999998</v>
      </c>
      <c r="V97" s="2">
        <f>salestable[[#This Row],[Sales]] * (1 - salestable[[#This Row],[Discount]])</f>
        <v>1.7046000000000003</v>
      </c>
      <c r="W97" s="2">
        <f>salestable[[#This Row],[Sales]] * salestable[[#This Row],[Discount]]</f>
        <v>3.9773999999999998</v>
      </c>
      <c r="X97">
        <f>YEAR(salestable[[#This Row],[Order Date]])</f>
        <v>2017</v>
      </c>
      <c r="Y97" t="str">
        <f>TEXT(salestable[[#This Row],[Order Date]],"MMMM")</f>
        <v>November</v>
      </c>
      <c r="Z97" t="str">
        <f>"Q"&amp;ROUNDUP(MONTH(salestable[[#This Row],[Order Date]])/3,0)</f>
        <v>Q4</v>
      </c>
      <c r="AA97" t="str">
        <f>TEXT(salestable[[#This Row],[Order Date]], "ddd")</f>
        <v>Mon</v>
      </c>
    </row>
    <row r="98" spans="1:3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s="3">
        <v>7</v>
      </c>
      <c r="T98" s="4">
        <v>0</v>
      </c>
      <c r="U98" s="3">
        <v>40.5426</v>
      </c>
      <c r="V98" s="2">
        <f>salestable[[#This Row],[Sales]] * (1 - salestable[[#This Row],[Discount]])</f>
        <v>96.53</v>
      </c>
      <c r="W98" s="2">
        <f>salestable[[#This Row],[Sales]] * salestable[[#This Row],[Discount]]</f>
        <v>0</v>
      </c>
      <c r="X98">
        <f>YEAR(salestable[[#This Row],[Order Date]])</f>
        <v>2017</v>
      </c>
      <c r="Y98" t="str">
        <f>TEXT(salestable[[#This Row],[Order Date]],"MMMM")</f>
        <v>November</v>
      </c>
      <c r="Z98" t="str">
        <f>"Q"&amp;ROUNDUP(MONTH(salestable[[#This Row],[Order Date]])/3,0)</f>
        <v>Q4</v>
      </c>
      <c r="AA98" t="str">
        <f>TEXT(salestable[[#This Row],[Order Date]], "ddd")</f>
        <v>Thu</v>
      </c>
    </row>
    <row r="99" spans="1:3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s="3">
        <v>3</v>
      </c>
      <c r="T99" s="4">
        <v>0.2</v>
      </c>
      <c r="U99" s="3">
        <v>17.959199999999999</v>
      </c>
      <c r="V99" s="2">
        <f>salestable[[#This Row],[Sales]] * (1 - salestable[[#This Row],[Discount]])</f>
        <v>41.049599999999998</v>
      </c>
      <c r="W99" s="2">
        <f>salestable[[#This Row],[Sales]] * salestable[[#This Row],[Discount]]</f>
        <v>10.2624</v>
      </c>
      <c r="X99">
        <f>YEAR(salestable[[#This Row],[Order Date]])</f>
        <v>2017</v>
      </c>
      <c r="Y99" t="str">
        <f>TEXT(salestable[[#This Row],[Order Date]],"MMMM")</f>
        <v>June</v>
      </c>
      <c r="Z99" t="str">
        <f>"Q"&amp;ROUNDUP(MONTH(salestable[[#This Row],[Order Date]])/3,0)</f>
        <v>Q2</v>
      </c>
      <c r="AA99" t="str">
        <f>TEXT(salestable[[#This Row],[Order Date]], "ddd")</f>
        <v>Sat</v>
      </c>
    </row>
    <row r="100" spans="1:3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s="3">
        <v>6</v>
      </c>
      <c r="T100" s="4">
        <v>0</v>
      </c>
      <c r="U100" s="3">
        <v>22.5852</v>
      </c>
      <c r="V100" s="2">
        <f>salestable[[#This Row],[Sales]] * (1 - salestable[[#This Row],[Discount]])</f>
        <v>77.88</v>
      </c>
      <c r="W100" s="2">
        <f>salestable[[#This Row],[Sales]] * salestable[[#This Row],[Discount]]</f>
        <v>0</v>
      </c>
      <c r="X100">
        <f>YEAR(salestable[[#This Row],[Order Date]])</f>
        <v>2016</v>
      </c>
      <c r="Y100" t="str">
        <f>TEXT(salestable[[#This Row],[Order Date]],"MMMM")</f>
        <v>September</v>
      </c>
      <c r="Z100" t="str">
        <f>"Q"&amp;ROUNDUP(MONTH(salestable[[#This Row],[Order Date]])/3,0)</f>
        <v>Q3</v>
      </c>
      <c r="AA100" t="str">
        <f>TEXT(salestable[[#This Row],[Order Date]], "ddd")</f>
        <v>Tue</v>
      </c>
    </row>
    <row r="101" spans="1:3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s="3">
        <v>7</v>
      </c>
      <c r="T101" s="4">
        <v>0.2</v>
      </c>
      <c r="U101" s="3">
        <v>22.618400000000001</v>
      </c>
      <c r="V101" s="2">
        <f>salestable[[#This Row],[Sales]] * (1 - salestable[[#This Row],[Discount]])</f>
        <v>51.699199999999998</v>
      </c>
      <c r="W101" s="2">
        <f>salestable[[#This Row],[Sales]] * salestable[[#This Row],[Discount]]</f>
        <v>12.924799999999999</v>
      </c>
      <c r="X101">
        <f>YEAR(salestable[[#This Row],[Order Date]])</f>
        <v>2016</v>
      </c>
      <c r="Y101" t="str">
        <f>TEXT(salestable[[#This Row],[Order Date]],"MMMM")</f>
        <v>August</v>
      </c>
      <c r="Z101" t="str">
        <f>"Q"&amp;ROUNDUP(MONTH(salestable[[#This Row],[Order Date]])/3,0)</f>
        <v>Q3</v>
      </c>
      <c r="AA101" t="str">
        <f>TEXT(salestable[[#This Row],[Order Date]], "ddd")</f>
        <v>Mon</v>
      </c>
    </row>
    <row r="102" spans="1:3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s="3">
        <v>3</v>
      </c>
      <c r="T102" s="4">
        <v>0.2</v>
      </c>
      <c r="U102" s="3">
        <v>-10.7973</v>
      </c>
      <c r="V102" s="2">
        <f>salestable[[#This Row],[Sales]] * (1 - salestable[[#This Row],[Discount]])</f>
        <v>76.780799999999999</v>
      </c>
      <c r="W102" s="2">
        <f>salestable[[#This Row],[Sales]] * salestable[[#This Row],[Discount]]</f>
        <v>19.1952</v>
      </c>
      <c r="X102">
        <f>YEAR(salestable[[#This Row],[Order Date]])</f>
        <v>2016</v>
      </c>
      <c r="Y102" t="str">
        <f>TEXT(salestable[[#This Row],[Order Date]],"MMMM")</f>
        <v>August</v>
      </c>
      <c r="Z102" t="str">
        <f>"Q"&amp;ROUNDUP(MONTH(salestable[[#This Row],[Order Date]])/3,0)</f>
        <v>Q3</v>
      </c>
      <c r="AA102" t="str">
        <f>TEXT(salestable[[#This Row],[Order Date]], "ddd")</f>
        <v>Mon</v>
      </c>
    </row>
    <row r="103" spans="1:3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s="3">
        <v>3</v>
      </c>
      <c r="T103" s="4">
        <v>0.8</v>
      </c>
      <c r="U103" s="3">
        <v>-3.0396000000000001</v>
      </c>
      <c r="V103" s="2">
        <f>salestable[[#This Row],[Sales]] * (1 - salestable[[#This Row],[Discount]])</f>
        <v>0.35759999999999992</v>
      </c>
      <c r="W103" s="2">
        <f>salestable[[#This Row],[Sales]] * salestable[[#This Row],[Discount]]</f>
        <v>1.4304000000000001</v>
      </c>
      <c r="X103">
        <f>YEAR(salestable[[#This Row],[Order Date]])</f>
        <v>2016</v>
      </c>
      <c r="Y103" t="str">
        <f>TEXT(salestable[[#This Row],[Order Date]],"MMMM")</f>
        <v>August</v>
      </c>
      <c r="Z103" t="str">
        <f>"Q"&amp;ROUNDUP(MONTH(salestable[[#This Row],[Order Date]])/3,0)</f>
        <v>Q3</v>
      </c>
      <c r="AA103" t="str">
        <f>TEXT(salestable[[#This Row],[Order Date]], "ddd")</f>
        <v>Mon</v>
      </c>
    </row>
    <row r="104" spans="1:3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s="3">
        <v>4</v>
      </c>
      <c r="T104" s="4">
        <v>0</v>
      </c>
      <c r="U104" s="3">
        <v>11.720800000000001</v>
      </c>
      <c r="V104" s="2">
        <f>salestable[[#This Row],[Sales]] * (1 - salestable[[#This Row],[Discount]])</f>
        <v>23.92</v>
      </c>
      <c r="W104" s="2">
        <f>salestable[[#This Row],[Sales]] * salestable[[#This Row],[Discount]]</f>
        <v>0</v>
      </c>
      <c r="X104">
        <f>YEAR(salestable[[#This Row],[Order Date]])</f>
        <v>2016</v>
      </c>
      <c r="Y104" t="str">
        <f>TEXT(salestable[[#This Row],[Order Date]],"MMMM")</f>
        <v>December</v>
      </c>
      <c r="Z104" t="str">
        <f>"Q"&amp;ROUNDUP(MONTH(salestable[[#This Row],[Order Date]])/3,0)</f>
        <v>Q4</v>
      </c>
      <c r="AA104" t="str">
        <f>TEXT(salestable[[#This Row],[Order Date]], "ddd")</f>
        <v>Thu</v>
      </c>
    </row>
    <row r="105" spans="1:3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s="3">
        <v>6</v>
      </c>
      <c r="T105" s="4">
        <v>0.2</v>
      </c>
      <c r="U105" s="3">
        <v>-26.875800000000002</v>
      </c>
      <c r="V105" s="2">
        <f>salestable[[#This Row],[Sales]] * (1 - salestable[[#This Row],[Discount]])</f>
        <v>191.11680000000001</v>
      </c>
      <c r="W105" s="2">
        <f>salestable[[#This Row],[Sales]] * salestable[[#This Row],[Discount]]</f>
        <v>47.779200000000003</v>
      </c>
      <c r="X105">
        <f>YEAR(salestable[[#This Row],[Order Date]])</f>
        <v>2015</v>
      </c>
      <c r="Y105" t="str">
        <f>TEXT(salestable[[#This Row],[Order Date]],"MMMM")</f>
        <v>November</v>
      </c>
      <c r="Z105" t="str">
        <f>"Q"&amp;ROUNDUP(MONTH(salestable[[#This Row],[Order Date]])/3,0)</f>
        <v>Q4</v>
      </c>
      <c r="AA105" t="str">
        <f>TEXT(salestable[[#This Row],[Order Date]], "ddd")</f>
        <v>Fri</v>
      </c>
    </row>
    <row r="106" spans="1:3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s="3">
        <v>3</v>
      </c>
      <c r="T106" s="4">
        <v>0.2</v>
      </c>
      <c r="U106" s="3">
        <v>-3.8384999999999998</v>
      </c>
      <c r="V106" s="2">
        <f>salestable[[#This Row],[Sales]] * (1 - salestable[[#This Row],[Discount]])</f>
        <v>81.888000000000005</v>
      </c>
      <c r="W106" s="2">
        <f>salestable[[#This Row],[Sales]] * salestable[[#This Row],[Discount]]</f>
        <v>20.472000000000001</v>
      </c>
      <c r="X106">
        <f>YEAR(salestable[[#This Row],[Order Date]])</f>
        <v>2015</v>
      </c>
      <c r="Y106" t="str">
        <f>TEXT(salestable[[#This Row],[Order Date]],"MMMM")</f>
        <v>November</v>
      </c>
      <c r="Z106" t="str">
        <f>"Q"&amp;ROUNDUP(MONTH(salestable[[#This Row],[Order Date]])/3,0)</f>
        <v>Q4</v>
      </c>
      <c r="AA106" t="str">
        <f>TEXT(salestable[[#This Row],[Order Date]], "ddd")</f>
        <v>Fri</v>
      </c>
    </row>
    <row r="107" spans="1:3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s="3">
        <v>3</v>
      </c>
      <c r="T107" s="4">
        <v>0.7</v>
      </c>
      <c r="U107" s="3">
        <v>-25.817399999999999</v>
      </c>
      <c r="V107" s="2">
        <f>salestable[[#This Row],[Sales]] * (1 - salestable[[#This Row],[Discount]])</f>
        <v>11.0646</v>
      </c>
      <c r="W107" s="2">
        <f>salestable[[#This Row],[Sales]] * salestable[[#This Row],[Discount]]</f>
        <v>25.817399999999996</v>
      </c>
      <c r="X107">
        <f>YEAR(salestable[[#This Row],[Order Date]])</f>
        <v>2015</v>
      </c>
      <c r="Y107" t="str">
        <f>TEXT(salestable[[#This Row],[Order Date]],"MMMM")</f>
        <v>November</v>
      </c>
      <c r="Z107" t="str">
        <f>"Q"&amp;ROUNDUP(MONTH(salestable[[#This Row],[Order Date]])/3,0)</f>
        <v>Q4</v>
      </c>
      <c r="AA107" t="str">
        <f>TEXT(salestable[[#This Row],[Order Date]], "ddd")</f>
        <v>Fri</v>
      </c>
    </row>
    <row r="108" spans="1:3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s="3">
        <v>8</v>
      </c>
      <c r="T108" s="4">
        <v>0.2</v>
      </c>
      <c r="U108" s="3">
        <v>17.601600000000001</v>
      </c>
      <c r="V108" s="2">
        <f>salestable[[#This Row],[Sales]] * (1 - salestable[[#This Row],[Discount]])</f>
        <v>59.2896</v>
      </c>
      <c r="W108" s="2">
        <f>salestable[[#This Row],[Sales]] * salestable[[#This Row],[Discount]]</f>
        <v>14.8224</v>
      </c>
      <c r="X108">
        <f>YEAR(salestable[[#This Row],[Order Date]])</f>
        <v>2017</v>
      </c>
      <c r="Y108" t="str">
        <f>TEXT(salestable[[#This Row],[Order Date]],"MMMM")</f>
        <v>November</v>
      </c>
      <c r="Z108" t="str">
        <f>"Q"&amp;ROUNDUP(MONTH(salestable[[#This Row],[Order Date]])/3,0)</f>
        <v>Q4</v>
      </c>
      <c r="AA108" t="str">
        <f>TEXT(salestable[[#This Row],[Order Date]], "ddd")</f>
        <v>Thu</v>
      </c>
    </row>
    <row r="109" spans="1:3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s="3">
        <v>1</v>
      </c>
      <c r="T109" s="4">
        <v>0.2</v>
      </c>
      <c r="U109" s="3">
        <v>2.0994000000000002</v>
      </c>
      <c r="V109" s="2">
        <f>salestable[[#This Row],[Sales]] * (1 - salestable[[#This Row],[Discount]])</f>
        <v>22.393600000000003</v>
      </c>
      <c r="W109" s="2">
        <f>salestable[[#This Row],[Sales]] * salestable[[#This Row],[Discount]]</f>
        <v>5.5984000000000007</v>
      </c>
      <c r="X109">
        <f>YEAR(salestable[[#This Row],[Order Date]])</f>
        <v>2017</v>
      </c>
      <c r="Y109" t="str">
        <f>TEXT(salestable[[#This Row],[Order Date]],"MMMM")</f>
        <v>November</v>
      </c>
      <c r="Z109" t="str">
        <f>"Q"&amp;ROUNDUP(MONTH(salestable[[#This Row],[Order Date]])/3,0)</f>
        <v>Q4</v>
      </c>
      <c r="AA109" t="str">
        <f>TEXT(salestable[[#This Row],[Order Date]], "ddd")</f>
        <v>Thu</v>
      </c>
    </row>
    <row r="110" spans="1:3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s="3">
        <v>1</v>
      </c>
      <c r="T110" s="4">
        <v>0.2</v>
      </c>
      <c r="U110" s="3">
        <v>1.0738000000000001</v>
      </c>
      <c r="V110" s="2">
        <f>salestable[[#This Row],[Sales]] * (1 - salestable[[#This Row],[Discount]])</f>
        <v>2.6432000000000002</v>
      </c>
      <c r="W110" s="2">
        <f>salestable[[#This Row],[Sales]] * salestable[[#This Row],[Discount]]</f>
        <v>0.66080000000000005</v>
      </c>
      <c r="X110">
        <f>YEAR(salestable[[#This Row],[Order Date]])</f>
        <v>2017</v>
      </c>
      <c r="Y110" t="str">
        <f>TEXT(salestable[[#This Row],[Order Date]],"MMMM")</f>
        <v>November</v>
      </c>
      <c r="Z110" t="str">
        <f>"Q"&amp;ROUNDUP(MONTH(salestable[[#This Row],[Order Date]])/3,0)</f>
        <v>Q4</v>
      </c>
      <c r="AA110" t="str">
        <f>TEXT(salestable[[#This Row],[Order Date]], "ddd")</f>
        <v>Thu</v>
      </c>
    </row>
    <row r="111" spans="1:3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s="3">
        <v>5</v>
      </c>
      <c r="T111" s="4">
        <v>0.2</v>
      </c>
      <c r="U111" s="3">
        <v>67.992000000000004</v>
      </c>
      <c r="V111" s="2">
        <f>salestable[[#This Row],[Sales]] * (1 - salestable[[#This Row],[Discount]])</f>
        <v>271.96800000000002</v>
      </c>
      <c r="W111" s="2">
        <f>salestable[[#This Row],[Sales]] * salestable[[#This Row],[Discount]]</f>
        <v>67.992000000000004</v>
      </c>
      <c r="X111">
        <f>YEAR(salestable[[#This Row],[Order Date]])</f>
        <v>2015</v>
      </c>
      <c r="Y111" t="str">
        <f>TEXT(salestable[[#This Row],[Order Date]],"MMMM")</f>
        <v>October</v>
      </c>
      <c r="Z111" t="str">
        <f>"Q"&amp;ROUNDUP(MONTH(salestable[[#This Row],[Order Date]])/3,0)</f>
        <v>Q4</v>
      </c>
      <c r="AA111" t="str">
        <f>TEXT(salestable[[#This Row],[Order Date]], "ddd")</f>
        <v>Thu</v>
      </c>
      <c r="AC111" s="6"/>
      <c r="AD111" s="6" t="s">
        <v>10941</v>
      </c>
      <c r="AE111" s="6" t="s">
        <v>10942</v>
      </c>
    </row>
    <row r="112" spans="1:3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s="3">
        <v>2</v>
      </c>
      <c r="T112" s="4">
        <v>0</v>
      </c>
      <c r="U112" s="3">
        <v>10.909599999999999</v>
      </c>
      <c r="V112" s="2">
        <f>salestable[[#This Row],[Sales]] * (1 - salestable[[#This Row],[Discount]])</f>
        <v>41.96</v>
      </c>
      <c r="W112" s="2">
        <f>salestable[[#This Row],[Sales]] * salestable[[#This Row],[Discount]]</f>
        <v>0</v>
      </c>
      <c r="X112">
        <f>YEAR(salestable[[#This Row],[Order Date]])</f>
        <v>2017</v>
      </c>
      <c r="Y112" t="str">
        <f>TEXT(salestable[[#This Row],[Order Date]],"MMMM")</f>
        <v>December</v>
      </c>
      <c r="Z112" t="str">
        <f>"Q"&amp;ROUNDUP(MONTH(salestable[[#This Row],[Order Date]])/3,0)</f>
        <v>Q4</v>
      </c>
      <c r="AA112" t="str">
        <f>TEXT(salestable[[#This Row],[Order Date]], "ddd")</f>
        <v>Mon</v>
      </c>
      <c r="AC112" s="7">
        <v>2</v>
      </c>
      <c r="AD112" s="7" t="s">
        <v>10943</v>
      </c>
      <c r="AE112" s="7">
        <f>SUM(salestable[Adjusted sales])</f>
        <v>1974618.725958966</v>
      </c>
    </row>
    <row r="113" spans="1:3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s="3">
        <v>2</v>
      </c>
      <c r="T113" s="4">
        <v>0</v>
      </c>
      <c r="U113" s="3">
        <v>22.788</v>
      </c>
      <c r="V113" s="2">
        <f>salestable[[#This Row],[Sales]] * (1 - salestable[[#This Row],[Discount]])</f>
        <v>75.959999999999994</v>
      </c>
      <c r="W113" s="2">
        <f>salestable[[#This Row],[Sales]] * salestable[[#This Row],[Discount]]</f>
        <v>0</v>
      </c>
      <c r="X113">
        <f>YEAR(salestable[[#This Row],[Order Date]])</f>
        <v>2016</v>
      </c>
      <c r="Y113" t="str">
        <f>TEXT(salestable[[#This Row],[Order Date]],"MMMM")</f>
        <v>November</v>
      </c>
      <c r="Z113" t="str">
        <f>"Q"&amp;ROUNDUP(MONTH(salestable[[#This Row],[Order Date]])/3,0)</f>
        <v>Q4</v>
      </c>
      <c r="AA113" t="str">
        <f>TEXT(salestable[[#This Row],[Order Date]], "ddd")</f>
        <v>Thu</v>
      </c>
      <c r="AC113" s="7">
        <v>3</v>
      </c>
      <c r="AD113" s="7" t="s">
        <v>10944</v>
      </c>
      <c r="AE113" s="7">
        <f>AVERAGE(salestable[Adjusted sales])</f>
        <v>197.58042084840565</v>
      </c>
    </row>
    <row r="114" spans="1:3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s="3">
        <v>6</v>
      </c>
      <c r="T114" s="4">
        <v>0</v>
      </c>
      <c r="U114" s="3">
        <v>13.3476</v>
      </c>
      <c r="V114" s="2">
        <f>salestable[[#This Row],[Sales]] * (1 - salestable[[#This Row],[Discount]])</f>
        <v>27.24</v>
      </c>
      <c r="W114" s="2">
        <f>salestable[[#This Row],[Sales]] * salestable[[#This Row],[Discount]]</f>
        <v>0</v>
      </c>
      <c r="X114">
        <f>YEAR(salestable[[#This Row],[Order Date]])</f>
        <v>2016</v>
      </c>
      <c r="Y114" t="str">
        <f>TEXT(salestable[[#This Row],[Order Date]],"MMMM")</f>
        <v>November</v>
      </c>
      <c r="Z114" t="str">
        <f>"Q"&amp;ROUNDUP(MONTH(salestable[[#This Row],[Order Date]])/3,0)</f>
        <v>Q4</v>
      </c>
      <c r="AA114" t="str">
        <f>TEXT(salestable[[#This Row],[Order Date]], "ddd")</f>
        <v>Thu</v>
      </c>
      <c r="AC114" s="7">
        <v>4</v>
      </c>
      <c r="AD114" s="7" t="s">
        <v>10945</v>
      </c>
      <c r="AE114" s="7">
        <f>SUM(salestable[discount amount])</f>
        <v>322582.13434100035</v>
      </c>
    </row>
    <row r="115" spans="1:3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s="3">
        <v>14</v>
      </c>
      <c r="T115" s="4">
        <v>0.2</v>
      </c>
      <c r="U115" s="3">
        <v>14.534800000000001</v>
      </c>
      <c r="V115" s="2">
        <f>salestable[[#This Row],[Sales]] * (1 - salestable[[#This Row],[Discount]])</f>
        <v>32.076799999999999</v>
      </c>
      <c r="W115" s="2">
        <f>salestable[[#This Row],[Sales]] * salestable[[#This Row],[Discount]]</f>
        <v>8.0191999999999997</v>
      </c>
      <c r="X115">
        <f>YEAR(salestable[[#This Row],[Order Date]])</f>
        <v>2014</v>
      </c>
      <c r="Y115" t="str">
        <f>TEXT(salestable[[#This Row],[Order Date]],"MMMM")</f>
        <v>August</v>
      </c>
      <c r="Z115" t="str">
        <f>"Q"&amp;ROUNDUP(MONTH(salestable[[#This Row],[Order Date]])/3,0)</f>
        <v>Q3</v>
      </c>
      <c r="AA115" t="str">
        <f>TEXT(salestable[[#This Row],[Order Date]], "ddd")</f>
        <v>Mon</v>
      </c>
      <c r="AC115" s="7">
        <v>5</v>
      </c>
      <c r="AD115" s="7" t="s">
        <v>10946</v>
      </c>
      <c r="AE115" s="7">
        <f>COUNTA(salestable[Order ID])</f>
        <v>9994</v>
      </c>
    </row>
    <row r="116" spans="1:3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s="3">
        <v>2</v>
      </c>
      <c r="T116" s="4">
        <v>0.2</v>
      </c>
      <c r="U116" s="3">
        <v>1.6519999999999999</v>
      </c>
      <c r="V116" s="2">
        <f>salestable[[#This Row],[Sales]] * (1 - salestable[[#This Row],[Discount]])</f>
        <v>3.7759999999999998</v>
      </c>
      <c r="W116" s="2">
        <f>salestable[[#This Row],[Sales]] * salestable[[#This Row],[Discount]]</f>
        <v>0.94399999999999995</v>
      </c>
      <c r="X116">
        <f>YEAR(salestable[[#This Row],[Order Date]])</f>
        <v>2014</v>
      </c>
      <c r="Y116" t="str">
        <f>TEXT(salestable[[#This Row],[Order Date]],"MMMM")</f>
        <v>August</v>
      </c>
      <c r="Z116" t="str">
        <f>"Q"&amp;ROUNDUP(MONTH(salestable[[#This Row],[Order Date]])/3,0)</f>
        <v>Q3</v>
      </c>
      <c r="AA116" t="str">
        <f>TEXT(salestable[[#This Row],[Order Date]], "ddd")</f>
        <v>Mon</v>
      </c>
    </row>
    <row r="117" spans="1:3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s="3">
        <v>3</v>
      </c>
      <c r="T117" s="4">
        <v>0.2</v>
      </c>
      <c r="U117" s="3">
        <v>7.4924999999999997</v>
      </c>
      <c r="V117" s="2">
        <f>salestable[[#This Row],[Sales]] * (1 - salestable[[#This Row],[Discount]])</f>
        <v>19.180800000000001</v>
      </c>
      <c r="W117" s="2">
        <f>salestable[[#This Row],[Sales]] * salestable[[#This Row],[Discount]]</f>
        <v>4.7952000000000004</v>
      </c>
      <c r="X117">
        <f>YEAR(salestable[[#This Row],[Order Date]])</f>
        <v>2014</v>
      </c>
      <c r="Y117" t="str">
        <f>TEXT(salestable[[#This Row],[Order Date]],"MMMM")</f>
        <v>August</v>
      </c>
      <c r="Z117" t="str">
        <f>"Q"&amp;ROUNDUP(MONTH(salestable[[#This Row],[Order Date]])/3,0)</f>
        <v>Q3</v>
      </c>
      <c r="AA117" t="str">
        <f>TEXT(salestable[[#This Row],[Order Date]], "ddd")</f>
        <v>Mon</v>
      </c>
    </row>
    <row r="118" spans="1:3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s="3">
        <v>6</v>
      </c>
      <c r="T118" s="4">
        <v>0.2</v>
      </c>
      <c r="U118" s="3">
        <v>44.031599999999997</v>
      </c>
      <c r="V118" s="2">
        <f>salestable[[#This Row],[Sales]] * (1 - salestable[[#This Row],[Discount]])</f>
        <v>104.3712</v>
      </c>
      <c r="W118" s="2">
        <f>salestable[[#This Row],[Sales]] * salestable[[#This Row],[Discount]]</f>
        <v>26.0928</v>
      </c>
      <c r="X118">
        <f>YEAR(salestable[[#This Row],[Order Date]])</f>
        <v>2014</v>
      </c>
      <c r="Y118" t="str">
        <f>TEXT(salestable[[#This Row],[Order Date]],"MMMM")</f>
        <v>August</v>
      </c>
      <c r="Z118" t="str">
        <f>"Q"&amp;ROUNDUP(MONTH(salestable[[#This Row],[Order Date]])/3,0)</f>
        <v>Q3</v>
      </c>
      <c r="AA118" t="str">
        <f>TEXT(salestable[[#This Row],[Order Date]], "ddd")</f>
        <v>Mon</v>
      </c>
    </row>
    <row r="119" spans="1:3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s="3">
        <v>3</v>
      </c>
      <c r="T119" s="4">
        <v>0</v>
      </c>
      <c r="U119" s="3">
        <v>165.38130000000001</v>
      </c>
      <c r="V119" s="2">
        <f>salestable[[#This Row],[Sales]] * (1 - salestable[[#This Row],[Discount]])</f>
        <v>787.53</v>
      </c>
      <c r="W119" s="2">
        <f>salestable[[#This Row],[Sales]] * salestable[[#This Row],[Discount]]</f>
        <v>0</v>
      </c>
      <c r="X119">
        <f>YEAR(salestable[[#This Row],[Order Date]])</f>
        <v>2015</v>
      </c>
      <c r="Y119" t="str">
        <f>TEXT(salestable[[#This Row],[Order Date]],"MMMM")</f>
        <v>March</v>
      </c>
      <c r="Z119" t="str">
        <f>"Q"&amp;ROUNDUP(MONTH(salestable[[#This Row],[Order Date]])/3,0)</f>
        <v>Q1</v>
      </c>
      <c r="AA119" t="str">
        <f>TEXT(salestable[[#This Row],[Order Date]], "ddd")</f>
        <v>Mon</v>
      </c>
    </row>
    <row r="120" spans="1:3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s="3">
        <v>1</v>
      </c>
      <c r="T120" s="4">
        <v>0.7</v>
      </c>
      <c r="U120" s="3">
        <v>-115.71559999999999</v>
      </c>
      <c r="V120" s="2">
        <f>salestable[[#This Row],[Sales]] * (1 - salestable[[#This Row],[Discount]])</f>
        <v>47.338200000000008</v>
      </c>
      <c r="W120" s="2">
        <f>salestable[[#This Row],[Sales]] * salestable[[#This Row],[Discount]]</f>
        <v>110.4558</v>
      </c>
      <c r="X120">
        <f>YEAR(salestable[[#This Row],[Order Date]])</f>
        <v>2015</v>
      </c>
      <c r="Y120" t="str">
        <f>TEXT(salestable[[#This Row],[Order Date]],"MMMM")</f>
        <v>April</v>
      </c>
      <c r="Z120" t="str">
        <f>"Q"&amp;ROUNDUP(MONTH(salestable[[#This Row],[Order Date]])/3,0)</f>
        <v>Q2</v>
      </c>
      <c r="AA120" t="str">
        <f>TEXT(salestable[[#This Row],[Order Date]], "ddd")</f>
        <v>Sun</v>
      </c>
    </row>
    <row r="121" spans="1:3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s="3">
        <v>3</v>
      </c>
      <c r="T121" s="4">
        <v>0</v>
      </c>
      <c r="U121" s="3">
        <v>18.345600000000001</v>
      </c>
      <c r="V121" s="2">
        <f>salestable[[#This Row],[Sales]] * (1 - salestable[[#This Row],[Discount]])</f>
        <v>47.04</v>
      </c>
      <c r="W121" s="2">
        <f>salestable[[#This Row],[Sales]] * salestable[[#This Row],[Discount]]</f>
        <v>0</v>
      </c>
      <c r="X121">
        <f>YEAR(salestable[[#This Row],[Order Date]])</f>
        <v>2016</v>
      </c>
      <c r="Y121" t="str">
        <f>TEXT(salestable[[#This Row],[Order Date]],"MMMM")</f>
        <v>June</v>
      </c>
      <c r="Z121" t="str">
        <f>"Q"&amp;ROUNDUP(MONTH(salestable[[#This Row],[Order Date]])/3,0)</f>
        <v>Q2</v>
      </c>
      <c r="AA121" t="str">
        <f>TEXT(salestable[[#This Row],[Order Date]], "ddd")</f>
        <v>Sun</v>
      </c>
    </row>
    <row r="122" spans="1:3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s="3">
        <v>4</v>
      </c>
      <c r="T122" s="4">
        <v>0</v>
      </c>
      <c r="U122" s="3">
        <v>13.878</v>
      </c>
      <c r="V122" s="2">
        <f>salestable[[#This Row],[Sales]] * (1 - salestable[[#This Row],[Discount]])</f>
        <v>30.84</v>
      </c>
      <c r="W122" s="2">
        <f>salestable[[#This Row],[Sales]] * salestable[[#This Row],[Discount]]</f>
        <v>0</v>
      </c>
      <c r="X122">
        <f>YEAR(salestable[[#This Row],[Order Date]])</f>
        <v>2016</v>
      </c>
      <c r="Y122" t="str">
        <f>TEXT(salestable[[#This Row],[Order Date]],"MMMM")</f>
        <v>June</v>
      </c>
      <c r="Z122" t="str">
        <f>"Q"&amp;ROUNDUP(MONTH(salestable[[#This Row],[Order Date]])/3,0)</f>
        <v>Q2</v>
      </c>
      <c r="AA122" t="str">
        <f>TEXT(salestable[[#This Row],[Order Date]], "ddd")</f>
        <v>Sun</v>
      </c>
    </row>
    <row r="123" spans="1:3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s="3">
        <v>6</v>
      </c>
      <c r="T123" s="4">
        <v>0</v>
      </c>
      <c r="U123" s="3">
        <v>63.436799999999998</v>
      </c>
      <c r="V123" s="2">
        <f>salestable[[#This Row],[Sales]] * (1 - salestable[[#This Row],[Discount]])</f>
        <v>226.56</v>
      </c>
      <c r="W123" s="2">
        <f>salestable[[#This Row],[Sales]] * salestable[[#This Row],[Discount]]</f>
        <v>0</v>
      </c>
      <c r="X123">
        <f>YEAR(salestable[[#This Row],[Order Date]])</f>
        <v>2016</v>
      </c>
      <c r="Y123" t="str">
        <f>TEXT(salestable[[#This Row],[Order Date]],"MMMM")</f>
        <v>June</v>
      </c>
      <c r="Z123" t="str">
        <f>"Q"&amp;ROUNDUP(MONTH(salestable[[#This Row],[Order Date]])/3,0)</f>
        <v>Q2</v>
      </c>
      <c r="AA123" t="str">
        <f>TEXT(salestable[[#This Row],[Order Date]], "ddd")</f>
        <v>Sun</v>
      </c>
    </row>
    <row r="124" spans="1:3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s="3">
        <v>9</v>
      </c>
      <c r="T124" s="4">
        <v>0</v>
      </c>
      <c r="U124" s="3">
        <v>51.759</v>
      </c>
      <c r="V124" s="2">
        <f>salestable[[#This Row],[Sales]] * (1 - salestable[[#This Row],[Discount]])</f>
        <v>115.02</v>
      </c>
      <c r="W124" s="2">
        <f>salestable[[#This Row],[Sales]] * salestable[[#This Row],[Discount]]</f>
        <v>0</v>
      </c>
      <c r="X124">
        <f>YEAR(salestable[[#This Row],[Order Date]])</f>
        <v>2016</v>
      </c>
      <c r="Y124" t="str">
        <f>TEXT(salestable[[#This Row],[Order Date]],"MMMM")</f>
        <v>June</v>
      </c>
      <c r="Z124" t="str">
        <f>"Q"&amp;ROUNDUP(MONTH(salestable[[#This Row],[Order Date]])/3,0)</f>
        <v>Q2</v>
      </c>
      <c r="AA124" t="str">
        <f>TEXT(salestable[[#This Row],[Order Date]], "ddd")</f>
        <v>Sun</v>
      </c>
    </row>
    <row r="125" spans="1:3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s="3">
        <v>7</v>
      </c>
      <c r="T125" s="4">
        <v>0</v>
      </c>
      <c r="U125" s="3">
        <v>19.7316</v>
      </c>
      <c r="V125" s="2">
        <f>salestable[[#This Row],[Sales]] * (1 - salestable[[#This Row],[Discount]])</f>
        <v>68.040000000000006</v>
      </c>
      <c r="W125" s="2">
        <f>salestable[[#This Row],[Sales]] * salestable[[#This Row],[Discount]]</f>
        <v>0</v>
      </c>
      <c r="X125">
        <f>YEAR(salestable[[#This Row],[Order Date]])</f>
        <v>2016</v>
      </c>
      <c r="Y125" t="str">
        <f>TEXT(salestable[[#This Row],[Order Date]],"MMMM")</f>
        <v>June</v>
      </c>
      <c r="Z125" t="str">
        <f>"Q"&amp;ROUNDUP(MONTH(salestable[[#This Row],[Order Date]])/3,0)</f>
        <v>Q2</v>
      </c>
      <c r="AA125" t="str">
        <f>TEXT(salestable[[#This Row],[Order Date]], "ddd")</f>
        <v>Sun</v>
      </c>
    </row>
    <row r="126" spans="1:3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s="3">
        <v>3</v>
      </c>
      <c r="T126" s="4">
        <v>0.3</v>
      </c>
      <c r="U126" s="3">
        <v>-8.5793999999999997</v>
      </c>
      <c r="V126" s="2">
        <f>salestable[[#This Row],[Sales]] * (1 - salestable[[#This Row],[Discount]])</f>
        <v>420.39059999999995</v>
      </c>
      <c r="W126" s="2">
        <f>salestable[[#This Row],[Sales]] * salestable[[#This Row],[Discount]]</f>
        <v>180.16739999999999</v>
      </c>
      <c r="X126">
        <f>YEAR(salestable[[#This Row],[Order Date]])</f>
        <v>2014</v>
      </c>
      <c r="Y126" t="str">
        <f>TEXT(salestable[[#This Row],[Order Date]],"MMMM")</f>
        <v>December</v>
      </c>
      <c r="Z126" t="str">
        <f>"Q"&amp;ROUNDUP(MONTH(salestable[[#This Row],[Order Date]])/3,0)</f>
        <v>Q4</v>
      </c>
      <c r="AA126" t="str">
        <f>TEXT(salestable[[#This Row],[Order Date]], "ddd")</f>
        <v>Fri</v>
      </c>
    </row>
    <row r="127" spans="1:3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s="3">
        <v>6</v>
      </c>
      <c r="T127" s="4">
        <v>0.5</v>
      </c>
      <c r="U127" s="3">
        <v>-407.68200000000002</v>
      </c>
      <c r="V127" s="2">
        <f>salestable[[#This Row],[Sales]] * (1 - salestable[[#This Row],[Discount]])</f>
        <v>308.85000000000002</v>
      </c>
      <c r="W127" s="2">
        <f>salestable[[#This Row],[Sales]] * salestable[[#This Row],[Discount]]</f>
        <v>308.85000000000002</v>
      </c>
      <c r="X127">
        <f>YEAR(salestable[[#This Row],[Order Date]])</f>
        <v>2014</v>
      </c>
      <c r="Y127" t="str">
        <f>TEXT(salestable[[#This Row],[Order Date]],"MMMM")</f>
        <v>September</v>
      </c>
      <c r="Z127" t="str">
        <f>"Q"&amp;ROUNDUP(MONTH(salestable[[#This Row],[Order Date]])/3,0)</f>
        <v>Q3</v>
      </c>
      <c r="AA127" t="str">
        <f>TEXT(salestable[[#This Row],[Order Date]], "ddd")</f>
        <v>Sat</v>
      </c>
    </row>
    <row r="128" spans="1:3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s="3">
        <v>2</v>
      </c>
      <c r="T128" s="4">
        <v>0.7</v>
      </c>
      <c r="U128" s="3">
        <v>-1.8308</v>
      </c>
      <c r="V128" s="2">
        <f>salestable[[#This Row],[Sales]] * (1 - salestable[[#This Row],[Discount]])</f>
        <v>0.71640000000000004</v>
      </c>
      <c r="W128" s="2">
        <f>salestable[[#This Row],[Sales]] * salestable[[#This Row],[Discount]]</f>
        <v>1.6715999999999998</v>
      </c>
      <c r="X128">
        <f>YEAR(salestable[[#This Row],[Order Date]])</f>
        <v>2017</v>
      </c>
      <c r="Y128" t="str">
        <f>TEXT(salestable[[#This Row],[Order Date]],"MMMM")</f>
        <v>November</v>
      </c>
      <c r="Z128" t="str">
        <f>"Q"&amp;ROUNDUP(MONTH(salestable[[#This Row],[Order Date]])/3,0)</f>
        <v>Q4</v>
      </c>
      <c r="AA128" t="str">
        <f>TEXT(salestable[[#This Row],[Order Date]], "ddd")</f>
        <v>Sun</v>
      </c>
    </row>
    <row r="129" spans="1:27"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s="3">
        <v>7</v>
      </c>
      <c r="T129" s="4">
        <v>0.2</v>
      </c>
      <c r="U129" s="3">
        <v>30.498999999999999</v>
      </c>
      <c r="V129" s="2">
        <f>salestable[[#This Row],[Sales]] * (1 - salestable[[#This Row],[Discount]])</f>
        <v>195.1936</v>
      </c>
      <c r="W129" s="2">
        <f>salestable[[#This Row],[Sales]] * salestable[[#This Row],[Discount]]</f>
        <v>48.798400000000001</v>
      </c>
      <c r="X129">
        <f>YEAR(salestable[[#This Row],[Order Date]])</f>
        <v>2017</v>
      </c>
      <c r="Y129" t="str">
        <f>TEXT(salestable[[#This Row],[Order Date]],"MMMM")</f>
        <v>November</v>
      </c>
      <c r="Z129" t="str">
        <f>"Q"&amp;ROUNDUP(MONTH(salestable[[#This Row],[Order Date]])/3,0)</f>
        <v>Q4</v>
      </c>
      <c r="AA129" t="str">
        <f>TEXT(salestable[[#This Row],[Order Date]], "ddd")</f>
        <v>Sun</v>
      </c>
    </row>
    <row r="130" spans="1:27"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s="3">
        <v>2</v>
      </c>
      <c r="T130" s="4">
        <v>0.2</v>
      </c>
      <c r="U130" s="3">
        <v>-9.1601999999999997</v>
      </c>
      <c r="V130" s="2">
        <f>salestable[[#This Row],[Sales]] * (1 - salestable[[#This Row],[Discount]])</f>
        <v>65.139200000000002</v>
      </c>
      <c r="W130" s="2">
        <f>salestable[[#This Row],[Sales]] * salestable[[#This Row],[Discount]]</f>
        <v>16.284800000000001</v>
      </c>
      <c r="X130">
        <f>YEAR(salestable[[#This Row],[Order Date]])</f>
        <v>2016</v>
      </c>
      <c r="Y130" t="str">
        <f>TEXT(salestable[[#This Row],[Order Date]],"MMMM")</f>
        <v>November</v>
      </c>
      <c r="Z130" t="str">
        <f>"Q"&amp;ROUNDUP(MONTH(salestable[[#This Row],[Order Date]])/3,0)</f>
        <v>Q4</v>
      </c>
      <c r="AA130" t="str">
        <f>TEXT(salestable[[#This Row],[Order Date]], "ddd")</f>
        <v>Sun</v>
      </c>
    </row>
    <row r="131" spans="1:27"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s="3">
        <v>3</v>
      </c>
      <c r="T131" s="4">
        <v>0</v>
      </c>
      <c r="U131" s="3">
        <v>26.241599999999998</v>
      </c>
      <c r="V131" s="2">
        <f>salestable[[#This Row],[Sales]] * (1 - salestable[[#This Row],[Discount]])</f>
        <v>238.56</v>
      </c>
      <c r="W131" s="2">
        <f>salestable[[#This Row],[Sales]] * salestable[[#This Row],[Discount]]</f>
        <v>0</v>
      </c>
      <c r="X131">
        <f>YEAR(salestable[[#This Row],[Order Date]])</f>
        <v>2016</v>
      </c>
      <c r="Y131" t="str">
        <f>TEXT(salestable[[#This Row],[Order Date]],"MMMM")</f>
        <v>November</v>
      </c>
      <c r="Z131" t="str">
        <f>"Q"&amp;ROUNDUP(MONTH(salestable[[#This Row],[Order Date]])/3,0)</f>
        <v>Q4</v>
      </c>
      <c r="AA131" t="str">
        <f>TEXT(salestable[[#This Row],[Order Date]], "ddd")</f>
        <v>Sun</v>
      </c>
    </row>
    <row r="132" spans="1:27"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s="3">
        <v>5</v>
      </c>
      <c r="T132" s="4">
        <v>0.4</v>
      </c>
      <c r="U132" s="3">
        <v>-11.994</v>
      </c>
      <c r="V132" s="2">
        <f>salestable[[#This Row],[Sales]] * (1 - salestable[[#This Row],[Discount]])</f>
        <v>35.981999999999999</v>
      </c>
      <c r="W132" s="2">
        <f>salestable[[#This Row],[Sales]] * salestable[[#This Row],[Discount]]</f>
        <v>23.988</v>
      </c>
      <c r="X132">
        <f>YEAR(salestable[[#This Row],[Order Date]])</f>
        <v>2017</v>
      </c>
      <c r="Y132" t="str">
        <f>TEXT(salestable[[#This Row],[Order Date]],"MMMM")</f>
        <v>February</v>
      </c>
      <c r="Z132" t="str">
        <f>"Q"&amp;ROUNDUP(MONTH(salestable[[#This Row],[Order Date]])/3,0)</f>
        <v>Q1</v>
      </c>
      <c r="AA132" t="str">
        <f>TEXT(salestable[[#This Row],[Order Date]], "ddd")</f>
        <v>Thu</v>
      </c>
    </row>
    <row r="133" spans="1:27"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s="3">
        <v>2</v>
      </c>
      <c r="T133" s="4">
        <v>0.2</v>
      </c>
      <c r="U133" s="3">
        <v>29.364000000000001</v>
      </c>
      <c r="V133" s="2">
        <f>salestable[[#This Row],[Sales]] * (1 - salestable[[#This Row],[Discount]])</f>
        <v>62.643200000000007</v>
      </c>
      <c r="W133" s="2">
        <f>salestable[[#This Row],[Sales]] * salestable[[#This Row],[Discount]]</f>
        <v>15.660800000000002</v>
      </c>
      <c r="X133">
        <f>YEAR(salestable[[#This Row],[Order Date]])</f>
        <v>2017</v>
      </c>
      <c r="Y133" t="str">
        <f>TEXT(salestable[[#This Row],[Order Date]],"MMMM")</f>
        <v>February</v>
      </c>
      <c r="Z133" t="str">
        <f>"Q"&amp;ROUNDUP(MONTH(salestable[[#This Row],[Order Date]])/3,0)</f>
        <v>Q1</v>
      </c>
      <c r="AA133" t="str">
        <f>TEXT(salestable[[#This Row],[Order Date]], "ddd")</f>
        <v>Thu</v>
      </c>
    </row>
    <row r="134" spans="1:27"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s="3">
        <v>9</v>
      </c>
      <c r="T134" s="4">
        <v>0.2</v>
      </c>
      <c r="U134" s="3">
        <v>6.9732000000000003</v>
      </c>
      <c r="V134" s="2">
        <f>salestable[[#This Row],[Sales]] * (1 - salestable[[#This Row],[Discount]])</f>
        <v>17.1648</v>
      </c>
      <c r="W134" s="2">
        <f>salestable[[#This Row],[Sales]] * salestable[[#This Row],[Discount]]</f>
        <v>4.2911999999999999</v>
      </c>
      <c r="X134">
        <f>YEAR(salestable[[#This Row],[Order Date]])</f>
        <v>2017</v>
      </c>
      <c r="Y134" t="str">
        <f>TEXT(salestable[[#This Row],[Order Date]],"MMMM")</f>
        <v>February</v>
      </c>
      <c r="Z134" t="str">
        <f>"Q"&amp;ROUNDUP(MONTH(salestable[[#This Row],[Order Date]])/3,0)</f>
        <v>Q1</v>
      </c>
      <c r="AA134" t="str">
        <f>TEXT(salestable[[#This Row],[Order Date]], "ddd")</f>
        <v>Thu</v>
      </c>
    </row>
    <row r="135" spans="1:27"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s="3">
        <v>3</v>
      </c>
      <c r="T135" s="4">
        <v>0</v>
      </c>
      <c r="U135" s="3">
        <v>9.6191999999999993</v>
      </c>
      <c r="V135" s="2">
        <f>salestable[[#This Row],[Sales]] * (1 - salestable[[#This Row],[Discount]])</f>
        <v>20.04</v>
      </c>
      <c r="W135" s="2">
        <f>salestable[[#This Row],[Sales]] * salestable[[#This Row],[Discount]]</f>
        <v>0</v>
      </c>
      <c r="X135">
        <f>YEAR(salestable[[#This Row],[Order Date]])</f>
        <v>2016</v>
      </c>
      <c r="Y135" t="str">
        <f>TEXT(salestable[[#This Row],[Order Date]],"MMMM")</f>
        <v>October</v>
      </c>
      <c r="Z135" t="str">
        <f>"Q"&amp;ROUNDUP(MONTH(salestable[[#This Row],[Order Date]])/3,0)</f>
        <v>Q4</v>
      </c>
      <c r="AA135" t="str">
        <f>TEXT(salestable[[#This Row],[Order Date]], "ddd")</f>
        <v>Thu</v>
      </c>
    </row>
    <row r="136" spans="1:27"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s="3">
        <v>1</v>
      </c>
      <c r="T136" s="4">
        <v>0</v>
      </c>
      <c r="U136" s="3">
        <v>16.6568</v>
      </c>
      <c r="V136" s="2">
        <f>salestable[[#This Row],[Sales]] * (1 - salestable[[#This Row],[Discount]])</f>
        <v>35.44</v>
      </c>
      <c r="W136" s="2">
        <f>salestable[[#This Row],[Sales]] * salestable[[#This Row],[Discount]]</f>
        <v>0</v>
      </c>
      <c r="X136">
        <f>YEAR(salestable[[#This Row],[Order Date]])</f>
        <v>2016</v>
      </c>
      <c r="Y136" t="str">
        <f>TEXT(salestable[[#This Row],[Order Date]],"MMMM")</f>
        <v>October</v>
      </c>
      <c r="Z136" t="str">
        <f>"Q"&amp;ROUNDUP(MONTH(salestable[[#This Row],[Order Date]])/3,0)</f>
        <v>Q4</v>
      </c>
      <c r="AA136" t="str">
        <f>TEXT(salestable[[#This Row],[Order Date]], "ddd")</f>
        <v>Thu</v>
      </c>
    </row>
    <row r="137" spans="1:27"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s="3">
        <v>4</v>
      </c>
      <c r="T137" s="4">
        <v>0</v>
      </c>
      <c r="U137" s="3">
        <v>3.456</v>
      </c>
      <c r="V137" s="2">
        <f>salestable[[#This Row],[Sales]] * (1 - salestable[[#This Row],[Discount]])</f>
        <v>11.52</v>
      </c>
      <c r="W137" s="2">
        <f>salestable[[#This Row],[Sales]] * salestable[[#This Row],[Discount]]</f>
        <v>0</v>
      </c>
      <c r="X137">
        <f>YEAR(salestable[[#This Row],[Order Date]])</f>
        <v>2016</v>
      </c>
      <c r="Y137" t="str">
        <f>TEXT(salestable[[#This Row],[Order Date]],"MMMM")</f>
        <v>October</v>
      </c>
      <c r="Z137" t="str">
        <f>"Q"&amp;ROUNDUP(MONTH(salestable[[#This Row],[Order Date]])/3,0)</f>
        <v>Q4</v>
      </c>
      <c r="AA137" t="str">
        <f>TEXT(salestable[[#This Row],[Order Date]], "ddd")</f>
        <v>Thu</v>
      </c>
    </row>
    <row r="138" spans="1:27"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s="3">
        <v>2</v>
      </c>
      <c r="T138" s="4">
        <v>0</v>
      </c>
      <c r="U138" s="3">
        <v>1.9698</v>
      </c>
      <c r="V138" s="2">
        <f>salestable[[#This Row],[Sales]] * (1 - salestable[[#This Row],[Discount]])</f>
        <v>4.0199999999999996</v>
      </c>
      <c r="W138" s="2">
        <f>salestable[[#This Row],[Sales]] * salestable[[#This Row],[Discount]]</f>
        <v>0</v>
      </c>
      <c r="X138">
        <f>YEAR(salestable[[#This Row],[Order Date]])</f>
        <v>2016</v>
      </c>
      <c r="Y138" t="str">
        <f>TEXT(salestable[[#This Row],[Order Date]],"MMMM")</f>
        <v>October</v>
      </c>
      <c r="Z138" t="str">
        <f>"Q"&amp;ROUNDUP(MONTH(salestable[[#This Row],[Order Date]])/3,0)</f>
        <v>Q4</v>
      </c>
      <c r="AA138" t="str">
        <f>TEXT(salestable[[#This Row],[Order Date]], "ddd")</f>
        <v>Thu</v>
      </c>
    </row>
    <row r="139" spans="1:27"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s="3">
        <v>3</v>
      </c>
      <c r="T139" s="4">
        <v>0.2</v>
      </c>
      <c r="U139" s="3">
        <v>26.6616</v>
      </c>
      <c r="V139" s="2">
        <f>salestable[[#This Row],[Sales]] * (1 - salestable[[#This Row],[Discount]])</f>
        <v>60.940800000000003</v>
      </c>
      <c r="W139" s="2">
        <f>salestable[[#This Row],[Sales]] * salestable[[#This Row],[Discount]]</f>
        <v>15.235200000000001</v>
      </c>
      <c r="X139">
        <f>YEAR(salestable[[#This Row],[Order Date]])</f>
        <v>2016</v>
      </c>
      <c r="Y139" t="str">
        <f>TEXT(salestable[[#This Row],[Order Date]],"MMMM")</f>
        <v>October</v>
      </c>
      <c r="Z139" t="str">
        <f>"Q"&amp;ROUNDUP(MONTH(salestable[[#This Row],[Order Date]])/3,0)</f>
        <v>Q4</v>
      </c>
      <c r="AA139" t="str">
        <f>TEXT(salestable[[#This Row],[Order Date]], "ddd")</f>
        <v>Thu</v>
      </c>
    </row>
    <row r="140" spans="1:27"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s="3">
        <v>6</v>
      </c>
      <c r="T140" s="4">
        <v>0</v>
      </c>
      <c r="U140" s="3">
        <v>18.446400000000001</v>
      </c>
      <c r="V140" s="2">
        <f>salestable[[#This Row],[Sales]] * (1 - salestable[[#This Row],[Discount]])</f>
        <v>65.88</v>
      </c>
      <c r="W140" s="2">
        <f>salestable[[#This Row],[Sales]] * salestable[[#This Row],[Discount]]</f>
        <v>0</v>
      </c>
      <c r="X140">
        <f>YEAR(salestable[[#This Row],[Order Date]])</f>
        <v>2016</v>
      </c>
      <c r="Y140" t="str">
        <f>TEXT(salestable[[#This Row],[Order Date]],"MMMM")</f>
        <v>October</v>
      </c>
      <c r="Z140" t="str">
        <f>"Q"&amp;ROUNDUP(MONTH(salestable[[#This Row],[Order Date]])/3,0)</f>
        <v>Q4</v>
      </c>
      <c r="AA140" t="str">
        <f>TEXT(salestable[[#This Row],[Order Date]], "ddd")</f>
        <v>Thu</v>
      </c>
    </row>
    <row r="141" spans="1:27"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s="3">
        <v>14</v>
      </c>
      <c r="T141" s="4">
        <v>0</v>
      </c>
      <c r="U141" s="3">
        <v>20.697600000000001</v>
      </c>
      <c r="V141" s="2">
        <f>salestable[[#This Row],[Sales]] * (1 - salestable[[#This Row],[Discount]])</f>
        <v>43.12</v>
      </c>
      <c r="W141" s="2">
        <f>salestable[[#This Row],[Sales]] * salestable[[#This Row],[Discount]]</f>
        <v>0</v>
      </c>
      <c r="X141">
        <f>YEAR(salestable[[#This Row],[Order Date]])</f>
        <v>2016</v>
      </c>
      <c r="Y141" t="str">
        <f>TEXT(salestable[[#This Row],[Order Date]],"MMMM")</f>
        <v>October</v>
      </c>
      <c r="Z141" t="str">
        <f>"Q"&amp;ROUNDUP(MONTH(salestable[[#This Row],[Order Date]])/3,0)</f>
        <v>Q4</v>
      </c>
      <c r="AA141" t="str">
        <f>TEXT(salestable[[#This Row],[Order Date]], "ddd")</f>
        <v>Thu</v>
      </c>
    </row>
    <row r="142" spans="1:27"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s="3">
        <v>2</v>
      </c>
      <c r="T142" s="4">
        <v>0.2</v>
      </c>
      <c r="U142" s="3">
        <v>10.35</v>
      </c>
      <c r="V142" s="2">
        <f>salestable[[#This Row],[Sales]] * (1 - salestable[[#This Row],[Discount]])</f>
        <v>66.239999999999995</v>
      </c>
      <c r="W142" s="2">
        <f>salestable[[#This Row],[Sales]] * salestable[[#This Row],[Discount]]</f>
        <v>16.559999999999999</v>
      </c>
      <c r="X142">
        <f>YEAR(salestable[[#This Row],[Order Date]])</f>
        <v>2016</v>
      </c>
      <c r="Y142" t="str">
        <f>TEXT(salestable[[#This Row],[Order Date]],"MMMM")</f>
        <v>September</v>
      </c>
      <c r="Z142" t="str">
        <f>"Q"&amp;ROUNDUP(MONTH(salestable[[#This Row],[Order Date]])/3,0)</f>
        <v>Q3</v>
      </c>
      <c r="AA142" t="str">
        <f>TEXT(salestable[[#This Row],[Order Date]], "ddd")</f>
        <v>Mon</v>
      </c>
    </row>
    <row r="143" spans="1:27"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s="3">
        <v>3</v>
      </c>
      <c r="T143" s="4">
        <v>0</v>
      </c>
      <c r="U143" s="3">
        <v>2.3814000000000002</v>
      </c>
      <c r="V143" s="2">
        <f>salestable[[#This Row],[Sales]] * (1 - salestable[[#This Row],[Discount]])</f>
        <v>8.82</v>
      </c>
      <c r="W143" s="2">
        <f>salestable[[#This Row],[Sales]] * salestable[[#This Row],[Discount]]</f>
        <v>0</v>
      </c>
      <c r="X143">
        <f>YEAR(salestable[[#This Row],[Order Date]])</f>
        <v>2017</v>
      </c>
      <c r="Y143" t="str">
        <f>TEXT(salestable[[#This Row],[Order Date]],"MMMM")</f>
        <v>September</v>
      </c>
      <c r="Z143" t="str">
        <f>"Q"&amp;ROUNDUP(MONTH(salestable[[#This Row],[Order Date]])/3,0)</f>
        <v>Q3</v>
      </c>
      <c r="AA143" t="str">
        <f>TEXT(salestable[[#This Row],[Order Date]], "ddd")</f>
        <v>Mon</v>
      </c>
    </row>
    <row r="144" spans="1:27"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s="3">
        <v>3</v>
      </c>
      <c r="T144" s="4">
        <v>0</v>
      </c>
      <c r="U144" s="3">
        <v>5.1041999999999996</v>
      </c>
      <c r="V144" s="2">
        <f>salestable[[#This Row],[Sales]] * (1 - salestable[[#This Row],[Discount]])</f>
        <v>10.86</v>
      </c>
      <c r="W144" s="2">
        <f>salestable[[#This Row],[Sales]] * salestable[[#This Row],[Discount]]</f>
        <v>0</v>
      </c>
      <c r="X144">
        <f>YEAR(salestable[[#This Row],[Order Date]])</f>
        <v>2017</v>
      </c>
      <c r="Y144" t="str">
        <f>TEXT(salestable[[#This Row],[Order Date]],"MMMM")</f>
        <v>September</v>
      </c>
      <c r="Z144" t="str">
        <f>"Q"&amp;ROUNDUP(MONTH(salestable[[#This Row],[Order Date]])/3,0)</f>
        <v>Q3</v>
      </c>
      <c r="AA144" t="str">
        <f>TEXT(salestable[[#This Row],[Order Date]], "ddd")</f>
        <v>Mon</v>
      </c>
    </row>
    <row r="145" spans="1:27"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s="3">
        <v>3</v>
      </c>
      <c r="T145" s="4">
        <v>0</v>
      </c>
      <c r="U145" s="3">
        <v>68.975999999999999</v>
      </c>
      <c r="V145" s="2">
        <f>salestable[[#This Row],[Sales]] * (1 - salestable[[#This Row],[Discount]])</f>
        <v>143.69999999999999</v>
      </c>
      <c r="W145" s="2">
        <f>salestable[[#This Row],[Sales]] * salestable[[#This Row],[Discount]]</f>
        <v>0</v>
      </c>
      <c r="X145">
        <f>YEAR(salestable[[#This Row],[Order Date]])</f>
        <v>2017</v>
      </c>
      <c r="Y145" t="str">
        <f>TEXT(salestable[[#This Row],[Order Date]],"MMMM")</f>
        <v>September</v>
      </c>
      <c r="Z145" t="str">
        <f>"Q"&amp;ROUNDUP(MONTH(salestable[[#This Row],[Order Date]])/3,0)</f>
        <v>Q3</v>
      </c>
      <c r="AA145" t="str">
        <f>TEXT(salestable[[#This Row],[Order Date]], "ddd")</f>
        <v>Mon</v>
      </c>
    </row>
    <row r="146" spans="1:27"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s="3">
        <v>3</v>
      </c>
      <c r="T146" s="4">
        <v>0</v>
      </c>
      <c r="U146" s="3">
        <v>218.2518</v>
      </c>
      <c r="V146" s="2">
        <f>salestable[[#This Row],[Sales]] * (1 - salestable[[#This Row],[Discount]])</f>
        <v>839.43</v>
      </c>
      <c r="W146" s="2">
        <f>salestable[[#This Row],[Sales]] * salestable[[#This Row],[Discount]]</f>
        <v>0</v>
      </c>
      <c r="X146">
        <f>YEAR(salestable[[#This Row],[Order Date]])</f>
        <v>2017</v>
      </c>
      <c r="Y146" t="str">
        <f>TEXT(salestable[[#This Row],[Order Date]],"MMMM")</f>
        <v>December</v>
      </c>
      <c r="Z146" t="str">
        <f>"Q"&amp;ROUNDUP(MONTH(salestable[[#This Row],[Order Date]])/3,0)</f>
        <v>Q4</v>
      </c>
      <c r="AA146" t="str">
        <f>TEXT(salestable[[#This Row],[Order Date]], "ddd")</f>
        <v>Fri</v>
      </c>
    </row>
    <row r="147" spans="1:27"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s="3">
        <v>7</v>
      </c>
      <c r="T147" s="4">
        <v>0</v>
      </c>
      <c r="U147" s="3">
        <v>20.157900000000001</v>
      </c>
      <c r="V147" s="2">
        <f>salestable[[#This Row],[Sales]] * (1 - salestable[[#This Row],[Discount]])</f>
        <v>671.93</v>
      </c>
      <c r="W147" s="2">
        <f>salestable[[#This Row],[Sales]] * salestable[[#This Row],[Discount]]</f>
        <v>0</v>
      </c>
      <c r="X147">
        <f>YEAR(salestable[[#This Row],[Order Date]])</f>
        <v>2015</v>
      </c>
      <c r="Y147" t="str">
        <f>TEXT(salestable[[#This Row],[Order Date]],"MMMM")</f>
        <v>September</v>
      </c>
      <c r="Z147" t="str">
        <f>"Q"&amp;ROUNDUP(MONTH(salestable[[#This Row],[Order Date]])/3,0)</f>
        <v>Q3</v>
      </c>
      <c r="AA147" t="str">
        <f>TEXT(salestable[[#This Row],[Order Date]], "ddd")</f>
        <v>Mon</v>
      </c>
    </row>
    <row r="148" spans="1:27"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s="3">
        <v>4</v>
      </c>
      <c r="T148" s="4">
        <v>0.2</v>
      </c>
      <c r="U148" s="3">
        <v>12.909599999999999</v>
      </c>
      <c r="V148" s="2">
        <f>salestable[[#This Row],[Sales]] * (1 - salestable[[#This Row],[Discount]])</f>
        <v>75.110400000000013</v>
      </c>
      <c r="W148" s="2">
        <f>salestable[[#This Row],[Sales]] * salestable[[#This Row],[Discount]]</f>
        <v>18.777600000000003</v>
      </c>
      <c r="X148">
        <f>YEAR(salestable[[#This Row],[Order Date]])</f>
        <v>2014</v>
      </c>
      <c r="Y148" t="str">
        <f>TEXT(salestable[[#This Row],[Order Date]],"MMMM")</f>
        <v>October</v>
      </c>
      <c r="Z148" t="str">
        <f>"Q"&amp;ROUNDUP(MONTH(salestable[[#This Row],[Order Date]])/3,0)</f>
        <v>Q4</v>
      </c>
      <c r="AA148" t="str">
        <f>TEXT(salestable[[#This Row],[Order Date]], "ddd")</f>
        <v>Wed</v>
      </c>
    </row>
    <row r="149" spans="1:27"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s="3">
        <v>11</v>
      </c>
      <c r="T149" s="4">
        <v>0</v>
      </c>
      <c r="U149" s="3">
        <v>103.8015</v>
      </c>
      <c r="V149" s="2">
        <f>salestable[[#This Row],[Sales]] * (1 - salestable[[#This Row],[Discount]])</f>
        <v>384.45</v>
      </c>
      <c r="W149" s="2">
        <f>salestable[[#This Row],[Sales]] * salestable[[#This Row],[Discount]]</f>
        <v>0</v>
      </c>
      <c r="X149">
        <f>YEAR(salestable[[#This Row],[Order Date]])</f>
        <v>2016</v>
      </c>
      <c r="Y149" t="str">
        <f>TEXT(salestable[[#This Row],[Order Date]],"MMMM")</f>
        <v>December</v>
      </c>
      <c r="Z149" t="str">
        <f>"Q"&amp;ROUNDUP(MONTH(salestable[[#This Row],[Order Date]])/3,0)</f>
        <v>Q4</v>
      </c>
      <c r="AA149" t="str">
        <f>TEXT(salestable[[#This Row],[Order Date]], "ddd")</f>
        <v>Mon</v>
      </c>
    </row>
    <row r="150" spans="1:27"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s="3">
        <v>3</v>
      </c>
      <c r="T150" s="4">
        <v>0</v>
      </c>
      <c r="U150" s="3">
        <v>5.9988000000000001</v>
      </c>
      <c r="V150" s="2">
        <f>salestable[[#This Row],[Sales]] * (1 - salestable[[#This Row],[Discount]])</f>
        <v>149.97</v>
      </c>
      <c r="W150" s="2">
        <f>salestable[[#This Row],[Sales]] * salestable[[#This Row],[Discount]]</f>
        <v>0</v>
      </c>
      <c r="X150">
        <f>YEAR(salestable[[#This Row],[Order Date]])</f>
        <v>2016</v>
      </c>
      <c r="Y150" t="str">
        <f>TEXT(salestable[[#This Row],[Order Date]],"MMMM")</f>
        <v>December</v>
      </c>
      <c r="Z150" t="str">
        <f>"Q"&amp;ROUNDUP(MONTH(salestable[[#This Row],[Order Date]])/3,0)</f>
        <v>Q4</v>
      </c>
      <c r="AA150" t="str">
        <f>TEXT(salestable[[#This Row],[Order Date]], "ddd")</f>
        <v>Mon</v>
      </c>
    </row>
    <row r="151" spans="1:27"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s="3">
        <v>8</v>
      </c>
      <c r="T151" s="4">
        <v>0</v>
      </c>
      <c r="U151" s="3">
        <v>585.55200000000002</v>
      </c>
      <c r="V151" s="2">
        <f>salestable[[#This Row],[Sales]] * (1 - salestable[[#This Row],[Discount]])</f>
        <v>1951.84</v>
      </c>
      <c r="W151" s="2">
        <f>salestable[[#This Row],[Sales]] * salestable[[#This Row],[Discount]]</f>
        <v>0</v>
      </c>
      <c r="X151">
        <f>YEAR(salestable[[#This Row],[Order Date]])</f>
        <v>2016</v>
      </c>
      <c r="Y151" t="str">
        <f>TEXT(salestable[[#This Row],[Order Date]],"MMMM")</f>
        <v>December</v>
      </c>
      <c r="Z151" t="str">
        <f>"Q"&amp;ROUNDUP(MONTH(salestable[[#This Row],[Order Date]])/3,0)</f>
        <v>Q4</v>
      </c>
      <c r="AA151" t="str">
        <f>TEXT(salestable[[#This Row],[Order Date]], "ddd")</f>
        <v>Mon</v>
      </c>
    </row>
    <row r="152" spans="1:27"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s="3">
        <v>5</v>
      </c>
      <c r="T152" s="4">
        <v>0</v>
      </c>
      <c r="U152" s="3">
        <v>80.628500000000003</v>
      </c>
      <c r="V152" s="2">
        <f>salestable[[#This Row],[Sales]] * (1 - salestable[[#This Row],[Discount]])</f>
        <v>171.55</v>
      </c>
      <c r="W152" s="2">
        <f>salestable[[#This Row],[Sales]] * salestable[[#This Row],[Discount]]</f>
        <v>0</v>
      </c>
      <c r="X152">
        <f>YEAR(salestable[[#This Row],[Order Date]])</f>
        <v>2016</v>
      </c>
      <c r="Y152" t="str">
        <f>TEXT(salestable[[#This Row],[Order Date]],"MMMM")</f>
        <v>December</v>
      </c>
      <c r="Z152" t="str">
        <f>"Q"&amp;ROUNDUP(MONTH(salestable[[#This Row],[Order Date]])/3,0)</f>
        <v>Q4</v>
      </c>
      <c r="AA152" t="str">
        <f>TEXT(salestable[[#This Row],[Order Date]], "ddd")</f>
        <v>Mon</v>
      </c>
    </row>
    <row r="153" spans="1:27"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s="3">
        <v>5</v>
      </c>
      <c r="T153" s="4">
        <v>0.2</v>
      </c>
      <c r="U153" s="3">
        <v>17.765999999999998</v>
      </c>
      <c r="V153" s="2">
        <f>salestable[[#This Row],[Sales]] * (1 - salestable[[#This Row],[Discount]])</f>
        <v>126.336</v>
      </c>
      <c r="W153" s="2">
        <f>salestable[[#This Row],[Sales]] * salestable[[#This Row],[Discount]]</f>
        <v>31.584</v>
      </c>
      <c r="X153">
        <f>YEAR(salestable[[#This Row],[Order Date]])</f>
        <v>2016</v>
      </c>
      <c r="Y153" t="str">
        <f>TEXT(salestable[[#This Row],[Order Date]],"MMMM")</f>
        <v>March</v>
      </c>
      <c r="Z153" t="str">
        <f>"Q"&amp;ROUNDUP(MONTH(salestable[[#This Row],[Order Date]])/3,0)</f>
        <v>Q1</v>
      </c>
      <c r="AA153" t="str">
        <f>TEXT(salestable[[#This Row],[Order Date]], "ddd")</f>
        <v>Sun</v>
      </c>
    </row>
    <row r="154" spans="1:27"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s="3">
        <v>2</v>
      </c>
      <c r="T154" s="4">
        <v>0.2</v>
      </c>
      <c r="U154" s="3">
        <v>15.238799999999999</v>
      </c>
      <c r="V154" s="2">
        <f>salestable[[#This Row],[Sales]] * (1 - salestable[[#This Row],[Discount]])</f>
        <v>162.5472</v>
      </c>
      <c r="W154" s="2">
        <f>salestable[[#This Row],[Sales]] * salestable[[#This Row],[Discount]]</f>
        <v>40.636800000000001</v>
      </c>
      <c r="X154">
        <f>YEAR(salestable[[#This Row],[Order Date]])</f>
        <v>2016</v>
      </c>
      <c r="Y154" t="str">
        <f>TEXT(salestable[[#This Row],[Order Date]],"MMMM")</f>
        <v>March</v>
      </c>
      <c r="Z154" t="str">
        <f>"Q"&amp;ROUNDUP(MONTH(salestable[[#This Row],[Order Date]])/3,0)</f>
        <v>Q1</v>
      </c>
      <c r="AA154" t="str">
        <f>TEXT(salestable[[#This Row],[Order Date]], "ddd")</f>
        <v>Sun</v>
      </c>
    </row>
    <row r="155" spans="1:27"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s="3">
        <v>7</v>
      </c>
      <c r="T155" s="4">
        <v>0</v>
      </c>
      <c r="U155" s="3">
        <v>26.271000000000001</v>
      </c>
      <c r="V155" s="2">
        <f>salestable[[#This Row],[Sales]] * (1 - salestable[[#This Row],[Discount]])</f>
        <v>58.38</v>
      </c>
      <c r="W155" s="2">
        <f>salestable[[#This Row],[Sales]] * salestable[[#This Row],[Discount]]</f>
        <v>0</v>
      </c>
      <c r="X155">
        <f>YEAR(salestable[[#This Row],[Order Date]])</f>
        <v>2015</v>
      </c>
      <c r="Y155" t="str">
        <f>TEXT(salestable[[#This Row],[Order Date]],"MMMM")</f>
        <v>May</v>
      </c>
      <c r="Z155" t="str">
        <f>"Q"&amp;ROUNDUP(MONTH(salestable[[#This Row],[Order Date]])/3,0)</f>
        <v>Q2</v>
      </c>
      <c r="AA155" t="str">
        <f>TEXT(salestable[[#This Row],[Order Date]], "ddd")</f>
        <v>Sun</v>
      </c>
    </row>
    <row r="156" spans="1:27"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s="3">
        <v>4</v>
      </c>
      <c r="T156" s="4">
        <v>0</v>
      </c>
      <c r="U156" s="3">
        <v>48.539200000000001</v>
      </c>
      <c r="V156" s="2">
        <f>salestable[[#This Row],[Sales]] * (1 - salestable[[#This Row],[Discount]])</f>
        <v>105.52</v>
      </c>
      <c r="W156" s="2">
        <f>salestable[[#This Row],[Sales]] * salestable[[#This Row],[Discount]]</f>
        <v>0</v>
      </c>
      <c r="X156">
        <f>YEAR(salestable[[#This Row],[Order Date]])</f>
        <v>2015</v>
      </c>
      <c r="Y156" t="str">
        <f>TEXT(salestable[[#This Row],[Order Date]],"MMMM")</f>
        <v>May</v>
      </c>
      <c r="Z156" t="str">
        <f>"Q"&amp;ROUNDUP(MONTH(salestable[[#This Row],[Order Date]])/3,0)</f>
        <v>Q2</v>
      </c>
      <c r="AA156" t="str">
        <f>TEXT(salestable[[#This Row],[Order Date]], "ddd")</f>
        <v>Sun</v>
      </c>
    </row>
    <row r="157" spans="1:27"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s="3">
        <v>6</v>
      </c>
      <c r="T157" s="4">
        <v>0</v>
      </c>
      <c r="U157" s="3">
        <v>21.0288</v>
      </c>
      <c r="V157" s="2">
        <f>salestable[[#This Row],[Sales]] * (1 - salestable[[#This Row],[Discount]])</f>
        <v>80.88</v>
      </c>
      <c r="W157" s="2">
        <f>salestable[[#This Row],[Sales]] * salestable[[#This Row],[Discount]]</f>
        <v>0</v>
      </c>
      <c r="X157">
        <f>YEAR(salestable[[#This Row],[Order Date]])</f>
        <v>2015</v>
      </c>
      <c r="Y157" t="str">
        <f>TEXT(salestable[[#This Row],[Order Date]],"MMMM")</f>
        <v>May</v>
      </c>
      <c r="Z157" t="str">
        <f>"Q"&amp;ROUNDUP(MONTH(salestable[[#This Row],[Order Date]])/3,0)</f>
        <v>Q2</v>
      </c>
      <c r="AA157" t="str">
        <f>TEXT(salestable[[#This Row],[Order Date]], "ddd")</f>
        <v>Sun</v>
      </c>
    </row>
    <row r="158" spans="1:27"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s="3">
        <v>3</v>
      </c>
      <c r="T158" s="4">
        <v>0</v>
      </c>
      <c r="U158" s="3">
        <v>1.7901</v>
      </c>
      <c r="V158" s="2">
        <f>salestable[[#This Row],[Sales]] * (1 - salestable[[#This Row],[Discount]])</f>
        <v>6.63</v>
      </c>
      <c r="W158" s="2">
        <f>salestable[[#This Row],[Sales]] * salestable[[#This Row],[Discount]]</f>
        <v>0</v>
      </c>
      <c r="X158">
        <f>YEAR(salestable[[#This Row],[Order Date]])</f>
        <v>2015</v>
      </c>
      <c r="Y158" t="str">
        <f>TEXT(salestable[[#This Row],[Order Date]],"MMMM")</f>
        <v>May</v>
      </c>
      <c r="Z158" t="str">
        <f>"Q"&amp;ROUNDUP(MONTH(salestable[[#This Row],[Order Date]])/3,0)</f>
        <v>Q2</v>
      </c>
      <c r="AA158" t="str">
        <f>TEXT(salestable[[#This Row],[Order Date]], "ddd")</f>
        <v>Thu</v>
      </c>
    </row>
    <row r="159" spans="1:27"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s="3">
        <v>2</v>
      </c>
      <c r="T159" s="4">
        <v>0.2</v>
      </c>
      <c r="U159" s="3">
        <v>51.476399999999998</v>
      </c>
      <c r="V159" s="2">
        <f>salestable[[#This Row],[Sales]] * (1 - salestable[[#This Row],[Discount]])</f>
        <v>366.05439999999999</v>
      </c>
      <c r="W159" s="2">
        <f>salestable[[#This Row],[Sales]] * salestable[[#This Row],[Discount]]</f>
        <v>91.513599999999997</v>
      </c>
      <c r="X159">
        <f>YEAR(salestable[[#This Row],[Order Date]])</f>
        <v>2014</v>
      </c>
      <c r="Y159" t="str">
        <f>TEXT(salestable[[#This Row],[Order Date]],"MMMM")</f>
        <v>March</v>
      </c>
      <c r="Z159" t="str">
        <f>"Q"&amp;ROUNDUP(MONTH(salestable[[#This Row],[Order Date]])/3,0)</f>
        <v>Q1</v>
      </c>
      <c r="AA159" t="str">
        <f>TEXT(salestable[[#This Row],[Order Date]], "ddd")</f>
        <v>Sat</v>
      </c>
    </row>
    <row r="160" spans="1:27"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s="3">
        <v>2</v>
      </c>
      <c r="T160" s="4">
        <v>0</v>
      </c>
      <c r="U160" s="3">
        <v>6.8714000000000004</v>
      </c>
      <c r="V160" s="2">
        <f>salestable[[#This Row],[Sales]] * (1 - salestable[[#This Row],[Discount]])</f>
        <v>14.62</v>
      </c>
      <c r="W160" s="2">
        <f>salestable[[#This Row],[Sales]] * salestable[[#This Row],[Discount]]</f>
        <v>0</v>
      </c>
      <c r="X160">
        <f>YEAR(salestable[[#This Row],[Order Date]])</f>
        <v>2016</v>
      </c>
      <c r="Y160" t="str">
        <f>TEXT(salestable[[#This Row],[Order Date]],"MMMM")</f>
        <v>November</v>
      </c>
      <c r="Z160" t="str">
        <f>"Q"&amp;ROUNDUP(MONTH(salestable[[#This Row],[Order Date]])/3,0)</f>
        <v>Q4</v>
      </c>
      <c r="AA160" t="str">
        <f>TEXT(salestable[[#This Row],[Order Date]], "ddd")</f>
        <v>Sun</v>
      </c>
    </row>
    <row r="161" spans="1:27"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s="3">
        <v>7</v>
      </c>
      <c r="T161" s="4">
        <v>0</v>
      </c>
      <c r="U161" s="3">
        <v>236.23249999999999</v>
      </c>
      <c r="V161" s="2">
        <f>salestable[[#This Row],[Sales]] * (1 - salestable[[#This Row],[Discount]])</f>
        <v>944.93</v>
      </c>
      <c r="W161" s="2">
        <f>salestable[[#This Row],[Sales]] * salestable[[#This Row],[Discount]]</f>
        <v>0</v>
      </c>
      <c r="X161">
        <f>YEAR(salestable[[#This Row],[Order Date]])</f>
        <v>2016</v>
      </c>
      <c r="Y161" t="str">
        <f>TEXT(salestable[[#This Row],[Order Date]],"MMMM")</f>
        <v>November</v>
      </c>
      <c r="Z161" t="str">
        <f>"Q"&amp;ROUNDUP(MONTH(salestable[[#This Row],[Order Date]])/3,0)</f>
        <v>Q4</v>
      </c>
      <c r="AA161" t="str">
        <f>TEXT(salestable[[#This Row],[Order Date]], "ddd")</f>
        <v>Sun</v>
      </c>
    </row>
    <row r="162" spans="1:27"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s="3">
        <v>1</v>
      </c>
      <c r="T162" s="4">
        <v>0</v>
      </c>
      <c r="U162" s="3">
        <v>2.6909999999999998</v>
      </c>
      <c r="V162" s="2">
        <f>salestable[[#This Row],[Sales]] * (1 - salestable[[#This Row],[Discount]])</f>
        <v>5.98</v>
      </c>
      <c r="W162" s="2">
        <f>salestable[[#This Row],[Sales]] * salestable[[#This Row],[Discount]]</f>
        <v>0</v>
      </c>
      <c r="X162">
        <f>YEAR(salestable[[#This Row],[Order Date]])</f>
        <v>2016</v>
      </c>
      <c r="Y162" t="str">
        <f>TEXT(salestable[[#This Row],[Order Date]],"MMMM")</f>
        <v>May</v>
      </c>
      <c r="Z162" t="str">
        <f>"Q"&amp;ROUNDUP(MONTH(salestable[[#This Row],[Order Date]])/3,0)</f>
        <v>Q2</v>
      </c>
      <c r="AA162" t="str">
        <f>TEXT(salestable[[#This Row],[Order Date]], "ddd")</f>
        <v>Wed</v>
      </c>
    </row>
    <row r="163" spans="1:27"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s="3">
        <v>2</v>
      </c>
      <c r="T163" s="4">
        <v>0.2</v>
      </c>
      <c r="U163" s="3">
        <v>1.3595999999999999</v>
      </c>
      <c r="V163" s="2">
        <f>salestable[[#This Row],[Sales]] * (1 - salestable[[#This Row],[Discount]])</f>
        <v>43.507200000000005</v>
      </c>
      <c r="W163" s="2">
        <f>salestable[[#This Row],[Sales]] * salestable[[#This Row],[Discount]]</f>
        <v>10.876800000000001</v>
      </c>
      <c r="X163">
        <f>YEAR(salestable[[#This Row],[Order Date]])</f>
        <v>2015</v>
      </c>
      <c r="Y163" t="str">
        <f>TEXT(salestable[[#This Row],[Order Date]],"MMMM")</f>
        <v>December</v>
      </c>
      <c r="Z163" t="str">
        <f>"Q"&amp;ROUNDUP(MONTH(salestable[[#This Row],[Order Date]])/3,0)</f>
        <v>Q4</v>
      </c>
      <c r="AA163" t="str">
        <f>TEXT(salestable[[#This Row],[Order Date]], "ddd")</f>
        <v>Mon</v>
      </c>
    </row>
    <row r="164" spans="1:27"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s="3">
        <v>5</v>
      </c>
      <c r="T164" s="4">
        <v>0</v>
      </c>
      <c r="U164" s="3">
        <v>13.348000000000001</v>
      </c>
      <c r="V164" s="2">
        <f>salestable[[#This Row],[Sales]] * (1 - salestable[[#This Row],[Discount]])</f>
        <v>28.4</v>
      </c>
      <c r="W164" s="2">
        <f>salestable[[#This Row],[Sales]] * salestable[[#This Row],[Discount]]</f>
        <v>0</v>
      </c>
      <c r="X164">
        <f>YEAR(salestable[[#This Row],[Order Date]])</f>
        <v>2016</v>
      </c>
      <c r="Y164" t="str">
        <f>TEXT(salestable[[#This Row],[Order Date]],"MMMM")</f>
        <v>November</v>
      </c>
      <c r="Z164" t="str">
        <f>"Q"&amp;ROUNDUP(MONTH(salestable[[#This Row],[Order Date]])/3,0)</f>
        <v>Q4</v>
      </c>
      <c r="AA164" t="str">
        <f>TEXT(salestable[[#This Row],[Order Date]], "ddd")</f>
        <v>Wed</v>
      </c>
    </row>
    <row r="165" spans="1:27"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s="3">
        <v>2</v>
      </c>
      <c r="T165" s="4">
        <v>0.2</v>
      </c>
      <c r="U165" s="3">
        <v>9.6880000000000006</v>
      </c>
      <c r="V165" s="2">
        <f>salestable[[#This Row],[Sales]] * (1 - salestable[[#This Row],[Discount]])</f>
        <v>22.144000000000002</v>
      </c>
      <c r="W165" s="2">
        <f>salestable[[#This Row],[Sales]] * salestable[[#This Row],[Discount]]</f>
        <v>5.5360000000000005</v>
      </c>
      <c r="X165">
        <f>YEAR(salestable[[#This Row],[Order Date]])</f>
        <v>2016</v>
      </c>
      <c r="Y165" t="str">
        <f>TEXT(salestable[[#This Row],[Order Date]],"MMMM")</f>
        <v>November</v>
      </c>
      <c r="Z165" t="str">
        <f>"Q"&amp;ROUNDUP(MONTH(salestable[[#This Row],[Order Date]])/3,0)</f>
        <v>Q4</v>
      </c>
      <c r="AA165" t="str">
        <f>TEXT(salestable[[#This Row],[Order Date]], "ddd")</f>
        <v>Mon</v>
      </c>
    </row>
    <row r="166" spans="1:27"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s="3">
        <v>3</v>
      </c>
      <c r="T166" s="4">
        <v>0.2</v>
      </c>
      <c r="U166" s="3">
        <v>2.7324000000000002</v>
      </c>
      <c r="V166" s="2">
        <f>salestable[[#This Row],[Sales]] * (1 - salestable[[#This Row],[Discount]])</f>
        <v>7.9488000000000003</v>
      </c>
      <c r="W166" s="2">
        <f>salestable[[#This Row],[Sales]] * salestable[[#This Row],[Discount]]</f>
        <v>1.9872000000000001</v>
      </c>
      <c r="X166">
        <f>YEAR(salestable[[#This Row],[Order Date]])</f>
        <v>2014</v>
      </c>
      <c r="Y166" t="str">
        <f>TEXT(salestable[[#This Row],[Order Date]],"MMMM")</f>
        <v>September</v>
      </c>
      <c r="Z166" t="str">
        <f>"Q"&amp;ROUNDUP(MONTH(salestable[[#This Row],[Order Date]])/3,0)</f>
        <v>Q3</v>
      </c>
      <c r="AA166" t="str">
        <f>TEXT(salestable[[#This Row],[Order Date]], "ddd")</f>
        <v>Mon</v>
      </c>
    </row>
    <row r="167" spans="1:27"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s="3">
        <v>8</v>
      </c>
      <c r="T167" s="4">
        <v>0.4</v>
      </c>
      <c r="U167" s="3">
        <v>-1359.992</v>
      </c>
      <c r="V167" s="2">
        <f>salestable[[#This Row],[Sales]] * (1 - salestable[[#This Row],[Discount]])</f>
        <v>4895.9712</v>
      </c>
      <c r="W167" s="2">
        <f>salestable[[#This Row],[Sales]] * salestable[[#This Row],[Discount]]</f>
        <v>3263.9808000000003</v>
      </c>
      <c r="X167">
        <f>YEAR(salestable[[#This Row],[Order Date]])</f>
        <v>2014</v>
      </c>
      <c r="Y167" t="str">
        <f>TEXT(salestable[[#This Row],[Order Date]],"MMMM")</f>
        <v>September</v>
      </c>
      <c r="Z167" t="str">
        <f>"Q"&amp;ROUNDUP(MONTH(salestable[[#This Row],[Order Date]])/3,0)</f>
        <v>Q3</v>
      </c>
      <c r="AA167" t="str">
        <f>TEXT(salestable[[#This Row],[Order Date]], "ddd")</f>
        <v>Mon</v>
      </c>
    </row>
    <row r="168" spans="1:27"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s="3">
        <v>3</v>
      </c>
      <c r="T168" s="4">
        <v>0.2</v>
      </c>
      <c r="U168" s="3">
        <v>-58.634700000000002</v>
      </c>
      <c r="V168" s="2">
        <f>salestable[[#This Row],[Sales]] * (1 - salestable[[#This Row],[Discount]])</f>
        <v>220.7424</v>
      </c>
      <c r="W168" s="2">
        <f>salestable[[#This Row],[Sales]] * salestable[[#This Row],[Discount]]</f>
        <v>55.185600000000001</v>
      </c>
      <c r="X168">
        <f>YEAR(salestable[[#This Row],[Order Date]])</f>
        <v>2014</v>
      </c>
      <c r="Y168" t="str">
        <f>TEXT(salestable[[#This Row],[Order Date]],"MMMM")</f>
        <v>September</v>
      </c>
      <c r="Z168" t="str">
        <f>"Q"&amp;ROUNDUP(MONTH(salestable[[#This Row],[Order Date]])/3,0)</f>
        <v>Q3</v>
      </c>
      <c r="AA168" t="str">
        <f>TEXT(salestable[[#This Row],[Order Date]], "ddd")</f>
        <v>Mon</v>
      </c>
    </row>
    <row r="169" spans="1:27"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s="3">
        <v>9</v>
      </c>
      <c r="T169" s="4">
        <v>0.3</v>
      </c>
      <c r="U169" s="3">
        <v>-24.858000000000001</v>
      </c>
      <c r="V169" s="2">
        <f>salestable[[#This Row],[Sales]] * (1 - salestable[[#This Row],[Discount]])</f>
        <v>1218.0419999999999</v>
      </c>
      <c r="W169" s="2">
        <f>salestable[[#This Row],[Sales]] * salestable[[#This Row],[Discount]]</f>
        <v>522.01799999999992</v>
      </c>
      <c r="X169">
        <f>YEAR(salestable[[#This Row],[Order Date]])</f>
        <v>2014</v>
      </c>
      <c r="Y169" t="str">
        <f>TEXT(salestable[[#This Row],[Order Date]],"MMMM")</f>
        <v>September</v>
      </c>
      <c r="Z169" t="str">
        <f>"Q"&amp;ROUNDUP(MONTH(salestable[[#This Row],[Order Date]])/3,0)</f>
        <v>Q3</v>
      </c>
      <c r="AA169" t="str">
        <f>TEXT(salestable[[#This Row],[Order Date]], "ddd")</f>
        <v>Mon</v>
      </c>
    </row>
    <row r="170" spans="1:27"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s="3">
        <v>6</v>
      </c>
      <c r="T170" s="4">
        <v>0.2</v>
      </c>
      <c r="U170" s="3">
        <v>6.8136000000000001</v>
      </c>
      <c r="V170" s="2">
        <f>salestable[[#This Row],[Sales]] * (1 - salestable[[#This Row],[Discount]])</f>
        <v>25.651200000000003</v>
      </c>
      <c r="W170" s="2">
        <f>salestable[[#This Row],[Sales]] * salestable[[#This Row],[Discount]]</f>
        <v>6.4128000000000007</v>
      </c>
      <c r="X170">
        <f>YEAR(salestable[[#This Row],[Order Date]])</f>
        <v>2014</v>
      </c>
      <c r="Y170" t="str">
        <f>TEXT(salestable[[#This Row],[Order Date]],"MMMM")</f>
        <v>September</v>
      </c>
      <c r="Z170" t="str">
        <f>"Q"&amp;ROUNDUP(MONTH(salestable[[#This Row],[Order Date]])/3,0)</f>
        <v>Q3</v>
      </c>
      <c r="AA170" t="str">
        <f>TEXT(salestable[[#This Row],[Order Date]], "ddd")</f>
        <v>Mon</v>
      </c>
    </row>
    <row r="171" spans="1:27"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s="3">
        <v>5</v>
      </c>
      <c r="T171" s="4">
        <v>0.8</v>
      </c>
      <c r="U171" s="3">
        <v>-453.84899999999999</v>
      </c>
      <c r="V171" s="2">
        <f>salestable[[#This Row],[Sales]] * (1 - salestable[[#This Row],[Discount]])</f>
        <v>35.595999999999989</v>
      </c>
      <c r="W171" s="2">
        <f>salestable[[#This Row],[Sales]] * salestable[[#This Row],[Discount]]</f>
        <v>142.38399999999999</v>
      </c>
      <c r="X171">
        <f>YEAR(salestable[[#This Row],[Order Date]])</f>
        <v>2014</v>
      </c>
      <c r="Y171" t="str">
        <f>TEXT(salestable[[#This Row],[Order Date]],"MMMM")</f>
        <v>September</v>
      </c>
      <c r="Z171" t="str">
        <f>"Q"&amp;ROUNDUP(MONTH(salestable[[#This Row],[Order Date]])/3,0)</f>
        <v>Q3</v>
      </c>
      <c r="AA171" t="str">
        <f>TEXT(salestable[[#This Row],[Order Date]], "ddd")</f>
        <v>Mon</v>
      </c>
    </row>
    <row r="172" spans="1:27"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s="3">
        <v>3</v>
      </c>
      <c r="T172" s="4">
        <v>0.2</v>
      </c>
      <c r="U172" s="3">
        <v>8.9984999999999999</v>
      </c>
      <c r="V172" s="2">
        <f>salestable[[#This Row],[Sales]] * (1 - salestable[[#This Row],[Discount]])</f>
        <v>115.1808</v>
      </c>
      <c r="W172" s="2">
        <f>salestable[[#This Row],[Sales]] * salestable[[#This Row],[Discount]]</f>
        <v>28.795200000000001</v>
      </c>
      <c r="X172">
        <f>YEAR(salestable[[#This Row],[Order Date]])</f>
        <v>2014</v>
      </c>
      <c r="Y172" t="str">
        <f>TEXT(salestable[[#This Row],[Order Date]],"MMMM")</f>
        <v>September</v>
      </c>
      <c r="Z172" t="str">
        <f>"Q"&amp;ROUNDUP(MONTH(salestable[[#This Row],[Order Date]])/3,0)</f>
        <v>Q3</v>
      </c>
      <c r="AA172" t="str">
        <f>TEXT(salestable[[#This Row],[Order Date]], "ddd")</f>
        <v>Mon</v>
      </c>
    </row>
    <row r="173" spans="1:27"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s="3">
        <v>3</v>
      </c>
      <c r="T173" s="4">
        <v>0</v>
      </c>
      <c r="U173" s="3">
        <v>9.8417999999999992</v>
      </c>
      <c r="V173" s="2">
        <f>salestable[[#This Row],[Sales]] * (1 - salestable[[#This Row],[Discount]])</f>
        <v>20.94</v>
      </c>
      <c r="W173" s="2">
        <f>salestable[[#This Row],[Sales]] * salestable[[#This Row],[Discount]]</f>
        <v>0</v>
      </c>
      <c r="X173">
        <f>YEAR(salestable[[#This Row],[Order Date]])</f>
        <v>2014</v>
      </c>
      <c r="Y173" t="str">
        <f>TEXT(salestable[[#This Row],[Order Date]],"MMMM")</f>
        <v>August</v>
      </c>
      <c r="Z173" t="str">
        <f>"Q"&amp;ROUNDUP(MONTH(salestable[[#This Row],[Order Date]])/3,0)</f>
        <v>Q3</v>
      </c>
      <c r="AA173" t="str">
        <f>TEXT(salestable[[#This Row],[Order Date]], "ddd")</f>
        <v>Tue</v>
      </c>
    </row>
    <row r="174" spans="1:27"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s="3">
        <v>2</v>
      </c>
      <c r="T174" s="4">
        <v>0</v>
      </c>
      <c r="U174" s="3">
        <v>53.260800000000003</v>
      </c>
      <c r="V174" s="2">
        <f>salestable[[#This Row],[Sales]] * (1 - salestable[[#This Row],[Discount]])</f>
        <v>110.96</v>
      </c>
      <c r="W174" s="2">
        <f>salestable[[#This Row],[Sales]] * salestable[[#This Row],[Discount]]</f>
        <v>0</v>
      </c>
      <c r="X174">
        <f>YEAR(salestable[[#This Row],[Order Date]])</f>
        <v>2014</v>
      </c>
      <c r="Y174" t="str">
        <f>TEXT(salestable[[#This Row],[Order Date]],"MMMM")</f>
        <v>August</v>
      </c>
      <c r="Z174" t="str">
        <f>"Q"&amp;ROUNDUP(MONTH(salestable[[#This Row],[Order Date]])/3,0)</f>
        <v>Q3</v>
      </c>
      <c r="AA174" t="str">
        <f>TEXT(salestable[[#This Row],[Order Date]], "ddd")</f>
        <v>Tue</v>
      </c>
    </row>
    <row r="175" spans="1:27"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s="3">
        <v>7</v>
      </c>
      <c r="T175" s="4">
        <v>0.2</v>
      </c>
      <c r="U175" s="3">
        <v>21.259</v>
      </c>
      <c r="V175" s="2">
        <f>salestable[[#This Row],[Sales]] * (1 - salestable[[#This Row],[Discount]])</f>
        <v>272.11520000000002</v>
      </c>
      <c r="W175" s="2">
        <f>salestable[[#This Row],[Sales]] * salestable[[#This Row],[Discount]]</f>
        <v>68.028800000000004</v>
      </c>
      <c r="X175">
        <f>YEAR(salestable[[#This Row],[Order Date]])</f>
        <v>2014</v>
      </c>
      <c r="Y175" t="str">
        <f>TEXT(salestable[[#This Row],[Order Date]],"MMMM")</f>
        <v>August</v>
      </c>
      <c r="Z175" t="str">
        <f>"Q"&amp;ROUNDUP(MONTH(salestable[[#This Row],[Order Date]])/3,0)</f>
        <v>Q3</v>
      </c>
      <c r="AA175" t="str">
        <f>TEXT(salestable[[#This Row],[Order Date]], "ddd")</f>
        <v>Tue</v>
      </c>
    </row>
    <row r="176" spans="1:27"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s="3">
        <v>2</v>
      </c>
      <c r="T176" s="4">
        <v>0.8</v>
      </c>
      <c r="U176" s="3">
        <v>-131.12</v>
      </c>
      <c r="V176" s="2">
        <f>salestable[[#This Row],[Sales]] * (1 - salestable[[#This Row],[Discount]])</f>
        <v>10.489599999999998</v>
      </c>
      <c r="W176" s="2">
        <f>salestable[[#This Row],[Sales]] * salestable[[#This Row],[Discount]]</f>
        <v>41.958400000000005</v>
      </c>
      <c r="X176">
        <f>YEAR(salestable[[#This Row],[Order Date]])</f>
        <v>2014</v>
      </c>
      <c r="Y176" t="str">
        <f>TEXT(salestable[[#This Row],[Order Date]],"MMMM")</f>
        <v>September</v>
      </c>
      <c r="Z176" t="str">
        <f>"Q"&amp;ROUNDUP(MONTH(salestable[[#This Row],[Order Date]])/3,0)</f>
        <v>Q3</v>
      </c>
      <c r="AA176" t="str">
        <f>TEXT(salestable[[#This Row],[Order Date]], "ddd")</f>
        <v>Sun</v>
      </c>
    </row>
    <row r="177" spans="1:27"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s="3">
        <v>4</v>
      </c>
      <c r="T177" s="4">
        <v>0.2</v>
      </c>
      <c r="U177" s="3">
        <v>6.5519999999999996</v>
      </c>
      <c r="V177" s="2">
        <f>salestable[[#This Row],[Sales]] * (1 - salestable[[#This Row],[Discount]])</f>
        <v>16.128</v>
      </c>
      <c r="W177" s="2">
        <f>salestable[[#This Row],[Sales]] * salestable[[#This Row],[Discount]]</f>
        <v>4.032</v>
      </c>
      <c r="X177">
        <f>YEAR(salestable[[#This Row],[Order Date]])</f>
        <v>2014</v>
      </c>
      <c r="Y177" t="str">
        <f>TEXT(salestable[[#This Row],[Order Date]],"MMMM")</f>
        <v>September</v>
      </c>
      <c r="Z177" t="str">
        <f>"Q"&amp;ROUNDUP(MONTH(salestable[[#This Row],[Order Date]])/3,0)</f>
        <v>Q3</v>
      </c>
      <c r="AA177" t="str">
        <f>TEXT(salestable[[#This Row],[Order Date]], "ddd")</f>
        <v>Sun</v>
      </c>
    </row>
    <row r="178" spans="1:27"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s="3">
        <v>4</v>
      </c>
      <c r="T178" s="4">
        <v>0.8</v>
      </c>
      <c r="U178" s="3">
        <v>-243.16</v>
      </c>
      <c r="V178" s="2">
        <f>salestable[[#This Row],[Sales]] * (1 - salestable[[#This Row],[Discount]])</f>
        <v>19.452799999999996</v>
      </c>
      <c r="W178" s="2">
        <f>salestable[[#This Row],[Sales]] * salestable[[#This Row],[Discount]]</f>
        <v>77.811199999999999</v>
      </c>
      <c r="X178">
        <f>YEAR(salestable[[#This Row],[Order Date]])</f>
        <v>2017</v>
      </c>
      <c r="Y178" t="str">
        <f>TEXT(salestable[[#This Row],[Order Date]],"MMMM")</f>
        <v>April</v>
      </c>
      <c r="Z178" t="str">
        <f>"Q"&amp;ROUNDUP(MONTH(salestable[[#This Row],[Order Date]])/3,0)</f>
        <v>Q2</v>
      </c>
      <c r="AA178" t="str">
        <f>TEXT(salestable[[#This Row],[Order Date]], "ddd")</f>
        <v>Fri</v>
      </c>
    </row>
    <row r="179" spans="1:27"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s="3">
        <v>7</v>
      </c>
      <c r="T179" s="4">
        <v>0.3</v>
      </c>
      <c r="U179" s="3">
        <v>-11.337199999999999</v>
      </c>
      <c r="V179" s="2">
        <f>salestable[[#This Row],[Sales]] * (1 - salestable[[#This Row],[Discount]])</f>
        <v>277.76139999999998</v>
      </c>
      <c r="W179" s="2">
        <f>salestable[[#This Row],[Sales]] * salestable[[#This Row],[Discount]]</f>
        <v>119.0406</v>
      </c>
      <c r="X179">
        <f>YEAR(salestable[[#This Row],[Order Date]])</f>
        <v>2015</v>
      </c>
      <c r="Y179" t="str">
        <f>TEXT(salestable[[#This Row],[Order Date]],"MMMM")</f>
        <v>November</v>
      </c>
      <c r="Z179" t="str">
        <f>"Q"&amp;ROUNDUP(MONTH(salestable[[#This Row],[Order Date]])/3,0)</f>
        <v>Q4</v>
      </c>
      <c r="AA179" t="str">
        <f>TEXT(salestable[[#This Row],[Order Date]], "ddd")</f>
        <v>Sat</v>
      </c>
    </row>
    <row r="180" spans="1:27"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s="3">
        <v>5</v>
      </c>
      <c r="T180" s="4">
        <v>0.2</v>
      </c>
      <c r="U180" s="3">
        <v>-3.7715000000000001</v>
      </c>
      <c r="V180" s="2">
        <f>salestable[[#This Row],[Sales]] * (1 - salestable[[#This Row],[Discount]])</f>
        <v>12.704000000000001</v>
      </c>
      <c r="W180" s="2">
        <f>salestable[[#This Row],[Sales]] * salestable[[#This Row],[Discount]]</f>
        <v>3.1760000000000002</v>
      </c>
      <c r="X180">
        <f>YEAR(salestable[[#This Row],[Order Date]])</f>
        <v>2015</v>
      </c>
      <c r="Y180" t="str">
        <f>TEXT(salestable[[#This Row],[Order Date]],"MMMM")</f>
        <v>November</v>
      </c>
      <c r="Z180" t="str">
        <f>"Q"&amp;ROUNDUP(MONTH(salestable[[#This Row],[Order Date]])/3,0)</f>
        <v>Q4</v>
      </c>
      <c r="AA180" t="str">
        <f>TEXT(salestable[[#This Row],[Order Date]], "ddd")</f>
        <v>Sat</v>
      </c>
    </row>
    <row r="181" spans="1:27"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s="3">
        <v>1</v>
      </c>
      <c r="T181" s="4">
        <v>0</v>
      </c>
      <c r="U181" s="3">
        <v>1.4104000000000001</v>
      </c>
      <c r="V181" s="2">
        <f>salestable[[#This Row],[Sales]] * (1 - salestable[[#This Row],[Discount]])</f>
        <v>3.28</v>
      </c>
      <c r="W181" s="2">
        <f>salestable[[#This Row],[Sales]] * salestable[[#This Row],[Discount]]</f>
        <v>0</v>
      </c>
      <c r="X181">
        <f>YEAR(salestable[[#This Row],[Order Date]])</f>
        <v>2015</v>
      </c>
      <c r="Y181" t="str">
        <f>TEXT(salestable[[#This Row],[Order Date]],"MMMM")</f>
        <v>December</v>
      </c>
      <c r="Z181" t="str">
        <f>"Q"&amp;ROUNDUP(MONTH(salestable[[#This Row],[Order Date]])/3,0)</f>
        <v>Q4</v>
      </c>
      <c r="AA181" t="str">
        <f>TEXT(salestable[[#This Row],[Order Date]], "ddd")</f>
        <v>Tue</v>
      </c>
    </row>
    <row r="182" spans="1:27"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s="3">
        <v>2</v>
      </c>
      <c r="T182" s="4">
        <v>0.2</v>
      </c>
      <c r="U182" s="3">
        <v>1.8612</v>
      </c>
      <c r="V182" s="2">
        <f>salestable[[#This Row],[Sales]] * (1 - salestable[[#This Row],[Discount]])</f>
        <v>19.852800000000002</v>
      </c>
      <c r="W182" s="2">
        <f>salestable[[#This Row],[Sales]] * salestable[[#This Row],[Discount]]</f>
        <v>4.9632000000000005</v>
      </c>
      <c r="X182">
        <f>YEAR(salestable[[#This Row],[Order Date]])</f>
        <v>2014</v>
      </c>
      <c r="Y182" t="str">
        <f>TEXT(salestable[[#This Row],[Order Date]],"MMMM")</f>
        <v>December</v>
      </c>
      <c r="Z182" t="str">
        <f>"Q"&amp;ROUNDUP(MONTH(salestable[[#This Row],[Order Date]])/3,0)</f>
        <v>Q4</v>
      </c>
      <c r="AA182" t="str">
        <f>TEXT(salestable[[#This Row],[Order Date]], "ddd")</f>
        <v>Fri</v>
      </c>
    </row>
    <row r="183" spans="1:27"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s="3">
        <v>7</v>
      </c>
      <c r="T183" s="4">
        <v>0.2</v>
      </c>
      <c r="U183" s="3">
        <v>76.639499999999998</v>
      </c>
      <c r="V183" s="2">
        <f>salestable[[#This Row],[Sales]] * (1 - salestable[[#This Row],[Discount]])</f>
        <v>326.99520000000007</v>
      </c>
      <c r="W183" s="2">
        <f>salestable[[#This Row],[Sales]] * salestable[[#This Row],[Discount]]</f>
        <v>81.748800000000017</v>
      </c>
      <c r="X183">
        <f>YEAR(salestable[[#This Row],[Order Date]])</f>
        <v>2014</v>
      </c>
      <c r="Y183" t="str">
        <f>TEXT(salestable[[#This Row],[Order Date]],"MMMM")</f>
        <v>December</v>
      </c>
      <c r="Z183" t="str">
        <f>"Q"&amp;ROUNDUP(MONTH(salestable[[#This Row],[Order Date]])/3,0)</f>
        <v>Q4</v>
      </c>
      <c r="AA183" t="str">
        <f>TEXT(salestable[[#This Row],[Order Date]], "ddd")</f>
        <v>Fri</v>
      </c>
    </row>
    <row r="184" spans="1:27"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s="3">
        <v>4</v>
      </c>
      <c r="T184" s="4">
        <v>0</v>
      </c>
      <c r="U184" s="3">
        <v>131.02959999999999</v>
      </c>
      <c r="V184" s="2">
        <f>salestable[[#This Row],[Sales]] * (1 - salestable[[#This Row],[Discount]])</f>
        <v>503.96</v>
      </c>
      <c r="W184" s="2">
        <f>salestable[[#This Row],[Sales]] * salestable[[#This Row],[Discount]]</f>
        <v>0</v>
      </c>
      <c r="X184">
        <f>YEAR(salestable[[#This Row],[Order Date]])</f>
        <v>2014</v>
      </c>
      <c r="Y184" t="str">
        <f>TEXT(salestable[[#This Row],[Order Date]],"MMMM")</f>
        <v>November</v>
      </c>
      <c r="Z184" t="str">
        <f>"Q"&amp;ROUNDUP(MONTH(salestable[[#This Row],[Order Date]])/3,0)</f>
        <v>Q4</v>
      </c>
      <c r="AA184" t="str">
        <f>TEXT(salestable[[#This Row],[Order Date]], "ddd")</f>
        <v>Wed</v>
      </c>
    </row>
    <row r="185" spans="1:27"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s="3">
        <v>5</v>
      </c>
      <c r="T185" s="4">
        <v>0</v>
      </c>
      <c r="U185" s="3">
        <v>41.985999999999997</v>
      </c>
      <c r="V185" s="2">
        <f>salestable[[#This Row],[Sales]] * (1 - salestable[[#This Row],[Discount]])</f>
        <v>149.94999999999999</v>
      </c>
      <c r="W185" s="2">
        <f>salestable[[#This Row],[Sales]] * salestable[[#This Row],[Discount]]</f>
        <v>0</v>
      </c>
      <c r="X185">
        <f>YEAR(salestable[[#This Row],[Order Date]])</f>
        <v>2014</v>
      </c>
      <c r="Y185" t="str">
        <f>TEXT(salestable[[#This Row],[Order Date]],"MMMM")</f>
        <v>November</v>
      </c>
      <c r="Z185" t="str">
        <f>"Q"&amp;ROUNDUP(MONTH(salestable[[#This Row],[Order Date]])/3,0)</f>
        <v>Q4</v>
      </c>
      <c r="AA185" t="str">
        <f>TEXT(salestable[[#This Row],[Order Date]], "ddd")</f>
        <v>Wed</v>
      </c>
    </row>
    <row r="186" spans="1:27"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s="3">
        <v>2</v>
      </c>
      <c r="T186" s="4">
        <v>0</v>
      </c>
      <c r="U186" s="3">
        <v>7.25</v>
      </c>
      <c r="V186" s="2">
        <f>salestable[[#This Row],[Sales]] * (1 - salestable[[#This Row],[Discount]])</f>
        <v>29</v>
      </c>
      <c r="W186" s="2">
        <f>salestable[[#This Row],[Sales]] * salestable[[#This Row],[Discount]]</f>
        <v>0</v>
      </c>
      <c r="X186">
        <f>YEAR(salestable[[#This Row],[Order Date]])</f>
        <v>2014</v>
      </c>
      <c r="Y186" t="str">
        <f>TEXT(salestable[[#This Row],[Order Date]],"MMMM")</f>
        <v>November</v>
      </c>
      <c r="Z186" t="str">
        <f>"Q"&amp;ROUNDUP(MONTH(salestable[[#This Row],[Order Date]])/3,0)</f>
        <v>Q4</v>
      </c>
      <c r="AA186" t="str">
        <f>TEXT(salestable[[#This Row],[Order Date]], "ddd")</f>
        <v>Wed</v>
      </c>
    </row>
    <row r="187" spans="1:27"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s="3">
        <v>2</v>
      </c>
      <c r="T187" s="4">
        <v>0</v>
      </c>
      <c r="U187" s="3">
        <v>3.4367999999999999</v>
      </c>
      <c r="V187" s="2">
        <f>salestable[[#This Row],[Sales]] * (1 - salestable[[#This Row],[Discount]])</f>
        <v>7.16</v>
      </c>
      <c r="W187" s="2">
        <f>salestable[[#This Row],[Sales]] * salestable[[#This Row],[Discount]]</f>
        <v>0</v>
      </c>
      <c r="X187">
        <f>YEAR(salestable[[#This Row],[Order Date]])</f>
        <v>2016</v>
      </c>
      <c r="Y187" t="str">
        <f>TEXT(salestable[[#This Row],[Order Date]],"MMMM")</f>
        <v>November</v>
      </c>
      <c r="Z187" t="str">
        <f>"Q"&amp;ROUNDUP(MONTH(salestable[[#This Row],[Order Date]])/3,0)</f>
        <v>Q4</v>
      </c>
      <c r="AA187" t="str">
        <f>TEXT(salestable[[#This Row],[Order Date]], "ddd")</f>
        <v>Mon</v>
      </c>
    </row>
    <row r="188" spans="1:27"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s="3">
        <v>8</v>
      </c>
      <c r="T188" s="4">
        <v>0</v>
      </c>
      <c r="U188" s="3">
        <v>22.984000000000002</v>
      </c>
      <c r="V188" s="2">
        <f>salestable[[#This Row],[Sales]] * (1 - salestable[[#This Row],[Discount]])</f>
        <v>176.8</v>
      </c>
      <c r="W188" s="2">
        <f>salestable[[#This Row],[Sales]] * salestable[[#This Row],[Discount]]</f>
        <v>0</v>
      </c>
      <c r="X188">
        <f>YEAR(salestable[[#This Row],[Order Date]])</f>
        <v>2014</v>
      </c>
      <c r="Y188" t="str">
        <f>TEXT(salestable[[#This Row],[Order Date]],"MMMM")</f>
        <v>August</v>
      </c>
      <c r="Z188" t="str">
        <f>"Q"&amp;ROUNDUP(MONTH(salestable[[#This Row],[Order Date]])/3,0)</f>
        <v>Q3</v>
      </c>
      <c r="AA188" t="str">
        <f>TEXT(salestable[[#This Row],[Order Date]], "ddd")</f>
        <v>Tue</v>
      </c>
    </row>
    <row r="189" spans="1:27"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s="3">
        <v>3</v>
      </c>
      <c r="T189" s="4">
        <v>0.2</v>
      </c>
      <c r="U189" s="3">
        <v>3.7223999999999999</v>
      </c>
      <c r="V189" s="2">
        <f>salestable[[#This Row],[Sales]] * (1 - salestable[[#This Row],[Discount]])</f>
        <v>29.779199999999999</v>
      </c>
      <c r="W189" s="2">
        <f>salestable[[#This Row],[Sales]] * salestable[[#This Row],[Discount]]</f>
        <v>7.4447999999999999</v>
      </c>
      <c r="X189">
        <f>YEAR(salestable[[#This Row],[Order Date]])</f>
        <v>2016</v>
      </c>
      <c r="Y189" t="str">
        <f>TEXT(salestable[[#This Row],[Order Date]],"MMMM")</f>
        <v>July</v>
      </c>
      <c r="Z189" t="str">
        <f>"Q"&amp;ROUNDUP(MONTH(salestable[[#This Row],[Order Date]])/3,0)</f>
        <v>Q3</v>
      </c>
      <c r="AA189" t="str">
        <f>TEXT(salestable[[#This Row],[Order Date]], "ddd")</f>
        <v>Sat</v>
      </c>
    </row>
    <row r="190" spans="1:27"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s="3">
        <v>3</v>
      </c>
      <c r="T190" s="4">
        <v>0.2</v>
      </c>
      <c r="U190" s="3">
        <v>6.2549999999999999</v>
      </c>
      <c r="V190" s="2">
        <f>salestable[[#This Row],[Sales]] * (1 - salestable[[#This Row],[Discount]])</f>
        <v>16.012799999999999</v>
      </c>
      <c r="W190" s="2">
        <f>salestable[[#This Row],[Sales]] * salestable[[#This Row],[Discount]]</f>
        <v>4.0031999999999996</v>
      </c>
      <c r="X190">
        <f>YEAR(salestable[[#This Row],[Order Date]])</f>
        <v>2016</v>
      </c>
      <c r="Y190" t="str">
        <f>TEXT(salestable[[#This Row],[Order Date]],"MMMM")</f>
        <v>July</v>
      </c>
      <c r="Z190" t="str">
        <f>"Q"&amp;ROUNDUP(MONTH(salestable[[#This Row],[Order Date]])/3,0)</f>
        <v>Q3</v>
      </c>
      <c r="AA190" t="str">
        <f>TEXT(salestable[[#This Row],[Order Date]], "ddd")</f>
        <v>Sat</v>
      </c>
    </row>
    <row r="191" spans="1:27"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s="3">
        <v>4</v>
      </c>
      <c r="T191" s="4">
        <v>0.2</v>
      </c>
      <c r="U191" s="3">
        <v>112.392</v>
      </c>
      <c r="V191" s="2">
        <f>salestable[[#This Row],[Sales]] * (1 - salestable[[#This Row],[Discount]])</f>
        <v>719.30880000000002</v>
      </c>
      <c r="W191" s="2">
        <f>salestable[[#This Row],[Sales]] * salestable[[#This Row],[Discount]]</f>
        <v>179.8272</v>
      </c>
      <c r="X191">
        <f>YEAR(salestable[[#This Row],[Order Date]])</f>
        <v>2015</v>
      </c>
      <c r="Y191" t="str">
        <f>TEXT(salestable[[#This Row],[Order Date]],"MMMM")</f>
        <v>October</v>
      </c>
      <c r="Z191" t="str">
        <f>"Q"&amp;ROUNDUP(MONTH(salestable[[#This Row],[Order Date]])/3,0)</f>
        <v>Q4</v>
      </c>
      <c r="AA191" t="str">
        <f>TEXT(salestable[[#This Row],[Order Date]], "ddd")</f>
        <v>Mon</v>
      </c>
    </row>
    <row r="192" spans="1:27"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s="3">
        <v>6</v>
      </c>
      <c r="T192" s="4">
        <v>0</v>
      </c>
      <c r="U192" s="3">
        <v>20.0928</v>
      </c>
      <c r="V192" s="2">
        <f>salestable[[#This Row],[Sales]] * (1 - salestable[[#This Row],[Discount]])</f>
        <v>71.760000000000005</v>
      </c>
      <c r="W192" s="2">
        <f>salestable[[#This Row],[Sales]] * salestable[[#This Row],[Discount]]</f>
        <v>0</v>
      </c>
      <c r="X192">
        <f>YEAR(salestable[[#This Row],[Order Date]])</f>
        <v>2015</v>
      </c>
      <c r="Y192" t="str">
        <f>TEXT(salestable[[#This Row],[Order Date]],"MMMM")</f>
        <v>October</v>
      </c>
      <c r="Z192" t="str">
        <f>"Q"&amp;ROUNDUP(MONTH(salestable[[#This Row],[Order Date]])/3,0)</f>
        <v>Q4</v>
      </c>
      <c r="AA192" t="str">
        <f>TEXT(salestable[[#This Row],[Order Date]], "ddd")</f>
        <v>Mon</v>
      </c>
    </row>
    <row r="193" spans="1:27"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s="3">
        <v>8</v>
      </c>
      <c r="T193" s="4">
        <v>0</v>
      </c>
      <c r="U193" s="3">
        <v>24.883199999999999</v>
      </c>
      <c r="V193" s="2">
        <f>salestable[[#This Row],[Sales]] * (1 - salestable[[#This Row],[Discount]])</f>
        <v>51.84</v>
      </c>
      <c r="W193" s="2">
        <f>salestable[[#This Row],[Sales]] * salestable[[#This Row],[Discount]]</f>
        <v>0</v>
      </c>
      <c r="X193">
        <f>YEAR(salestable[[#This Row],[Order Date]])</f>
        <v>2015</v>
      </c>
      <c r="Y193" t="str">
        <f>TEXT(salestable[[#This Row],[Order Date]],"MMMM")</f>
        <v>October</v>
      </c>
      <c r="Z193" t="str">
        <f>"Q"&amp;ROUNDUP(MONTH(salestable[[#This Row],[Order Date]])/3,0)</f>
        <v>Q4</v>
      </c>
      <c r="AA193" t="str">
        <f>TEXT(salestable[[#This Row],[Order Date]], "ddd")</f>
        <v>Mon</v>
      </c>
    </row>
    <row r="194" spans="1:27"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s="3">
        <v>3</v>
      </c>
      <c r="T194" s="4">
        <v>0.2</v>
      </c>
      <c r="U194" s="3">
        <v>46.976399999999998</v>
      </c>
      <c r="V194" s="2">
        <f>salestable[[#This Row],[Sales]] * (1 - salestable[[#This Row],[Discount]])</f>
        <v>501.08159999999998</v>
      </c>
      <c r="W194" s="2">
        <f>salestable[[#This Row],[Sales]] * salestable[[#This Row],[Discount]]</f>
        <v>125.2704</v>
      </c>
      <c r="X194">
        <f>YEAR(salestable[[#This Row],[Order Date]])</f>
        <v>2015</v>
      </c>
      <c r="Y194" t="str">
        <f>TEXT(salestable[[#This Row],[Order Date]],"MMMM")</f>
        <v>October</v>
      </c>
      <c r="Z194" t="str">
        <f>"Q"&amp;ROUNDUP(MONTH(salestable[[#This Row],[Order Date]])/3,0)</f>
        <v>Q4</v>
      </c>
      <c r="AA194" t="str">
        <f>TEXT(salestable[[#This Row],[Order Date]], "ddd")</f>
        <v>Mon</v>
      </c>
    </row>
    <row r="195" spans="1:27"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s="3">
        <v>5</v>
      </c>
      <c r="T195" s="4">
        <v>0</v>
      </c>
      <c r="U195" s="3">
        <v>6.5670000000000002</v>
      </c>
      <c r="V195" s="2">
        <f>salestable[[#This Row],[Sales]] * (1 - salestable[[#This Row],[Discount]])</f>
        <v>19.899999999999999</v>
      </c>
      <c r="W195" s="2">
        <f>salestable[[#This Row],[Sales]] * salestable[[#This Row],[Discount]]</f>
        <v>0</v>
      </c>
      <c r="X195">
        <f>YEAR(salestable[[#This Row],[Order Date]])</f>
        <v>2015</v>
      </c>
      <c r="Y195" t="str">
        <f>TEXT(salestable[[#This Row],[Order Date]],"MMMM")</f>
        <v>October</v>
      </c>
      <c r="Z195" t="str">
        <f>"Q"&amp;ROUNDUP(MONTH(salestable[[#This Row],[Order Date]])/3,0)</f>
        <v>Q4</v>
      </c>
      <c r="AA195" t="str">
        <f>TEXT(salestable[[#This Row],[Order Date]], "ddd")</f>
        <v>Mon</v>
      </c>
    </row>
    <row r="196" spans="1:27"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s="3">
        <v>7</v>
      </c>
      <c r="T196" s="4">
        <v>0</v>
      </c>
      <c r="U196" s="3">
        <v>6.7115999999999998</v>
      </c>
      <c r="V196" s="2">
        <f>salestable[[#This Row],[Sales]] * (1 - salestable[[#This Row],[Discount]])</f>
        <v>14.28</v>
      </c>
      <c r="W196" s="2">
        <f>salestable[[#This Row],[Sales]] * salestable[[#This Row],[Discount]]</f>
        <v>0</v>
      </c>
      <c r="X196">
        <f>YEAR(salestable[[#This Row],[Order Date]])</f>
        <v>2015</v>
      </c>
      <c r="Y196" t="str">
        <f>TEXT(salestable[[#This Row],[Order Date]],"MMMM")</f>
        <v>October</v>
      </c>
      <c r="Z196" t="str">
        <f>"Q"&amp;ROUNDUP(MONTH(salestable[[#This Row],[Order Date]])/3,0)</f>
        <v>Q4</v>
      </c>
      <c r="AA196" t="str">
        <f>TEXT(salestable[[#This Row],[Order Date]], "ddd")</f>
        <v>Sat</v>
      </c>
    </row>
    <row r="197" spans="1:27"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s="3">
        <v>2</v>
      </c>
      <c r="T197" s="4">
        <v>0.2</v>
      </c>
      <c r="U197" s="3">
        <v>1.2038</v>
      </c>
      <c r="V197" s="2">
        <f>salestable[[#This Row],[Sales]] * (1 - salestable[[#This Row],[Discount]])</f>
        <v>5.926400000000001</v>
      </c>
      <c r="W197" s="2">
        <f>salestable[[#This Row],[Sales]] * salestable[[#This Row],[Discount]]</f>
        <v>1.4816000000000003</v>
      </c>
      <c r="X197">
        <f>YEAR(salestable[[#This Row],[Order Date]])</f>
        <v>2014</v>
      </c>
      <c r="Y197" t="str">
        <f>TEXT(salestable[[#This Row],[Order Date]],"MMMM")</f>
        <v>March</v>
      </c>
      <c r="Z197" t="str">
        <f>"Q"&amp;ROUNDUP(MONTH(salestable[[#This Row],[Order Date]])/3,0)</f>
        <v>Q1</v>
      </c>
      <c r="AA197" t="str">
        <f>TEXT(salestable[[#This Row],[Order Date]], "ddd")</f>
        <v>Fri</v>
      </c>
    </row>
    <row r="198" spans="1:27"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s="3">
        <v>3</v>
      </c>
      <c r="T198" s="4">
        <v>0.2</v>
      </c>
      <c r="U198" s="3">
        <v>1.5875999999999999</v>
      </c>
      <c r="V198" s="2">
        <f>salestable[[#This Row],[Sales]] * (1 - salestable[[#This Row],[Discount]])</f>
        <v>4.8384</v>
      </c>
      <c r="W198" s="2">
        <f>salestable[[#This Row],[Sales]] * salestable[[#This Row],[Discount]]</f>
        <v>1.2096</v>
      </c>
      <c r="X198">
        <f>YEAR(salestable[[#This Row],[Order Date]])</f>
        <v>2014</v>
      </c>
      <c r="Y198" t="str">
        <f>TEXT(salestable[[#This Row],[Order Date]],"MMMM")</f>
        <v>March</v>
      </c>
      <c r="Z198" t="str">
        <f>"Q"&amp;ROUNDUP(MONTH(salestable[[#This Row],[Order Date]])/3,0)</f>
        <v>Q1</v>
      </c>
      <c r="AA198" t="str">
        <f>TEXT(salestable[[#This Row],[Order Date]], "ddd")</f>
        <v>Fri</v>
      </c>
    </row>
    <row r="199" spans="1:27"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s="3">
        <v>3</v>
      </c>
      <c r="T199" s="4">
        <v>0</v>
      </c>
      <c r="U199" s="3">
        <v>12.0276</v>
      </c>
      <c r="V199" s="2">
        <f>salestable[[#This Row],[Sales]] * (1 - salestable[[#This Row],[Discount]])</f>
        <v>46.26</v>
      </c>
      <c r="W199" s="2">
        <f>salestable[[#This Row],[Sales]] * salestable[[#This Row],[Discount]]</f>
        <v>0</v>
      </c>
      <c r="X199">
        <f>YEAR(salestable[[#This Row],[Order Date]])</f>
        <v>2017</v>
      </c>
      <c r="Y199" t="str">
        <f>TEXT(salestable[[#This Row],[Order Date]],"MMMM")</f>
        <v>November</v>
      </c>
      <c r="Z199" t="str">
        <f>"Q"&amp;ROUNDUP(MONTH(salestable[[#This Row],[Order Date]])/3,0)</f>
        <v>Q4</v>
      </c>
      <c r="AA199" t="str">
        <f>TEXT(salestable[[#This Row],[Order Date]], "ddd")</f>
        <v>Mon</v>
      </c>
    </row>
    <row r="200" spans="1:27"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s="3">
        <v>2</v>
      </c>
      <c r="T200" s="4">
        <v>0.7</v>
      </c>
      <c r="U200" s="3">
        <v>-2.2585999999999999</v>
      </c>
      <c r="V200" s="2">
        <f>salestable[[#This Row],[Sales]] * (1 - salestable[[#This Row],[Discount]])</f>
        <v>0.88380000000000014</v>
      </c>
      <c r="W200" s="2">
        <f>salestable[[#This Row],[Sales]] * salestable[[#This Row],[Discount]]</f>
        <v>2.0621999999999998</v>
      </c>
      <c r="X200">
        <f>YEAR(salestable[[#This Row],[Order Date]])</f>
        <v>2017</v>
      </c>
      <c r="Y200" t="str">
        <f>TEXT(salestable[[#This Row],[Order Date]],"MMMM")</f>
        <v>July</v>
      </c>
      <c r="Z200" t="str">
        <f>"Q"&amp;ROUNDUP(MONTH(salestable[[#This Row],[Order Date]])/3,0)</f>
        <v>Q3</v>
      </c>
      <c r="AA200" t="str">
        <f>TEXT(salestable[[#This Row],[Order Date]], "ddd")</f>
        <v>Thu</v>
      </c>
    </row>
    <row r="201" spans="1:27"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s="3">
        <v>3</v>
      </c>
      <c r="T201" s="4">
        <v>0.2</v>
      </c>
      <c r="U201" s="3">
        <v>5.8202999999999996</v>
      </c>
      <c r="V201" s="2">
        <f>salestable[[#This Row],[Sales]] * (1 - salestable[[#This Row],[Discount]])</f>
        <v>12.844800000000001</v>
      </c>
      <c r="W201" s="2">
        <f>salestable[[#This Row],[Sales]] * salestable[[#This Row],[Discount]]</f>
        <v>3.2112000000000003</v>
      </c>
      <c r="X201">
        <f>YEAR(salestable[[#This Row],[Order Date]])</f>
        <v>2017</v>
      </c>
      <c r="Y201" t="str">
        <f>TEXT(salestable[[#This Row],[Order Date]],"MMMM")</f>
        <v>July</v>
      </c>
      <c r="Z201" t="str">
        <f>"Q"&amp;ROUNDUP(MONTH(salestable[[#This Row],[Order Date]])/3,0)</f>
        <v>Q3</v>
      </c>
      <c r="AA201" t="str">
        <f>TEXT(salestable[[#This Row],[Order Date]], "ddd")</f>
        <v>Thu</v>
      </c>
    </row>
    <row r="202" spans="1:27"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s="3">
        <v>3</v>
      </c>
      <c r="T202" s="4">
        <v>0.2</v>
      </c>
      <c r="U202" s="3">
        <v>6.7949999999999999</v>
      </c>
      <c r="V202" s="2">
        <f>salestable[[#This Row],[Sales]] * (1 - salestable[[#This Row],[Discount]])</f>
        <v>17.395199999999999</v>
      </c>
      <c r="W202" s="2">
        <f>salestable[[#This Row],[Sales]] * salestable[[#This Row],[Discount]]</f>
        <v>4.3487999999999998</v>
      </c>
      <c r="X202">
        <f>YEAR(salestable[[#This Row],[Order Date]])</f>
        <v>2017</v>
      </c>
      <c r="Y202" t="str">
        <f>TEXT(salestable[[#This Row],[Order Date]],"MMMM")</f>
        <v>June</v>
      </c>
      <c r="Z202" t="str">
        <f>"Q"&amp;ROUNDUP(MONTH(salestable[[#This Row],[Order Date]])/3,0)</f>
        <v>Q2</v>
      </c>
      <c r="AA202" t="str">
        <f>TEXT(salestable[[#This Row],[Order Date]], "ddd")</f>
        <v>Sat</v>
      </c>
    </row>
    <row r="203" spans="1:27"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s="3">
        <v>2</v>
      </c>
      <c r="T203" s="4">
        <v>0.5</v>
      </c>
      <c r="U203" s="3">
        <v>-161.875</v>
      </c>
      <c r="V203" s="2">
        <f>salestable[[#This Row],[Sales]] * (1 - salestable[[#This Row],[Discount]])</f>
        <v>109.375</v>
      </c>
      <c r="W203" s="2">
        <f>salestable[[#This Row],[Sales]] * salestable[[#This Row],[Discount]]</f>
        <v>109.375</v>
      </c>
      <c r="X203">
        <f>YEAR(salestable[[#This Row],[Order Date]])</f>
        <v>2014</v>
      </c>
      <c r="Y203" t="str">
        <f>TEXT(salestable[[#This Row],[Order Date]],"MMMM")</f>
        <v>August</v>
      </c>
      <c r="Z203" t="str">
        <f>"Q"&amp;ROUNDUP(MONTH(salestable[[#This Row],[Order Date]])/3,0)</f>
        <v>Q3</v>
      </c>
      <c r="AA203" t="str">
        <f>TEXT(salestable[[#This Row],[Order Date]], "ddd")</f>
        <v>Sun</v>
      </c>
    </row>
    <row r="204" spans="1:27"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s="3">
        <v>1</v>
      </c>
      <c r="T204" s="4">
        <v>0.2</v>
      </c>
      <c r="U204" s="3">
        <v>0.29249999999999998</v>
      </c>
      <c r="V204" s="2">
        <f>salestable[[#This Row],[Sales]] * (1 - salestable[[#This Row],[Discount]])</f>
        <v>2.08</v>
      </c>
      <c r="W204" s="2">
        <f>salestable[[#This Row],[Sales]] * salestable[[#This Row],[Discount]]</f>
        <v>0.52</v>
      </c>
      <c r="X204">
        <f>YEAR(salestable[[#This Row],[Order Date]])</f>
        <v>2014</v>
      </c>
      <c r="Y204" t="str">
        <f>TEXT(salestable[[#This Row],[Order Date]],"MMMM")</f>
        <v>August</v>
      </c>
      <c r="Z204" t="str">
        <f>"Q"&amp;ROUNDUP(MONTH(salestable[[#This Row],[Order Date]])/3,0)</f>
        <v>Q3</v>
      </c>
      <c r="AA204" t="str">
        <f>TEXT(salestable[[#This Row],[Order Date]], "ddd")</f>
        <v>Sun</v>
      </c>
    </row>
    <row r="205" spans="1:27"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s="3">
        <v>2</v>
      </c>
      <c r="T205" s="4">
        <v>0.8</v>
      </c>
      <c r="U205" s="3">
        <v>-178.96680000000001</v>
      </c>
      <c r="V205" s="2">
        <f>salestable[[#This Row],[Sales]] * (1 - salestable[[#This Row],[Discount]])</f>
        <v>13.256799999999998</v>
      </c>
      <c r="W205" s="2">
        <f>salestable[[#This Row],[Sales]] * salestable[[#This Row],[Discount]]</f>
        <v>53.027200000000008</v>
      </c>
      <c r="X205">
        <f>YEAR(salestable[[#This Row],[Order Date]])</f>
        <v>2017</v>
      </c>
      <c r="Y205" t="str">
        <f>TEXT(salestable[[#This Row],[Order Date]],"MMMM")</f>
        <v>December</v>
      </c>
      <c r="Z205" t="str">
        <f>"Q"&amp;ROUNDUP(MONTH(salestable[[#This Row],[Order Date]])/3,0)</f>
        <v>Q4</v>
      </c>
      <c r="AA205" t="str">
        <f>TEXT(salestable[[#This Row],[Order Date]], "ddd")</f>
        <v>Sun</v>
      </c>
    </row>
    <row r="206" spans="1:27"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s="3">
        <v>7</v>
      </c>
      <c r="T206" s="4">
        <v>0.2</v>
      </c>
      <c r="U206" s="3">
        <v>9.6712000000000007</v>
      </c>
      <c r="V206" s="2">
        <f>salestable[[#This Row],[Sales]] * (1 - salestable[[#This Row],[Discount]])</f>
        <v>28.134399999999999</v>
      </c>
      <c r="W206" s="2">
        <f>salestable[[#This Row],[Sales]] * salestable[[#This Row],[Discount]]</f>
        <v>7.0335999999999999</v>
      </c>
      <c r="X206">
        <f>YEAR(salestable[[#This Row],[Order Date]])</f>
        <v>2017</v>
      </c>
      <c r="Y206" t="str">
        <f>TEXT(salestable[[#This Row],[Order Date]],"MMMM")</f>
        <v>June</v>
      </c>
      <c r="Z206" t="str">
        <f>"Q"&amp;ROUNDUP(MONTH(salestable[[#This Row],[Order Date]])/3,0)</f>
        <v>Q2</v>
      </c>
      <c r="AA206" t="str">
        <f>TEXT(salestable[[#This Row],[Order Date]], "ddd")</f>
        <v>Sat</v>
      </c>
    </row>
    <row r="207" spans="1:27"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s="3">
        <v>4</v>
      </c>
      <c r="T207" s="4">
        <v>0.2</v>
      </c>
      <c r="U207" s="3">
        <v>44.476799999999997</v>
      </c>
      <c r="V207" s="2">
        <f>salestable[[#This Row],[Sales]] * (1 - salestable[[#This Row],[Discount]])</f>
        <v>355.81439999999998</v>
      </c>
      <c r="W207" s="2">
        <f>salestable[[#This Row],[Sales]] * salestable[[#This Row],[Discount]]</f>
        <v>88.953599999999994</v>
      </c>
      <c r="X207">
        <f>YEAR(salestable[[#This Row],[Order Date]])</f>
        <v>2017</v>
      </c>
      <c r="Y207" t="str">
        <f>TEXT(salestable[[#This Row],[Order Date]],"MMMM")</f>
        <v>December</v>
      </c>
      <c r="Z207" t="str">
        <f>"Q"&amp;ROUNDUP(MONTH(salestable[[#This Row],[Order Date]])/3,0)</f>
        <v>Q4</v>
      </c>
      <c r="AA207" t="str">
        <f>TEXT(salestable[[#This Row],[Order Date]], "ddd")</f>
        <v>Sat</v>
      </c>
    </row>
    <row r="208" spans="1:27"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s="3">
        <v>4</v>
      </c>
      <c r="T208" s="4">
        <v>0</v>
      </c>
      <c r="U208" s="3">
        <v>5.8743999999999996</v>
      </c>
      <c r="V208" s="2">
        <f>salestable[[#This Row],[Sales]] * (1 - salestable[[#This Row],[Discount]])</f>
        <v>83.92</v>
      </c>
      <c r="W208" s="2">
        <f>salestable[[#This Row],[Sales]] * salestable[[#This Row],[Discount]]</f>
        <v>0</v>
      </c>
      <c r="X208">
        <f>YEAR(salestable[[#This Row],[Order Date]])</f>
        <v>2017</v>
      </c>
      <c r="Y208" t="str">
        <f>TEXT(salestable[[#This Row],[Order Date]],"MMMM")</f>
        <v>December</v>
      </c>
      <c r="Z208" t="str">
        <f>"Q"&amp;ROUNDUP(MONTH(salestable[[#This Row],[Order Date]])/3,0)</f>
        <v>Q4</v>
      </c>
      <c r="AA208" t="str">
        <f>TEXT(salestable[[#This Row],[Order Date]], "ddd")</f>
        <v>Fri</v>
      </c>
    </row>
    <row r="209" spans="1:27"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s="3">
        <v>2</v>
      </c>
      <c r="T209" s="4">
        <v>0</v>
      </c>
      <c r="U209" s="3">
        <v>35.634599999999999</v>
      </c>
      <c r="V209" s="2">
        <f>salestable[[#This Row],[Sales]] * (1 - salestable[[#This Row],[Discount]])</f>
        <v>131.97999999999999</v>
      </c>
      <c r="W209" s="2">
        <f>salestable[[#This Row],[Sales]] * salestable[[#This Row],[Discount]]</f>
        <v>0</v>
      </c>
      <c r="X209">
        <f>YEAR(salestable[[#This Row],[Order Date]])</f>
        <v>2017</v>
      </c>
      <c r="Y209" t="str">
        <f>TEXT(salestable[[#This Row],[Order Date]],"MMMM")</f>
        <v>December</v>
      </c>
      <c r="Z209" t="str">
        <f>"Q"&amp;ROUNDUP(MONTH(salestable[[#This Row],[Order Date]])/3,0)</f>
        <v>Q4</v>
      </c>
      <c r="AA209" t="str">
        <f>TEXT(salestable[[#This Row],[Order Date]], "ddd")</f>
        <v>Fri</v>
      </c>
    </row>
    <row r="210" spans="1:27"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s="3">
        <v>4</v>
      </c>
      <c r="T210" s="4">
        <v>0</v>
      </c>
      <c r="U210" s="3">
        <v>7.4824000000000002</v>
      </c>
      <c r="V210" s="2">
        <f>salestable[[#This Row],[Sales]] * (1 - salestable[[#This Row],[Discount]])</f>
        <v>15.92</v>
      </c>
      <c r="W210" s="2">
        <f>salestable[[#This Row],[Sales]] * salestable[[#This Row],[Discount]]</f>
        <v>0</v>
      </c>
      <c r="X210">
        <f>YEAR(salestable[[#This Row],[Order Date]])</f>
        <v>2017</v>
      </c>
      <c r="Y210" t="str">
        <f>TEXT(salestable[[#This Row],[Order Date]],"MMMM")</f>
        <v>December</v>
      </c>
      <c r="Z210" t="str">
        <f>"Q"&amp;ROUNDUP(MONTH(salestable[[#This Row],[Order Date]])/3,0)</f>
        <v>Q4</v>
      </c>
      <c r="AA210" t="str">
        <f>TEXT(salestable[[#This Row],[Order Date]], "ddd")</f>
        <v>Fri</v>
      </c>
    </row>
    <row r="211" spans="1:27"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s="3">
        <v>9</v>
      </c>
      <c r="T211" s="4">
        <v>0</v>
      </c>
      <c r="U211" s="3">
        <v>16.209900000000001</v>
      </c>
      <c r="V211" s="2">
        <f>salestable[[#This Row],[Sales]] * (1 - salestable[[#This Row],[Discount]])</f>
        <v>52.29</v>
      </c>
      <c r="W211" s="2">
        <f>salestable[[#This Row],[Sales]] * salestable[[#This Row],[Discount]]</f>
        <v>0</v>
      </c>
      <c r="X211">
        <f>YEAR(salestable[[#This Row],[Order Date]])</f>
        <v>2017</v>
      </c>
      <c r="Y211" t="str">
        <f>TEXT(salestable[[#This Row],[Order Date]],"MMMM")</f>
        <v>December</v>
      </c>
      <c r="Z211" t="str">
        <f>"Q"&amp;ROUNDUP(MONTH(salestable[[#This Row],[Order Date]])/3,0)</f>
        <v>Q4</v>
      </c>
      <c r="AA211" t="str">
        <f>TEXT(salestable[[#This Row],[Order Date]], "ddd")</f>
        <v>Fri</v>
      </c>
    </row>
    <row r="212" spans="1:27"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s="3">
        <v>1</v>
      </c>
      <c r="T212" s="4">
        <v>0</v>
      </c>
      <c r="U212" s="3">
        <v>3.6796000000000002</v>
      </c>
      <c r="V212" s="2">
        <f>salestable[[#This Row],[Sales]] * (1 - salestable[[#This Row],[Discount]])</f>
        <v>91.99</v>
      </c>
      <c r="W212" s="2">
        <f>salestable[[#This Row],[Sales]] * salestable[[#This Row],[Discount]]</f>
        <v>0</v>
      </c>
      <c r="X212">
        <f>YEAR(salestable[[#This Row],[Order Date]])</f>
        <v>2017</v>
      </c>
      <c r="Y212" t="str">
        <f>TEXT(salestable[[#This Row],[Order Date]],"MMMM")</f>
        <v>December</v>
      </c>
      <c r="Z212" t="str">
        <f>"Q"&amp;ROUNDUP(MONTH(salestable[[#This Row],[Order Date]])/3,0)</f>
        <v>Q4</v>
      </c>
      <c r="AA212" t="str">
        <f>TEXT(salestable[[#This Row],[Order Date]], "ddd")</f>
        <v>Fri</v>
      </c>
    </row>
    <row r="213" spans="1:27"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s="3">
        <v>2</v>
      </c>
      <c r="T213" s="4">
        <v>0.2</v>
      </c>
      <c r="U213" s="3">
        <v>6.5</v>
      </c>
      <c r="V213" s="2">
        <f>salestable[[#This Row],[Sales]] * (1 - salestable[[#This Row],[Discount]])</f>
        <v>16.64</v>
      </c>
      <c r="W213" s="2">
        <f>salestable[[#This Row],[Sales]] * salestable[[#This Row],[Discount]]</f>
        <v>4.16</v>
      </c>
      <c r="X213">
        <f>YEAR(salestable[[#This Row],[Order Date]])</f>
        <v>2015</v>
      </c>
      <c r="Y213" t="str">
        <f>TEXT(salestable[[#This Row],[Order Date]],"MMMM")</f>
        <v>February</v>
      </c>
      <c r="Z213" t="str">
        <f>"Q"&amp;ROUNDUP(MONTH(salestable[[#This Row],[Order Date]])/3,0)</f>
        <v>Q1</v>
      </c>
      <c r="AA213" t="str">
        <f>TEXT(salestable[[#This Row],[Order Date]], "ddd")</f>
        <v>Mon</v>
      </c>
    </row>
    <row r="214" spans="1:27"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s="3">
        <v>2</v>
      </c>
      <c r="T214" s="4">
        <v>0.2</v>
      </c>
      <c r="U214" s="3">
        <v>8.8800000000000008</v>
      </c>
      <c r="V214" s="2">
        <f>salestable[[#This Row],[Sales]] * (1 - salestable[[#This Row],[Discount]])</f>
        <v>18.943999999999999</v>
      </c>
      <c r="W214" s="2">
        <f>salestable[[#This Row],[Sales]] * salestable[[#This Row],[Discount]]</f>
        <v>4.7359999999999998</v>
      </c>
      <c r="X214">
        <f>YEAR(salestable[[#This Row],[Order Date]])</f>
        <v>2015</v>
      </c>
      <c r="Y214" t="str">
        <f>TEXT(salestable[[#This Row],[Order Date]],"MMMM")</f>
        <v>January</v>
      </c>
      <c r="Z214" t="str">
        <f>"Q"&amp;ROUNDUP(MONTH(salestable[[#This Row],[Order Date]])/3,0)</f>
        <v>Q1</v>
      </c>
      <c r="AA214" t="str">
        <f>TEXT(salestable[[#This Row],[Order Date]], "ddd")</f>
        <v>Fri</v>
      </c>
    </row>
    <row r="215" spans="1:27"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s="3">
        <v>5</v>
      </c>
      <c r="T215" s="4">
        <v>0.5</v>
      </c>
      <c r="U215" s="3">
        <v>-244.32300000000001</v>
      </c>
      <c r="V215" s="2">
        <f>salestable[[#This Row],[Sales]] * (1 - salestable[[#This Row],[Discount]])</f>
        <v>226.22499999999999</v>
      </c>
      <c r="W215" s="2">
        <f>salestable[[#This Row],[Sales]] * salestable[[#This Row],[Discount]]</f>
        <v>226.22499999999999</v>
      </c>
      <c r="X215">
        <f>YEAR(salestable[[#This Row],[Order Date]])</f>
        <v>2015</v>
      </c>
      <c r="Y215" t="str">
        <f>TEXT(salestable[[#This Row],[Order Date]],"MMMM")</f>
        <v>January</v>
      </c>
      <c r="Z215" t="str">
        <f>"Q"&amp;ROUNDUP(MONTH(salestable[[#This Row],[Order Date]])/3,0)</f>
        <v>Q1</v>
      </c>
      <c r="AA215" t="str">
        <f>TEXT(salestable[[#This Row],[Order Date]], "ddd")</f>
        <v>Fri</v>
      </c>
    </row>
    <row r="216" spans="1:27"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s="3">
        <v>3</v>
      </c>
      <c r="T216" s="4">
        <v>0.4</v>
      </c>
      <c r="U216" s="3">
        <v>-14.6958</v>
      </c>
      <c r="V216" s="2">
        <f>salestable[[#This Row],[Sales]] * (1 - salestable[[#This Row],[Discount]])</f>
        <v>37.789200000000001</v>
      </c>
      <c r="W216" s="2">
        <f>salestable[[#This Row],[Sales]] * salestable[[#This Row],[Discount]]</f>
        <v>25.192800000000002</v>
      </c>
      <c r="X216">
        <f>YEAR(salestable[[#This Row],[Order Date]])</f>
        <v>2015</v>
      </c>
      <c r="Y216" t="str">
        <f>TEXT(salestable[[#This Row],[Order Date]],"MMMM")</f>
        <v>January</v>
      </c>
      <c r="Z216" t="str">
        <f>"Q"&amp;ROUNDUP(MONTH(salestable[[#This Row],[Order Date]])/3,0)</f>
        <v>Q1</v>
      </c>
      <c r="AA216" t="str">
        <f>TEXT(salestable[[#This Row],[Order Date]], "ddd")</f>
        <v>Fri</v>
      </c>
    </row>
    <row r="217" spans="1:27"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s="3">
        <v>9</v>
      </c>
      <c r="T217" s="4">
        <v>0.7</v>
      </c>
      <c r="U217" s="3">
        <v>-950.4</v>
      </c>
      <c r="V217" s="2">
        <f>salestable[[#This Row],[Sales]] * (1 - salestable[[#This Row],[Discount]])</f>
        <v>356.40000000000003</v>
      </c>
      <c r="W217" s="2">
        <f>salestable[[#This Row],[Sales]] * salestable[[#This Row],[Discount]]</f>
        <v>831.59999999999991</v>
      </c>
      <c r="X217">
        <f>YEAR(salestable[[#This Row],[Order Date]])</f>
        <v>2015</v>
      </c>
      <c r="Y217" t="str">
        <f>TEXT(salestable[[#This Row],[Order Date]],"MMMM")</f>
        <v>January</v>
      </c>
      <c r="Z217" t="str">
        <f>"Q"&amp;ROUNDUP(MONTH(salestable[[#This Row],[Order Date]])/3,0)</f>
        <v>Q1</v>
      </c>
      <c r="AA217" t="str">
        <f>TEXT(salestable[[#This Row],[Order Date]], "ddd")</f>
        <v>Fri</v>
      </c>
    </row>
    <row r="218" spans="1:27"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s="3">
        <v>2</v>
      </c>
      <c r="T218" s="4">
        <v>0.2</v>
      </c>
      <c r="U218" s="3">
        <v>4.4791999999999996</v>
      </c>
      <c r="V218" s="2">
        <f>salestable[[#This Row],[Sales]] * (1 - salestable[[#This Row],[Discount]])</f>
        <v>71.667200000000008</v>
      </c>
      <c r="W218" s="2">
        <f>salestable[[#This Row],[Sales]] * salestable[[#This Row],[Discount]]</f>
        <v>17.916800000000002</v>
      </c>
      <c r="X218">
        <f>YEAR(salestable[[#This Row],[Order Date]])</f>
        <v>2015</v>
      </c>
      <c r="Y218" t="str">
        <f>TEXT(salestable[[#This Row],[Order Date]],"MMMM")</f>
        <v>January</v>
      </c>
      <c r="Z218" t="str">
        <f>"Q"&amp;ROUNDUP(MONTH(salestable[[#This Row],[Order Date]])/3,0)</f>
        <v>Q1</v>
      </c>
      <c r="AA218" t="str">
        <f>TEXT(salestable[[#This Row],[Order Date]], "ddd")</f>
        <v>Fri</v>
      </c>
    </row>
    <row r="219" spans="1:27"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s="3">
        <v>6</v>
      </c>
      <c r="T219" s="4">
        <v>0</v>
      </c>
      <c r="U219" s="3">
        <v>26.056799999999999</v>
      </c>
      <c r="V219" s="2">
        <f>salestable[[#This Row],[Sales]] * (1 - salestable[[#This Row],[Discount]])</f>
        <v>93.06</v>
      </c>
      <c r="W219" s="2">
        <f>salestable[[#This Row],[Sales]] * salestable[[#This Row],[Discount]]</f>
        <v>0</v>
      </c>
      <c r="X219">
        <f>YEAR(salestable[[#This Row],[Order Date]])</f>
        <v>2016</v>
      </c>
      <c r="Y219" t="str">
        <f>TEXT(salestable[[#This Row],[Order Date]],"MMMM")</f>
        <v>October</v>
      </c>
      <c r="Z219" t="str">
        <f>"Q"&amp;ROUNDUP(MONTH(salestable[[#This Row],[Order Date]])/3,0)</f>
        <v>Q4</v>
      </c>
      <c r="AA219" t="str">
        <f>TEXT(salestable[[#This Row],[Order Date]], "ddd")</f>
        <v>Fri</v>
      </c>
    </row>
    <row r="220" spans="1:27"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s="3">
        <v>3</v>
      </c>
      <c r="T220" s="4">
        <v>0.2</v>
      </c>
      <c r="U220" s="3">
        <v>22.6782</v>
      </c>
      <c r="V220" s="2">
        <f>salestable[[#This Row],[Sales]] * (1 - salestable[[#This Row],[Discount]])</f>
        <v>241.9008</v>
      </c>
      <c r="W220" s="2">
        <f>salestable[[#This Row],[Sales]] * salestable[[#This Row],[Discount]]</f>
        <v>60.475200000000001</v>
      </c>
      <c r="X220">
        <f>YEAR(salestable[[#This Row],[Order Date]])</f>
        <v>2016</v>
      </c>
      <c r="Y220" t="str">
        <f>TEXT(salestable[[#This Row],[Order Date]],"MMMM")</f>
        <v>October</v>
      </c>
      <c r="Z220" t="str">
        <f>"Q"&amp;ROUNDUP(MONTH(salestable[[#This Row],[Order Date]])/3,0)</f>
        <v>Q4</v>
      </c>
      <c r="AA220" t="str">
        <f>TEXT(salestable[[#This Row],[Order Date]], "ddd")</f>
        <v>Fri</v>
      </c>
    </row>
    <row r="221" spans="1:27"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s="3">
        <v>2</v>
      </c>
      <c r="T221" s="4">
        <v>0.2</v>
      </c>
      <c r="U221" s="3">
        <v>1.8148</v>
      </c>
      <c r="V221" s="2">
        <f>salestable[[#This Row],[Sales]] * (1 - salestable[[#This Row],[Discount]])</f>
        <v>4.4672000000000001</v>
      </c>
      <c r="W221" s="2">
        <f>salestable[[#This Row],[Sales]] * salestable[[#This Row],[Discount]]</f>
        <v>1.1168</v>
      </c>
      <c r="X221">
        <f>YEAR(salestable[[#This Row],[Order Date]])</f>
        <v>2015</v>
      </c>
      <c r="Y221" t="str">
        <f>TEXT(salestable[[#This Row],[Order Date]],"MMMM")</f>
        <v>December</v>
      </c>
      <c r="Z221" t="str">
        <f>"Q"&amp;ROUNDUP(MONTH(salestable[[#This Row],[Order Date]])/3,0)</f>
        <v>Q4</v>
      </c>
      <c r="AA221" t="str">
        <f>TEXT(salestable[[#This Row],[Order Date]], "ddd")</f>
        <v>Thu</v>
      </c>
    </row>
    <row r="222" spans="1:27"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s="3">
        <v>6</v>
      </c>
      <c r="T222" s="4">
        <v>0.2</v>
      </c>
      <c r="U222" s="3">
        <v>8.2302</v>
      </c>
      <c r="V222" s="2">
        <f>salestable[[#This Row],[Sales]] * (1 - salestable[[#This Row],[Discount]])</f>
        <v>18.1632</v>
      </c>
      <c r="W222" s="2">
        <f>salestable[[#This Row],[Sales]] * salestable[[#This Row],[Discount]]</f>
        <v>4.5407999999999999</v>
      </c>
      <c r="X222">
        <f>YEAR(salestable[[#This Row],[Order Date]])</f>
        <v>2015</v>
      </c>
      <c r="Y222" t="str">
        <f>TEXT(salestable[[#This Row],[Order Date]],"MMMM")</f>
        <v>December</v>
      </c>
      <c r="Z222" t="str">
        <f>"Q"&amp;ROUNDUP(MONTH(salestable[[#This Row],[Order Date]])/3,0)</f>
        <v>Q4</v>
      </c>
      <c r="AA222" t="str">
        <f>TEXT(salestable[[#This Row],[Order Date]], "ddd")</f>
        <v>Thu</v>
      </c>
    </row>
    <row r="223" spans="1:27"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s="3">
        <v>4</v>
      </c>
      <c r="T223" s="4">
        <v>0.7</v>
      </c>
      <c r="U223" s="3">
        <v>-13.8432</v>
      </c>
      <c r="V223" s="2">
        <f>salestable[[#This Row],[Sales]] * (1 - salestable[[#This Row],[Discount]])</f>
        <v>5.9328000000000012</v>
      </c>
      <c r="W223" s="2">
        <f>salestable[[#This Row],[Sales]] * salestable[[#This Row],[Discount]]</f>
        <v>13.8432</v>
      </c>
      <c r="X223">
        <f>YEAR(salestable[[#This Row],[Order Date]])</f>
        <v>2015</v>
      </c>
      <c r="Y223" t="str">
        <f>TEXT(salestable[[#This Row],[Order Date]],"MMMM")</f>
        <v>December</v>
      </c>
      <c r="Z223" t="str">
        <f>"Q"&amp;ROUNDUP(MONTH(salestable[[#This Row],[Order Date]])/3,0)</f>
        <v>Q4</v>
      </c>
      <c r="AA223" t="str">
        <f>TEXT(salestable[[#This Row],[Order Date]], "ddd")</f>
        <v>Thu</v>
      </c>
    </row>
    <row r="224" spans="1:27"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s="3">
        <v>4</v>
      </c>
      <c r="T224" s="4">
        <v>0.2</v>
      </c>
      <c r="U224" s="3">
        <v>19.084800000000001</v>
      </c>
      <c r="V224" s="2">
        <f>salestable[[#This Row],[Sales]] * (1 - salestable[[#This Row],[Discount]])</f>
        <v>58.163199999999996</v>
      </c>
      <c r="W224" s="2">
        <f>salestable[[#This Row],[Sales]] * salestable[[#This Row],[Discount]]</f>
        <v>14.540799999999999</v>
      </c>
      <c r="X224">
        <f>YEAR(salestable[[#This Row],[Order Date]])</f>
        <v>2015</v>
      </c>
      <c r="Y224" t="str">
        <f>TEXT(salestable[[#This Row],[Order Date]],"MMMM")</f>
        <v>December</v>
      </c>
      <c r="Z224" t="str">
        <f>"Q"&amp;ROUNDUP(MONTH(salestable[[#This Row],[Order Date]])/3,0)</f>
        <v>Q4</v>
      </c>
      <c r="AA224" t="str">
        <f>TEXT(salestable[[#This Row],[Order Date]], "ddd")</f>
        <v>Thu</v>
      </c>
    </row>
    <row r="225" spans="1:27"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s="3">
        <v>4</v>
      </c>
      <c r="T225" s="4">
        <v>0.7</v>
      </c>
      <c r="U225" s="3">
        <v>-383.99040000000002</v>
      </c>
      <c r="V225" s="2">
        <f>salestable[[#This Row],[Sales]] * (1 - salestable[[#This Row],[Discount]])</f>
        <v>143.99640000000002</v>
      </c>
      <c r="W225" s="2">
        <f>salestable[[#This Row],[Sales]] * salestable[[#This Row],[Discount]]</f>
        <v>335.99160000000001</v>
      </c>
      <c r="X225">
        <f>YEAR(salestable[[#This Row],[Order Date]])</f>
        <v>2015</v>
      </c>
      <c r="Y225" t="str">
        <f>TEXT(salestable[[#This Row],[Order Date]],"MMMM")</f>
        <v>December</v>
      </c>
      <c r="Z225" t="str">
        <f>"Q"&amp;ROUNDUP(MONTH(salestable[[#This Row],[Order Date]])/3,0)</f>
        <v>Q4</v>
      </c>
      <c r="AA225" t="str">
        <f>TEXT(salestable[[#This Row],[Order Date]], "ddd")</f>
        <v>Thu</v>
      </c>
    </row>
    <row r="226" spans="1:27"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s="3">
        <v>2</v>
      </c>
      <c r="T226" s="4">
        <v>0.2</v>
      </c>
      <c r="U226" s="3">
        <v>2.7168000000000001</v>
      </c>
      <c r="V226" s="2">
        <f>salestable[[#This Row],[Sales]] * (1 - salestable[[#This Row],[Discount]])</f>
        <v>21.734400000000001</v>
      </c>
      <c r="W226" s="2">
        <f>salestable[[#This Row],[Sales]] * salestable[[#This Row],[Discount]]</f>
        <v>5.4336000000000002</v>
      </c>
      <c r="X226">
        <f>YEAR(salestable[[#This Row],[Order Date]])</f>
        <v>2015</v>
      </c>
      <c r="Y226" t="str">
        <f>TEXT(salestable[[#This Row],[Order Date]],"MMMM")</f>
        <v>December</v>
      </c>
      <c r="Z226" t="str">
        <f>"Q"&amp;ROUNDUP(MONTH(salestable[[#This Row],[Order Date]])/3,0)</f>
        <v>Q4</v>
      </c>
      <c r="AA226" t="str">
        <f>TEXT(salestable[[#This Row],[Order Date]], "ddd")</f>
        <v>Thu</v>
      </c>
    </row>
    <row r="227" spans="1:27"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s="3">
        <v>1</v>
      </c>
      <c r="T227" s="4">
        <v>0</v>
      </c>
      <c r="U227" s="3">
        <v>0.96799999999999997</v>
      </c>
      <c r="V227" s="2">
        <f>salestable[[#This Row],[Sales]] * (1 - salestable[[#This Row],[Discount]])</f>
        <v>2.2000000000000002</v>
      </c>
      <c r="W227" s="2">
        <f>salestable[[#This Row],[Sales]] * salestable[[#This Row],[Discount]]</f>
        <v>0</v>
      </c>
      <c r="X227">
        <f>YEAR(salestable[[#This Row],[Order Date]])</f>
        <v>2015</v>
      </c>
      <c r="Y227" t="str">
        <f>TEXT(salestable[[#This Row],[Order Date]],"MMMM")</f>
        <v>August</v>
      </c>
      <c r="Z227" t="str">
        <f>"Q"&amp;ROUNDUP(MONTH(salestable[[#This Row],[Order Date]])/3,0)</f>
        <v>Q3</v>
      </c>
      <c r="AA227" t="str">
        <f>TEXT(salestable[[#This Row],[Order Date]], "ddd")</f>
        <v>Sun</v>
      </c>
    </row>
    <row r="228" spans="1:27"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s="3">
        <v>5</v>
      </c>
      <c r="T228" s="4">
        <v>0</v>
      </c>
      <c r="U228" s="3">
        <v>136.93899999999999</v>
      </c>
      <c r="V228" s="2">
        <f>salestable[[#This Row],[Sales]] * (1 - salestable[[#This Row],[Discount]])</f>
        <v>622.45000000000005</v>
      </c>
      <c r="W228" s="2">
        <f>salestable[[#This Row],[Sales]] * salestable[[#This Row],[Discount]]</f>
        <v>0</v>
      </c>
      <c r="X228">
        <f>YEAR(salestable[[#This Row],[Order Date]])</f>
        <v>2015</v>
      </c>
      <c r="Y228" t="str">
        <f>TEXT(salestable[[#This Row],[Order Date]],"MMMM")</f>
        <v>August</v>
      </c>
      <c r="Z228" t="str">
        <f>"Q"&amp;ROUNDUP(MONTH(salestable[[#This Row],[Order Date]])/3,0)</f>
        <v>Q3</v>
      </c>
      <c r="AA228" t="str">
        <f>TEXT(salestable[[#This Row],[Order Date]], "ddd")</f>
        <v>Sun</v>
      </c>
    </row>
    <row r="229" spans="1:27"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s="3">
        <v>1</v>
      </c>
      <c r="T229" s="4">
        <v>0</v>
      </c>
      <c r="U229" s="3">
        <v>0.2198</v>
      </c>
      <c r="V229" s="2">
        <f>salestable[[#This Row],[Sales]] * (1 - salestable[[#This Row],[Discount]])</f>
        <v>21.98</v>
      </c>
      <c r="W229" s="2">
        <f>salestable[[#This Row],[Sales]] * salestable[[#This Row],[Discount]]</f>
        <v>0</v>
      </c>
      <c r="X229">
        <f>YEAR(salestable[[#This Row],[Order Date]])</f>
        <v>2015</v>
      </c>
      <c r="Y229" t="str">
        <f>TEXT(salestable[[#This Row],[Order Date]],"MMMM")</f>
        <v>August</v>
      </c>
      <c r="Z229" t="str">
        <f>"Q"&amp;ROUNDUP(MONTH(salestable[[#This Row],[Order Date]])/3,0)</f>
        <v>Q3</v>
      </c>
      <c r="AA229" t="str">
        <f>TEXT(salestable[[#This Row],[Order Date]], "ddd")</f>
        <v>Sun</v>
      </c>
    </row>
    <row r="230" spans="1:27"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s="3">
        <v>2</v>
      </c>
      <c r="T230" s="4">
        <v>0.2</v>
      </c>
      <c r="U230" s="3">
        <v>-28.2744</v>
      </c>
      <c r="V230" s="2">
        <f>salestable[[#This Row],[Sales]] * (1 - salestable[[#This Row],[Discount]])</f>
        <v>129.2544</v>
      </c>
      <c r="W230" s="2">
        <f>salestable[[#This Row],[Sales]] * salestable[[#This Row],[Discount]]</f>
        <v>32.313600000000001</v>
      </c>
      <c r="X230">
        <f>YEAR(salestable[[#This Row],[Order Date]])</f>
        <v>2015</v>
      </c>
      <c r="Y230" t="str">
        <f>TEXT(salestable[[#This Row],[Order Date]],"MMMM")</f>
        <v>February</v>
      </c>
      <c r="Z230" t="str">
        <f>"Q"&amp;ROUNDUP(MONTH(salestable[[#This Row],[Order Date]])/3,0)</f>
        <v>Q1</v>
      </c>
      <c r="AA230" t="str">
        <f>TEXT(salestable[[#This Row],[Order Date]], "ddd")</f>
        <v>Sat</v>
      </c>
    </row>
    <row r="231" spans="1:27"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s="3">
        <v>8</v>
      </c>
      <c r="T231" s="4">
        <v>0.2</v>
      </c>
      <c r="U231" s="3">
        <v>43.840800000000002</v>
      </c>
      <c r="V231" s="2">
        <f>salestable[[#This Row],[Sales]] * (1 - salestable[[#This Row],[Discount]])</f>
        <v>311.75680000000006</v>
      </c>
      <c r="W231" s="2">
        <f>salestable[[#This Row],[Sales]] * salestable[[#This Row],[Discount]]</f>
        <v>77.939200000000014</v>
      </c>
      <c r="X231">
        <f>YEAR(salestable[[#This Row],[Order Date]])</f>
        <v>2015</v>
      </c>
      <c r="Y231" t="str">
        <f>TEXT(salestable[[#This Row],[Order Date]],"MMMM")</f>
        <v>February</v>
      </c>
      <c r="Z231" t="str">
        <f>"Q"&amp;ROUNDUP(MONTH(salestable[[#This Row],[Order Date]])/3,0)</f>
        <v>Q1</v>
      </c>
      <c r="AA231" t="str">
        <f>TEXT(salestable[[#This Row],[Order Date]], "ddd")</f>
        <v>Sat</v>
      </c>
    </row>
    <row r="232" spans="1:27"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s="3">
        <v>7</v>
      </c>
      <c r="T232" s="4">
        <v>0.7</v>
      </c>
      <c r="U232" s="3">
        <v>-12.432</v>
      </c>
      <c r="V232" s="2">
        <f>salestable[[#This Row],[Sales]] * (1 - salestable[[#This Row],[Discount]])</f>
        <v>5.5944000000000011</v>
      </c>
      <c r="W232" s="2">
        <f>salestable[[#This Row],[Sales]] * salestable[[#This Row],[Discount]]</f>
        <v>13.053599999999999</v>
      </c>
      <c r="X232">
        <f>YEAR(salestable[[#This Row],[Order Date]])</f>
        <v>2014</v>
      </c>
      <c r="Y232" t="str">
        <f>TEXT(salestable[[#This Row],[Order Date]],"MMMM")</f>
        <v>September</v>
      </c>
      <c r="Z232" t="str">
        <f>"Q"&amp;ROUNDUP(MONTH(salestable[[#This Row],[Order Date]])/3,0)</f>
        <v>Q3</v>
      </c>
      <c r="AA232" t="str">
        <f>TEXT(salestable[[#This Row],[Order Date]], "ddd")</f>
        <v>Sat</v>
      </c>
    </row>
    <row r="233" spans="1:27"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s="3">
        <v>2</v>
      </c>
      <c r="T233" s="4">
        <v>0.45</v>
      </c>
      <c r="U233" s="3">
        <v>-102.048</v>
      </c>
      <c r="V233" s="2">
        <f>salestable[[#This Row],[Sales]] * (1 - salestable[[#This Row],[Discount]])</f>
        <v>128.62300000000002</v>
      </c>
      <c r="W233" s="2">
        <f>salestable[[#This Row],[Sales]] * salestable[[#This Row],[Discount]]</f>
        <v>105.23700000000001</v>
      </c>
      <c r="X233">
        <f>YEAR(salestable[[#This Row],[Order Date]])</f>
        <v>2017</v>
      </c>
      <c r="Y233" t="str">
        <f>TEXT(salestable[[#This Row],[Order Date]],"MMMM")</f>
        <v>April</v>
      </c>
      <c r="Z233" t="str">
        <f>"Q"&amp;ROUNDUP(MONTH(salestable[[#This Row],[Order Date]])/3,0)</f>
        <v>Q2</v>
      </c>
      <c r="AA233" t="str">
        <f>TEXT(salestable[[#This Row],[Order Date]], "ddd")</f>
        <v>Fri</v>
      </c>
    </row>
    <row r="234" spans="1:27"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s="3">
        <v>3</v>
      </c>
      <c r="T234" s="4">
        <v>0.45</v>
      </c>
      <c r="U234" s="3">
        <v>-248.2458</v>
      </c>
      <c r="V234" s="2">
        <f>salestable[[#This Row],[Sales]] * (1 - salestable[[#This Row],[Discount]])</f>
        <v>341.33797500000003</v>
      </c>
      <c r="W234" s="2">
        <f>salestable[[#This Row],[Sales]] * salestable[[#This Row],[Discount]]</f>
        <v>279.27652499999999</v>
      </c>
      <c r="X234">
        <f>YEAR(salestable[[#This Row],[Order Date]])</f>
        <v>2017</v>
      </c>
      <c r="Y234" t="str">
        <f>TEXT(salestable[[#This Row],[Order Date]],"MMMM")</f>
        <v>April</v>
      </c>
      <c r="Z234" t="str">
        <f>"Q"&amp;ROUNDUP(MONTH(salestable[[#This Row],[Order Date]])/3,0)</f>
        <v>Q2</v>
      </c>
      <c r="AA234" t="str">
        <f>TEXT(salestable[[#This Row],[Order Date]], "ddd")</f>
        <v>Fri</v>
      </c>
    </row>
    <row r="235" spans="1:27"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s="3">
        <v>2</v>
      </c>
      <c r="T235" s="4">
        <v>0.7</v>
      </c>
      <c r="U235" s="3">
        <v>-3.552</v>
      </c>
      <c r="V235" s="2">
        <f>salestable[[#This Row],[Sales]] * (1 - salestable[[#This Row],[Discount]])</f>
        <v>1.5984000000000003</v>
      </c>
      <c r="W235" s="2">
        <f>salestable[[#This Row],[Sales]] * salestable[[#This Row],[Discount]]</f>
        <v>3.7296</v>
      </c>
      <c r="X235">
        <f>YEAR(salestable[[#This Row],[Order Date]])</f>
        <v>2017</v>
      </c>
      <c r="Y235" t="str">
        <f>TEXT(salestable[[#This Row],[Order Date]],"MMMM")</f>
        <v>April</v>
      </c>
      <c r="Z235" t="str">
        <f>"Q"&amp;ROUNDUP(MONTH(salestable[[#This Row],[Order Date]])/3,0)</f>
        <v>Q2</v>
      </c>
      <c r="AA235" t="str">
        <f>TEXT(salestable[[#This Row],[Order Date]], "ddd")</f>
        <v>Fri</v>
      </c>
    </row>
    <row r="236" spans="1:27"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s="3">
        <v>3</v>
      </c>
      <c r="T236" s="4">
        <v>0.2</v>
      </c>
      <c r="U236" s="3">
        <v>0</v>
      </c>
      <c r="V236" s="2">
        <f>salestable[[#This Row],[Sales]] * (1 - salestable[[#This Row],[Discount]])</f>
        <v>206.45760000000001</v>
      </c>
      <c r="W236" s="2">
        <f>salestable[[#This Row],[Sales]] * salestable[[#This Row],[Discount]]</f>
        <v>51.614400000000003</v>
      </c>
      <c r="X236">
        <f>YEAR(salestable[[#This Row],[Order Date]])</f>
        <v>2017</v>
      </c>
      <c r="Y236" t="str">
        <f>TEXT(salestable[[#This Row],[Order Date]],"MMMM")</f>
        <v>April</v>
      </c>
      <c r="Z236" t="str">
        <f>"Q"&amp;ROUNDUP(MONTH(salestable[[#This Row],[Order Date]])/3,0)</f>
        <v>Q2</v>
      </c>
      <c r="AA236" t="str">
        <f>TEXT(salestable[[#This Row],[Order Date]], "ddd")</f>
        <v>Fri</v>
      </c>
    </row>
    <row r="237" spans="1:27"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s="3">
        <v>3</v>
      </c>
      <c r="T237" s="4">
        <v>0.2</v>
      </c>
      <c r="U237" s="3">
        <v>-7.7247000000000003</v>
      </c>
      <c r="V237" s="2">
        <f>salestable[[#This Row],[Sales]] * (1 - salestable[[#This Row],[Discount]])</f>
        <v>494.38080000000002</v>
      </c>
      <c r="W237" s="2">
        <f>salestable[[#This Row],[Sales]] * salestable[[#This Row],[Discount]]</f>
        <v>123.59520000000001</v>
      </c>
      <c r="X237">
        <f>YEAR(salestable[[#This Row],[Order Date]])</f>
        <v>2017</v>
      </c>
      <c r="Y237" t="str">
        <f>TEXT(salestable[[#This Row],[Order Date]],"MMMM")</f>
        <v>April</v>
      </c>
      <c r="Z237" t="str">
        <f>"Q"&amp;ROUNDUP(MONTH(salestable[[#This Row],[Order Date]])/3,0)</f>
        <v>Q2</v>
      </c>
      <c r="AA237" t="str">
        <f>TEXT(salestable[[#This Row],[Order Date]], "ddd")</f>
        <v>Fri</v>
      </c>
    </row>
    <row r="238" spans="1:27"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s="3">
        <v>2</v>
      </c>
      <c r="T238" s="4">
        <v>0</v>
      </c>
      <c r="U238" s="3">
        <v>4.7519999999999998</v>
      </c>
      <c r="V238" s="2">
        <f>salestable[[#This Row],[Sales]] * (1 - salestable[[#This Row],[Discount]])</f>
        <v>10.56</v>
      </c>
      <c r="W238" s="2">
        <f>salestable[[#This Row],[Sales]] * salestable[[#This Row],[Discount]]</f>
        <v>0</v>
      </c>
      <c r="X238">
        <f>YEAR(salestable[[#This Row],[Order Date]])</f>
        <v>2017</v>
      </c>
      <c r="Y238" t="str">
        <f>TEXT(salestable[[#This Row],[Order Date]],"MMMM")</f>
        <v>November</v>
      </c>
      <c r="Z238" t="str">
        <f>"Q"&amp;ROUNDUP(MONTH(salestable[[#This Row],[Order Date]])/3,0)</f>
        <v>Q4</v>
      </c>
      <c r="AA238" t="str">
        <f>TEXT(salestable[[#This Row],[Order Date]], "ddd")</f>
        <v>Sun</v>
      </c>
    </row>
    <row r="239" spans="1:27"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s="3">
        <v>5</v>
      </c>
      <c r="T239" s="4">
        <v>0.2</v>
      </c>
      <c r="U239" s="3">
        <v>9.3960000000000008</v>
      </c>
      <c r="V239" s="2">
        <f>salestable[[#This Row],[Sales]] * (1 - salestable[[#This Row],[Discount]])</f>
        <v>20.736000000000004</v>
      </c>
      <c r="W239" s="2">
        <f>salestable[[#This Row],[Sales]] * salestable[[#This Row],[Discount]]</f>
        <v>5.1840000000000011</v>
      </c>
      <c r="X239">
        <f>YEAR(salestable[[#This Row],[Order Date]])</f>
        <v>2016</v>
      </c>
      <c r="Y239" t="str">
        <f>TEXT(salestable[[#This Row],[Order Date]],"MMMM")</f>
        <v>June</v>
      </c>
      <c r="Z239" t="str">
        <f>"Q"&amp;ROUNDUP(MONTH(salestable[[#This Row],[Order Date]])/3,0)</f>
        <v>Q2</v>
      </c>
      <c r="AA239" t="str">
        <f>TEXT(salestable[[#This Row],[Order Date]], "ddd")</f>
        <v>Sat</v>
      </c>
    </row>
    <row r="240" spans="1:27"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s="3">
        <v>5</v>
      </c>
      <c r="T240" s="4">
        <v>0.6</v>
      </c>
      <c r="U240" s="3">
        <v>-356.72800000000001</v>
      </c>
      <c r="V240" s="2">
        <f>salestable[[#This Row],[Sales]] * (1 - salestable[[#This Row],[Discount]])</f>
        <v>167.87200000000001</v>
      </c>
      <c r="W240" s="2">
        <f>salestable[[#This Row],[Sales]] * salestable[[#This Row],[Discount]]</f>
        <v>251.80799999999999</v>
      </c>
      <c r="X240">
        <f>YEAR(salestable[[#This Row],[Order Date]])</f>
        <v>2016</v>
      </c>
      <c r="Y240" t="str">
        <f>TEXT(salestable[[#This Row],[Order Date]],"MMMM")</f>
        <v>June</v>
      </c>
      <c r="Z240" t="str">
        <f>"Q"&amp;ROUNDUP(MONTH(salestable[[#This Row],[Order Date]])/3,0)</f>
        <v>Q2</v>
      </c>
      <c r="AA240" t="str">
        <f>TEXT(salestable[[#This Row],[Order Date]], "ddd")</f>
        <v>Sat</v>
      </c>
    </row>
    <row r="241" spans="1:27"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s="3">
        <v>3</v>
      </c>
      <c r="T241" s="4">
        <v>0.6</v>
      </c>
      <c r="U241" s="3">
        <v>-4.6752000000000002</v>
      </c>
      <c r="V241" s="2">
        <f>salestable[[#This Row],[Sales]] * (1 - salestable[[#This Row],[Discount]])</f>
        <v>4.6752000000000002</v>
      </c>
      <c r="W241" s="2">
        <f>salestable[[#This Row],[Sales]] * salestable[[#This Row],[Discount]]</f>
        <v>7.0128000000000004</v>
      </c>
      <c r="X241">
        <f>YEAR(salestable[[#This Row],[Order Date]])</f>
        <v>2016</v>
      </c>
      <c r="Y241" t="str">
        <f>TEXT(salestable[[#This Row],[Order Date]],"MMMM")</f>
        <v>June</v>
      </c>
      <c r="Z241" t="str">
        <f>"Q"&amp;ROUNDUP(MONTH(salestable[[#This Row],[Order Date]])/3,0)</f>
        <v>Q2</v>
      </c>
      <c r="AA241" t="str">
        <f>TEXT(salestable[[#This Row],[Order Date]], "ddd")</f>
        <v>Sat</v>
      </c>
    </row>
    <row r="242" spans="1:27"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s="3">
        <v>2</v>
      </c>
      <c r="T242" s="4">
        <v>0.2</v>
      </c>
      <c r="U242" s="3">
        <v>11.1944</v>
      </c>
      <c r="V242" s="2">
        <f>salestable[[#This Row],[Sales]] * (1 - salestable[[#This Row],[Discount]])</f>
        <v>25.587200000000003</v>
      </c>
      <c r="W242" s="2">
        <f>salestable[[#This Row],[Sales]] * salestable[[#This Row],[Discount]]</f>
        <v>6.3968000000000007</v>
      </c>
      <c r="X242">
        <f>YEAR(salestable[[#This Row],[Order Date]])</f>
        <v>2016</v>
      </c>
      <c r="Y242" t="str">
        <f>TEXT(salestable[[#This Row],[Order Date]],"MMMM")</f>
        <v>June</v>
      </c>
      <c r="Z242" t="str">
        <f>"Q"&amp;ROUNDUP(MONTH(salestable[[#This Row],[Order Date]])/3,0)</f>
        <v>Q2</v>
      </c>
      <c r="AA242" t="str">
        <f>TEXT(salestable[[#This Row],[Order Date]], "ddd")</f>
        <v>Sat</v>
      </c>
    </row>
    <row r="243" spans="1:27"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s="3">
        <v>5</v>
      </c>
      <c r="T243" s="4">
        <v>0.5</v>
      </c>
      <c r="U243" s="3">
        <v>-120.51300000000001</v>
      </c>
      <c r="V243" s="2">
        <f>salestable[[#This Row],[Sales]] * (1 - salestable[[#This Row],[Discount]])</f>
        <v>88.612499999999997</v>
      </c>
      <c r="W243" s="2">
        <f>salestable[[#This Row],[Sales]] * salestable[[#This Row],[Discount]]</f>
        <v>88.612499999999997</v>
      </c>
      <c r="X243">
        <f>YEAR(salestable[[#This Row],[Order Date]])</f>
        <v>2016</v>
      </c>
      <c r="Y243" t="str">
        <f>TEXT(salestable[[#This Row],[Order Date]],"MMMM")</f>
        <v>June</v>
      </c>
      <c r="Z243" t="str">
        <f>"Q"&amp;ROUNDUP(MONTH(salestable[[#This Row],[Order Date]])/3,0)</f>
        <v>Q2</v>
      </c>
      <c r="AA243" t="str">
        <f>TEXT(salestable[[#This Row],[Order Date]], "ddd")</f>
        <v>Sat</v>
      </c>
    </row>
    <row r="244" spans="1:27"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s="3">
        <v>3</v>
      </c>
      <c r="T244" s="4">
        <v>0.6</v>
      </c>
      <c r="U244" s="3">
        <v>-2.8308</v>
      </c>
      <c r="V244" s="2">
        <f>salestable[[#This Row],[Sales]] * (1 - salestable[[#This Row],[Discount]])</f>
        <v>1.6175999999999999</v>
      </c>
      <c r="W244" s="2">
        <f>salestable[[#This Row],[Sales]] * salestable[[#This Row],[Discount]]</f>
        <v>2.4263999999999997</v>
      </c>
      <c r="X244">
        <f>YEAR(salestable[[#This Row],[Order Date]])</f>
        <v>2016</v>
      </c>
      <c r="Y244" t="str">
        <f>TEXT(salestable[[#This Row],[Order Date]],"MMMM")</f>
        <v>June</v>
      </c>
      <c r="Z244" t="str">
        <f>"Q"&amp;ROUNDUP(MONTH(salestable[[#This Row],[Order Date]])/3,0)</f>
        <v>Q2</v>
      </c>
      <c r="AA244" t="str">
        <f>TEXT(salestable[[#This Row],[Order Date]], "ddd")</f>
        <v>Sat</v>
      </c>
    </row>
    <row r="245" spans="1:27"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s="3">
        <v>2</v>
      </c>
      <c r="T245" s="4">
        <v>0.2</v>
      </c>
      <c r="U245" s="3">
        <v>1.2038</v>
      </c>
      <c r="V245" s="2">
        <f>salestable[[#This Row],[Sales]] * (1 - salestable[[#This Row],[Discount]])</f>
        <v>5.926400000000001</v>
      </c>
      <c r="W245" s="2">
        <f>salestable[[#This Row],[Sales]] * salestable[[#This Row],[Discount]]</f>
        <v>1.4816000000000003</v>
      </c>
      <c r="X245">
        <f>YEAR(salestable[[#This Row],[Order Date]])</f>
        <v>2016</v>
      </c>
      <c r="Y245" t="str">
        <f>TEXT(salestable[[#This Row],[Order Date]],"MMMM")</f>
        <v>June</v>
      </c>
      <c r="Z245" t="str">
        <f>"Q"&amp;ROUNDUP(MONTH(salestable[[#This Row],[Order Date]])/3,0)</f>
        <v>Q2</v>
      </c>
      <c r="AA245" t="str">
        <f>TEXT(salestable[[#This Row],[Order Date]], "ddd")</f>
        <v>Sat</v>
      </c>
    </row>
    <row r="246" spans="1:27"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s="3">
        <v>7</v>
      </c>
      <c r="T246" s="4">
        <v>0</v>
      </c>
      <c r="U246" s="3">
        <v>580.5394</v>
      </c>
      <c r="V246" s="2">
        <f>salestable[[#This Row],[Sales]] * (1 - salestable[[#This Row],[Discount]])</f>
        <v>2001.86</v>
      </c>
      <c r="W246" s="2">
        <f>salestable[[#This Row],[Sales]] * salestable[[#This Row],[Discount]]</f>
        <v>0</v>
      </c>
      <c r="X246">
        <f>YEAR(salestable[[#This Row],[Order Date]])</f>
        <v>2014</v>
      </c>
      <c r="Y246" t="str">
        <f>TEXT(salestable[[#This Row],[Order Date]],"MMMM")</f>
        <v>June</v>
      </c>
      <c r="Z246" t="str">
        <f>"Q"&amp;ROUNDUP(MONTH(salestable[[#This Row],[Order Date]])/3,0)</f>
        <v>Q2</v>
      </c>
      <c r="AA246" t="str">
        <f>TEXT(salestable[[#This Row],[Order Date]], "ddd")</f>
        <v>Sun</v>
      </c>
    </row>
    <row r="247" spans="1:27"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s="3">
        <v>2</v>
      </c>
      <c r="T247" s="4">
        <v>0</v>
      </c>
      <c r="U247" s="3">
        <v>41.68</v>
      </c>
      <c r="V247" s="2">
        <f>salestable[[#This Row],[Sales]] * (1 - salestable[[#This Row],[Discount]])</f>
        <v>166.72</v>
      </c>
      <c r="W247" s="2">
        <f>salestable[[#This Row],[Sales]] * salestable[[#This Row],[Discount]]</f>
        <v>0</v>
      </c>
      <c r="X247">
        <f>YEAR(salestable[[#This Row],[Order Date]])</f>
        <v>2014</v>
      </c>
      <c r="Y247" t="str">
        <f>TEXT(salestable[[#This Row],[Order Date]],"MMMM")</f>
        <v>June</v>
      </c>
      <c r="Z247" t="str">
        <f>"Q"&amp;ROUNDUP(MONTH(salestable[[#This Row],[Order Date]])/3,0)</f>
        <v>Q2</v>
      </c>
      <c r="AA247" t="str">
        <f>TEXT(salestable[[#This Row],[Order Date]], "ddd")</f>
        <v>Sun</v>
      </c>
    </row>
    <row r="248" spans="1:27"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s="3">
        <v>6</v>
      </c>
      <c r="T248" s="4">
        <v>0</v>
      </c>
      <c r="U248" s="3">
        <v>23.94</v>
      </c>
      <c r="V248" s="2">
        <f>salestable[[#This Row],[Sales]] * (1 - salestable[[#This Row],[Discount]])</f>
        <v>47.88</v>
      </c>
      <c r="W248" s="2">
        <f>salestable[[#This Row],[Sales]] * salestable[[#This Row],[Discount]]</f>
        <v>0</v>
      </c>
      <c r="X248">
        <f>YEAR(salestable[[#This Row],[Order Date]])</f>
        <v>2014</v>
      </c>
      <c r="Y248" t="str">
        <f>TEXT(salestable[[#This Row],[Order Date]],"MMMM")</f>
        <v>June</v>
      </c>
      <c r="Z248" t="str">
        <f>"Q"&amp;ROUNDUP(MONTH(salestable[[#This Row],[Order Date]])/3,0)</f>
        <v>Q2</v>
      </c>
      <c r="AA248" t="str">
        <f>TEXT(salestable[[#This Row],[Order Date]], "ddd")</f>
        <v>Sun</v>
      </c>
    </row>
    <row r="249" spans="1:27"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s="3">
        <v>5</v>
      </c>
      <c r="T249" s="4">
        <v>0</v>
      </c>
      <c r="U249" s="3">
        <v>496.07249999999999</v>
      </c>
      <c r="V249" s="2">
        <f>salestable[[#This Row],[Sales]] * (1 - salestable[[#This Row],[Discount]])</f>
        <v>1503.25</v>
      </c>
      <c r="W249" s="2">
        <f>salestable[[#This Row],[Sales]] * salestable[[#This Row],[Discount]]</f>
        <v>0</v>
      </c>
      <c r="X249">
        <f>YEAR(salestable[[#This Row],[Order Date]])</f>
        <v>2014</v>
      </c>
      <c r="Y249" t="str">
        <f>TEXT(salestable[[#This Row],[Order Date]],"MMMM")</f>
        <v>June</v>
      </c>
      <c r="Z249" t="str">
        <f>"Q"&amp;ROUNDUP(MONTH(salestable[[#This Row],[Order Date]])/3,0)</f>
        <v>Q2</v>
      </c>
      <c r="AA249" t="str">
        <f>TEXT(salestable[[#This Row],[Order Date]], "ddd")</f>
        <v>Sun</v>
      </c>
    </row>
    <row r="250" spans="1:27"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s="3">
        <v>4</v>
      </c>
      <c r="T250" s="4">
        <v>0</v>
      </c>
      <c r="U250" s="3">
        <v>12.441599999999999</v>
      </c>
      <c r="V250" s="2">
        <f>salestable[[#This Row],[Sales]] * (1 - salestable[[#This Row],[Discount]])</f>
        <v>25.92</v>
      </c>
      <c r="W250" s="2">
        <f>salestable[[#This Row],[Sales]] * salestable[[#This Row],[Discount]]</f>
        <v>0</v>
      </c>
      <c r="X250">
        <f>YEAR(salestable[[#This Row],[Order Date]])</f>
        <v>2014</v>
      </c>
      <c r="Y250" t="str">
        <f>TEXT(salestable[[#This Row],[Order Date]],"MMMM")</f>
        <v>June</v>
      </c>
      <c r="Z250" t="str">
        <f>"Q"&amp;ROUNDUP(MONTH(salestable[[#This Row],[Order Date]])/3,0)</f>
        <v>Q2</v>
      </c>
      <c r="AA250" t="str">
        <f>TEXT(salestable[[#This Row],[Order Date]], "ddd")</f>
        <v>Sun</v>
      </c>
    </row>
    <row r="251" spans="1:27"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s="3">
        <v>2</v>
      </c>
      <c r="T251" s="4">
        <v>0.2</v>
      </c>
      <c r="U251" s="3">
        <v>28.1372</v>
      </c>
      <c r="V251" s="2">
        <f>salestable[[#This Row],[Sales]] * (1 - salestable[[#This Row],[Discount]])</f>
        <v>257.25439999999998</v>
      </c>
      <c r="W251" s="2">
        <f>salestable[[#This Row],[Sales]] * salestable[[#This Row],[Discount]]</f>
        <v>64.313599999999994</v>
      </c>
      <c r="X251">
        <f>YEAR(salestable[[#This Row],[Order Date]])</f>
        <v>2016</v>
      </c>
      <c r="Y251" t="str">
        <f>TEXT(salestable[[#This Row],[Order Date]],"MMMM")</f>
        <v>December</v>
      </c>
      <c r="Z251" t="str">
        <f>"Q"&amp;ROUNDUP(MONTH(salestable[[#This Row],[Order Date]])/3,0)</f>
        <v>Q4</v>
      </c>
      <c r="AA251" t="str">
        <f>TEXT(salestable[[#This Row],[Order Date]], "ddd")</f>
        <v>Sat</v>
      </c>
    </row>
    <row r="252" spans="1:27"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s="3">
        <v>1</v>
      </c>
      <c r="T252" s="4">
        <v>0</v>
      </c>
      <c r="U252" s="3">
        <v>3.5767000000000002</v>
      </c>
      <c r="V252" s="2">
        <f>salestable[[#This Row],[Sales]] * (1 - salestable[[#This Row],[Discount]])</f>
        <v>7.61</v>
      </c>
      <c r="W252" s="2">
        <f>salestable[[#This Row],[Sales]] * salestable[[#This Row],[Discount]]</f>
        <v>0</v>
      </c>
      <c r="X252">
        <f>YEAR(salestable[[#This Row],[Order Date]])</f>
        <v>2016</v>
      </c>
      <c r="Y252" t="str">
        <f>TEXT(salestable[[#This Row],[Order Date]],"MMMM")</f>
        <v>September</v>
      </c>
      <c r="Z252" t="str">
        <f>"Q"&amp;ROUNDUP(MONTH(salestable[[#This Row],[Order Date]])/3,0)</f>
        <v>Q3</v>
      </c>
      <c r="AA252" t="str">
        <f>TEXT(salestable[[#This Row],[Order Date]], "ddd")</f>
        <v>Sun</v>
      </c>
    </row>
    <row r="253" spans="1:27"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s="3">
        <v>13</v>
      </c>
      <c r="T253" s="4">
        <v>0</v>
      </c>
      <c r="U253" s="3">
        <v>636.00030000000004</v>
      </c>
      <c r="V253" s="2">
        <f>salestable[[#This Row],[Sales]] * (1 - salestable[[#This Row],[Discount]])</f>
        <v>3347.37</v>
      </c>
      <c r="W253" s="2">
        <f>salestable[[#This Row],[Sales]] * salestable[[#This Row],[Discount]]</f>
        <v>0</v>
      </c>
      <c r="X253">
        <f>YEAR(salestable[[#This Row],[Order Date]])</f>
        <v>2016</v>
      </c>
      <c r="Y253" t="str">
        <f>TEXT(salestable[[#This Row],[Order Date]],"MMMM")</f>
        <v>September</v>
      </c>
      <c r="Z253" t="str">
        <f>"Q"&amp;ROUNDUP(MONTH(salestable[[#This Row],[Order Date]])/3,0)</f>
        <v>Q3</v>
      </c>
      <c r="AA253" t="str">
        <f>TEXT(salestable[[#This Row],[Order Date]], "ddd")</f>
        <v>Sun</v>
      </c>
    </row>
    <row r="254" spans="1:27"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s="3">
        <v>6</v>
      </c>
      <c r="T254" s="4">
        <v>0</v>
      </c>
      <c r="U254" s="3">
        <v>22.5624</v>
      </c>
      <c r="V254" s="2">
        <f>salestable[[#This Row],[Sales]] * (1 - salestable[[#This Row],[Discount]])</f>
        <v>80.58</v>
      </c>
      <c r="W254" s="2">
        <f>salestable[[#This Row],[Sales]] * salestable[[#This Row],[Discount]]</f>
        <v>0</v>
      </c>
      <c r="X254">
        <f>YEAR(salestable[[#This Row],[Order Date]])</f>
        <v>2016</v>
      </c>
      <c r="Y254" t="str">
        <f>TEXT(salestable[[#This Row],[Order Date]],"MMMM")</f>
        <v>December</v>
      </c>
      <c r="Z254" t="str">
        <f>"Q"&amp;ROUNDUP(MONTH(salestable[[#This Row],[Order Date]])/3,0)</f>
        <v>Q4</v>
      </c>
      <c r="AA254" t="str">
        <f>TEXT(salestable[[#This Row],[Order Date]], "ddd")</f>
        <v>Sat</v>
      </c>
    </row>
    <row r="255" spans="1:27"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s="3">
        <v>4</v>
      </c>
      <c r="T255" s="4">
        <v>0</v>
      </c>
      <c r="U255" s="3">
        <v>162.864</v>
      </c>
      <c r="V255" s="2">
        <f>salestable[[#This Row],[Sales]] * (1 - salestable[[#This Row],[Discount]])</f>
        <v>361.92</v>
      </c>
      <c r="W255" s="2">
        <f>salestable[[#This Row],[Sales]] * salestable[[#This Row],[Discount]]</f>
        <v>0</v>
      </c>
      <c r="X255">
        <f>YEAR(salestable[[#This Row],[Order Date]])</f>
        <v>2016</v>
      </c>
      <c r="Y255" t="str">
        <f>TEXT(salestable[[#This Row],[Order Date]],"MMMM")</f>
        <v>December</v>
      </c>
      <c r="Z255" t="str">
        <f>"Q"&amp;ROUNDUP(MONTH(salestable[[#This Row],[Order Date]])/3,0)</f>
        <v>Q4</v>
      </c>
      <c r="AA255" t="str">
        <f>TEXT(salestable[[#This Row],[Order Date]], "ddd")</f>
        <v>Sat</v>
      </c>
    </row>
    <row r="256" spans="1:27"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s="3">
        <v>9</v>
      </c>
      <c r="T256" s="4">
        <v>0.6</v>
      </c>
      <c r="U256" s="3">
        <v>-8.4923999999999999</v>
      </c>
      <c r="V256" s="2">
        <f>salestable[[#This Row],[Sales]] * (1 - salestable[[#This Row],[Discount]])</f>
        <v>4.8528000000000002</v>
      </c>
      <c r="W256" s="2">
        <f>salestable[[#This Row],[Sales]] * salestable[[#This Row],[Discount]]</f>
        <v>7.2791999999999994</v>
      </c>
      <c r="X256">
        <f>YEAR(salestable[[#This Row],[Order Date]])</f>
        <v>2015</v>
      </c>
      <c r="Y256" t="str">
        <f>TEXT(salestable[[#This Row],[Order Date]],"MMMM")</f>
        <v>November</v>
      </c>
      <c r="Z256" t="str">
        <f>"Q"&amp;ROUNDUP(MONTH(salestable[[#This Row],[Order Date]])/3,0)</f>
        <v>Q4</v>
      </c>
      <c r="AA256" t="str">
        <f>TEXT(salestable[[#This Row],[Order Date]], "ddd")</f>
        <v>Sat</v>
      </c>
    </row>
    <row r="257" spans="1:27"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s="3">
        <v>2</v>
      </c>
      <c r="T257" s="4">
        <v>0.2</v>
      </c>
      <c r="U257" s="3">
        <v>-19.5624</v>
      </c>
      <c r="V257" s="2">
        <f>salestable[[#This Row],[Sales]] * (1 - salestable[[#This Row],[Discount]])</f>
        <v>65.894400000000005</v>
      </c>
      <c r="W257" s="2">
        <f>salestable[[#This Row],[Sales]] * salestable[[#This Row],[Discount]]</f>
        <v>16.473600000000001</v>
      </c>
      <c r="X257">
        <f>YEAR(salestable[[#This Row],[Order Date]])</f>
        <v>2015</v>
      </c>
      <c r="Y257" t="str">
        <f>TEXT(salestable[[#This Row],[Order Date]],"MMMM")</f>
        <v>November</v>
      </c>
      <c r="Z257" t="str">
        <f>"Q"&amp;ROUNDUP(MONTH(salestable[[#This Row],[Order Date]])/3,0)</f>
        <v>Q4</v>
      </c>
      <c r="AA257" t="str">
        <f>TEXT(salestable[[#This Row],[Order Date]], "ddd")</f>
        <v>Sat</v>
      </c>
    </row>
    <row r="258" spans="1:27"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s="3">
        <v>5</v>
      </c>
      <c r="T258" s="4">
        <v>0.2</v>
      </c>
      <c r="U258" s="3">
        <v>4.0439999999999996</v>
      </c>
      <c r="V258" s="2">
        <f>salestable[[#This Row],[Sales]] * (1 - salestable[[#This Row],[Discount]])</f>
        <v>43.136000000000003</v>
      </c>
      <c r="W258" s="2">
        <f>salestable[[#This Row],[Sales]] * salestable[[#This Row],[Discount]]</f>
        <v>10.784000000000001</v>
      </c>
      <c r="X258">
        <f>YEAR(salestable[[#This Row],[Order Date]])</f>
        <v>2015</v>
      </c>
      <c r="Y258" t="str">
        <f>TEXT(salestable[[#This Row],[Order Date]],"MMMM")</f>
        <v>November</v>
      </c>
      <c r="Z258" t="str">
        <f>"Q"&amp;ROUNDUP(MONTH(salestable[[#This Row],[Order Date]])/3,0)</f>
        <v>Q4</v>
      </c>
      <c r="AA258" t="str">
        <f>TEXT(salestable[[#This Row],[Order Date]], "ddd")</f>
        <v>Sat</v>
      </c>
    </row>
    <row r="259" spans="1:27"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s="3">
        <v>6</v>
      </c>
      <c r="T259" s="4">
        <v>0.2</v>
      </c>
      <c r="U259" s="3">
        <v>56.691600000000001</v>
      </c>
      <c r="V259" s="2">
        <f>salestable[[#This Row],[Sales]] * (1 - salestable[[#This Row],[Discount]])</f>
        <v>518.32320000000004</v>
      </c>
      <c r="W259" s="2">
        <f>salestable[[#This Row],[Sales]] * salestable[[#This Row],[Discount]]</f>
        <v>129.58080000000001</v>
      </c>
      <c r="X259">
        <f>YEAR(salestable[[#This Row],[Order Date]])</f>
        <v>2015</v>
      </c>
      <c r="Y259" t="str">
        <f>TEXT(salestable[[#This Row],[Order Date]],"MMMM")</f>
        <v>November</v>
      </c>
      <c r="Z259" t="str">
        <f>"Q"&amp;ROUNDUP(MONTH(salestable[[#This Row],[Order Date]])/3,0)</f>
        <v>Q4</v>
      </c>
      <c r="AA259" t="str">
        <f>TEXT(salestable[[#This Row],[Order Date]], "ddd")</f>
        <v>Sat</v>
      </c>
    </row>
    <row r="260" spans="1:27"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s="3">
        <v>3</v>
      </c>
      <c r="T260" s="4">
        <v>0</v>
      </c>
      <c r="U260" s="3">
        <v>6.9257999999999997</v>
      </c>
      <c r="V260" s="2">
        <f>salestable[[#This Row],[Sales]] * (1 - salestable[[#This Row],[Discount]])</f>
        <v>20.37</v>
      </c>
      <c r="W260" s="2">
        <f>salestable[[#This Row],[Sales]] * salestable[[#This Row],[Discount]]</f>
        <v>0</v>
      </c>
      <c r="X260">
        <f>YEAR(salestable[[#This Row],[Order Date]])</f>
        <v>2017</v>
      </c>
      <c r="Y260" t="str">
        <f>TEXT(salestable[[#This Row],[Order Date]],"MMMM")</f>
        <v>December</v>
      </c>
      <c r="Z260" t="str">
        <f>"Q"&amp;ROUNDUP(MONTH(salestable[[#This Row],[Order Date]])/3,0)</f>
        <v>Q4</v>
      </c>
      <c r="AA260" t="str">
        <f>TEXT(salestable[[#This Row],[Order Date]], "ddd")</f>
        <v>Fri</v>
      </c>
    </row>
    <row r="261" spans="1:27"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s="3">
        <v>3</v>
      </c>
      <c r="T261" s="4">
        <v>0</v>
      </c>
      <c r="U261" s="3">
        <v>6.6464999999999996</v>
      </c>
      <c r="V261" s="2">
        <f>salestable[[#This Row],[Sales]] * (1 - salestable[[#This Row],[Discount]])</f>
        <v>221.55</v>
      </c>
      <c r="W261" s="2">
        <f>salestable[[#This Row],[Sales]] * salestable[[#This Row],[Discount]]</f>
        <v>0</v>
      </c>
      <c r="X261">
        <f>YEAR(salestable[[#This Row],[Order Date]])</f>
        <v>2017</v>
      </c>
      <c r="Y261" t="str">
        <f>TEXT(salestable[[#This Row],[Order Date]],"MMMM")</f>
        <v>December</v>
      </c>
      <c r="Z261" t="str">
        <f>"Q"&amp;ROUNDUP(MONTH(salestable[[#This Row],[Order Date]])/3,0)</f>
        <v>Q4</v>
      </c>
      <c r="AA261" t="str">
        <f>TEXT(salestable[[#This Row],[Order Date]], "ddd")</f>
        <v>Fri</v>
      </c>
    </row>
    <row r="262" spans="1:27"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s="3">
        <v>5</v>
      </c>
      <c r="T262" s="4">
        <v>0.2</v>
      </c>
      <c r="U262" s="3">
        <v>6.1319999999999997</v>
      </c>
      <c r="V262" s="2">
        <f>salestable[[#This Row],[Sales]] * (1 - salestable[[#This Row],[Discount]])</f>
        <v>14.016</v>
      </c>
      <c r="W262" s="2">
        <f>salestable[[#This Row],[Sales]] * salestable[[#This Row],[Discount]]</f>
        <v>3.504</v>
      </c>
      <c r="X262">
        <f>YEAR(salestable[[#This Row],[Order Date]])</f>
        <v>2017</v>
      </c>
      <c r="Y262" t="str">
        <f>TEXT(salestable[[#This Row],[Order Date]],"MMMM")</f>
        <v>December</v>
      </c>
      <c r="Z262" t="str">
        <f>"Q"&amp;ROUNDUP(MONTH(salestable[[#This Row],[Order Date]])/3,0)</f>
        <v>Q4</v>
      </c>
      <c r="AA262" t="str">
        <f>TEXT(salestable[[#This Row],[Order Date]], "ddd")</f>
        <v>Fri</v>
      </c>
    </row>
    <row r="263" spans="1:27"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s="3">
        <v>2</v>
      </c>
      <c r="T263" s="4">
        <v>0.8</v>
      </c>
      <c r="U263" s="3">
        <v>-4.4660000000000002</v>
      </c>
      <c r="V263" s="2">
        <f>salestable[[#This Row],[Sales]] * (1 - salestable[[#This Row],[Discount]])</f>
        <v>0.32479999999999998</v>
      </c>
      <c r="W263" s="2">
        <f>salestable[[#This Row],[Sales]] * salestable[[#This Row],[Discount]]</f>
        <v>1.2992000000000001</v>
      </c>
      <c r="X263">
        <f>YEAR(salestable[[#This Row],[Order Date]])</f>
        <v>2017</v>
      </c>
      <c r="Y263" t="str">
        <f>TEXT(salestable[[#This Row],[Order Date]],"MMMM")</f>
        <v>June</v>
      </c>
      <c r="Z263" t="str">
        <f>"Q"&amp;ROUNDUP(MONTH(salestable[[#This Row],[Order Date]])/3,0)</f>
        <v>Q2</v>
      </c>
      <c r="AA263" t="str">
        <f>TEXT(salestable[[#This Row],[Order Date]], "ddd")</f>
        <v>Thu</v>
      </c>
    </row>
    <row r="264" spans="1:27"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s="3">
        <v>3</v>
      </c>
      <c r="T264" s="4">
        <v>0.4</v>
      </c>
      <c r="U264" s="3">
        <v>-509.99700000000001</v>
      </c>
      <c r="V264" s="2">
        <f>salestable[[#This Row],[Sales]] * (1 - salestable[[#This Row],[Discount]])</f>
        <v>1835.9892</v>
      </c>
      <c r="W264" s="2">
        <f>salestable[[#This Row],[Sales]] * salestable[[#This Row],[Discount]]</f>
        <v>1223.9928</v>
      </c>
      <c r="X264">
        <f>YEAR(salestable[[#This Row],[Order Date]])</f>
        <v>2014</v>
      </c>
      <c r="Y264" t="str">
        <f>TEXT(salestable[[#This Row],[Order Date]],"MMMM")</f>
        <v>September</v>
      </c>
      <c r="Z264" t="str">
        <f>"Q"&amp;ROUNDUP(MONTH(salestable[[#This Row],[Order Date]])/3,0)</f>
        <v>Q3</v>
      </c>
      <c r="AA264" t="str">
        <f>TEXT(salestable[[#This Row],[Order Date]], "ddd")</f>
        <v>Fri</v>
      </c>
    </row>
    <row r="265" spans="1:27"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s="3">
        <v>7</v>
      </c>
      <c r="T265" s="4">
        <v>0.4</v>
      </c>
      <c r="U265" s="3">
        <v>-251.9958</v>
      </c>
      <c r="V265" s="2">
        <f>salestable[[#This Row],[Sales]] * (1 - salestable[[#This Row],[Discount]])</f>
        <v>1511.9748</v>
      </c>
      <c r="W265" s="2">
        <f>salestable[[#This Row],[Sales]] * salestable[[#This Row],[Discount]]</f>
        <v>1007.9832000000001</v>
      </c>
      <c r="X265">
        <f>YEAR(salestable[[#This Row],[Order Date]])</f>
        <v>2014</v>
      </c>
      <c r="Y265" t="str">
        <f>TEXT(salestable[[#This Row],[Order Date]],"MMMM")</f>
        <v>September</v>
      </c>
      <c r="Z265" t="str">
        <f>"Q"&amp;ROUNDUP(MONTH(salestable[[#This Row],[Order Date]])/3,0)</f>
        <v>Q3</v>
      </c>
      <c r="AA265" t="str">
        <f>TEXT(salestable[[#This Row],[Order Date]], "ddd")</f>
        <v>Fri</v>
      </c>
    </row>
    <row r="266" spans="1:27"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s="3">
        <v>4</v>
      </c>
      <c r="T266" s="4">
        <v>0.2</v>
      </c>
      <c r="U266" s="3">
        <v>28.7196</v>
      </c>
      <c r="V266" s="2">
        <f>salestable[[#This Row],[Sales]] * (1 - salestable[[#This Row],[Discount]])</f>
        <v>262.57920000000001</v>
      </c>
      <c r="W266" s="2">
        <f>salestable[[#This Row],[Sales]] * salestable[[#This Row],[Discount]]</f>
        <v>65.644800000000004</v>
      </c>
      <c r="X266">
        <f>YEAR(salestable[[#This Row],[Order Date]])</f>
        <v>2016</v>
      </c>
      <c r="Y266" t="str">
        <f>TEXT(salestable[[#This Row],[Order Date]],"MMMM")</f>
        <v>June</v>
      </c>
      <c r="Z266" t="str">
        <f>"Q"&amp;ROUNDUP(MONTH(salestable[[#This Row],[Order Date]])/3,0)</f>
        <v>Q2</v>
      </c>
      <c r="AA266" t="str">
        <f>TEXT(salestable[[#This Row],[Order Date]], "ddd")</f>
        <v>Mon</v>
      </c>
    </row>
    <row r="267" spans="1:27"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s="3">
        <v>2</v>
      </c>
      <c r="T267" s="4">
        <v>0</v>
      </c>
      <c r="U267" s="3">
        <v>35.155999999999999</v>
      </c>
      <c r="V267" s="2">
        <f>salestable[[#This Row],[Sales]] * (1 - salestable[[#This Row],[Discount]])</f>
        <v>79.900000000000006</v>
      </c>
      <c r="W267" s="2">
        <f>salestable[[#This Row],[Sales]] * salestable[[#This Row],[Discount]]</f>
        <v>0</v>
      </c>
      <c r="X267">
        <f>YEAR(salestable[[#This Row],[Order Date]])</f>
        <v>2015</v>
      </c>
      <c r="Y267" t="str">
        <f>TEXT(salestable[[#This Row],[Order Date]],"MMMM")</f>
        <v>November</v>
      </c>
      <c r="Z267" t="str">
        <f>"Q"&amp;ROUNDUP(MONTH(salestable[[#This Row],[Order Date]])/3,0)</f>
        <v>Q4</v>
      </c>
      <c r="AA267" t="str">
        <f>TEXT(salestable[[#This Row],[Order Date]], "ddd")</f>
        <v>Tue</v>
      </c>
    </row>
    <row r="268" spans="1:27"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s="3">
        <v>3</v>
      </c>
      <c r="T268" s="4">
        <v>0.2</v>
      </c>
      <c r="U268" s="3">
        <v>4.7304000000000004</v>
      </c>
      <c r="V268" s="2">
        <f>salestable[[#This Row],[Sales]] * (1 - salestable[[#This Row],[Discount]])</f>
        <v>11.212800000000001</v>
      </c>
      <c r="W268" s="2">
        <f>salestable[[#This Row],[Sales]] * salestable[[#This Row],[Discount]]</f>
        <v>2.8032000000000004</v>
      </c>
      <c r="X268">
        <f>YEAR(salestable[[#This Row],[Order Date]])</f>
        <v>2017</v>
      </c>
      <c r="Y268" t="str">
        <f>TEXT(salestable[[#This Row],[Order Date]],"MMMM")</f>
        <v>June</v>
      </c>
      <c r="Z268" t="str">
        <f>"Q"&amp;ROUNDUP(MONTH(salestable[[#This Row],[Order Date]])/3,0)</f>
        <v>Q2</v>
      </c>
      <c r="AA268" t="str">
        <f>TEXT(salestable[[#This Row],[Order Date]], "ddd")</f>
        <v>Fri</v>
      </c>
    </row>
    <row r="269" spans="1:27"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s="3">
        <v>6</v>
      </c>
      <c r="T269" s="4">
        <v>0</v>
      </c>
      <c r="U269" s="3">
        <v>0.3024</v>
      </c>
      <c r="V269" s="2">
        <f>salestable[[#This Row],[Sales]] * (1 - salestable[[#This Row],[Discount]])</f>
        <v>7.56</v>
      </c>
      <c r="W269" s="2">
        <f>salestable[[#This Row],[Sales]] * salestable[[#This Row],[Discount]]</f>
        <v>0</v>
      </c>
      <c r="X269">
        <f>YEAR(salestable[[#This Row],[Order Date]])</f>
        <v>2016</v>
      </c>
      <c r="Y269" t="str">
        <f>TEXT(salestable[[#This Row],[Order Date]],"MMMM")</f>
        <v>January</v>
      </c>
      <c r="Z269" t="str">
        <f>"Q"&amp;ROUNDUP(MONTH(salestable[[#This Row],[Order Date]])/3,0)</f>
        <v>Q1</v>
      </c>
      <c r="AA269" t="str">
        <f>TEXT(salestable[[#This Row],[Order Date]], "ddd")</f>
        <v>Fri</v>
      </c>
    </row>
    <row r="270" spans="1:27"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s="3">
        <v>1</v>
      </c>
      <c r="T270" s="4">
        <v>0.2</v>
      </c>
      <c r="U270" s="3">
        <v>-7.4416000000000002</v>
      </c>
      <c r="V270" s="2">
        <f>salestable[[#This Row],[Sales]] * (1 - salestable[[#This Row],[Discount]])</f>
        <v>29.766400000000001</v>
      </c>
      <c r="W270" s="2">
        <f>salestable[[#This Row],[Sales]] * salestable[[#This Row],[Discount]]</f>
        <v>7.4416000000000002</v>
      </c>
      <c r="X270">
        <f>YEAR(salestable[[#This Row],[Order Date]])</f>
        <v>2017</v>
      </c>
      <c r="Y270" t="str">
        <f>TEXT(salestable[[#This Row],[Order Date]],"MMMM")</f>
        <v>December</v>
      </c>
      <c r="Z270" t="str">
        <f>"Q"&amp;ROUNDUP(MONTH(salestable[[#This Row],[Order Date]])/3,0)</f>
        <v>Q4</v>
      </c>
      <c r="AA270" t="str">
        <f>TEXT(salestable[[#This Row],[Order Date]], "ddd")</f>
        <v>Sat</v>
      </c>
    </row>
    <row r="271" spans="1:27"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s="3">
        <v>3</v>
      </c>
      <c r="T271" s="4">
        <v>0.2</v>
      </c>
      <c r="U271" s="3">
        <v>21.591000000000001</v>
      </c>
      <c r="V271" s="2">
        <f>salestable[[#This Row],[Sales]] * (1 - salestable[[#This Row],[Discount]])</f>
        <v>46.0608</v>
      </c>
      <c r="W271" s="2">
        <f>salestable[[#This Row],[Sales]] * salestable[[#This Row],[Discount]]</f>
        <v>11.5152</v>
      </c>
      <c r="X271">
        <f>YEAR(salestable[[#This Row],[Order Date]])</f>
        <v>2017</v>
      </c>
      <c r="Y271" t="str">
        <f>TEXT(salestable[[#This Row],[Order Date]],"MMMM")</f>
        <v>December</v>
      </c>
      <c r="Z271" t="str">
        <f>"Q"&amp;ROUNDUP(MONTH(salestable[[#This Row],[Order Date]])/3,0)</f>
        <v>Q4</v>
      </c>
      <c r="AA271" t="str">
        <f>TEXT(salestable[[#This Row],[Order Date]], "ddd")</f>
        <v>Sat</v>
      </c>
    </row>
    <row r="272" spans="1:27"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s="3">
        <v>4</v>
      </c>
      <c r="T272" s="4">
        <v>0</v>
      </c>
      <c r="U272" s="3">
        <v>210.49359999999999</v>
      </c>
      <c r="V272" s="2">
        <f>salestable[[#This Row],[Sales]] * (1 - salestable[[#This Row],[Discount]])</f>
        <v>725.84</v>
      </c>
      <c r="W272" s="2">
        <f>salestable[[#This Row],[Sales]] * salestable[[#This Row],[Discount]]</f>
        <v>0</v>
      </c>
      <c r="X272">
        <f>YEAR(salestable[[#This Row],[Order Date]])</f>
        <v>2017</v>
      </c>
      <c r="Y272" t="str">
        <f>TEXT(salestable[[#This Row],[Order Date]],"MMMM")</f>
        <v>December</v>
      </c>
      <c r="Z272" t="str">
        <f>"Q"&amp;ROUNDUP(MONTH(salestable[[#This Row],[Order Date]])/3,0)</f>
        <v>Q4</v>
      </c>
      <c r="AA272" t="str">
        <f>TEXT(salestable[[#This Row],[Order Date]], "ddd")</f>
        <v>Thu</v>
      </c>
    </row>
    <row r="273" spans="1:27"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s="3">
        <v>7</v>
      </c>
      <c r="T273" s="4">
        <v>0</v>
      </c>
      <c r="U273" s="3">
        <v>92.369200000000006</v>
      </c>
      <c r="V273" s="2">
        <f>salestable[[#This Row],[Sales]] * (1 - salestable[[#This Row],[Discount]])</f>
        <v>209.93</v>
      </c>
      <c r="W273" s="2">
        <f>salestable[[#This Row],[Sales]] * salestable[[#This Row],[Discount]]</f>
        <v>0</v>
      </c>
      <c r="X273">
        <f>YEAR(salestable[[#This Row],[Order Date]])</f>
        <v>2015</v>
      </c>
      <c r="Y273" t="str">
        <f>TEXT(salestable[[#This Row],[Order Date]],"MMMM")</f>
        <v>July</v>
      </c>
      <c r="Z273" t="str">
        <f>"Q"&amp;ROUNDUP(MONTH(salestable[[#This Row],[Order Date]])/3,0)</f>
        <v>Q3</v>
      </c>
      <c r="AA273" t="str">
        <f>TEXT(salestable[[#This Row],[Order Date]], "ddd")</f>
        <v>Thu</v>
      </c>
    </row>
    <row r="274" spans="1:27"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s="3">
        <v>3</v>
      </c>
      <c r="T274" s="4">
        <v>0</v>
      </c>
      <c r="U274" s="3">
        <v>2.3231999999999999</v>
      </c>
      <c r="V274" s="2">
        <f>salestable[[#This Row],[Sales]] * (1 - salestable[[#This Row],[Discount]])</f>
        <v>5.28</v>
      </c>
      <c r="W274" s="2">
        <f>salestable[[#This Row],[Sales]] * salestable[[#This Row],[Discount]]</f>
        <v>0</v>
      </c>
      <c r="X274">
        <f>YEAR(salestable[[#This Row],[Order Date]])</f>
        <v>2015</v>
      </c>
      <c r="Y274" t="str">
        <f>TEXT(salestable[[#This Row],[Order Date]],"MMMM")</f>
        <v>July</v>
      </c>
      <c r="Z274" t="str">
        <f>"Q"&amp;ROUNDUP(MONTH(salestable[[#This Row],[Order Date]])/3,0)</f>
        <v>Q3</v>
      </c>
      <c r="AA274" t="str">
        <f>TEXT(salestable[[#This Row],[Order Date]], "ddd")</f>
        <v>Thu</v>
      </c>
    </row>
    <row r="275" spans="1:27"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s="3">
        <v>3</v>
      </c>
      <c r="T275" s="4">
        <v>0.2</v>
      </c>
      <c r="U275" s="3">
        <v>4.0949999999999998</v>
      </c>
      <c r="V275" s="2">
        <f>salestable[[#This Row],[Sales]] * (1 - salestable[[#This Row],[Discount]])</f>
        <v>8.7360000000000007</v>
      </c>
      <c r="W275" s="2">
        <f>salestable[[#This Row],[Sales]] * salestable[[#This Row],[Discount]]</f>
        <v>2.1840000000000002</v>
      </c>
      <c r="X275">
        <f>YEAR(salestable[[#This Row],[Order Date]])</f>
        <v>2015</v>
      </c>
      <c r="Y275" t="str">
        <f>TEXT(salestable[[#This Row],[Order Date]],"MMMM")</f>
        <v>July</v>
      </c>
      <c r="Z275" t="str">
        <f>"Q"&amp;ROUNDUP(MONTH(salestable[[#This Row],[Order Date]])/3,0)</f>
        <v>Q3</v>
      </c>
      <c r="AA275" t="str">
        <f>TEXT(salestable[[#This Row],[Order Date]], "ddd")</f>
        <v>Thu</v>
      </c>
    </row>
    <row r="276" spans="1:27"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s="3">
        <v>2</v>
      </c>
      <c r="T276" s="4">
        <v>0</v>
      </c>
      <c r="U276" s="3">
        <v>4.0571999999999999</v>
      </c>
      <c r="V276" s="2">
        <f>salestable[[#This Row],[Sales]] * (1 - salestable[[#This Row],[Discount]])</f>
        <v>8.82</v>
      </c>
      <c r="W276" s="2">
        <f>salestable[[#This Row],[Sales]] * salestable[[#This Row],[Discount]]</f>
        <v>0</v>
      </c>
      <c r="X276">
        <f>YEAR(salestable[[#This Row],[Order Date]])</f>
        <v>2017</v>
      </c>
      <c r="Y276" t="str">
        <f>TEXT(salestable[[#This Row],[Order Date]],"MMMM")</f>
        <v>September</v>
      </c>
      <c r="Z276" t="str">
        <f>"Q"&amp;ROUNDUP(MONTH(salestable[[#This Row],[Order Date]])/3,0)</f>
        <v>Q3</v>
      </c>
      <c r="AA276" t="str">
        <f>TEXT(salestable[[#This Row],[Order Date]], "ddd")</f>
        <v>Sat</v>
      </c>
    </row>
    <row r="277" spans="1:27"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s="3">
        <v>1</v>
      </c>
      <c r="T277" s="4">
        <v>0</v>
      </c>
      <c r="U277" s="3">
        <v>1.5548</v>
      </c>
      <c r="V277" s="2">
        <f>salestable[[#This Row],[Sales]] * (1 - salestable[[#This Row],[Discount]])</f>
        <v>5.98</v>
      </c>
      <c r="W277" s="2">
        <f>salestable[[#This Row],[Sales]] * salestable[[#This Row],[Discount]]</f>
        <v>0</v>
      </c>
      <c r="X277">
        <f>YEAR(salestable[[#This Row],[Order Date]])</f>
        <v>2017</v>
      </c>
      <c r="Y277" t="str">
        <f>TEXT(salestable[[#This Row],[Order Date]],"MMMM")</f>
        <v>September</v>
      </c>
      <c r="Z277" t="str">
        <f>"Q"&amp;ROUNDUP(MONTH(salestable[[#This Row],[Order Date]])/3,0)</f>
        <v>Q3</v>
      </c>
      <c r="AA277" t="str">
        <f>TEXT(salestable[[#This Row],[Order Date]], "ddd")</f>
        <v>Sat</v>
      </c>
    </row>
    <row r="278" spans="1:27"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s="3">
        <v>2</v>
      </c>
      <c r="T278" s="4">
        <v>0.2</v>
      </c>
      <c r="U278" s="3">
        <v>4.0768000000000004</v>
      </c>
      <c r="V278" s="2">
        <f>salestable[[#This Row],[Sales]] * (1 - salestable[[#This Row],[Discount]])</f>
        <v>9.3184000000000005</v>
      </c>
      <c r="W278" s="2">
        <f>salestable[[#This Row],[Sales]] * salestable[[#This Row],[Discount]]</f>
        <v>2.3296000000000001</v>
      </c>
      <c r="X278">
        <f>YEAR(salestable[[#This Row],[Order Date]])</f>
        <v>2017</v>
      </c>
      <c r="Y278" t="str">
        <f>TEXT(salestable[[#This Row],[Order Date]],"MMMM")</f>
        <v>October</v>
      </c>
      <c r="Z278" t="str">
        <f>"Q"&amp;ROUNDUP(MONTH(salestable[[#This Row],[Order Date]])/3,0)</f>
        <v>Q4</v>
      </c>
      <c r="AA278" t="str">
        <f>TEXT(salestable[[#This Row],[Order Date]], "ddd")</f>
        <v>Fri</v>
      </c>
    </row>
    <row r="279" spans="1:27"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s="3">
        <v>4</v>
      </c>
      <c r="T279" s="4">
        <v>0.2</v>
      </c>
      <c r="U279" s="3">
        <v>5.9071999999999996</v>
      </c>
      <c r="V279" s="2">
        <f>salestable[[#This Row],[Sales]] * (1 - salestable[[#This Row],[Discount]])</f>
        <v>14.540799999999999</v>
      </c>
      <c r="W279" s="2">
        <f>salestable[[#This Row],[Sales]] * salestable[[#This Row],[Discount]]</f>
        <v>3.6351999999999998</v>
      </c>
      <c r="X279">
        <f>YEAR(salestable[[#This Row],[Order Date]])</f>
        <v>2017</v>
      </c>
      <c r="Y279" t="str">
        <f>TEXT(salestable[[#This Row],[Order Date]],"MMMM")</f>
        <v>October</v>
      </c>
      <c r="Z279" t="str">
        <f>"Q"&amp;ROUNDUP(MONTH(salestable[[#This Row],[Order Date]])/3,0)</f>
        <v>Q4</v>
      </c>
      <c r="AA279" t="str">
        <f>TEXT(salestable[[#This Row],[Order Date]], "ddd")</f>
        <v>Fri</v>
      </c>
    </row>
    <row r="280" spans="1:27"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s="3">
        <v>6</v>
      </c>
      <c r="T280" s="4">
        <v>0.2</v>
      </c>
      <c r="U280" s="3">
        <v>5.9711999999999996</v>
      </c>
      <c r="V280" s="2">
        <f>salestable[[#This Row],[Sales]] * (1 - salestable[[#This Row],[Discount]])</f>
        <v>47.769600000000004</v>
      </c>
      <c r="W280" s="2">
        <f>salestable[[#This Row],[Sales]] * salestable[[#This Row],[Discount]]</f>
        <v>11.942400000000001</v>
      </c>
      <c r="X280">
        <f>YEAR(salestable[[#This Row],[Order Date]])</f>
        <v>2017</v>
      </c>
      <c r="Y280" t="str">
        <f>TEXT(salestable[[#This Row],[Order Date]],"MMMM")</f>
        <v>October</v>
      </c>
      <c r="Z280" t="str">
        <f>"Q"&amp;ROUNDUP(MONTH(salestable[[#This Row],[Order Date]])/3,0)</f>
        <v>Q4</v>
      </c>
      <c r="AA280" t="str">
        <f>TEXT(salestable[[#This Row],[Order Date]], "ddd")</f>
        <v>Fri</v>
      </c>
    </row>
    <row r="281" spans="1:27"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s="3">
        <v>3</v>
      </c>
      <c r="T281" s="4">
        <v>0.2</v>
      </c>
      <c r="U281" s="3">
        <v>8.6940000000000008</v>
      </c>
      <c r="V281" s="2">
        <f>salestable[[#This Row],[Sales]] * (1 - salestable[[#This Row],[Discount]])</f>
        <v>19.872</v>
      </c>
      <c r="W281" s="2">
        <f>salestable[[#This Row],[Sales]] * salestable[[#This Row],[Discount]]</f>
        <v>4.968</v>
      </c>
      <c r="X281">
        <f>YEAR(salestable[[#This Row],[Order Date]])</f>
        <v>2017</v>
      </c>
      <c r="Y281" t="str">
        <f>TEXT(salestable[[#This Row],[Order Date]],"MMMM")</f>
        <v>October</v>
      </c>
      <c r="Z281" t="str">
        <f>"Q"&amp;ROUNDUP(MONTH(salestable[[#This Row],[Order Date]])/3,0)</f>
        <v>Q4</v>
      </c>
      <c r="AA281" t="str">
        <f>TEXT(salestable[[#This Row],[Order Date]], "ddd")</f>
        <v>Fri</v>
      </c>
    </row>
    <row r="282" spans="1:27"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s="3">
        <v>5</v>
      </c>
      <c r="T282" s="4">
        <v>0.8</v>
      </c>
      <c r="U282" s="3">
        <v>-3.4319999999999999</v>
      </c>
      <c r="V282" s="2">
        <f>salestable[[#This Row],[Sales]] * (1 - salestable[[#This Row],[Discount]])</f>
        <v>0.41599999999999993</v>
      </c>
      <c r="W282" s="2">
        <f>salestable[[#This Row],[Sales]] * salestable[[#This Row],[Discount]]</f>
        <v>1.6640000000000001</v>
      </c>
      <c r="X282">
        <f>YEAR(salestable[[#This Row],[Order Date]])</f>
        <v>2015</v>
      </c>
      <c r="Y282" t="str">
        <f>TEXT(salestable[[#This Row],[Order Date]],"MMMM")</f>
        <v>September</v>
      </c>
      <c r="Z282" t="str">
        <f>"Q"&amp;ROUNDUP(MONTH(salestable[[#This Row],[Order Date]])/3,0)</f>
        <v>Q3</v>
      </c>
      <c r="AA282" t="str">
        <f>TEXT(salestable[[#This Row],[Order Date]], "ddd")</f>
        <v>Sat</v>
      </c>
    </row>
    <row r="283" spans="1:27"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s="3">
        <v>7</v>
      </c>
      <c r="T283" s="4">
        <v>0.2</v>
      </c>
      <c r="U283" s="3">
        <v>376.11</v>
      </c>
      <c r="V283" s="2">
        <f>salestable[[#This Row],[Sales]] * (1 - salestable[[#This Row],[Discount]])</f>
        <v>891.5200000000001</v>
      </c>
      <c r="W283" s="2">
        <f>salestable[[#This Row],[Sales]] * salestable[[#This Row],[Discount]]</f>
        <v>222.88000000000002</v>
      </c>
      <c r="X283">
        <f>YEAR(salestable[[#This Row],[Order Date]])</f>
        <v>2015</v>
      </c>
      <c r="Y283" t="str">
        <f>TEXT(salestable[[#This Row],[Order Date]],"MMMM")</f>
        <v>September</v>
      </c>
      <c r="Z283" t="str">
        <f>"Q"&amp;ROUNDUP(MONTH(salestable[[#This Row],[Order Date]])/3,0)</f>
        <v>Q3</v>
      </c>
      <c r="AA283" t="str">
        <f>TEXT(salestable[[#This Row],[Order Date]], "ddd")</f>
        <v>Sat</v>
      </c>
    </row>
    <row r="284" spans="1:27"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s="3">
        <v>5</v>
      </c>
      <c r="T284" s="4">
        <v>0.2</v>
      </c>
      <c r="U284" s="3">
        <v>51.942</v>
      </c>
      <c r="V284" s="2">
        <f>salestable[[#This Row],[Sales]] * (1 - salestable[[#This Row],[Discount]])</f>
        <v>831.072</v>
      </c>
      <c r="W284" s="2">
        <f>salestable[[#This Row],[Sales]] * salestable[[#This Row],[Discount]]</f>
        <v>207.768</v>
      </c>
      <c r="X284">
        <f>YEAR(salestable[[#This Row],[Order Date]])</f>
        <v>2015</v>
      </c>
      <c r="Y284" t="str">
        <f>TEXT(salestable[[#This Row],[Order Date]],"MMMM")</f>
        <v>November</v>
      </c>
      <c r="Z284" t="str">
        <f>"Q"&amp;ROUNDUP(MONTH(salestable[[#This Row],[Order Date]])/3,0)</f>
        <v>Q4</v>
      </c>
      <c r="AA284" t="str">
        <f>TEXT(salestable[[#This Row],[Order Date]], "ddd")</f>
        <v>Mon</v>
      </c>
    </row>
    <row r="285" spans="1:27"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s="3">
        <v>5</v>
      </c>
      <c r="T285" s="4">
        <v>0.2</v>
      </c>
      <c r="U285" s="3">
        <v>47.844000000000001</v>
      </c>
      <c r="V285" s="2">
        <f>salestable[[#This Row],[Sales]] * (1 - salestable[[#This Row],[Discount]])</f>
        <v>113.408</v>
      </c>
      <c r="W285" s="2">
        <f>salestable[[#This Row],[Sales]] * salestable[[#This Row],[Discount]]</f>
        <v>28.352</v>
      </c>
      <c r="X285">
        <f>YEAR(salestable[[#This Row],[Order Date]])</f>
        <v>2015</v>
      </c>
      <c r="Y285" t="str">
        <f>TEXT(salestable[[#This Row],[Order Date]],"MMMM")</f>
        <v>September</v>
      </c>
      <c r="Z285" t="str">
        <f>"Q"&amp;ROUNDUP(MONTH(salestable[[#This Row],[Order Date]])/3,0)</f>
        <v>Q3</v>
      </c>
      <c r="AA285" t="str">
        <f>TEXT(salestable[[#This Row],[Order Date]], "ddd")</f>
        <v>Sat</v>
      </c>
    </row>
    <row r="286" spans="1:27"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s="3">
        <v>5</v>
      </c>
      <c r="T286" s="4">
        <v>0.2</v>
      </c>
      <c r="U286" s="3">
        <v>47.96</v>
      </c>
      <c r="V286" s="2">
        <f>salestable[[#This Row],[Sales]] * (1 - salestable[[#This Row],[Discount]])</f>
        <v>191.84000000000003</v>
      </c>
      <c r="W286" s="2">
        <f>salestable[[#This Row],[Sales]] * salestable[[#This Row],[Discount]]</f>
        <v>47.960000000000008</v>
      </c>
      <c r="X286">
        <f>YEAR(salestable[[#This Row],[Order Date]])</f>
        <v>2015</v>
      </c>
      <c r="Y286" t="str">
        <f>TEXT(salestable[[#This Row],[Order Date]],"MMMM")</f>
        <v>September</v>
      </c>
      <c r="Z286" t="str">
        <f>"Q"&amp;ROUNDUP(MONTH(salestable[[#This Row],[Order Date]])/3,0)</f>
        <v>Q3</v>
      </c>
      <c r="AA286" t="str">
        <f>TEXT(salestable[[#This Row],[Order Date]], "ddd")</f>
        <v>Sat</v>
      </c>
    </row>
    <row r="287" spans="1:27"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s="3">
        <v>6</v>
      </c>
      <c r="T287" s="4">
        <v>0.2</v>
      </c>
      <c r="U287" s="3">
        <v>10.8864</v>
      </c>
      <c r="V287" s="2">
        <f>salestable[[#This Row],[Sales]] * (1 - salestable[[#This Row],[Discount]])</f>
        <v>24.883200000000002</v>
      </c>
      <c r="W287" s="2">
        <f>salestable[[#This Row],[Sales]] * salestable[[#This Row],[Discount]]</f>
        <v>6.2208000000000006</v>
      </c>
      <c r="X287">
        <f>YEAR(salestable[[#This Row],[Order Date]])</f>
        <v>2015</v>
      </c>
      <c r="Y287" t="str">
        <f>TEXT(salestable[[#This Row],[Order Date]],"MMMM")</f>
        <v>September</v>
      </c>
      <c r="Z287" t="str">
        <f>"Q"&amp;ROUNDUP(MONTH(salestable[[#This Row],[Order Date]])/3,0)</f>
        <v>Q3</v>
      </c>
      <c r="AA287" t="str">
        <f>TEXT(salestable[[#This Row],[Order Date]], "ddd")</f>
        <v>Sat</v>
      </c>
    </row>
    <row r="288" spans="1:27"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s="3">
        <v>7</v>
      </c>
      <c r="T288" s="4">
        <v>0.7</v>
      </c>
      <c r="U288" s="3">
        <v>-169.37200000000001</v>
      </c>
      <c r="V288" s="2">
        <f>salestable[[#This Row],[Sales]] * (1 - salestable[[#This Row],[Discount]])</f>
        <v>76.217400000000012</v>
      </c>
      <c r="W288" s="2">
        <f>salestable[[#This Row],[Sales]] * salestable[[#This Row],[Discount]]</f>
        <v>177.84059999999999</v>
      </c>
      <c r="X288">
        <f>YEAR(salestable[[#This Row],[Order Date]])</f>
        <v>2016</v>
      </c>
      <c r="Y288" t="str">
        <f>TEXT(salestable[[#This Row],[Order Date]],"MMMM")</f>
        <v>December</v>
      </c>
      <c r="Z288" t="str">
        <f>"Q"&amp;ROUNDUP(MONTH(salestable[[#This Row],[Order Date]])/3,0)</f>
        <v>Q4</v>
      </c>
      <c r="AA288" t="str">
        <f>TEXT(salestable[[#This Row],[Order Date]], "ddd")</f>
        <v>Sun</v>
      </c>
    </row>
    <row r="289" spans="1:27"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s="3">
        <v>2</v>
      </c>
      <c r="T289" s="4">
        <v>0.2</v>
      </c>
      <c r="U289" s="3">
        <v>24.315999999999999</v>
      </c>
      <c r="V289" s="2">
        <f>salestable[[#This Row],[Sales]] * (1 - salestable[[#This Row],[Discount]])</f>
        <v>155.6224</v>
      </c>
      <c r="W289" s="2">
        <f>salestable[[#This Row],[Sales]] * salestable[[#This Row],[Discount]]</f>
        <v>38.9056</v>
      </c>
      <c r="X289">
        <f>YEAR(salestable[[#This Row],[Order Date]])</f>
        <v>2016</v>
      </c>
      <c r="Y289" t="str">
        <f>TEXT(salestable[[#This Row],[Order Date]],"MMMM")</f>
        <v>December</v>
      </c>
      <c r="Z289" t="str">
        <f>"Q"&amp;ROUNDUP(MONTH(salestable[[#This Row],[Order Date]])/3,0)</f>
        <v>Q4</v>
      </c>
      <c r="AA289" t="str">
        <f>TEXT(salestable[[#This Row],[Order Date]], "ddd")</f>
        <v>Sun</v>
      </c>
    </row>
    <row r="290" spans="1:27"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s="3">
        <v>5</v>
      </c>
      <c r="T290" s="4">
        <v>0.2</v>
      </c>
      <c r="U290" s="3">
        <v>-204.31450000000001</v>
      </c>
      <c r="V290" s="2">
        <f>salestable[[#This Row],[Sales]] * (1 - salestable[[#This Row],[Discount]])</f>
        <v>769.18400000000008</v>
      </c>
      <c r="W290" s="2">
        <f>salestable[[#This Row],[Sales]] * salestable[[#This Row],[Discount]]</f>
        <v>192.29600000000002</v>
      </c>
      <c r="X290">
        <f>YEAR(salestable[[#This Row],[Order Date]])</f>
        <v>2016</v>
      </c>
      <c r="Y290" t="str">
        <f>TEXT(salestable[[#This Row],[Order Date]],"MMMM")</f>
        <v>December</v>
      </c>
      <c r="Z290" t="str">
        <f>"Q"&amp;ROUNDUP(MONTH(salestable[[#This Row],[Order Date]])/3,0)</f>
        <v>Q4</v>
      </c>
      <c r="AA290" t="str">
        <f>TEXT(salestable[[#This Row],[Order Date]], "ddd")</f>
        <v>Sun</v>
      </c>
    </row>
    <row r="291" spans="1:27"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s="3">
        <v>7</v>
      </c>
      <c r="T291" s="4">
        <v>0.2</v>
      </c>
      <c r="U291" s="3">
        <v>6.6836000000000002</v>
      </c>
      <c r="V291" s="2">
        <f>salestable[[#This Row],[Sales]] * (1 - salestable[[#This Row],[Discount]])</f>
        <v>15.276800000000001</v>
      </c>
      <c r="W291" s="2">
        <f>salestable[[#This Row],[Sales]] * salestable[[#This Row],[Discount]]</f>
        <v>3.8192000000000004</v>
      </c>
      <c r="X291">
        <f>YEAR(salestable[[#This Row],[Order Date]])</f>
        <v>2016</v>
      </c>
      <c r="Y291" t="str">
        <f>TEXT(salestable[[#This Row],[Order Date]],"MMMM")</f>
        <v>November</v>
      </c>
      <c r="Z291" t="str">
        <f>"Q"&amp;ROUNDUP(MONTH(salestable[[#This Row],[Order Date]])/3,0)</f>
        <v>Q4</v>
      </c>
      <c r="AA291" t="str">
        <f>TEXT(salestable[[#This Row],[Order Date]], "ddd")</f>
        <v>Sun</v>
      </c>
    </row>
    <row r="292" spans="1:27"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s="3">
        <v>8</v>
      </c>
      <c r="T292" s="4">
        <v>0.2</v>
      </c>
      <c r="U292" s="3">
        <v>6.2423999999999999</v>
      </c>
      <c r="V292" s="2">
        <f>salestable[[#This Row],[Sales]] * (1 - salestable[[#This Row],[Discount]])</f>
        <v>14.796799999999999</v>
      </c>
      <c r="W292" s="2">
        <f>salestable[[#This Row],[Sales]] * salestable[[#This Row],[Discount]]</f>
        <v>3.6991999999999998</v>
      </c>
      <c r="X292">
        <f>YEAR(salestable[[#This Row],[Order Date]])</f>
        <v>2016</v>
      </c>
      <c r="Y292" t="str">
        <f>TEXT(salestable[[#This Row],[Order Date]],"MMMM")</f>
        <v>November</v>
      </c>
      <c r="Z292" t="str">
        <f>"Q"&amp;ROUNDUP(MONTH(salestable[[#This Row],[Order Date]])/3,0)</f>
        <v>Q4</v>
      </c>
      <c r="AA292" t="str">
        <f>TEXT(salestable[[#This Row],[Order Date]], "ddd")</f>
        <v>Sun</v>
      </c>
    </row>
    <row r="293" spans="1:27"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s="3">
        <v>2</v>
      </c>
      <c r="T293" s="4">
        <v>0.2</v>
      </c>
      <c r="U293" s="3">
        <v>54.396599999999999</v>
      </c>
      <c r="V293" s="2">
        <f>salestable[[#This Row],[Sales]] * (1 - salestable[[#This Row],[Discount]])</f>
        <v>204.78720000000001</v>
      </c>
      <c r="W293" s="2">
        <f>salestable[[#This Row],[Sales]] * salestable[[#This Row],[Discount]]</f>
        <v>51.196800000000003</v>
      </c>
      <c r="X293">
        <f>YEAR(salestable[[#This Row],[Order Date]])</f>
        <v>2016</v>
      </c>
      <c r="Y293" t="str">
        <f>TEXT(salestable[[#This Row],[Order Date]],"MMMM")</f>
        <v>November</v>
      </c>
      <c r="Z293" t="str">
        <f>"Q"&amp;ROUNDUP(MONTH(salestable[[#This Row],[Order Date]])/3,0)</f>
        <v>Q4</v>
      </c>
      <c r="AA293" t="str">
        <f>TEXT(salestable[[#This Row],[Order Date]], "ddd")</f>
        <v>Sun</v>
      </c>
    </row>
    <row r="294" spans="1:27"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s="3">
        <v>3</v>
      </c>
      <c r="T294" s="4">
        <v>0.5</v>
      </c>
      <c r="U294" s="3">
        <v>-48.703200000000002</v>
      </c>
      <c r="V294" s="2">
        <f>salestable[[#This Row],[Sales]] * (1 - salestable[[#This Row],[Discount]])</f>
        <v>43.484999999999999</v>
      </c>
      <c r="W294" s="2">
        <f>salestable[[#This Row],[Sales]] * salestable[[#This Row],[Discount]]</f>
        <v>43.484999999999999</v>
      </c>
      <c r="X294">
        <f>YEAR(salestable[[#This Row],[Order Date]])</f>
        <v>2016</v>
      </c>
      <c r="Y294" t="str">
        <f>TEXT(salestable[[#This Row],[Order Date]],"MMMM")</f>
        <v>November</v>
      </c>
      <c r="Z294" t="str">
        <f>"Q"&amp;ROUNDUP(MONTH(salestable[[#This Row],[Order Date]])/3,0)</f>
        <v>Q4</v>
      </c>
      <c r="AA294" t="str">
        <f>TEXT(salestable[[#This Row],[Order Date]], "ddd")</f>
        <v>Sun</v>
      </c>
    </row>
    <row r="295" spans="1:27"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s="3">
        <v>8</v>
      </c>
      <c r="T295" s="4">
        <v>0.2</v>
      </c>
      <c r="U295" s="3">
        <v>78.859200000000001</v>
      </c>
      <c r="V295" s="2">
        <f>salestable[[#This Row],[Sales]] * (1 - salestable[[#This Row],[Discount]])</f>
        <v>240.33280000000002</v>
      </c>
      <c r="W295" s="2">
        <f>salestable[[#This Row],[Sales]] * salestable[[#This Row],[Discount]]</f>
        <v>60.083200000000005</v>
      </c>
      <c r="X295">
        <f>YEAR(salestable[[#This Row],[Order Date]])</f>
        <v>2014</v>
      </c>
      <c r="Y295" t="str">
        <f>TEXT(salestable[[#This Row],[Order Date]],"MMMM")</f>
        <v>December</v>
      </c>
      <c r="Z295" t="str">
        <f>"Q"&amp;ROUNDUP(MONTH(salestable[[#This Row],[Order Date]])/3,0)</f>
        <v>Q4</v>
      </c>
      <c r="AA295" t="str">
        <f>TEXT(salestable[[#This Row],[Order Date]], "ddd")</f>
        <v>Fri</v>
      </c>
    </row>
    <row r="296" spans="1:27"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s="3">
        <v>3</v>
      </c>
      <c r="T296" s="4">
        <v>0.2</v>
      </c>
      <c r="U296" s="3">
        <v>20.155799999999999</v>
      </c>
      <c r="V296" s="2">
        <f>salestable[[#This Row],[Sales]] * (1 - salestable[[#This Row],[Discount]])</f>
        <v>184.28160000000003</v>
      </c>
      <c r="W296" s="2">
        <f>salestable[[#This Row],[Sales]] * salestable[[#This Row],[Discount]]</f>
        <v>46.070400000000006</v>
      </c>
      <c r="X296">
        <f>YEAR(salestable[[#This Row],[Order Date]])</f>
        <v>2014</v>
      </c>
      <c r="Y296" t="str">
        <f>TEXT(salestable[[#This Row],[Order Date]],"MMMM")</f>
        <v>December</v>
      </c>
      <c r="Z296" t="str">
        <f>"Q"&amp;ROUNDUP(MONTH(salestable[[#This Row],[Order Date]])/3,0)</f>
        <v>Q4</v>
      </c>
      <c r="AA296" t="str">
        <f>TEXT(salestable[[#This Row],[Order Date]], "ddd")</f>
        <v>Fri</v>
      </c>
    </row>
    <row r="297" spans="1:27"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s="3">
        <v>3</v>
      </c>
      <c r="T297" s="4">
        <v>0.2</v>
      </c>
      <c r="U297" s="3">
        <v>-24.564599999999999</v>
      </c>
      <c r="V297" s="2">
        <f>salestable[[#This Row],[Sales]] * (1 - salestable[[#This Row],[Discount]])</f>
        <v>174.6816</v>
      </c>
      <c r="W297" s="2">
        <f>salestable[[#This Row],[Sales]] * salestable[[#This Row],[Discount]]</f>
        <v>43.670400000000001</v>
      </c>
      <c r="X297">
        <f>YEAR(salestable[[#This Row],[Order Date]])</f>
        <v>2014</v>
      </c>
      <c r="Y297" t="str">
        <f>TEXT(salestable[[#This Row],[Order Date]],"MMMM")</f>
        <v>December</v>
      </c>
      <c r="Z297" t="str">
        <f>"Q"&amp;ROUNDUP(MONTH(salestable[[#This Row],[Order Date]])/3,0)</f>
        <v>Q4</v>
      </c>
      <c r="AA297" t="str">
        <f>TEXT(salestable[[#This Row],[Order Date]], "ddd")</f>
        <v>Fri</v>
      </c>
    </row>
    <row r="298" spans="1:27"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s="3">
        <v>5</v>
      </c>
      <c r="T298" s="4">
        <v>0.7</v>
      </c>
      <c r="U298" s="3">
        <v>-62.88</v>
      </c>
      <c r="V298" s="2">
        <f>salestable[[#This Row],[Sales]] * (1 - salestable[[#This Row],[Discount]])</f>
        <v>23.580000000000002</v>
      </c>
      <c r="W298" s="2">
        <f>salestable[[#This Row],[Sales]] * salestable[[#This Row],[Discount]]</f>
        <v>55.019999999999996</v>
      </c>
      <c r="X298">
        <f>YEAR(salestable[[#This Row],[Order Date]])</f>
        <v>2014</v>
      </c>
      <c r="Y298" t="str">
        <f>TEXT(salestable[[#This Row],[Order Date]],"MMMM")</f>
        <v>December</v>
      </c>
      <c r="Z298" t="str">
        <f>"Q"&amp;ROUNDUP(MONTH(salestable[[#This Row],[Order Date]])/3,0)</f>
        <v>Q4</v>
      </c>
      <c r="AA298" t="str">
        <f>TEXT(salestable[[#This Row],[Order Date]], "ddd")</f>
        <v>Fri</v>
      </c>
    </row>
    <row r="299" spans="1:27"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s="3">
        <v>3</v>
      </c>
      <c r="T299" s="4">
        <v>0.2</v>
      </c>
      <c r="U299" s="3">
        <v>9.2988</v>
      </c>
      <c r="V299" s="2">
        <f>salestable[[#This Row],[Sales]] * (1 - salestable[[#This Row],[Discount]])</f>
        <v>22.041600000000003</v>
      </c>
      <c r="W299" s="2">
        <f>salestable[[#This Row],[Sales]] * salestable[[#This Row],[Discount]]</f>
        <v>5.5104000000000006</v>
      </c>
      <c r="X299">
        <f>YEAR(salestable[[#This Row],[Order Date]])</f>
        <v>2014</v>
      </c>
      <c r="Y299" t="str">
        <f>TEXT(salestable[[#This Row],[Order Date]],"MMMM")</f>
        <v>December</v>
      </c>
      <c r="Z299" t="str">
        <f>"Q"&amp;ROUNDUP(MONTH(salestable[[#This Row],[Order Date]])/3,0)</f>
        <v>Q4</v>
      </c>
      <c r="AA299" t="str">
        <f>TEXT(salestable[[#This Row],[Order Date]], "ddd")</f>
        <v>Fri</v>
      </c>
    </row>
    <row r="300" spans="1:27"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s="3">
        <v>5</v>
      </c>
      <c r="T300" s="4">
        <v>0</v>
      </c>
      <c r="U300" s="3">
        <v>15.552</v>
      </c>
      <c r="V300" s="2">
        <f>salestable[[#This Row],[Sales]] * (1 - salestable[[#This Row],[Discount]])</f>
        <v>32.4</v>
      </c>
      <c r="W300" s="2">
        <f>salestable[[#This Row],[Sales]] * salestable[[#This Row],[Discount]]</f>
        <v>0</v>
      </c>
      <c r="X300">
        <f>YEAR(salestable[[#This Row],[Order Date]])</f>
        <v>2016</v>
      </c>
      <c r="Y300" t="str">
        <f>TEXT(salestable[[#This Row],[Order Date]],"MMMM")</f>
        <v>October</v>
      </c>
      <c r="Z300" t="str">
        <f>"Q"&amp;ROUNDUP(MONTH(salestable[[#This Row],[Order Date]])/3,0)</f>
        <v>Q4</v>
      </c>
      <c r="AA300" t="str">
        <f>TEXT(salestable[[#This Row],[Order Date]], "ddd")</f>
        <v>Fri</v>
      </c>
    </row>
    <row r="301" spans="1:27"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s="3">
        <v>8</v>
      </c>
      <c r="T301" s="4">
        <v>0</v>
      </c>
      <c r="U301" s="3">
        <v>10.8248</v>
      </c>
      <c r="V301" s="2">
        <f>salestable[[#This Row],[Sales]] * (1 - salestable[[#This Row],[Discount]])</f>
        <v>1082.48</v>
      </c>
      <c r="W301" s="2">
        <f>salestable[[#This Row],[Sales]] * salestable[[#This Row],[Discount]]</f>
        <v>0</v>
      </c>
      <c r="X301">
        <f>YEAR(salestable[[#This Row],[Order Date]])</f>
        <v>2016</v>
      </c>
      <c r="Y301" t="str">
        <f>TEXT(salestable[[#This Row],[Order Date]],"MMMM")</f>
        <v>October</v>
      </c>
      <c r="Z301" t="str">
        <f>"Q"&amp;ROUNDUP(MONTH(salestable[[#This Row],[Order Date]])/3,0)</f>
        <v>Q4</v>
      </c>
      <c r="AA301" t="str">
        <f>TEXT(salestable[[#This Row],[Order Date]], "ddd")</f>
        <v>Fri</v>
      </c>
    </row>
    <row r="302" spans="1:27"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s="3">
        <v>3</v>
      </c>
      <c r="T302" s="4">
        <v>0</v>
      </c>
      <c r="U302" s="3">
        <v>27.316800000000001</v>
      </c>
      <c r="V302" s="2">
        <f>salestable[[#This Row],[Sales]] * (1 - salestable[[#This Row],[Discount]])</f>
        <v>56.91</v>
      </c>
      <c r="W302" s="2">
        <f>salestable[[#This Row],[Sales]] * salestable[[#This Row],[Discount]]</f>
        <v>0</v>
      </c>
      <c r="X302">
        <f>YEAR(salestable[[#This Row],[Order Date]])</f>
        <v>2016</v>
      </c>
      <c r="Y302" t="str">
        <f>TEXT(salestable[[#This Row],[Order Date]],"MMMM")</f>
        <v>October</v>
      </c>
      <c r="Z302" t="str">
        <f>"Q"&amp;ROUNDUP(MONTH(salestable[[#This Row],[Order Date]])/3,0)</f>
        <v>Q4</v>
      </c>
      <c r="AA302" t="str">
        <f>TEXT(salestable[[#This Row],[Order Date]], "ddd")</f>
        <v>Fri</v>
      </c>
    </row>
    <row r="303" spans="1:27"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s="3">
        <v>4</v>
      </c>
      <c r="T303" s="4">
        <v>0</v>
      </c>
      <c r="U303" s="3">
        <v>38.024000000000001</v>
      </c>
      <c r="V303" s="2">
        <f>salestable[[#This Row],[Sales]] * (1 - salestable[[#This Row],[Discount]])</f>
        <v>77.599999999999994</v>
      </c>
      <c r="W303" s="2">
        <f>salestable[[#This Row],[Sales]] * salestable[[#This Row],[Discount]]</f>
        <v>0</v>
      </c>
      <c r="X303">
        <f>YEAR(salestable[[#This Row],[Order Date]])</f>
        <v>2016</v>
      </c>
      <c r="Y303" t="str">
        <f>TEXT(salestable[[#This Row],[Order Date]],"MMMM")</f>
        <v>October</v>
      </c>
      <c r="Z303" t="str">
        <f>"Q"&amp;ROUNDUP(MONTH(salestable[[#This Row],[Order Date]])/3,0)</f>
        <v>Q4</v>
      </c>
      <c r="AA303" t="str">
        <f>TEXT(salestable[[#This Row],[Order Date]], "ddd")</f>
        <v>Fri</v>
      </c>
    </row>
    <row r="304" spans="1:27"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s="3">
        <v>1</v>
      </c>
      <c r="T304" s="4">
        <v>0</v>
      </c>
      <c r="U304" s="3">
        <v>6.5688000000000004</v>
      </c>
      <c r="V304" s="2">
        <f>salestable[[#This Row],[Sales]] * (1 - salestable[[#This Row],[Discount]])</f>
        <v>14.28</v>
      </c>
      <c r="W304" s="2">
        <f>salestable[[#This Row],[Sales]] * salestable[[#This Row],[Discount]]</f>
        <v>0</v>
      </c>
      <c r="X304">
        <f>YEAR(salestable[[#This Row],[Order Date]])</f>
        <v>2016</v>
      </c>
      <c r="Y304" t="str">
        <f>TEXT(salestable[[#This Row],[Order Date]],"MMMM")</f>
        <v>October</v>
      </c>
      <c r="Z304" t="str">
        <f>"Q"&amp;ROUNDUP(MONTH(salestable[[#This Row],[Order Date]])/3,0)</f>
        <v>Q4</v>
      </c>
      <c r="AA304" t="str">
        <f>TEXT(salestable[[#This Row],[Order Date]], "ddd")</f>
        <v>Fri</v>
      </c>
    </row>
    <row r="305" spans="1:27"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s="3">
        <v>3</v>
      </c>
      <c r="T305" s="4">
        <v>0.5</v>
      </c>
      <c r="U305" s="3">
        <v>-131.44499999999999</v>
      </c>
      <c r="V305" s="2">
        <f>salestable[[#This Row],[Sales]] * (1 - salestable[[#This Row],[Discount]])</f>
        <v>109.53749999999999</v>
      </c>
      <c r="W305" s="2">
        <f>salestable[[#This Row],[Sales]] * salestable[[#This Row],[Discount]]</f>
        <v>109.53749999999999</v>
      </c>
      <c r="X305">
        <f>YEAR(salestable[[#This Row],[Order Date]])</f>
        <v>2017</v>
      </c>
      <c r="Y305" t="str">
        <f>TEXT(salestable[[#This Row],[Order Date]],"MMMM")</f>
        <v>November</v>
      </c>
      <c r="Z305" t="str">
        <f>"Q"&amp;ROUNDUP(MONTH(salestable[[#This Row],[Order Date]])/3,0)</f>
        <v>Q4</v>
      </c>
      <c r="AA305" t="str">
        <f>TEXT(salestable[[#This Row],[Order Date]], "ddd")</f>
        <v>Sun</v>
      </c>
    </row>
    <row r="306" spans="1:27"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s="3">
        <v>2</v>
      </c>
      <c r="T306" s="4">
        <v>0</v>
      </c>
      <c r="U306" s="3">
        <v>12.864000000000001</v>
      </c>
      <c r="V306" s="2">
        <f>salestable[[#This Row],[Sales]] * (1 - salestable[[#This Row],[Discount]])</f>
        <v>26.8</v>
      </c>
      <c r="W306" s="2">
        <f>salestable[[#This Row],[Sales]] * salestable[[#This Row],[Discount]]</f>
        <v>0</v>
      </c>
      <c r="X306">
        <f>YEAR(salestable[[#This Row],[Order Date]])</f>
        <v>2015</v>
      </c>
      <c r="Y306" t="str">
        <f>TEXT(salestable[[#This Row],[Order Date]],"MMMM")</f>
        <v>May</v>
      </c>
      <c r="Z306" t="str">
        <f>"Q"&amp;ROUNDUP(MONTH(salestable[[#This Row],[Order Date]])/3,0)</f>
        <v>Q2</v>
      </c>
      <c r="AA306" t="str">
        <f>TEXT(salestable[[#This Row],[Order Date]], "ddd")</f>
        <v>Mon</v>
      </c>
    </row>
    <row r="307" spans="1:27"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s="3">
        <v>3</v>
      </c>
      <c r="T307" s="4">
        <v>0</v>
      </c>
      <c r="U307" s="3">
        <v>2.8536000000000001</v>
      </c>
      <c r="V307" s="2">
        <f>salestable[[#This Row],[Sales]] * (1 - salestable[[#This Row],[Discount]])</f>
        <v>9.84</v>
      </c>
      <c r="W307" s="2">
        <f>salestable[[#This Row],[Sales]] * salestable[[#This Row],[Discount]]</f>
        <v>0</v>
      </c>
      <c r="X307">
        <f>YEAR(salestable[[#This Row],[Order Date]])</f>
        <v>2014</v>
      </c>
      <c r="Y307" t="str">
        <f>TEXT(salestable[[#This Row],[Order Date]],"MMMM")</f>
        <v>December</v>
      </c>
      <c r="Z307" t="str">
        <f>"Q"&amp;ROUNDUP(MONTH(salestable[[#This Row],[Order Date]])/3,0)</f>
        <v>Q4</v>
      </c>
      <c r="AA307" t="str">
        <f>TEXT(salestable[[#This Row],[Order Date]], "ddd")</f>
        <v>Tue</v>
      </c>
    </row>
    <row r="308" spans="1:27"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s="3">
        <v>3</v>
      </c>
      <c r="T308" s="4">
        <v>0</v>
      </c>
      <c r="U308" s="3">
        <v>20.9208</v>
      </c>
      <c r="V308" s="2">
        <f>salestable[[#This Row],[Sales]] * (1 - salestable[[#This Row],[Discount]])</f>
        <v>45.48</v>
      </c>
      <c r="W308" s="2">
        <f>salestable[[#This Row],[Sales]] * salestable[[#This Row],[Discount]]</f>
        <v>0</v>
      </c>
      <c r="X308">
        <f>YEAR(salestable[[#This Row],[Order Date]])</f>
        <v>2014</v>
      </c>
      <c r="Y308" t="str">
        <f>TEXT(salestable[[#This Row],[Order Date]],"MMMM")</f>
        <v>June</v>
      </c>
      <c r="Z308" t="str">
        <f>"Q"&amp;ROUNDUP(MONTH(salestable[[#This Row],[Order Date]])/3,0)</f>
        <v>Q2</v>
      </c>
      <c r="AA308" t="str">
        <f>TEXT(salestable[[#This Row],[Order Date]], "ddd")</f>
        <v>Sun</v>
      </c>
    </row>
    <row r="309" spans="1:27"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s="3">
        <v>6</v>
      </c>
      <c r="T309" s="4">
        <v>0</v>
      </c>
      <c r="U309" s="3">
        <v>83.867999999999995</v>
      </c>
      <c r="V309" s="2">
        <f>salestable[[#This Row],[Sales]] * (1 - salestable[[#This Row],[Discount]])</f>
        <v>289.2</v>
      </c>
      <c r="W309" s="2">
        <f>salestable[[#This Row],[Sales]] * salestable[[#This Row],[Discount]]</f>
        <v>0</v>
      </c>
      <c r="X309">
        <f>YEAR(salestable[[#This Row],[Order Date]])</f>
        <v>2014</v>
      </c>
      <c r="Y309" t="str">
        <f>TEXT(salestable[[#This Row],[Order Date]],"MMMM")</f>
        <v>June</v>
      </c>
      <c r="Z309" t="str">
        <f>"Q"&amp;ROUNDUP(MONTH(salestable[[#This Row],[Order Date]])/3,0)</f>
        <v>Q2</v>
      </c>
      <c r="AA309" t="str">
        <f>TEXT(salestable[[#This Row],[Order Date]], "ddd")</f>
        <v>Sun</v>
      </c>
    </row>
    <row r="310" spans="1:27"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s="3">
        <v>1</v>
      </c>
      <c r="T310" s="4">
        <v>0</v>
      </c>
      <c r="U310" s="3">
        <v>2.0049000000000001</v>
      </c>
      <c r="V310" s="2">
        <f>salestable[[#This Row],[Sales]] * (1 - salestable[[#This Row],[Discount]])</f>
        <v>4.8899999999999997</v>
      </c>
      <c r="W310" s="2">
        <f>salestable[[#This Row],[Sales]] * salestable[[#This Row],[Discount]]</f>
        <v>0</v>
      </c>
      <c r="X310">
        <f>YEAR(salestable[[#This Row],[Order Date]])</f>
        <v>2017</v>
      </c>
      <c r="Y310" t="str">
        <f>TEXT(salestable[[#This Row],[Order Date]],"MMMM")</f>
        <v>April</v>
      </c>
      <c r="Z310" t="str">
        <f>"Q"&amp;ROUNDUP(MONTH(salestable[[#This Row],[Order Date]])/3,0)</f>
        <v>Q2</v>
      </c>
      <c r="AA310" t="str">
        <f>TEXT(salestable[[#This Row],[Order Date]], "ddd")</f>
        <v>Sat</v>
      </c>
    </row>
    <row r="311" spans="1:27"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s="3">
        <v>4</v>
      </c>
      <c r="T311" s="4">
        <v>0.2</v>
      </c>
      <c r="U311" s="3">
        <v>3.5948000000000002</v>
      </c>
      <c r="V311" s="2">
        <f>salestable[[#This Row],[Sales]] * (1 - salestable[[#This Row],[Discount]])</f>
        <v>12.1088</v>
      </c>
      <c r="W311" s="2">
        <f>salestable[[#This Row],[Sales]] * salestable[[#This Row],[Discount]]</f>
        <v>3.0272000000000001</v>
      </c>
      <c r="X311">
        <f>YEAR(salestable[[#This Row],[Order Date]])</f>
        <v>2016</v>
      </c>
      <c r="Y311" t="str">
        <f>TEXT(salestable[[#This Row],[Order Date]],"MMMM")</f>
        <v>September</v>
      </c>
      <c r="Z311" t="str">
        <f>"Q"&amp;ROUNDUP(MONTH(salestable[[#This Row],[Order Date]])/3,0)</f>
        <v>Q3</v>
      </c>
      <c r="AA311" t="str">
        <f>TEXT(salestable[[#This Row],[Order Date]], "ddd")</f>
        <v>Mon</v>
      </c>
    </row>
    <row r="312" spans="1:27"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s="3">
        <v>2</v>
      </c>
      <c r="T312" s="4">
        <v>0.2</v>
      </c>
      <c r="U312" s="3">
        <v>52.511400000000002</v>
      </c>
      <c r="V312" s="2">
        <f>salestable[[#This Row],[Sales]] * (1 - salestable[[#This Row],[Discount]])</f>
        <v>373.4144</v>
      </c>
      <c r="W312" s="2">
        <f>salestable[[#This Row],[Sales]] * salestable[[#This Row],[Discount]]</f>
        <v>93.3536</v>
      </c>
      <c r="X312">
        <f>YEAR(salestable[[#This Row],[Order Date]])</f>
        <v>2016</v>
      </c>
      <c r="Y312" t="str">
        <f>TEXT(salestable[[#This Row],[Order Date]],"MMMM")</f>
        <v>September</v>
      </c>
      <c r="Z312" t="str">
        <f>"Q"&amp;ROUNDUP(MONTH(salestable[[#This Row],[Order Date]])/3,0)</f>
        <v>Q3</v>
      </c>
      <c r="AA312" t="str">
        <f>TEXT(salestable[[#This Row],[Order Date]], "ddd")</f>
        <v>Mon</v>
      </c>
    </row>
    <row r="313" spans="1:27"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s="3">
        <v>1</v>
      </c>
      <c r="T313" s="4">
        <v>0.2</v>
      </c>
      <c r="U313" s="3">
        <v>1.7136</v>
      </c>
      <c r="V313" s="2">
        <f>salestable[[#This Row],[Sales]] * (1 - salestable[[#This Row],[Discount]])</f>
        <v>12.185600000000001</v>
      </c>
      <c r="W313" s="2">
        <f>salestable[[#This Row],[Sales]] * salestable[[#This Row],[Discount]]</f>
        <v>3.0464000000000002</v>
      </c>
      <c r="X313">
        <f>YEAR(salestable[[#This Row],[Order Date]])</f>
        <v>2016</v>
      </c>
      <c r="Y313" t="str">
        <f>TEXT(salestable[[#This Row],[Order Date]],"MMMM")</f>
        <v>September</v>
      </c>
      <c r="Z313" t="str">
        <f>"Q"&amp;ROUNDUP(MONTH(salestable[[#This Row],[Order Date]])/3,0)</f>
        <v>Q3</v>
      </c>
      <c r="AA313" t="str">
        <f>TEXT(salestable[[#This Row],[Order Date]], "ddd")</f>
        <v>Mon</v>
      </c>
    </row>
    <row r="314" spans="1:27"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s="3">
        <v>3</v>
      </c>
      <c r="T314" s="4">
        <v>0.2</v>
      </c>
      <c r="U314" s="3">
        <v>2.0358000000000001</v>
      </c>
      <c r="V314" s="2">
        <f>salestable[[#This Row],[Sales]] * (1 - salestable[[#This Row],[Discount]])</f>
        <v>5.0112000000000005</v>
      </c>
      <c r="W314" s="2">
        <f>salestable[[#This Row],[Sales]] * salestable[[#This Row],[Discount]]</f>
        <v>1.2528000000000001</v>
      </c>
      <c r="X314">
        <f>YEAR(salestable[[#This Row],[Order Date]])</f>
        <v>2016</v>
      </c>
      <c r="Y314" t="str">
        <f>TEXT(salestable[[#This Row],[Order Date]],"MMMM")</f>
        <v>September</v>
      </c>
      <c r="Z314" t="str">
        <f>"Q"&amp;ROUNDUP(MONTH(salestable[[#This Row],[Order Date]])/3,0)</f>
        <v>Q3</v>
      </c>
      <c r="AA314" t="str">
        <f>TEXT(salestable[[#This Row],[Order Date]], "ddd")</f>
        <v>Mon</v>
      </c>
    </row>
    <row r="315" spans="1:27"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s="3">
        <v>3</v>
      </c>
      <c r="T315" s="4">
        <v>0</v>
      </c>
      <c r="U315" s="3">
        <v>37.642200000000003</v>
      </c>
      <c r="V315" s="2">
        <f>salestable[[#This Row],[Sales]] * (1 - salestable[[#This Row],[Discount]])</f>
        <v>87.54</v>
      </c>
      <c r="W315" s="2">
        <f>salestable[[#This Row],[Sales]] * salestable[[#This Row],[Discount]]</f>
        <v>0</v>
      </c>
      <c r="X315">
        <f>YEAR(salestable[[#This Row],[Order Date]])</f>
        <v>2014</v>
      </c>
      <c r="Y315" t="str">
        <f>TEXT(salestable[[#This Row],[Order Date]],"MMMM")</f>
        <v>September</v>
      </c>
      <c r="Z315" t="str">
        <f>"Q"&amp;ROUNDUP(MONTH(salestable[[#This Row],[Order Date]])/3,0)</f>
        <v>Q3</v>
      </c>
      <c r="AA315" t="str">
        <f>TEXT(salestable[[#This Row],[Order Date]], "ddd")</f>
        <v>Sat</v>
      </c>
    </row>
    <row r="316" spans="1:27"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s="3">
        <v>2</v>
      </c>
      <c r="T316" s="4">
        <v>0.2</v>
      </c>
      <c r="U316" s="3">
        <v>22.297999999999998</v>
      </c>
      <c r="V316" s="2">
        <f>salestable[[#This Row],[Sales]] * (1 - salestable[[#This Row],[Discount]])</f>
        <v>142.7072</v>
      </c>
      <c r="W316" s="2">
        <f>salestable[[#This Row],[Sales]] * salestable[[#This Row],[Discount]]</f>
        <v>35.6768</v>
      </c>
      <c r="X316">
        <f>YEAR(salestable[[#This Row],[Order Date]])</f>
        <v>2014</v>
      </c>
      <c r="Y316" t="str">
        <f>TEXT(salestable[[#This Row],[Order Date]],"MMMM")</f>
        <v>August</v>
      </c>
      <c r="Z316" t="str">
        <f>"Q"&amp;ROUNDUP(MONTH(salestable[[#This Row],[Order Date]])/3,0)</f>
        <v>Q3</v>
      </c>
      <c r="AA316" t="str">
        <f>TEXT(salestable[[#This Row],[Order Date]], "ddd")</f>
        <v>Sat</v>
      </c>
    </row>
    <row r="317" spans="1:27"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s="3">
        <v>3</v>
      </c>
      <c r="T317" s="4">
        <v>0.2</v>
      </c>
      <c r="U317" s="3">
        <v>5.4432</v>
      </c>
      <c r="V317" s="2">
        <f>salestable[[#This Row],[Sales]] * (1 - salestable[[#This Row],[Discount]])</f>
        <v>12.441600000000001</v>
      </c>
      <c r="W317" s="2">
        <f>salestable[[#This Row],[Sales]] * salestable[[#This Row],[Discount]]</f>
        <v>3.1104000000000003</v>
      </c>
      <c r="X317">
        <f>YEAR(salestable[[#This Row],[Order Date]])</f>
        <v>2014</v>
      </c>
      <c r="Y317" t="str">
        <f>TEXT(salestable[[#This Row],[Order Date]],"MMMM")</f>
        <v>August</v>
      </c>
      <c r="Z317" t="str">
        <f>"Q"&amp;ROUNDUP(MONTH(salestable[[#This Row],[Order Date]])/3,0)</f>
        <v>Q3</v>
      </c>
      <c r="AA317" t="str">
        <f>TEXT(salestable[[#This Row],[Order Date]], "ddd")</f>
        <v>Sat</v>
      </c>
    </row>
    <row r="318" spans="1:27"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s="3">
        <v>4</v>
      </c>
      <c r="T318" s="4">
        <v>0.2</v>
      </c>
      <c r="U318" s="3">
        <v>8.6744000000000003</v>
      </c>
      <c r="V318" s="2">
        <f>salestable[[#This Row],[Sales]] * (1 - salestable[[#This Row],[Discount]])</f>
        <v>79.308800000000005</v>
      </c>
      <c r="W318" s="2">
        <f>salestable[[#This Row],[Sales]] * salestable[[#This Row],[Discount]]</f>
        <v>19.827200000000001</v>
      </c>
      <c r="X318">
        <f>YEAR(salestable[[#This Row],[Order Date]])</f>
        <v>2014</v>
      </c>
      <c r="Y318" t="str">
        <f>TEXT(salestable[[#This Row],[Order Date]],"MMMM")</f>
        <v>December</v>
      </c>
      <c r="Z318" t="str">
        <f>"Q"&amp;ROUNDUP(MONTH(salestable[[#This Row],[Order Date]])/3,0)</f>
        <v>Q4</v>
      </c>
      <c r="AA318" t="str">
        <f>TEXT(salestable[[#This Row],[Order Date]], "ddd")</f>
        <v>Sun</v>
      </c>
    </row>
    <row r="319" spans="1:27"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s="3">
        <v>1</v>
      </c>
      <c r="T319" s="4">
        <v>0.1</v>
      </c>
      <c r="U319" s="3">
        <v>24.1568</v>
      </c>
      <c r="V319" s="2">
        <f>salestable[[#This Row],[Sales]] * (1 - salestable[[#This Row],[Discount]])</f>
        <v>122.2938</v>
      </c>
      <c r="W319" s="2">
        <f>salestable[[#This Row],[Sales]] * salestable[[#This Row],[Discount]]</f>
        <v>13.588200000000001</v>
      </c>
      <c r="X319">
        <f>YEAR(salestable[[#This Row],[Order Date]])</f>
        <v>2014</v>
      </c>
      <c r="Y319" t="str">
        <f>TEXT(salestable[[#This Row],[Order Date]],"MMMM")</f>
        <v>November</v>
      </c>
      <c r="Z319" t="str">
        <f>"Q"&amp;ROUNDUP(MONTH(salestable[[#This Row],[Order Date]])/3,0)</f>
        <v>Q4</v>
      </c>
      <c r="AA319" t="str">
        <f>TEXT(salestable[[#This Row],[Order Date]], "ddd")</f>
        <v>Tue</v>
      </c>
    </row>
    <row r="320" spans="1:27"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s="3">
        <v>2</v>
      </c>
      <c r="T320" s="4">
        <v>0</v>
      </c>
      <c r="U320" s="3">
        <v>1995.99</v>
      </c>
      <c r="V320" s="2">
        <f>salestable[[#This Row],[Sales]] * (1 - salestable[[#This Row],[Discount]])</f>
        <v>3991.98</v>
      </c>
      <c r="W320" s="2">
        <f>salestable[[#This Row],[Sales]] * salestable[[#This Row],[Discount]]</f>
        <v>0</v>
      </c>
      <c r="X320">
        <f>YEAR(salestable[[#This Row],[Order Date]])</f>
        <v>2014</v>
      </c>
      <c r="Y320" t="str">
        <f>TEXT(salestable[[#This Row],[Order Date]],"MMMM")</f>
        <v>November</v>
      </c>
      <c r="Z320" t="str">
        <f>"Q"&amp;ROUNDUP(MONTH(salestable[[#This Row],[Order Date]])/3,0)</f>
        <v>Q4</v>
      </c>
      <c r="AA320" t="str">
        <f>TEXT(salestable[[#This Row],[Order Date]], "ddd")</f>
        <v>Tue</v>
      </c>
    </row>
    <row r="321" spans="1:27"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s="3">
        <v>6</v>
      </c>
      <c r="T321" s="4">
        <v>0</v>
      </c>
      <c r="U321" s="3">
        <v>80.022599999999997</v>
      </c>
      <c r="V321" s="2">
        <f>salestable[[#This Row],[Sales]] * (1 - salestable[[#This Row],[Discount]])</f>
        <v>275.94</v>
      </c>
      <c r="W321" s="2">
        <f>salestable[[#This Row],[Sales]] * salestable[[#This Row],[Discount]]</f>
        <v>0</v>
      </c>
      <c r="X321">
        <f>YEAR(salestable[[#This Row],[Order Date]])</f>
        <v>2014</v>
      </c>
      <c r="Y321" t="str">
        <f>TEXT(salestable[[#This Row],[Order Date]],"MMMM")</f>
        <v>November</v>
      </c>
      <c r="Z321" t="str">
        <f>"Q"&amp;ROUNDUP(MONTH(salestable[[#This Row],[Order Date]])/3,0)</f>
        <v>Q4</v>
      </c>
      <c r="AA321" t="str">
        <f>TEXT(salestable[[#This Row],[Order Date]], "ddd")</f>
        <v>Tue</v>
      </c>
    </row>
    <row r="322" spans="1:27"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s="3">
        <v>4</v>
      </c>
      <c r="T322" s="4">
        <v>0</v>
      </c>
      <c r="U322" s="3">
        <v>129.6</v>
      </c>
      <c r="V322" s="2">
        <f>salestable[[#This Row],[Sales]] * (1 - salestable[[#This Row],[Discount]])</f>
        <v>360</v>
      </c>
      <c r="W322" s="2">
        <f>salestable[[#This Row],[Sales]] * salestable[[#This Row],[Discount]]</f>
        <v>0</v>
      </c>
      <c r="X322">
        <f>YEAR(salestable[[#This Row],[Order Date]])</f>
        <v>2014</v>
      </c>
      <c r="Y322" t="str">
        <f>TEXT(salestable[[#This Row],[Order Date]],"MMMM")</f>
        <v>November</v>
      </c>
      <c r="Z322" t="str">
        <f>"Q"&amp;ROUNDUP(MONTH(salestable[[#This Row],[Order Date]])/3,0)</f>
        <v>Q4</v>
      </c>
      <c r="AA322" t="str">
        <f>TEXT(salestable[[#This Row],[Order Date]], "ddd")</f>
        <v>Tue</v>
      </c>
    </row>
    <row r="323" spans="1:27"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s="3">
        <v>1</v>
      </c>
      <c r="T323" s="4">
        <v>0</v>
      </c>
      <c r="U323" s="3">
        <v>13.071</v>
      </c>
      <c r="V323" s="2">
        <f>salestable[[#This Row],[Sales]] * (1 - salestable[[#This Row],[Discount]])</f>
        <v>43.57</v>
      </c>
      <c r="W323" s="2">
        <f>salestable[[#This Row],[Sales]] * salestable[[#This Row],[Discount]]</f>
        <v>0</v>
      </c>
      <c r="X323">
        <f>YEAR(salestable[[#This Row],[Order Date]])</f>
        <v>2014</v>
      </c>
      <c r="Y323" t="str">
        <f>TEXT(salestable[[#This Row],[Order Date]],"MMMM")</f>
        <v>November</v>
      </c>
      <c r="Z323" t="str">
        <f>"Q"&amp;ROUNDUP(MONTH(salestable[[#This Row],[Order Date]])/3,0)</f>
        <v>Q4</v>
      </c>
      <c r="AA323" t="str">
        <f>TEXT(salestable[[#This Row],[Order Date]], "ddd")</f>
        <v>Tue</v>
      </c>
    </row>
    <row r="324" spans="1:27"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s="3">
        <v>2</v>
      </c>
      <c r="T324" s="4">
        <v>0</v>
      </c>
      <c r="U324" s="3">
        <v>3.58</v>
      </c>
      <c r="V324" s="2">
        <f>salestable[[#This Row],[Sales]] * (1 - salestable[[#This Row],[Discount]])</f>
        <v>7.16</v>
      </c>
      <c r="W324" s="2">
        <f>salestable[[#This Row],[Sales]] * salestable[[#This Row],[Discount]]</f>
        <v>0</v>
      </c>
      <c r="X324">
        <f>YEAR(salestable[[#This Row],[Order Date]])</f>
        <v>2014</v>
      </c>
      <c r="Y324" t="str">
        <f>TEXT(salestable[[#This Row],[Order Date]],"MMMM")</f>
        <v>September</v>
      </c>
      <c r="Z324" t="str">
        <f>"Q"&amp;ROUNDUP(MONTH(salestable[[#This Row],[Order Date]])/3,0)</f>
        <v>Q3</v>
      </c>
      <c r="AA324" t="str">
        <f>TEXT(salestable[[#This Row],[Order Date]], "ddd")</f>
        <v>Fri</v>
      </c>
    </row>
    <row r="325" spans="1:27"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s="3">
        <v>6</v>
      </c>
      <c r="T325" s="4">
        <v>0.2</v>
      </c>
      <c r="U325" s="3">
        <v>81.744</v>
      </c>
      <c r="V325" s="2">
        <f>salestable[[#This Row],[Sales]] * (1 - salestable[[#This Row],[Discount]])</f>
        <v>201.21600000000001</v>
      </c>
      <c r="W325" s="2">
        <f>salestable[[#This Row],[Sales]] * salestable[[#This Row],[Discount]]</f>
        <v>50.304000000000002</v>
      </c>
      <c r="X325">
        <f>YEAR(salestable[[#This Row],[Order Date]])</f>
        <v>2016</v>
      </c>
      <c r="Y325" t="str">
        <f>TEXT(salestable[[#This Row],[Order Date]],"MMMM")</f>
        <v>April</v>
      </c>
      <c r="Z325" t="str">
        <f>"Q"&amp;ROUNDUP(MONTH(salestable[[#This Row],[Order Date]])/3,0)</f>
        <v>Q2</v>
      </c>
      <c r="AA325" t="str">
        <f>TEXT(salestable[[#This Row],[Order Date]], "ddd")</f>
        <v>Sat</v>
      </c>
    </row>
    <row r="326" spans="1:27"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s="3">
        <v>1</v>
      </c>
      <c r="T326" s="4">
        <v>0</v>
      </c>
      <c r="U326" s="3">
        <v>34.996499999999997</v>
      </c>
      <c r="V326" s="2">
        <f>salestable[[#This Row],[Sales]] * (1 - salestable[[#This Row],[Discount]])</f>
        <v>99.99</v>
      </c>
      <c r="W326" s="2">
        <f>salestable[[#This Row],[Sales]] * salestable[[#This Row],[Discount]]</f>
        <v>0</v>
      </c>
      <c r="X326">
        <f>YEAR(salestable[[#This Row],[Order Date]])</f>
        <v>2016</v>
      </c>
      <c r="Y326" t="str">
        <f>TEXT(salestable[[#This Row],[Order Date]],"MMMM")</f>
        <v>April</v>
      </c>
      <c r="Z326" t="str">
        <f>"Q"&amp;ROUNDUP(MONTH(salestable[[#This Row],[Order Date]])/3,0)</f>
        <v>Q2</v>
      </c>
      <c r="AA326" t="str">
        <f>TEXT(salestable[[#This Row],[Order Date]], "ddd")</f>
        <v>Sat</v>
      </c>
    </row>
    <row r="327" spans="1:27"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s="3">
        <v>1</v>
      </c>
      <c r="T327" s="4">
        <v>0.2</v>
      </c>
      <c r="U327" s="3">
        <v>0.99950000000000006</v>
      </c>
      <c r="V327" s="2">
        <f>salestable[[#This Row],[Sales]] * (1 - salestable[[#This Row],[Discount]])</f>
        <v>12.793600000000001</v>
      </c>
      <c r="W327" s="2">
        <f>salestable[[#This Row],[Sales]] * salestable[[#This Row],[Discount]]</f>
        <v>3.1984000000000004</v>
      </c>
      <c r="X327">
        <f>YEAR(salestable[[#This Row],[Order Date]])</f>
        <v>2017</v>
      </c>
      <c r="Y327" t="str">
        <f>TEXT(salestable[[#This Row],[Order Date]],"MMMM")</f>
        <v>November</v>
      </c>
      <c r="Z327" t="str">
        <f>"Q"&amp;ROUNDUP(MONTH(salestable[[#This Row],[Order Date]])/3,0)</f>
        <v>Q4</v>
      </c>
      <c r="AA327" t="str">
        <f>TEXT(salestable[[#This Row],[Order Date]], "ddd")</f>
        <v>Fri</v>
      </c>
    </row>
    <row r="328" spans="1:27"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s="3">
        <v>3</v>
      </c>
      <c r="T328" s="4">
        <v>0.4</v>
      </c>
      <c r="U328" s="3">
        <v>-67.876199999999997</v>
      </c>
      <c r="V328" s="2">
        <f>salestable[[#This Row],[Sales]] * (1 - salestable[[#This Row],[Discount]])</f>
        <v>174.53880000000001</v>
      </c>
      <c r="W328" s="2">
        <f>salestable[[#This Row],[Sales]] * salestable[[#This Row],[Discount]]</f>
        <v>116.35920000000002</v>
      </c>
      <c r="X328">
        <f>YEAR(salestable[[#This Row],[Order Date]])</f>
        <v>2016</v>
      </c>
      <c r="Y328" t="str">
        <f>TEXT(salestable[[#This Row],[Order Date]],"MMMM")</f>
        <v>August</v>
      </c>
      <c r="Z328" t="str">
        <f>"Q"&amp;ROUNDUP(MONTH(salestable[[#This Row],[Order Date]])/3,0)</f>
        <v>Q3</v>
      </c>
      <c r="AA328" t="str">
        <f>TEXT(salestable[[#This Row],[Order Date]], "ddd")</f>
        <v>Tue</v>
      </c>
    </row>
    <row r="329" spans="1:27"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s="3">
        <v>2</v>
      </c>
      <c r="T329" s="4">
        <v>0.2</v>
      </c>
      <c r="U329" s="3">
        <v>3.3889999999999998</v>
      </c>
      <c r="V329" s="2">
        <f>salestable[[#This Row],[Sales]] * (1 - salestable[[#This Row],[Discount]])</f>
        <v>43.379199999999997</v>
      </c>
      <c r="W329" s="2">
        <f>salestable[[#This Row],[Sales]] * salestable[[#This Row],[Discount]]</f>
        <v>10.844799999999999</v>
      </c>
      <c r="X329">
        <f>YEAR(salestable[[#This Row],[Order Date]])</f>
        <v>2016</v>
      </c>
      <c r="Y329" t="str">
        <f>TEXT(salestable[[#This Row],[Order Date]],"MMMM")</f>
        <v>August</v>
      </c>
      <c r="Z329" t="str">
        <f>"Q"&amp;ROUNDUP(MONTH(salestable[[#This Row],[Order Date]])/3,0)</f>
        <v>Q3</v>
      </c>
      <c r="AA329" t="str">
        <f>TEXT(salestable[[#This Row],[Order Date]], "ddd")</f>
        <v>Tue</v>
      </c>
    </row>
    <row r="330" spans="1:27"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s="3">
        <v>4</v>
      </c>
      <c r="T330" s="4">
        <v>0.3</v>
      </c>
      <c r="U330" s="3">
        <v>-258.5016</v>
      </c>
      <c r="V330" s="2">
        <f>salestable[[#This Row],[Sales]] * (1 - salestable[[#This Row],[Discount]])</f>
        <v>550.72079999999994</v>
      </c>
      <c r="W330" s="2">
        <f>salestable[[#This Row],[Sales]] * salestable[[#This Row],[Discount]]</f>
        <v>236.0232</v>
      </c>
      <c r="X330">
        <f>YEAR(salestable[[#This Row],[Order Date]])</f>
        <v>2016</v>
      </c>
      <c r="Y330" t="str">
        <f>TEXT(salestable[[#This Row],[Order Date]],"MMMM")</f>
        <v>August</v>
      </c>
      <c r="Z330" t="str">
        <f>"Q"&amp;ROUNDUP(MONTH(salestable[[#This Row],[Order Date]])/3,0)</f>
        <v>Q3</v>
      </c>
      <c r="AA330" t="str">
        <f>TEXT(salestable[[#This Row],[Order Date]], "ddd")</f>
        <v>Tue</v>
      </c>
    </row>
    <row r="331" spans="1:27"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s="3">
        <v>10</v>
      </c>
      <c r="T331" s="4">
        <v>0.2</v>
      </c>
      <c r="U331" s="3">
        <v>33.831000000000003</v>
      </c>
      <c r="V331" s="2">
        <f>salestable[[#This Row],[Sales]] * (1 - salestable[[#This Row],[Discount]])</f>
        <v>80.192000000000007</v>
      </c>
      <c r="W331" s="2">
        <f>salestable[[#This Row],[Sales]] * salestable[[#This Row],[Discount]]</f>
        <v>20.048000000000002</v>
      </c>
      <c r="X331">
        <f>YEAR(salestable[[#This Row],[Order Date]])</f>
        <v>2016</v>
      </c>
      <c r="Y331" t="str">
        <f>TEXT(salestable[[#This Row],[Order Date]],"MMMM")</f>
        <v>August</v>
      </c>
      <c r="Z331" t="str">
        <f>"Q"&amp;ROUNDUP(MONTH(salestable[[#This Row],[Order Date]])/3,0)</f>
        <v>Q3</v>
      </c>
      <c r="AA331" t="str">
        <f>TEXT(salestable[[#This Row],[Order Date]], "ddd")</f>
        <v>Tue</v>
      </c>
    </row>
    <row r="332" spans="1:27"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s="3">
        <v>6</v>
      </c>
      <c r="T332" s="4">
        <v>0.7</v>
      </c>
      <c r="U332" s="3">
        <v>-27.6936</v>
      </c>
      <c r="V332" s="2">
        <f>salestable[[#This Row],[Sales]] * (1 - salestable[[#This Row],[Discount]])</f>
        <v>11.329200000000002</v>
      </c>
      <c r="W332" s="2">
        <f>salestable[[#This Row],[Sales]] * salestable[[#This Row],[Discount]]</f>
        <v>26.434799999999999</v>
      </c>
      <c r="X332">
        <f>YEAR(salestable[[#This Row],[Order Date]])</f>
        <v>2016</v>
      </c>
      <c r="Y332" t="str">
        <f>TEXT(salestable[[#This Row],[Order Date]],"MMMM")</f>
        <v>August</v>
      </c>
      <c r="Z332" t="str">
        <f>"Q"&amp;ROUNDUP(MONTH(salestable[[#This Row],[Order Date]])/3,0)</f>
        <v>Q3</v>
      </c>
      <c r="AA332" t="str">
        <f>TEXT(salestable[[#This Row],[Order Date]], "ddd")</f>
        <v>Tue</v>
      </c>
    </row>
    <row r="333" spans="1:27"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s="3">
        <v>2</v>
      </c>
      <c r="T333" s="4">
        <v>0.4</v>
      </c>
      <c r="U333" s="3">
        <v>-20.7</v>
      </c>
      <c r="V333" s="2">
        <f>salestable[[#This Row],[Sales]] * (1 - salestable[[#This Row],[Discount]])</f>
        <v>49.68</v>
      </c>
      <c r="W333" s="2">
        <f>salestable[[#This Row],[Sales]] * salestable[[#This Row],[Discount]]</f>
        <v>33.119999999999997</v>
      </c>
      <c r="X333">
        <f>YEAR(salestable[[#This Row],[Order Date]])</f>
        <v>2016</v>
      </c>
      <c r="Y333" t="str">
        <f>TEXT(salestable[[#This Row],[Order Date]],"MMMM")</f>
        <v>April</v>
      </c>
      <c r="Z333" t="str">
        <f>"Q"&amp;ROUNDUP(MONTH(salestable[[#This Row],[Order Date]])/3,0)</f>
        <v>Q2</v>
      </c>
      <c r="AA333" t="str">
        <f>TEXT(salestable[[#This Row],[Order Date]], "ddd")</f>
        <v>Mon</v>
      </c>
    </row>
    <row r="334" spans="1:27"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s="3">
        <v>2</v>
      </c>
      <c r="T334" s="4">
        <v>0.7</v>
      </c>
      <c r="U334" s="3">
        <v>-13.816000000000001</v>
      </c>
      <c r="V334" s="2">
        <f>salestable[[#This Row],[Sales]] * (1 - salestable[[#This Row],[Discount]])</f>
        <v>6.2172000000000009</v>
      </c>
      <c r="W334" s="2">
        <f>salestable[[#This Row],[Sales]] * salestable[[#This Row],[Discount]]</f>
        <v>14.506799999999998</v>
      </c>
      <c r="X334">
        <f>YEAR(salestable[[#This Row],[Order Date]])</f>
        <v>2016</v>
      </c>
      <c r="Y334" t="str">
        <f>TEXT(salestable[[#This Row],[Order Date]],"MMMM")</f>
        <v>April</v>
      </c>
      <c r="Z334" t="str">
        <f>"Q"&amp;ROUNDUP(MONTH(salestable[[#This Row],[Order Date]])/3,0)</f>
        <v>Q2</v>
      </c>
      <c r="AA334" t="str">
        <f>TEXT(salestable[[#This Row],[Order Date]], "ddd")</f>
        <v>Mon</v>
      </c>
    </row>
    <row r="335" spans="1:27"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s="3">
        <v>3</v>
      </c>
      <c r="T335" s="4">
        <v>0.7</v>
      </c>
      <c r="U335" s="3">
        <v>-3.4272</v>
      </c>
      <c r="V335" s="2">
        <f>salestable[[#This Row],[Sales]] * (1 - salestable[[#This Row],[Discount]])</f>
        <v>1.4688000000000001</v>
      </c>
      <c r="W335" s="2">
        <f>salestable[[#This Row],[Sales]] * salestable[[#This Row],[Discount]]</f>
        <v>3.4271999999999996</v>
      </c>
      <c r="X335">
        <f>YEAR(salestable[[#This Row],[Order Date]])</f>
        <v>2016</v>
      </c>
      <c r="Y335" t="str">
        <f>TEXT(salestable[[#This Row],[Order Date]],"MMMM")</f>
        <v>April</v>
      </c>
      <c r="Z335" t="str">
        <f>"Q"&amp;ROUNDUP(MONTH(salestable[[#This Row],[Order Date]])/3,0)</f>
        <v>Q2</v>
      </c>
      <c r="AA335" t="str">
        <f>TEXT(salestable[[#This Row],[Order Date]], "ddd")</f>
        <v>Mon</v>
      </c>
    </row>
    <row r="336" spans="1:27"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s="3">
        <v>1</v>
      </c>
      <c r="T336" s="4">
        <v>0.2</v>
      </c>
      <c r="U336" s="3">
        <v>1.6037999999999999</v>
      </c>
      <c r="V336" s="2">
        <f>salestable[[#This Row],[Sales]] * (1 - salestable[[#This Row],[Discount]])</f>
        <v>3.8016000000000001</v>
      </c>
      <c r="W336" s="2">
        <f>salestable[[#This Row],[Sales]] * salestable[[#This Row],[Discount]]</f>
        <v>0.95040000000000002</v>
      </c>
      <c r="X336">
        <f>YEAR(salestable[[#This Row],[Order Date]])</f>
        <v>2015</v>
      </c>
      <c r="Y336" t="str">
        <f>TEXT(salestable[[#This Row],[Order Date]],"MMMM")</f>
        <v>September</v>
      </c>
      <c r="Z336" t="str">
        <f>"Q"&amp;ROUNDUP(MONTH(salestable[[#This Row],[Order Date]])/3,0)</f>
        <v>Q3</v>
      </c>
      <c r="AA336" t="str">
        <f>TEXT(salestable[[#This Row],[Order Date]], "ddd")</f>
        <v>Tue</v>
      </c>
    </row>
    <row r="337" spans="1:27"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s="3">
        <v>2</v>
      </c>
      <c r="T337" s="4">
        <v>0.2</v>
      </c>
      <c r="U337" s="3">
        <v>335.99439999999998</v>
      </c>
      <c r="V337" s="2">
        <f>salestable[[#This Row],[Sales]] * (1 - salestable[[#This Row],[Discount]])</f>
        <v>767.98720000000003</v>
      </c>
      <c r="W337" s="2">
        <f>salestable[[#This Row],[Sales]] * salestable[[#This Row],[Discount]]</f>
        <v>191.99680000000001</v>
      </c>
      <c r="X337">
        <f>YEAR(salestable[[#This Row],[Order Date]])</f>
        <v>2015</v>
      </c>
      <c r="Y337" t="str">
        <f>TEXT(salestable[[#This Row],[Order Date]],"MMMM")</f>
        <v>September</v>
      </c>
      <c r="Z337" t="str">
        <f>"Q"&amp;ROUNDUP(MONTH(salestable[[#This Row],[Order Date]])/3,0)</f>
        <v>Q3</v>
      </c>
      <c r="AA337" t="str">
        <f>TEXT(salestable[[#This Row],[Order Date]], "ddd")</f>
        <v>Tue</v>
      </c>
    </row>
    <row r="338" spans="1:27"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s="3">
        <v>4</v>
      </c>
      <c r="T338" s="4">
        <v>0.2</v>
      </c>
      <c r="U338" s="3">
        <v>4.49</v>
      </c>
      <c r="V338" s="2">
        <f>salestable[[#This Row],[Sales]] * (1 - salestable[[#This Row],[Discount]])</f>
        <v>11.494400000000001</v>
      </c>
      <c r="W338" s="2">
        <f>salestable[[#This Row],[Sales]] * salestable[[#This Row],[Discount]]</f>
        <v>2.8736000000000002</v>
      </c>
      <c r="X338">
        <f>YEAR(salestable[[#This Row],[Order Date]])</f>
        <v>2015</v>
      </c>
      <c r="Y338" t="str">
        <f>TEXT(salestable[[#This Row],[Order Date]],"MMMM")</f>
        <v>September</v>
      </c>
      <c r="Z338" t="str">
        <f>"Q"&amp;ROUNDUP(MONTH(salestable[[#This Row],[Order Date]])/3,0)</f>
        <v>Q3</v>
      </c>
      <c r="AA338" t="str">
        <f>TEXT(salestable[[#This Row],[Order Date]], "ddd")</f>
        <v>Tue</v>
      </c>
    </row>
    <row r="339" spans="1:27"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s="3">
        <v>2</v>
      </c>
      <c r="T339" s="4">
        <v>0.2</v>
      </c>
      <c r="U339" s="3">
        <v>2.7955999999999999</v>
      </c>
      <c r="V339" s="2">
        <f>salestable[[#This Row],[Sales]] * (1 - salestable[[#This Row],[Discount]])</f>
        <v>6.1696</v>
      </c>
      <c r="W339" s="2">
        <f>salestable[[#This Row],[Sales]] * salestable[[#This Row],[Discount]]</f>
        <v>1.5424</v>
      </c>
      <c r="X339">
        <f>YEAR(salestable[[#This Row],[Order Date]])</f>
        <v>2014</v>
      </c>
      <c r="Y339" t="str">
        <f>TEXT(salestable[[#This Row],[Order Date]],"MMMM")</f>
        <v>July</v>
      </c>
      <c r="Z339" t="str">
        <f>"Q"&amp;ROUNDUP(MONTH(salestable[[#This Row],[Order Date]])/3,0)</f>
        <v>Q3</v>
      </c>
      <c r="AA339" t="str">
        <f>TEXT(salestable[[#This Row],[Order Date]], "ddd")</f>
        <v>Sat</v>
      </c>
    </row>
    <row r="340" spans="1:27"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s="3">
        <v>3</v>
      </c>
      <c r="T340" s="4">
        <v>0.2</v>
      </c>
      <c r="U340" s="3">
        <v>-17.4588</v>
      </c>
      <c r="V340" s="2">
        <f>salestable[[#This Row],[Sales]] * (1 - salestable[[#This Row],[Discount]])</f>
        <v>558.6816</v>
      </c>
      <c r="W340" s="2">
        <f>salestable[[#This Row],[Sales]] * salestable[[#This Row],[Discount]]</f>
        <v>139.6704</v>
      </c>
      <c r="X340">
        <f>YEAR(salestable[[#This Row],[Order Date]])</f>
        <v>2014</v>
      </c>
      <c r="Y340" t="str">
        <f>TEXT(salestable[[#This Row],[Order Date]],"MMMM")</f>
        <v>July</v>
      </c>
      <c r="Z340" t="str">
        <f>"Q"&amp;ROUNDUP(MONTH(salestable[[#This Row],[Order Date]])/3,0)</f>
        <v>Q3</v>
      </c>
      <c r="AA340" t="str">
        <f>TEXT(salestable[[#This Row],[Order Date]], "ddd")</f>
        <v>Sat</v>
      </c>
    </row>
    <row r="341" spans="1:27"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s="3">
        <v>4</v>
      </c>
      <c r="T341" s="4">
        <v>0</v>
      </c>
      <c r="U341" s="3">
        <v>2.3311999999999999</v>
      </c>
      <c r="V341" s="2">
        <f>salestable[[#This Row],[Sales]] * (1 - salestable[[#This Row],[Discount]])</f>
        <v>4.96</v>
      </c>
      <c r="W341" s="2">
        <f>salestable[[#This Row],[Sales]] * salestable[[#This Row],[Discount]]</f>
        <v>0</v>
      </c>
      <c r="X341">
        <f>YEAR(salestable[[#This Row],[Order Date]])</f>
        <v>2015</v>
      </c>
      <c r="Y341" t="str">
        <f>TEXT(salestable[[#This Row],[Order Date]],"MMMM")</f>
        <v>June</v>
      </c>
      <c r="Z341" t="str">
        <f>"Q"&amp;ROUNDUP(MONTH(salestable[[#This Row],[Order Date]])/3,0)</f>
        <v>Q2</v>
      </c>
      <c r="AA341" t="str">
        <f>TEXT(salestable[[#This Row],[Order Date]], "ddd")</f>
        <v>Mon</v>
      </c>
    </row>
    <row r="342" spans="1:27"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s="3">
        <v>4</v>
      </c>
      <c r="T342" s="4">
        <v>0.2</v>
      </c>
      <c r="U342" s="3">
        <v>1.1160000000000001</v>
      </c>
      <c r="V342" s="2">
        <f>salestable[[#This Row],[Sales]] * (1 - salestable[[#This Row],[Discount]])</f>
        <v>14.284800000000002</v>
      </c>
      <c r="W342" s="2">
        <f>salestable[[#This Row],[Sales]] * salestable[[#This Row],[Discount]]</f>
        <v>3.5712000000000006</v>
      </c>
      <c r="X342">
        <f>YEAR(salestable[[#This Row],[Order Date]])</f>
        <v>2014</v>
      </c>
      <c r="Y342" t="str">
        <f>TEXT(salestable[[#This Row],[Order Date]],"MMMM")</f>
        <v>April</v>
      </c>
      <c r="Z342" t="str">
        <f>"Q"&amp;ROUNDUP(MONTH(salestable[[#This Row],[Order Date]])/3,0)</f>
        <v>Q2</v>
      </c>
      <c r="AA342" t="str">
        <f>TEXT(salestable[[#This Row],[Order Date]], "ddd")</f>
        <v>Sun</v>
      </c>
    </row>
    <row r="343" spans="1:27"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s="3">
        <v>10</v>
      </c>
      <c r="T343" s="4">
        <v>0.7</v>
      </c>
      <c r="U343" s="3">
        <v>-407.976</v>
      </c>
      <c r="V343" s="2">
        <f>salestable[[#This Row],[Sales]] * (1 - salestable[[#This Row],[Discount]])</f>
        <v>152.99100000000004</v>
      </c>
      <c r="W343" s="2">
        <f>salestable[[#This Row],[Sales]] * salestable[[#This Row],[Discount]]</f>
        <v>356.97899999999998</v>
      </c>
      <c r="X343">
        <f>YEAR(salestable[[#This Row],[Order Date]])</f>
        <v>2014</v>
      </c>
      <c r="Y343" t="str">
        <f>TEXT(salestable[[#This Row],[Order Date]],"MMMM")</f>
        <v>April</v>
      </c>
      <c r="Z343" t="str">
        <f>"Q"&amp;ROUNDUP(MONTH(salestable[[#This Row],[Order Date]])/3,0)</f>
        <v>Q2</v>
      </c>
      <c r="AA343" t="str">
        <f>TEXT(salestable[[#This Row],[Order Date]], "ddd")</f>
        <v>Sun</v>
      </c>
    </row>
    <row r="344" spans="1:27"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s="3">
        <v>13</v>
      </c>
      <c r="T344" s="4">
        <v>0.2</v>
      </c>
      <c r="U344" s="3">
        <v>10.0724</v>
      </c>
      <c r="V344" s="2">
        <f>salestable[[#This Row],[Sales]] * (1 - salestable[[#This Row],[Discount]])</f>
        <v>24.793600000000001</v>
      </c>
      <c r="W344" s="2">
        <f>salestable[[#This Row],[Sales]] * salestable[[#This Row],[Discount]]</f>
        <v>6.1984000000000004</v>
      </c>
      <c r="X344">
        <f>YEAR(salestable[[#This Row],[Order Date]])</f>
        <v>2014</v>
      </c>
      <c r="Y344" t="str">
        <f>TEXT(salestable[[#This Row],[Order Date]],"MMMM")</f>
        <v>April</v>
      </c>
      <c r="Z344" t="str">
        <f>"Q"&amp;ROUNDUP(MONTH(salestable[[#This Row],[Order Date]])/3,0)</f>
        <v>Q2</v>
      </c>
      <c r="AA344" t="str">
        <f>TEXT(salestable[[#This Row],[Order Date]], "ddd")</f>
        <v>Sun</v>
      </c>
    </row>
    <row r="345" spans="1:27"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s="3">
        <v>12</v>
      </c>
      <c r="T345" s="4">
        <v>0.4</v>
      </c>
      <c r="U345" s="3">
        <v>8.3916000000000004</v>
      </c>
      <c r="V345" s="2">
        <f>salestable[[#This Row],[Sales]] * (1 - salestable[[#This Row],[Discount]])</f>
        <v>43.156799999999997</v>
      </c>
      <c r="W345" s="2">
        <f>salestable[[#This Row],[Sales]] * salestable[[#This Row],[Discount]]</f>
        <v>28.7712</v>
      </c>
      <c r="X345">
        <f>YEAR(salestable[[#This Row],[Order Date]])</f>
        <v>2014</v>
      </c>
      <c r="Y345" t="str">
        <f>TEXT(salestable[[#This Row],[Order Date]],"MMMM")</f>
        <v>April</v>
      </c>
      <c r="Z345" t="str">
        <f>"Q"&amp;ROUNDUP(MONTH(salestable[[#This Row],[Order Date]])/3,0)</f>
        <v>Q2</v>
      </c>
      <c r="AA345" t="str">
        <f>TEXT(salestable[[#This Row],[Order Date]], "ddd")</f>
        <v>Sun</v>
      </c>
    </row>
    <row r="346" spans="1:27"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s="3">
        <v>4</v>
      </c>
      <c r="T346" s="4">
        <v>0.2</v>
      </c>
      <c r="U346" s="3">
        <v>-2.2200000000000002</v>
      </c>
      <c r="V346" s="2">
        <f>salestable[[#This Row],[Sales]] * (1 - salestable[[#This Row],[Discount]])</f>
        <v>71.040000000000006</v>
      </c>
      <c r="W346" s="2">
        <f>salestable[[#This Row],[Sales]] * salestable[[#This Row],[Discount]]</f>
        <v>17.760000000000002</v>
      </c>
      <c r="X346">
        <f>YEAR(salestable[[#This Row],[Order Date]])</f>
        <v>2015</v>
      </c>
      <c r="Y346" t="str">
        <f>TEXT(salestable[[#This Row],[Order Date]],"MMMM")</f>
        <v>December</v>
      </c>
      <c r="Z346" t="str">
        <f>"Q"&amp;ROUNDUP(MONTH(salestable[[#This Row],[Order Date]])/3,0)</f>
        <v>Q4</v>
      </c>
      <c r="AA346" t="str">
        <f>TEXT(salestable[[#This Row],[Order Date]], "ddd")</f>
        <v>Sun</v>
      </c>
    </row>
    <row r="347" spans="1:27"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s="3">
        <v>3</v>
      </c>
      <c r="T347" s="4">
        <v>0.2</v>
      </c>
      <c r="U347" s="3">
        <v>4.7976000000000001</v>
      </c>
      <c r="V347" s="2">
        <f>salestable[[#This Row],[Sales]] * (1 - salestable[[#This Row],[Discount]])</f>
        <v>38.380800000000001</v>
      </c>
      <c r="W347" s="2">
        <f>salestable[[#This Row],[Sales]] * salestable[[#This Row],[Discount]]</f>
        <v>9.5952000000000002</v>
      </c>
      <c r="X347">
        <f>YEAR(salestable[[#This Row],[Order Date]])</f>
        <v>2017</v>
      </c>
      <c r="Y347" t="str">
        <f>TEXT(salestable[[#This Row],[Order Date]],"MMMM")</f>
        <v>June</v>
      </c>
      <c r="Z347" t="str">
        <f>"Q"&amp;ROUNDUP(MONTH(salestable[[#This Row],[Order Date]])/3,0)</f>
        <v>Q2</v>
      </c>
      <c r="AA347" t="str">
        <f>TEXT(salestable[[#This Row],[Order Date]], "ddd")</f>
        <v>Thu</v>
      </c>
    </row>
    <row r="348" spans="1:27"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s="3">
        <v>3</v>
      </c>
      <c r="T348" s="4">
        <v>0</v>
      </c>
      <c r="U348" s="3">
        <v>3.0996000000000001</v>
      </c>
      <c r="V348" s="2">
        <f>salestable[[#This Row],[Sales]] * (1 - salestable[[#This Row],[Discount]])</f>
        <v>7.56</v>
      </c>
      <c r="W348" s="2">
        <f>salestable[[#This Row],[Sales]] * salestable[[#This Row],[Discount]]</f>
        <v>0</v>
      </c>
      <c r="X348">
        <f>YEAR(salestable[[#This Row],[Order Date]])</f>
        <v>2017</v>
      </c>
      <c r="Y348" t="str">
        <f>TEXT(salestable[[#This Row],[Order Date]],"MMMM")</f>
        <v>July</v>
      </c>
      <c r="Z348" t="str">
        <f>"Q"&amp;ROUNDUP(MONTH(salestable[[#This Row],[Order Date]])/3,0)</f>
        <v>Q3</v>
      </c>
      <c r="AA348" t="str">
        <f>TEXT(salestable[[#This Row],[Order Date]], "ddd")</f>
        <v>Sat</v>
      </c>
    </row>
    <row r="349" spans="1:27"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s="3">
        <v>2</v>
      </c>
      <c r="T349" s="4">
        <v>0</v>
      </c>
      <c r="U349" s="3">
        <v>11.543200000000001</v>
      </c>
      <c r="V349" s="2">
        <f>salestable[[#This Row],[Sales]] * (1 - salestable[[#This Row],[Discount]])</f>
        <v>24.56</v>
      </c>
      <c r="W349" s="2">
        <f>salestable[[#This Row],[Sales]] * salestable[[#This Row],[Discount]]</f>
        <v>0</v>
      </c>
      <c r="X349">
        <f>YEAR(salestable[[#This Row],[Order Date]])</f>
        <v>2017</v>
      </c>
      <c r="Y349" t="str">
        <f>TEXT(salestable[[#This Row],[Order Date]],"MMMM")</f>
        <v>July</v>
      </c>
      <c r="Z349" t="str">
        <f>"Q"&amp;ROUNDUP(MONTH(salestable[[#This Row],[Order Date]])/3,0)</f>
        <v>Q3</v>
      </c>
      <c r="AA349" t="str">
        <f>TEXT(salestable[[#This Row],[Order Date]], "ddd")</f>
        <v>Sat</v>
      </c>
    </row>
    <row r="350" spans="1:27"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s="3">
        <v>2</v>
      </c>
      <c r="T350" s="4">
        <v>0</v>
      </c>
      <c r="U350" s="3">
        <v>4.1471999999999998</v>
      </c>
      <c r="V350" s="2">
        <f>salestable[[#This Row],[Sales]] * (1 - salestable[[#This Row],[Discount]])</f>
        <v>12.96</v>
      </c>
      <c r="W350" s="2">
        <f>salestable[[#This Row],[Sales]] * salestable[[#This Row],[Discount]]</f>
        <v>0</v>
      </c>
      <c r="X350">
        <f>YEAR(salestable[[#This Row],[Order Date]])</f>
        <v>2017</v>
      </c>
      <c r="Y350" t="str">
        <f>TEXT(salestable[[#This Row],[Order Date]],"MMMM")</f>
        <v>July</v>
      </c>
      <c r="Z350" t="str">
        <f>"Q"&amp;ROUNDUP(MONTH(salestable[[#This Row],[Order Date]])/3,0)</f>
        <v>Q3</v>
      </c>
      <c r="AA350" t="str">
        <f>TEXT(salestable[[#This Row],[Order Date]], "ddd")</f>
        <v>Sat</v>
      </c>
    </row>
    <row r="351" spans="1:27"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s="3">
        <v>1</v>
      </c>
      <c r="T351" s="4">
        <v>0</v>
      </c>
      <c r="U351" s="3">
        <v>2.3086000000000002</v>
      </c>
      <c r="V351" s="2">
        <f>salestable[[#This Row],[Sales]] * (1 - salestable[[#This Row],[Discount]])</f>
        <v>6.79</v>
      </c>
      <c r="W351" s="2">
        <f>salestable[[#This Row],[Sales]] * salestable[[#This Row],[Discount]]</f>
        <v>0</v>
      </c>
      <c r="X351">
        <f>YEAR(salestable[[#This Row],[Order Date]])</f>
        <v>2016</v>
      </c>
      <c r="Y351" t="str">
        <f>TEXT(salestable[[#This Row],[Order Date]],"MMMM")</f>
        <v>September</v>
      </c>
      <c r="Z351" t="str">
        <f>"Q"&amp;ROUNDUP(MONTH(salestable[[#This Row],[Order Date]])/3,0)</f>
        <v>Q3</v>
      </c>
      <c r="AA351" t="str">
        <f>TEXT(salestable[[#This Row],[Order Date]], "ddd")</f>
        <v>Thu</v>
      </c>
    </row>
    <row r="352" spans="1:27"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s="3">
        <v>2</v>
      </c>
      <c r="T352" s="4">
        <v>0</v>
      </c>
      <c r="U352" s="3">
        <v>11.543200000000001</v>
      </c>
      <c r="V352" s="2">
        <f>salestable[[#This Row],[Sales]] * (1 - salestable[[#This Row],[Discount]])</f>
        <v>24.56</v>
      </c>
      <c r="W352" s="2">
        <f>salestable[[#This Row],[Sales]] * salestable[[#This Row],[Discount]]</f>
        <v>0</v>
      </c>
      <c r="X352">
        <f>YEAR(salestable[[#This Row],[Order Date]])</f>
        <v>2016</v>
      </c>
      <c r="Y352" t="str">
        <f>TEXT(salestable[[#This Row],[Order Date]],"MMMM")</f>
        <v>September</v>
      </c>
      <c r="Z352" t="str">
        <f>"Q"&amp;ROUNDUP(MONTH(salestable[[#This Row],[Order Date]])/3,0)</f>
        <v>Q3</v>
      </c>
      <c r="AA352" t="str">
        <f>TEXT(salestable[[#This Row],[Order Date]], "ddd")</f>
        <v>Thu</v>
      </c>
    </row>
    <row r="353" spans="1:27"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s="3">
        <v>1</v>
      </c>
      <c r="T353" s="4">
        <v>0.2</v>
      </c>
      <c r="U353" s="3">
        <v>1.0668</v>
      </c>
      <c r="V353" s="2">
        <f>salestable[[#This Row],[Sales]] * (1 - salestable[[#This Row],[Discount]])</f>
        <v>2.4384000000000001</v>
      </c>
      <c r="W353" s="2">
        <f>salestable[[#This Row],[Sales]] * salestable[[#This Row],[Discount]]</f>
        <v>0.60960000000000003</v>
      </c>
      <c r="X353">
        <f>YEAR(salestable[[#This Row],[Order Date]])</f>
        <v>2016</v>
      </c>
      <c r="Y353" t="str">
        <f>TEXT(salestable[[#This Row],[Order Date]],"MMMM")</f>
        <v>September</v>
      </c>
      <c r="Z353" t="str">
        <f>"Q"&amp;ROUNDUP(MONTH(salestable[[#This Row],[Order Date]])/3,0)</f>
        <v>Q3</v>
      </c>
      <c r="AA353" t="str">
        <f>TEXT(salestable[[#This Row],[Order Date]], "ddd")</f>
        <v>Thu</v>
      </c>
    </row>
    <row r="354" spans="1:27"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s="3">
        <v>4</v>
      </c>
      <c r="T354" s="4">
        <v>0</v>
      </c>
      <c r="U354" s="3">
        <v>23.086400000000001</v>
      </c>
      <c r="V354" s="2">
        <f>salestable[[#This Row],[Sales]] * (1 - salestable[[#This Row],[Discount]])</f>
        <v>49.12</v>
      </c>
      <c r="W354" s="2">
        <f>salestable[[#This Row],[Sales]] * salestable[[#This Row],[Discount]]</f>
        <v>0</v>
      </c>
      <c r="X354">
        <f>YEAR(salestable[[#This Row],[Order Date]])</f>
        <v>2016</v>
      </c>
      <c r="Y354" t="str">
        <f>TEXT(salestable[[#This Row],[Order Date]],"MMMM")</f>
        <v>September</v>
      </c>
      <c r="Z354" t="str">
        <f>"Q"&amp;ROUNDUP(MONTH(salestable[[#This Row],[Order Date]])/3,0)</f>
        <v>Q3</v>
      </c>
      <c r="AA354" t="str">
        <f>TEXT(salestable[[#This Row],[Order Date]], "ddd")</f>
        <v>Thu</v>
      </c>
    </row>
    <row r="355" spans="1:27"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s="3">
        <v>4</v>
      </c>
      <c r="T355" s="4">
        <v>0.2</v>
      </c>
      <c r="U355" s="3">
        <v>1415.4295999999999</v>
      </c>
      <c r="V355" s="2">
        <f>salestable[[#This Row],[Sales]] * (1 - salestable[[#This Row],[Discount]])</f>
        <v>3484.1343999999999</v>
      </c>
      <c r="W355" s="2">
        <f>salestable[[#This Row],[Sales]] * salestable[[#This Row],[Discount]]</f>
        <v>871.03359999999998</v>
      </c>
      <c r="X355">
        <f>YEAR(salestable[[#This Row],[Order Date]])</f>
        <v>2016</v>
      </c>
      <c r="Y355" t="str">
        <f>TEXT(salestable[[#This Row],[Order Date]],"MMMM")</f>
        <v>September</v>
      </c>
      <c r="Z355" t="str">
        <f>"Q"&amp;ROUNDUP(MONTH(salestable[[#This Row],[Order Date]])/3,0)</f>
        <v>Q3</v>
      </c>
      <c r="AA355" t="str">
        <f>TEXT(salestable[[#This Row],[Order Date]], "ddd")</f>
        <v>Thu</v>
      </c>
    </row>
    <row r="356" spans="1:27"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s="3">
        <v>6</v>
      </c>
      <c r="T356" s="4">
        <v>0.2</v>
      </c>
      <c r="U356" s="3">
        <v>-4.8587999999999996</v>
      </c>
      <c r="V356" s="2">
        <f>salestable[[#This Row],[Sales]] * (1 - salestable[[#This Row],[Discount]])</f>
        <v>310.96320000000003</v>
      </c>
      <c r="W356" s="2">
        <f>salestable[[#This Row],[Sales]] * salestable[[#This Row],[Discount]]</f>
        <v>77.740800000000007</v>
      </c>
      <c r="X356">
        <f>YEAR(salestable[[#This Row],[Order Date]])</f>
        <v>2016</v>
      </c>
      <c r="Y356" t="str">
        <f>TEXT(salestable[[#This Row],[Order Date]],"MMMM")</f>
        <v>April</v>
      </c>
      <c r="Z356" t="str">
        <f>"Q"&amp;ROUNDUP(MONTH(salestable[[#This Row],[Order Date]])/3,0)</f>
        <v>Q2</v>
      </c>
      <c r="AA356" t="str">
        <f>TEXT(salestable[[#This Row],[Order Date]], "ddd")</f>
        <v>Fri</v>
      </c>
    </row>
    <row r="357" spans="1:27"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s="3">
        <v>2</v>
      </c>
      <c r="T357" s="4">
        <v>0</v>
      </c>
      <c r="U357" s="3">
        <v>3.7995999999999999</v>
      </c>
      <c r="V357" s="2">
        <f>salestable[[#This Row],[Sales]] * (1 - salestable[[#This Row],[Discount]])</f>
        <v>8.26</v>
      </c>
      <c r="W357" s="2">
        <f>salestable[[#This Row],[Sales]] * salestable[[#This Row],[Discount]]</f>
        <v>0</v>
      </c>
      <c r="X357">
        <f>YEAR(salestable[[#This Row],[Order Date]])</f>
        <v>2016</v>
      </c>
      <c r="Y357" t="str">
        <f>TEXT(salestable[[#This Row],[Order Date]],"MMMM")</f>
        <v>April</v>
      </c>
      <c r="Z357" t="str">
        <f>"Q"&amp;ROUNDUP(MONTH(salestable[[#This Row],[Order Date]])/3,0)</f>
        <v>Q2</v>
      </c>
      <c r="AA357" t="str">
        <f>TEXT(salestable[[#This Row],[Order Date]], "ddd")</f>
        <v>Fri</v>
      </c>
    </row>
    <row r="358" spans="1:27"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s="3">
        <v>4</v>
      </c>
      <c r="T358" s="4">
        <v>0</v>
      </c>
      <c r="U358" s="3">
        <v>6.9863999999999997</v>
      </c>
      <c r="V358" s="2">
        <f>salestable[[#This Row],[Sales]] * (1 - salestable[[#This Row],[Discount]])</f>
        <v>17.04</v>
      </c>
      <c r="W358" s="2">
        <f>salestable[[#This Row],[Sales]] * salestable[[#This Row],[Discount]]</f>
        <v>0</v>
      </c>
      <c r="X358">
        <f>YEAR(salestable[[#This Row],[Order Date]])</f>
        <v>2016</v>
      </c>
      <c r="Y358" t="str">
        <f>TEXT(salestable[[#This Row],[Order Date]],"MMMM")</f>
        <v>April</v>
      </c>
      <c r="Z358" t="str">
        <f>"Q"&amp;ROUNDUP(MONTH(salestable[[#This Row],[Order Date]])/3,0)</f>
        <v>Q2</v>
      </c>
      <c r="AA358" t="str">
        <f>TEXT(salestable[[#This Row],[Order Date]], "ddd")</f>
        <v>Fri</v>
      </c>
    </row>
    <row r="359" spans="1:27"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s="3">
        <v>5</v>
      </c>
      <c r="T359" s="4">
        <v>0</v>
      </c>
      <c r="U359" s="3">
        <v>15.824</v>
      </c>
      <c r="V359" s="2">
        <f>salestable[[#This Row],[Sales]] * (1 - salestable[[#This Row],[Discount]])</f>
        <v>34.4</v>
      </c>
      <c r="W359" s="2">
        <f>salestable[[#This Row],[Sales]] * salestable[[#This Row],[Discount]]</f>
        <v>0</v>
      </c>
      <c r="X359">
        <f>YEAR(salestable[[#This Row],[Order Date]])</f>
        <v>2016</v>
      </c>
      <c r="Y359" t="str">
        <f>TEXT(salestable[[#This Row],[Order Date]],"MMMM")</f>
        <v>April</v>
      </c>
      <c r="Z359" t="str">
        <f>"Q"&amp;ROUNDUP(MONTH(salestable[[#This Row],[Order Date]])/3,0)</f>
        <v>Q2</v>
      </c>
      <c r="AA359" t="str">
        <f>TEXT(salestable[[#This Row],[Order Date]], "ddd")</f>
        <v>Fri</v>
      </c>
    </row>
    <row r="360" spans="1:27"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s="3">
        <v>5</v>
      </c>
      <c r="T360" s="4">
        <v>0.2</v>
      </c>
      <c r="U360" s="3">
        <v>11.324999999999999</v>
      </c>
      <c r="V360" s="2">
        <f>salestable[[#This Row],[Sales]] * (1 - salestable[[#This Row],[Discount]])</f>
        <v>28.992000000000004</v>
      </c>
      <c r="W360" s="2">
        <f>salestable[[#This Row],[Sales]] * salestable[[#This Row],[Discount]]</f>
        <v>7.2480000000000011</v>
      </c>
      <c r="X360">
        <f>YEAR(salestable[[#This Row],[Order Date]])</f>
        <v>2016</v>
      </c>
      <c r="Y360" t="str">
        <f>TEXT(salestable[[#This Row],[Order Date]],"MMMM")</f>
        <v>April</v>
      </c>
      <c r="Z360" t="str">
        <f>"Q"&amp;ROUNDUP(MONTH(salestable[[#This Row],[Order Date]])/3,0)</f>
        <v>Q2</v>
      </c>
      <c r="AA360" t="str">
        <f>TEXT(salestable[[#This Row],[Order Date]], "ddd")</f>
        <v>Sat</v>
      </c>
    </row>
    <row r="361" spans="1:27"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s="3">
        <v>8</v>
      </c>
      <c r="T361" s="4">
        <v>0</v>
      </c>
      <c r="U361" s="3">
        <v>168.4384</v>
      </c>
      <c r="V361" s="2">
        <f>salestable[[#This Row],[Sales]] * (1 - salestable[[#This Row],[Discount]])</f>
        <v>647.84</v>
      </c>
      <c r="W361" s="2">
        <f>salestable[[#This Row],[Sales]] * salestable[[#This Row],[Discount]]</f>
        <v>0</v>
      </c>
      <c r="X361">
        <f>YEAR(salestable[[#This Row],[Order Date]])</f>
        <v>2017</v>
      </c>
      <c r="Y361" t="str">
        <f>TEXT(salestable[[#This Row],[Order Date]],"MMMM")</f>
        <v>March</v>
      </c>
      <c r="Z361" t="str">
        <f>"Q"&amp;ROUNDUP(MONTH(salestable[[#This Row],[Order Date]])/3,0)</f>
        <v>Q1</v>
      </c>
      <c r="AA361" t="str">
        <f>TEXT(salestable[[#This Row],[Order Date]], "ddd")</f>
        <v>Wed</v>
      </c>
    </row>
    <row r="362" spans="1:27"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s="3">
        <v>2</v>
      </c>
      <c r="T362" s="4">
        <v>0</v>
      </c>
      <c r="U362" s="3">
        <v>9.9359999999999999</v>
      </c>
      <c r="V362" s="2">
        <f>salestable[[#This Row],[Sales]] * (1 - salestable[[#This Row],[Discount]])</f>
        <v>20.7</v>
      </c>
      <c r="W362" s="2">
        <f>salestable[[#This Row],[Sales]] * salestable[[#This Row],[Discount]]</f>
        <v>0</v>
      </c>
      <c r="X362">
        <f>YEAR(salestable[[#This Row],[Order Date]])</f>
        <v>2017</v>
      </c>
      <c r="Y362" t="str">
        <f>TEXT(salestable[[#This Row],[Order Date]],"MMMM")</f>
        <v>March</v>
      </c>
      <c r="Z362" t="str">
        <f>"Q"&amp;ROUNDUP(MONTH(salestable[[#This Row],[Order Date]])/3,0)</f>
        <v>Q1</v>
      </c>
      <c r="AA362" t="str">
        <f>TEXT(salestable[[#This Row],[Order Date]], "ddd")</f>
        <v>Wed</v>
      </c>
    </row>
    <row r="363" spans="1:27"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s="3">
        <v>2</v>
      </c>
      <c r="T363" s="4">
        <v>0</v>
      </c>
      <c r="U363" s="3">
        <v>9.9359999999999999</v>
      </c>
      <c r="V363" s="2">
        <f>salestable[[#This Row],[Sales]] * (1 - salestable[[#This Row],[Discount]])</f>
        <v>20.7</v>
      </c>
      <c r="W363" s="2">
        <f>salestable[[#This Row],[Sales]] * salestable[[#This Row],[Discount]]</f>
        <v>0</v>
      </c>
      <c r="X363">
        <f>YEAR(salestable[[#This Row],[Order Date]])</f>
        <v>2017</v>
      </c>
      <c r="Y363" t="str">
        <f>TEXT(salestable[[#This Row],[Order Date]],"MMMM")</f>
        <v>September</v>
      </c>
      <c r="Z363" t="str">
        <f>"Q"&amp;ROUNDUP(MONTH(salestable[[#This Row],[Order Date]])/3,0)</f>
        <v>Q3</v>
      </c>
      <c r="AA363" t="str">
        <f>TEXT(salestable[[#This Row],[Order Date]], "ddd")</f>
        <v>Mon</v>
      </c>
    </row>
    <row r="364" spans="1:27"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s="3">
        <v>3</v>
      </c>
      <c r="T364" s="4">
        <v>0.1</v>
      </c>
      <c r="U364" s="3">
        <v>86.870400000000004</v>
      </c>
      <c r="V364" s="2">
        <f>salestable[[#This Row],[Sales]] * (1 - salestable[[#This Row],[Discount]])</f>
        <v>439.78140000000002</v>
      </c>
      <c r="W364" s="2">
        <f>salestable[[#This Row],[Sales]] * salestable[[#This Row],[Discount]]</f>
        <v>48.864600000000003</v>
      </c>
      <c r="X364">
        <f>YEAR(salestable[[#This Row],[Order Date]])</f>
        <v>2017</v>
      </c>
      <c r="Y364" t="str">
        <f>TEXT(salestable[[#This Row],[Order Date]],"MMMM")</f>
        <v>September</v>
      </c>
      <c r="Z364" t="str">
        <f>"Q"&amp;ROUNDUP(MONTH(salestable[[#This Row],[Order Date]])/3,0)</f>
        <v>Q3</v>
      </c>
      <c r="AA364" t="str">
        <f>TEXT(salestable[[#This Row],[Order Date]], "ddd")</f>
        <v>Mon</v>
      </c>
    </row>
    <row r="365" spans="1:27"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s="3">
        <v>2</v>
      </c>
      <c r="T365" s="4">
        <v>0</v>
      </c>
      <c r="U365" s="3">
        <v>1.4456</v>
      </c>
      <c r="V365" s="2">
        <f>salestable[[#This Row],[Sales]] * (1 - salestable[[#This Row],[Discount]])</f>
        <v>5.56</v>
      </c>
      <c r="W365" s="2">
        <f>salestable[[#This Row],[Sales]] * salestable[[#This Row],[Discount]]</f>
        <v>0</v>
      </c>
      <c r="X365">
        <f>YEAR(salestable[[#This Row],[Order Date]])</f>
        <v>2017</v>
      </c>
      <c r="Y365" t="str">
        <f>TEXT(salestable[[#This Row],[Order Date]],"MMMM")</f>
        <v>September</v>
      </c>
      <c r="Z365" t="str">
        <f>"Q"&amp;ROUNDUP(MONTH(salestable[[#This Row],[Order Date]])/3,0)</f>
        <v>Q3</v>
      </c>
      <c r="AA365" t="str">
        <f>TEXT(salestable[[#This Row],[Order Date]], "ddd")</f>
        <v>Mon</v>
      </c>
    </row>
    <row r="366" spans="1:27"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s="3">
        <v>8</v>
      </c>
      <c r="T366" s="4">
        <v>0</v>
      </c>
      <c r="U366" s="3">
        <v>20.732800000000001</v>
      </c>
      <c r="V366" s="2">
        <f>salestable[[#This Row],[Sales]] * (1 - salestable[[#This Row],[Discount]])</f>
        <v>47.12</v>
      </c>
      <c r="W366" s="2">
        <f>salestable[[#This Row],[Sales]] * salestable[[#This Row],[Discount]]</f>
        <v>0</v>
      </c>
      <c r="X366">
        <f>YEAR(salestable[[#This Row],[Order Date]])</f>
        <v>2017</v>
      </c>
      <c r="Y366" t="str">
        <f>TEXT(salestable[[#This Row],[Order Date]],"MMMM")</f>
        <v>September</v>
      </c>
      <c r="Z366" t="str">
        <f>"Q"&amp;ROUNDUP(MONTH(salestable[[#This Row],[Order Date]])/3,0)</f>
        <v>Q3</v>
      </c>
      <c r="AA366" t="str">
        <f>TEXT(salestable[[#This Row],[Order Date]], "ddd")</f>
        <v>Mon</v>
      </c>
    </row>
    <row r="367" spans="1:27"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s="3">
        <v>4</v>
      </c>
      <c r="T367" s="4">
        <v>0</v>
      </c>
      <c r="U367" s="3">
        <v>8.4784000000000006</v>
      </c>
      <c r="V367" s="2">
        <f>salestable[[#This Row],[Sales]] * (1 - salestable[[#This Row],[Discount]])</f>
        <v>211.96</v>
      </c>
      <c r="W367" s="2">
        <f>salestable[[#This Row],[Sales]] * salestable[[#This Row],[Discount]]</f>
        <v>0</v>
      </c>
      <c r="X367">
        <f>YEAR(salestable[[#This Row],[Order Date]])</f>
        <v>2014</v>
      </c>
      <c r="Y367" t="str">
        <f>TEXT(salestable[[#This Row],[Order Date]],"MMMM")</f>
        <v>September</v>
      </c>
      <c r="Z367" t="str">
        <f>"Q"&amp;ROUNDUP(MONTH(salestable[[#This Row],[Order Date]])/3,0)</f>
        <v>Q3</v>
      </c>
      <c r="AA367" t="str">
        <f>TEXT(salestable[[#This Row],[Order Date]], "ddd")</f>
        <v>Wed</v>
      </c>
    </row>
    <row r="368" spans="1:27"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s="3">
        <v>4</v>
      </c>
      <c r="T368" s="4">
        <v>0</v>
      </c>
      <c r="U368" s="3">
        <v>10.44</v>
      </c>
      <c r="V368" s="2">
        <f>salestable[[#This Row],[Sales]] * (1 - salestable[[#This Row],[Discount]])</f>
        <v>23.2</v>
      </c>
      <c r="W368" s="2">
        <f>salestable[[#This Row],[Sales]] * salestable[[#This Row],[Discount]]</f>
        <v>0</v>
      </c>
      <c r="X368">
        <f>YEAR(salestable[[#This Row],[Order Date]])</f>
        <v>2016</v>
      </c>
      <c r="Y368" t="str">
        <f>TEXT(salestable[[#This Row],[Order Date]],"MMMM")</f>
        <v>October</v>
      </c>
      <c r="Z368" t="str">
        <f>"Q"&amp;ROUNDUP(MONTH(salestable[[#This Row],[Order Date]])/3,0)</f>
        <v>Q4</v>
      </c>
      <c r="AA368" t="str">
        <f>TEXT(salestable[[#This Row],[Order Date]], "ddd")</f>
        <v>Fri</v>
      </c>
    </row>
    <row r="369" spans="1:27"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s="3">
        <v>2</v>
      </c>
      <c r="T369" s="4">
        <v>0</v>
      </c>
      <c r="U369" s="3">
        <v>0.1472</v>
      </c>
      <c r="V369" s="2">
        <f>salestable[[#This Row],[Sales]] * (1 - salestable[[#This Row],[Discount]])</f>
        <v>7.36</v>
      </c>
      <c r="W369" s="2">
        <f>salestable[[#This Row],[Sales]] * salestable[[#This Row],[Discount]]</f>
        <v>0</v>
      </c>
      <c r="X369">
        <f>YEAR(salestable[[#This Row],[Order Date]])</f>
        <v>2016</v>
      </c>
      <c r="Y369" t="str">
        <f>TEXT(salestable[[#This Row],[Order Date]],"MMMM")</f>
        <v>October</v>
      </c>
      <c r="Z369" t="str">
        <f>"Q"&amp;ROUNDUP(MONTH(salestable[[#This Row],[Order Date]])/3,0)</f>
        <v>Q4</v>
      </c>
      <c r="AA369" t="str">
        <f>TEXT(salestable[[#This Row],[Order Date]], "ddd")</f>
        <v>Fri</v>
      </c>
    </row>
    <row r="370" spans="1:27"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s="3">
        <v>7</v>
      </c>
      <c r="T370" s="4">
        <v>0</v>
      </c>
      <c r="U370" s="3">
        <v>29.341200000000001</v>
      </c>
      <c r="V370" s="2">
        <f>salestable[[#This Row],[Sales]] * (1 - salestable[[#This Row],[Discount]])</f>
        <v>104.79</v>
      </c>
      <c r="W370" s="2">
        <f>salestable[[#This Row],[Sales]] * salestable[[#This Row],[Discount]]</f>
        <v>0</v>
      </c>
      <c r="X370">
        <f>YEAR(salestable[[#This Row],[Order Date]])</f>
        <v>2016</v>
      </c>
      <c r="Y370" t="str">
        <f>TEXT(salestable[[#This Row],[Order Date]],"MMMM")</f>
        <v>October</v>
      </c>
      <c r="Z370" t="str">
        <f>"Q"&amp;ROUNDUP(MONTH(salestable[[#This Row],[Order Date]])/3,0)</f>
        <v>Q4</v>
      </c>
      <c r="AA370" t="str">
        <f>TEXT(salestable[[#This Row],[Order Date]], "ddd")</f>
        <v>Fri</v>
      </c>
    </row>
    <row r="371" spans="1:27"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s="3">
        <v>4</v>
      </c>
      <c r="T371" s="4">
        <v>0</v>
      </c>
      <c r="U371" s="3">
        <v>271.41919999999999</v>
      </c>
      <c r="V371" s="2">
        <f>salestable[[#This Row],[Sales]] * (1 - salestable[[#This Row],[Discount]])</f>
        <v>1043.92</v>
      </c>
      <c r="W371" s="2">
        <f>salestable[[#This Row],[Sales]] * salestable[[#This Row],[Discount]]</f>
        <v>0</v>
      </c>
      <c r="X371">
        <f>YEAR(salestable[[#This Row],[Order Date]])</f>
        <v>2016</v>
      </c>
      <c r="Y371" t="str">
        <f>TEXT(salestable[[#This Row],[Order Date]],"MMMM")</f>
        <v>October</v>
      </c>
      <c r="Z371" t="str">
        <f>"Q"&amp;ROUNDUP(MONTH(salestable[[#This Row],[Order Date]])/3,0)</f>
        <v>Q4</v>
      </c>
      <c r="AA371" t="str">
        <f>TEXT(salestable[[#This Row],[Order Date]], "ddd")</f>
        <v>Fri</v>
      </c>
    </row>
    <row r="372" spans="1:27"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s="3">
        <v>5</v>
      </c>
      <c r="T372" s="4">
        <v>0.2</v>
      </c>
      <c r="U372" s="3">
        <v>9.3960000000000008</v>
      </c>
      <c r="V372" s="2">
        <f>salestable[[#This Row],[Sales]] * (1 - salestable[[#This Row],[Discount]])</f>
        <v>20.736000000000004</v>
      </c>
      <c r="W372" s="2">
        <f>salestable[[#This Row],[Sales]] * salestable[[#This Row],[Discount]]</f>
        <v>5.1840000000000011</v>
      </c>
      <c r="X372">
        <f>YEAR(salestable[[#This Row],[Order Date]])</f>
        <v>2017</v>
      </c>
      <c r="Y372" t="str">
        <f>TEXT(salestable[[#This Row],[Order Date]],"MMMM")</f>
        <v>May</v>
      </c>
      <c r="Z372" t="str">
        <f>"Q"&amp;ROUNDUP(MONTH(salestable[[#This Row],[Order Date]])/3,0)</f>
        <v>Q2</v>
      </c>
      <c r="AA372" t="str">
        <f>TEXT(salestable[[#This Row],[Order Date]], "ddd")</f>
        <v>Mon</v>
      </c>
    </row>
    <row r="373" spans="1:27"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s="3">
        <v>3</v>
      </c>
      <c r="T373" s="4">
        <v>0.2</v>
      </c>
      <c r="U373" s="3">
        <v>4.6745999999999999</v>
      </c>
      <c r="V373" s="2">
        <f>salestable[[#This Row],[Sales]] * (1 - salestable[[#This Row],[Discount]])</f>
        <v>42.739200000000004</v>
      </c>
      <c r="W373" s="2">
        <f>salestable[[#This Row],[Sales]] * salestable[[#This Row],[Discount]]</f>
        <v>10.684800000000001</v>
      </c>
      <c r="X373">
        <f>YEAR(salestable[[#This Row],[Order Date]])</f>
        <v>2017</v>
      </c>
      <c r="Y373" t="str">
        <f>TEXT(salestable[[#This Row],[Order Date]],"MMMM")</f>
        <v>May</v>
      </c>
      <c r="Z373" t="str">
        <f>"Q"&amp;ROUNDUP(MONTH(salestable[[#This Row],[Order Date]])/3,0)</f>
        <v>Q2</v>
      </c>
      <c r="AA373" t="str">
        <f>TEXT(salestable[[#This Row],[Order Date]], "ddd")</f>
        <v>Mon</v>
      </c>
    </row>
    <row r="374" spans="1:27"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s="3">
        <v>5</v>
      </c>
      <c r="T374" s="4">
        <v>0.7</v>
      </c>
      <c r="U374" s="3">
        <v>-5.7119999999999997</v>
      </c>
      <c r="V374" s="2">
        <f>salestable[[#This Row],[Sales]] * (1 - salestable[[#This Row],[Discount]])</f>
        <v>2.4480000000000004</v>
      </c>
      <c r="W374" s="2">
        <f>salestable[[#This Row],[Sales]] * salestable[[#This Row],[Discount]]</f>
        <v>5.7119999999999997</v>
      </c>
      <c r="X374">
        <f>YEAR(salestable[[#This Row],[Order Date]])</f>
        <v>2014</v>
      </c>
      <c r="Y374" t="str">
        <f>TEXT(salestable[[#This Row],[Order Date]],"MMMM")</f>
        <v>July</v>
      </c>
      <c r="Z374" t="str">
        <f>"Q"&amp;ROUNDUP(MONTH(salestable[[#This Row],[Order Date]])/3,0)</f>
        <v>Q3</v>
      </c>
      <c r="AA374" t="str">
        <f>TEXT(salestable[[#This Row],[Order Date]], "ddd")</f>
        <v>Wed</v>
      </c>
    </row>
    <row r="375" spans="1:27"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s="3">
        <v>8</v>
      </c>
      <c r="T375" s="4">
        <v>0.2</v>
      </c>
      <c r="U375" s="3">
        <v>179.18879999999999</v>
      </c>
      <c r="V375" s="2">
        <f>salestable[[#This Row],[Sales]] * (1 - salestable[[#This Row],[Discount]])</f>
        <v>819.14880000000005</v>
      </c>
      <c r="W375" s="2">
        <f>salestable[[#This Row],[Sales]] * salestable[[#This Row],[Discount]]</f>
        <v>204.78720000000001</v>
      </c>
      <c r="X375">
        <f>YEAR(salestable[[#This Row],[Order Date]])</f>
        <v>2014</v>
      </c>
      <c r="Y375" t="str">
        <f>TEXT(salestable[[#This Row],[Order Date]],"MMMM")</f>
        <v>July</v>
      </c>
      <c r="Z375" t="str">
        <f>"Q"&amp;ROUNDUP(MONTH(salestable[[#This Row],[Order Date]])/3,0)</f>
        <v>Q3</v>
      </c>
      <c r="AA375" t="str">
        <f>TEXT(salestable[[#This Row],[Order Date]], "ddd")</f>
        <v>Wed</v>
      </c>
    </row>
    <row r="376" spans="1:27"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s="3">
        <v>1</v>
      </c>
      <c r="T376" s="4">
        <v>0.2</v>
      </c>
      <c r="U376" s="3">
        <v>0.92400000000000004</v>
      </c>
      <c r="V376" s="2">
        <f>salestable[[#This Row],[Sales]] * (1 - salestable[[#This Row],[Discount]])</f>
        <v>7.3920000000000003</v>
      </c>
      <c r="W376" s="2">
        <f>salestable[[#This Row],[Sales]] * salestable[[#This Row],[Discount]]</f>
        <v>1.8480000000000001</v>
      </c>
      <c r="X376">
        <f>YEAR(salestable[[#This Row],[Order Date]])</f>
        <v>2014</v>
      </c>
      <c r="Y376" t="str">
        <f>TEXT(salestable[[#This Row],[Order Date]],"MMMM")</f>
        <v>July</v>
      </c>
      <c r="Z376" t="str">
        <f>"Q"&amp;ROUNDUP(MONTH(salestable[[#This Row],[Order Date]])/3,0)</f>
        <v>Q3</v>
      </c>
      <c r="AA376" t="str">
        <f>TEXT(salestable[[#This Row],[Order Date]], "ddd")</f>
        <v>Wed</v>
      </c>
    </row>
    <row r="377" spans="1:27"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s="3">
        <v>10</v>
      </c>
      <c r="T377" s="4">
        <v>0.2</v>
      </c>
      <c r="U377" s="3">
        <v>-29.94</v>
      </c>
      <c r="V377" s="2">
        <f>salestable[[#This Row],[Sales]] * (1 - salestable[[#This Row],[Discount]])</f>
        <v>383.23200000000003</v>
      </c>
      <c r="W377" s="2">
        <f>salestable[[#This Row],[Sales]] * salestable[[#This Row],[Discount]]</f>
        <v>95.808000000000007</v>
      </c>
      <c r="X377">
        <f>YEAR(salestable[[#This Row],[Order Date]])</f>
        <v>2014</v>
      </c>
      <c r="Y377" t="str">
        <f>TEXT(salestable[[#This Row],[Order Date]],"MMMM")</f>
        <v>July</v>
      </c>
      <c r="Z377" t="str">
        <f>"Q"&amp;ROUNDUP(MONTH(salestable[[#This Row],[Order Date]])/3,0)</f>
        <v>Q3</v>
      </c>
      <c r="AA377" t="str">
        <f>TEXT(salestable[[#This Row],[Order Date]], "ddd")</f>
        <v>Wed</v>
      </c>
    </row>
    <row r="378" spans="1:27"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s="3">
        <v>4</v>
      </c>
      <c r="T378" s="4">
        <v>0.2</v>
      </c>
      <c r="U378" s="3">
        <v>30.98</v>
      </c>
      <c r="V378" s="2">
        <f>salestable[[#This Row],[Sales]] * (1 - salestable[[#This Row],[Discount]])</f>
        <v>79.308800000000005</v>
      </c>
      <c r="W378" s="2">
        <f>salestable[[#This Row],[Sales]] * salestable[[#This Row],[Discount]]</f>
        <v>19.827200000000001</v>
      </c>
      <c r="X378">
        <f>YEAR(salestable[[#This Row],[Order Date]])</f>
        <v>2016</v>
      </c>
      <c r="Y378" t="str">
        <f>TEXT(salestable[[#This Row],[Order Date]],"MMMM")</f>
        <v>September</v>
      </c>
      <c r="Z378" t="str">
        <f>"Q"&amp;ROUNDUP(MONTH(salestable[[#This Row],[Order Date]])/3,0)</f>
        <v>Q3</v>
      </c>
      <c r="AA378" t="str">
        <f>TEXT(salestable[[#This Row],[Order Date]], "ddd")</f>
        <v>Wed</v>
      </c>
    </row>
    <row r="379" spans="1:27"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s="3">
        <v>7</v>
      </c>
      <c r="T379" s="4">
        <v>0.3</v>
      </c>
      <c r="U379" s="3">
        <v>-297.6848</v>
      </c>
      <c r="V379" s="2">
        <f>salestable[[#This Row],[Sales]] * (1 - salestable[[#This Row],[Discount]])</f>
        <v>1041.8968</v>
      </c>
      <c r="W379" s="2">
        <f>salestable[[#This Row],[Sales]] * salestable[[#This Row],[Discount]]</f>
        <v>446.52719999999999</v>
      </c>
      <c r="X379">
        <f>YEAR(salestable[[#This Row],[Order Date]])</f>
        <v>2017</v>
      </c>
      <c r="Y379" t="str">
        <f>TEXT(salestable[[#This Row],[Order Date]],"MMMM")</f>
        <v>August</v>
      </c>
      <c r="Z379" t="str">
        <f>"Q"&amp;ROUNDUP(MONTH(salestable[[#This Row],[Order Date]])/3,0)</f>
        <v>Q3</v>
      </c>
      <c r="AA379" t="str">
        <f>TEXT(salestable[[#This Row],[Order Date]], "ddd")</f>
        <v>Sun</v>
      </c>
    </row>
    <row r="380" spans="1:27"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s="3">
        <v>3</v>
      </c>
      <c r="T380" s="4">
        <v>0.8</v>
      </c>
      <c r="U380" s="3">
        <v>-20.3322</v>
      </c>
      <c r="V380" s="2">
        <f>salestable[[#This Row],[Sales]] * (1 - salestable[[#This Row],[Discount]])</f>
        <v>1.7303999999999995</v>
      </c>
      <c r="W380" s="2">
        <f>salestable[[#This Row],[Sales]] * salestable[[#This Row],[Discount]]</f>
        <v>6.9215999999999998</v>
      </c>
      <c r="X380">
        <f>YEAR(salestable[[#This Row],[Order Date]])</f>
        <v>2015</v>
      </c>
      <c r="Y380" t="str">
        <f>TEXT(salestable[[#This Row],[Order Date]],"MMMM")</f>
        <v>April</v>
      </c>
      <c r="Z380" t="str">
        <f>"Q"&amp;ROUNDUP(MONTH(salestable[[#This Row],[Order Date]])/3,0)</f>
        <v>Q2</v>
      </c>
      <c r="AA380" t="str">
        <f>TEXT(salestable[[#This Row],[Order Date]], "ddd")</f>
        <v>Tue</v>
      </c>
    </row>
    <row r="381" spans="1:27"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s="3">
        <v>3</v>
      </c>
      <c r="T381" s="4">
        <v>0.2</v>
      </c>
      <c r="U381" s="3">
        <v>2.6810999999999998</v>
      </c>
      <c r="V381" s="2">
        <f>salestable[[#This Row],[Sales]] * (1 - salestable[[#This Row],[Discount]])</f>
        <v>19.0656</v>
      </c>
      <c r="W381" s="2">
        <f>salestable[[#This Row],[Sales]] * salestable[[#This Row],[Discount]]</f>
        <v>4.7664</v>
      </c>
      <c r="X381">
        <f>YEAR(salestable[[#This Row],[Order Date]])</f>
        <v>2015</v>
      </c>
      <c r="Y381" t="str">
        <f>TEXT(salestable[[#This Row],[Order Date]],"MMMM")</f>
        <v>April</v>
      </c>
      <c r="Z381" t="str">
        <f>"Q"&amp;ROUNDUP(MONTH(salestable[[#This Row],[Order Date]])/3,0)</f>
        <v>Q2</v>
      </c>
      <c r="AA381" t="str">
        <f>TEXT(salestable[[#This Row],[Order Date]], "ddd")</f>
        <v>Tue</v>
      </c>
    </row>
    <row r="382" spans="1:27"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s="3">
        <v>4</v>
      </c>
      <c r="T382" s="4">
        <v>0.8</v>
      </c>
      <c r="U382" s="3">
        <v>-18.872800000000002</v>
      </c>
      <c r="V382" s="2">
        <f>salestable[[#This Row],[Sales]] * (1 - salestable[[#This Row],[Discount]])</f>
        <v>2.4351999999999996</v>
      </c>
      <c r="W382" s="2">
        <f>salestable[[#This Row],[Sales]] * salestable[[#This Row],[Discount]]</f>
        <v>9.7408000000000001</v>
      </c>
      <c r="X382">
        <f>YEAR(salestable[[#This Row],[Order Date]])</f>
        <v>2015</v>
      </c>
      <c r="Y382" t="str">
        <f>TEXT(salestable[[#This Row],[Order Date]],"MMMM")</f>
        <v>April</v>
      </c>
      <c r="Z382" t="str">
        <f>"Q"&amp;ROUNDUP(MONTH(salestable[[#This Row],[Order Date]])/3,0)</f>
        <v>Q2</v>
      </c>
      <c r="AA382" t="str">
        <f>TEXT(salestable[[#This Row],[Order Date]], "ddd")</f>
        <v>Tue</v>
      </c>
    </row>
    <row r="383" spans="1:27"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s="3">
        <v>7</v>
      </c>
      <c r="T383" s="4">
        <v>0</v>
      </c>
      <c r="U383" s="3">
        <v>25.48</v>
      </c>
      <c r="V383" s="2">
        <f>salestable[[#This Row],[Sales]] * (1 - salestable[[#This Row],[Discount]])</f>
        <v>50.96</v>
      </c>
      <c r="W383" s="2">
        <f>salestable[[#This Row],[Sales]] * salestable[[#This Row],[Discount]]</f>
        <v>0</v>
      </c>
      <c r="X383">
        <f>YEAR(salestable[[#This Row],[Order Date]])</f>
        <v>2016</v>
      </c>
      <c r="Y383" t="str">
        <f>TEXT(salestable[[#This Row],[Order Date]],"MMMM")</f>
        <v>October</v>
      </c>
      <c r="Z383" t="str">
        <f>"Q"&amp;ROUNDUP(MONTH(salestable[[#This Row],[Order Date]])/3,0)</f>
        <v>Q4</v>
      </c>
      <c r="AA383" t="str">
        <f>TEXT(salestable[[#This Row],[Order Date]], "ddd")</f>
        <v>Fri</v>
      </c>
    </row>
    <row r="384" spans="1:27"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s="3">
        <v>3</v>
      </c>
      <c r="T384" s="4">
        <v>0.2</v>
      </c>
      <c r="U384" s="3">
        <v>17.337599999999998</v>
      </c>
      <c r="V384" s="2">
        <f>salestable[[#This Row],[Sales]] * (1 - salestable[[#This Row],[Discount]])</f>
        <v>39.628800000000005</v>
      </c>
      <c r="W384" s="2">
        <f>salestable[[#This Row],[Sales]] * salestable[[#This Row],[Discount]]</f>
        <v>9.9072000000000013</v>
      </c>
      <c r="X384">
        <f>YEAR(salestable[[#This Row],[Order Date]])</f>
        <v>2016</v>
      </c>
      <c r="Y384" t="str">
        <f>TEXT(salestable[[#This Row],[Order Date]],"MMMM")</f>
        <v>October</v>
      </c>
      <c r="Z384" t="str">
        <f>"Q"&amp;ROUNDUP(MONTH(salestable[[#This Row],[Order Date]])/3,0)</f>
        <v>Q4</v>
      </c>
      <c r="AA384" t="str">
        <f>TEXT(salestable[[#This Row],[Order Date]], "ddd")</f>
        <v>Fri</v>
      </c>
    </row>
    <row r="385" spans="1:27"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s="3">
        <v>2</v>
      </c>
      <c r="T385" s="4">
        <v>0</v>
      </c>
      <c r="U385" s="3">
        <v>8.7989999999999995</v>
      </c>
      <c r="V385" s="2">
        <f>salestable[[#This Row],[Sales]] * (1 - salestable[[#This Row],[Discount]])</f>
        <v>41.9</v>
      </c>
      <c r="W385" s="2">
        <f>salestable[[#This Row],[Sales]] * salestable[[#This Row],[Discount]]</f>
        <v>0</v>
      </c>
      <c r="X385">
        <f>YEAR(salestable[[#This Row],[Order Date]])</f>
        <v>2015</v>
      </c>
      <c r="Y385" t="str">
        <f>TEXT(salestable[[#This Row],[Order Date]],"MMMM")</f>
        <v>June</v>
      </c>
      <c r="Z385" t="str">
        <f>"Q"&amp;ROUNDUP(MONTH(salestable[[#This Row],[Order Date]])/3,0)</f>
        <v>Q2</v>
      </c>
      <c r="AA385" t="str">
        <f>TEXT(salestable[[#This Row],[Order Date]], "ddd")</f>
        <v>Fri</v>
      </c>
    </row>
    <row r="386" spans="1:27"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s="3">
        <v>3</v>
      </c>
      <c r="T386" s="4">
        <v>0.45</v>
      </c>
      <c r="U386" s="3">
        <v>-157.0095</v>
      </c>
      <c r="V386" s="2">
        <f>salestable[[#This Row],[Sales]] * (1 - salestable[[#This Row],[Discount]])</f>
        <v>206.50162500000002</v>
      </c>
      <c r="W386" s="2">
        <f>salestable[[#This Row],[Sales]] * salestable[[#This Row],[Discount]]</f>
        <v>168.95587499999999</v>
      </c>
      <c r="X386">
        <f>YEAR(salestable[[#This Row],[Order Date]])</f>
        <v>2015</v>
      </c>
      <c r="Y386" t="str">
        <f>TEXT(salestable[[#This Row],[Order Date]],"MMMM")</f>
        <v>November</v>
      </c>
      <c r="Z386" t="str">
        <f>"Q"&amp;ROUNDUP(MONTH(salestable[[#This Row],[Order Date]])/3,0)</f>
        <v>Q4</v>
      </c>
      <c r="AA386" t="str">
        <f>TEXT(salestable[[#This Row],[Order Date]], "ddd")</f>
        <v>Fri</v>
      </c>
    </row>
    <row r="387" spans="1:27"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s="3">
        <v>3</v>
      </c>
      <c r="T387" s="4">
        <v>0.2</v>
      </c>
      <c r="U387" s="3">
        <v>-1.0497000000000001</v>
      </c>
      <c r="V387" s="2">
        <f>salestable[[#This Row],[Sales]] * (1 - salestable[[#This Row],[Discount]])</f>
        <v>67.180800000000005</v>
      </c>
      <c r="W387" s="2">
        <f>salestable[[#This Row],[Sales]] * salestable[[#This Row],[Discount]]</f>
        <v>16.795200000000001</v>
      </c>
      <c r="X387">
        <f>YEAR(salestable[[#This Row],[Order Date]])</f>
        <v>2015</v>
      </c>
      <c r="Y387" t="str">
        <f>TEXT(salestable[[#This Row],[Order Date]],"MMMM")</f>
        <v>November</v>
      </c>
      <c r="Z387" t="str">
        <f>"Q"&amp;ROUNDUP(MONTH(salestable[[#This Row],[Order Date]])/3,0)</f>
        <v>Q4</v>
      </c>
      <c r="AA387" t="str">
        <f>TEXT(salestable[[#This Row],[Order Date]], "ddd")</f>
        <v>Fri</v>
      </c>
    </row>
    <row r="388" spans="1:27"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s="3">
        <v>4</v>
      </c>
      <c r="T388" s="4">
        <v>0.7</v>
      </c>
      <c r="U388" s="3">
        <v>-337.63799999999998</v>
      </c>
      <c r="V388" s="2">
        <f>salestable[[#This Row],[Sales]] * (1 - salestable[[#This Row],[Discount]])</f>
        <v>144.70200000000003</v>
      </c>
      <c r="W388" s="2">
        <f>salestable[[#This Row],[Sales]] * salestable[[#This Row],[Discount]]</f>
        <v>337.63799999999998</v>
      </c>
      <c r="X388">
        <f>YEAR(salestable[[#This Row],[Order Date]])</f>
        <v>2015</v>
      </c>
      <c r="Y388" t="str">
        <f>TEXT(salestable[[#This Row],[Order Date]],"MMMM")</f>
        <v>December</v>
      </c>
      <c r="Z388" t="str">
        <f>"Q"&amp;ROUNDUP(MONTH(salestable[[#This Row],[Order Date]])/3,0)</f>
        <v>Q4</v>
      </c>
      <c r="AA388" t="str">
        <f>TEXT(salestable[[#This Row],[Order Date]], "ddd")</f>
        <v>Thu</v>
      </c>
    </row>
    <row r="389" spans="1:27"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s="3">
        <v>1</v>
      </c>
      <c r="T389" s="4">
        <v>0.2</v>
      </c>
      <c r="U389" s="3">
        <v>0.77700000000000002</v>
      </c>
      <c r="V389" s="2">
        <f>salestable[[#This Row],[Sales]] * (1 - salestable[[#This Row],[Discount]])</f>
        <v>2.3679999999999999</v>
      </c>
      <c r="W389" s="2">
        <f>salestable[[#This Row],[Sales]] * salestable[[#This Row],[Discount]]</f>
        <v>0.59199999999999997</v>
      </c>
      <c r="X389">
        <f>YEAR(salestable[[#This Row],[Order Date]])</f>
        <v>2015</v>
      </c>
      <c r="Y389" t="str">
        <f>TEXT(salestable[[#This Row],[Order Date]],"MMMM")</f>
        <v>December</v>
      </c>
      <c r="Z389" t="str">
        <f>"Q"&amp;ROUNDUP(MONTH(salestable[[#This Row],[Order Date]])/3,0)</f>
        <v>Q4</v>
      </c>
      <c r="AA389" t="str">
        <f>TEXT(salestable[[#This Row],[Order Date]], "ddd")</f>
        <v>Thu</v>
      </c>
    </row>
    <row r="390" spans="1:27"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s="3">
        <v>1</v>
      </c>
      <c r="T390" s="4">
        <v>0.2</v>
      </c>
      <c r="U390" s="3">
        <v>0.4264</v>
      </c>
      <c r="V390" s="2">
        <f>salestable[[#This Row],[Sales]] * (1 - salestable[[#This Row],[Discount]])</f>
        <v>2.0992000000000002</v>
      </c>
      <c r="W390" s="2">
        <f>salestable[[#This Row],[Sales]] * salestable[[#This Row],[Discount]]</f>
        <v>0.52480000000000004</v>
      </c>
      <c r="X390">
        <f>YEAR(salestable[[#This Row],[Order Date]])</f>
        <v>2014</v>
      </c>
      <c r="Y390" t="str">
        <f>TEXT(salestable[[#This Row],[Order Date]],"MMMM")</f>
        <v>November</v>
      </c>
      <c r="Z390" t="str">
        <f>"Q"&amp;ROUNDUP(MONTH(salestable[[#This Row],[Order Date]])/3,0)</f>
        <v>Q4</v>
      </c>
      <c r="AA390" t="str">
        <f>TEXT(salestable[[#This Row],[Order Date]], "ddd")</f>
        <v>Mon</v>
      </c>
    </row>
    <row r="391" spans="1:27"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s="3">
        <v>4</v>
      </c>
      <c r="T391" s="4">
        <v>0.2</v>
      </c>
      <c r="U391" s="3">
        <v>7.8840000000000003</v>
      </c>
      <c r="V391" s="2">
        <f>salestable[[#This Row],[Sales]] * (1 - salestable[[#This Row],[Discount]])</f>
        <v>18.687999999999999</v>
      </c>
      <c r="W391" s="2">
        <f>salestable[[#This Row],[Sales]] * salestable[[#This Row],[Discount]]</f>
        <v>4.6719999999999997</v>
      </c>
      <c r="X391">
        <f>YEAR(salestable[[#This Row],[Order Date]])</f>
        <v>2017</v>
      </c>
      <c r="Y391" t="str">
        <f>TEXT(salestable[[#This Row],[Order Date]],"MMMM")</f>
        <v>December</v>
      </c>
      <c r="Z391" t="str">
        <f>"Q"&amp;ROUNDUP(MONTH(salestable[[#This Row],[Order Date]])/3,0)</f>
        <v>Q4</v>
      </c>
      <c r="AA391" t="str">
        <f>TEXT(salestable[[#This Row],[Order Date]], "ddd")</f>
        <v>Mon</v>
      </c>
    </row>
    <row r="392" spans="1:27"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s="3">
        <v>2</v>
      </c>
      <c r="T392" s="4">
        <v>0</v>
      </c>
      <c r="U392" s="3">
        <v>13.5932</v>
      </c>
      <c r="V392" s="2">
        <f>salestable[[#This Row],[Sales]] * (1 - salestable[[#This Row],[Discount]])</f>
        <v>39.979999999999997</v>
      </c>
      <c r="W392" s="2">
        <f>salestable[[#This Row],[Sales]] * salestable[[#This Row],[Discount]]</f>
        <v>0</v>
      </c>
      <c r="X392">
        <f>YEAR(salestable[[#This Row],[Order Date]])</f>
        <v>2017</v>
      </c>
      <c r="Y392" t="str">
        <f>TEXT(salestable[[#This Row],[Order Date]],"MMMM")</f>
        <v>December</v>
      </c>
      <c r="Z392" t="str">
        <f>"Q"&amp;ROUNDUP(MONTH(salestable[[#This Row],[Order Date]])/3,0)</f>
        <v>Q4</v>
      </c>
      <c r="AA392" t="str">
        <f>TEXT(salestable[[#This Row],[Order Date]], "ddd")</f>
        <v>Mon</v>
      </c>
    </row>
    <row r="393" spans="1:27"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s="3">
        <v>2</v>
      </c>
      <c r="T393" s="4">
        <v>0.2</v>
      </c>
      <c r="U393" s="3">
        <v>27.7182</v>
      </c>
      <c r="V393" s="2">
        <f>salestable[[#This Row],[Sales]] * (1 - salestable[[#This Row],[Discount]])</f>
        <v>197.10720000000001</v>
      </c>
      <c r="W393" s="2">
        <f>salestable[[#This Row],[Sales]] * salestable[[#This Row],[Discount]]</f>
        <v>49.276800000000001</v>
      </c>
      <c r="X393">
        <f>YEAR(salestable[[#This Row],[Order Date]])</f>
        <v>2014</v>
      </c>
      <c r="Y393" t="str">
        <f>TEXT(salestable[[#This Row],[Order Date]],"MMMM")</f>
        <v>September</v>
      </c>
      <c r="Z393" t="str">
        <f>"Q"&amp;ROUNDUP(MONTH(salestable[[#This Row],[Order Date]])/3,0)</f>
        <v>Q3</v>
      </c>
      <c r="AA393" t="str">
        <f>TEXT(salestable[[#This Row],[Order Date]], "ddd")</f>
        <v>Sun</v>
      </c>
    </row>
    <row r="394" spans="1:27"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s="3">
        <v>3</v>
      </c>
      <c r="T394" s="4">
        <v>0</v>
      </c>
      <c r="U394" s="3">
        <v>701.98829999999998</v>
      </c>
      <c r="V394" s="2">
        <f>salestable[[#This Row],[Sales]] * (1 - salestable[[#This Row],[Discount]])</f>
        <v>1799.97</v>
      </c>
      <c r="W394" s="2">
        <f>salestable[[#This Row],[Sales]] * salestable[[#This Row],[Discount]]</f>
        <v>0</v>
      </c>
      <c r="X394">
        <f>YEAR(salestable[[#This Row],[Order Date]])</f>
        <v>2014</v>
      </c>
      <c r="Y394" t="str">
        <f>TEXT(salestable[[#This Row],[Order Date]],"MMMM")</f>
        <v>September</v>
      </c>
      <c r="Z394" t="str">
        <f>"Q"&amp;ROUNDUP(MONTH(salestable[[#This Row],[Order Date]])/3,0)</f>
        <v>Q3</v>
      </c>
      <c r="AA394" t="str">
        <f>TEXT(salestable[[#This Row],[Order Date]], "ddd")</f>
        <v>Sun</v>
      </c>
    </row>
    <row r="395" spans="1:27"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s="3">
        <v>3</v>
      </c>
      <c r="T395" s="4">
        <v>0.8</v>
      </c>
      <c r="U395" s="3">
        <v>-20.5623</v>
      </c>
      <c r="V395" s="2">
        <f>salestable[[#This Row],[Sales]] * (1 - salestable[[#This Row],[Discount]])</f>
        <v>2.4923999999999995</v>
      </c>
      <c r="W395" s="2">
        <f>salestable[[#This Row],[Sales]] * salestable[[#This Row],[Discount]]</f>
        <v>9.9695999999999998</v>
      </c>
      <c r="X395">
        <f>YEAR(salestable[[#This Row],[Order Date]])</f>
        <v>2014</v>
      </c>
      <c r="Y395" t="str">
        <f>TEXT(salestable[[#This Row],[Order Date]],"MMMM")</f>
        <v>June</v>
      </c>
      <c r="Z395" t="str">
        <f>"Q"&amp;ROUNDUP(MONTH(salestable[[#This Row],[Order Date]])/3,0)</f>
        <v>Q2</v>
      </c>
      <c r="AA395" t="str">
        <f>TEXT(salestable[[#This Row],[Order Date]], "ddd")</f>
        <v>Sat</v>
      </c>
    </row>
    <row r="396" spans="1:27"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s="3">
        <v>3</v>
      </c>
      <c r="T396" s="4">
        <v>0.2</v>
      </c>
      <c r="U396" s="3">
        <v>25.579799999999999</v>
      </c>
      <c r="V396" s="2">
        <f>salestable[[#This Row],[Sales]] * (1 - salestable[[#This Row],[Discount]])</f>
        <v>60.633600000000001</v>
      </c>
      <c r="W396" s="2">
        <f>salestable[[#This Row],[Sales]] * salestable[[#This Row],[Discount]]</f>
        <v>15.1584</v>
      </c>
      <c r="X396">
        <f>YEAR(salestable[[#This Row],[Order Date]])</f>
        <v>2017</v>
      </c>
      <c r="Y396" t="str">
        <f>TEXT(salestable[[#This Row],[Order Date]],"MMMM")</f>
        <v>June</v>
      </c>
      <c r="Z396" t="str">
        <f>"Q"&amp;ROUNDUP(MONTH(salestable[[#This Row],[Order Date]])/3,0)</f>
        <v>Q2</v>
      </c>
      <c r="AA396" t="str">
        <f>TEXT(salestable[[#This Row],[Order Date]], "ddd")</f>
        <v>Fri</v>
      </c>
    </row>
    <row r="397" spans="1:27"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s="3">
        <v>2</v>
      </c>
      <c r="T397" s="4">
        <v>0</v>
      </c>
      <c r="U397" s="3">
        <v>9.4923999999999999</v>
      </c>
      <c r="V397" s="2">
        <f>salestable[[#This Row],[Sales]] * (1 - salestable[[#This Row],[Discount]])</f>
        <v>49.96</v>
      </c>
      <c r="W397" s="2">
        <f>salestable[[#This Row],[Sales]] * salestable[[#This Row],[Discount]]</f>
        <v>0</v>
      </c>
      <c r="X397">
        <f>YEAR(salestable[[#This Row],[Order Date]])</f>
        <v>2017</v>
      </c>
      <c r="Y397" t="str">
        <f>TEXT(salestable[[#This Row],[Order Date]],"MMMM")</f>
        <v>October</v>
      </c>
      <c r="Z397" t="str">
        <f>"Q"&amp;ROUNDUP(MONTH(salestable[[#This Row],[Order Date]])/3,0)</f>
        <v>Q4</v>
      </c>
      <c r="AA397" t="str">
        <f>TEXT(salestable[[#This Row],[Order Date]], "ddd")</f>
        <v>Tue</v>
      </c>
    </row>
    <row r="398" spans="1:27"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s="3">
        <v>2</v>
      </c>
      <c r="T398" s="4">
        <v>0</v>
      </c>
      <c r="U398" s="3">
        <v>6.2207999999999997</v>
      </c>
      <c r="V398" s="2">
        <f>salestable[[#This Row],[Sales]] * (1 - salestable[[#This Row],[Discount]])</f>
        <v>12.96</v>
      </c>
      <c r="W398" s="2">
        <f>salestable[[#This Row],[Sales]] * salestable[[#This Row],[Discount]]</f>
        <v>0</v>
      </c>
      <c r="X398">
        <f>YEAR(salestable[[#This Row],[Order Date]])</f>
        <v>2017</v>
      </c>
      <c r="Y398" t="str">
        <f>TEXT(salestable[[#This Row],[Order Date]],"MMMM")</f>
        <v>October</v>
      </c>
      <c r="Z398" t="str">
        <f>"Q"&amp;ROUNDUP(MONTH(salestable[[#This Row],[Order Date]])/3,0)</f>
        <v>Q4</v>
      </c>
      <c r="AA398" t="str">
        <f>TEXT(salestable[[#This Row],[Order Date]], "ddd")</f>
        <v>Tue</v>
      </c>
    </row>
    <row r="399" spans="1:27"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s="3">
        <v>4</v>
      </c>
      <c r="T399" s="4">
        <v>0</v>
      </c>
      <c r="U399" s="3">
        <v>21.036000000000001</v>
      </c>
      <c r="V399" s="2">
        <f>salestable[[#This Row],[Sales]] * (1 - salestable[[#This Row],[Discount]])</f>
        <v>70.12</v>
      </c>
      <c r="W399" s="2">
        <f>salestable[[#This Row],[Sales]] * salestable[[#This Row],[Discount]]</f>
        <v>0</v>
      </c>
      <c r="X399">
        <f>YEAR(salestable[[#This Row],[Order Date]])</f>
        <v>2015</v>
      </c>
      <c r="Y399" t="str">
        <f>TEXT(salestable[[#This Row],[Order Date]],"MMMM")</f>
        <v>October</v>
      </c>
      <c r="Z399" t="str">
        <f>"Q"&amp;ROUNDUP(MONTH(salestable[[#This Row],[Order Date]])/3,0)</f>
        <v>Q4</v>
      </c>
      <c r="AA399" t="str">
        <f>TEXT(salestable[[#This Row],[Order Date]], "ddd")</f>
        <v>Sat</v>
      </c>
    </row>
    <row r="400" spans="1:27"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s="3">
        <v>3</v>
      </c>
      <c r="T400" s="4">
        <v>0.2</v>
      </c>
      <c r="U400" s="3">
        <v>3.5952000000000002</v>
      </c>
      <c r="V400" s="2">
        <f>salestable[[#This Row],[Sales]] * (1 - salestable[[#This Row],[Discount]])</f>
        <v>28.761600000000001</v>
      </c>
      <c r="W400" s="2">
        <f>salestable[[#This Row],[Sales]] * salestable[[#This Row],[Discount]]</f>
        <v>7.1904000000000003</v>
      </c>
      <c r="X400">
        <f>YEAR(salestable[[#This Row],[Order Date]])</f>
        <v>2016</v>
      </c>
      <c r="Y400" t="str">
        <f>TEXT(salestable[[#This Row],[Order Date]],"MMMM")</f>
        <v>September</v>
      </c>
      <c r="Z400" t="str">
        <f>"Q"&amp;ROUNDUP(MONTH(salestable[[#This Row],[Order Date]])/3,0)</f>
        <v>Q3</v>
      </c>
      <c r="AA400" t="str">
        <f>TEXT(salestable[[#This Row],[Order Date]], "ddd")</f>
        <v>Thu</v>
      </c>
    </row>
    <row r="401" spans="1:27"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s="3">
        <v>4</v>
      </c>
      <c r="T401" s="4">
        <v>0.32</v>
      </c>
      <c r="U401" s="3">
        <v>-317.15280000000001</v>
      </c>
      <c r="V401" s="2">
        <f>salestable[[#This Row],[Sales]] * (1 - salestable[[#This Row],[Discount]])</f>
        <v>1629.4606079999999</v>
      </c>
      <c r="W401" s="2">
        <f>salestable[[#This Row],[Sales]] * salestable[[#This Row],[Discount]]</f>
        <v>766.80499200000008</v>
      </c>
      <c r="X401">
        <f>YEAR(salestable[[#This Row],[Order Date]])</f>
        <v>2016</v>
      </c>
      <c r="Y401" t="str">
        <f>TEXT(salestable[[#This Row],[Order Date]],"MMMM")</f>
        <v>September</v>
      </c>
      <c r="Z401" t="str">
        <f>"Q"&amp;ROUNDUP(MONTH(salestable[[#This Row],[Order Date]])/3,0)</f>
        <v>Q3</v>
      </c>
      <c r="AA401" t="str">
        <f>TEXT(salestable[[#This Row],[Order Date]], "ddd")</f>
        <v>Thu</v>
      </c>
    </row>
    <row r="402" spans="1:27"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s="3">
        <v>4</v>
      </c>
      <c r="T402" s="4">
        <v>0.2</v>
      </c>
      <c r="U402" s="3">
        <v>-32.783999999999999</v>
      </c>
      <c r="V402" s="2">
        <f>salestable[[#This Row],[Sales]] * (1 - salestable[[#This Row],[Discount]])</f>
        <v>104.9088</v>
      </c>
      <c r="W402" s="2">
        <f>salestable[[#This Row],[Sales]] * salestable[[#This Row],[Discount]]</f>
        <v>26.2272</v>
      </c>
      <c r="X402">
        <f>YEAR(salestable[[#This Row],[Order Date]])</f>
        <v>2016</v>
      </c>
      <c r="Y402" t="str">
        <f>TEXT(salestable[[#This Row],[Order Date]],"MMMM")</f>
        <v>September</v>
      </c>
      <c r="Z402" t="str">
        <f>"Q"&amp;ROUNDUP(MONTH(salestable[[#This Row],[Order Date]])/3,0)</f>
        <v>Q3</v>
      </c>
      <c r="AA402" t="str">
        <f>TEXT(salestable[[#This Row],[Order Date]], "ddd")</f>
        <v>Thu</v>
      </c>
    </row>
    <row r="403" spans="1:27"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s="3">
        <v>2</v>
      </c>
      <c r="T403" s="4">
        <v>0.2</v>
      </c>
      <c r="U403" s="3">
        <v>0.7198</v>
      </c>
      <c r="V403" s="2">
        <f>salestable[[#This Row],[Sales]] * (1 - salestable[[#This Row],[Discount]])</f>
        <v>46.067200000000007</v>
      </c>
      <c r="W403" s="2">
        <f>salestable[[#This Row],[Sales]] * salestable[[#This Row],[Discount]]</f>
        <v>11.516800000000002</v>
      </c>
      <c r="X403">
        <f>YEAR(salestable[[#This Row],[Order Date]])</f>
        <v>2016</v>
      </c>
      <c r="Y403" t="str">
        <f>TEXT(salestable[[#This Row],[Order Date]],"MMMM")</f>
        <v>September</v>
      </c>
      <c r="Z403" t="str">
        <f>"Q"&amp;ROUNDUP(MONTH(salestable[[#This Row],[Order Date]])/3,0)</f>
        <v>Q3</v>
      </c>
      <c r="AA403" t="str">
        <f>TEXT(salestable[[#This Row],[Order Date]], "ddd")</f>
        <v>Thu</v>
      </c>
    </row>
    <row r="404" spans="1:27"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s="3">
        <v>2</v>
      </c>
      <c r="T404" s="4">
        <v>0.2</v>
      </c>
      <c r="U404" s="3">
        <v>3.4683999999999999</v>
      </c>
      <c r="V404" s="2">
        <f>salestable[[#This Row],[Sales]] * (1 - salestable[[#This Row],[Discount]])</f>
        <v>7.6543999999999999</v>
      </c>
      <c r="W404" s="2">
        <f>salestable[[#This Row],[Sales]] * salestable[[#This Row],[Discount]]</f>
        <v>1.9136</v>
      </c>
      <c r="X404">
        <f>YEAR(salestable[[#This Row],[Order Date]])</f>
        <v>2014</v>
      </c>
      <c r="Y404" t="str">
        <f>TEXT(salestable[[#This Row],[Order Date]],"MMMM")</f>
        <v>December</v>
      </c>
      <c r="Z404" t="str">
        <f>"Q"&amp;ROUNDUP(MONTH(salestable[[#This Row],[Order Date]])/3,0)</f>
        <v>Q4</v>
      </c>
      <c r="AA404" t="str">
        <f>TEXT(salestable[[#This Row],[Order Date]], "ddd")</f>
        <v>Wed</v>
      </c>
    </row>
    <row r="405" spans="1:27"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s="3">
        <v>6</v>
      </c>
      <c r="T405" s="4">
        <v>0.2</v>
      </c>
      <c r="U405" s="3">
        <v>9.7680000000000007</v>
      </c>
      <c r="V405" s="2">
        <f>salestable[[#This Row],[Sales]] * (1 - salestable[[#This Row],[Discount]])</f>
        <v>31.257600000000004</v>
      </c>
      <c r="W405" s="2">
        <f>salestable[[#This Row],[Sales]] * salestable[[#This Row],[Discount]]</f>
        <v>7.8144000000000009</v>
      </c>
      <c r="X405">
        <f>YEAR(salestable[[#This Row],[Order Date]])</f>
        <v>2014</v>
      </c>
      <c r="Y405" t="str">
        <f>TEXT(salestable[[#This Row],[Order Date]],"MMMM")</f>
        <v>April</v>
      </c>
      <c r="Z405" t="str">
        <f>"Q"&amp;ROUNDUP(MONTH(salestable[[#This Row],[Order Date]])/3,0)</f>
        <v>Q2</v>
      </c>
      <c r="AA405" t="str">
        <f>TEXT(salestable[[#This Row],[Order Date]], "ddd")</f>
        <v>Wed</v>
      </c>
    </row>
    <row r="406" spans="1:27"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s="3">
        <v>3</v>
      </c>
      <c r="T406" s="4">
        <v>0</v>
      </c>
      <c r="U406" s="3">
        <v>9.6957000000000004</v>
      </c>
      <c r="V406" s="2">
        <f>salestable[[#This Row],[Sales]] * (1 - salestable[[#This Row],[Discount]])</f>
        <v>35.909999999999997</v>
      </c>
      <c r="W406" s="2">
        <f>salestable[[#This Row],[Sales]] * salestable[[#This Row],[Discount]]</f>
        <v>0</v>
      </c>
      <c r="X406">
        <f>YEAR(salestable[[#This Row],[Order Date]])</f>
        <v>2017</v>
      </c>
      <c r="Y406" t="str">
        <f>TEXT(salestable[[#This Row],[Order Date]],"MMMM")</f>
        <v>December</v>
      </c>
      <c r="Z406" t="str">
        <f>"Q"&amp;ROUNDUP(MONTH(salestable[[#This Row],[Order Date]])/3,0)</f>
        <v>Q4</v>
      </c>
      <c r="AA406" t="str">
        <f>TEXT(salestable[[#This Row],[Order Date]], "ddd")</f>
        <v>Sun</v>
      </c>
    </row>
    <row r="407" spans="1:27"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s="3">
        <v>5</v>
      </c>
      <c r="T407" s="4">
        <v>0</v>
      </c>
      <c r="U407" s="3">
        <v>37.789499999999997</v>
      </c>
      <c r="V407" s="2">
        <f>salestable[[#This Row],[Sales]] * (1 - salestable[[#This Row],[Discount]])</f>
        <v>179.95</v>
      </c>
      <c r="W407" s="2">
        <f>salestable[[#This Row],[Sales]] * salestable[[#This Row],[Discount]]</f>
        <v>0</v>
      </c>
      <c r="X407">
        <f>YEAR(salestable[[#This Row],[Order Date]])</f>
        <v>2017</v>
      </c>
      <c r="Y407" t="str">
        <f>TEXT(salestable[[#This Row],[Order Date]],"MMMM")</f>
        <v>December</v>
      </c>
      <c r="Z407" t="str">
        <f>"Q"&amp;ROUNDUP(MONTH(salestable[[#This Row],[Order Date]])/3,0)</f>
        <v>Q4</v>
      </c>
      <c r="AA407" t="str">
        <f>TEXT(salestable[[#This Row],[Order Date]], "ddd")</f>
        <v>Fri</v>
      </c>
    </row>
    <row r="408" spans="1:27"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s="3">
        <v>3</v>
      </c>
      <c r="T408" s="4">
        <v>0.2</v>
      </c>
      <c r="U408" s="3">
        <v>434.99130000000002</v>
      </c>
      <c r="V408" s="2">
        <f>salestable[[#This Row],[Sales]] * (1 - salestable[[#This Row],[Discount]])</f>
        <v>959.98080000000016</v>
      </c>
      <c r="W408" s="2">
        <f>salestable[[#This Row],[Sales]] * salestable[[#This Row],[Discount]]</f>
        <v>239.99520000000004</v>
      </c>
      <c r="X408">
        <f>YEAR(salestable[[#This Row],[Order Date]])</f>
        <v>2017</v>
      </c>
      <c r="Y408" t="str">
        <f>TEXT(salestable[[#This Row],[Order Date]],"MMMM")</f>
        <v>December</v>
      </c>
      <c r="Z408" t="str">
        <f>"Q"&amp;ROUNDUP(MONTH(salestable[[#This Row],[Order Date]])/3,0)</f>
        <v>Q4</v>
      </c>
      <c r="AA408" t="str">
        <f>TEXT(salestable[[#This Row],[Order Date]], "ddd")</f>
        <v>Fri</v>
      </c>
    </row>
    <row r="409" spans="1:27"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s="3">
        <v>5</v>
      </c>
      <c r="T409" s="4">
        <v>0</v>
      </c>
      <c r="U409" s="3">
        <v>13.3035</v>
      </c>
      <c r="V409" s="2">
        <f>salestable[[#This Row],[Sales]] * (1 - salestable[[#This Row],[Discount]])</f>
        <v>27.15</v>
      </c>
      <c r="W409" s="2">
        <f>salestable[[#This Row],[Sales]] * salestable[[#This Row],[Discount]]</f>
        <v>0</v>
      </c>
      <c r="X409">
        <f>YEAR(salestable[[#This Row],[Order Date]])</f>
        <v>2017</v>
      </c>
      <c r="Y409" t="str">
        <f>TEXT(salestable[[#This Row],[Order Date]],"MMMM")</f>
        <v>December</v>
      </c>
      <c r="Z409" t="str">
        <f>"Q"&amp;ROUNDUP(MONTH(salestable[[#This Row],[Order Date]])/3,0)</f>
        <v>Q4</v>
      </c>
      <c r="AA409" t="str">
        <f>TEXT(salestable[[#This Row],[Order Date]], "ddd")</f>
        <v>Fri</v>
      </c>
    </row>
    <row r="410" spans="1:27"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s="3">
        <v>7</v>
      </c>
      <c r="T410" s="4">
        <v>0.2</v>
      </c>
      <c r="U410" s="3">
        <v>-112.95269999999999</v>
      </c>
      <c r="V410" s="2">
        <f>salestable[[#This Row],[Sales]] * (1 - salestable[[#This Row],[Discount]])</f>
        <v>803.2192</v>
      </c>
      <c r="W410" s="2">
        <f>salestable[[#This Row],[Sales]] * salestable[[#This Row],[Discount]]</f>
        <v>200.8048</v>
      </c>
      <c r="X410">
        <f>YEAR(salestable[[#This Row],[Order Date]])</f>
        <v>2017</v>
      </c>
      <c r="Y410" t="str">
        <f>TEXT(salestable[[#This Row],[Order Date]],"MMMM")</f>
        <v>December</v>
      </c>
      <c r="Z410" t="str">
        <f>"Q"&amp;ROUNDUP(MONTH(salestable[[#This Row],[Order Date]])/3,0)</f>
        <v>Q4</v>
      </c>
      <c r="AA410" t="str">
        <f>TEXT(salestable[[#This Row],[Order Date]], "ddd")</f>
        <v>Fri</v>
      </c>
    </row>
    <row r="411" spans="1:27"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s="3">
        <v>1</v>
      </c>
      <c r="T411" s="4">
        <v>0</v>
      </c>
      <c r="U411" s="3">
        <v>4.6463999999999999</v>
      </c>
      <c r="V411" s="2">
        <f>salestable[[#This Row],[Sales]] * (1 - salestable[[#This Row],[Discount]])</f>
        <v>9.68</v>
      </c>
      <c r="W411" s="2">
        <f>salestable[[#This Row],[Sales]] * salestable[[#This Row],[Discount]]</f>
        <v>0</v>
      </c>
      <c r="X411">
        <f>YEAR(salestable[[#This Row],[Order Date]])</f>
        <v>2017</v>
      </c>
      <c r="Y411" t="str">
        <f>TEXT(salestable[[#This Row],[Order Date]],"MMMM")</f>
        <v>December</v>
      </c>
      <c r="Z411" t="str">
        <f>"Q"&amp;ROUNDUP(MONTH(salestable[[#This Row],[Order Date]])/3,0)</f>
        <v>Q4</v>
      </c>
      <c r="AA411" t="str">
        <f>TEXT(salestable[[#This Row],[Order Date]], "ddd")</f>
        <v>Fri</v>
      </c>
    </row>
    <row r="412" spans="1:27"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s="3">
        <v>9</v>
      </c>
      <c r="T412" s="4">
        <v>0</v>
      </c>
      <c r="U412" s="3">
        <v>13.608000000000001</v>
      </c>
      <c r="V412" s="2">
        <f>salestable[[#This Row],[Sales]] * (1 - salestable[[#This Row],[Discount]])</f>
        <v>28.35</v>
      </c>
      <c r="W412" s="2">
        <f>salestable[[#This Row],[Sales]] * salestable[[#This Row],[Discount]]</f>
        <v>0</v>
      </c>
      <c r="X412">
        <f>YEAR(salestable[[#This Row],[Order Date]])</f>
        <v>2017</v>
      </c>
      <c r="Y412" t="str">
        <f>TEXT(salestable[[#This Row],[Order Date]],"MMMM")</f>
        <v>December</v>
      </c>
      <c r="Z412" t="str">
        <f>"Q"&amp;ROUNDUP(MONTH(salestable[[#This Row],[Order Date]])/3,0)</f>
        <v>Q4</v>
      </c>
      <c r="AA412" t="str">
        <f>TEXT(salestable[[#This Row],[Order Date]], "ddd")</f>
        <v>Fri</v>
      </c>
    </row>
    <row r="413" spans="1:27"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s="3">
        <v>1</v>
      </c>
      <c r="T413" s="4">
        <v>0</v>
      </c>
      <c r="U413" s="3">
        <v>27.430199999999999</v>
      </c>
      <c r="V413" s="2">
        <f>salestable[[#This Row],[Sales]] * (1 - salestable[[#This Row],[Discount]])</f>
        <v>55.98</v>
      </c>
      <c r="W413" s="2">
        <f>salestable[[#This Row],[Sales]] * salestable[[#This Row],[Discount]]</f>
        <v>0</v>
      </c>
      <c r="X413">
        <f>YEAR(salestable[[#This Row],[Order Date]])</f>
        <v>2017</v>
      </c>
      <c r="Y413" t="str">
        <f>TEXT(salestable[[#This Row],[Order Date]],"MMMM")</f>
        <v>December</v>
      </c>
      <c r="Z413" t="str">
        <f>"Q"&amp;ROUNDUP(MONTH(salestable[[#This Row],[Order Date]])/3,0)</f>
        <v>Q4</v>
      </c>
      <c r="AA413" t="str">
        <f>TEXT(salestable[[#This Row],[Order Date]], "ddd")</f>
        <v>Fri</v>
      </c>
    </row>
    <row r="414" spans="1:27"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s="3">
        <v>13</v>
      </c>
      <c r="T414" s="4">
        <v>0.15</v>
      </c>
      <c r="U414" s="3">
        <v>31.454799999999999</v>
      </c>
      <c r="V414" s="2">
        <f>salestable[[#This Row],[Sales]] * (1 - salestable[[#This Row],[Discount]])</f>
        <v>1136.30465</v>
      </c>
      <c r="W414" s="2">
        <f>salestable[[#This Row],[Sales]] * salestable[[#This Row],[Discount]]</f>
        <v>200.52435</v>
      </c>
      <c r="X414">
        <f>YEAR(salestable[[#This Row],[Order Date]])</f>
        <v>2017</v>
      </c>
      <c r="Y414" t="str">
        <f>TEXT(salestable[[#This Row],[Order Date]],"MMMM")</f>
        <v>December</v>
      </c>
      <c r="Z414" t="str">
        <f>"Q"&amp;ROUNDUP(MONTH(salestable[[#This Row],[Order Date]])/3,0)</f>
        <v>Q4</v>
      </c>
      <c r="AA414" t="str">
        <f>TEXT(salestable[[#This Row],[Order Date]], "ddd")</f>
        <v>Fri</v>
      </c>
    </row>
    <row r="415" spans="1:27"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s="3">
        <v>2</v>
      </c>
      <c r="T415" s="4">
        <v>0.2</v>
      </c>
      <c r="U415" s="3">
        <v>-18.454799999999999</v>
      </c>
      <c r="V415" s="2">
        <f>salestable[[#This Row],[Sales]] * (1 - salestable[[#This Row],[Discount]])</f>
        <v>90.854399999999998</v>
      </c>
      <c r="W415" s="2">
        <f>salestable[[#This Row],[Sales]] * salestable[[#This Row],[Discount]]</f>
        <v>22.7136</v>
      </c>
      <c r="X415">
        <f>YEAR(salestable[[#This Row],[Order Date]])</f>
        <v>2017</v>
      </c>
      <c r="Y415" t="str">
        <f>TEXT(salestable[[#This Row],[Order Date]],"MMMM")</f>
        <v>December</v>
      </c>
      <c r="Z415" t="str">
        <f>"Q"&amp;ROUNDUP(MONTH(salestable[[#This Row],[Order Date]])/3,0)</f>
        <v>Q4</v>
      </c>
      <c r="AA415" t="str">
        <f>TEXT(salestable[[#This Row],[Order Date]], "ddd")</f>
        <v>Fri</v>
      </c>
    </row>
    <row r="416" spans="1:27"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s="3">
        <v>7</v>
      </c>
      <c r="T416" s="4">
        <v>0</v>
      </c>
      <c r="U416" s="3">
        <v>65.734200000000001</v>
      </c>
      <c r="V416" s="2">
        <f>salestable[[#This Row],[Sales]] * (1 - salestable[[#This Row],[Discount]])</f>
        <v>139.86000000000001</v>
      </c>
      <c r="W416" s="2">
        <f>salestable[[#This Row],[Sales]] * salestable[[#This Row],[Discount]]</f>
        <v>0</v>
      </c>
      <c r="X416">
        <f>YEAR(salestable[[#This Row],[Order Date]])</f>
        <v>2017</v>
      </c>
      <c r="Y416" t="str">
        <f>TEXT(salestable[[#This Row],[Order Date]],"MMMM")</f>
        <v>November</v>
      </c>
      <c r="Z416" t="str">
        <f>"Q"&amp;ROUNDUP(MONTH(salestable[[#This Row],[Order Date]])/3,0)</f>
        <v>Q4</v>
      </c>
      <c r="AA416" t="str">
        <f>TEXT(salestable[[#This Row],[Order Date]], "ddd")</f>
        <v>Fri</v>
      </c>
    </row>
    <row r="417" spans="1:27"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s="3">
        <v>4</v>
      </c>
      <c r="T417" s="4">
        <v>0.2</v>
      </c>
      <c r="U417" s="3">
        <v>26.874400000000001</v>
      </c>
      <c r="V417" s="2">
        <f>salestable[[#This Row],[Sales]] * (1 - salestable[[#This Row],[Discount]])</f>
        <v>245.70880000000002</v>
      </c>
      <c r="W417" s="2">
        <f>salestable[[#This Row],[Sales]] * salestable[[#This Row],[Discount]]</f>
        <v>61.427200000000006</v>
      </c>
      <c r="X417">
        <f>YEAR(salestable[[#This Row],[Order Date]])</f>
        <v>2017</v>
      </c>
      <c r="Y417" t="str">
        <f>TEXT(salestable[[#This Row],[Order Date]],"MMMM")</f>
        <v>November</v>
      </c>
      <c r="Z417" t="str">
        <f>"Q"&amp;ROUNDUP(MONTH(salestable[[#This Row],[Order Date]])/3,0)</f>
        <v>Q4</v>
      </c>
      <c r="AA417" t="str">
        <f>TEXT(salestable[[#This Row],[Order Date]], "ddd")</f>
        <v>Fri</v>
      </c>
    </row>
    <row r="418" spans="1:27"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s="3">
        <v>8</v>
      </c>
      <c r="T418" s="4">
        <v>0</v>
      </c>
      <c r="U418" s="3">
        <v>25.898399999999999</v>
      </c>
      <c r="V418" s="2">
        <f>salestable[[#This Row],[Sales]] * (1 - salestable[[#This Row],[Discount]])</f>
        <v>95.92</v>
      </c>
      <c r="W418" s="2">
        <f>salestable[[#This Row],[Sales]] * salestable[[#This Row],[Discount]]</f>
        <v>0</v>
      </c>
      <c r="X418">
        <f>YEAR(salestable[[#This Row],[Order Date]])</f>
        <v>2017</v>
      </c>
      <c r="Y418" t="str">
        <f>TEXT(salestable[[#This Row],[Order Date]],"MMMM")</f>
        <v>June</v>
      </c>
      <c r="Z418" t="str">
        <f>"Q"&amp;ROUNDUP(MONTH(salestable[[#This Row],[Order Date]])/3,0)</f>
        <v>Q2</v>
      </c>
      <c r="AA418" t="str">
        <f>TEXT(salestable[[#This Row],[Order Date]], "ddd")</f>
        <v>Sat</v>
      </c>
    </row>
    <row r="419" spans="1:27"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s="3">
        <v>5</v>
      </c>
      <c r="T419" s="4">
        <v>0.2</v>
      </c>
      <c r="U419" s="3">
        <v>38.380000000000003</v>
      </c>
      <c r="V419" s="2">
        <f>salestable[[#This Row],[Sales]] * (1 - salestable[[#This Row],[Discount]])</f>
        <v>307.04000000000002</v>
      </c>
      <c r="W419" s="2">
        <f>salestable[[#This Row],[Sales]] * salestable[[#This Row],[Discount]]</f>
        <v>76.760000000000005</v>
      </c>
      <c r="X419">
        <f>YEAR(salestable[[#This Row],[Order Date]])</f>
        <v>2016</v>
      </c>
      <c r="Y419" t="str">
        <f>TEXT(salestable[[#This Row],[Order Date]],"MMMM")</f>
        <v>April</v>
      </c>
      <c r="Z419" t="str">
        <f>"Q"&amp;ROUNDUP(MONTH(salestable[[#This Row],[Order Date]])/3,0)</f>
        <v>Q2</v>
      </c>
      <c r="AA419" t="str">
        <f>TEXT(salestable[[#This Row],[Order Date]], "ddd")</f>
        <v>Thu</v>
      </c>
    </row>
    <row r="420" spans="1:27"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s="3">
        <v>1</v>
      </c>
      <c r="T420" s="4">
        <v>0</v>
      </c>
      <c r="U420" s="3">
        <v>2.8321999999999998</v>
      </c>
      <c r="V420" s="2">
        <f>salestable[[#This Row],[Sales]] * (1 - salestable[[#This Row],[Discount]])</f>
        <v>5.78</v>
      </c>
      <c r="W420" s="2">
        <f>salestable[[#This Row],[Sales]] * salestable[[#This Row],[Discount]]</f>
        <v>0</v>
      </c>
      <c r="X420">
        <f>YEAR(salestable[[#This Row],[Order Date]])</f>
        <v>2017</v>
      </c>
      <c r="Y420" t="str">
        <f>TEXT(salestable[[#This Row],[Order Date]],"MMMM")</f>
        <v>November</v>
      </c>
      <c r="Z420" t="str">
        <f>"Q"&amp;ROUNDUP(MONTH(salestable[[#This Row],[Order Date]])/3,0)</f>
        <v>Q4</v>
      </c>
      <c r="AA420" t="str">
        <f>TEXT(salestable[[#This Row],[Order Date]], "ddd")</f>
        <v>Mon</v>
      </c>
    </row>
    <row r="421" spans="1:27"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s="3">
        <v>4</v>
      </c>
      <c r="T421" s="4">
        <v>0</v>
      </c>
      <c r="U421" s="3">
        <v>2.7027999999999999</v>
      </c>
      <c r="V421" s="2">
        <f>salestable[[#This Row],[Sales]] * (1 - salestable[[#This Row],[Discount]])</f>
        <v>9.32</v>
      </c>
      <c r="W421" s="2">
        <f>salestable[[#This Row],[Sales]] * salestable[[#This Row],[Discount]]</f>
        <v>0</v>
      </c>
      <c r="X421">
        <f>YEAR(salestable[[#This Row],[Order Date]])</f>
        <v>2017</v>
      </c>
      <c r="Y421" t="str">
        <f>TEXT(salestable[[#This Row],[Order Date]],"MMMM")</f>
        <v>March</v>
      </c>
      <c r="Z421" t="str">
        <f>"Q"&amp;ROUNDUP(MONTH(salestable[[#This Row],[Order Date]])/3,0)</f>
        <v>Q1</v>
      </c>
      <c r="AA421" t="str">
        <f>TEXT(salestable[[#This Row],[Order Date]], "ddd")</f>
        <v>Sat</v>
      </c>
    </row>
    <row r="422" spans="1:27"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s="3">
        <v>1</v>
      </c>
      <c r="T422" s="4">
        <v>0</v>
      </c>
      <c r="U422" s="3">
        <v>7.0149999999999997</v>
      </c>
      <c r="V422" s="2">
        <f>salestable[[#This Row],[Sales]] * (1 - salestable[[#This Row],[Discount]])</f>
        <v>15.25</v>
      </c>
      <c r="W422" s="2">
        <f>salestable[[#This Row],[Sales]] * salestable[[#This Row],[Discount]]</f>
        <v>0</v>
      </c>
      <c r="X422">
        <f>YEAR(salestable[[#This Row],[Order Date]])</f>
        <v>2017</v>
      </c>
      <c r="Y422" t="str">
        <f>TEXT(salestable[[#This Row],[Order Date]],"MMMM")</f>
        <v>March</v>
      </c>
      <c r="Z422" t="str">
        <f>"Q"&amp;ROUNDUP(MONTH(salestable[[#This Row],[Order Date]])/3,0)</f>
        <v>Q1</v>
      </c>
      <c r="AA422" t="str">
        <f>TEXT(salestable[[#This Row],[Order Date]], "ddd")</f>
        <v>Sat</v>
      </c>
    </row>
    <row r="423" spans="1:27"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s="3">
        <v>6</v>
      </c>
      <c r="T423" s="4">
        <v>0.2</v>
      </c>
      <c r="U423" s="3">
        <v>56.566200000000002</v>
      </c>
      <c r="V423" s="2">
        <f>salestable[[#This Row],[Sales]] * (1 - salestable[[#This Row],[Discount]])</f>
        <v>157.40160000000003</v>
      </c>
      <c r="W423" s="2">
        <f>salestable[[#This Row],[Sales]] * salestable[[#This Row],[Discount]]</f>
        <v>39.350400000000008</v>
      </c>
      <c r="X423">
        <f>YEAR(salestable[[#This Row],[Order Date]])</f>
        <v>2014</v>
      </c>
      <c r="Y423" t="str">
        <f>TEXT(salestable[[#This Row],[Order Date]],"MMMM")</f>
        <v>June</v>
      </c>
      <c r="Z423" t="str">
        <f>"Q"&amp;ROUNDUP(MONTH(salestable[[#This Row],[Order Date]])/3,0)</f>
        <v>Q2</v>
      </c>
      <c r="AA423" t="str">
        <f>TEXT(salestable[[#This Row],[Order Date]], "ddd")</f>
        <v>Sun</v>
      </c>
    </row>
    <row r="424" spans="1:27"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s="3">
        <v>4</v>
      </c>
      <c r="T424" s="4">
        <v>0</v>
      </c>
      <c r="U424" s="3">
        <v>14.7056</v>
      </c>
      <c r="V424" s="2">
        <f>salestable[[#This Row],[Sales]] * (1 - salestable[[#This Row],[Discount]])</f>
        <v>56.56</v>
      </c>
      <c r="W424" s="2">
        <f>salestable[[#This Row],[Sales]] * salestable[[#This Row],[Discount]]</f>
        <v>0</v>
      </c>
      <c r="X424">
        <f>YEAR(salestable[[#This Row],[Order Date]])</f>
        <v>2017</v>
      </c>
      <c r="Y424" t="str">
        <f>TEXT(salestable[[#This Row],[Order Date]],"MMMM")</f>
        <v>October</v>
      </c>
      <c r="Z424" t="str">
        <f>"Q"&amp;ROUNDUP(MONTH(salestable[[#This Row],[Order Date]])/3,0)</f>
        <v>Q4</v>
      </c>
      <c r="AA424" t="str">
        <f>TEXT(salestable[[#This Row],[Order Date]], "ddd")</f>
        <v>Thu</v>
      </c>
    </row>
    <row r="425" spans="1:27"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s="3">
        <v>3</v>
      </c>
      <c r="T425" s="4">
        <v>0</v>
      </c>
      <c r="U425" s="3">
        <v>8.5020000000000007</v>
      </c>
      <c r="V425" s="2">
        <f>salestable[[#This Row],[Sales]] * (1 - salestable[[#This Row],[Discount]])</f>
        <v>32.700000000000003</v>
      </c>
      <c r="W425" s="2">
        <f>salestable[[#This Row],[Sales]] * salestable[[#This Row],[Discount]]</f>
        <v>0</v>
      </c>
      <c r="X425">
        <f>YEAR(salestable[[#This Row],[Order Date]])</f>
        <v>2017</v>
      </c>
      <c r="Y425" t="str">
        <f>TEXT(salestable[[#This Row],[Order Date]],"MMMM")</f>
        <v>October</v>
      </c>
      <c r="Z425" t="str">
        <f>"Q"&amp;ROUNDUP(MONTH(salestable[[#This Row],[Order Date]])/3,0)</f>
        <v>Q4</v>
      </c>
      <c r="AA425" t="str">
        <f>TEXT(salestable[[#This Row],[Order Date]], "ddd")</f>
        <v>Thu</v>
      </c>
    </row>
    <row r="426" spans="1:27"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s="3">
        <v>4</v>
      </c>
      <c r="T426" s="4">
        <v>0</v>
      </c>
      <c r="U426" s="3">
        <v>225.26400000000001</v>
      </c>
      <c r="V426" s="2">
        <f>salestable[[#This Row],[Sales]] * (1 - salestable[[#This Row],[Discount]])</f>
        <v>866.4</v>
      </c>
      <c r="W426" s="2">
        <f>salestable[[#This Row],[Sales]] * salestable[[#This Row],[Discount]]</f>
        <v>0</v>
      </c>
      <c r="X426">
        <f>YEAR(salestable[[#This Row],[Order Date]])</f>
        <v>2017</v>
      </c>
      <c r="Y426" t="str">
        <f>TEXT(salestable[[#This Row],[Order Date]],"MMMM")</f>
        <v>August</v>
      </c>
      <c r="Z426" t="str">
        <f>"Q"&amp;ROUNDUP(MONTH(salestable[[#This Row],[Order Date]])/3,0)</f>
        <v>Q3</v>
      </c>
      <c r="AA426" t="str">
        <f>TEXT(salestable[[#This Row],[Order Date]], "ddd")</f>
        <v>Mon</v>
      </c>
    </row>
    <row r="427" spans="1:27"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s="3">
        <v>2</v>
      </c>
      <c r="T427" s="4">
        <v>0</v>
      </c>
      <c r="U427" s="3">
        <v>11.076000000000001</v>
      </c>
      <c r="V427" s="2">
        <f>salestable[[#This Row],[Sales]] * (1 - salestable[[#This Row],[Discount]])</f>
        <v>28.4</v>
      </c>
      <c r="W427" s="2">
        <f>salestable[[#This Row],[Sales]] * salestable[[#This Row],[Discount]]</f>
        <v>0</v>
      </c>
      <c r="X427">
        <f>YEAR(salestable[[#This Row],[Order Date]])</f>
        <v>2017</v>
      </c>
      <c r="Y427" t="str">
        <f>TEXT(salestable[[#This Row],[Order Date]],"MMMM")</f>
        <v>November</v>
      </c>
      <c r="Z427" t="str">
        <f>"Q"&amp;ROUNDUP(MONTH(salestable[[#This Row],[Order Date]])/3,0)</f>
        <v>Q4</v>
      </c>
      <c r="AA427" t="str">
        <f>TEXT(salestable[[#This Row],[Order Date]], "ddd")</f>
        <v>Thu</v>
      </c>
    </row>
    <row r="428" spans="1:27"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s="3">
        <v>8</v>
      </c>
      <c r="T428" s="4">
        <v>0</v>
      </c>
      <c r="U428" s="3">
        <v>138.20160000000001</v>
      </c>
      <c r="V428" s="2">
        <f>salestable[[#This Row],[Sales]] * (1 - salestable[[#This Row],[Discount]])</f>
        <v>287.92</v>
      </c>
      <c r="W428" s="2">
        <f>salestable[[#This Row],[Sales]] * salestable[[#This Row],[Discount]]</f>
        <v>0</v>
      </c>
      <c r="X428">
        <f>YEAR(salestable[[#This Row],[Order Date]])</f>
        <v>2017</v>
      </c>
      <c r="Y428" t="str">
        <f>TEXT(salestable[[#This Row],[Order Date]],"MMMM")</f>
        <v>November</v>
      </c>
      <c r="Z428" t="str">
        <f>"Q"&amp;ROUNDUP(MONTH(salestable[[#This Row],[Order Date]])/3,0)</f>
        <v>Q4</v>
      </c>
      <c r="AA428" t="str">
        <f>TEXT(salestable[[#This Row],[Order Date]], "ddd")</f>
        <v>Thu</v>
      </c>
    </row>
    <row r="429" spans="1:27"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s="3">
        <v>1</v>
      </c>
      <c r="T429" s="4">
        <v>0</v>
      </c>
      <c r="U429" s="3">
        <v>30.095700000000001</v>
      </c>
      <c r="V429" s="2">
        <f>salestable[[#This Row],[Sales]] * (1 - salestable[[#This Row],[Discount]])</f>
        <v>69.989999999999995</v>
      </c>
      <c r="W429" s="2">
        <f>salestable[[#This Row],[Sales]] * salestable[[#This Row],[Discount]]</f>
        <v>0</v>
      </c>
      <c r="X429">
        <f>YEAR(salestable[[#This Row],[Order Date]])</f>
        <v>2014</v>
      </c>
      <c r="Y429" t="str">
        <f>TEXT(salestable[[#This Row],[Order Date]],"MMMM")</f>
        <v>September</v>
      </c>
      <c r="Z429" t="str">
        <f>"Q"&amp;ROUNDUP(MONTH(salestable[[#This Row],[Order Date]])/3,0)</f>
        <v>Q3</v>
      </c>
      <c r="AA429" t="str">
        <f>TEXT(salestable[[#This Row],[Order Date]], "ddd")</f>
        <v>Fri</v>
      </c>
    </row>
    <row r="430" spans="1:27"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s="3">
        <v>6</v>
      </c>
      <c r="T430" s="4">
        <v>0.2</v>
      </c>
      <c r="U430" s="3">
        <v>0.50039999999999996</v>
      </c>
      <c r="V430" s="2">
        <f>salestable[[#This Row],[Sales]] * (1 - salestable[[#This Row],[Discount]])</f>
        <v>5.3376000000000001</v>
      </c>
      <c r="W430" s="2">
        <f>salestable[[#This Row],[Sales]] * salestable[[#This Row],[Discount]]</f>
        <v>1.3344</v>
      </c>
      <c r="X430">
        <f>YEAR(salestable[[#This Row],[Order Date]])</f>
        <v>2017</v>
      </c>
      <c r="Y430" t="str">
        <f>TEXT(salestable[[#This Row],[Order Date]],"MMMM")</f>
        <v>October</v>
      </c>
      <c r="Z430" t="str">
        <f>"Q"&amp;ROUNDUP(MONTH(salestable[[#This Row],[Order Date]])/3,0)</f>
        <v>Q4</v>
      </c>
      <c r="AA430" t="str">
        <f>TEXT(salestable[[#This Row],[Order Date]], "ddd")</f>
        <v>Sun</v>
      </c>
    </row>
    <row r="431" spans="1:27"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s="3">
        <v>2</v>
      </c>
      <c r="T431" s="4">
        <v>0.7</v>
      </c>
      <c r="U431" s="3">
        <v>-145.35079999999999</v>
      </c>
      <c r="V431" s="2">
        <f>salestable[[#This Row],[Sales]] * (1 - salestable[[#This Row],[Discount]])</f>
        <v>56.876400000000004</v>
      </c>
      <c r="W431" s="2">
        <f>salestable[[#This Row],[Sales]] * salestable[[#This Row],[Discount]]</f>
        <v>132.71159999999998</v>
      </c>
      <c r="X431">
        <f>YEAR(salestable[[#This Row],[Order Date]])</f>
        <v>2016</v>
      </c>
      <c r="Y431" t="str">
        <f>TEXT(salestable[[#This Row],[Order Date]],"MMMM")</f>
        <v>April</v>
      </c>
      <c r="Z431" t="str">
        <f>"Q"&amp;ROUNDUP(MONTH(salestable[[#This Row],[Order Date]])/3,0)</f>
        <v>Q2</v>
      </c>
      <c r="AA431" t="str">
        <f>TEXT(salestable[[#This Row],[Order Date]], "ddd")</f>
        <v>Fri</v>
      </c>
    </row>
    <row r="432" spans="1:27"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s="3">
        <v>7</v>
      </c>
      <c r="T432" s="4">
        <v>0.2</v>
      </c>
      <c r="U432" s="3">
        <v>76.639499999999998</v>
      </c>
      <c r="V432" s="2">
        <f>salestable[[#This Row],[Sales]] * (1 - salestable[[#This Row],[Discount]])</f>
        <v>326.99520000000007</v>
      </c>
      <c r="W432" s="2">
        <f>salestable[[#This Row],[Sales]] * salestable[[#This Row],[Discount]]</f>
        <v>81.748800000000017</v>
      </c>
      <c r="X432">
        <f>YEAR(salestable[[#This Row],[Order Date]])</f>
        <v>2016</v>
      </c>
      <c r="Y432" t="str">
        <f>TEXT(salestable[[#This Row],[Order Date]],"MMMM")</f>
        <v>April</v>
      </c>
      <c r="Z432" t="str">
        <f>"Q"&amp;ROUNDUP(MONTH(salestable[[#This Row],[Order Date]])/3,0)</f>
        <v>Q2</v>
      </c>
      <c r="AA432" t="str">
        <f>TEXT(salestable[[#This Row],[Order Date]], "ddd")</f>
        <v>Fri</v>
      </c>
    </row>
    <row r="433" spans="1:27"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s="3">
        <v>5</v>
      </c>
      <c r="T433" s="4">
        <v>0.2</v>
      </c>
      <c r="U433" s="3">
        <v>54.7425</v>
      </c>
      <c r="V433" s="2">
        <f>salestable[[#This Row],[Sales]] * (1 - salestable[[#This Row],[Discount]])</f>
        <v>233.56799999999998</v>
      </c>
      <c r="W433" s="2">
        <f>salestable[[#This Row],[Sales]] * salestable[[#This Row],[Discount]]</f>
        <v>58.391999999999996</v>
      </c>
      <c r="X433">
        <f>YEAR(salestable[[#This Row],[Order Date]])</f>
        <v>2016</v>
      </c>
      <c r="Y433" t="str">
        <f>TEXT(salestable[[#This Row],[Order Date]],"MMMM")</f>
        <v>April</v>
      </c>
      <c r="Z433" t="str">
        <f>"Q"&amp;ROUNDUP(MONTH(salestable[[#This Row],[Order Date]])/3,0)</f>
        <v>Q2</v>
      </c>
      <c r="AA433" t="str">
        <f>TEXT(salestable[[#This Row],[Order Date]], "ddd")</f>
        <v>Fri</v>
      </c>
    </row>
    <row r="434" spans="1:27"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s="3">
        <v>2</v>
      </c>
      <c r="T434" s="4">
        <v>0.2</v>
      </c>
      <c r="U434" s="3">
        <v>-0.77480000000000004</v>
      </c>
      <c r="V434" s="2">
        <f>salestable[[#This Row],[Sales]] * (1 - salestable[[#This Row],[Discount]])</f>
        <v>3.8144</v>
      </c>
      <c r="W434" s="2">
        <f>salestable[[#This Row],[Sales]] * salestable[[#This Row],[Discount]]</f>
        <v>0.9536</v>
      </c>
      <c r="X434">
        <f>YEAR(salestable[[#This Row],[Order Date]])</f>
        <v>2016</v>
      </c>
      <c r="Y434" t="str">
        <f>TEXT(salestable[[#This Row],[Order Date]],"MMMM")</f>
        <v>April</v>
      </c>
      <c r="Z434" t="str">
        <f>"Q"&amp;ROUNDUP(MONTH(salestable[[#This Row],[Order Date]])/3,0)</f>
        <v>Q2</v>
      </c>
      <c r="AA434" t="str">
        <f>TEXT(salestable[[#This Row],[Order Date]], "ddd")</f>
        <v>Fri</v>
      </c>
    </row>
    <row r="435" spans="1:27"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s="3">
        <v>5</v>
      </c>
      <c r="T435" s="4">
        <v>0</v>
      </c>
      <c r="U435" s="3">
        <v>207.14699999999999</v>
      </c>
      <c r="V435" s="2">
        <f>salestable[[#This Row],[Sales]] * (1 - salestable[[#This Row],[Discount]])</f>
        <v>714.3</v>
      </c>
      <c r="W435" s="2">
        <f>salestable[[#This Row],[Sales]] * salestable[[#This Row],[Discount]]</f>
        <v>0</v>
      </c>
      <c r="X435">
        <f>YEAR(salestable[[#This Row],[Order Date]])</f>
        <v>2016</v>
      </c>
      <c r="Y435" t="str">
        <f>TEXT(salestable[[#This Row],[Order Date]],"MMMM")</f>
        <v>June</v>
      </c>
      <c r="Z435" t="str">
        <f>"Q"&amp;ROUNDUP(MONTH(salestable[[#This Row],[Order Date]])/3,0)</f>
        <v>Q2</v>
      </c>
      <c r="AA435" t="str">
        <f>TEXT(salestable[[#This Row],[Order Date]], "ddd")</f>
        <v>Mon</v>
      </c>
    </row>
    <row r="436" spans="1:27"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s="3">
        <v>2</v>
      </c>
      <c r="T436" s="4">
        <v>0.7</v>
      </c>
      <c r="U436" s="3">
        <v>-3.6892</v>
      </c>
      <c r="V436" s="2">
        <f>salestable[[#This Row],[Sales]] * (1 - salestable[[#This Row],[Discount]])</f>
        <v>1.4436000000000002</v>
      </c>
      <c r="W436" s="2">
        <f>salestable[[#This Row],[Sales]] * salestable[[#This Row],[Discount]]</f>
        <v>3.3683999999999998</v>
      </c>
      <c r="X436">
        <f>YEAR(salestable[[#This Row],[Order Date]])</f>
        <v>2014</v>
      </c>
      <c r="Y436" t="str">
        <f>TEXT(salestable[[#This Row],[Order Date]],"MMMM")</f>
        <v>December</v>
      </c>
      <c r="Z436" t="str">
        <f>"Q"&amp;ROUNDUP(MONTH(salestable[[#This Row],[Order Date]])/3,0)</f>
        <v>Q4</v>
      </c>
      <c r="AA436" t="str">
        <f>TEXT(salestable[[#This Row],[Order Date]], "ddd")</f>
        <v>Fri</v>
      </c>
    </row>
    <row r="437" spans="1:27"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s="3">
        <v>5</v>
      </c>
      <c r="T437" s="4">
        <v>0.2</v>
      </c>
      <c r="U437" s="3">
        <v>-18.585000000000001</v>
      </c>
      <c r="V437" s="2">
        <f>salestable[[#This Row],[Sales]] * (1 - salestable[[#This Row],[Discount]])</f>
        <v>198.24</v>
      </c>
      <c r="W437" s="2">
        <f>salestable[[#This Row],[Sales]] * salestable[[#This Row],[Discount]]</f>
        <v>49.56</v>
      </c>
      <c r="X437">
        <f>YEAR(salestable[[#This Row],[Order Date]])</f>
        <v>2014</v>
      </c>
      <c r="Y437" t="str">
        <f>TEXT(salestable[[#This Row],[Order Date]],"MMMM")</f>
        <v>December</v>
      </c>
      <c r="Z437" t="str">
        <f>"Q"&amp;ROUNDUP(MONTH(salestable[[#This Row],[Order Date]])/3,0)</f>
        <v>Q4</v>
      </c>
      <c r="AA437" t="str">
        <f>TEXT(salestable[[#This Row],[Order Date]], "ddd")</f>
        <v>Fri</v>
      </c>
    </row>
    <row r="438" spans="1:27"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s="3">
        <v>3</v>
      </c>
      <c r="T438" s="4">
        <v>0.3</v>
      </c>
      <c r="U438" s="3">
        <v>43.199100000000001</v>
      </c>
      <c r="V438" s="2">
        <f>salestable[[#This Row],[Sales]] * (1 - salestable[[#This Row],[Discount]])</f>
        <v>705.58529999999996</v>
      </c>
      <c r="W438" s="2">
        <f>salestable[[#This Row],[Sales]] * salestable[[#This Row],[Discount]]</f>
        <v>302.39370000000002</v>
      </c>
      <c r="X438">
        <f>YEAR(salestable[[#This Row],[Order Date]])</f>
        <v>2016</v>
      </c>
      <c r="Y438" t="str">
        <f>TEXT(salestable[[#This Row],[Order Date]],"MMMM")</f>
        <v>June</v>
      </c>
      <c r="Z438" t="str">
        <f>"Q"&amp;ROUNDUP(MONTH(salestable[[#This Row],[Order Date]])/3,0)</f>
        <v>Q2</v>
      </c>
      <c r="AA438" t="str">
        <f>TEXT(salestable[[#This Row],[Order Date]], "ddd")</f>
        <v>Sun</v>
      </c>
    </row>
    <row r="439" spans="1:27"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s="3">
        <v>7</v>
      </c>
      <c r="T439" s="4">
        <v>0.2</v>
      </c>
      <c r="U439" s="3">
        <v>113.63939999999999</v>
      </c>
      <c r="V439" s="2">
        <f>salestable[[#This Row],[Sales]] * (1 - salestable[[#This Row],[Discount]])</f>
        <v>250.79040000000001</v>
      </c>
      <c r="W439" s="2">
        <f>salestable[[#This Row],[Sales]] * salestable[[#This Row],[Discount]]</f>
        <v>62.697600000000001</v>
      </c>
      <c r="X439">
        <f>YEAR(salestable[[#This Row],[Order Date]])</f>
        <v>2016</v>
      </c>
      <c r="Y439" t="str">
        <f>TEXT(salestable[[#This Row],[Order Date]],"MMMM")</f>
        <v>June</v>
      </c>
      <c r="Z439" t="str">
        <f>"Q"&amp;ROUNDUP(MONTH(salestable[[#This Row],[Order Date]])/3,0)</f>
        <v>Q2</v>
      </c>
      <c r="AA439" t="str">
        <f>TEXT(salestable[[#This Row],[Order Date]], "ddd")</f>
        <v>Sun</v>
      </c>
    </row>
    <row r="440" spans="1:27"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s="3">
        <v>8</v>
      </c>
      <c r="T440" s="4">
        <v>0.2</v>
      </c>
      <c r="U440" s="3">
        <v>11.553599999999999</v>
      </c>
      <c r="V440" s="2">
        <f>salestable[[#This Row],[Sales]] * (1 - salestable[[#This Row],[Discount]])</f>
        <v>25.497600000000002</v>
      </c>
      <c r="W440" s="2">
        <f>salestable[[#This Row],[Sales]] * salestable[[#This Row],[Discount]]</f>
        <v>6.3744000000000005</v>
      </c>
      <c r="X440">
        <f>YEAR(salestable[[#This Row],[Order Date]])</f>
        <v>2017</v>
      </c>
      <c r="Y440" t="str">
        <f>TEXT(salestable[[#This Row],[Order Date]],"MMMM")</f>
        <v>September</v>
      </c>
      <c r="Z440" t="str">
        <f>"Q"&amp;ROUNDUP(MONTH(salestable[[#This Row],[Order Date]])/3,0)</f>
        <v>Q3</v>
      </c>
      <c r="AA440" t="str">
        <f>TEXT(salestable[[#This Row],[Order Date]], "ddd")</f>
        <v>Fri</v>
      </c>
    </row>
    <row r="441" spans="1:27"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s="3">
        <v>3</v>
      </c>
      <c r="T441" s="4">
        <v>0.1</v>
      </c>
      <c r="U441" s="3">
        <v>2.3094000000000001</v>
      </c>
      <c r="V441" s="2">
        <f>salestable[[#This Row],[Sales]] * (1 - salestable[[#This Row],[Discount]])</f>
        <v>187.06140000000002</v>
      </c>
      <c r="W441" s="2">
        <f>salestable[[#This Row],[Sales]] * salestable[[#This Row],[Discount]]</f>
        <v>20.784600000000001</v>
      </c>
      <c r="X441">
        <f>YEAR(salestable[[#This Row],[Order Date]])</f>
        <v>2017</v>
      </c>
      <c r="Y441" t="str">
        <f>TEXT(salestable[[#This Row],[Order Date]],"MMMM")</f>
        <v>January</v>
      </c>
      <c r="Z441" t="str">
        <f>"Q"&amp;ROUNDUP(MONTH(salestable[[#This Row],[Order Date]])/3,0)</f>
        <v>Q1</v>
      </c>
      <c r="AA441" t="str">
        <f>TEXT(salestable[[#This Row],[Order Date]], "ddd")</f>
        <v>Fri</v>
      </c>
    </row>
    <row r="442" spans="1:27"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s="3">
        <v>1</v>
      </c>
      <c r="T442" s="4">
        <v>0</v>
      </c>
      <c r="U442" s="3">
        <v>3.6659999999999999</v>
      </c>
      <c r="V442" s="2">
        <f>salestable[[#This Row],[Sales]] * (1 - salestable[[#This Row],[Discount]])</f>
        <v>12.22</v>
      </c>
      <c r="W442" s="2">
        <f>salestable[[#This Row],[Sales]] * salestable[[#This Row],[Discount]]</f>
        <v>0</v>
      </c>
      <c r="X442">
        <f>YEAR(salestable[[#This Row],[Order Date]])</f>
        <v>2016</v>
      </c>
      <c r="Y442" t="str">
        <f>TEXT(salestable[[#This Row],[Order Date]],"MMMM")</f>
        <v>September</v>
      </c>
      <c r="Z442" t="str">
        <f>"Q"&amp;ROUNDUP(MONTH(salestable[[#This Row],[Order Date]])/3,0)</f>
        <v>Q3</v>
      </c>
      <c r="AA442" t="str">
        <f>TEXT(salestable[[#This Row],[Order Date]], "ddd")</f>
        <v>Mon</v>
      </c>
    </row>
    <row r="443" spans="1:27"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s="3">
        <v>3</v>
      </c>
      <c r="T443" s="4">
        <v>0</v>
      </c>
      <c r="U443" s="3">
        <v>23.392800000000001</v>
      </c>
      <c r="V443" s="2">
        <f>salestable[[#This Row],[Sales]] * (1 - salestable[[#This Row],[Discount]])</f>
        <v>194.94</v>
      </c>
      <c r="W443" s="2">
        <f>salestable[[#This Row],[Sales]] * salestable[[#This Row],[Discount]]</f>
        <v>0</v>
      </c>
      <c r="X443">
        <f>YEAR(salestable[[#This Row],[Order Date]])</f>
        <v>2016</v>
      </c>
      <c r="Y443" t="str">
        <f>TEXT(salestable[[#This Row],[Order Date]],"MMMM")</f>
        <v>September</v>
      </c>
      <c r="Z443" t="str">
        <f>"Q"&amp;ROUNDUP(MONTH(salestable[[#This Row],[Order Date]])/3,0)</f>
        <v>Q3</v>
      </c>
      <c r="AA443" t="str">
        <f>TEXT(salestable[[#This Row],[Order Date]], "ddd")</f>
        <v>Mon</v>
      </c>
    </row>
    <row r="444" spans="1:27"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s="3">
        <v>3</v>
      </c>
      <c r="T444" s="4">
        <v>0</v>
      </c>
      <c r="U444" s="3">
        <v>20.575500000000002</v>
      </c>
      <c r="V444" s="2">
        <f>salestable[[#This Row],[Sales]] * (1 - salestable[[#This Row],[Discount]])</f>
        <v>70.95</v>
      </c>
      <c r="W444" s="2">
        <f>salestable[[#This Row],[Sales]] * salestable[[#This Row],[Discount]]</f>
        <v>0</v>
      </c>
      <c r="X444">
        <f>YEAR(salestable[[#This Row],[Order Date]])</f>
        <v>2016</v>
      </c>
      <c r="Y444" t="str">
        <f>TEXT(salestable[[#This Row],[Order Date]],"MMMM")</f>
        <v>September</v>
      </c>
      <c r="Z444" t="str">
        <f>"Q"&amp;ROUNDUP(MONTH(salestable[[#This Row],[Order Date]])/3,0)</f>
        <v>Q3</v>
      </c>
      <c r="AA444" t="str">
        <f>TEXT(salestable[[#This Row],[Order Date]], "ddd")</f>
        <v>Mon</v>
      </c>
    </row>
    <row r="445" spans="1:27"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s="3">
        <v>4</v>
      </c>
      <c r="T445" s="4">
        <v>0</v>
      </c>
      <c r="U445" s="3">
        <v>42.025599999999997</v>
      </c>
      <c r="V445" s="2">
        <f>salestable[[#This Row],[Sales]] * (1 - salestable[[#This Row],[Discount]])</f>
        <v>91.36</v>
      </c>
      <c r="W445" s="2">
        <f>salestable[[#This Row],[Sales]] * salestable[[#This Row],[Discount]]</f>
        <v>0</v>
      </c>
      <c r="X445">
        <f>YEAR(salestable[[#This Row],[Order Date]])</f>
        <v>2016</v>
      </c>
      <c r="Y445" t="str">
        <f>TEXT(salestable[[#This Row],[Order Date]],"MMMM")</f>
        <v>September</v>
      </c>
      <c r="Z445" t="str">
        <f>"Q"&amp;ROUNDUP(MONTH(salestable[[#This Row],[Order Date]])/3,0)</f>
        <v>Q3</v>
      </c>
      <c r="AA445" t="str">
        <f>TEXT(salestable[[#This Row],[Order Date]], "ddd")</f>
        <v>Mon</v>
      </c>
    </row>
    <row r="446" spans="1:27"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s="3">
        <v>3</v>
      </c>
      <c r="T446" s="4">
        <v>0</v>
      </c>
      <c r="U446" s="3">
        <v>29.152799999999999</v>
      </c>
      <c r="V446" s="2">
        <f>salestable[[#This Row],[Sales]] * (1 - salestable[[#This Row],[Discount]])</f>
        <v>242.94</v>
      </c>
      <c r="W446" s="2">
        <f>salestable[[#This Row],[Sales]] * salestable[[#This Row],[Discount]]</f>
        <v>0</v>
      </c>
      <c r="X446">
        <f>YEAR(salestable[[#This Row],[Order Date]])</f>
        <v>2016</v>
      </c>
      <c r="Y446" t="str">
        <f>TEXT(salestable[[#This Row],[Order Date]],"MMMM")</f>
        <v>September</v>
      </c>
      <c r="Z446" t="str">
        <f>"Q"&amp;ROUNDUP(MONTH(salestable[[#This Row],[Order Date]])/3,0)</f>
        <v>Q3</v>
      </c>
      <c r="AA446" t="str">
        <f>TEXT(salestable[[#This Row],[Order Date]], "ddd")</f>
        <v>Mon</v>
      </c>
    </row>
    <row r="447" spans="1:27"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s="3">
        <v>7</v>
      </c>
      <c r="T447" s="4">
        <v>0</v>
      </c>
      <c r="U447" s="3">
        <v>10.584</v>
      </c>
      <c r="V447" s="2">
        <f>salestable[[#This Row],[Sales]] * (1 - salestable[[#This Row],[Discount]])</f>
        <v>22.05</v>
      </c>
      <c r="W447" s="2">
        <f>salestable[[#This Row],[Sales]] * salestable[[#This Row],[Discount]]</f>
        <v>0</v>
      </c>
      <c r="X447">
        <f>YEAR(salestable[[#This Row],[Order Date]])</f>
        <v>2016</v>
      </c>
      <c r="Y447" t="str">
        <f>TEXT(salestable[[#This Row],[Order Date]],"MMMM")</f>
        <v>September</v>
      </c>
      <c r="Z447" t="str">
        <f>"Q"&amp;ROUNDUP(MONTH(salestable[[#This Row],[Order Date]])/3,0)</f>
        <v>Q3</v>
      </c>
      <c r="AA447" t="str">
        <f>TEXT(salestable[[#This Row],[Order Date]], "ddd")</f>
        <v>Mon</v>
      </c>
    </row>
    <row r="448" spans="1:27"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s="3">
        <v>1</v>
      </c>
      <c r="T448" s="4">
        <v>0</v>
      </c>
      <c r="U448" s="3">
        <v>1.3676999999999999</v>
      </c>
      <c r="V448" s="2">
        <f>salestable[[#This Row],[Sales]] * (1 - salestable[[#This Row],[Discount]])</f>
        <v>2.91</v>
      </c>
      <c r="W448" s="2">
        <f>salestable[[#This Row],[Sales]] * salestable[[#This Row],[Discount]]</f>
        <v>0</v>
      </c>
      <c r="X448">
        <f>YEAR(salestable[[#This Row],[Order Date]])</f>
        <v>2017</v>
      </c>
      <c r="Y448" t="str">
        <f>TEXT(salestable[[#This Row],[Order Date]],"MMMM")</f>
        <v>March</v>
      </c>
      <c r="Z448" t="str">
        <f>"Q"&amp;ROUNDUP(MONTH(salestable[[#This Row],[Order Date]])/3,0)</f>
        <v>Q1</v>
      </c>
      <c r="AA448" t="str">
        <f>TEXT(salestable[[#This Row],[Order Date]], "ddd")</f>
        <v>Mon</v>
      </c>
    </row>
    <row r="449" spans="1:27"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s="3">
        <v>3</v>
      </c>
      <c r="T449" s="4">
        <v>0</v>
      </c>
      <c r="U449" s="3">
        <v>15.475199999999999</v>
      </c>
      <c r="V449" s="2">
        <f>salestable[[#This Row],[Sales]] * (1 - salestable[[#This Row],[Discount]])</f>
        <v>59.52</v>
      </c>
      <c r="W449" s="2">
        <f>salestable[[#This Row],[Sales]] * salestable[[#This Row],[Discount]]</f>
        <v>0</v>
      </c>
      <c r="X449">
        <f>YEAR(salestable[[#This Row],[Order Date]])</f>
        <v>2016</v>
      </c>
      <c r="Y449" t="str">
        <f>TEXT(salestable[[#This Row],[Order Date]],"MMMM")</f>
        <v>April</v>
      </c>
      <c r="Z449" t="str">
        <f>"Q"&amp;ROUNDUP(MONTH(salestable[[#This Row],[Order Date]])/3,0)</f>
        <v>Q2</v>
      </c>
      <c r="AA449" t="str">
        <f>TEXT(salestable[[#This Row],[Order Date]], "ddd")</f>
        <v>Fri</v>
      </c>
    </row>
    <row r="450" spans="1:27"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s="3">
        <v>3</v>
      </c>
      <c r="T450" s="4">
        <v>0</v>
      </c>
      <c r="U450" s="3">
        <v>9.7164000000000001</v>
      </c>
      <c r="V450" s="2">
        <f>salestable[[#This Row],[Sales]] * (1 - salestable[[#This Row],[Discount]])</f>
        <v>161.94</v>
      </c>
      <c r="W450" s="2">
        <f>salestable[[#This Row],[Sales]] * salestable[[#This Row],[Discount]]</f>
        <v>0</v>
      </c>
      <c r="X450">
        <f>YEAR(salestable[[#This Row],[Order Date]])</f>
        <v>2016</v>
      </c>
      <c r="Y450" t="str">
        <f>TEXT(salestable[[#This Row],[Order Date]],"MMMM")</f>
        <v>April</v>
      </c>
      <c r="Z450" t="str">
        <f>"Q"&amp;ROUNDUP(MONTH(salestable[[#This Row],[Order Date]])/3,0)</f>
        <v>Q2</v>
      </c>
      <c r="AA450" t="str">
        <f>TEXT(salestable[[#This Row],[Order Date]], "ddd")</f>
        <v>Fri</v>
      </c>
    </row>
    <row r="451" spans="1:27"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s="3">
        <v>6</v>
      </c>
      <c r="T451" s="4">
        <v>0</v>
      </c>
      <c r="U451" s="3">
        <v>71.247600000000006</v>
      </c>
      <c r="V451" s="2">
        <f>salestable[[#This Row],[Sales]] * (1 - salestable[[#This Row],[Discount]])</f>
        <v>263.88</v>
      </c>
      <c r="W451" s="2">
        <f>salestable[[#This Row],[Sales]] * salestable[[#This Row],[Discount]]</f>
        <v>0</v>
      </c>
      <c r="X451">
        <f>YEAR(salestable[[#This Row],[Order Date]])</f>
        <v>2016</v>
      </c>
      <c r="Y451" t="str">
        <f>TEXT(salestable[[#This Row],[Order Date]],"MMMM")</f>
        <v>April</v>
      </c>
      <c r="Z451" t="str">
        <f>"Q"&amp;ROUNDUP(MONTH(salestable[[#This Row],[Order Date]])/3,0)</f>
        <v>Q2</v>
      </c>
      <c r="AA451" t="str">
        <f>TEXT(salestable[[#This Row],[Order Date]], "ddd")</f>
        <v>Fri</v>
      </c>
    </row>
    <row r="452" spans="1:27"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s="3">
        <v>3</v>
      </c>
      <c r="T452" s="4">
        <v>0</v>
      </c>
      <c r="U452" s="3">
        <v>7.9248000000000003</v>
      </c>
      <c r="V452" s="2">
        <f>salestable[[#This Row],[Sales]] * (1 - salestable[[#This Row],[Discount]])</f>
        <v>30.48</v>
      </c>
      <c r="W452" s="2">
        <f>salestable[[#This Row],[Sales]] * salestable[[#This Row],[Discount]]</f>
        <v>0</v>
      </c>
      <c r="X452">
        <f>YEAR(salestable[[#This Row],[Order Date]])</f>
        <v>2016</v>
      </c>
      <c r="Y452" t="str">
        <f>TEXT(salestable[[#This Row],[Order Date]],"MMMM")</f>
        <v>April</v>
      </c>
      <c r="Z452" t="str">
        <f>"Q"&amp;ROUNDUP(MONTH(salestable[[#This Row],[Order Date]])/3,0)</f>
        <v>Q2</v>
      </c>
      <c r="AA452" t="str">
        <f>TEXT(salestable[[#This Row],[Order Date]], "ddd")</f>
        <v>Fri</v>
      </c>
    </row>
    <row r="453" spans="1:27"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s="3">
        <v>3</v>
      </c>
      <c r="T453" s="4">
        <v>0</v>
      </c>
      <c r="U453" s="3">
        <v>2.8536000000000001</v>
      </c>
      <c r="V453" s="2">
        <f>salestable[[#This Row],[Sales]] * (1 - salestable[[#This Row],[Discount]])</f>
        <v>9.84</v>
      </c>
      <c r="W453" s="2">
        <f>salestable[[#This Row],[Sales]] * salestable[[#This Row],[Discount]]</f>
        <v>0</v>
      </c>
      <c r="X453">
        <f>YEAR(salestable[[#This Row],[Order Date]])</f>
        <v>2016</v>
      </c>
      <c r="Y453" t="str">
        <f>TEXT(salestable[[#This Row],[Order Date]],"MMMM")</f>
        <v>April</v>
      </c>
      <c r="Z453" t="str">
        <f>"Q"&amp;ROUNDUP(MONTH(salestable[[#This Row],[Order Date]])/3,0)</f>
        <v>Q2</v>
      </c>
      <c r="AA453" t="str">
        <f>TEXT(salestable[[#This Row],[Order Date]], "ddd")</f>
        <v>Fri</v>
      </c>
    </row>
    <row r="454" spans="1:27"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s="3">
        <v>4</v>
      </c>
      <c r="T454" s="4">
        <v>0</v>
      </c>
      <c r="U454" s="3">
        <v>9.1311999999999998</v>
      </c>
      <c r="V454" s="2">
        <f>salestable[[#This Row],[Sales]] * (1 - salestable[[#This Row],[Discount]])</f>
        <v>35.119999999999997</v>
      </c>
      <c r="W454" s="2">
        <f>salestable[[#This Row],[Sales]] * salestable[[#This Row],[Discount]]</f>
        <v>0</v>
      </c>
      <c r="X454">
        <f>YEAR(salestable[[#This Row],[Order Date]])</f>
        <v>2016</v>
      </c>
      <c r="Y454" t="str">
        <f>TEXT(salestable[[#This Row],[Order Date]],"MMMM")</f>
        <v>April</v>
      </c>
      <c r="Z454" t="str">
        <f>"Q"&amp;ROUNDUP(MONTH(salestable[[#This Row],[Order Date]])/3,0)</f>
        <v>Q2</v>
      </c>
      <c r="AA454" t="str">
        <f>TEXT(salestable[[#This Row],[Order Date]], "ddd")</f>
        <v>Fri</v>
      </c>
    </row>
    <row r="455" spans="1:27"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s="3">
        <v>2</v>
      </c>
      <c r="T455" s="4">
        <v>0.4</v>
      </c>
      <c r="U455" s="3">
        <v>-75.830399999999997</v>
      </c>
      <c r="V455" s="2">
        <f>salestable[[#This Row],[Sales]] * (1 - salestable[[#This Row],[Discount]])</f>
        <v>170.61839999999998</v>
      </c>
      <c r="W455" s="2">
        <f>salestable[[#This Row],[Sales]] * salestable[[#This Row],[Discount]]</f>
        <v>113.7456</v>
      </c>
      <c r="X455">
        <f>YEAR(salestable[[#This Row],[Order Date]])</f>
        <v>2017</v>
      </c>
      <c r="Y455" t="str">
        <f>TEXT(salestable[[#This Row],[Order Date]],"MMMM")</f>
        <v>October</v>
      </c>
      <c r="Z455" t="str">
        <f>"Q"&amp;ROUNDUP(MONTH(salestable[[#This Row],[Order Date]])/3,0)</f>
        <v>Q4</v>
      </c>
      <c r="AA455" t="str">
        <f>TEXT(salestable[[#This Row],[Order Date]], "ddd")</f>
        <v>Fri</v>
      </c>
    </row>
    <row r="456" spans="1:27"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s="3">
        <v>2</v>
      </c>
      <c r="T456" s="4">
        <v>0.2</v>
      </c>
      <c r="U456" s="3">
        <v>66.540800000000004</v>
      </c>
      <c r="V456" s="2">
        <f>salestable[[#This Row],[Sales]] * (1 - salestable[[#This Row],[Discount]])</f>
        <v>532.32640000000004</v>
      </c>
      <c r="W456" s="2">
        <f>salestable[[#This Row],[Sales]] * salestable[[#This Row],[Discount]]</f>
        <v>133.08160000000001</v>
      </c>
      <c r="X456">
        <f>YEAR(salestable[[#This Row],[Order Date]])</f>
        <v>2017</v>
      </c>
      <c r="Y456" t="str">
        <f>TEXT(salestable[[#This Row],[Order Date]],"MMMM")</f>
        <v>October</v>
      </c>
      <c r="Z456" t="str">
        <f>"Q"&amp;ROUNDUP(MONTH(salestable[[#This Row],[Order Date]])/3,0)</f>
        <v>Q4</v>
      </c>
      <c r="AA456" t="str">
        <f>TEXT(salestable[[#This Row],[Order Date]], "ddd")</f>
        <v>Fri</v>
      </c>
    </row>
    <row r="457" spans="1:27"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s="3">
        <v>4</v>
      </c>
      <c r="T457" s="4">
        <v>0</v>
      </c>
      <c r="U457" s="3">
        <v>24.9132</v>
      </c>
      <c r="V457" s="2">
        <f>salestable[[#This Row],[Sales]] * (1 - salestable[[#This Row],[Discount]])</f>
        <v>63.88</v>
      </c>
      <c r="W457" s="2">
        <f>salestable[[#This Row],[Sales]] * salestable[[#This Row],[Discount]]</f>
        <v>0</v>
      </c>
      <c r="X457">
        <f>YEAR(salestable[[#This Row],[Order Date]])</f>
        <v>2016</v>
      </c>
      <c r="Y457" t="str">
        <f>TEXT(salestable[[#This Row],[Order Date]],"MMMM")</f>
        <v>December</v>
      </c>
      <c r="Z457" t="str">
        <f>"Q"&amp;ROUNDUP(MONTH(salestable[[#This Row],[Order Date]])/3,0)</f>
        <v>Q4</v>
      </c>
      <c r="AA457" t="str">
        <f>TEXT(salestable[[#This Row],[Order Date]], "ddd")</f>
        <v>Tue</v>
      </c>
    </row>
    <row r="458" spans="1:27"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s="3">
        <v>2</v>
      </c>
      <c r="T458" s="4">
        <v>0.2</v>
      </c>
      <c r="U458" s="3">
        <v>-24.294</v>
      </c>
      <c r="V458" s="2">
        <f>salestable[[#This Row],[Sales]] * (1 - salestable[[#This Row],[Discount]])</f>
        <v>103.65440000000001</v>
      </c>
      <c r="W458" s="2">
        <f>salestable[[#This Row],[Sales]] * salestable[[#This Row],[Discount]]</f>
        <v>25.913600000000002</v>
      </c>
      <c r="X458">
        <f>YEAR(salestable[[#This Row],[Order Date]])</f>
        <v>2014</v>
      </c>
      <c r="Y458" t="str">
        <f>TEXT(salestable[[#This Row],[Order Date]],"MMMM")</f>
        <v>February</v>
      </c>
      <c r="Z458" t="str">
        <f>"Q"&amp;ROUNDUP(MONTH(salestable[[#This Row],[Order Date]])/3,0)</f>
        <v>Q1</v>
      </c>
      <c r="AA458" t="str">
        <f>TEXT(salestable[[#This Row],[Order Date]], "ddd")</f>
        <v>Wed</v>
      </c>
    </row>
    <row r="459" spans="1:27"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s="3">
        <v>3</v>
      </c>
      <c r="T459" s="4">
        <v>0.3</v>
      </c>
      <c r="U459" s="3">
        <v>-96.114599999999996</v>
      </c>
      <c r="V459" s="2">
        <f>salestable[[#This Row],[Sales]] * (1 - salestable[[#This Row],[Discount]])</f>
        <v>523.29059999999993</v>
      </c>
      <c r="W459" s="2">
        <f>salestable[[#This Row],[Sales]] * salestable[[#This Row],[Discount]]</f>
        <v>224.26739999999998</v>
      </c>
      <c r="X459">
        <f>YEAR(salestable[[#This Row],[Order Date]])</f>
        <v>2016</v>
      </c>
      <c r="Y459" t="str">
        <f>TEXT(salestable[[#This Row],[Order Date]],"MMMM")</f>
        <v>September</v>
      </c>
      <c r="Z459" t="str">
        <f>"Q"&amp;ROUNDUP(MONTH(salestable[[#This Row],[Order Date]])/3,0)</f>
        <v>Q3</v>
      </c>
      <c r="AA459" t="str">
        <f>TEXT(salestable[[#This Row],[Order Date]], "ddd")</f>
        <v>Mon</v>
      </c>
    </row>
    <row r="460" spans="1:27"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s="3">
        <v>2</v>
      </c>
      <c r="T460" s="4">
        <v>0.2</v>
      </c>
      <c r="U460" s="3">
        <v>3.3479999999999999</v>
      </c>
      <c r="V460" s="2">
        <f>salestable[[#This Row],[Sales]] * (1 - salestable[[#This Row],[Discount]])</f>
        <v>7.1424000000000012</v>
      </c>
      <c r="W460" s="2">
        <f>salestable[[#This Row],[Sales]] * salestable[[#This Row],[Discount]]</f>
        <v>1.7856000000000003</v>
      </c>
      <c r="X460">
        <f>YEAR(salestable[[#This Row],[Order Date]])</f>
        <v>2016</v>
      </c>
      <c r="Y460" t="str">
        <f>TEXT(salestable[[#This Row],[Order Date]],"MMMM")</f>
        <v>September</v>
      </c>
      <c r="Z460" t="str">
        <f>"Q"&amp;ROUNDUP(MONTH(salestable[[#This Row],[Order Date]])/3,0)</f>
        <v>Q3</v>
      </c>
      <c r="AA460" t="str">
        <f>TEXT(salestable[[#This Row],[Order Date]], "ddd")</f>
        <v>Mon</v>
      </c>
    </row>
    <row r="461" spans="1:27"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s="3">
        <v>4</v>
      </c>
      <c r="T461" s="4">
        <v>0</v>
      </c>
      <c r="U461" s="3">
        <v>36.372</v>
      </c>
      <c r="V461" s="2">
        <f>salestable[[#This Row],[Sales]] * (1 - salestable[[#This Row],[Discount]])</f>
        <v>103.92</v>
      </c>
      <c r="W461" s="2">
        <f>salestable[[#This Row],[Sales]] * salestable[[#This Row],[Discount]]</f>
        <v>0</v>
      </c>
      <c r="X461">
        <f>YEAR(salestable[[#This Row],[Order Date]])</f>
        <v>2015</v>
      </c>
      <c r="Y461" t="str">
        <f>TEXT(salestable[[#This Row],[Order Date]],"MMMM")</f>
        <v>December</v>
      </c>
      <c r="Z461" t="str">
        <f>"Q"&amp;ROUNDUP(MONTH(salestable[[#This Row],[Order Date]])/3,0)</f>
        <v>Q4</v>
      </c>
      <c r="AA461" t="str">
        <f>TEXT(salestable[[#This Row],[Order Date]], "ddd")</f>
        <v>Tue</v>
      </c>
    </row>
    <row r="462" spans="1:27"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s="3">
        <v>9</v>
      </c>
      <c r="T462" s="4">
        <v>0</v>
      </c>
      <c r="U462" s="3">
        <v>377.9622</v>
      </c>
      <c r="V462" s="2">
        <f>salestable[[#This Row],[Sales]] * (1 - salestable[[#This Row],[Discount]])</f>
        <v>899.91</v>
      </c>
      <c r="W462" s="2">
        <f>salestable[[#This Row],[Sales]] * salestable[[#This Row],[Discount]]</f>
        <v>0</v>
      </c>
      <c r="X462">
        <f>YEAR(salestable[[#This Row],[Order Date]])</f>
        <v>2015</v>
      </c>
      <c r="Y462" t="str">
        <f>TEXT(salestable[[#This Row],[Order Date]],"MMMM")</f>
        <v>December</v>
      </c>
      <c r="Z462" t="str">
        <f>"Q"&amp;ROUNDUP(MONTH(salestable[[#This Row],[Order Date]])/3,0)</f>
        <v>Q4</v>
      </c>
      <c r="AA462" t="str">
        <f>TEXT(salestable[[#This Row],[Order Date]], "ddd")</f>
        <v>Tue</v>
      </c>
    </row>
    <row r="463" spans="1:27"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s="3">
        <v>3</v>
      </c>
      <c r="T463" s="4">
        <v>0.2</v>
      </c>
      <c r="U463" s="3">
        <v>18.6006</v>
      </c>
      <c r="V463" s="2">
        <f>salestable[[#This Row],[Sales]] * (1 - salestable[[#This Row],[Discount]])</f>
        <v>41.049599999999998</v>
      </c>
      <c r="W463" s="2">
        <f>salestable[[#This Row],[Sales]] * salestable[[#This Row],[Discount]]</f>
        <v>10.2624</v>
      </c>
      <c r="X463">
        <f>YEAR(salestable[[#This Row],[Order Date]])</f>
        <v>2015</v>
      </c>
      <c r="Y463" t="str">
        <f>TEXT(salestable[[#This Row],[Order Date]],"MMMM")</f>
        <v>December</v>
      </c>
      <c r="Z463" t="str">
        <f>"Q"&amp;ROUNDUP(MONTH(salestable[[#This Row],[Order Date]])/3,0)</f>
        <v>Q4</v>
      </c>
      <c r="AA463" t="str">
        <f>TEXT(salestable[[#This Row],[Order Date]], "ddd")</f>
        <v>Tue</v>
      </c>
    </row>
    <row r="464" spans="1:27"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s="3">
        <v>5</v>
      </c>
      <c r="T464" s="4">
        <v>0.2</v>
      </c>
      <c r="U464" s="3">
        <v>7.0679999999999996</v>
      </c>
      <c r="V464" s="2">
        <f>salestable[[#This Row],[Sales]] * (1 - salestable[[#This Row],[Discount]])</f>
        <v>18.847999999999999</v>
      </c>
      <c r="W464" s="2">
        <f>salestable[[#This Row],[Sales]] * salestable[[#This Row],[Discount]]</f>
        <v>4.7119999999999997</v>
      </c>
      <c r="X464">
        <f>YEAR(salestable[[#This Row],[Order Date]])</f>
        <v>2016</v>
      </c>
      <c r="Y464" t="str">
        <f>TEXT(salestable[[#This Row],[Order Date]],"MMMM")</f>
        <v>April</v>
      </c>
      <c r="Z464" t="str">
        <f>"Q"&amp;ROUNDUP(MONTH(salestable[[#This Row],[Order Date]])/3,0)</f>
        <v>Q2</v>
      </c>
      <c r="AA464" t="str">
        <f>TEXT(salestable[[#This Row],[Order Date]], "ddd")</f>
        <v>Fri</v>
      </c>
    </row>
    <row r="465" spans="1:27"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s="3">
        <v>6</v>
      </c>
      <c r="T465" s="4">
        <v>0.5</v>
      </c>
      <c r="U465" s="3">
        <v>-814.48320000000001</v>
      </c>
      <c r="V465" s="2">
        <f>salestable[[#This Row],[Sales]] * (1 - salestable[[#This Row],[Discount]])</f>
        <v>636.31500000000005</v>
      </c>
      <c r="W465" s="2">
        <f>salestable[[#This Row],[Sales]] * salestable[[#This Row],[Discount]]</f>
        <v>636.31500000000005</v>
      </c>
      <c r="X465">
        <f>YEAR(salestable[[#This Row],[Order Date]])</f>
        <v>2016</v>
      </c>
      <c r="Y465" t="str">
        <f>TEXT(salestable[[#This Row],[Order Date]],"MMMM")</f>
        <v>April</v>
      </c>
      <c r="Z465" t="str">
        <f>"Q"&amp;ROUNDUP(MONTH(salestable[[#This Row],[Order Date]])/3,0)</f>
        <v>Q2</v>
      </c>
      <c r="AA465" t="str">
        <f>TEXT(salestable[[#This Row],[Order Date]], "ddd")</f>
        <v>Fri</v>
      </c>
    </row>
    <row r="466" spans="1:27"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s="3">
        <v>5</v>
      </c>
      <c r="T466" s="4">
        <v>0.7</v>
      </c>
      <c r="U466" s="3">
        <v>-20.888999999999999</v>
      </c>
      <c r="V466" s="2">
        <f>salestable[[#This Row],[Sales]] * (1 - salestable[[#This Row],[Discount]])</f>
        <v>8.5455000000000005</v>
      </c>
      <c r="W466" s="2">
        <f>salestable[[#This Row],[Sales]] * salestable[[#This Row],[Discount]]</f>
        <v>19.939499999999999</v>
      </c>
      <c r="X466">
        <f>YEAR(salestable[[#This Row],[Order Date]])</f>
        <v>2016</v>
      </c>
      <c r="Y466" t="str">
        <f>TEXT(salestable[[#This Row],[Order Date]],"MMMM")</f>
        <v>April</v>
      </c>
      <c r="Z466" t="str">
        <f>"Q"&amp;ROUNDUP(MONTH(salestable[[#This Row],[Order Date]])/3,0)</f>
        <v>Q2</v>
      </c>
      <c r="AA466" t="str">
        <f>TEXT(salestable[[#This Row],[Order Date]], "ddd")</f>
        <v>Fri</v>
      </c>
    </row>
    <row r="467" spans="1:27"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s="3">
        <v>2</v>
      </c>
      <c r="T467" s="4">
        <v>0.2</v>
      </c>
      <c r="U467" s="3">
        <v>-34.758000000000003</v>
      </c>
      <c r="V467" s="2">
        <f>salestable[[#This Row],[Sales]] * (1 - salestable[[#This Row],[Discount]])</f>
        <v>148.30080000000001</v>
      </c>
      <c r="W467" s="2">
        <f>salestable[[#This Row],[Sales]] * salestable[[#This Row],[Discount]]</f>
        <v>37.075200000000002</v>
      </c>
      <c r="X467">
        <f>YEAR(salestable[[#This Row],[Order Date]])</f>
        <v>2016</v>
      </c>
      <c r="Y467" t="str">
        <f>TEXT(salestable[[#This Row],[Order Date]],"MMMM")</f>
        <v>April</v>
      </c>
      <c r="Z467" t="str">
        <f>"Q"&amp;ROUNDUP(MONTH(salestable[[#This Row],[Order Date]])/3,0)</f>
        <v>Q2</v>
      </c>
      <c r="AA467" t="str">
        <f>TEXT(salestable[[#This Row],[Order Date]], "ddd")</f>
        <v>Fri</v>
      </c>
    </row>
    <row r="468" spans="1:27"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s="3">
        <v>2</v>
      </c>
      <c r="T468" s="4">
        <v>0.2</v>
      </c>
      <c r="U468" s="3">
        <v>5.8704000000000001</v>
      </c>
      <c r="V468" s="2">
        <f>salestable[[#This Row],[Sales]] * (1 - salestable[[#This Row],[Discount]])</f>
        <v>62.61760000000001</v>
      </c>
      <c r="W468" s="2">
        <f>salestable[[#This Row],[Sales]] * salestable[[#This Row],[Discount]]</f>
        <v>15.654400000000003</v>
      </c>
      <c r="X468">
        <f>YEAR(salestable[[#This Row],[Order Date]])</f>
        <v>2016</v>
      </c>
      <c r="Y468" t="str">
        <f>TEXT(salestable[[#This Row],[Order Date]],"MMMM")</f>
        <v>April</v>
      </c>
      <c r="Z468" t="str">
        <f>"Q"&amp;ROUNDUP(MONTH(salestable[[#This Row],[Order Date]])/3,0)</f>
        <v>Q2</v>
      </c>
      <c r="AA468" t="str">
        <f>TEXT(salestable[[#This Row],[Order Date]], "ddd")</f>
        <v>Fri</v>
      </c>
    </row>
    <row r="469" spans="1:27"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s="3">
        <v>7</v>
      </c>
      <c r="T469" s="4">
        <v>0.6</v>
      </c>
      <c r="U469" s="3">
        <v>-312.06139999999999</v>
      </c>
      <c r="V469" s="2">
        <f>salestable[[#This Row],[Sales]] * (1 - salestable[[#This Row],[Discount]])</f>
        <v>101.89760000000001</v>
      </c>
      <c r="W469" s="2">
        <f>salestable[[#This Row],[Sales]] * salestable[[#This Row],[Discount]]</f>
        <v>152.84639999999999</v>
      </c>
      <c r="X469">
        <f>YEAR(salestable[[#This Row],[Order Date]])</f>
        <v>2015</v>
      </c>
      <c r="Y469" t="str">
        <f>TEXT(salestable[[#This Row],[Order Date]],"MMMM")</f>
        <v>January</v>
      </c>
      <c r="Z469" t="str">
        <f>"Q"&amp;ROUNDUP(MONTH(salestable[[#This Row],[Order Date]])/3,0)</f>
        <v>Q1</v>
      </c>
      <c r="AA469" t="str">
        <f>TEXT(salestable[[#This Row],[Order Date]], "ddd")</f>
        <v>Sat</v>
      </c>
    </row>
    <row r="470" spans="1:27"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s="3">
        <v>2</v>
      </c>
      <c r="T470" s="4">
        <v>0.32</v>
      </c>
      <c r="U470" s="3">
        <v>-36.235199999999999</v>
      </c>
      <c r="V470" s="2">
        <f>salestable[[#This Row],[Sales]] * (1 - salestable[[#This Row],[Discount]])</f>
        <v>139.62630399999998</v>
      </c>
      <c r="W470" s="2">
        <f>salestable[[#This Row],[Sales]] * salestable[[#This Row],[Discount]]</f>
        <v>65.706496000000001</v>
      </c>
      <c r="X470">
        <f>YEAR(salestable[[#This Row],[Order Date]])</f>
        <v>2017</v>
      </c>
      <c r="Y470" t="str">
        <f>TEXT(salestable[[#This Row],[Order Date]],"MMMM")</f>
        <v>March</v>
      </c>
      <c r="Z470" t="str">
        <f>"Q"&amp;ROUNDUP(MONTH(salestable[[#This Row],[Order Date]])/3,0)</f>
        <v>Q1</v>
      </c>
      <c r="AA470" t="str">
        <f>TEXT(salestable[[#This Row],[Order Date]], "ddd")</f>
        <v>Fri</v>
      </c>
    </row>
    <row r="471" spans="1:27"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s="3">
        <v>3</v>
      </c>
      <c r="T471" s="4">
        <v>0.8</v>
      </c>
      <c r="U471" s="3">
        <v>-7.9001999999999999</v>
      </c>
      <c r="V471" s="2">
        <f>salestable[[#This Row],[Sales]] * (1 - salestable[[#This Row],[Discount]])</f>
        <v>0.95759999999999978</v>
      </c>
      <c r="W471" s="2">
        <f>salestable[[#This Row],[Sales]] * salestable[[#This Row],[Discount]]</f>
        <v>3.8304000000000005</v>
      </c>
      <c r="X471">
        <f>YEAR(salestable[[#This Row],[Order Date]])</f>
        <v>2016</v>
      </c>
      <c r="Y471" t="str">
        <f>TEXT(salestable[[#This Row],[Order Date]],"MMMM")</f>
        <v>December</v>
      </c>
      <c r="Z471" t="str">
        <f>"Q"&amp;ROUNDUP(MONTH(salestable[[#This Row],[Order Date]])/3,0)</f>
        <v>Q4</v>
      </c>
      <c r="AA471" t="str">
        <f>TEXT(salestable[[#This Row],[Order Date]], "ddd")</f>
        <v>Fri</v>
      </c>
    </row>
    <row r="472" spans="1:27"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s="3">
        <v>1</v>
      </c>
      <c r="T472" s="4">
        <v>0</v>
      </c>
      <c r="U472" s="3">
        <v>26.630400000000002</v>
      </c>
      <c r="V472" s="2">
        <f>salestable[[#This Row],[Sales]] * (1 - salestable[[#This Row],[Discount]])</f>
        <v>55.48</v>
      </c>
      <c r="W472" s="2">
        <f>salestable[[#This Row],[Sales]] * salestable[[#This Row],[Discount]]</f>
        <v>0</v>
      </c>
      <c r="X472">
        <f>YEAR(salestable[[#This Row],[Order Date]])</f>
        <v>2015</v>
      </c>
      <c r="Y472" t="str">
        <f>TEXT(salestable[[#This Row],[Order Date]],"MMMM")</f>
        <v>December</v>
      </c>
      <c r="Z472" t="str">
        <f>"Q"&amp;ROUNDUP(MONTH(salestable[[#This Row],[Order Date]])/3,0)</f>
        <v>Q4</v>
      </c>
      <c r="AA472" t="str">
        <f>TEXT(salestable[[#This Row],[Order Date]], "ddd")</f>
        <v>Sun</v>
      </c>
    </row>
    <row r="473" spans="1:27"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s="3">
        <v>3</v>
      </c>
      <c r="T473" s="4">
        <v>0</v>
      </c>
      <c r="U473" s="3">
        <v>3.4091999999999998</v>
      </c>
      <c r="V473" s="2">
        <f>salestable[[#This Row],[Sales]] * (1 - salestable[[#This Row],[Discount]])</f>
        <v>340.92</v>
      </c>
      <c r="W473" s="2">
        <f>salestable[[#This Row],[Sales]] * salestable[[#This Row],[Discount]]</f>
        <v>0</v>
      </c>
      <c r="X473">
        <f>YEAR(salestable[[#This Row],[Order Date]])</f>
        <v>2014</v>
      </c>
      <c r="Y473" t="str">
        <f>TEXT(salestable[[#This Row],[Order Date]],"MMMM")</f>
        <v>November</v>
      </c>
      <c r="Z473" t="str">
        <f>"Q"&amp;ROUNDUP(MONTH(salestable[[#This Row],[Order Date]])/3,0)</f>
        <v>Q4</v>
      </c>
      <c r="AA473" t="str">
        <f>TEXT(salestable[[#This Row],[Order Date]], "ddd")</f>
        <v>Sun</v>
      </c>
    </row>
    <row r="474" spans="1:27"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s="3">
        <v>2</v>
      </c>
      <c r="T474" s="4">
        <v>0.15</v>
      </c>
      <c r="U474" s="3">
        <v>10.478400000000001</v>
      </c>
      <c r="V474" s="2">
        <f>salestable[[#This Row],[Sales]] * (1 - salestable[[#This Row],[Discount]])</f>
        <v>189.26609999999999</v>
      </c>
      <c r="W474" s="2">
        <f>salestable[[#This Row],[Sales]] * salestable[[#This Row],[Discount]]</f>
        <v>33.399899999999995</v>
      </c>
      <c r="X474">
        <f>YEAR(salestable[[#This Row],[Order Date]])</f>
        <v>2014</v>
      </c>
      <c r="Y474" t="str">
        <f>TEXT(salestable[[#This Row],[Order Date]],"MMMM")</f>
        <v>November</v>
      </c>
      <c r="Z474" t="str">
        <f>"Q"&amp;ROUNDUP(MONTH(salestable[[#This Row],[Order Date]])/3,0)</f>
        <v>Q4</v>
      </c>
      <c r="AA474" t="str">
        <f>TEXT(salestable[[#This Row],[Order Date]], "ddd")</f>
        <v>Sun</v>
      </c>
    </row>
    <row r="475" spans="1:27"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s="3">
        <v>4</v>
      </c>
      <c r="T475" s="4">
        <v>0.2</v>
      </c>
      <c r="U475" s="3">
        <v>87.995999999999995</v>
      </c>
      <c r="V475" s="2">
        <f>salestable[[#This Row],[Sales]] * (1 - salestable[[#This Row],[Discount]])</f>
        <v>563.17439999999999</v>
      </c>
      <c r="W475" s="2">
        <f>salestable[[#This Row],[Sales]] * salestable[[#This Row],[Discount]]</f>
        <v>140.7936</v>
      </c>
      <c r="X475">
        <f>YEAR(salestable[[#This Row],[Order Date]])</f>
        <v>2014</v>
      </c>
      <c r="Y475" t="str">
        <f>TEXT(salestable[[#This Row],[Order Date]],"MMMM")</f>
        <v>November</v>
      </c>
      <c r="Z475" t="str">
        <f>"Q"&amp;ROUNDUP(MONTH(salestable[[#This Row],[Order Date]])/3,0)</f>
        <v>Q4</v>
      </c>
      <c r="AA475" t="str">
        <f>TEXT(salestable[[#This Row],[Order Date]], "ddd")</f>
        <v>Sun</v>
      </c>
    </row>
    <row r="476" spans="1:27"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s="3">
        <v>6</v>
      </c>
      <c r="T476" s="4">
        <v>0</v>
      </c>
      <c r="U476" s="3">
        <v>24.980399999999999</v>
      </c>
      <c r="V476" s="2">
        <f>salestable[[#This Row],[Sales]] * (1 - salestable[[#This Row],[Discount]])</f>
        <v>92.52</v>
      </c>
      <c r="W476" s="2">
        <f>salestable[[#This Row],[Sales]] * salestable[[#This Row],[Discount]]</f>
        <v>0</v>
      </c>
      <c r="X476">
        <f>YEAR(salestable[[#This Row],[Order Date]])</f>
        <v>2014</v>
      </c>
      <c r="Y476" t="str">
        <f>TEXT(salestable[[#This Row],[Order Date]],"MMMM")</f>
        <v>November</v>
      </c>
      <c r="Z476" t="str">
        <f>"Q"&amp;ROUNDUP(MONTH(salestable[[#This Row],[Order Date]])/3,0)</f>
        <v>Q4</v>
      </c>
      <c r="AA476" t="str">
        <f>TEXT(salestable[[#This Row],[Order Date]], "ddd")</f>
        <v>Sun</v>
      </c>
    </row>
    <row r="477" spans="1:27"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s="3">
        <v>7</v>
      </c>
      <c r="T477" s="4">
        <v>0</v>
      </c>
      <c r="U477" s="3">
        <v>28.818999999999999</v>
      </c>
      <c r="V477" s="2">
        <f>salestable[[#This Row],[Sales]] * (1 - salestable[[#This Row],[Discount]])</f>
        <v>62.65</v>
      </c>
      <c r="W477" s="2">
        <f>salestable[[#This Row],[Sales]] * salestable[[#This Row],[Discount]]</f>
        <v>0</v>
      </c>
      <c r="X477">
        <f>YEAR(salestable[[#This Row],[Order Date]])</f>
        <v>2014</v>
      </c>
      <c r="Y477" t="str">
        <f>TEXT(salestable[[#This Row],[Order Date]],"MMMM")</f>
        <v>November</v>
      </c>
      <c r="Z477" t="str">
        <f>"Q"&amp;ROUNDUP(MONTH(salestable[[#This Row],[Order Date]])/3,0)</f>
        <v>Q4</v>
      </c>
      <c r="AA477" t="str">
        <f>TEXT(salestable[[#This Row],[Order Date]], "ddd")</f>
        <v>Sun</v>
      </c>
    </row>
    <row r="478" spans="1:27"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s="3">
        <v>5</v>
      </c>
      <c r="T478" s="4">
        <v>0</v>
      </c>
      <c r="U478" s="3">
        <v>45.527999999999999</v>
      </c>
      <c r="V478" s="2">
        <f>salestable[[#This Row],[Sales]] * (1 - salestable[[#This Row],[Discount]])</f>
        <v>94.85</v>
      </c>
      <c r="W478" s="2">
        <f>salestable[[#This Row],[Sales]] * salestable[[#This Row],[Discount]]</f>
        <v>0</v>
      </c>
      <c r="X478">
        <f>YEAR(salestable[[#This Row],[Order Date]])</f>
        <v>2014</v>
      </c>
      <c r="Y478" t="str">
        <f>TEXT(salestable[[#This Row],[Order Date]],"MMMM")</f>
        <v>November</v>
      </c>
      <c r="Z478" t="str">
        <f>"Q"&amp;ROUNDUP(MONTH(salestable[[#This Row],[Order Date]])/3,0)</f>
        <v>Q4</v>
      </c>
      <c r="AA478" t="str">
        <f>TEXT(salestable[[#This Row],[Order Date]], "ddd")</f>
        <v>Sun</v>
      </c>
    </row>
    <row r="479" spans="1:27"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s="3">
        <v>6</v>
      </c>
      <c r="T479" s="4">
        <v>0.2</v>
      </c>
      <c r="U479" s="3">
        <v>7.1820000000000004</v>
      </c>
      <c r="V479" s="2">
        <f>salestable[[#This Row],[Sales]] * (1 - salestable[[#This Row],[Discount]])</f>
        <v>76.608000000000004</v>
      </c>
      <c r="W479" s="2">
        <f>salestable[[#This Row],[Sales]] * salestable[[#This Row],[Discount]]</f>
        <v>19.152000000000001</v>
      </c>
      <c r="X479">
        <f>YEAR(salestable[[#This Row],[Order Date]])</f>
        <v>2016</v>
      </c>
      <c r="Y479" t="str">
        <f>TEXT(salestable[[#This Row],[Order Date]],"MMMM")</f>
        <v>July</v>
      </c>
      <c r="Z479" t="str">
        <f>"Q"&amp;ROUNDUP(MONTH(salestable[[#This Row],[Order Date]])/3,0)</f>
        <v>Q3</v>
      </c>
      <c r="AA479" t="str">
        <f>TEXT(salestable[[#This Row],[Order Date]], "ddd")</f>
        <v>Tue</v>
      </c>
    </row>
    <row r="480" spans="1:27"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s="3">
        <v>3</v>
      </c>
      <c r="T480" s="4">
        <v>0</v>
      </c>
      <c r="U480" s="3">
        <v>19.295999999999999</v>
      </c>
      <c r="V480" s="2">
        <f>salestable[[#This Row],[Sales]] * (1 - salestable[[#This Row],[Discount]])</f>
        <v>40.200000000000003</v>
      </c>
      <c r="W480" s="2">
        <f>salestable[[#This Row],[Sales]] * salestable[[#This Row],[Discount]]</f>
        <v>0</v>
      </c>
      <c r="X480">
        <f>YEAR(salestable[[#This Row],[Order Date]])</f>
        <v>2016</v>
      </c>
      <c r="Y480" t="str">
        <f>TEXT(salestable[[#This Row],[Order Date]],"MMMM")</f>
        <v>October</v>
      </c>
      <c r="Z480" t="str">
        <f>"Q"&amp;ROUNDUP(MONTH(salestable[[#This Row],[Order Date]])/3,0)</f>
        <v>Q4</v>
      </c>
      <c r="AA480" t="str">
        <f>TEXT(salestable[[#This Row],[Order Date]], "ddd")</f>
        <v>Thu</v>
      </c>
    </row>
    <row r="481" spans="1:27"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s="3">
        <v>5</v>
      </c>
      <c r="T481" s="4">
        <v>0</v>
      </c>
      <c r="U481" s="3">
        <v>6.6150000000000002</v>
      </c>
      <c r="V481" s="2">
        <f>salestable[[#This Row],[Sales]] * (1 - salestable[[#This Row],[Discount]])</f>
        <v>14.7</v>
      </c>
      <c r="W481" s="2">
        <f>salestable[[#This Row],[Sales]] * salestable[[#This Row],[Discount]]</f>
        <v>0</v>
      </c>
      <c r="X481">
        <f>YEAR(salestable[[#This Row],[Order Date]])</f>
        <v>2016</v>
      </c>
      <c r="Y481" t="str">
        <f>TEXT(salestable[[#This Row],[Order Date]],"MMMM")</f>
        <v>June</v>
      </c>
      <c r="Z481" t="str">
        <f>"Q"&amp;ROUNDUP(MONTH(salestable[[#This Row],[Order Date]])/3,0)</f>
        <v>Q2</v>
      </c>
      <c r="AA481" t="str">
        <f>TEXT(salestable[[#This Row],[Order Date]], "ddd")</f>
        <v>Sun</v>
      </c>
    </row>
    <row r="482" spans="1:27"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s="3">
        <v>5</v>
      </c>
      <c r="T482" s="4">
        <v>0</v>
      </c>
      <c r="U482" s="3">
        <v>84.51</v>
      </c>
      <c r="V482" s="2">
        <f>salestable[[#This Row],[Sales]] * (1 - salestable[[#This Row],[Discount]])</f>
        <v>704.25</v>
      </c>
      <c r="W482" s="2">
        <f>salestable[[#This Row],[Sales]] * salestable[[#This Row],[Discount]]</f>
        <v>0</v>
      </c>
      <c r="X482">
        <f>YEAR(salestable[[#This Row],[Order Date]])</f>
        <v>2016</v>
      </c>
      <c r="Y482" t="str">
        <f>TEXT(salestable[[#This Row],[Order Date]],"MMMM")</f>
        <v>June</v>
      </c>
      <c r="Z482" t="str">
        <f>"Q"&amp;ROUNDUP(MONTH(salestable[[#This Row],[Order Date]])/3,0)</f>
        <v>Q2</v>
      </c>
      <c r="AA482" t="str">
        <f>TEXT(salestable[[#This Row],[Order Date]], "ddd")</f>
        <v>Sun</v>
      </c>
    </row>
    <row r="483" spans="1:27"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s="3">
        <v>3</v>
      </c>
      <c r="T483" s="4">
        <v>0</v>
      </c>
      <c r="U483" s="3">
        <v>1.9089</v>
      </c>
      <c r="V483" s="2">
        <f>salestable[[#This Row],[Sales]] * (1 - salestable[[#This Row],[Discount]])</f>
        <v>9.09</v>
      </c>
      <c r="W483" s="2">
        <f>salestable[[#This Row],[Sales]] * salestable[[#This Row],[Discount]]</f>
        <v>0</v>
      </c>
      <c r="X483">
        <f>YEAR(salestable[[#This Row],[Order Date]])</f>
        <v>2014</v>
      </c>
      <c r="Y483" t="str">
        <f>TEXT(salestable[[#This Row],[Order Date]],"MMMM")</f>
        <v>October</v>
      </c>
      <c r="Z483" t="str">
        <f>"Q"&amp;ROUNDUP(MONTH(salestable[[#This Row],[Order Date]])/3,0)</f>
        <v>Q4</v>
      </c>
      <c r="AA483" t="str">
        <f>TEXT(salestable[[#This Row],[Order Date]], "ddd")</f>
        <v>Mon</v>
      </c>
    </row>
    <row r="484" spans="1:27"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s="3">
        <v>2</v>
      </c>
      <c r="T484" s="4">
        <v>0</v>
      </c>
      <c r="U484" s="3">
        <v>1.6688000000000001</v>
      </c>
      <c r="V484" s="2">
        <f>salestable[[#This Row],[Sales]] * (1 - salestable[[#This Row],[Discount]])</f>
        <v>5.96</v>
      </c>
      <c r="W484" s="2">
        <f>salestable[[#This Row],[Sales]] * salestable[[#This Row],[Discount]]</f>
        <v>0</v>
      </c>
      <c r="X484">
        <f>YEAR(salestable[[#This Row],[Order Date]])</f>
        <v>2014</v>
      </c>
      <c r="Y484" t="str">
        <f>TEXT(salestable[[#This Row],[Order Date]],"MMMM")</f>
        <v>July</v>
      </c>
      <c r="Z484" t="str">
        <f>"Q"&amp;ROUNDUP(MONTH(salestable[[#This Row],[Order Date]])/3,0)</f>
        <v>Q3</v>
      </c>
      <c r="AA484" t="str">
        <f>TEXT(salestable[[#This Row],[Order Date]], "ddd")</f>
        <v>Tue</v>
      </c>
    </row>
    <row r="485" spans="1:27"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s="3">
        <v>2</v>
      </c>
      <c r="T485" s="4">
        <v>0</v>
      </c>
      <c r="U485" s="3">
        <v>57.592799999999997</v>
      </c>
      <c r="V485" s="2">
        <f>salestable[[#This Row],[Sales]] * (1 - salestable[[#This Row],[Discount]])</f>
        <v>159.97999999999999</v>
      </c>
      <c r="W485" s="2">
        <f>salestable[[#This Row],[Sales]] * salestable[[#This Row],[Discount]]</f>
        <v>0</v>
      </c>
      <c r="X485">
        <f>YEAR(salestable[[#This Row],[Order Date]])</f>
        <v>2014</v>
      </c>
      <c r="Y485" t="str">
        <f>TEXT(salestable[[#This Row],[Order Date]],"MMMM")</f>
        <v>July</v>
      </c>
      <c r="Z485" t="str">
        <f>"Q"&amp;ROUNDUP(MONTH(salestable[[#This Row],[Order Date]])/3,0)</f>
        <v>Q3</v>
      </c>
      <c r="AA485" t="str">
        <f>TEXT(salestable[[#This Row],[Order Date]], "ddd")</f>
        <v>Tue</v>
      </c>
    </row>
    <row r="486" spans="1:27"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s="3">
        <v>2</v>
      </c>
      <c r="T486" s="4">
        <v>0</v>
      </c>
      <c r="U486" s="3">
        <v>14.8</v>
      </c>
      <c r="V486" s="2">
        <f>salestable[[#This Row],[Sales]] * (1 - salestable[[#This Row],[Discount]])</f>
        <v>29.6</v>
      </c>
      <c r="W486" s="2">
        <f>salestable[[#This Row],[Sales]] * salestable[[#This Row],[Discount]]</f>
        <v>0</v>
      </c>
      <c r="X486">
        <f>YEAR(salestable[[#This Row],[Order Date]])</f>
        <v>2017</v>
      </c>
      <c r="Y486" t="str">
        <f>TEXT(salestable[[#This Row],[Order Date]],"MMMM")</f>
        <v>June</v>
      </c>
      <c r="Z486" t="str">
        <f>"Q"&amp;ROUNDUP(MONTH(salestable[[#This Row],[Order Date]])/3,0)</f>
        <v>Q2</v>
      </c>
      <c r="AA486" t="str">
        <f>TEXT(salestable[[#This Row],[Order Date]], "ddd")</f>
        <v>Sat</v>
      </c>
    </row>
    <row r="487" spans="1:27"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s="3">
        <v>5</v>
      </c>
      <c r="T487" s="4">
        <v>0.15</v>
      </c>
      <c r="U487" s="3">
        <v>-30.245000000000001</v>
      </c>
      <c r="V487" s="2">
        <f>salestable[[#This Row],[Sales]] * (1 - salestable[[#This Row],[Discount]])</f>
        <v>437.04024999999996</v>
      </c>
      <c r="W487" s="2">
        <f>salestable[[#This Row],[Sales]] * salestable[[#This Row],[Discount]]</f>
        <v>77.124749999999992</v>
      </c>
      <c r="X487">
        <f>YEAR(salestable[[#This Row],[Order Date]])</f>
        <v>2017</v>
      </c>
      <c r="Y487" t="str">
        <f>TEXT(salestable[[#This Row],[Order Date]],"MMMM")</f>
        <v>June</v>
      </c>
      <c r="Z487" t="str">
        <f>"Q"&amp;ROUNDUP(MONTH(salestable[[#This Row],[Order Date]])/3,0)</f>
        <v>Q2</v>
      </c>
      <c r="AA487" t="str">
        <f>TEXT(salestable[[#This Row],[Order Date]], "ddd")</f>
        <v>Sat</v>
      </c>
    </row>
    <row r="488" spans="1:27"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s="3">
        <v>5</v>
      </c>
      <c r="T488" s="4">
        <v>0.2</v>
      </c>
      <c r="U488" s="3">
        <v>17.497499999999999</v>
      </c>
      <c r="V488" s="2">
        <f>salestable[[#This Row],[Sales]] * (1 - salestable[[#This Row],[Discount]])</f>
        <v>223.96799999999999</v>
      </c>
      <c r="W488" s="2">
        <f>salestable[[#This Row],[Sales]] * salestable[[#This Row],[Discount]]</f>
        <v>55.991999999999997</v>
      </c>
      <c r="X488">
        <f>YEAR(salestable[[#This Row],[Order Date]])</f>
        <v>2017</v>
      </c>
      <c r="Y488" t="str">
        <f>TEXT(salestable[[#This Row],[Order Date]],"MMMM")</f>
        <v>June</v>
      </c>
      <c r="Z488" t="str">
        <f>"Q"&amp;ROUNDUP(MONTH(salestable[[#This Row],[Order Date]])/3,0)</f>
        <v>Q2</v>
      </c>
      <c r="AA488" t="str">
        <f>TEXT(salestable[[#This Row],[Order Date]], "ddd")</f>
        <v>Sat</v>
      </c>
    </row>
    <row r="489" spans="1:27"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s="3">
        <v>6</v>
      </c>
      <c r="T489" s="4">
        <v>0.2</v>
      </c>
      <c r="U489" s="3">
        <v>341.99400000000003</v>
      </c>
      <c r="V489" s="2">
        <f>salestable[[#This Row],[Sales]] * (1 - salestable[[#This Row],[Discount]])</f>
        <v>2188.7616000000003</v>
      </c>
      <c r="W489" s="2">
        <f>salestable[[#This Row],[Sales]] * salestable[[#This Row],[Discount]]</f>
        <v>547.19040000000007</v>
      </c>
      <c r="X489">
        <f>YEAR(salestable[[#This Row],[Order Date]])</f>
        <v>2014</v>
      </c>
      <c r="Y489" t="str">
        <f>TEXT(salestable[[#This Row],[Order Date]],"MMMM")</f>
        <v>October</v>
      </c>
      <c r="Z489" t="str">
        <f>"Q"&amp;ROUNDUP(MONTH(salestable[[#This Row],[Order Date]])/3,0)</f>
        <v>Q4</v>
      </c>
      <c r="AA489" t="str">
        <f>TEXT(salestable[[#This Row],[Order Date]], "ddd")</f>
        <v>Wed</v>
      </c>
    </row>
    <row r="490" spans="1:27"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s="3">
        <v>1</v>
      </c>
      <c r="T490" s="4">
        <v>0.2</v>
      </c>
      <c r="U490" s="3">
        <v>0.59940000000000004</v>
      </c>
      <c r="V490" s="2">
        <f>salestable[[#This Row],[Sales]] * (1 - salestable[[#This Row],[Discount]])</f>
        <v>6.3936000000000002</v>
      </c>
      <c r="W490" s="2">
        <f>salestable[[#This Row],[Sales]] * salestable[[#This Row],[Discount]]</f>
        <v>1.5984</v>
      </c>
      <c r="X490">
        <f>YEAR(salestable[[#This Row],[Order Date]])</f>
        <v>2014</v>
      </c>
      <c r="Y490" t="str">
        <f>TEXT(salestable[[#This Row],[Order Date]],"MMMM")</f>
        <v>June</v>
      </c>
      <c r="Z490" t="str">
        <f>"Q"&amp;ROUNDUP(MONTH(salestable[[#This Row],[Order Date]])/3,0)</f>
        <v>Q2</v>
      </c>
      <c r="AA490" t="str">
        <f>TEXT(salestable[[#This Row],[Order Date]], "ddd")</f>
        <v>Mon</v>
      </c>
    </row>
    <row r="491" spans="1:27"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s="3">
        <v>2</v>
      </c>
      <c r="T491" s="4">
        <v>0.2</v>
      </c>
      <c r="U491" s="3">
        <v>10.397399999999999</v>
      </c>
      <c r="V491" s="2">
        <f>salestable[[#This Row],[Sales]] * (1 - salestable[[#This Row],[Discount]])</f>
        <v>51.187200000000004</v>
      </c>
      <c r="W491" s="2">
        <f>salestable[[#This Row],[Sales]] * salestable[[#This Row],[Discount]]</f>
        <v>12.796800000000001</v>
      </c>
      <c r="X491">
        <f>YEAR(salestable[[#This Row],[Order Date]])</f>
        <v>2014</v>
      </c>
      <c r="Y491" t="str">
        <f>TEXT(salestable[[#This Row],[Order Date]],"MMMM")</f>
        <v>June</v>
      </c>
      <c r="Z491" t="str">
        <f>"Q"&amp;ROUNDUP(MONTH(salestable[[#This Row],[Order Date]])/3,0)</f>
        <v>Q2</v>
      </c>
      <c r="AA491" t="str">
        <f>TEXT(salestable[[#This Row],[Order Date]], "ddd")</f>
        <v>Mon</v>
      </c>
    </row>
    <row r="492" spans="1:27"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s="3">
        <v>2</v>
      </c>
      <c r="T492" s="4">
        <v>0.2</v>
      </c>
      <c r="U492" s="3">
        <v>6.1571999999999996</v>
      </c>
      <c r="V492" s="2">
        <f>salestable[[#This Row],[Sales]] * (1 - salestable[[#This Row],[Discount]])</f>
        <v>56.294399999999996</v>
      </c>
      <c r="W492" s="2">
        <f>salestable[[#This Row],[Sales]] * salestable[[#This Row],[Discount]]</f>
        <v>14.073599999999999</v>
      </c>
      <c r="X492">
        <f>YEAR(salestable[[#This Row],[Order Date]])</f>
        <v>2014</v>
      </c>
      <c r="Y492" t="str">
        <f>TEXT(salestable[[#This Row],[Order Date]],"MMMM")</f>
        <v>June</v>
      </c>
      <c r="Z492" t="str">
        <f>"Q"&amp;ROUNDUP(MONTH(salestable[[#This Row],[Order Date]])/3,0)</f>
        <v>Q2</v>
      </c>
      <c r="AA492" t="str">
        <f>TEXT(salestable[[#This Row],[Order Date]], "ddd")</f>
        <v>Mon</v>
      </c>
    </row>
    <row r="493" spans="1:27"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s="3">
        <v>5</v>
      </c>
      <c r="T493" s="4">
        <v>0</v>
      </c>
      <c r="U493" s="3">
        <v>8.9830000000000005</v>
      </c>
      <c r="V493" s="2">
        <f>salestable[[#This Row],[Sales]] * (1 - salestable[[#This Row],[Discount]])</f>
        <v>449.15</v>
      </c>
      <c r="W493" s="2">
        <f>salestable[[#This Row],[Sales]] * salestable[[#This Row],[Discount]]</f>
        <v>0</v>
      </c>
      <c r="X493">
        <f>YEAR(salestable[[#This Row],[Order Date]])</f>
        <v>2014</v>
      </c>
      <c r="Y493" t="str">
        <f>TEXT(salestable[[#This Row],[Order Date]],"MMMM")</f>
        <v>September</v>
      </c>
      <c r="Z493" t="str">
        <f>"Q"&amp;ROUNDUP(MONTH(salestable[[#This Row],[Order Date]])/3,0)</f>
        <v>Q3</v>
      </c>
      <c r="AA493" t="str">
        <f>TEXT(salestable[[#This Row],[Order Date]], "ddd")</f>
        <v>Sun</v>
      </c>
    </row>
    <row r="494" spans="1:27"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s="3">
        <v>3</v>
      </c>
      <c r="T494" s="4">
        <v>0</v>
      </c>
      <c r="U494" s="3">
        <v>5.0922000000000001</v>
      </c>
      <c r="V494" s="2">
        <f>salestable[[#This Row],[Sales]] * (1 - salestable[[#This Row],[Discount]])</f>
        <v>11.07</v>
      </c>
      <c r="W494" s="2">
        <f>salestable[[#This Row],[Sales]] * salestable[[#This Row],[Discount]]</f>
        <v>0</v>
      </c>
      <c r="X494">
        <f>YEAR(salestable[[#This Row],[Order Date]])</f>
        <v>2014</v>
      </c>
      <c r="Y494" t="str">
        <f>TEXT(salestable[[#This Row],[Order Date]],"MMMM")</f>
        <v>September</v>
      </c>
      <c r="Z494" t="str">
        <f>"Q"&amp;ROUNDUP(MONTH(salestable[[#This Row],[Order Date]])/3,0)</f>
        <v>Q3</v>
      </c>
      <c r="AA494" t="str">
        <f>TEXT(salestable[[#This Row],[Order Date]], "ddd")</f>
        <v>Sun</v>
      </c>
    </row>
    <row r="495" spans="1:27"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s="3">
        <v>2</v>
      </c>
      <c r="T495" s="4">
        <v>0</v>
      </c>
      <c r="U495" s="3">
        <v>13.1572</v>
      </c>
      <c r="V495" s="2">
        <f>salestable[[#This Row],[Sales]] * (1 - salestable[[#This Row],[Discount]])</f>
        <v>93.98</v>
      </c>
      <c r="W495" s="2">
        <f>salestable[[#This Row],[Sales]] * salestable[[#This Row],[Discount]]</f>
        <v>0</v>
      </c>
      <c r="X495">
        <f>YEAR(salestable[[#This Row],[Order Date]])</f>
        <v>2016</v>
      </c>
      <c r="Y495" t="str">
        <f>TEXT(salestable[[#This Row],[Order Date]],"MMMM")</f>
        <v>May</v>
      </c>
      <c r="Z495" t="str">
        <f>"Q"&amp;ROUNDUP(MONTH(salestable[[#This Row],[Order Date]])/3,0)</f>
        <v>Q2</v>
      </c>
      <c r="AA495" t="str">
        <f>TEXT(salestable[[#This Row],[Order Date]], "ddd")</f>
        <v>Mon</v>
      </c>
    </row>
    <row r="496" spans="1:27"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s="3">
        <v>3</v>
      </c>
      <c r="T496" s="4">
        <v>0.4</v>
      </c>
      <c r="U496" s="3">
        <v>-94.941000000000003</v>
      </c>
      <c r="V496" s="2">
        <f>salestable[[#This Row],[Sales]] * (1 - salestable[[#This Row],[Discount]])</f>
        <v>113.92919999999999</v>
      </c>
      <c r="W496" s="2">
        <f>salestable[[#This Row],[Sales]] * salestable[[#This Row],[Discount]]</f>
        <v>75.952800000000011</v>
      </c>
      <c r="X496">
        <f>YEAR(salestable[[#This Row],[Order Date]])</f>
        <v>2016</v>
      </c>
      <c r="Y496" t="str">
        <f>TEXT(salestable[[#This Row],[Order Date]],"MMMM")</f>
        <v>March</v>
      </c>
      <c r="Z496" t="str">
        <f>"Q"&amp;ROUNDUP(MONTH(salestable[[#This Row],[Order Date]])/3,0)</f>
        <v>Q1</v>
      </c>
      <c r="AA496" t="str">
        <f>TEXT(salestable[[#This Row],[Order Date]], "ddd")</f>
        <v>Fri</v>
      </c>
    </row>
    <row r="497" spans="1:27"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s="3">
        <v>2</v>
      </c>
      <c r="T497" s="4">
        <v>0</v>
      </c>
      <c r="U497" s="3">
        <v>51.655799999999999</v>
      </c>
      <c r="V497" s="2">
        <f>salestable[[#This Row],[Sales]] * (1 - salestable[[#This Row],[Discount]])</f>
        <v>105.42</v>
      </c>
      <c r="W497" s="2">
        <f>salestable[[#This Row],[Sales]] * salestable[[#This Row],[Discount]]</f>
        <v>0</v>
      </c>
      <c r="X497">
        <f>YEAR(salestable[[#This Row],[Order Date]])</f>
        <v>2015</v>
      </c>
      <c r="Y497" t="str">
        <f>TEXT(salestable[[#This Row],[Order Date]],"MMMM")</f>
        <v>December</v>
      </c>
      <c r="Z497" t="str">
        <f>"Q"&amp;ROUNDUP(MONTH(salestable[[#This Row],[Order Date]])/3,0)</f>
        <v>Q4</v>
      </c>
      <c r="AA497" t="str">
        <f>TEXT(salestable[[#This Row],[Order Date]], "ddd")</f>
        <v>Sun</v>
      </c>
    </row>
    <row r="498" spans="1:27"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s="3">
        <v>8</v>
      </c>
      <c r="T498" s="4">
        <v>0.2</v>
      </c>
      <c r="U498" s="3">
        <v>40.370399999999997</v>
      </c>
      <c r="V498" s="2">
        <f>salestable[[#This Row],[Sales]] * (1 - salestable[[#This Row],[Discount]])</f>
        <v>95.692800000000005</v>
      </c>
      <c r="W498" s="2">
        <f>salestable[[#This Row],[Sales]] * salestable[[#This Row],[Discount]]</f>
        <v>23.923200000000001</v>
      </c>
      <c r="X498">
        <f>YEAR(salestable[[#This Row],[Order Date]])</f>
        <v>2016</v>
      </c>
      <c r="Y498" t="str">
        <f>TEXT(salestable[[#This Row],[Order Date]],"MMMM")</f>
        <v>July</v>
      </c>
      <c r="Z498" t="str">
        <f>"Q"&amp;ROUNDUP(MONTH(salestable[[#This Row],[Order Date]])/3,0)</f>
        <v>Q3</v>
      </c>
      <c r="AA498" t="str">
        <f>TEXT(salestable[[#This Row],[Order Date]], "ddd")</f>
        <v>Mon</v>
      </c>
    </row>
    <row r="499" spans="1:27"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s="3">
        <v>4</v>
      </c>
      <c r="T499" s="4">
        <v>0</v>
      </c>
      <c r="U499" s="3">
        <v>81.843199999999996</v>
      </c>
      <c r="V499" s="2">
        <f>salestable[[#This Row],[Sales]] * (1 - salestable[[#This Row],[Discount]])</f>
        <v>255.76</v>
      </c>
      <c r="W499" s="2">
        <f>salestable[[#This Row],[Sales]] * salestable[[#This Row],[Discount]]</f>
        <v>0</v>
      </c>
      <c r="X499">
        <f>YEAR(salestable[[#This Row],[Order Date]])</f>
        <v>2016</v>
      </c>
      <c r="Y499" t="str">
        <f>TEXT(salestable[[#This Row],[Order Date]],"MMMM")</f>
        <v>July</v>
      </c>
      <c r="Z499" t="str">
        <f>"Q"&amp;ROUNDUP(MONTH(salestable[[#This Row],[Order Date]])/3,0)</f>
        <v>Q3</v>
      </c>
      <c r="AA499" t="str">
        <f>TEXT(salestable[[#This Row],[Order Date]], "ddd")</f>
        <v>Mon</v>
      </c>
    </row>
    <row r="500" spans="1:27"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s="3">
        <v>2</v>
      </c>
      <c r="T500" s="4">
        <v>0.2</v>
      </c>
      <c r="U500" s="3">
        <v>18.117599999999999</v>
      </c>
      <c r="V500" s="2">
        <f>salestable[[#This Row],[Sales]] * (1 - salestable[[#This Row],[Discount]])</f>
        <v>193.25440000000003</v>
      </c>
      <c r="W500" s="2">
        <f>salestable[[#This Row],[Sales]] * salestable[[#This Row],[Discount]]</f>
        <v>48.313600000000008</v>
      </c>
      <c r="X500">
        <f>YEAR(salestable[[#This Row],[Order Date]])</f>
        <v>2016</v>
      </c>
      <c r="Y500" t="str">
        <f>TEXT(salestable[[#This Row],[Order Date]],"MMMM")</f>
        <v>July</v>
      </c>
      <c r="Z500" t="str">
        <f>"Q"&amp;ROUNDUP(MONTH(salestable[[#This Row],[Order Date]])/3,0)</f>
        <v>Q3</v>
      </c>
      <c r="AA500" t="str">
        <f>TEXT(salestable[[#This Row],[Order Date]], "ddd")</f>
        <v>Mon</v>
      </c>
    </row>
    <row r="501" spans="1:27"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s="3">
        <v>9</v>
      </c>
      <c r="T501" s="4">
        <v>0</v>
      </c>
      <c r="U501" s="3">
        <v>22.869</v>
      </c>
      <c r="V501" s="2">
        <f>salestable[[#This Row],[Sales]] * (1 - salestable[[#This Row],[Discount]])</f>
        <v>69.3</v>
      </c>
      <c r="W501" s="2">
        <f>salestable[[#This Row],[Sales]] * salestable[[#This Row],[Discount]]</f>
        <v>0</v>
      </c>
      <c r="X501">
        <f>YEAR(salestable[[#This Row],[Order Date]])</f>
        <v>2016</v>
      </c>
      <c r="Y501" t="str">
        <f>TEXT(salestable[[#This Row],[Order Date]],"MMMM")</f>
        <v>July</v>
      </c>
      <c r="Z501" t="str">
        <f>"Q"&amp;ROUNDUP(MONTH(salestable[[#This Row],[Order Date]])/3,0)</f>
        <v>Q3</v>
      </c>
      <c r="AA501" t="str">
        <f>TEXT(salestable[[#This Row],[Order Date]], "ddd")</f>
        <v>Mon</v>
      </c>
    </row>
    <row r="502" spans="1:27"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s="3">
        <v>2</v>
      </c>
      <c r="T502" s="4">
        <v>0.7</v>
      </c>
      <c r="U502" s="3">
        <v>-15.08</v>
      </c>
      <c r="V502" s="2">
        <f>salestable[[#This Row],[Sales]] * (1 - salestable[[#This Row],[Discount]])</f>
        <v>6.7860000000000014</v>
      </c>
      <c r="W502" s="2">
        <f>salestable[[#This Row],[Sales]] * salestable[[#This Row],[Discount]]</f>
        <v>15.834</v>
      </c>
      <c r="X502">
        <f>YEAR(salestable[[#This Row],[Order Date]])</f>
        <v>2016</v>
      </c>
      <c r="Y502" t="str">
        <f>TEXT(salestable[[#This Row],[Order Date]],"MMMM")</f>
        <v>May</v>
      </c>
      <c r="Z502" t="str">
        <f>"Q"&amp;ROUNDUP(MONTH(salestable[[#This Row],[Order Date]])/3,0)</f>
        <v>Q2</v>
      </c>
      <c r="AA502" t="str">
        <f>TEXT(salestable[[#This Row],[Order Date]], "ddd")</f>
        <v>Mon</v>
      </c>
    </row>
    <row r="503" spans="1:27"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s="3">
        <v>2</v>
      </c>
      <c r="T503" s="4">
        <v>0.7</v>
      </c>
      <c r="U503" s="3">
        <v>-11.961600000000001</v>
      </c>
      <c r="V503" s="2">
        <f>salestable[[#This Row],[Sales]] * (1 - salestable[[#This Row],[Discount]])</f>
        <v>4.4856000000000007</v>
      </c>
      <c r="W503" s="2">
        <f>salestable[[#This Row],[Sales]] * salestable[[#This Row],[Discount]]</f>
        <v>10.4664</v>
      </c>
      <c r="X503">
        <f>YEAR(salestable[[#This Row],[Order Date]])</f>
        <v>2016</v>
      </c>
      <c r="Y503" t="str">
        <f>TEXT(salestable[[#This Row],[Order Date]],"MMMM")</f>
        <v>May</v>
      </c>
      <c r="Z503" t="str">
        <f>"Q"&amp;ROUNDUP(MONTH(salestable[[#This Row],[Order Date]])/3,0)</f>
        <v>Q2</v>
      </c>
      <c r="AA503" t="str">
        <f>TEXT(salestable[[#This Row],[Order Date]], "ddd")</f>
        <v>Mon</v>
      </c>
    </row>
    <row r="504" spans="1:27"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s="3">
        <v>2</v>
      </c>
      <c r="T504" s="4">
        <v>0.2</v>
      </c>
      <c r="U504" s="3">
        <v>50.097999999999999</v>
      </c>
      <c r="V504" s="2">
        <f>salestable[[#This Row],[Sales]] * (1 - salestable[[#This Row],[Discount]])</f>
        <v>641.25440000000003</v>
      </c>
      <c r="W504" s="2">
        <f>salestable[[#This Row],[Sales]] * salestable[[#This Row],[Discount]]</f>
        <v>160.31360000000001</v>
      </c>
      <c r="X504">
        <f>YEAR(salestable[[#This Row],[Order Date]])</f>
        <v>2016</v>
      </c>
      <c r="Y504" t="str">
        <f>TEXT(salestable[[#This Row],[Order Date]],"MMMM")</f>
        <v>May</v>
      </c>
      <c r="Z504" t="str">
        <f>"Q"&amp;ROUNDUP(MONTH(salestable[[#This Row],[Order Date]])/3,0)</f>
        <v>Q2</v>
      </c>
      <c r="AA504" t="str">
        <f>TEXT(salestable[[#This Row],[Order Date]], "ddd")</f>
        <v>Mon</v>
      </c>
    </row>
    <row r="505" spans="1:27"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s="3">
        <v>3</v>
      </c>
      <c r="T505" s="4">
        <v>0.7</v>
      </c>
      <c r="U505" s="3">
        <v>-1.9008</v>
      </c>
      <c r="V505" s="2">
        <f>salestable[[#This Row],[Sales]] * (1 - salestable[[#This Row],[Discount]])</f>
        <v>0.7128000000000001</v>
      </c>
      <c r="W505" s="2">
        <f>salestable[[#This Row],[Sales]] * salestable[[#This Row],[Discount]]</f>
        <v>1.6631999999999998</v>
      </c>
      <c r="X505">
        <f>YEAR(salestable[[#This Row],[Order Date]])</f>
        <v>2016</v>
      </c>
      <c r="Y505" t="str">
        <f>TEXT(salestable[[#This Row],[Order Date]],"MMMM")</f>
        <v>May</v>
      </c>
      <c r="Z505" t="str">
        <f>"Q"&amp;ROUNDUP(MONTH(salestable[[#This Row],[Order Date]])/3,0)</f>
        <v>Q2</v>
      </c>
      <c r="AA505" t="str">
        <f>TEXT(salestable[[#This Row],[Order Date]], "ddd")</f>
        <v>Mon</v>
      </c>
    </row>
    <row r="506" spans="1:27"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s="3">
        <v>1</v>
      </c>
      <c r="T506" s="4">
        <v>0.2</v>
      </c>
      <c r="U506" s="3">
        <v>11.8871</v>
      </c>
      <c r="V506" s="2">
        <f>salestable[[#This Row],[Sales]] * (1 - salestable[[#This Row],[Discount]])</f>
        <v>26.233600000000003</v>
      </c>
      <c r="W506" s="2">
        <f>salestable[[#This Row],[Sales]] * salestable[[#This Row],[Discount]]</f>
        <v>6.5584000000000007</v>
      </c>
      <c r="X506">
        <f>YEAR(salestable[[#This Row],[Order Date]])</f>
        <v>2016</v>
      </c>
      <c r="Y506" t="str">
        <f>TEXT(salestable[[#This Row],[Order Date]],"MMMM")</f>
        <v>May</v>
      </c>
      <c r="Z506" t="str">
        <f>"Q"&amp;ROUNDUP(MONTH(salestable[[#This Row],[Order Date]])/3,0)</f>
        <v>Q2</v>
      </c>
      <c r="AA506" t="str">
        <f>TEXT(salestable[[#This Row],[Order Date]], "ddd")</f>
        <v>Mon</v>
      </c>
    </row>
    <row r="507" spans="1:27"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s="3">
        <v>5</v>
      </c>
      <c r="T507" s="4">
        <v>0.2</v>
      </c>
      <c r="U507" s="3">
        <v>5.3730000000000002</v>
      </c>
      <c r="V507" s="2">
        <f>salestable[[#This Row],[Sales]] * (1 - salestable[[#This Row],[Discount]])</f>
        <v>12.736000000000001</v>
      </c>
      <c r="W507" s="2">
        <f>salestable[[#This Row],[Sales]] * salestable[[#This Row],[Discount]]</f>
        <v>3.1840000000000002</v>
      </c>
      <c r="X507">
        <f>YEAR(salestable[[#This Row],[Order Date]])</f>
        <v>2017</v>
      </c>
      <c r="Y507" t="str">
        <f>TEXT(salestable[[#This Row],[Order Date]],"MMMM")</f>
        <v>November</v>
      </c>
      <c r="Z507" t="str">
        <f>"Q"&amp;ROUNDUP(MONTH(salestable[[#This Row],[Order Date]])/3,0)</f>
        <v>Q4</v>
      </c>
      <c r="AA507" t="str">
        <f>TEXT(salestable[[#This Row],[Order Date]], "ddd")</f>
        <v>Sun</v>
      </c>
    </row>
    <row r="508" spans="1:27"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s="3">
        <v>1</v>
      </c>
      <c r="T508" s="4">
        <v>0</v>
      </c>
      <c r="U508" s="3">
        <v>0.73980000000000001</v>
      </c>
      <c r="V508" s="2">
        <f>salestable[[#This Row],[Sales]] * (1 - salestable[[#This Row],[Discount]])</f>
        <v>2.74</v>
      </c>
      <c r="W508" s="2">
        <f>salestable[[#This Row],[Sales]] * salestable[[#This Row],[Discount]]</f>
        <v>0</v>
      </c>
      <c r="X508">
        <f>YEAR(salestable[[#This Row],[Order Date]])</f>
        <v>2015</v>
      </c>
      <c r="Y508" t="str">
        <f>TEXT(salestable[[#This Row],[Order Date]],"MMMM")</f>
        <v>March</v>
      </c>
      <c r="Z508" t="str">
        <f>"Q"&amp;ROUNDUP(MONTH(salestable[[#This Row],[Order Date]])/3,0)</f>
        <v>Q1</v>
      </c>
      <c r="AA508" t="str">
        <f>TEXT(salestable[[#This Row],[Order Date]], "ddd")</f>
        <v>Mon</v>
      </c>
    </row>
    <row r="509" spans="1:27"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s="3">
        <v>3</v>
      </c>
      <c r="T509" s="4">
        <v>0</v>
      </c>
      <c r="U509" s="3">
        <v>2.1684000000000001</v>
      </c>
      <c r="V509" s="2">
        <f>salestable[[#This Row],[Sales]] * (1 - salestable[[#This Row],[Discount]])</f>
        <v>8.34</v>
      </c>
      <c r="W509" s="2">
        <f>salestable[[#This Row],[Sales]] * salestable[[#This Row],[Discount]]</f>
        <v>0</v>
      </c>
      <c r="X509">
        <f>YEAR(salestable[[#This Row],[Order Date]])</f>
        <v>2015</v>
      </c>
      <c r="Y509" t="str">
        <f>TEXT(salestable[[#This Row],[Order Date]],"MMMM")</f>
        <v>March</v>
      </c>
      <c r="Z509" t="str">
        <f>"Q"&amp;ROUNDUP(MONTH(salestable[[#This Row],[Order Date]])/3,0)</f>
        <v>Q1</v>
      </c>
      <c r="AA509" t="str">
        <f>TEXT(salestable[[#This Row],[Order Date]], "ddd")</f>
        <v>Mon</v>
      </c>
    </row>
    <row r="510" spans="1:27"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s="3">
        <v>3</v>
      </c>
      <c r="T510" s="4">
        <v>0</v>
      </c>
      <c r="U510" s="3">
        <v>11.685</v>
      </c>
      <c r="V510" s="2">
        <f>salestable[[#This Row],[Sales]] * (1 - salestable[[#This Row],[Discount]])</f>
        <v>46.74</v>
      </c>
      <c r="W510" s="2">
        <f>salestable[[#This Row],[Sales]] * salestable[[#This Row],[Discount]]</f>
        <v>0</v>
      </c>
      <c r="X510">
        <f>YEAR(salestable[[#This Row],[Order Date]])</f>
        <v>2015</v>
      </c>
      <c r="Y510" t="str">
        <f>TEXT(salestable[[#This Row],[Order Date]],"MMMM")</f>
        <v>March</v>
      </c>
      <c r="Z510" t="str">
        <f>"Q"&amp;ROUNDUP(MONTH(salestable[[#This Row],[Order Date]])/3,0)</f>
        <v>Q1</v>
      </c>
      <c r="AA510" t="str">
        <f>TEXT(salestable[[#This Row],[Order Date]], "ddd")</f>
        <v>Mon</v>
      </c>
    </row>
    <row r="511" spans="1:27"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s="3">
        <v>5</v>
      </c>
      <c r="T511" s="4">
        <v>0</v>
      </c>
      <c r="U511" s="3">
        <v>3177.4749999999999</v>
      </c>
      <c r="V511" s="2">
        <f>salestable[[#This Row],[Sales]] * (1 - salestable[[#This Row],[Discount]])</f>
        <v>6354.95</v>
      </c>
      <c r="W511" s="2">
        <f>salestable[[#This Row],[Sales]] * salestable[[#This Row],[Discount]]</f>
        <v>0</v>
      </c>
      <c r="X511">
        <f>YEAR(salestable[[#This Row],[Order Date]])</f>
        <v>2015</v>
      </c>
      <c r="Y511" t="str">
        <f>TEXT(salestable[[#This Row],[Order Date]],"MMMM")</f>
        <v>March</v>
      </c>
      <c r="Z511" t="str">
        <f>"Q"&amp;ROUNDUP(MONTH(salestable[[#This Row],[Order Date]])/3,0)</f>
        <v>Q1</v>
      </c>
      <c r="AA511" t="str">
        <f>TEXT(salestable[[#This Row],[Order Date]], "ddd")</f>
        <v>Mon</v>
      </c>
    </row>
    <row r="512" spans="1:27"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s="3">
        <v>3</v>
      </c>
      <c r="T512" s="4">
        <v>0</v>
      </c>
      <c r="U512" s="3">
        <v>40.415999999999997</v>
      </c>
      <c r="V512" s="2">
        <f>salestable[[#This Row],[Sales]] * (1 - salestable[[#This Row],[Discount]])</f>
        <v>126.3</v>
      </c>
      <c r="W512" s="2">
        <f>salestable[[#This Row],[Sales]] * salestable[[#This Row],[Discount]]</f>
        <v>0</v>
      </c>
      <c r="X512">
        <f>YEAR(salestable[[#This Row],[Order Date]])</f>
        <v>2017</v>
      </c>
      <c r="Y512" t="str">
        <f>TEXT(salestable[[#This Row],[Order Date]],"MMMM")</f>
        <v>November</v>
      </c>
      <c r="Z512" t="str">
        <f>"Q"&amp;ROUNDUP(MONTH(salestable[[#This Row],[Order Date]])/3,0)</f>
        <v>Q4</v>
      </c>
      <c r="AA512" t="str">
        <f>TEXT(salestable[[#This Row],[Order Date]], "ddd")</f>
        <v>Sun</v>
      </c>
    </row>
    <row r="513" spans="1:27"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s="3">
        <v>2</v>
      </c>
      <c r="T513" s="4">
        <v>0</v>
      </c>
      <c r="U513" s="3">
        <v>12.172800000000001</v>
      </c>
      <c r="V513" s="2">
        <f>salestable[[#This Row],[Sales]] * (1 - salestable[[#This Row],[Discount]])</f>
        <v>38.04</v>
      </c>
      <c r="W513" s="2">
        <f>salestable[[#This Row],[Sales]] * salestable[[#This Row],[Discount]]</f>
        <v>0</v>
      </c>
      <c r="X513">
        <f>YEAR(salestable[[#This Row],[Order Date]])</f>
        <v>2017</v>
      </c>
      <c r="Y513" t="str">
        <f>TEXT(salestable[[#This Row],[Order Date]],"MMMM")</f>
        <v>November</v>
      </c>
      <c r="Z513" t="str">
        <f>"Q"&amp;ROUNDUP(MONTH(salestable[[#This Row],[Order Date]])/3,0)</f>
        <v>Q4</v>
      </c>
      <c r="AA513" t="str">
        <f>TEXT(salestable[[#This Row],[Order Date]], "ddd")</f>
        <v>Sun</v>
      </c>
    </row>
    <row r="514" spans="1:27"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s="3">
        <v>3</v>
      </c>
      <c r="T514" s="4">
        <v>0.2</v>
      </c>
      <c r="U514" s="3">
        <v>0.71519999999999995</v>
      </c>
      <c r="V514" s="2">
        <f>salestable[[#This Row],[Sales]] * (1 - salestable[[#This Row],[Discount]])</f>
        <v>5.7216000000000005</v>
      </c>
      <c r="W514" s="2">
        <f>salestable[[#This Row],[Sales]] * salestable[[#This Row],[Discount]]</f>
        <v>1.4304000000000001</v>
      </c>
      <c r="X514">
        <f>YEAR(salestable[[#This Row],[Order Date]])</f>
        <v>2016</v>
      </c>
      <c r="Y514" t="str">
        <f>TEXT(salestable[[#This Row],[Order Date]],"MMMM")</f>
        <v>October</v>
      </c>
      <c r="Z514" t="str">
        <f>"Q"&amp;ROUNDUP(MONTH(salestable[[#This Row],[Order Date]])/3,0)</f>
        <v>Q4</v>
      </c>
      <c r="AA514" t="str">
        <f>TEXT(salestable[[#This Row],[Order Date]], "ddd")</f>
        <v>Thu</v>
      </c>
    </row>
    <row r="515" spans="1:27"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s="3">
        <v>3</v>
      </c>
      <c r="T515" s="4">
        <v>0</v>
      </c>
      <c r="U515" s="3">
        <v>1.7901</v>
      </c>
      <c r="V515" s="2">
        <f>salestable[[#This Row],[Sales]] * (1 - salestable[[#This Row],[Discount]])</f>
        <v>6.63</v>
      </c>
      <c r="W515" s="2">
        <f>salestable[[#This Row],[Sales]] * salestable[[#This Row],[Discount]]</f>
        <v>0</v>
      </c>
      <c r="X515">
        <f>YEAR(salestable[[#This Row],[Order Date]])</f>
        <v>2017</v>
      </c>
      <c r="Y515" t="str">
        <f>TEXT(salestable[[#This Row],[Order Date]],"MMMM")</f>
        <v>December</v>
      </c>
      <c r="Z515" t="str">
        <f>"Q"&amp;ROUNDUP(MONTH(salestable[[#This Row],[Order Date]])/3,0)</f>
        <v>Q4</v>
      </c>
      <c r="AA515" t="str">
        <f>TEXT(salestable[[#This Row],[Order Date]], "ddd")</f>
        <v>Thu</v>
      </c>
    </row>
    <row r="516" spans="1:27"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s="3">
        <v>2</v>
      </c>
      <c r="T516" s="4">
        <v>0</v>
      </c>
      <c r="U516" s="3">
        <v>1.7052</v>
      </c>
      <c r="V516" s="2">
        <f>salestable[[#This Row],[Sales]] * (1 - salestable[[#This Row],[Discount]])</f>
        <v>5.88</v>
      </c>
      <c r="W516" s="2">
        <f>salestable[[#This Row],[Sales]] * salestable[[#This Row],[Discount]]</f>
        <v>0</v>
      </c>
      <c r="X516">
        <f>YEAR(salestable[[#This Row],[Order Date]])</f>
        <v>2017</v>
      </c>
      <c r="Y516" t="str">
        <f>TEXT(salestable[[#This Row],[Order Date]],"MMMM")</f>
        <v>December</v>
      </c>
      <c r="Z516" t="str">
        <f>"Q"&amp;ROUNDUP(MONTH(salestable[[#This Row],[Order Date]])/3,0)</f>
        <v>Q4</v>
      </c>
      <c r="AA516" t="str">
        <f>TEXT(salestable[[#This Row],[Order Date]], "ddd")</f>
        <v>Thu</v>
      </c>
    </row>
    <row r="517" spans="1:27"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s="3">
        <v>5</v>
      </c>
      <c r="T517" s="4">
        <v>0</v>
      </c>
      <c r="U517" s="3">
        <v>1379.9770000000001</v>
      </c>
      <c r="V517" s="2">
        <f>salestable[[#This Row],[Sales]] * (1 - salestable[[#This Row],[Discount]])</f>
        <v>2999.95</v>
      </c>
      <c r="W517" s="2">
        <f>salestable[[#This Row],[Sales]] * salestable[[#This Row],[Discount]]</f>
        <v>0</v>
      </c>
      <c r="X517">
        <f>YEAR(salestable[[#This Row],[Order Date]])</f>
        <v>2017</v>
      </c>
      <c r="Y517" t="str">
        <f>TEXT(salestable[[#This Row],[Order Date]],"MMMM")</f>
        <v>January</v>
      </c>
      <c r="Z517" t="str">
        <f>"Q"&amp;ROUNDUP(MONTH(salestable[[#This Row],[Order Date]])/3,0)</f>
        <v>Q1</v>
      </c>
      <c r="AA517" t="str">
        <f>TEXT(salestable[[#This Row],[Order Date]], "ddd")</f>
        <v>Sun</v>
      </c>
    </row>
    <row r="518" spans="1:27"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s="3">
        <v>3</v>
      </c>
      <c r="T518" s="4">
        <v>0</v>
      </c>
      <c r="U518" s="3">
        <v>13.891500000000001</v>
      </c>
      <c r="V518" s="2">
        <f>salestable[[#This Row],[Sales]] * (1 - salestable[[#This Row],[Discount]])</f>
        <v>51.45</v>
      </c>
      <c r="W518" s="2">
        <f>salestable[[#This Row],[Sales]] * salestable[[#This Row],[Discount]]</f>
        <v>0</v>
      </c>
      <c r="X518">
        <f>YEAR(salestable[[#This Row],[Order Date]])</f>
        <v>2017</v>
      </c>
      <c r="Y518" t="str">
        <f>TEXT(salestable[[#This Row],[Order Date]],"MMMM")</f>
        <v>January</v>
      </c>
      <c r="Z518" t="str">
        <f>"Q"&amp;ROUNDUP(MONTH(salestable[[#This Row],[Order Date]])/3,0)</f>
        <v>Q1</v>
      </c>
      <c r="AA518" t="str">
        <f>TEXT(salestable[[#This Row],[Order Date]], "ddd")</f>
        <v>Sun</v>
      </c>
    </row>
    <row r="519" spans="1:27"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s="3">
        <v>2</v>
      </c>
      <c r="T519" s="4">
        <v>0</v>
      </c>
      <c r="U519" s="3">
        <v>5.3819999999999997</v>
      </c>
      <c r="V519" s="2">
        <f>salestable[[#This Row],[Sales]] * (1 - salestable[[#This Row],[Discount]])</f>
        <v>11.96</v>
      </c>
      <c r="W519" s="2">
        <f>salestable[[#This Row],[Sales]] * salestable[[#This Row],[Discount]]</f>
        <v>0</v>
      </c>
      <c r="X519">
        <f>YEAR(salestable[[#This Row],[Order Date]])</f>
        <v>2017</v>
      </c>
      <c r="Y519" t="str">
        <f>TEXT(salestable[[#This Row],[Order Date]],"MMMM")</f>
        <v>January</v>
      </c>
      <c r="Z519" t="str">
        <f>"Q"&amp;ROUNDUP(MONTH(salestable[[#This Row],[Order Date]])/3,0)</f>
        <v>Q1</v>
      </c>
      <c r="AA519" t="str">
        <f>TEXT(salestable[[#This Row],[Order Date]], "ddd")</f>
        <v>Sun</v>
      </c>
    </row>
    <row r="520" spans="1:27"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s="3">
        <v>3</v>
      </c>
      <c r="T520" s="4">
        <v>0</v>
      </c>
      <c r="U520" s="3">
        <v>56.301000000000002</v>
      </c>
      <c r="V520" s="2">
        <f>salestable[[#This Row],[Sales]] * (1 - salestable[[#This Row],[Discount]])</f>
        <v>1126.02</v>
      </c>
      <c r="W520" s="2">
        <f>salestable[[#This Row],[Sales]] * salestable[[#This Row],[Discount]]</f>
        <v>0</v>
      </c>
      <c r="X520">
        <f>YEAR(salestable[[#This Row],[Order Date]])</f>
        <v>2017</v>
      </c>
      <c r="Y520" t="str">
        <f>TEXT(salestable[[#This Row],[Order Date]],"MMMM")</f>
        <v>January</v>
      </c>
      <c r="Z520" t="str">
        <f>"Q"&amp;ROUNDUP(MONTH(salestable[[#This Row],[Order Date]])/3,0)</f>
        <v>Q1</v>
      </c>
      <c r="AA520" t="str">
        <f>TEXT(salestable[[#This Row],[Order Date]], "ddd")</f>
        <v>Sun</v>
      </c>
    </row>
    <row r="521" spans="1:27"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s="3">
        <v>1</v>
      </c>
      <c r="T521" s="4">
        <v>0.2</v>
      </c>
      <c r="U521" s="3">
        <v>5.2877000000000001</v>
      </c>
      <c r="V521" s="2">
        <f>salestable[[#This Row],[Sales]] * (1 - salestable[[#This Row],[Discount]])</f>
        <v>14.7136</v>
      </c>
      <c r="W521" s="2">
        <f>salestable[[#This Row],[Sales]] * salestable[[#This Row],[Discount]]</f>
        <v>3.6783999999999999</v>
      </c>
      <c r="X521">
        <f>YEAR(salestable[[#This Row],[Order Date]])</f>
        <v>2015</v>
      </c>
      <c r="Y521" t="str">
        <f>TEXT(salestable[[#This Row],[Order Date]],"MMMM")</f>
        <v>March</v>
      </c>
      <c r="Z521" t="str">
        <f>"Q"&amp;ROUNDUP(MONTH(salestable[[#This Row],[Order Date]])/3,0)</f>
        <v>Q1</v>
      </c>
      <c r="AA521" t="str">
        <f>TEXT(salestable[[#This Row],[Order Date]], "ddd")</f>
        <v>Sun</v>
      </c>
    </row>
    <row r="522" spans="1:27"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s="3">
        <v>2</v>
      </c>
      <c r="T522" s="4">
        <v>0.2</v>
      </c>
      <c r="U522" s="3">
        <v>-25.913599999999999</v>
      </c>
      <c r="V522" s="2">
        <f>salestable[[#This Row],[Sales]] * (1 - salestable[[#This Row],[Discount]])</f>
        <v>103.65440000000001</v>
      </c>
      <c r="W522" s="2">
        <f>salestable[[#This Row],[Sales]] * salestable[[#This Row],[Discount]]</f>
        <v>25.913600000000002</v>
      </c>
      <c r="X522">
        <f>YEAR(salestable[[#This Row],[Order Date]])</f>
        <v>2015</v>
      </c>
      <c r="Y522" t="str">
        <f>TEXT(salestable[[#This Row],[Order Date]],"MMMM")</f>
        <v>March</v>
      </c>
      <c r="Z522" t="str">
        <f>"Q"&amp;ROUNDUP(MONTH(salestable[[#This Row],[Order Date]])/3,0)</f>
        <v>Q1</v>
      </c>
      <c r="AA522" t="str">
        <f>TEXT(salestable[[#This Row],[Order Date]], "ddd")</f>
        <v>Sun</v>
      </c>
    </row>
    <row r="523" spans="1:27"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s="3">
        <v>9</v>
      </c>
      <c r="T523" s="4">
        <v>0.8</v>
      </c>
      <c r="U523" s="3">
        <v>-21.167999999999999</v>
      </c>
      <c r="V523" s="2">
        <f>salestable[[#This Row],[Sales]] * (1 - salestable[[#This Row],[Discount]])</f>
        <v>2.8223999999999996</v>
      </c>
      <c r="W523" s="2">
        <f>salestable[[#This Row],[Sales]] * salestable[[#This Row],[Discount]]</f>
        <v>11.2896</v>
      </c>
      <c r="X523">
        <f>YEAR(salestable[[#This Row],[Order Date]])</f>
        <v>2015</v>
      </c>
      <c r="Y523" t="str">
        <f>TEXT(salestable[[#This Row],[Order Date]],"MMMM")</f>
        <v>March</v>
      </c>
      <c r="Z523" t="str">
        <f>"Q"&amp;ROUNDUP(MONTH(salestable[[#This Row],[Order Date]])/3,0)</f>
        <v>Q1</v>
      </c>
      <c r="AA523" t="str">
        <f>TEXT(salestable[[#This Row],[Order Date]], "ddd")</f>
        <v>Sun</v>
      </c>
    </row>
    <row r="524" spans="1:27"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s="3">
        <v>2</v>
      </c>
      <c r="T524" s="4">
        <v>0</v>
      </c>
      <c r="U524" s="3">
        <v>21.097999999999999</v>
      </c>
      <c r="V524" s="2">
        <f>salestable[[#This Row],[Sales]] * (1 - salestable[[#This Row],[Discount]])</f>
        <v>210.98</v>
      </c>
      <c r="W524" s="2">
        <f>salestable[[#This Row],[Sales]] * salestable[[#This Row],[Discount]]</f>
        <v>0</v>
      </c>
      <c r="X524">
        <f>YEAR(salestable[[#This Row],[Order Date]])</f>
        <v>2017</v>
      </c>
      <c r="Y524" t="str">
        <f>TEXT(salestable[[#This Row],[Order Date]],"MMMM")</f>
        <v>January</v>
      </c>
      <c r="Z524" t="str">
        <f>"Q"&amp;ROUNDUP(MONTH(salestable[[#This Row],[Order Date]])/3,0)</f>
        <v>Q1</v>
      </c>
      <c r="AA524" t="str">
        <f>TEXT(salestable[[#This Row],[Order Date]], "ddd")</f>
        <v>Mon</v>
      </c>
    </row>
    <row r="525" spans="1:27"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s="3">
        <v>3</v>
      </c>
      <c r="T525" s="4">
        <v>0.2</v>
      </c>
      <c r="U525" s="3">
        <v>-12.4146</v>
      </c>
      <c r="V525" s="2">
        <f>salestable[[#This Row],[Sales]] * (1 - salestable[[#This Row],[Discount]])</f>
        <v>44.140800000000006</v>
      </c>
      <c r="W525" s="2">
        <f>salestable[[#This Row],[Sales]] * salestable[[#This Row],[Discount]]</f>
        <v>11.035200000000001</v>
      </c>
      <c r="X525">
        <f>YEAR(salestable[[#This Row],[Order Date]])</f>
        <v>2016</v>
      </c>
      <c r="Y525" t="str">
        <f>TEXT(salestable[[#This Row],[Order Date]],"MMMM")</f>
        <v>May</v>
      </c>
      <c r="Z525" t="str">
        <f>"Q"&amp;ROUNDUP(MONTH(salestable[[#This Row],[Order Date]])/3,0)</f>
        <v>Q2</v>
      </c>
      <c r="AA525" t="str">
        <f>TEXT(salestable[[#This Row],[Order Date]], "ddd")</f>
        <v>Sat</v>
      </c>
    </row>
    <row r="526" spans="1:27"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s="3">
        <v>2</v>
      </c>
      <c r="T526" s="4">
        <v>0</v>
      </c>
      <c r="U526" s="3">
        <v>27.166599999999999</v>
      </c>
      <c r="V526" s="2">
        <f>salestable[[#This Row],[Sales]] * (1 - salestable[[#This Row],[Discount]])</f>
        <v>66.260000000000005</v>
      </c>
      <c r="W526" s="2">
        <f>salestable[[#This Row],[Sales]] * salestable[[#This Row],[Discount]]</f>
        <v>0</v>
      </c>
      <c r="X526">
        <f>YEAR(salestable[[#This Row],[Order Date]])</f>
        <v>2016</v>
      </c>
      <c r="Y526" t="str">
        <f>TEXT(salestable[[#This Row],[Order Date]],"MMMM")</f>
        <v>May</v>
      </c>
      <c r="Z526" t="str">
        <f>"Q"&amp;ROUNDUP(MONTH(salestable[[#This Row],[Order Date]])/3,0)</f>
        <v>Q2</v>
      </c>
      <c r="AA526" t="str">
        <f>TEXT(salestable[[#This Row],[Order Date]], "ddd")</f>
        <v>Sat</v>
      </c>
    </row>
    <row r="527" spans="1:27"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s="3">
        <v>5</v>
      </c>
      <c r="T527" s="4">
        <v>0</v>
      </c>
      <c r="U527" s="3">
        <v>10.433999999999999</v>
      </c>
      <c r="V527" s="2">
        <f>salestable[[#This Row],[Sales]] * (1 - salestable[[#This Row],[Discount]])</f>
        <v>22.2</v>
      </c>
      <c r="W527" s="2">
        <f>salestable[[#This Row],[Sales]] * salestable[[#This Row],[Discount]]</f>
        <v>0</v>
      </c>
      <c r="X527">
        <f>YEAR(salestable[[#This Row],[Order Date]])</f>
        <v>2015</v>
      </c>
      <c r="Y527" t="str">
        <f>TEXT(salestable[[#This Row],[Order Date]],"MMMM")</f>
        <v>December</v>
      </c>
      <c r="Z527" t="str">
        <f>"Q"&amp;ROUNDUP(MONTH(salestable[[#This Row],[Order Date]])/3,0)</f>
        <v>Q4</v>
      </c>
      <c r="AA527" t="str">
        <f>TEXT(salestable[[#This Row],[Order Date]], "ddd")</f>
        <v>Sat</v>
      </c>
    </row>
    <row r="528" spans="1:27"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s="3">
        <v>3</v>
      </c>
      <c r="T528" s="4">
        <v>0.2</v>
      </c>
      <c r="U528" s="3">
        <v>42.747</v>
      </c>
      <c r="V528" s="2">
        <f>salestable[[#This Row],[Sales]] * (1 - salestable[[#This Row],[Discount]])</f>
        <v>547.16160000000002</v>
      </c>
      <c r="W528" s="2">
        <f>salestable[[#This Row],[Sales]] * salestable[[#This Row],[Discount]]</f>
        <v>136.79040000000001</v>
      </c>
      <c r="X528">
        <f>YEAR(salestable[[#This Row],[Order Date]])</f>
        <v>2017</v>
      </c>
      <c r="Y528" t="str">
        <f>TEXT(salestable[[#This Row],[Order Date]],"MMMM")</f>
        <v>October</v>
      </c>
      <c r="Z528" t="str">
        <f>"Q"&amp;ROUNDUP(MONTH(salestable[[#This Row],[Order Date]])/3,0)</f>
        <v>Q4</v>
      </c>
      <c r="AA528" t="str">
        <f>TEXT(salestable[[#This Row],[Order Date]], "ddd")</f>
        <v>Sat</v>
      </c>
    </row>
    <row r="529" spans="1:27"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s="3">
        <v>3</v>
      </c>
      <c r="T529" s="4">
        <v>0.2</v>
      </c>
      <c r="U529" s="3">
        <v>5.1407999999999996</v>
      </c>
      <c r="V529" s="2">
        <f>salestable[[#This Row],[Sales]] * (1 - salestable[[#This Row],[Discount]])</f>
        <v>36.556800000000003</v>
      </c>
      <c r="W529" s="2">
        <f>salestable[[#This Row],[Sales]] * salestable[[#This Row],[Discount]]</f>
        <v>9.1392000000000007</v>
      </c>
      <c r="X529">
        <f>YEAR(salestable[[#This Row],[Order Date]])</f>
        <v>2017</v>
      </c>
      <c r="Y529" t="str">
        <f>TEXT(salestable[[#This Row],[Order Date]],"MMMM")</f>
        <v>October</v>
      </c>
      <c r="Z529" t="str">
        <f>"Q"&amp;ROUNDUP(MONTH(salestable[[#This Row],[Order Date]])/3,0)</f>
        <v>Q4</v>
      </c>
      <c r="AA529" t="str">
        <f>TEXT(salestable[[#This Row],[Order Date]], "ddd")</f>
        <v>Sat</v>
      </c>
    </row>
    <row r="530" spans="1:27"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s="3">
        <v>3</v>
      </c>
      <c r="T530" s="4">
        <v>0.2</v>
      </c>
      <c r="U530" s="3">
        <v>-7.2671999999999999</v>
      </c>
      <c r="V530" s="2">
        <f>salestable[[#This Row],[Sales]] * (1 - salestable[[#This Row],[Discount]])</f>
        <v>29.0688</v>
      </c>
      <c r="W530" s="2">
        <f>salestable[[#This Row],[Sales]] * salestable[[#This Row],[Discount]]</f>
        <v>7.2671999999999999</v>
      </c>
      <c r="X530">
        <f>YEAR(salestable[[#This Row],[Order Date]])</f>
        <v>2015</v>
      </c>
      <c r="Y530" t="str">
        <f>TEXT(salestable[[#This Row],[Order Date]],"MMMM")</f>
        <v>September</v>
      </c>
      <c r="Z530" t="str">
        <f>"Q"&amp;ROUNDUP(MONTH(salestable[[#This Row],[Order Date]])/3,0)</f>
        <v>Q3</v>
      </c>
      <c r="AA530" t="str">
        <f>TEXT(salestable[[#This Row],[Order Date]], "ddd")</f>
        <v>Thu</v>
      </c>
    </row>
    <row r="531" spans="1:27"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s="3">
        <v>1</v>
      </c>
      <c r="T531" s="4">
        <v>0.2</v>
      </c>
      <c r="U531" s="3">
        <v>-149.9058</v>
      </c>
      <c r="V531" s="2">
        <f>salestable[[#This Row],[Sales]] * (1 - salestable[[#This Row],[Discount]])</f>
        <v>532.99840000000006</v>
      </c>
      <c r="W531" s="2">
        <f>salestable[[#This Row],[Sales]] * salestable[[#This Row],[Discount]]</f>
        <v>133.24960000000002</v>
      </c>
      <c r="X531">
        <f>YEAR(salestable[[#This Row],[Order Date]])</f>
        <v>2015</v>
      </c>
      <c r="Y531" t="str">
        <f>TEXT(salestable[[#This Row],[Order Date]],"MMMM")</f>
        <v>September</v>
      </c>
      <c r="Z531" t="str">
        <f>"Q"&amp;ROUNDUP(MONTH(salestable[[#This Row],[Order Date]])/3,0)</f>
        <v>Q3</v>
      </c>
      <c r="AA531" t="str">
        <f>TEXT(salestable[[#This Row],[Order Date]], "ddd")</f>
        <v>Thu</v>
      </c>
    </row>
    <row r="532" spans="1:27"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s="3">
        <v>6</v>
      </c>
      <c r="T532" s="4">
        <v>0.2</v>
      </c>
      <c r="U532" s="3">
        <v>19.692</v>
      </c>
      <c r="V532" s="2">
        <f>salestable[[#This Row],[Sales]] * (1 - salestable[[#This Row],[Discount]])</f>
        <v>42.009600000000006</v>
      </c>
      <c r="W532" s="2">
        <f>salestable[[#This Row],[Sales]] * salestable[[#This Row],[Discount]]</f>
        <v>10.502400000000002</v>
      </c>
      <c r="X532">
        <f>YEAR(salestable[[#This Row],[Order Date]])</f>
        <v>2015</v>
      </c>
      <c r="Y532" t="str">
        <f>TEXT(salestable[[#This Row],[Order Date]],"MMMM")</f>
        <v>September</v>
      </c>
      <c r="Z532" t="str">
        <f>"Q"&amp;ROUNDUP(MONTH(salestable[[#This Row],[Order Date]])/3,0)</f>
        <v>Q3</v>
      </c>
      <c r="AA532" t="str">
        <f>TEXT(salestable[[#This Row],[Order Date]], "ddd")</f>
        <v>Thu</v>
      </c>
    </row>
    <row r="533" spans="1:27"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s="3">
        <v>1</v>
      </c>
      <c r="T533" s="4">
        <v>0.2</v>
      </c>
      <c r="U533" s="3">
        <v>11.92</v>
      </c>
      <c r="V533" s="2">
        <f>salestable[[#This Row],[Sales]] * (1 - salestable[[#This Row],[Discount]])</f>
        <v>152.57599999999999</v>
      </c>
      <c r="W533" s="2">
        <f>salestable[[#This Row],[Sales]] * salestable[[#This Row],[Discount]]</f>
        <v>38.143999999999998</v>
      </c>
      <c r="X533">
        <f>YEAR(salestable[[#This Row],[Order Date]])</f>
        <v>2015</v>
      </c>
      <c r="Y533" t="str">
        <f>TEXT(salestable[[#This Row],[Order Date]],"MMMM")</f>
        <v>November</v>
      </c>
      <c r="Z533" t="str">
        <f>"Q"&amp;ROUNDUP(MONTH(salestable[[#This Row],[Order Date]])/3,0)</f>
        <v>Q4</v>
      </c>
      <c r="AA533" t="str">
        <f>TEXT(salestable[[#This Row],[Order Date]], "ddd")</f>
        <v>Sat</v>
      </c>
    </row>
    <row r="534" spans="1:27"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s="3">
        <v>3</v>
      </c>
      <c r="T534" s="4">
        <v>0</v>
      </c>
      <c r="U534" s="3">
        <v>2.3969999999999998</v>
      </c>
      <c r="V534" s="2">
        <f>salestable[[#This Row],[Sales]] * (1 - salestable[[#This Row],[Discount]])</f>
        <v>47.94</v>
      </c>
      <c r="W534" s="2">
        <f>salestable[[#This Row],[Sales]] * salestable[[#This Row],[Discount]]</f>
        <v>0</v>
      </c>
      <c r="X534">
        <f>YEAR(salestable[[#This Row],[Order Date]])</f>
        <v>2017</v>
      </c>
      <c r="Y534" t="str">
        <f>TEXT(salestable[[#This Row],[Order Date]],"MMMM")</f>
        <v>September</v>
      </c>
      <c r="Z534" t="str">
        <f>"Q"&amp;ROUNDUP(MONTH(salestable[[#This Row],[Order Date]])/3,0)</f>
        <v>Q3</v>
      </c>
      <c r="AA534" t="str">
        <f>TEXT(salestable[[#This Row],[Order Date]], "ddd")</f>
        <v>Thu</v>
      </c>
    </row>
    <row r="535" spans="1:27"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s="3">
        <v>5</v>
      </c>
      <c r="T535" s="4">
        <v>0</v>
      </c>
      <c r="U535" s="3">
        <v>274.38600000000002</v>
      </c>
      <c r="V535" s="2">
        <f>salestable[[#This Row],[Sales]] * (1 - salestable[[#This Row],[Discount]])</f>
        <v>979.95</v>
      </c>
      <c r="W535" s="2">
        <f>salestable[[#This Row],[Sales]] * salestable[[#This Row],[Discount]]</f>
        <v>0</v>
      </c>
      <c r="X535">
        <f>YEAR(salestable[[#This Row],[Order Date]])</f>
        <v>2016</v>
      </c>
      <c r="Y535" t="str">
        <f>TEXT(salestable[[#This Row],[Order Date]],"MMMM")</f>
        <v>May</v>
      </c>
      <c r="Z535" t="str">
        <f>"Q"&amp;ROUNDUP(MONTH(salestable[[#This Row],[Order Date]])/3,0)</f>
        <v>Q2</v>
      </c>
      <c r="AA535" t="str">
        <f>TEXT(salestable[[#This Row],[Order Date]], "ddd")</f>
        <v>Sun</v>
      </c>
    </row>
    <row r="536" spans="1:27"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s="3">
        <v>5</v>
      </c>
      <c r="T536" s="4">
        <v>0</v>
      </c>
      <c r="U536" s="3">
        <v>11.375</v>
      </c>
      <c r="V536" s="2">
        <f>salestable[[#This Row],[Sales]] * (1 - salestable[[#This Row],[Discount]])</f>
        <v>22.75</v>
      </c>
      <c r="W536" s="2">
        <f>salestable[[#This Row],[Sales]] * salestable[[#This Row],[Discount]]</f>
        <v>0</v>
      </c>
      <c r="X536">
        <f>YEAR(salestable[[#This Row],[Order Date]])</f>
        <v>2016</v>
      </c>
      <c r="Y536" t="str">
        <f>TEXT(salestable[[#This Row],[Order Date]],"MMMM")</f>
        <v>May</v>
      </c>
      <c r="Z536" t="str">
        <f>"Q"&amp;ROUNDUP(MONTH(salestable[[#This Row],[Order Date]])/3,0)</f>
        <v>Q2</v>
      </c>
      <c r="AA536" t="str">
        <f>TEXT(salestable[[#This Row],[Order Date]], "ddd")</f>
        <v>Sun</v>
      </c>
    </row>
    <row r="537" spans="1:27"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s="3">
        <v>2</v>
      </c>
      <c r="T537" s="4">
        <v>0.2</v>
      </c>
      <c r="U537" s="3">
        <v>1.4672000000000001</v>
      </c>
      <c r="V537" s="2">
        <f>salestable[[#This Row],[Sales]] * (1 - salestable[[#This Row],[Discount]])</f>
        <v>13.414400000000001</v>
      </c>
      <c r="W537" s="2">
        <f>salestable[[#This Row],[Sales]] * salestable[[#This Row],[Discount]]</f>
        <v>3.3536000000000001</v>
      </c>
      <c r="X537">
        <f>YEAR(salestable[[#This Row],[Order Date]])</f>
        <v>2016</v>
      </c>
      <c r="Y537" t="str">
        <f>TEXT(salestable[[#This Row],[Order Date]],"MMMM")</f>
        <v>July</v>
      </c>
      <c r="Z537" t="str">
        <f>"Q"&amp;ROUNDUP(MONTH(salestable[[#This Row],[Order Date]])/3,0)</f>
        <v>Q3</v>
      </c>
      <c r="AA537" t="str">
        <f>TEXT(salestable[[#This Row],[Order Date]], "ddd")</f>
        <v>Sun</v>
      </c>
    </row>
    <row r="538" spans="1:27"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s="3">
        <v>7</v>
      </c>
      <c r="T538" s="4">
        <v>0.8</v>
      </c>
      <c r="U538" s="3">
        <v>-68.185599999999994</v>
      </c>
      <c r="V538" s="2">
        <f>salestable[[#This Row],[Sales]] * (1 - salestable[[#This Row],[Discount]])</f>
        <v>8.5231999999999974</v>
      </c>
      <c r="W538" s="2">
        <f>salestable[[#This Row],[Sales]] * salestable[[#This Row],[Discount]]</f>
        <v>34.092800000000004</v>
      </c>
      <c r="X538">
        <f>YEAR(salestable[[#This Row],[Order Date]])</f>
        <v>2017</v>
      </c>
      <c r="Y538" t="str">
        <f>TEXT(salestable[[#This Row],[Order Date]],"MMMM")</f>
        <v>September</v>
      </c>
      <c r="Z538" t="str">
        <f>"Q"&amp;ROUNDUP(MONTH(salestable[[#This Row],[Order Date]])/3,0)</f>
        <v>Q3</v>
      </c>
      <c r="AA538" t="str">
        <f>TEXT(salestable[[#This Row],[Order Date]], "ddd")</f>
        <v>Sun</v>
      </c>
    </row>
    <row r="539" spans="1:27"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s="3">
        <v>4</v>
      </c>
      <c r="T539" s="4">
        <v>0.2</v>
      </c>
      <c r="U539" s="3">
        <v>3.36</v>
      </c>
      <c r="V539" s="2">
        <f>salestable[[#This Row],[Sales]] * (1 - salestable[[#This Row],[Discount]])</f>
        <v>8.6016000000000012</v>
      </c>
      <c r="W539" s="2">
        <f>salestable[[#This Row],[Sales]] * salestable[[#This Row],[Discount]]</f>
        <v>2.1504000000000003</v>
      </c>
      <c r="X539">
        <f>YEAR(salestable[[#This Row],[Order Date]])</f>
        <v>2015</v>
      </c>
      <c r="Y539" t="str">
        <f>TEXT(salestable[[#This Row],[Order Date]],"MMMM")</f>
        <v>December</v>
      </c>
      <c r="Z539" t="str">
        <f>"Q"&amp;ROUNDUP(MONTH(salestable[[#This Row],[Order Date]])/3,0)</f>
        <v>Q4</v>
      </c>
      <c r="AA539" t="str">
        <f>TEXT(salestable[[#This Row],[Order Date]], "ddd")</f>
        <v>Thu</v>
      </c>
    </row>
    <row r="540" spans="1:27"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s="3">
        <v>3</v>
      </c>
      <c r="T540" s="4">
        <v>0</v>
      </c>
      <c r="U540" s="3">
        <v>41.293799999999997</v>
      </c>
      <c r="V540" s="2">
        <f>salestable[[#This Row],[Sales]] * (1 - salestable[[#This Row],[Discount]])</f>
        <v>152.94</v>
      </c>
      <c r="W540" s="2">
        <f>salestable[[#This Row],[Sales]] * salestable[[#This Row],[Discount]]</f>
        <v>0</v>
      </c>
      <c r="X540">
        <f>YEAR(salestable[[#This Row],[Order Date]])</f>
        <v>2015</v>
      </c>
      <c r="Y540" t="str">
        <f>TEXT(salestable[[#This Row],[Order Date]],"MMMM")</f>
        <v>December</v>
      </c>
      <c r="Z540" t="str">
        <f>"Q"&amp;ROUNDUP(MONTH(salestable[[#This Row],[Order Date]])/3,0)</f>
        <v>Q4</v>
      </c>
      <c r="AA540" t="str">
        <f>TEXT(salestable[[#This Row],[Order Date]], "ddd")</f>
        <v>Mon</v>
      </c>
    </row>
    <row r="541" spans="1:27"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s="3">
        <v>4</v>
      </c>
      <c r="T541" s="4">
        <v>0</v>
      </c>
      <c r="U541" s="3">
        <v>70.98</v>
      </c>
      <c r="V541" s="2">
        <f>salestable[[#This Row],[Sales]] * (1 - salestable[[#This Row],[Discount]])</f>
        <v>283.92</v>
      </c>
      <c r="W541" s="2">
        <f>salestable[[#This Row],[Sales]] * salestable[[#This Row],[Discount]]</f>
        <v>0</v>
      </c>
      <c r="X541">
        <f>YEAR(salestable[[#This Row],[Order Date]])</f>
        <v>2015</v>
      </c>
      <c r="Y541" t="str">
        <f>TEXT(salestable[[#This Row],[Order Date]],"MMMM")</f>
        <v>December</v>
      </c>
      <c r="Z541" t="str">
        <f>"Q"&amp;ROUNDUP(MONTH(salestable[[#This Row],[Order Date]])/3,0)</f>
        <v>Q4</v>
      </c>
      <c r="AA541" t="str">
        <f>TEXT(salestable[[#This Row],[Order Date]], "ddd")</f>
        <v>Mon</v>
      </c>
    </row>
    <row r="542" spans="1:27"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s="3">
        <v>6</v>
      </c>
      <c r="T542" s="4">
        <v>0</v>
      </c>
      <c r="U542" s="3">
        <v>206.316</v>
      </c>
      <c r="V542" s="2">
        <f>salestable[[#This Row],[Sales]] * (1 - salestable[[#This Row],[Discount]])</f>
        <v>468.9</v>
      </c>
      <c r="W542" s="2">
        <f>salestable[[#This Row],[Sales]] * salestable[[#This Row],[Discount]]</f>
        <v>0</v>
      </c>
      <c r="X542">
        <f>YEAR(salestable[[#This Row],[Order Date]])</f>
        <v>2014</v>
      </c>
      <c r="Y542" t="str">
        <f>TEXT(salestable[[#This Row],[Order Date]],"MMMM")</f>
        <v>February</v>
      </c>
      <c r="Z542" t="str">
        <f>"Q"&amp;ROUNDUP(MONTH(salestable[[#This Row],[Order Date]])/3,0)</f>
        <v>Q1</v>
      </c>
      <c r="AA542" t="str">
        <f>TEXT(salestable[[#This Row],[Order Date]], "ddd")</f>
        <v>Sat</v>
      </c>
    </row>
    <row r="543" spans="1:27"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s="3">
        <v>8</v>
      </c>
      <c r="T543" s="4">
        <v>0.2</v>
      </c>
      <c r="U543" s="3">
        <v>38.086399999999998</v>
      </c>
      <c r="V543" s="2">
        <f>salestable[[#This Row],[Sales]] * (1 - salestable[[#This Row],[Discount]])</f>
        <v>304.69119999999998</v>
      </c>
      <c r="W543" s="2">
        <f>salestable[[#This Row],[Sales]] * salestable[[#This Row],[Discount]]</f>
        <v>76.172799999999995</v>
      </c>
      <c r="X543">
        <f>YEAR(salestable[[#This Row],[Order Date]])</f>
        <v>2016</v>
      </c>
      <c r="Y543" t="str">
        <f>TEXT(salestable[[#This Row],[Order Date]],"MMMM")</f>
        <v>July</v>
      </c>
      <c r="Z543" t="str">
        <f>"Q"&amp;ROUNDUP(MONTH(salestable[[#This Row],[Order Date]])/3,0)</f>
        <v>Q3</v>
      </c>
      <c r="AA543" t="str">
        <f>TEXT(salestable[[#This Row],[Order Date]], "ddd")</f>
        <v>Thu</v>
      </c>
    </row>
    <row r="544" spans="1:27"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s="3">
        <v>9</v>
      </c>
      <c r="T544" s="4">
        <v>0.2</v>
      </c>
      <c r="U544" s="3">
        <v>-145.52459999999999</v>
      </c>
      <c r="V544" s="2">
        <f>salestable[[#This Row],[Sales]] * (1 - salestable[[#This Row],[Discount]])</f>
        <v>517.42079999999999</v>
      </c>
      <c r="W544" s="2">
        <f>salestable[[#This Row],[Sales]] * salestable[[#This Row],[Discount]]</f>
        <v>129.3552</v>
      </c>
      <c r="X544">
        <f>YEAR(salestable[[#This Row],[Order Date]])</f>
        <v>2015</v>
      </c>
      <c r="Y544" t="str">
        <f>TEXT(salestable[[#This Row],[Order Date]],"MMMM")</f>
        <v>December</v>
      </c>
      <c r="Z544" t="str">
        <f>"Q"&amp;ROUNDUP(MONTH(salestable[[#This Row],[Order Date]])/3,0)</f>
        <v>Q4</v>
      </c>
      <c r="AA544" t="str">
        <f>TEXT(salestable[[#This Row],[Order Date]], "ddd")</f>
        <v>Fri</v>
      </c>
    </row>
    <row r="545" spans="1:27"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s="3">
        <v>2</v>
      </c>
      <c r="T545" s="4">
        <v>0.2</v>
      </c>
      <c r="U545" s="3">
        <v>7.2640000000000002</v>
      </c>
      <c r="V545" s="2">
        <f>salestable[[#This Row],[Sales]] * (1 - salestable[[#This Row],[Discount]])</f>
        <v>46.489600000000003</v>
      </c>
      <c r="W545" s="2">
        <f>salestable[[#This Row],[Sales]] * salestable[[#This Row],[Discount]]</f>
        <v>11.622400000000001</v>
      </c>
      <c r="X545">
        <f>YEAR(salestable[[#This Row],[Order Date]])</f>
        <v>2014</v>
      </c>
      <c r="Y545" t="str">
        <f>TEXT(salestable[[#This Row],[Order Date]],"MMMM")</f>
        <v>May</v>
      </c>
      <c r="Z545" t="str">
        <f>"Q"&amp;ROUNDUP(MONTH(salestable[[#This Row],[Order Date]])/3,0)</f>
        <v>Q2</v>
      </c>
      <c r="AA545" t="str">
        <f>TEXT(salestable[[#This Row],[Order Date]], "ddd")</f>
        <v>Sun</v>
      </c>
    </row>
    <row r="546" spans="1:27"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s="3">
        <v>1</v>
      </c>
      <c r="T546" s="4">
        <v>0.2</v>
      </c>
      <c r="U546" s="3">
        <v>6.2995000000000001</v>
      </c>
      <c r="V546" s="2">
        <f>salestable[[#This Row],[Sales]] * (1 - salestable[[#This Row],[Discount]])</f>
        <v>80.633600000000001</v>
      </c>
      <c r="W546" s="2">
        <f>salestable[[#This Row],[Sales]] * salestable[[#This Row],[Discount]]</f>
        <v>20.1584</v>
      </c>
      <c r="X546">
        <f>YEAR(salestable[[#This Row],[Order Date]])</f>
        <v>2014</v>
      </c>
      <c r="Y546" t="str">
        <f>TEXT(salestable[[#This Row],[Order Date]],"MMMM")</f>
        <v>May</v>
      </c>
      <c r="Z546" t="str">
        <f>"Q"&amp;ROUNDUP(MONTH(salestable[[#This Row],[Order Date]])/3,0)</f>
        <v>Q2</v>
      </c>
      <c r="AA546" t="str">
        <f>TEXT(salestable[[#This Row],[Order Date]], "ddd")</f>
        <v>Sun</v>
      </c>
    </row>
    <row r="547" spans="1:27"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s="3">
        <v>4</v>
      </c>
      <c r="T547" s="4">
        <v>0.6</v>
      </c>
      <c r="U547" s="3">
        <v>-84.2928</v>
      </c>
      <c r="V547" s="2">
        <f>salestable[[#This Row],[Sales]] * (1 - salestable[[#This Row],[Discount]])</f>
        <v>26.444800000000001</v>
      </c>
      <c r="W547" s="2">
        <f>salestable[[#This Row],[Sales]] * salestable[[#This Row],[Discount]]</f>
        <v>39.667199999999994</v>
      </c>
      <c r="X547">
        <f>YEAR(salestable[[#This Row],[Order Date]])</f>
        <v>2014</v>
      </c>
      <c r="Y547" t="str">
        <f>TEXT(salestable[[#This Row],[Order Date]],"MMMM")</f>
        <v>May</v>
      </c>
      <c r="Z547" t="str">
        <f>"Q"&amp;ROUNDUP(MONTH(salestable[[#This Row],[Order Date]])/3,0)</f>
        <v>Q2</v>
      </c>
      <c r="AA547" t="str">
        <f>TEXT(salestable[[#This Row],[Order Date]], "ddd")</f>
        <v>Sun</v>
      </c>
    </row>
    <row r="548" spans="1:27"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s="3">
        <v>6</v>
      </c>
      <c r="T548" s="4">
        <v>0.2</v>
      </c>
      <c r="U548" s="3">
        <v>13.932</v>
      </c>
      <c r="V548" s="2">
        <f>salestable[[#This Row],[Sales]] * (1 - salestable[[#This Row],[Discount]])</f>
        <v>33.024000000000001</v>
      </c>
      <c r="W548" s="2">
        <f>salestable[[#This Row],[Sales]] * salestable[[#This Row],[Discount]]</f>
        <v>8.2560000000000002</v>
      </c>
      <c r="X548">
        <f>YEAR(salestable[[#This Row],[Order Date]])</f>
        <v>2017</v>
      </c>
      <c r="Y548" t="str">
        <f>TEXT(salestable[[#This Row],[Order Date]],"MMMM")</f>
        <v>November</v>
      </c>
      <c r="Z548" t="str">
        <f>"Q"&amp;ROUNDUP(MONTH(salestable[[#This Row],[Order Date]])/3,0)</f>
        <v>Q4</v>
      </c>
      <c r="AA548" t="str">
        <f>TEXT(salestable[[#This Row],[Order Date]], "ddd")</f>
        <v>Sun</v>
      </c>
    </row>
    <row r="549" spans="1:27"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s="3">
        <v>2</v>
      </c>
      <c r="T549" s="4">
        <v>0</v>
      </c>
      <c r="U549" s="3">
        <v>6.4127999999999998</v>
      </c>
      <c r="V549" s="2">
        <f>salestable[[#This Row],[Sales]] * (1 - salestable[[#This Row],[Discount]])</f>
        <v>13.36</v>
      </c>
      <c r="W549" s="2">
        <f>salestable[[#This Row],[Sales]] * salestable[[#This Row],[Discount]]</f>
        <v>0</v>
      </c>
      <c r="X549">
        <f>YEAR(salestable[[#This Row],[Order Date]])</f>
        <v>2017</v>
      </c>
      <c r="Y549" t="str">
        <f>TEXT(salestable[[#This Row],[Order Date]],"MMMM")</f>
        <v>November</v>
      </c>
      <c r="Z549" t="str">
        <f>"Q"&amp;ROUNDUP(MONTH(salestable[[#This Row],[Order Date]])/3,0)</f>
        <v>Q4</v>
      </c>
      <c r="AA549" t="str">
        <f>TEXT(salestable[[#This Row],[Order Date]], "ddd")</f>
        <v>Sun</v>
      </c>
    </row>
    <row r="550" spans="1:27"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s="3">
        <v>9</v>
      </c>
      <c r="T550" s="4">
        <v>0.2</v>
      </c>
      <c r="U550" s="3">
        <v>15.641999999999999</v>
      </c>
      <c r="V550" s="2">
        <f>salestable[[#This Row],[Sales]] * (1 - salestable[[#This Row],[Discount]])</f>
        <v>200.2176</v>
      </c>
      <c r="W550" s="2">
        <f>salestable[[#This Row],[Sales]] * salestable[[#This Row],[Discount]]</f>
        <v>50.054400000000001</v>
      </c>
      <c r="X550">
        <f>YEAR(salestable[[#This Row],[Order Date]])</f>
        <v>2015</v>
      </c>
      <c r="Y550" t="str">
        <f>TEXT(salestable[[#This Row],[Order Date]],"MMMM")</f>
        <v>November</v>
      </c>
      <c r="Z550" t="str">
        <f>"Q"&amp;ROUNDUP(MONTH(salestable[[#This Row],[Order Date]])/3,0)</f>
        <v>Q4</v>
      </c>
      <c r="AA550" t="str">
        <f>TEXT(salestable[[#This Row],[Order Date]], "ddd")</f>
        <v>Sun</v>
      </c>
    </row>
    <row r="551" spans="1:27"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s="3">
        <v>3</v>
      </c>
      <c r="T551" s="4">
        <v>0.8</v>
      </c>
      <c r="U551" s="3">
        <v>-17.045999999999999</v>
      </c>
      <c r="V551" s="2">
        <f>salestable[[#This Row],[Sales]] * (1 - salestable[[#This Row],[Discount]])</f>
        <v>2.2727999999999997</v>
      </c>
      <c r="W551" s="2">
        <f>salestable[[#This Row],[Sales]] * salestable[[#This Row],[Discount]]</f>
        <v>9.0912000000000006</v>
      </c>
      <c r="X551">
        <f>YEAR(salestable[[#This Row],[Order Date]])</f>
        <v>2015</v>
      </c>
      <c r="Y551" t="str">
        <f>TEXT(salestable[[#This Row],[Order Date]],"MMMM")</f>
        <v>November</v>
      </c>
      <c r="Z551" t="str">
        <f>"Q"&amp;ROUNDUP(MONTH(salestable[[#This Row],[Order Date]])/3,0)</f>
        <v>Q4</v>
      </c>
      <c r="AA551" t="str">
        <f>TEXT(salestable[[#This Row],[Order Date]], "ddd")</f>
        <v>Sun</v>
      </c>
    </row>
    <row r="552" spans="1:27"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s="3">
        <v>5</v>
      </c>
      <c r="T552" s="4">
        <v>0.2</v>
      </c>
      <c r="U552" s="3">
        <v>-1.744</v>
      </c>
      <c r="V552" s="2">
        <f>salestable[[#This Row],[Sales]] * (1 - salestable[[#This Row],[Discount]])</f>
        <v>6.9760000000000009</v>
      </c>
      <c r="W552" s="2">
        <f>salestable[[#This Row],[Sales]] * salestable[[#This Row],[Discount]]</f>
        <v>1.7440000000000002</v>
      </c>
      <c r="X552">
        <f>YEAR(salestable[[#This Row],[Order Date]])</f>
        <v>2015</v>
      </c>
      <c r="Y552" t="str">
        <f>TEXT(salestable[[#This Row],[Order Date]],"MMMM")</f>
        <v>November</v>
      </c>
      <c r="Z552" t="str">
        <f>"Q"&amp;ROUNDUP(MONTH(salestable[[#This Row],[Order Date]])/3,0)</f>
        <v>Q4</v>
      </c>
      <c r="AA552" t="str">
        <f>TEXT(salestable[[#This Row],[Order Date]], "ddd")</f>
        <v>Sun</v>
      </c>
    </row>
    <row r="553" spans="1:27"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s="3">
        <v>2</v>
      </c>
      <c r="T553" s="4">
        <v>0.2</v>
      </c>
      <c r="U553" s="3">
        <v>0</v>
      </c>
      <c r="V553" s="2">
        <f>salestable[[#This Row],[Sales]] * (1 - salestable[[#This Row],[Discount]])</f>
        <v>897.25440000000003</v>
      </c>
      <c r="W553" s="2">
        <f>salestable[[#This Row],[Sales]] * salestable[[#This Row],[Discount]]</f>
        <v>224.31360000000001</v>
      </c>
      <c r="X553">
        <f>YEAR(salestable[[#This Row],[Order Date]])</f>
        <v>2016</v>
      </c>
      <c r="Y553" t="str">
        <f>TEXT(salestable[[#This Row],[Order Date]],"MMMM")</f>
        <v>April</v>
      </c>
      <c r="Z553" t="str">
        <f>"Q"&amp;ROUNDUP(MONTH(salestable[[#This Row],[Order Date]])/3,0)</f>
        <v>Q2</v>
      </c>
      <c r="AA553" t="str">
        <f>TEXT(salestable[[#This Row],[Order Date]], "ddd")</f>
        <v>Fri</v>
      </c>
    </row>
    <row r="554" spans="1:27"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s="3">
        <v>1</v>
      </c>
      <c r="T554" s="4">
        <v>0.2</v>
      </c>
      <c r="U554" s="3">
        <v>6.0381999999999998</v>
      </c>
      <c r="V554" s="2">
        <f>salestable[[#This Row],[Sales]] * (1 - salestable[[#This Row],[Discount]])</f>
        <v>27.603200000000001</v>
      </c>
      <c r="W554" s="2">
        <f>salestable[[#This Row],[Sales]] * salestable[[#This Row],[Discount]]</f>
        <v>6.9008000000000003</v>
      </c>
      <c r="X554">
        <f>YEAR(salestable[[#This Row],[Order Date]])</f>
        <v>2017</v>
      </c>
      <c r="Y554" t="str">
        <f>TEXT(salestable[[#This Row],[Order Date]],"MMMM")</f>
        <v>September</v>
      </c>
      <c r="Z554" t="str">
        <f>"Q"&amp;ROUNDUP(MONTH(salestable[[#This Row],[Order Date]])/3,0)</f>
        <v>Q3</v>
      </c>
      <c r="AA554" t="str">
        <f>TEXT(salestable[[#This Row],[Order Date]], "ddd")</f>
        <v>Mon</v>
      </c>
    </row>
    <row r="555" spans="1:27"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s="3">
        <v>3</v>
      </c>
      <c r="T555" s="4">
        <v>0.2</v>
      </c>
      <c r="U555" s="3">
        <v>2.5707</v>
      </c>
      <c r="V555" s="2">
        <f>salestable[[#This Row],[Sales]] * (1 - salestable[[#This Row],[Discount]])</f>
        <v>8.6592000000000002</v>
      </c>
      <c r="W555" s="2">
        <f>salestable[[#This Row],[Sales]] * salestable[[#This Row],[Discount]]</f>
        <v>2.1648000000000001</v>
      </c>
      <c r="X555">
        <f>YEAR(salestable[[#This Row],[Order Date]])</f>
        <v>2017</v>
      </c>
      <c r="Y555" t="str">
        <f>TEXT(salestable[[#This Row],[Order Date]],"MMMM")</f>
        <v>November</v>
      </c>
      <c r="Z555" t="str">
        <f>"Q"&amp;ROUNDUP(MONTH(salestable[[#This Row],[Order Date]])/3,0)</f>
        <v>Q4</v>
      </c>
      <c r="AA555" t="str">
        <f>TEXT(salestable[[#This Row],[Order Date]], "ddd")</f>
        <v>Fri</v>
      </c>
    </row>
    <row r="556" spans="1:27"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s="3">
        <v>2</v>
      </c>
      <c r="T556" s="4">
        <v>0</v>
      </c>
      <c r="U556" s="3">
        <v>310.98719999999997</v>
      </c>
      <c r="V556" s="2">
        <f>salestable[[#This Row],[Sales]] * (1 - salestable[[#This Row],[Discount]])</f>
        <v>1295.78</v>
      </c>
      <c r="W556" s="2">
        <f>salestable[[#This Row],[Sales]] * salestable[[#This Row],[Discount]]</f>
        <v>0</v>
      </c>
      <c r="X556">
        <f>YEAR(salestable[[#This Row],[Order Date]])</f>
        <v>2017</v>
      </c>
      <c r="Y556" t="str">
        <f>TEXT(salestable[[#This Row],[Order Date]],"MMMM")</f>
        <v>June</v>
      </c>
      <c r="Z556" t="str">
        <f>"Q"&amp;ROUNDUP(MONTH(salestable[[#This Row],[Order Date]])/3,0)</f>
        <v>Q2</v>
      </c>
      <c r="AA556" t="str">
        <f>TEXT(salestable[[#This Row],[Order Date]], "ddd")</f>
        <v>Thu</v>
      </c>
    </row>
    <row r="557" spans="1:27"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s="3">
        <v>4</v>
      </c>
      <c r="T557" s="4">
        <v>0.2</v>
      </c>
      <c r="U557" s="3">
        <v>3.4047999999999998</v>
      </c>
      <c r="V557" s="2">
        <f>salestable[[#This Row],[Sales]] * (1 - salestable[[#This Row],[Discount]])</f>
        <v>15.5648</v>
      </c>
      <c r="W557" s="2">
        <f>salestable[[#This Row],[Sales]] * salestable[[#This Row],[Discount]]</f>
        <v>3.8912</v>
      </c>
      <c r="X557">
        <f>YEAR(salestable[[#This Row],[Order Date]])</f>
        <v>2014</v>
      </c>
      <c r="Y557" t="str">
        <f>TEXT(salestable[[#This Row],[Order Date]],"MMMM")</f>
        <v>March</v>
      </c>
      <c r="Z557" t="str">
        <f>"Q"&amp;ROUNDUP(MONTH(salestable[[#This Row],[Order Date]])/3,0)</f>
        <v>Q1</v>
      </c>
      <c r="AA557" t="str">
        <f>TEXT(salestable[[#This Row],[Order Date]], "ddd")</f>
        <v>Mon</v>
      </c>
    </row>
    <row r="558" spans="1:27"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s="3">
        <v>2</v>
      </c>
      <c r="T558" s="4">
        <v>0</v>
      </c>
      <c r="U558" s="3">
        <v>9.9359999999999999</v>
      </c>
      <c r="V558" s="2">
        <f>salestable[[#This Row],[Sales]] * (1 - salestable[[#This Row],[Discount]])</f>
        <v>20.7</v>
      </c>
      <c r="W558" s="2">
        <f>salestable[[#This Row],[Sales]] * salestable[[#This Row],[Discount]]</f>
        <v>0</v>
      </c>
      <c r="X558">
        <f>YEAR(salestable[[#This Row],[Order Date]])</f>
        <v>2016</v>
      </c>
      <c r="Y558" t="str">
        <f>TEXT(salestable[[#This Row],[Order Date]],"MMMM")</f>
        <v>June</v>
      </c>
      <c r="Z558" t="str">
        <f>"Q"&amp;ROUNDUP(MONTH(salestable[[#This Row],[Order Date]])/3,0)</f>
        <v>Q2</v>
      </c>
      <c r="AA558" t="str">
        <f>TEXT(salestable[[#This Row],[Order Date]], "ddd")</f>
        <v>Fri</v>
      </c>
    </row>
    <row r="559" spans="1:27"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s="3">
        <v>4</v>
      </c>
      <c r="T559" s="4">
        <v>0.2</v>
      </c>
      <c r="U559" s="3">
        <v>-217.048</v>
      </c>
      <c r="V559" s="2">
        <f>salestable[[#This Row],[Sales]] * (1 - salestable[[#This Row],[Discount]])</f>
        <v>1068.5440000000001</v>
      </c>
      <c r="W559" s="2">
        <f>salestable[[#This Row],[Sales]] * salestable[[#This Row],[Discount]]</f>
        <v>267.13600000000002</v>
      </c>
      <c r="X559">
        <f>YEAR(salestable[[#This Row],[Order Date]])</f>
        <v>2016</v>
      </c>
      <c r="Y559" t="str">
        <f>TEXT(salestable[[#This Row],[Order Date]],"MMMM")</f>
        <v>June</v>
      </c>
      <c r="Z559" t="str">
        <f>"Q"&amp;ROUNDUP(MONTH(salestable[[#This Row],[Order Date]])/3,0)</f>
        <v>Q2</v>
      </c>
      <c r="AA559" t="str">
        <f>TEXT(salestable[[#This Row],[Order Date]], "ddd")</f>
        <v>Fri</v>
      </c>
    </row>
    <row r="560" spans="1:27"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s="3">
        <v>5</v>
      </c>
      <c r="T560" s="4">
        <v>0</v>
      </c>
      <c r="U560" s="3">
        <v>15.552</v>
      </c>
      <c r="V560" s="2">
        <f>salestable[[#This Row],[Sales]] * (1 - salestable[[#This Row],[Discount]])</f>
        <v>32.4</v>
      </c>
      <c r="W560" s="2">
        <f>salestable[[#This Row],[Sales]] * salestable[[#This Row],[Discount]]</f>
        <v>0</v>
      </c>
      <c r="X560">
        <f>YEAR(salestable[[#This Row],[Order Date]])</f>
        <v>2016</v>
      </c>
      <c r="Y560" t="str">
        <f>TEXT(salestable[[#This Row],[Order Date]],"MMMM")</f>
        <v>June</v>
      </c>
      <c r="Z560" t="str">
        <f>"Q"&amp;ROUNDUP(MONTH(salestable[[#This Row],[Order Date]])/3,0)</f>
        <v>Q2</v>
      </c>
      <c r="AA560" t="str">
        <f>TEXT(salestable[[#This Row],[Order Date]], "ddd")</f>
        <v>Fri</v>
      </c>
    </row>
    <row r="561" spans="1:27"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s="3">
        <v>3</v>
      </c>
      <c r="T561" s="4">
        <v>0</v>
      </c>
      <c r="U561" s="3">
        <v>16.614000000000001</v>
      </c>
      <c r="V561" s="2">
        <f>salestable[[#This Row],[Sales]] * (1 - salestable[[#This Row],[Discount]])</f>
        <v>42.6</v>
      </c>
      <c r="W561" s="2">
        <f>salestable[[#This Row],[Sales]] * salestable[[#This Row],[Discount]]</f>
        <v>0</v>
      </c>
      <c r="X561">
        <f>YEAR(salestable[[#This Row],[Order Date]])</f>
        <v>2017</v>
      </c>
      <c r="Y561" t="str">
        <f>TEXT(salestable[[#This Row],[Order Date]],"MMMM")</f>
        <v>November</v>
      </c>
      <c r="Z561" t="str">
        <f>"Q"&amp;ROUNDUP(MONTH(salestable[[#This Row],[Order Date]])/3,0)</f>
        <v>Q4</v>
      </c>
      <c r="AA561" t="str">
        <f>TEXT(salestable[[#This Row],[Order Date]], "ddd")</f>
        <v>Mon</v>
      </c>
    </row>
    <row r="562" spans="1:27"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s="3">
        <v>7</v>
      </c>
      <c r="T562" s="4">
        <v>0.2</v>
      </c>
      <c r="U562" s="3">
        <v>27.318200000000001</v>
      </c>
      <c r="V562" s="2">
        <f>salestable[[#This Row],[Sales]] * (1 - salestable[[#This Row],[Discount]])</f>
        <v>67.244799999999998</v>
      </c>
      <c r="W562" s="2">
        <f>salestable[[#This Row],[Sales]] * salestable[[#This Row],[Discount]]</f>
        <v>16.811199999999999</v>
      </c>
      <c r="X562">
        <f>YEAR(salestable[[#This Row],[Order Date]])</f>
        <v>2017</v>
      </c>
      <c r="Y562" t="str">
        <f>TEXT(salestable[[#This Row],[Order Date]],"MMMM")</f>
        <v>November</v>
      </c>
      <c r="Z562" t="str">
        <f>"Q"&amp;ROUNDUP(MONTH(salestable[[#This Row],[Order Date]])/3,0)</f>
        <v>Q4</v>
      </c>
      <c r="AA562" t="str">
        <f>TEXT(salestable[[#This Row],[Order Date]], "ddd")</f>
        <v>Mon</v>
      </c>
    </row>
    <row r="563" spans="1:27"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s="3">
        <v>5</v>
      </c>
      <c r="T563" s="4">
        <v>0.2</v>
      </c>
      <c r="U563" s="3">
        <v>1.3</v>
      </c>
      <c r="V563" s="2">
        <f>salestable[[#This Row],[Sales]] * (1 - salestable[[#This Row],[Discount]])</f>
        <v>10.4</v>
      </c>
      <c r="W563" s="2">
        <f>salestable[[#This Row],[Sales]] * salestable[[#This Row],[Discount]]</f>
        <v>2.6</v>
      </c>
      <c r="X563">
        <f>YEAR(salestable[[#This Row],[Order Date]])</f>
        <v>2014</v>
      </c>
      <c r="Y563" t="str">
        <f>TEXT(salestable[[#This Row],[Order Date]],"MMMM")</f>
        <v>September</v>
      </c>
      <c r="Z563" t="str">
        <f>"Q"&amp;ROUNDUP(MONTH(salestable[[#This Row],[Order Date]])/3,0)</f>
        <v>Q3</v>
      </c>
      <c r="AA563" t="str">
        <f>TEXT(salestable[[#This Row],[Order Date]], "ddd")</f>
        <v>Sun</v>
      </c>
    </row>
    <row r="564" spans="1:27"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s="3">
        <v>3</v>
      </c>
      <c r="T564" s="4">
        <v>0.2</v>
      </c>
      <c r="U564" s="3">
        <v>3.7743000000000002</v>
      </c>
      <c r="V564" s="2">
        <f>salestable[[#This Row],[Sales]] * (1 - salestable[[#This Row],[Discount]])</f>
        <v>10.502400000000002</v>
      </c>
      <c r="W564" s="2">
        <f>salestable[[#This Row],[Sales]] * salestable[[#This Row],[Discount]]</f>
        <v>2.6256000000000004</v>
      </c>
      <c r="X564">
        <f>YEAR(salestable[[#This Row],[Order Date]])</f>
        <v>2014</v>
      </c>
      <c r="Y564" t="str">
        <f>TEXT(salestable[[#This Row],[Order Date]],"MMMM")</f>
        <v>September</v>
      </c>
      <c r="Z564" t="str">
        <f>"Q"&amp;ROUNDUP(MONTH(salestable[[#This Row],[Order Date]])/3,0)</f>
        <v>Q3</v>
      </c>
      <c r="AA564" t="str">
        <f>TEXT(salestable[[#This Row],[Order Date]], "ddd")</f>
        <v>Sun</v>
      </c>
    </row>
    <row r="565" spans="1:27"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s="3">
        <v>2</v>
      </c>
      <c r="T565" s="4">
        <v>0</v>
      </c>
      <c r="U565" s="3">
        <v>0</v>
      </c>
      <c r="V565" s="2">
        <f>salestable[[#This Row],[Sales]] * (1 - salestable[[#This Row],[Discount]])</f>
        <v>3.96</v>
      </c>
      <c r="W565" s="2">
        <f>salestable[[#This Row],[Sales]] * salestable[[#This Row],[Discount]]</f>
        <v>0</v>
      </c>
      <c r="X565">
        <f>YEAR(salestable[[#This Row],[Order Date]])</f>
        <v>2015</v>
      </c>
      <c r="Y565" t="str">
        <f>TEXT(salestable[[#This Row],[Order Date]],"MMMM")</f>
        <v>December</v>
      </c>
      <c r="Z565" t="str">
        <f>"Q"&amp;ROUNDUP(MONTH(salestable[[#This Row],[Order Date]])/3,0)</f>
        <v>Q4</v>
      </c>
      <c r="AA565" t="str">
        <f>TEXT(salestable[[#This Row],[Order Date]], "ddd")</f>
        <v>Mon</v>
      </c>
    </row>
    <row r="566" spans="1:27"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s="3">
        <v>1</v>
      </c>
      <c r="T566" s="4">
        <v>0</v>
      </c>
      <c r="U566" s="3">
        <v>1.2005999999999999</v>
      </c>
      <c r="V566" s="2">
        <f>salestable[[#This Row],[Sales]] * (1 - salestable[[#This Row],[Discount]])</f>
        <v>2.61</v>
      </c>
      <c r="W566" s="2">
        <f>salestable[[#This Row],[Sales]] * salestable[[#This Row],[Discount]]</f>
        <v>0</v>
      </c>
      <c r="X566">
        <f>YEAR(salestable[[#This Row],[Order Date]])</f>
        <v>2015</v>
      </c>
      <c r="Y566" t="str">
        <f>TEXT(salestable[[#This Row],[Order Date]],"MMMM")</f>
        <v>December</v>
      </c>
      <c r="Z566" t="str">
        <f>"Q"&amp;ROUNDUP(MONTH(salestable[[#This Row],[Order Date]])/3,0)</f>
        <v>Q4</v>
      </c>
      <c r="AA566" t="str">
        <f>TEXT(salestable[[#This Row],[Order Date]], "ddd")</f>
        <v>Mon</v>
      </c>
    </row>
    <row r="567" spans="1:27"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s="3">
        <v>3</v>
      </c>
      <c r="T567" s="4">
        <v>0.2</v>
      </c>
      <c r="U567" s="3">
        <v>46.796999999999997</v>
      </c>
      <c r="V567" s="2">
        <f>salestable[[#This Row],[Sales]] * (1 - salestable[[#This Row],[Discount]])</f>
        <v>299.50079999999997</v>
      </c>
      <c r="W567" s="2">
        <f>salestable[[#This Row],[Sales]] * salestable[[#This Row],[Discount]]</f>
        <v>74.875199999999992</v>
      </c>
      <c r="X567">
        <f>YEAR(salestable[[#This Row],[Order Date]])</f>
        <v>2017</v>
      </c>
      <c r="Y567" t="str">
        <f>TEXT(salestable[[#This Row],[Order Date]],"MMMM")</f>
        <v>December</v>
      </c>
      <c r="Z567" t="str">
        <f>"Q"&amp;ROUNDUP(MONTH(salestable[[#This Row],[Order Date]])/3,0)</f>
        <v>Q4</v>
      </c>
      <c r="AA567" t="str">
        <f>TEXT(salestable[[#This Row],[Order Date]], "ddd")</f>
        <v>Thu</v>
      </c>
    </row>
    <row r="568" spans="1:27"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s="3">
        <v>8</v>
      </c>
      <c r="T568" s="4">
        <v>0</v>
      </c>
      <c r="U568" s="3">
        <v>45.001600000000003</v>
      </c>
      <c r="V568" s="2">
        <f>salestable[[#This Row],[Sales]] * (1 - salestable[[#This Row],[Discount]])</f>
        <v>91.84</v>
      </c>
      <c r="W568" s="2">
        <f>salestable[[#This Row],[Sales]] * salestable[[#This Row],[Discount]]</f>
        <v>0</v>
      </c>
      <c r="X568">
        <f>YEAR(salestable[[#This Row],[Order Date]])</f>
        <v>2017</v>
      </c>
      <c r="Y568" t="str">
        <f>TEXT(salestable[[#This Row],[Order Date]],"MMMM")</f>
        <v>October</v>
      </c>
      <c r="Z568" t="str">
        <f>"Q"&amp;ROUNDUP(MONTH(salestable[[#This Row],[Order Date]])/3,0)</f>
        <v>Q4</v>
      </c>
      <c r="AA568" t="str">
        <f>TEXT(salestable[[#This Row],[Order Date]], "ddd")</f>
        <v>Sun</v>
      </c>
    </row>
    <row r="569" spans="1:27"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s="3">
        <v>7</v>
      </c>
      <c r="T569" s="4">
        <v>0.2</v>
      </c>
      <c r="U569" s="3">
        <v>27.3672</v>
      </c>
      <c r="V569" s="2">
        <f>salestable[[#This Row],[Sales]] * (1 - salestable[[#This Row],[Discount]])</f>
        <v>64.870400000000004</v>
      </c>
      <c r="W569" s="2">
        <f>salestable[[#This Row],[Sales]] * salestable[[#This Row],[Discount]]</f>
        <v>16.217600000000001</v>
      </c>
      <c r="X569">
        <f>YEAR(salestable[[#This Row],[Order Date]])</f>
        <v>2017</v>
      </c>
      <c r="Y569" t="str">
        <f>TEXT(salestable[[#This Row],[Order Date]],"MMMM")</f>
        <v>October</v>
      </c>
      <c r="Z569" t="str">
        <f>"Q"&amp;ROUNDUP(MONTH(salestable[[#This Row],[Order Date]])/3,0)</f>
        <v>Q4</v>
      </c>
      <c r="AA569" t="str">
        <f>TEXT(salestable[[#This Row],[Order Date]], "ddd")</f>
        <v>Sun</v>
      </c>
    </row>
    <row r="570" spans="1:27"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s="3">
        <v>3</v>
      </c>
      <c r="T570" s="4">
        <v>0</v>
      </c>
      <c r="U570" s="3">
        <v>9.3312000000000008</v>
      </c>
      <c r="V570" s="2">
        <f>salestable[[#This Row],[Sales]] * (1 - salestable[[#This Row],[Discount]])</f>
        <v>19.440000000000001</v>
      </c>
      <c r="W570" s="2">
        <f>salestable[[#This Row],[Sales]] * salestable[[#This Row],[Discount]]</f>
        <v>0</v>
      </c>
      <c r="X570">
        <f>YEAR(salestable[[#This Row],[Order Date]])</f>
        <v>2017</v>
      </c>
      <c r="Y570" t="str">
        <f>TEXT(salestable[[#This Row],[Order Date]],"MMMM")</f>
        <v>October</v>
      </c>
      <c r="Z570" t="str">
        <f>"Q"&amp;ROUNDUP(MONTH(salestable[[#This Row],[Order Date]])/3,0)</f>
        <v>Q4</v>
      </c>
      <c r="AA570" t="str">
        <f>TEXT(salestable[[#This Row],[Order Date]], "ddd")</f>
        <v>Sun</v>
      </c>
    </row>
    <row r="571" spans="1:27"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s="3">
        <v>3</v>
      </c>
      <c r="T571" s="4">
        <v>0.2</v>
      </c>
      <c r="U571" s="3">
        <v>0</v>
      </c>
      <c r="V571" s="2">
        <f>salestable[[#This Row],[Sales]] * (1 - salestable[[#This Row],[Discount]])</f>
        <v>360.92160000000001</v>
      </c>
      <c r="W571" s="2">
        <f>salestable[[#This Row],[Sales]] * salestable[[#This Row],[Discount]]</f>
        <v>90.230400000000003</v>
      </c>
      <c r="X571">
        <f>YEAR(salestable[[#This Row],[Order Date]])</f>
        <v>2017</v>
      </c>
      <c r="Y571" t="str">
        <f>TEXT(salestable[[#This Row],[Order Date]],"MMMM")</f>
        <v>October</v>
      </c>
      <c r="Z571" t="str">
        <f>"Q"&amp;ROUNDUP(MONTH(salestable[[#This Row],[Order Date]])/3,0)</f>
        <v>Q4</v>
      </c>
      <c r="AA571" t="str">
        <f>TEXT(salestable[[#This Row],[Order Date]], "ddd")</f>
        <v>Sun</v>
      </c>
    </row>
    <row r="572" spans="1:27"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s="3">
        <v>7</v>
      </c>
      <c r="T572" s="4">
        <v>0</v>
      </c>
      <c r="U572" s="3">
        <v>34.776000000000003</v>
      </c>
      <c r="V572" s="2">
        <f>salestable[[#This Row],[Sales]] * (1 - salestable[[#This Row],[Discount]])</f>
        <v>72.45</v>
      </c>
      <c r="W572" s="2">
        <f>salestable[[#This Row],[Sales]] * salestable[[#This Row],[Discount]]</f>
        <v>0</v>
      </c>
      <c r="X572">
        <f>YEAR(salestable[[#This Row],[Order Date]])</f>
        <v>2017</v>
      </c>
      <c r="Y572" t="str">
        <f>TEXT(salestable[[#This Row],[Order Date]],"MMMM")</f>
        <v>December</v>
      </c>
      <c r="Z572" t="str">
        <f>"Q"&amp;ROUNDUP(MONTH(salestable[[#This Row],[Order Date]])/3,0)</f>
        <v>Q4</v>
      </c>
      <c r="AA572" t="str">
        <f>TEXT(salestable[[#This Row],[Order Date]], "ddd")</f>
        <v>Thu</v>
      </c>
    </row>
    <row r="573" spans="1:27"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s="3">
        <v>4</v>
      </c>
      <c r="T573" s="4">
        <v>0</v>
      </c>
      <c r="U573" s="3">
        <v>6.4215999999999998</v>
      </c>
      <c r="V573" s="2">
        <f>salestable[[#This Row],[Sales]] * (1 - salestable[[#This Row],[Discount]])</f>
        <v>13.96</v>
      </c>
      <c r="W573" s="2">
        <f>salestable[[#This Row],[Sales]] * salestable[[#This Row],[Discount]]</f>
        <v>0</v>
      </c>
      <c r="X573">
        <f>YEAR(salestable[[#This Row],[Order Date]])</f>
        <v>2017</v>
      </c>
      <c r="Y573" t="str">
        <f>TEXT(salestable[[#This Row],[Order Date]],"MMMM")</f>
        <v>December</v>
      </c>
      <c r="Z573" t="str">
        <f>"Q"&amp;ROUNDUP(MONTH(salestable[[#This Row],[Order Date]])/3,0)</f>
        <v>Q4</v>
      </c>
      <c r="AA573" t="str">
        <f>TEXT(salestable[[#This Row],[Order Date]], "ddd")</f>
        <v>Thu</v>
      </c>
    </row>
    <row r="574" spans="1:27"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s="3">
        <v>7</v>
      </c>
      <c r="T574" s="4">
        <v>0.2</v>
      </c>
      <c r="U574" s="3">
        <v>11.226599999999999</v>
      </c>
      <c r="V574" s="2">
        <f>salestable[[#This Row],[Sales]] * (1 - salestable[[#This Row],[Discount]])</f>
        <v>26.611200000000004</v>
      </c>
      <c r="W574" s="2">
        <f>salestable[[#This Row],[Sales]] * salestable[[#This Row],[Discount]]</f>
        <v>6.6528000000000009</v>
      </c>
      <c r="X574">
        <f>YEAR(salestable[[#This Row],[Order Date]])</f>
        <v>2017</v>
      </c>
      <c r="Y574" t="str">
        <f>TEXT(salestable[[#This Row],[Order Date]],"MMMM")</f>
        <v>December</v>
      </c>
      <c r="Z574" t="str">
        <f>"Q"&amp;ROUNDUP(MONTH(salestable[[#This Row],[Order Date]])/3,0)</f>
        <v>Q4</v>
      </c>
      <c r="AA574" t="str">
        <f>TEXT(salestable[[#This Row],[Order Date]], "ddd")</f>
        <v>Thu</v>
      </c>
    </row>
    <row r="575" spans="1:27"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s="3">
        <v>3</v>
      </c>
      <c r="T575" s="4">
        <v>0</v>
      </c>
      <c r="U575" s="3">
        <v>4.0095000000000001</v>
      </c>
      <c r="V575" s="2">
        <f>salestable[[#This Row],[Sales]] * (1 - salestable[[#This Row],[Discount]])</f>
        <v>14.85</v>
      </c>
      <c r="W575" s="2">
        <f>salestable[[#This Row],[Sales]] * salestable[[#This Row],[Discount]]</f>
        <v>0</v>
      </c>
      <c r="X575">
        <f>YEAR(salestable[[#This Row],[Order Date]])</f>
        <v>2017</v>
      </c>
      <c r="Y575" t="str">
        <f>TEXT(salestable[[#This Row],[Order Date]],"MMMM")</f>
        <v>December</v>
      </c>
      <c r="Z575" t="str">
        <f>"Q"&amp;ROUNDUP(MONTH(salestable[[#This Row],[Order Date]])/3,0)</f>
        <v>Q4</v>
      </c>
      <c r="AA575" t="str">
        <f>TEXT(salestable[[#This Row],[Order Date]], "ddd")</f>
        <v>Thu</v>
      </c>
    </row>
    <row r="576" spans="1:27"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s="3">
        <v>3</v>
      </c>
      <c r="T576" s="4">
        <v>0</v>
      </c>
      <c r="U576" s="3">
        <v>2.3814000000000002</v>
      </c>
      <c r="V576" s="2">
        <f>salestable[[#This Row],[Sales]] * (1 - salestable[[#This Row],[Discount]])</f>
        <v>8.82</v>
      </c>
      <c r="W576" s="2">
        <f>salestable[[#This Row],[Sales]] * salestable[[#This Row],[Discount]]</f>
        <v>0</v>
      </c>
      <c r="X576">
        <f>YEAR(salestable[[#This Row],[Order Date]])</f>
        <v>2016</v>
      </c>
      <c r="Y576" t="str">
        <f>TEXT(salestable[[#This Row],[Order Date]],"MMMM")</f>
        <v>November</v>
      </c>
      <c r="Z576" t="str">
        <f>"Q"&amp;ROUNDUP(MONTH(salestable[[#This Row],[Order Date]])/3,0)</f>
        <v>Q4</v>
      </c>
      <c r="AA576" t="str">
        <f>TEXT(salestable[[#This Row],[Order Date]], "ddd")</f>
        <v>Thu</v>
      </c>
    </row>
    <row r="577" spans="1:27"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s="3">
        <v>14</v>
      </c>
      <c r="T577" s="4">
        <v>0</v>
      </c>
      <c r="U577" s="3">
        <v>78.752799999999993</v>
      </c>
      <c r="V577" s="2">
        <f>salestable[[#This Row],[Sales]] * (1 - salestable[[#This Row],[Discount]])</f>
        <v>160.72</v>
      </c>
      <c r="W577" s="2">
        <f>salestable[[#This Row],[Sales]] * salestable[[#This Row],[Discount]]</f>
        <v>0</v>
      </c>
      <c r="X577">
        <f>YEAR(salestable[[#This Row],[Order Date]])</f>
        <v>2015</v>
      </c>
      <c r="Y577" t="str">
        <f>TEXT(salestable[[#This Row],[Order Date]],"MMMM")</f>
        <v>September</v>
      </c>
      <c r="Z577" t="str">
        <f>"Q"&amp;ROUNDUP(MONTH(salestable[[#This Row],[Order Date]])/3,0)</f>
        <v>Q3</v>
      </c>
      <c r="AA577" t="str">
        <f>TEXT(salestable[[#This Row],[Order Date]], "ddd")</f>
        <v>Fri</v>
      </c>
    </row>
    <row r="578" spans="1:27"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s="3">
        <v>4</v>
      </c>
      <c r="T578" s="4">
        <v>0</v>
      </c>
      <c r="U578" s="3">
        <v>9.7607999999999997</v>
      </c>
      <c r="V578" s="2">
        <f>salestable[[#This Row],[Sales]] * (1 - salestable[[#This Row],[Discount]])</f>
        <v>19.920000000000002</v>
      </c>
      <c r="W578" s="2">
        <f>salestable[[#This Row],[Sales]] * salestable[[#This Row],[Discount]]</f>
        <v>0</v>
      </c>
      <c r="X578">
        <f>YEAR(salestable[[#This Row],[Order Date]])</f>
        <v>2015</v>
      </c>
      <c r="Y578" t="str">
        <f>TEXT(salestable[[#This Row],[Order Date]],"MMMM")</f>
        <v>September</v>
      </c>
      <c r="Z578" t="str">
        <f>"Q"&amp;ROUNDUP(MONTH(salestable[[#This Row],[Order Date]])/3,0)</f>
        <v>Q3</v>
      </c>
      <c r="AA578" t="str">
        <f>TEXT(salestable[[#This Row],[Order Date]], "ddd")</f>
        <v>Fri</v>
      </c>
    </row>
    <row r="579" spans="1:27"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s="3">
        <v>2</v>
      </c>
      <c r="T579" s="4">
        <v>0</v>
      </c>
      <c r="U579" s="3">
        <v>2.19</v>
      </c>
      <c r="V579" s="2">
        <f>salestable[[#This Row],[Sales]] * (1 - salestable[[#This Row],[Discount]])</f>
        <v>7.3</v>
      </c>
      <c r="W579" s="2">
        <f>salestable[[#This Row],[Sales]] * salestable[[#This Row],[Discount]]</f>
        <v>0</v>
      </c>
      <c r="X579">
        <f>YEAR(salestable[[#This Row],[Order Date]])</f>
        <v>2015</v>
      </c>
      <c r="Y579" t="str">
        <f>TEXT(salestable[[#This Row],[Order Date]],"MMMM")</f>
        <v>September</v>
      </c>
      <c r="Z579" t="str">
        <f>"Q"&amp;ROUNDUP(MONTH(salestable[[#This Row],[Order Date]])/3,0)</f>
        <v>Q3</v>
      </c>
      <c r="AA579" t="str">
        <f>TEXT(salestable[[#This Row],[Order Date]], "ddd")</f>
        <v>Fri</v>
      </c>
    </row>
    <row r="580" spans="1:27"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s="3">
        <v>2</v>
      </c>
      <c r="T580" s="4">
        <v>0.2</v>
      </c>
      <c r="U580" s="3">
        <v>8.7140000000000004</v>
      </c>
      <c r="V580" s="2">
        <f>salestable[[#This Row],[Sales]] * (1 - salestable[[#This Row],[Discount]])</f>
        <v>55.769600000000004</v>
      </c>
      <c r="W580" s="2">
        <f>salestable[[#This Row],[Sales]] * salestable[[#This Row],[Discount]]</f>
        <v>13.942400000000001</v>
      </c>
      <c r="X580">
        <f>YEAR(salestable[[#This Row],[Order Date]])</f>
        <v>2017</v>
      </c>
      <c r="Y580" t="str">
        <f>TEXT(salestable[[#This Row],[Order Date]],"MMMM")</f>
        <v>July</v>
      </c>
      <c r="Z580" t="str">
        <f>"Q"&amp;ROUNDUP(MONTH(salestable[[#This Row],[Order Date]])/3,0)</f>
        <v>Q3</v>
      </c>
      <c r="AA580" t="str">
        <f>TEXT(salestable[[#This Row],[Order Date]], "ddd")</f>
        <v>Thu</v>
      </c>
    </row>
    <row r="581" spans="1:27"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s="3">
        <v>1</v>
      </c>
      <c r="T581" s="4">
        <v>0.6</v>
      </c>
      <c r="U581" s="3">
        <v>-5.7148000000000003</v>
      </c>
      <c r="V581" s="2">
        <f>salestable[[#This Row],[Sales]] * (1 - salestable[[#This Row],[Discount]])</f>
        <v>3.5167999999999999</v>
      </c>
      <c r="W581" s="2">
        <f>salestable[[#This Row],[Sales]] * salestable[[#This Row],[Discount]]</f>
        <v>5.2751999999999999</v>
      </c>
      <c r="X581">
        <f>YEAR(salestable[[#This Row],[Order Date]])</f>
        <v>2017</v>
      </c>
      <c r="Y581" t="str">
        <f>TEXT(salestable[[#This Row],[Order Date]],"MMMM")</f>
        <v>July</v>
      </c>
      <c r="Z581" t="str">
        <f>"Q"&amp;ROUNDUP(MONTH(salestable[[#This Row],[Order Date]])/3,0)</f>
        <v>Q3</v>
      </c>
      <c r="AA581" t="str">
        <f>TEXT(salestable[[#This Row],[Order Date]], "ddd")</f>
        <v>Thu</v>
      </c>
    </row>
    <row r="582" spans="1:27"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s="3">
        <v>4</v>
      </c>
      <c r="T582" s="4">
        <v>0</v>
      </c>
      <c r="U582" s="3">
        <v>1.5456000000000001</v>
      </c>
      <c r="V582" s="2">
        <f>salestable[[#This Row],[Sales]] * (1 - salestable[[#This Row],[Discount]])</f>
        <v>51.52</v>
      </c>
      <c r="W582" s="2">
        <f>salestable[[#This Row],[Sales]] * salestable[[#This Row],[Discount]]</f>
        <v>0</v>
      </c>
      <c r="X582">
        <f>YEAR(salestable[[#This Row],[Order Date]])</f>
        <v>2015</v>
      </c>
      <c r="Y582" t="str">
        <f>TEXT(salestable[[#This Row],[Order Date]],"MMMM")</f>
        <v>September</v>
      </c>
      <c r="Z582" t="str">
        <f>"Q"&amp;ROUNDUP(MONTH(salestable[[#This Row],[Order Date]])/3,0)</f>
        <v>Q3</v>
      </c>
      <c r="AA582" t="str">
        <f>TEXT(salestable[[#This Row],[Order Date]], "ddd")</f>
        <v>Thu</v>
      </c>
    </row>
    <row r="583" spans="1:27"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s="3">
        <v>3</v>
      </c>
      <c r="T583" s="4">
        <v>0.2</v>
      </c>
      <c r="U583" s="3">
        <v>52.917299999999997</v>
      </c>
      <c r="V583" s="2">
        <f>salestable[[#This Row],[Sales]] * (1 - salestable[[#This Row],[Discount]])</f>
        <v>376.30079999999998</v>
      </c>
      <c r="W583" s="2">
        <f>salestable[[#This Row],[Sales]] * salestable[[#This Row],[Discount]]</f>
        <v>94.075199999999995</v>
      </c>
      <c r="X583">
        <f>YEAR(salestable[[#This Row],[Order Date]])</f>
        <v>2017</v>
      </c>
      <c r="Y583" t="str">
        <f>TEXT(salestable[[#This Row],[Order Date]],"MMMM")</f>
        <v>December</v>
      </c>
      <c r="Z583" t="str">
        <f>"Q"&amp;ROUNDUP(MONTH(salestable[[#This Row],[Order Date]])/3,0)</f>
        <v>Q4</v>
      </c>
      <c r="AA583" t="str">
        <f>TEXT(salestable[[#This Row],[Order Date]], "ddd")</f>
        <v>Fri</v>
      </c>
    </row>
    <row r="584" spans="1:27"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s="3">
        <v>2</v>
      </c>
      <c r="T584" s="4">
        <v>0.2</v>
      </c>
      <c r="U584" s="3">
        <v>9.2385999999999999</v>
      </c>
      <c r="V584" s="2">
        <f>salestable[[#This Row],[Sales]] * (1 - salestable[[#This Row],[Discount]])</f>
        <v>84.467200000000005</v>
      </c>
      <c r="W584" s="2">
        <f>salestable[[#This Row],[Sales]] * salestable[[#This Row],[Discount]]</f>
        <v>21.116800000000001</v>
      </c>
      <c r="X584">
        <f>YEAR(salestable[[#This Row],[Order Date]])</f>
        <v>2017</v>
      </c>
      <c r="Y584" t="str">
        <f>TEXT(salestable[[#This Row],[Order Date]],"MMMM")</f>
        <v>December</v>
      </c>
      <c r="Z584" t="str">
        <f>"Q"&amp;ROUNDUP(MONTH(salestable[[#This Row],[Order Date]])/3,0)</f>
        <v>Q4</v>
      </c>
      <c r="AA584" t="str">
        <f>TEXT(salestable[[#This Row],[Order Date]], "ddd")</f>
        <v>Fri</v>
      </c>
    </row>
    <row r="585" spans="1:27"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s="3">
        <v>3</v>
      </c>
      <c r="T585" s="4">
        <v>0.2</v>
      </c>
      <c r="U585" s="3">
        <v>3.5045999999999999</v>
      </c>
      <c r="V585" s="2">
        <f>salestable[[#This Row],[Sales]] * (1 - salestable[[#This Row],[Discount]])</f>
        <v>24.921600000000002</v>
      </c>
      <c r="W585" s="2">
        <f>salestable[[#This Row],[Sales]] * salestable[[#This Row],[Discount]]</f>
        <v>6.2304000000000004</v>
      </c>
      <c r="X585">
        <f>YEAR(salestable[[#This Row],[Order Date]])</f>
        <v>2017</v>
      </c>
      <c r="Y585" t="str">
        <f>TEXT(salestable[[#This Row],[Order Date]],"MMMM")</f>
        <v>December</v>
      </c>
      <c r="Z585" t="str">
        <f>"Q"&amp;ROUNDUP(MONTH(salestable[[#This Row],[Order Date]])/3,0)</f>
        <v>Q4</v>
      </c>
      <c r="AA585" t="str">
        <f>TEXT(salestable[[#This Row],[Order Date]], "ddd")</f>
        <v>Fri</v>
      </c>
    </row>
    <row r="586" spans="1:27"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s="3">
        <v>7</v>
      </c>
      <c r="T586" s="4">
        <v>0.7</v>
      </c>
      <c r="U586" s="3">
        <v>-4.7481</v>
      </c>
      <c r="V586" s="2">
        <f>salestable[[#This Row],[Sales]] * (1 - salestable[[#This Row],[Discount]])</f>
        <v>2.0349000000000004</v>
      </c>
      <c r="W586" s="2">
        <f>salestable[[#This Row],[Sales]] * salestable[[#This Row],[Discount]]</f>
        <v>4.7481</v>
      </c>
      <c r="X586">
        <f>YEAR(salestable[[#This Row],[Order Date]])</f>
        <v>2017</v>
      </c>
      <c r="Y586" t="str">
        <f>TEXT(salestable[[#This Row],[Order Date]],"MMMM")</f>
        <v>December</v>
      </c>
      <c r="Z586" t="str">
        <f>"Q"&amp;ROUNDUP(MONTH(salestable[[#This Row],[Order Date]])/3,0)</f>
        <v>Q4</v>
      </c>
      <c r="AA586" t="str">
        <f>TEXT(salestable[[#This Row],[Order Date]], "ddd")</f>
        <v>Fri</v>
      </c>
    </row>
    <row r="587" spans="1:27"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s="3">
        <v>4</v>
      </c>
      <c r="T587" s="4">
        <v>0.2</v>
      </c>
      <c r="U587" s="3">
        <v>30.477599999999999</v>
      </c>
      <c r="V587" s="2">
        <f>salestable[[#This Row],[Sales]] * (1 - salestable[[#This Row],[Discount]])</f>
        <v>325.09440000000001</v>
      </c>
      <c r="W587" s="2">
        <f>salestable[[#This Row],[Sales]] * salestable[[#This Row],[Discount]]</f>
        <v>81.273600000000002</v>
      </c>
      <c r="X587">
        <f>YEAR(salestable[[#This Row],[Order Date]])</f>
        <v>2017</v>
      </c>
      <c r="Y587" t="str">
        <f>TEXT(salestable[[#This Row],[Order Date]],"MMMM")</f>
        <v>December</v>
      </c>
      <c r="Z587" t="str">
        <f>"Q"&amp;ROUNDUP(MONTH(salestable[[#This Row],[Order Date]])/3,0)</f>
        <v>Q4</v>
      </c>
      <c r="AA587" t="str">
        <f>TEXT(salestable[[#This Row],[Order Date]], "ddd")</f>
        <v>Fri</v>
      </c>
    </row>
    <row r="588" spans="1:27"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s="3">
        <v>1</v>
      </c>
      <c r="T588" s="4">
        <v>0</v>
      </c>
      <c r="U588" s="3">
        <v>4.9686000000000003</v>
      </c>
      <c r="V588" s="2">
        <f>salestable[[#This Row],[Sales]] * (1 - salestable[[#This Row],[Discount]])</f>
        <v>70.98</v>
      </c>
      <c r="W588" s="2">
        <f>salestable[[#This Row],[Sales]] * salestable[[#This Row],[Discount]]</f>
        <v>0</v>
      </c>
      <c r="X588">
        <f>YEAR(salestable[[#This Row],[Order Date]])</f>
        <v>2015</v>
      </c>
      <c r="Y588" t="str">
        <f>TEXT(salestable[[#This Row],[Order Date]],"MMMM")</f>
        <v>July</v>
      </c>
      <c r="Z588" t="str">
        <f>"Q"&amp;ROUNDUP(MONTH(salestable[[#This Row],[Order Date]])/3,0)</f>
        <v>Q3</v>
      </c>
      <c r="AA588" t="str">
        <f>TEXT(salestable[[#This Row],[Order Date]], "ddd")</f>
        <v>Fri</v>
      </c>
    </row>
    <row r="589" spans="1:27"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s="3">
        <v>3</v>
      </c>
      <c r="T589" s="4">
        <v>0</v>
      </c>
      <c r="U589" s="3">
        <v>144.51570000000001</v>
      </c>
      <c r="V589" s="2">
        <f>salestable[[#This Row],[Sales]] * (1 - salestable[[#This Row],[Discount]])</f>
        <v>294.93</v>
      </c>
      <c r="W589" s="2">
        <f>salestable[[#This Row],[Sales]] * salestable[[#This Row],[Discount]]</f>
        <v>0</v>
      </c>
      <c r="X589">
        <f>YEAR(salestable[[#This Row],[Order Date]])</f>
        <v>2015</v>
      </c>
      <c r="Y589" t="str">
        <f>TEXT(salestable[[#This Row],[Order Date]],"MMMM")</f>
        <v>July</v>
      </c>
      <c r="Z589" t="str">
        <f>"Q"&amp;ROUNDUP(MONTH(salestable[[#This Row],[Order Date]])/3,0)</f>
        <v>Q3</v>
      </c>
      <c r="AA589" t="str">
        <f>TEXT(salestable[[#This Row],[Order Date]], "ddd")</f>
        <v>Fri</v>
      </c>
    </row>
    <row r="590" spans="1:27"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s="3">
        <v>2</v>
      </c>
      <c r="T590" s="4">
        <v>0.2</v>
      </c>
      <c r="U590" s="3">
        <v>-20.136199999999999</v>
      </c>
      <c r="V590" s="2">
        <f>salestable[[#This Row],[Sales]] * (1 - salestable[[#This Row],[Discount]])</f>
        <v>67.827200000000005</v>
      </c>
      <c r="W590" s="2">
        <f>salestable[[#This Row],[Sales]] * salestable[[#This Row],[Discount]]</f>
        <v>16.956800000000001</v>
      </c>
      <c r="X590">
        <f>YEAR(salestable[[#This Row],[Order Date]])</f>
        <v>2016</v>
      </c>
      <c r="Y590" t="str">
        <f>TEXT(salestable[[#This Row],[Order Date]],"MMMM")</f>
        <v>March</v>
      </c>
      <c r="Z590" t="str">
        <f>"Q"&amp;ROUNDUP(MONTH(salestable[[#This Row],[Order Date]])/3,0)</f>
        <v>Q1</v>
      </c>
      <c r="AA590" t="str">
        <f>TEXT(salestable[[#This Row],[Order Date]], "ddd")</f>
        <v>Sun</v>
      </c>
    </row>
    <row r="591" spans="1:27"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s="3">
        <v>4</v>
      </c>
      <c r="T591" s="4">
        <v>0.2</v>
      </c>
      <c r="U591" s="3">
        <v>7.2576000000000001</v>
      </c>
      <c r="V591" s="2">
        <f>salestable[[#This Row],[Sales]] * (1 - salestable[[#This Row],[Discount]])</f>
        <v>16.588800000000003</v>
      </c>
      <c r="W591" s="2">
        <f>salestable[[#This Row],[Sales]] * salestable[[#This Row],[Discount]]</f>
        <v>4.1472000000000007</v>
      </c>
      <c r="X591">
        <f>YEAR(salestable[[#This Row],[Order Date]])</f>
        <v>2016</v>
      </c>
      <c r="Y591" t="str">
        <f>TEXT(salestable[[#This Row],[Order Date]],"MMMM")</f>
        <v>March</v>
      </c>
      <c r="Z591" t="str">
        <f>"Q"&amp;ROUNDUP(MONTH(salestable[[#This Row],[Order Date]])/3,0)</f>
        <v>Q1</v>
      </c>
      <c r="AA591" t="str">
        <f>TEXT(salestable[[#This Row],[Order Date]], "ddd")</f>
        <v>Sun</v>
      </c>
    </row>
    <row r="592" spans="1:27"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s="3">
        <v>3</v>
      </c>
      <c r="T592" s="4">
        <v>0.7</v>
      </c>
      <c r="U592" s="3">
        <v>-12.896100000000001</v>
      </c>
      <c r="V592" s="2">
        <f>salestable[[#This Row],[Sales]] * (1 - salestable[[#This Row],[Discount]])</f>
        <v>5.0463000000000013</v>
      </c>
      <c r="W592" s="2">
        <f>salestable[[#This Row],[Sales]] * salestable[[#This Row],[Discount]]</f>
        <v>11.774700000000001</v>
      </c>
      <c r="X592">
        <f>YEAR(salestable[[#This Row],[Order Date]])</f>
        <v>2016</v>
      </c>
      <c r="Y592" t="str">
        <f>TEXT(salestable[[#This Row],[Order Date]],"MMMM")</f>
        <v>March</v>
      </c>
      <c r="Z592" t="str">
        <f>"Q"&amp;ROUNDUP(MONTH(salestable[[#This Row],[Order Date]])/3,0)</f>
        <v>Q1</v>
      </c>
      <c r="AA592" t="str">
        <f>TEXT(salestable[[#This Row],[Order Date]], "ddd")</f>
        <v>Sun</v>
      </c>
    </row>
    <row r="593" spans="1:27"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s="3">
        <v>2</v>
      </c>
      <c r="T593" s="4">
        <v>0.2</v>
      </c>
      <c r="U593" s="3">
        <v>3.6288</v>
      </c>
      <c r="V593" s="2">
        <f>salestable[[#This Row],[Sales]] * (1 - salestable[[#This Row],[Discount]])</f>
        <v>8.2944000000000013</v>
      </c>
      <c r="W593" s="2">
        <f>salestable[[#This Row],[Sales]] * salestable[[#This Row],[Discount]]</f>
        <v>2.0736000000000003</v>
      </c>
      <c r="X593">
        <f>YEAR(salestable[[#This Row],[Order Date]])</f>
        <v>2016</v>
      </c>
      <c r="Y593" t="str">
        <f>TEXT(salestable[[#This Row],[Order Date]],"MMMM")</f>
        <v>March</v>
      </c>
      <c r="Z593" t="str">
        <f>"Q"&amp;ROUNDUP(MONTH(salestable[[#This Row],[Order Date]])/3,0)</f>
        <v>Q1</v>
      </c>
      <c r="AA593" t="str">
        <f>TEXT(salestable[[#This Row],[Order Date]], "ddd")</f>
        <v>Sun</v>
      </c>
    </row>
    <row r="594" spans="1:27"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s="3">
        <v>2</v>
      </c>
      <c r="T594" s="4">
        <v>0.2</v>
      </c>
      <c r="U594" s="3">
        <v>1.1679999999999999</v>
      </c>
      <c r="V594" s="2">
        <f>salestable[[#This Row],[Sales]] * (1 - salestable[[#This Row],[Discount]])</f>
        <v>7.4752000000000001</v>
      </c>
      <c r="W594" s="2">
        <f>salestable[[#This Row],[Sales]] * salestable[[#This Row],[Discount]]</f>
        <v>1.8688</v>
      </c>
      <c r="X594">
        <f>YEAR(salestable[[#This Row],[Order Date]])</f>
        <v>2014</v>
      </c>
      <c r="Y594" t="str">
        <f>TEXT(salestable[[#This Row],[Order Date]],"MMMM")</f>
        <v>January</v>
      </c>
      <c r="Z594" t="str">
        <f>"Q"&amp;ROUNDUP(MONTH(salestable[[#This Row],[Order Date]])/3,0)</f>
        <v>Q1</v>
      </c>
      <c r="AA594" t="str">
        <f>TEXT(salestable[[#This Row],[Order Date]], "ddd")</f>
        <v>Thu</v>
      </c>
    </row>
    <row r="595" spans="1:27"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s="3">
        <v>3</v>
      </c>
      <c r="T595" s="4">
        <v>0.2</v>
      </c>
      <c r="U595" s="3">
        <v>9.75</v>
      </c>
      <c r="V595" s="2">
        <f>salestable[[#This Row],[Sales]] * (1 - salestable[[#This Row],[Discount]])</f>
        <v>24.96</v>
      </c>
      <c r="W595" s="2">
        <f>salestable[[#This Row],[Sales]] * salestable[[#This Row],[Discount]]</f>
        <v>6.24</v>
      </c>
      <c r="X595">
        <f>YEAR(salestable[[#This Row],[Order Date]])</f>
        <v>2014</v>
      </c>
      <c r="Y595" t="str">
        <f>TEXT(salestable[[#This Row],[Order Date]],"MMMM")</f>
        <v>January</v>
      </c>
      <c r="Z595" t="str">
        <f>"Q"&amp;ROUNDUP(MONTH(salestable[[#This Row],[Order Date]])/3,0)</f>
        <v>Q1</v>
      </c>
      <c r="AA595" t="str">
        <f>TEXT(salestable[[#This Row],[Order Date]], "ddd")</f>
        <v>Thu</v>
      </c>
    </row>
    <row r="596" spans="1:27"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s="3">
        <v>2</v>
      </c>
      <c r="T596" s="4">
        <v>0</v>
      </c>
      <c r="U596" s="3">
        <v>22.0748</v>
      </c>
      <c r="V596" s="2">
        <f>salestable[[#This Row],[Sales]] * (1 - salestable[[#This Row],[Discount]])</f>
        <v>76.12</v>
      </c>
      <c r="W596" s="2">
        <f>salestable[[#This Row],[Sales]] * salestable[[#This Row],[Discount]]</f>
        <v>0</v>
      </c>
      <c r="X596">
        <f>YEAR(salestable[[#This Row],[Order Date]])</f>
        <v>2014</v>
      </c>
      <c r="Y596" t="str">
        <f>TEXT(salestable[[#This Row],[Order Date]],"MMMM")</f>
        <v>August</v>
      </c>
      <c r="Z596" t="str">
        <f>"Q"&amp;ROUNDUP(MONTH(salestable[[#This Row],[Order Date]])/3,0)</f>
        <v>Q3</v>
      </c>
      <c r="AA596" t="str">
        <f>TEXT(salestable[[#This Row],[Order Date]], "ddd")</f>
        <v>Fri</v>
      </c>
    </row>
    <row r="597" spans="1:27"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s="3">
        <v>3</v>
      </c>
      <c r="T597" s="4">
        <v>0.2</v>
      </c>
      <c r="U597" s="3">
        <v>434.99130000000002</v>
      </c>
      <c r="V597" s="2">
        <f>salestable[[#This Row],[Sales]] * (1 - salestable[[#This Row],[Discount]])</f>
        <v>959.98080000000016</v>
      </c>
      <c r="W597" s="2">
        <f>salestable[[#This Row],[Sales]] * salestable[[#This Row],[Discount]]</f>
        <v>239.99520000000004</v>
      </c>
      <c r="X597">
        <f>YEAR(salestable[[#This Row],[Order Date]])</f>
        <v>2014</v>
      </c>
      <c r="Y597" t="str">
        <f>TEXT(salestable[[#This Row],[Order Date]],"MMMM")</f>
        <v>August</v>
      </c>
      <c r="Z597" t="str">
        <f>"Q"&amp;ROUNDUP(MONTH(salestable[[#This Row],[Order Date]])/3,0)</f>
        <v>Q3</v>
      </c>
      <c r="AA597" t="str">
        <f>TEXT(salestable[[#This Row],[Order Date]], "ddd")</f>
        <v>Fri</v>
      </c>
    </row>
    <row r="598" spans="1:27"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s="3">
        <v>5</v>
      </c>
      <c r="T598" s="4">
        <v>0.2</v>
      </c>
      <c r="U598" s="3">
        <v>55.744999999999997</v>
      </c>
      <c r="V598" s="2">
        <f>salestable[[#This Row],[Sales]] * (1 - salestable[[#This Row],[Discount]])</f>
        <v>356.76800000000003</v>
      </c>
      <c r="W598" s="2">
        <f>salestable[[#This Row],[Sales]] * salestable[[#This Row],[Discount]]</f>
        <v>89.192000000000007</v>
      </c>
      <c r="X598">
        <f>YEAR(salestable[[#This Row],[Order Date]])</f>
        <v>2014</v>
      </c>
      <c r="Y598" t="str">
        <f>TEXT(salestable[[#This Row],[Order Date]],"MMMM")</f>
        <v>August</v>
      </c>
      <c r="Z598" t="str">
        <f>"Q"&amp;ROUNDUP(MONTH(salestable[[#This Row],[Order Date]])/3,0)</f>
        <v>Q3</v>
      </c>
      <c r="AA598" t="str">
        <f>TEXT(salestable[[#This Row],[Order Date]], "ddd")</f>
        <v>Fri</v>
      </c>
    </row>
    <row r="599" spans="1:27"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s="3">
        <v>8</v>
      </c>
      <c r="T599" s="4">
        <v>0</v>
      </c>
      <c r="U599" s="3">
        <v>91.772800000000004</v>
      </c>
      <c r="V599" s="2">
        <f>salestable[[#This Row],[Sales]] * (1 - salestable[[#This Row],[Discount]])</f>
        <v>327.76</v>
      </c>
      <c r="W599" s="2">
        <f>salestable[[#This Row],[Sales]] * salestable[[#This Row],[Discount]]</f>
        <v>0</v>
      </c>
      <c r="X599">
        <f>YEAR(salestable[[#This Row],[Order Date]])</f>
        <v>2014</v>
      </c>
      <c r="Y599" t="str">
        <f>TEXT(salestable[[#This Row],[Order Date]],"MMMM")</f>
        <v>August</v>
      </c>
      <c r="Z599" t="str">
        <f>"Q"&amp;ROUNDUP(MONTH(salestable[[#This Row],[Order Date]])/3,0)</f>
        <v>Q3</v>
      </c>
      <c r="AA599" t="str">
        <f>TEXT(salestable[[#This Row],[Order Date]], "ddd")</f>
        <v>Fri</v>
      </c>
    </row>
    <row r="600" spans="1:27"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s="3">
        <v>2</v>
      </c>
      <c r="T600" s="4">
        <v>0.2</v>
      </c>
      <c r="U600" s="3">
        <v>1.0178</v>
      </c>
      <c r="V600" s="2">
        <f>salestable[[#This Row],[Sales]] * (1 - salestable[[#This Row],[Discount]])</f>
        <v>9.3056000000000001</v>
      </c>
      <c r="W600" s="2">
        <f>salestable[[#This Row],[Sales]] * salestable[[#This Row],[Discount]]</f>
        <v>2.3264</v>
      </c>
      <c r="X600">
        <f>YEAR(salestable[[#This Row],[Order Date]])</f>
        <v>2016</v>
      </c>
      <c r="Y600" t="str">
        <f>TEXT(salestable[[#This Row],[Order Date]],"MMMM")</f>
        <v>July</v>
      </c>
      <c r="Z600" t="str">
        <f>"Q"&amp;ROUNDUP(MONTH(salestable[[#This Row],[Order Date]])/3,0)</f>
        <v>Q3</v>
      </c>
      <c r="AA600" t="str">
        <f>TEXT(salestable[[#This Row],[Order Date]], "ddd")</f>
        <v>Thu</v>
      </c>
    </row>
    <row r="601" spans="1:27"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s="3">
        <v>3</v>
      </c>
      <c r="T601" s="4">
        <v>0.4</v>
      </c>
      <c r="U601" s="3">
        <v>-28.796399999999998</v>
      </c>
      <c r="V601" s="2">
        <f>salestable[[#This Row],[Sales]] * (1 - salestable[[#This Row],[Discount]])</f>
        <v>86.389200000000002</v>
      </c>
      <c r="W601" s="2">
        <f>salestable[[#This Row],[Sales]] * salestable[[#This Row],[Discount]]</f>
        <v>57.592800000000004</v>
      </c>
      <c r="X601">
        <f>YEAR(salestable[[#This Row],[Order Date]])</f>
        <v>2016</v>
      </c>
      <c r="Y601" t="str">
        <f>TEXT(salestable[[#This Row],[Order Date]],"MMMM")</f>
        <v>July</v>
      </c>
      <c r="Z601" t="str">
        <f>"Q"&amp;ROUNDUP(MONTH(salestable[[#This Row],[Order Date]])/3,0)</f>
        <v>Q3</v>
      </c>
      <c r="AA601" t="str">
        <f>TEXT(salestable[[#This Row],[Order Date]], "ddd")</f>
        <v>Sat</v>
      </c>
    </row>
    <row r="602" spans="1:27"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s="3">
        <v>4</v>
      </c>
      <c r="T602" s="4">
        <v>0.4</v>
      </c>
      <c r="U602" s="3">
        <v>-115.3544</v>
      </c>
      <c r="V602" s="2">
        <f>salestable[[#This Row],[Sales]] * (1 - salestable[[#This Row],[Discount]])</f>
        <v>296.62559999999996</v>
      </c>
      <c r="W602" s="2">
        <f>salestable[[#This Row],[Sales]] * salestable[[#This Row],[Discount]]</f>
        <v>197.75040000000001</v>
      </c>
      <c r="X602">
        <f>YEAR(salestable[[#This Row],[Order Date]])</f>
        <v>2016</v>
      </c>
      <c r="Y602" t="str">
        <f>TEXT(salestable[[#This Row],[Order Date]],"MMMM")</f>
        <v>July</v>
      </c>
      <c r="Z602" t="str">
        <f>"Q"&amp;ROUNDUP(MONTH(salestable[[#This Row],[Order Date]])/3,0)</f>
        <v>Q3</v>
      </c>
      <c r="AA602" t="str">
        <f>TEXT(salestable[[#This Row],[Order Date]], "ddd")</f>
        <v>Sat</v>
      </c>
    </row>
    <row r="603" spans="1:27"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s="3">
        <v>2</v>
      </c>
      <c r="T603" s="4">
        <v>0.2</v>
      </c>
      <c r="U603" s="3">
        <v>0.73</v>
      </c>
      <c r="V603" s="2">
        <f>salestable[[#This Row],[Sales]] * (1 - salestable[[#This Row],[Discount]])</f>
        <v>4.6719999999999997</v>
      </c>
      <c r="W603" s="2">
        <f>salestable[[#This Row],[Sales]] * salestable[[#This Row],[Discount]]</f>
        <v>1.1679999999999999</v>
      </c>
      <c r="X603">
        <f>YEAR(salestable[[#This Row],[Order Date]])</f>
        <v>2016</v>
      </c>
      <c r="Y603" t="str">
        <f>TEXT(salestable[[#This Row],[Order Date]],"MMMM")</f>
        <v>July</v>
      </c>
      <c r="Z603" t="str">
        <f>"Q"&amp;ROUNDUP(MONTH(salestable[[#This Row],[Order Date]])/3,0)</f>
        <v>Q3</v>
      </c>
      <c r="AA603" t="str">
        <f>TEXT(salestable[[#This Row],[Order Date]], "ddd")</f>
        <v>Sat</v>
      </c>
    </row>
    <row r="604" spans="1:27"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s="3">
        <v>1</v>
      </c>
      <c r="T604" s="4">
        <v>0.2</v>
      </c>
      <c r="U604" s="3">
        <v>17.847000000000001</v>
      </c>
      <c r="V604" s="2">
        <f>salestable[[#This Row],[Sales]] * (1 - salestable[[#This Row],[Discount]])</f>
        <v>114.22080000000001</v>
      </c>
      <c r="W604" s="2">
        <f>salestable[[#This Row],[Sales]] * salestable[[#This Row],[Discount]]</f>
        <v>28.555200000000003</v>
      </c>
      <c r="X604">
        <f>YEAR(salestable[[#This Row],[Order Date]])</f>
        <v>2014</v>
      </c>
      <c r="Y604" t="str">
        <f>TEXT(salestable[[#This Row],[Order Date]],"MMMM")</f>
        <v>March</v>
      </c>
      <c r="Z604" t="str">
        <f>"Q"&amp;ROUNDUP(MONTH(salestable[[#This Row],[Order Date]])/3,0)</f>
        <v>Q1</v>
      </c>
      <c r="AA604" t="str">
        <f>TEXT(salestable[[#This Row],[Order Date]], "ddd")</f>
        <v>Sat</v>
      </c>
    </row>
    <row r="605" spans="1:27"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s="3">
        <v>3</v>
      </c>
      <c r="T605" s="4">
        <v>0.2</v>
      </c>
      <c r="U605" s="3">
        <v>5.1407999999999996</v>
      </c>
      <c r="V605" s="2">
        <f>salestable[[#This Row],[Sales]] * (1 - salestable[[#This Row],[Discount]])</f>
        <v>36.556800000000003</v>
      </c>
      <c r="W605" s="2">
        <f>salestable[[#This Row],[Sales]] * salestable[[#This Row],[Discount]]</f>
        <v>9.1392000000000007</v>
      </c>
      <c r="X605">
        <f>YEAR(salestable[[#This Row],[Order Date]])</f>
        <v>2014</v>
      </c>
      <c r="Y605" t="str">
        <f>TEXT(salestable[[#This Row],[Order Date]],"MMMM")</f>
        <v>March</v>
      </c>
      <c r="Z605" t="str">
        <f>"Q"&amp;ROUNDUP(MONTH(salestable[[#This Row],[Order Date]])/3,0)</f>
        <v>Q1</v>
      </c>
      <c r="AA605" t="str">
        <f>TEXT(salestable[[#This Row],[Order Date]], "ddd")</f>
        <v>Sat</v>
      </c>
    </row>
    <row r="606" spans="1:27"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s="3">
        <v>3</v>
      </c>
      <c r="T606" s="4">
        <v>0.7</v>
      </c>
      <c r="U606" s="3">
        <v>-5.5338000000000003</v>
      </c>
      <c r="V606" s="2">
        <f>salestable[[#This Row],[Sales]] * (1 - salestable[[#This Row],[Discount]])</f>
        <v>2.1654000000000004</v>
      </c>
      <c r="W606" s="2">
        <f>salestable[[#This Row],[Sales]] * salestable[[#This Row],[Discount]]</f>
        <v>5.0526</v>
      </c>
      <c r="X606">
        <f>YEAR(salestable[[#This Row],[Order Date]])</f>
        <v>2014</v>
      </c>
      <c r="Y606" t="str">
        <f>TEXT(salestable[[#This Row],[Order Date]],"MMMM")</f>
        <v>March</v>
      </c>
      <c r="Z606" t="str">
        <f>"Q"&amp;ROUNDUP(MONTH(salestable[[#This Row],[Order Date]])/3,0)</f>
        <v>Q1</v>
      </c>
      <c r="AA606" t="str">
        <f>TEXT(salestable[[#This Row],[Order Date]], "ddd")</f>
        <v>Sat</v>
      </c>
    </row>
    <row r="607" spans="1:27"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s="3">
        <v>4</v>
      </c>
      <c r="T607" s="4">
        <v>0.7</v>
      </c>
      <c r="U607" s="3">
        <v>-31.671199999999999</v>
      </c>
      <c r="V607" s="2">
        <f>salestable[[#This Row],[Sales]] * (1 - salestable[[#This Row],[Discount]])</f>
        <v>12.956400000000002</v>
      </c>
      <c r="W607" s="2">
        <f>salestable[[#This Row],[Sales]] * salestable[[#This Row],[Discount]]</f>
        <v>30.2316</v>
      </c>
      <c r="X607">
        <f>YEAR(salestable[[#This Row],[Order Date]])</f>
        <v>2014</v>
      </c>
      <c r="Y607" t="str">
        <f>TEXT(salestable[[#This Row],[Order Date]],"MMMM")</f>
        <v>March</v>
      </c>
      <c r="Z607" t="str">
        <f>"Q"&amp;ROUNDUP(MONTH(salestable[[#This Row],[Order Date]])/3,0)</f>
        <v>Q1</v>
      </c>
      <c r="AA607" t="str">
        <f>TEXT(salestable[[#This Row],[Order Date]], "ddd")</f>
        <v>Sat</v>
      </c>
    </row>
    <row r="608" spans="1:27"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s="3">
        <v>3</v>
      </c>
      <c r="T608" s="4">
        <v>0.2</v>
      </c>
      <c r="U608" s="3">
        <v>47.815199999999997</v>
      </c>
      <c r="V608" s="2">
        <f>salestable[[#This Row],[Sales]] * (1 - salestable[[#This Row],[Discount]])</f>
        <v>105.5232</v>
      </c>
      <c r="W608" s="2">
        <f>salestable[[#This Row],[Sales]] * salestable[[#This Row],[Discount]]</f>
        <v>26.380800000000001</v>
      </c>
      <c r="X608">
        <f>YEAR(salestable[[#This Row],[Order Date]])</f>
        <v>2014</v>
      </c>
      <c r="Y608" t="str">
        <f>TEXT(salestable[[#This Row],[Order Date]],"MMMM")</f>
        <v>March</v>
      </c>
      <c r="Z608" t="str">
        <f>"Q"&amp;ROUNDUP(MONTH(salestable[[#This Row],[Order Date]])/3,0)</f>
        <v>Q1</v>
      </c>
      <c r="AA608" t="str">
        <f>TEXT(salestable[[#This Row],[Order Date]], "ddd")</f>
        <v>Sat</v>
      </c>
    </row>
    <row r="609" spans="1:27"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s="3">
        <v>2</v>
      </c>
      <c r="T609" s="4">
        <v>0.7</v>
      </c>
      <c r="U609" s="3">
        <v>-2.6255999999999999</v>
      </c>
      <c r="V609" s="2">
        <f>salestable[[#This Row],[Sales]] * (1 - salestable[[#This Row],[Discount]])</f>
        <v>0.98460000000000014</v>
      </c>
      <c r="W609" s="2">
        <f>salestable[[#This Row],[Sales]] * salestable[[#This Row],[Discount]]</f>
        <v>2.2973999999999997</v>
      </c>
      <c r="X609">
        <f>YEAR(salestable[[#This Row],[Order Date]])</f>
        <v>2014</v>
      </c>
      <c r="Y609" t="str">
        <f>TEXT(salestable[[#This Row],[Order Date]],"MMMM")</f>
        <v>May</v>
      </c>
      <c r="Z609" t="str">
        <f>"Q"&amp;ROUNDUP(MONTH(salestable[[#This Row],[Order Date]])/3,0)</f>
        <v>Q2</v>
      </c>
      <c r="AA609" t="str">
        <f>TEXT(salestable[[#This Row],[Order Date]], "ddd")</f>
        <v>Fri</v>
      </c>
    </row>
    <row r="610" spans="1:27"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s="3">
        <v>9</v>
      </c>
      <c r="T610" s="4">
        <v>0.2</v>
      </c>
      <c r="U610" s="3">
        <v>2.3814000000000002</v>
      </c>
      <c r="V610" s="2">
        <f>salestable[[#This Row],[Sales]] * (1 - salestable[[#This Row],[Discount]])</f>
        <v>16.9344</v>
      </c>
      <c r="W610" s="2">
        <f>salestable[[#This Row],[Sales]] * salestable[[#This Row],[Discount]]</f>
        <v>4.2336</v>
      </c>
      <c r="X610">
        <f>YEAR(salestable[[#This Row],[Order Date]])</f>
        <v>2014</v>
      </c>
      <c r="Y610" t="str">
        <f>TEXT(salestable[[#This Row],[Order Date]],"MMMM")</f>
        <v>May</v>
      </c>
      <c r="Z610" t="str">
        <f>"Q"&amp;ROUNDUP(MONTH(salestable[[#This Row],[Order Date]])/3,0)</f>
        <v>Q2</v>
      </c>
      <c r="AA610" t="str">
        <f>TEXT(salestable[[#This Row],[Order Date]], "ddd")</f>
        <v>Fri</v>
      </c>
    </row>
    <row r="611" spans="1:27"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s="3">
        <v>2</v>
      </c>
      <c r="T611" s="4">
        <v>0.4</v>
      </c>
      <c r="U611" s="3">
        <v>-10.117800000000001</v>
      </c>
      <c r="V611" s="2">
        <f>salestable[[#This Row],[Sales]] * (1 - salestable[[#This Row],[Discount]])</f>
        <v>33.1128</v>
      </c>
      <c r="W611" s="2">
        <f>salestable[[#This Row],[Sales]] * salestable[[#This Row],[Discount]]</f>
        <v>22.075200000000002</v>
      </c>
      <c r="X611">
        <f>YEAR(salestable[[#This Row],[Order Date]])</f>
        <v>2014</v>
      </c>
      <c r="Y611" t="str">
        <f>TEXT(salestable[[#This Row],[Order Date]],"MMMM")</f>
        <v>May</v>
      </c>
      <c r="Z611" t="str">
        <f>"Q"&amp;ROUNDUP(MONTH(salestable[[#This Row],[Order Date]])/3,0)</f>
        <v>Q2</v>
      </c>
      <c r="AA611" t="str">
        <f>TEXT(salestable[[#This Row],[Order Date]], "ddd")</f>
        <v>Fri</v>
      </c>
    </row>
    <row r="612" spans="1:27"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s="3">
        <v>3</v>
      </c>
      <c r="T612" s="4">
        <v>0.2</v>
      </c>
      <c r="U612" s="3">
        <v>41.577300000000001</v>
      </c>
      <c r="V612" s="2">
        <f>salestable[[#This Row],[Sales]] * (1 - salestable[[#This Row],[Discount]])</f>
        <v>295.66080000000005</v>
      </c>
      <c r="W612" s="2">
        <f>salestable[[#This Row],[Sales]] * salestable[[#This Row],[Discount]]</f>
        <v>73.915200000000013</v>
      </c>
      <c r="X612">
        <f>YEAR(salestable[[#This Row],[Order Date]])</f>
        <v>2016</v>
      </c>
      <c r="Y612" t="str">
        <f>TEXT(salestable[[#This Row],[Order Date]],"MMMM")</f>
        <v>April</v>
      </c>
      <c r="Z612" t="str">
        <f>"Q"&amp;ROUNDUP(MONTH(salestable[[#This Row],[Order Date]])/3,0)</f>
        <v>Q2</v>
      </c>
      <c r="AA612" t="str">
        <f>TEXT(salestable[[#This Row],[Order Date]], "ddd")</f>
        <v>Thu</v>
      </c>
    </row>
    <row r="613" spans="1:27"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s="3">
        <v>4</v>
      </c>
      <c r="T613" s="4">
        <v>0.2</v>
      </c>
      <c r="U613" s="3">
        <v>5.6955999999999998</v>
      </c>
      <c r="V613" s="2">
        <f>salestable[[#This Row],[Sales]] * (1 - salestable[[#This Row],[Discount]])</f>
        <v>12.569600000000001</v>
      </c>
      <c r="W613" s="2">
        <f>salestable[[#This Row],[Sales]] * salestable[[#This Row],[Discount]]</f>
        <v>3.1424000000000003</v>
      </c>
      <c r="X613">
        <f>YEAR(salestable[[#This Row],[Order Date]])</f>
        <v>2016</v>
      </c>
      <c r="Y613" t="str">
        <f>TEXT(salestable[[#This Row],[Order Date]],"MMMM")</f>
        <v>April</v>
      </c>
      <c r="Z613" t="str">
        <f>"Q"&amp;ROUNDUP(MONTH(salestable[[#This Row],[Order Date]])/3,0)</f>
        <v>Q2</v>
      </c>
      <c r="AA613" t="str">
        <f>TEXT(salestable[[#This Row],[Order Date]], "ddd")</f>
        <v>Thu</v>
      </c>
    </row>
    <row r="614" spans="1:27"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s="3">
        <v>2</v>
      </c>
      <c r="T614" s="4">
        <v>0.2</v>
      </c>
      <c r="U614" s="3">
        <v>2.64</v>
      </c>
      <c r="V614" s="2">
        <f>salestable[[#This Row],[Sales]] * (1 - salestable[[#This Row],[Discount]])</f>
        <v>6.7584000000000009</v>
      </c>
      <c r="W614" s="2">
        <f>salestable[[#This Row],[Sales]] * salestable[[#This Row],[Discount]]</f>
        <v>1.6896000000000002</v>
      </c>
      <c r="X614">
        <f>YEAR(salestable[[#This Row],[Order Date]])</f>
        <v>2016</v>
      </c>
      <c r="Y614" t="str">
        <f>TEXT(salestable[[#This Row],[Order Date]],"MMMM")</f>
        <v>September</v>
      </c>
      <c r="Z614" t="str">
        <f>"Q"&amp;ROUNDUP(MONTH(salestable[[#This Row],[Order Date]])/3,0)</f>
        <v>Q3</v>
      </c>
      <c r="AA614" t="str">
        <f>TEXT(salestable[[#This Row],[Order Date]], "ddd")</f>
        <v>Sun</v>
      </c>
    </row>
    <row r="615" spans="1:27"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s="3">
        <v>9</v>
      </c>
      <c r="T615" s="4">
        <v>0.4</v>
      </c>
      <c r="U615" s="3">
        <v>-157.9383</v>
      </c>
      <c r="V615" s="2">
        <f>salestable[[#This Row],[Sales]] * (1 - salestable[[#This Row],[Discount]])</f>
        <v>437.36759999999998</v>
      </c>
      <c r="W615" s="2">
        <f>salestable[[#This Row],[Sales]] * salestable[[#This Row],[Discount]]</f>
        <v>291.57840000000004</v>
      </c>
      <c r="X615">
        <f>YEAR(salestable[[#This Row],[Order Date]])</f>
        <v>2016</v>
      </c>
      <c r="Y615" t="str">
        <f>TEXT(salestable[[#This Row],[Order Date]],"MMMM")</f>
        <v>September</v>
      </c>
      <c r="Z615" t="str">
        <f>"Q"&amp;ROUNDUP(MONTH(salestable[[#This Row],[Order Date]])/3,0)</f>
        <v>Q3</v>
      </c>
      <c r="AA615" t="str">
        <f>TEXT(salestable[[#This Row],[Order Date]], "ddd")</f>
        <v>Sun</v>
      </c>
    </row>
    <row r="616" spans="1:27"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s="3">
        <v>10</v>
      </c>
      <c r="T616" s="4">
        <v>0.4</v>
      </c>
      <c r="U616" s="3">
        <v>15.992000000000001</v>
      </c>
      <c r="V616" s="2">
        <f>salestable[[#This Row],[Sales]] * (1 - salestable[[#This Row],[Discount]])</f>
        <v>71.963999999999999</v>
      </c>
      <c r="W616" s="2">
        <f>salestable[[#This Row],[Sales]] * salestable[[#This Row],[Discount]]</f>
        <v>47.975999999999999</v>
      </c>
      <c r="X616">
        <f>YEAR(salestable[[#This Row],[Order Date]])</f>
        <v>2017</v>
      </c>
      <c r="Y616" t="str">
        <f>TEXT(salestable[[#This Row],[Order Date]],"MMMM")</f>
        <v>November</v>
      </c>
      <c r="Z616" t="str">
        <f>"Q"&amp;ROUNDUP(MONTH(salestable[[#This Row],[Order Date]])/3,0)</f>
        <v>Q4</v>
      </c>
      <c r="AA616" t="str">
        <f>TEXT(salestable[[#This Row],[Order Date]], "ddd")</f>
        <v>Tue</v>
      </c>
    </row>
    <row r="617" spans="1:27"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s="3">
        <v>2</v>
      </c>
      <c r="T617" s="4">
        <v>0.7</v>
      </c>
      <c r="U617" s="3">
        <v>-2.7968000000000002</v>
      </c>
      <c r="V617" s="2">
        <f>salestable[[#This Row],[Sales]] * (1 - salestable[[#This Row],[Discount]])</f>
        <v>1.0944000000000003</v>
      </c>
      <c r="W617" s="2">
        <f>salestable[[#This Row],[Sales]] * salestable[[#This Row],[Discount]]</f>
        <v>2.5535999999999999</v>
      </c>
      <c r="X617">
        <f>YEAR(salestable[[#This Row],[Order Date]])</f>
        <v>2017</v>
      </c>
      <c r="Y617" t="str">
        <f>TEXT(salestable[[#This Row],[Order Date]],"MMMM")</f>
        <v>November</v>
      </c>
      <c r="Z617" t="str">
        <f>"Q"&amp;ROUNDUP(MONTH(salestable[[#This Row],[Order Date]])/3,0)</f>
        <v>Q4</v>
      </c>
      <c r="AA617" t="str">
        <f>TEXT(salestable[[#This Row],[Order Date]], "ddd")</f>
        <v>Tue</v>
      </c>
    </row>
    <row r="618" spans="1:27"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s="3">
        <v>2</v>
      </c>
      <c r="T618" s="4">
        <v>0</v>
      </c>
      <c r="U618" s="3">
        <v>15.7872</v>
      </c>
      <c r="V618" s="2">
        <f>salestable[[#This Row],[Sales]] * (1 - salestable[[#This Row],[Discount]])</f>
        <v>40.479999999999997</v>
      </c>
      <c r="W618" s="2">
        <f>salestable[[#This Row],[Sales]] * salestable[[#This Row],[Discount]]</f>
        <v>0</v>
      </c>
      <c r="X618">
        <f>YEAR(salestable[[#This Row],[Order Date]])</f>
        <v>2017</v>
      </c>
      <c r="Y618" t="str">
        <f>TEXT(salestable[[#This Row],[Order Date]],"MMMM")</f>
        <v>August</v>
      </c>
      <c r="Z618" t="str">
        <f>"Q"&amp;ROUNDUP(MONTH(salestable[[#This Row],[Order Date]])/3,0)</f>
        <v>Q3</v>
      </c>
      <c r="AA618" t="str">
        <f>TEXT(salestable[[#This Row],[Order Date]], "ddd")</f>
        <v>Fri</v>
      </c>
    </row>
    <row r="619" spans="1:27"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s="3">
        <v>2</v>
      </c>
      <c r="T619" s="4">
        <v>0</v>
      </c>
      <c r="U619" s="3">
        <v>3.0813999999999999</v>
      </c>
      <c r="V619" s="2">
        <f>salestable[[#This Row],[Sales]] * (1 - salestable[[#This Row],[Discount]])</f>
        <v>9.94</v>
      </c>
      <c r="W619" s="2">
        <f>salestable[[#This Row],[Sales]] * salestable[[#This Row],[Discount]]</f>
        <v>0</v>
      </c>
      <c r="X619">
        <f>YEAR(salestable[[#This Row],[Order Date]])</f>
        <v>2017</v>
      </c>
      <c r="Y619" t="str">
        <f>TEXT(salestable[[#This Row],[Order Date]],"MMMM")</f>
        <v>August</v>
      </c>
      <c r="Z619" t="str">
        <f>"Q"&amp;ROUNDUP(MONTH(salestable[[#This Row],[Order Date]])/3,0)</f>
        <v>Q3</v>
      </c>
      <c r="AA619" t="str">
        <f>TEXT(salestable[[#This Row],[Order Date]], "ddd")</f>
        <v>Fri</v>
      </c>
    </row>
    <row r="620" spans="1:27"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s="3">
        <v>9</v>
      </c>
      <c r="T620" s="4">
        <v>0.2</v>
      </c>
      <c r="U620" s="3">
        <v>33.57</v>
      </c>
      <c r="V620" s="2">
        <f>salestable[[#This Row],[Sales]] * (1 - salestable[[#This Row],[Discount]])</f>
        <v>85.939200000000014</v>
      </c>
      <c r="W620" s="2">
        <f>salestable[[#This Row],[Sales]] * salestable[[#This Row],[Discount]]</f>
        <v>21.484800000000003</v>
      </c>
      <c r="X620">
        <f>YEAR(salestable[[#This Row],[Order Date]])</f>
        <v>2017</v>
      </c>
      <c r="Y620" t="str">
        <f>TEXT(salestable[[#This Row],[Order Date]],"MMMM")</f>
        <v>August</v>
      </c>
      <c r="Z620" t="str">
        <f>"Q"&amp;ROUNDUP(MONTH(salestable[[#This Row],[Order Date]])/3,0)</f>
        <v>Q3</v>
      </c>
      <c r="AA620" t="str">
        <f>TEXT(salestable[[#This Row],[Order Date]], "ddd")</f>
        <v>Fri</v>
      </c>
    </row>
    <row r="621" spans="1:27"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s="3">
        <v>1</v>
      </c>
      <c r="T621" s="4">
        <v>0</v>
      </c>
      <c r="U621" s="3">
        <v>10.9939</v>
      </c>
      <c r="V621" s="2">
        <f>salestable[[#This Row],[Sales]] * (1 - salestable[[#This Row],[Discount]])</f>
        <v>37.909999999999997</v>
      </c>
      <c r="W621" s="2">
        <f>salestable[[#This Row],[Sales]] * salestable[[#This Row],[Discount]]</f>
        <v>0</v>
      </c>
      <c r="X621">
        <f>YEAR(salestable[[#This Row],[Order Date]])</f>
        <v>2017</v>
      </c>
      <c r="Y621" t="str">
        <f>TEXT(salestable[[#This Row],[Order Date]],"MMMM")</f>
        <v>August</v>
      </c>
      <c r="Z621" t="str">
        <f>"Q"&amp;ROUNDUP(MONTH(salestable[[#This Row],[Order Date]])/3,0)</f>
        <v>Q3</v>
      </c>
      <c r="AA621" t="str">
        <f>TEXT(salestable[[#This Row],[Order Date]], "ddd")</f>
        <v>Fri</v>
      </c>
    </row>
    <row r="622" spans="1:27"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s="3">
        <v>3</v>
      </c>
      <c r="T622" s="4">
        <v>0</v>
      </c>
      <c r="U622" s="3">
        <v>27.286200000000001</v>
      </c>
      <c r="V622" s="2">
        <f>salestable[[#This Row],[Sales]] * (1 - salestable[[#This Row],[Discount]])</f>
        <v>88.02</v>
      </c>
      <c r="W622" s="2">
        <f>salestable[[#This Row],[Sales]] * salestable[[#This Row],[Discount]]</f>
        <v>0</v>
      </c>
      <c r="X622">
        <f>YEAR(salestable[[#This Row],[Order Date]])</f>
        <v>2017</v>
      </c>
      <c r="Y622" t="str">
        <f>TEXT(salestable[[#This Row],[Order Date]],"MMMM")</f>
        <v>August</v>
      </c>
      <c r="Z622" t="str">
        <f>"Q"&amp;ROUNDUP(MONTH(salestable[[#This Row],[Order Date]])/3,0)</f>
        <v>Q3</v>
      </c>
      <c r="AA622" t="str">
        <f>TEXT(salestable[[#This Row],[Order Date]], "ddd")</f>
        <v>Fri</v>
      </c>
    </row>
    <row r="623" spans="1:27"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s="3">
        <v>5</v>
      </c>
      <c r="T623" s="4">
        <v>0.8</v>
      </c>
      <c r="U623" s="3">
        <v>-14.773</v>
      </c>
      <c r="V623" s="2">
        <f>salestable[[#This Row],[Sales]] * (1 - salestable[[#This Row],[Discount]])</f>
        <v>1.7379999999999995</v>
      </c>
      <c r="W623" s="2">
        <f>salestable[[#This Row],[Sales]] * salestable[[#This Row],[Discount]]</f>
        <v>6.952</v>
      </c>
      <c r="X623">
        <f>YEAR(salestable[[#This Row],[Order Date]])</f>
        <v>2014</v>
      </c>
      <c r="Y623" t="str">
        <f>TEXT(salestable[[#This Row],[Order Date]],"MMMM")</f>
        <v>December</v>
      </c>
      <c r="Z623" t="str">
        <f>"Q"&amp;ROUNDUP(MONTH(salestable[[#This Row],[Order Date]])/3,0)</f>
        <v>Q4</v>
      </c>
      <c r="AA623" t="str">
        <f>TEXT(salestable[[#This Row],[Order Date]], "ddd")</f>
        <v>Fri</v>
      </c>
    </row>
    <row r="624" spans="1:27"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s="3">
        <v>2</v>
      </c>
      <c r="T624" s="4">
        <v>0</v>
      </c>
      <c r="U624" s="3">
        <v>87.568399999999997</v>
      </c>
      <c r="V624" s="2">
        <f>salestable[[#This Row],[Sales]] * (1 - salestable[[#This Row],[Discount]])</f>
        <v>301.95999999999998</v>
      </c>
      <c r="W624" s="2">
        <f>salestable[[#This Row],[Sales]] * salestable[[#This Row],[Discount]]</f>
        <v>0</v>
      </c>
      <c r="X624">
        <f>YEAR(salestable[[#This Row],[Order Date]])</f>
        <v>2015</v>
      </c>
      <c r="Y624" t="str">
        <f>TEXT(salestable[[#This Row],[Order Date]],"MMMM")</f>
        <v>November</v>
      </c>
      <c r="Z624" t="str">
        <f>"Q"&amp;ROUNDUP(MONTH(salestable[[#This Row],[Order Date]])/3,0)</f>
        <v>Q4</v>
      </c>
      <c r="AA624" t="str">
        <f>TEXT(salestable[[#This Row],[Order Date]], "ddd")</f>
        <v>Sun</v>
      </c>
    </row>
    <row r="625" spans="1:27"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s="3">
        <v>5</v>
      </c>
      <c r="T625" s="4">
        <v>0.1</v>
      </c>
      <c r="U625" s="3">
        <v>178.90100000000001</v>
      </c>
      <c r="V625" s="2">
        <f>salestable[[#This Row],[Sales]] * (1 - salestable[[#This Row],[Discount]])</f>
        <v>499.68900000000002</v>
      </c>
      <c r="W625" s="2">
        <f>salestable[[#This Row],[Sales]] * salestable[[#This Row],[Discount]]</f>
        <v>55.521000000000008</v>
      </c>
      <c r="X625">
        <f>YEAR(salestable[[#This Row],[Order Date]])</f>
        <v>2015</v>
      </c>
      <c r="Y625" t="str">
        <f>TEXT(salestable[[#This Row],[Order Date]],"MMMM")</f>
        <v>November</v>
      </c>
      <c r="Z625" t="str">
        <f>"Q"&amp;ROUNDUP(MONTH(salestable[[#This Row],[Order Date]])/3,0)</f>
        <v>Q4</v>
      </c>
      <c r="AA625" t="str">
        <f>TEXT(salestable[[#This Row],[Order Date]], "ddd")</f>
        <v>Sun</v>
      </c>
    </row>
    <row r="626" spans="1:27"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s="3">
        <v>4</v>
      </c>
      <c r="T626" s="4">
        <v>0</v>
      </c>
      <c r="U626" s="3">
        <v>130.87</v>
      </c>
      <c r="V626" s="2">
        <f>salestable[[#This Row],[Sales]] * (1 - salestable[[#This Row],[Discount]])</f>
        <v>523.48</v>
      </c>
      <c r="W626" s="2">
        <f>salestable[[#This Row],[Sales]] * salestable[[#This Row],[Discount]]</f>
        <v>0</v>
      </c>
      <c r="X626">
        <f>YEAR(salestable[[#This Row],[Order Date]])</f>
        <v>2015</v>
      </c>
      <c r="Y626" t="str">
        <f>TEXT(salestable[[#This Row],[Order Date]],"MMMM")</f>
        <v>November</v>
      </c>
      <c r="Z626" t="str">
        <f>"Q"&amp;ROUNDUP(MONTH(salestable[[#This Row],[Order Date]])/3,0)</f>
        <v>Q4</v>
      </c>
      <c r="AA626" t="str">
        <f>TEXT(salestable[[#This Row],[Order Date]], "ddd")</f>
        <v>Sun</v>
      </c>
    </row>
    <row r="627" spans="1:27"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s="3">
        <v>9</v>
      </c>
      <c r="T627" s="4">
        <v>0</v>
      </c>
      <c r="U627" s="3">
        <v>46.927799999999998</v>
      </c>
      <c r="V627" s="2">
        <f>salestable[[#This Row],[Sales]] * (1 - salestable[[#This Row],[Discount]])</f>
        <v>161.82</v>
      </c>
      <c r="W627" s="2">
        <f>salestable[[#This Row],[Sales]] * salestable[[#This Row],[Discount]]</f>
        <v>0</v>
      </c>
      <c r="X627">
        <f>YEAR(salestable[[#This Row],[Order Date]])</f>
        <v>2015</v>
      </c>
      <c r="Y627" t="str">
        <f>TEXT(salestable[[#This Row],[Order Date]],"MMMM")</f>
        <v>November</v>
      </c>
      <c r="Z627" t="str">
        <f>"Q"&amp;ROUNDUP(MONTH(salestable[[#This Row],[Order Date]])/3,0)</f>
        <v>Q4</v>
      </c>
      <c r="AA627" t="str">
        <f>TEXT(salestable[[#This Row],[Order Date]], "ddd")</f>
        <v>Sun</v>
      </c>
    </row>
    <row r="628" spans="1:27"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s="3">
        <v>7</v>
      </c>
      <c r="T628" s="4">
        <v>0</v>
      </c>
      <c r="U628" s="3">
        <v>12.090400000000001</v>
      </c>
      <c r="V628" s="2">
        <f>salestable[[#This Row],[Sales]] * (1 - salestable[[#This Row],[Discount]])</f>
        <v>35.56</v>
      </c>
      <c r="W628" s="2">
        <f>salestable[[#This Row],[Sales]] * salestable[[#This Row],[Discount]]</f>
        <v>0</v>
      </c>
      <c r="X628">
        <f>YEAR(salestable[[#This Row],[Order Date]])</f>
        <v>2017</v>
      </c>
      <c r="Y628" t="str">
        <f>TEXT(salestable[[#This Row],[Order Date]],"MMMM")</f>
        <v>September</v>
      </c>
      <c r="Z628" t="str">
        <f>"Q"&amp;ROUNDUP(MONTH(salestable[[#This Row],[Order Date]])/3,0)</f>
        <v>Q3</v>
      </c>
      <c r="AA628" t="str">
        <f>TEXT(salestable[[#This Row],[Order Date]], "ddd")</f>
        <v>Fri</v>
      </c>
    </row>
    <row r="629" spans="1:27"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s="3">
        <v>2</v>
      </c>
      <c r="T629" s="4">
        <v>0</v>
      </c>
      <c r="U629" s="3">
        <v>28.176400000000001</v>
      </c>
      <c r="V629" s="2">
        <f>salestable[[#This Row],[Sales]] * (1 - salestable[[#This Row],[Discount]])</f>
        <v>97.16</v>
      </c>
      <c r="W629" s="2">
        <f>salestable[[#This Row],[Sales]] * salestable[[#This Row],[Discount]]</f>
        <v>0</v>
      </c>
      <c r="X629">
        <f>YEAR(salestable[[#This Row],[Order Date]])</f>
        <v>2017</v>
      </c>
      <c r="Y629" t="str">
        <f>TEXT(salestable[[#This Row],[Order Date]],"MMMM")</f>
        <v>May</v>
      </c>
      <c r="Z629" t="str">
        <f>"Q"&amp;ROUNDUP(MONTH(salestable[[#This Row],[Order Date]])/3,0)</f>
        <v>Q2</v>
      </c>
      <c r="AA629" t="str">
        <f>TEXT(salestable[[#This Row],[Order Date]], "ddd")</f>
        <v>Fri</v>
      </c>
    </row>
    <row r="630" spans="1:27"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s="3">
        <v>5</v>
      </c>
      <c r="T630" s="4">
        <v>0.2</v>
      </c>
      <c r="U630" s="3">
        <v>5.1435000000000004</v>
      </c>
      <c r="V630" s="2">
        <f>salestable[[#This Row],[Sales]] * (1 - salestable[[#This Row],[Discount]])</f>
        <v>12.192</v>
      </c>
      <c r="W630" s="2">
        <f>salestable[[#This Row],[Sales]] * salestable[[#This Row],[Discount]]</f>
        <v>3.048</v>
      </c>
      <c r="X630">
        <f>YEAR(salestable[[#This Row],[Order Date]])</f>
        <v>2017</v>
      </c>
      <c r="Y630" t="str">
        <f>TEXT(salestable[[#This Row],[Order Date]],"MMMM")</f>
        <v>December</v>
      </c>
      <c r="Z630" t="str">
        <f>"Q"&amp;ROUNDUP(MONTH(salestable[[#This Row],[Order Date]])/3,0)</f>
        <v>Q4</v>
      </c>
      <c r="AA630" t="str">
        <f>TEXT(salestable[[#This Row],[Order Date]], "ddd")</f>
        <v>Sun</v>
      </c>
    </row>
    <row r="631" spans="1:27"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s="3">
        <v>3</v>
      </c>
      <c r="T631" s="4">
        <v>0</v>
      </c>
      <c r="U631" s="3">
        <v>6.0857999999999999</v>
      </c>
      <c r="V631" s="2">
        <f>salestable[[#This Row],[Sales]] * (1 - salestable[[#This Row],[Discount]])</f>
        <v>13.23</v>
      </c>
      <c r="W631" s="2">
        <f>salestable[[#This Row],[Sales]] * salestable[[#This Row],[Discount]]</f>
        <v>0</v>
      </c>
      <c r="X631">
        <f>YEAR(salestable[[#This Row],[Order Date]])</f>
        <v>2017</v>
      </c>
      <c r="Y631" t="str">
        <f>TEXT(salestable[[#This Row],[Order Date]],"MMMM")</f>
        <v>December</v>
      </c>
      <c r="Z631" t="str">
        <f>"Q"&amp;ROUNDUP(MONTH(salestable[[#This Row],[Order Date]])/3,0)</f>
        <v>Q4</v>
      </c>
      <c r="AA631" t="str">
        <f>TEXT(salestable[[#This Row],[Order Date]], "ddd")</f>
        <v>Sun</v>
      </c>
    </row>
    <row r="632" spans="1:27"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s="3">
        <v>3</v>
      </c>
      <c r="T632" s="4">
        <v>0.2</v>
      </c>
      <c r="U632" s="3">
        <v>-51.719099999999997</v>
      </c>
      <c r="V632" s="2">
        <f>salestable[[#This Row],[Sales]] * (1 - salestable[[#This Row],[Discount]])</f>
        <v>194.7072</v>
      </c>
      <c r="W632" s="2">
        <f>salestable[[#This Row],[Sales]] * salestable[[#This Row],[Discount]]</f>
        <v>48.6768</v>
      </c>
      <c r="X632">
        <f>YEAR(salestable[[#This Row],[Order Date]])</f>
        <v>2016</v>
      </c>
      <c r="Y632" t="str">
        <f>TEXT(salestable[[#This Row],[Order Date]],"MMMM")</f>
        <v>December</v>
      </c>
      <c r="Z632" t="str">
        <f>"Q"&amp;ROUNDUP(MONTH(salestable[[#This Row],[Order Date]])/3,0)</f>
        <v>Q4</v>
      </c>
      <c r="AA632" t="str">
        <f>TEXT(salestable[[#This Row],[Order Date]], "ddd")</f>
        <v>Sun</v>
      </c>
    </row>
    <row r="633" spans="1:27"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s="3">
        <v>5</v>
      </c>
      <c r="T633" s="4">
        <v>0.2</v>
      </c>
      <c r="U633" s="3">
        <v>29.95</v>
      </c>
      <c r="V633" s="2">
        <f>salestable[[#This Row],[Sales]] * (1 - salestable[[#This Row],[Discount]])</f>
        <v>95.84</v>
      </c>
      <c r="W633" s="2">
        <f>salestable[[#This Row],[Sales]] * salestable[[#This Row],[Discount]]</f>
        <v>23.96</v>
      </c>
      <c r="X633">
        <f>YEAR(salestable[[#This Row],[Order Date]])</f>
        <v>2016</v>
      </c>
      <c r="Y633" t="str">
        <f>TEXT(salestable[[#This Row],[Order Date]],"MMMM")</f>
        <v>December</v>
      </c>
      <c r="Z633" t="str">
        <f>"Q"&amp;ROUNDUP(MONTH(salestable[[#This Row],[Order Date]])/3,0)</f>
        <v>Q4</v>
      </c>
      <c r="AA633" t="str">
        <f>TEXT(salestable[[#This Row],[Order Date]], "ddd")</f>
        <v>Sun</v>
      </c>
    </row>
    <row r="634" spans="1:27"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s="3">
        <v>4</v>
      </c>
      <c r="T634" s="4">
        <v>0.2</v>
      </c>
      <c r="U634" s="3">
        <v>30.076799999999999</v>
      </c>
      <c r="V634" s="2">
        <f>salestable[[#This Row],[Sales]] * (1 - salestable[[#This Row],[Discount]])</f>
        <v>240.61439999999999</v>
      </c>
      <c r="W634" s="2">
        <f>salestable[[#This Row],[Sales]] * salestable[[#This Row],[Discount]]</f>
        <v>60.153599999999997</v>
      </c>
      <c r="X634">
        <f>YEAR(salestable[[#This Row],[Order Date]])</f>
        <v>2016</v>
      </c>
      <c r="Y634" t="str">
        <f>TEXT(salestable[[#This Row],[Order Date]],"MMMM")</f>
        <v>December</v>
      </c>
      <c r="Z634" t="str">
        <f>"Q"&amp;ROUNDUP(MONTH(salestable[[#This Row],[Order Date]])/3,0)</f>
        <v>Q4</v>
      </c>
      <c r="AA634" t="str">
        <f>TEXT(salestable[[#This Row],[Order Date]], "ddd")</f>
        <v>Sun</v>
      </c>
    </row>
    <row r="635" spans="1:27"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s="3">
        <v>3</v>
      </c>
      <c r="T635" s="4">
        <v>0.2</v>
      </c>
      <c r="U635" s="3">
        <v>2.4584999999999999</v>
      </c>
      <c r="V635" s="2">
        <f>salestable[[#This Row],[Sales]] * (1 - salestable[[#This Row],[Discount]])</f>
        <v>14.304</v>
      </c>
      <c r="W635" s="2">
        <f>salestable[[#This Row],[Sales]] * salestable[[#This Row],[Discount]]</f>
        <v>3.5760000000000001</v>
      </c>
      <c r="X635">
        <f>YEAR(salestable[[#This Row],[Order Date]])</f>
        <v>2017</v>
      </c>
      <c r="Y635" t="str">
        <f>TEXT(salestable[[#This Row],[Order Date]],"MMMM")</f>
        <v>September</v>
      </c>
      <c r="Z635" t="str">
        <f>"Q"&amp;ROUNDUP(MONTH(salestable[[#This Row],[Order Date]])/3,0)</f>
        <v>Q3</v>
      </c>
      <c r="AA635" t="str">
        <f>TEXT(salestable[[#This Row],[Order Date]], "ddd")</f>
        <v>Sun</v>
      </c>
    </row>
    <row r="636" spans="1:27"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s="3">
        <v>3</v>
      </c>
      <c r="T636" s="4">
        <v>0.2</v>
      </c>
      <c r="U636" s="3">
        <v>85.529700000000005</v>
      </c>
      <c r="V636" s="2">
        <f>salestable[[#This Row],[Sales]] * (1 - salestable[[#This Row],[Discount]])</f>
        <v>188.7552</v>
      </c>
      <c r="W636" s="2">
        <f>salestable[[#This Row],[Sales]] * salestable[[#This Row],[Discount]]</f>
        <v>47.188800000000001</v>
      </c>
      <c r="X636">
        <f>YEAR(salestable[[#This Row],[Order Date]])</f>
        <v>2017</v>
      </c>
      <c r="Y636" t="str">
        <f>TEXT(salestable[[#This Row],[Order Date]],"MMMM")</f>
        <v>September</v>
      </c>
      <c r="Z636" t="str">
        <f>"Q"&amp;ROUNDUP(MONTH(salestable[[#This Row],[Order Date]])/3,0)</f>
        <v>Q3</v>
      </c>
      <c r="AA636" t="str">
        <f>TEXT(salestable[[#This Row],[Order Date]], "ddd")</f>
        <v>Sun</v>
      </c>
    </row>
    <row r="637" spans="1:27"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s="3">
        <v>3</v>
      </c>
      <c r="T637" s="4">
        <v>0</v>
      </c>
      <c r="U637" s="3">
        <v>43.223399999999998</v>
      </c>
      <c r="V637" s="2">
        <f>salestable[[#This Row],[Sales]] * (1 - salestable[[#This Row],[Discount]])</f>
        <v>392.94</v>
      </c>
      <c r="W637" s="2">
        <f>salestable[[#This Row],[Sales]] * salestable[[#This Row],[Discount]]</f>
        <v>0</v>
      </c>
      <c r="X637">
        <f>YEAR(salestable[[#This Row],[Order Date]])</f>
        <v>2015</v>
      </c>
      <c r="Y637" t="str">
        <f>TEXT(salestable[[#This Row],[Order Date]],"MMMM")</f>
        <v>October</v>
      </c>
      <c r="Z637" t="str">
        <f>"Q"&amp;ROUNDUP(MONTH(salestable[[#This Row],[Order Date]])/3,0)</f>
        <v>Q4</v>
      </c>
      <c r="AA637" t="str">
        <f>TEXT(salestable[[#This Row],[Order Date]], "ddd")</f>
        <v>Sun</v>
      </c>
    </row>
    <row r="638" spans="1:27"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s="3">
        <v>3</v>
      </c>
      <c r="T638" s="4">
        <v>0.7</v>
      </c>
      <c r="U638" s="3">
        <v>-13.8468</v>
      </c>
      <c r="V638" s="2">
        <f>salestable[[#This Row],[Sales]] * (1 - salestable[[#This Row],[Discount]])</f>
        <v>5.664600000000001</v>
      </c>
      <c r="W638" s="2">
        <f>salestable[[#This Row],[Sales]] * salestable[[#This Row],[Discount]]</f>
        <v>13.2174</v>
      </c>
      <c r="X638">
        <f>YEAR(salestable[[#This Row],[Order Date]])</f>
        <v>2016</v>
      </c>
      <c r="Y638" t="str">
        <f>TEXT(salestable[[#This Row],[Order Date]],"MMMM")</f>
        <v>August</v>
      </c>
      <c r="Z638" t="str">
        <f>"Q"&amp;ROUNDUP(MONTH(salestable[[#This Row],[Order Date]])/3,0)</f>
        <v>Q3</v>
      </c>
      <c r="AA638" t="str">
        <f>TEXT(salestable[[#This Row],[Order Date]], "ddd")</f>
        <v>Mon</v>
      </c>
    </row>
    <row r="639" spans="1:27"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s="3">
        <v>3</v>
      </c>
      <c r="T639" s="4">
        <v>0.2</v>
      </c>
      <c r="U639" s="3">
        <v>12.232799999999999</v>
      </c>
      <c r="V639" s="2">
        <f>salestable[[#This Row],[Sales]] * (1 - salestable[[#This Row],[Discount]])</f>
        <v>97.862400000000008</v>
      </c>
      <c r="W639" s="2">
        <f>salestable[[#This Row],[Sales]] * salestable[[#This Row],[Discount]]</f>
        <v>24.465600000000002</v>
      </c>
      <c r="X639">
        <f>YEAR(salestable[[#This Row],[Order Date]])</f>
        <v>2016</v>
      </c>
      <c r="Y639" t="str">
        <f>TEXT(salestable[[#This Row],[Order Date]],"MMMM")</f>
        <v>August</v>
      </c>
      <c r="Z639" t="str">
        <f>"Q"&amp;ROUNDUP(MONTH(salestable[[#This Row],[Order Date]])/3,0)</f>
        <v>Q3</v>
      </c>
      <c r="AA639" t="str">
        <f>TEXT(salestable[[#This Row],[Order Date]], "ddd")</f>
        <v>Mon</v>
      </c>
    </row>
    <row r="640" spans="1:27"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s="3">
        <v>5</v>
      </c>
      <c r="T640" s="4">
        <v>0</v>
      </c>
      <c r="U640" s="3">
        <v>272.79199999999997</v>
      </c>
      <c r="V640" s="2">
        <f>salestable[[#This Row],[Sales]] * (1 - salestable[[#This Row],[Discount]])</f>
        <v>1049.2</v>
      </c>
      <c r="W640" s="2">
        <f>salestable[[#This Row],[Sales]] * salestable[[#This Row],[Discount]]</f>
        <v>0</v>
      </c>
      <c r="X640">
        <f>YEAR(salestable[[#This Row],[Order Date]])</f>
        <v>2016</v>
      </c>
      <c r="Y640" t="str">
        <f>TEXT(salestable[[#This Row],[Order Date]],"MMMM")</f>
        <v>May</v>
      </c>
      <c r="Z640" t="str">
        <f>"Q"&amp;ROUNDUP(MONTH(salestable[[#This Row],[Order Date]])/3,0)</f>
        <v>Q2</v>
      </c>
      <c r="AA640" t="str">
        <f>TEXT(salestable[[#This Row],[Order Date]], "ddd")</f>
        <v>Fri</v>
      </c>
    </row>
    <row r="641" spans="1:27"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s="3">
        <v>4</v>
      </c>
      <c r="T641" s="4">
        <v>0.2</v>
      </c>
      <c r="U641" s="3">
        <v>5.0128000000000004</v>
      </c>
      <c r="V641" s="2">
        <f>salestable[[#This Row],[Sales]] * (1 - salestable[[#This Row],[Discount]])</f>
        <v>12.3392</v>
      </c>
      <c r="W641" s="2">
        <f>salestable[[#This Row],[Sales]] * salestable[[#This Row],[Discount]]</f>
        <v>3.0848</v>
      </c>
      <c r="X641">
        <f>YEAR(salestable[[#This Row],[Order Date]])</f>
        <v>2016</v>
      </c>
      <c r="Y641" t="str">
        <f>TEXT(salestable[[#This Row],[Order Date]],"MMMM")</f>
        <v>May</v>
      </c>
      <c r="Z641" t="str">
        <f>"Q"&amp;ROUNDUP(MONTH(salestable[[#This Row],[Order Date]])/3,0)</f>
        <v>Q2</v>
      </c>
      <c r="AA641" t="str">
        <f>TEXT(salestable[[#This Row],[Order Date]], "ddd")</f>
        <v>Fri</v>
      </c>
    </row>
    <row r="642" spans="1:27"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s="3">
        <v>3</v>
      </c>
      <c r="T642" s="4">
        <v>0</v>
      </c>
      <c r="U642" s="3">
        <v>6.0288000000000004</v>
      </c>
      <c r="V642" s="2">
        <f>salestable[[#This Row],[Sales]] * (1 - salestable[[#This Row],[Discount]])</f>
        <v>18.84</v>
      </c>
      <c r="W642" s="2">
        <f>salestable[[#This Row],[Sales]] * salestable[[#This Row],[Discount]]</f>
        <v>0</v>
      </c>
      <c r="X642">
        <f>YEAR(salestable[[#This Row],[Order Date]])</f>
        <v>2016</v>
      </c>
      <c r="Y642" t="str">
        <f>TEXT(salestable[[#This Row],[Order Date]],"MMMM")</f>
        <v>December</v>
      </c>
      <c r="Z642" t="str">
        <f>"Q"&amp;ROUNDUP(MONTH(salestable[[#This Row],[Order Date]])/3,0)</f>
        <v>Q4</v>
      </c>
      <c r="AA642" t="str">
        <f>TEXT(salestable[[#This Row],[Order Date]], "ddd")</f>
        <v>Sun</v>
      </c>
    </row>
    <row r="643" spans="1:27"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s="3">
        <v>2</v>
      </c>
      <c r="T643" s="4">
        <v>0</v>
      </c>
      <c r="U643" s="3">
        <v>85.903999999999996</v>
      </c>
      <c r="V643" s="2">
        <f>salestable[[#This Row],[Sales]] * (1 - salestable[[#This Row],[Discount]])</f>
        <v>330.4</v>
      </c>
      <c r="W643" s="2">
        <f>salestable[[#This Row],[Sales]] * salestable[[#This Row],[Discount]]</f>
        <v>0</v>
      </c>
      <c r="X643">
        <f>YEAR(salestable[[#This Row],[Order Date]])</f>
        <v>2017</v>
      </c>
      <c r="Y643" t="str">
        <f>TEXT(salestable[[#This Row],[Order Date]],"MMMM")</f>
        <v>July</v>
      </c>
      <c r="Z643" t="str">
        <f>"Q"&amp;ROUNDUP(MONTH(salestable[[#This Row],[Order Date]])/3,0)</f>
        <v>Q3</v>
      </c>
      <c r="AA643" t="str">
        <f>TEXT(salestable[[#This Row],[Order Date]], "ddd")</f>
        <v>Sun</v>
      </c>
    </row>
    <row r="644" spans="1:27"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s="3">
        <v>7</v>
      </c>
      <c r="T644" s="4">
        <v>0</v>
      </c>
      <c r="U644" s="3">
        <v>12.6</v>
      </c>
      <c r="V644" s="2">
        <f>salestable[[#This Row],[Sales]] * (1 - salestable[[#This Row],[Discount]])</f>
        <v>26.25</v>
      </c>
      <c r="W644" s="2">
        <f>salestable[[#This Row],[Sales]] * salestable[[#This Row],[Discount]]</f>
        <v>0</v>
      </c>
      <c r="X644">
        <f>YEAR(salestable[[#This Row],[Order Date]])</f>
        <v>2017</v>
      </c>
      <c r="Y644" t="str">
        <f>TEXT(salestable[[#This Row],[Order Date]],"MMMM")</f>
        <v>July</v>
      </c>
      <c r="Z644" t="str">
        <f>"Q"&amp;ROUNDUP(MONTH(salestable[[#This Row],[Order Date]])/3,0)</f>
        <v>Q3</v>
      </c>
      <c r="AA644" t="str">
        <f>TEXT(salestable[[#This Row],[Order Date]], "ddd")</f>
        <v>Sun</v>
      </c>
    </row>
    <row r="645" spans="1:27"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s="3">
        <v>4</v>
      </c>
      <c r="T645" s="4">
        <v>0</v>
      </c>
      <c r="U645" s="3">
        <v>54.333199999999998</v>
      </c>
      <c r="V645" s="2">
        <f>salestable[[#This Row],[Sales]] * (1 - salestable[[#This Row],[Discount]])</f>
        <v>132.52000000000001</v>
      </c>
      <c r="W645" s="2">
        <f>salestable[[#This Row],[Sales]] * salestable[[#This Row],[Discount]]</f>
        <v>0</v>
      </c>
      <c r="X645">
        <f>YEAR(salestable[[#This Row],[Order Date]])</f>
        <v>2017</v>
      </c>
      <c r="Y645" t="str">
        <f>TEXT(salestable[[#This Row],[Order Date]],"MMMM")</f>
        <v>June</v>
      </c>
      <c r="Z645" t="str">
        <f>"Q"&amp;ROUNDUP(MONTH(salestable[[#This Row],[Order Date]])/3,0)</f>
        <v>Q2</v>
      </c>
      <c r="AA645" t="str">
        <f>TEXT(salestable[[#This Row],[Order Date]], "ddd")</f>
        <v>Sat</v>
      </c>
    </row>
    <row r="646" spans="1:27"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s="3">
        <v>1</v>
      </c>
      <c r="T646" s="4">
        <v>0</v>
      </c>
      <c r="U646" s="3">
        <v>3.1751999999999998</v>
      </c>
      <c r="V646" s="2">
        <f>salestable[[#This Row],[Sales]] * (1 - salestable[[#This Row],[Discount]])</f>
        <v>6.48</v>
      </c>
      <c r="W646" s="2">
        <f>salestable[[#This Row],[Sales]] * salestable[[#This Row],[Discount]]</f>
        <v>0</v>
      </c>
      <c r="X646">
        <f>YEAR(salestable[[#This Row],[Order Date]])</f>
        <v>2017</v>
      </c>
      <c r="Y646" t="str">
        <f>TEXT(salestable[[#This Row],[Order Date]],"MMMM")</f>
        <v>July</v>
      </c>
      <c r="Z646" t="str">
        <f>"Q"&amp;ROUNDUP(MONTH(salestable[[#This Row],[Order Date]])/3,0)</f>
        <v>Q3</v>
      </c>
      <c r="AA646" t="str">
        <f>TEXT(salestable[[#This Row],[Order Date]], "ddd")</f>
        <v>Fri</v>
      </c>
    </row>
    <row r="647" spans="1:27"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s="3">
        <v>2</v>
      </c>
      <c r="T647" s="4">
        <v>0</v>
      </c>
      <c r="U647" s="3">
        <v>56.511000000000003</v>
      </c>
      <c r="V647" s="2">
        <f>salestable[[#This Row],[Sales]] * (1 - salestable[[#This Row],[Discount]])</f>
        <v>209.3</v>
      </c>
      <c r="W647" s="2">
        <f>salestable[[#This Row],[Sales]] * salestable[[#This Row],[Discount]]</f>
        <v>0</v>
      </c>
      <c r="X647">
        <f>YEAR(salestable[[#This Row],[Order Date]])</f>
        <v>2017</v>
      </c>
      <c r="Y647" t="str">
        <f>TEXT(salestable[[#This Row],[Order Date]],"MMMM")</f>
        <v>December</v>
      </c>
      <c r="Z647" t="str">
        <f>"Q"&amp;ROUNDUP(MONTH(salestable[[#This Row],[Order Date]])/3,0)</f>
        <v>Q4</v>
      </c>
      <c r="AA647" t="str">
        <f>TEXT(salestable[[#This Row],[Order Date]], "ddd")</f>
        <v>Sat</v>
      </c>
    </row>
    <row r="648" spans="1:27"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s="3">
        <v>5</v>
      </c>
      <c r="T648" s="4">
        <v>0.2</v>
      </c>
      <c r="U648" s="3">
        <v>9.8625000000000007</v>
      </c>
      <c r="V648" s="2">
        <f>salestable[[#This Row],[Sales]] * (1 - salestable[[#This Row],[Discount]])</f>
        <v>25.248000000000001</v>
      </c>
      <c r="W648" s="2">
        <f>salestable[[#This Row],[Sales]] * salestable[[#This Row],[Discount]]</f>
        <v>6.3120000000000003</v>
      </c>
      <c r="X648">
        <f>YEAR(salestable[[#This Row],[Order Date]])</f>
        <v>2016</v>
      </c>
      <c r="Y648" t="str">
        <f>TEXT(salestable[[#This Row],[Order Date]],"MMMM")</f>
        <v>April</v>
      </c>
      <c r="Z648" t="str">
        <f>"Q"&amp;ROUNDUP(MONTH(salestable[[#This Row],[Order Date]])/3,0)</f>
        <v>Q2</v>
      </c>
      <c r="AA648" t="str">
        <f>TEXT(salestable[[#This Row],[Order Date]], "ddd")</f>
        <v>Fri</v>
      </c>
    </row>
    <row r="649" spans="1:27"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s="3">
        <v>2</v>
      </c>
      <c r="T649" s="4">
        <v>0.2</v>
      </c>
      <c r="U649" s="3">
        <v>3.0144000000000002</v>
      </c>
      <c r="V649" s="2">
        <f>salestable[[#This Row],[Sales]] * (1 - salestable[[#This Row],[Discount]])</f>
        <v>24.115200000000002</v>
      </c>
      <c r="W649" s="2">
        <f>salestable[[#This Row],[Sales]] * salestable[[#This Row],[Discount]]</f>
        <v>6.0288000000000004</v>
      </c>
      <c r="X649">
        <f>YEAR(salestable[[#This Row],[Order Date]])</f>
        <v>2016</v>
      </c>
      <c r="Y649" t="str">
        <f>TEXT(salestable[[#This Row],[Order Date]],"MMMM")</f>
        <v>April</v>
      </c>
      <c r="Z649" t="str">
        <f>"Q"&amp;ROUNDUP(MONTH(salestable[[#This Row],[Order Date]])/3,0)</f>
        <v>Q2</v>
      </c>
      <c r="AA649" t="str">
        <f>TEXT(salestable[[#This Row],[Order Date]], "ddd")</f>
        <v>Fri</v>
      </c>
    </row>
    <row r="650" spans="1:27"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s="3">
        <v>4</v>
      </c>
      <c r="T650" s="4">
        <v>0</v>
      </c>
      <c r="U650" s="3">
        <v>6.0679999999999996</v>
      </c>
      <c r="V650" s="2">
        <f>salestable[[#This Row],[Sales]] * (1 - salestable[[#This Row],[Discount]])</f>
        <v>14.8</v>
      </c>
      <c r="W650" s="2">
        <f>salestable[[#This Row],[Sales]] * salestable[[#This Row],[Discount]]</f>
        <v>0</v>
      </c>
      <c r="X650">
        <f>YEAR(salestable[[#This Row],[Order Date]])</f>
        <v>2016</v>
      </c>
      <c r="Y650" t="str">
        <f>TEXT(salestable[[#This Row],[Order Date]],"MMMM")</f>
        <v>December</v>
      </c>
      <c r="Z650" t="str">
        <f>"Q"&amp;ROUNDUP(MONTH(salestable[[#This Row],[Order Date]])/3,0)</f>
        <v>Q4</v>
      </c>
      <c r="AA650" t="str">
        <f>TEXT(salestable[[#This Row],[Order Date]], "ddd")</f>
        <v>Sun</v>
      </c>
    </row>
    <row r="651" spans="1:27"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s="3">
        <v>3</v>
      </c>
      <c r="T651" s="4">
        <v>0.2</v>
      </c>
      <c r="U651" s="3">
        <v>22.6782</v>
      </c>
      <c r="V651" s="2">
        <f>salestable[[#This Row],[Sales]] * (1 - salestable[[#This Row],[Discount]])</f>
        <v>241.9008</v>
      </c>
      <c r="W651" s="2">
        <f>salestable[[#This Row],[Sales]] * salestable[[#This Row],[Discount]]</f>
        <v>60.475200000000001</v>
      </c>
      <c r="X651">
        <f>YEAR(salestable[[#This Row],[Order Date]])</f>
        <v>2016</v>
      </c>
      <c r="Y651" t="str">
        <f>TEXT(salestable[[#This Row],[Order Date]],"MMMM")</f>
        <v>December</v>
      </c>
      <c r="Z651" t="str">
        <f>"Q"&amp;ROUNDUP(MONTH(salestable[[#This Row],[Order Date]])/3,0)</f>
        <v>Q4</v>
      </c>
      <c r="AA651" t="str">
        <f>TEXT(salestable[[#This Row],[Order Date]], "ddd")</f>
        <v>Sun</v>
      </c>
    </row>
    <row r="652" spans="1:27"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s="3">
        <v>4</v>
      </c>
      <c r="T652" s="4">
        <v>0</v>
      </c>
      <c r="U652" s="3">
        <v>31.6</v>
      </c>
      <c r="V652" s="2">
        <f>salestable[[#This Row],[Sales]] * (1 - salestable[[#This Row],[Discount]])</f>
        <v>316</v>
      </c>
      <c r="W652" s="2">
        <f>salestable[[#This Row],[Sales]] * salestable[[#This Row],[Discount]]</f>
        <v>0</v>
      </c>
      <c r="X652">
        <f>YEAR(salestable[[#This Row],[Order Date]])</f>
        <v>2016</v>
      </c>
      <c r="Y652" t="str">
        <f>TEXT(salestable[[#This Row],[Order Date]],"MMMM")</f>
        <v>December</v>
      </c>
      <c r="Z652" t="str">
        <f>"Q"&amp;ROUNDUP(MONTH(salestable[[#This Row],[Order Date]])/3,0)</f>
        <v>Q4</v>
      </c>
      <c r="AA652" t="str">
        <f>TEXT(salestable[[#This Row],[Order Date]], "ddd")</f>
        <v>Sun</v>
      </c>
    </row>
    <row r="653" spans="1:27"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s="3">
        <v>10</v>
      </c>
      <c r="T653" s="4">
        <v>0</v>
      </c>
      <c r="U653" s="3">
        <v>178.31800000000001</v>
      </c>
      <c r="V653" s="2">
        <f>salestable[[#This Row],[Sales]] * (1 - salestable[[#This Row],[Discount]])</f>
        <v>379.4</v>
      </c>
      <c r="W653" s="2">
        <f>salestable[[#This Row],[Sales]] * salestable[[#This Row],[Discount]]</f>
        <v>0</v>
      </c>
      <c r="X653">
        <f>YEAR(salestable[[#This Row],[Order Date]])</f>
        <v>2016</v>
      </c>
      <c r="Y653" t="str">
        <f>TEXT(salestable[[#This Row],[Order Date]],"MMMM")</f>
        <v>October</v>
      </c>
      <c r="Z653" t="str">
        <f>"Q"&amp;ROUNDUP(MONTH(salestable[[#This Row],[Order Date]])/3,0)</f>
        <v>Q4</v>
      </c>
      <c r="AA653" t="str">
        <f>TEXT(salestable[[#This Row],[Order Date]], "ddd")</f>
        <v>Sun</v>
      </c>
    </row>
    <row r="654" spans="1:27"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s="3">
        <v>2</v>
      </c>
      <c r="T654" s="4">
        <v>0</v>
      </c>
      <c r="U654" s="3">
        <v>45.9754</v>
      </c>
      <c r="V654" s="2">
        <f>salestable[[#This Row],[Sales]] * (1 - salestable[[#This Row],[Discount]])</f>
        <v>97.82</v>
      </c>
      <c r="W654" s="2">
        <f>salestable[[#This Row],[Sales]] * salestable[[#This Row],[Discount]]</f>
        <v>0</v>
      </c>
      <c r="X654">
        <f>YEAR(salestable[[#This Row],[Order Date]])</f>
        <v>2017</v>
      </c>
      <c r="Y654" t="str">
        <f>TEXT(salestable[[#This Row],[Order Date]],"MMMM")</f>
        <v>June</v>
      </c>
      <c r="Z654" t="str">
        <f>"Q"&amp;ROUNDUP(MONTH(salestable[[#This Row],[Order Date]])/3,0)</f>
        <v>Q2</v>
      </c>
      <c r="AA654" t="str">
        <f>TEXT(salestable[[#This Row],[Order Date]], "ddd")</f>
        <v>Mon</v>
      </c>
    </row>
    <row r="655" spans="1:27"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s="3">
        <v>8</v>
      </c>
      <c r="T655" s="4">
        <v>0</v>
      </c>
      <c r="U655" s="3">
        <v>10.311999999999999</v>
      </c>
      <c r="V655" s="2">
        <f>salestable[[#This Row],[Sales]] * (1 - salestable[[#This Row],[Discount]])</f>
        <v>103.12</v>
      </c>
      <c r="W655" s="2">
        <f>salestable[[#This Row],[Sales]] * salestable[[#This Row],[Discount]]</f>
        <v>0</v>
      </c>
      <c r="X655">
        <f>YEAR(salestable[[#This Row],[Order Date]])</f>
        <v>2017</v>
      </c>
      <c r="Y655" t="str">
        <f>TEXT(salestable[[#This Row],[Order Date]],"MMMM")</f>
        <v>June</v>
      </c>
      <c r="Z655" t="str">
        <f>"Q"&amp;ROUNDUP(MONTH(salestable[[#This Row],[Order Date]])/3,0)</f>
        <v>Q2</v>
      </c>
      <c r="AA655" t="str">
        <f>TEXT(salestable[[#This Row],[Order Date]], "ddd")</f>
        <v>Mon</v>
      </c>
    </row>
    <row r="656" spans="1:27"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s="3">
        <v>2</v>
      </c>
      <c r="T656" s="4">
        <v>0.2</v>
      </c>
      <c r="U656" s="3">
        <v>8.5164000000000009</v>
      </c>
      <c r="V656" s="2">
        <f>salestable[[#This Row],[Sales]] * (1 - salestable[[#This Row],[Discount]])</f>
        <v>90.841600000000014</v>
      </c>
      <c r="W656" s="2">
        <f>salestable[[#This Row],[Sales]] * salestable[[#This Row],[Discount]]</f>
        <v>22.710400000000003</v>
      </c>
      <c r="X656">
        <f>YEAR(salestable[[#This Row],[Order Date]])</f>
        <v>2016</v>
      </c>
      <c r="Y656" t="str">
        <f>TEXT(salestable[[#This Row],[Order Date]],"MMMM")</f>
        <v>August</v>
      </c>
      <c r="Z656" t="str">
        <f>"Q"&amp;ROUNDUP(MONTH(salestable[[#This Row],[Order Date]])/3,0)</f>
        <v>Q3</v>
      </c>
      <c r="AA656" t="str">
        <f>TEXT(salestable[[#This Row],[Order Date]], "ddd")</f>
        <v>Mon</v>
      </c>
    </row>
    <row r="657" spans="1:27"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s="3">
        <v>2</v>
      </c>
      <c r="T657" s="4">
        <v>0.7</v>
      </c>
      <c r="U657" s="3">
        <v>-2.6543999999999999</v>
      </c>
      <c r="V657" s="2">
        <f>salestable[[#This Row],[Sales]] * (1 - salestable[[#This Row],[Discount]])</f>
        <v>0.99540000000000017</v>
      </c>
      <c r="W657" s="2">
        <f>salestable[[#This Row],[Sales]] * salestable[[#This Row],[Discount]]</f>
        <v>2.3226</v>
      </c>
      <c r="X657">
        <f>YEAR(salestable[[#This Row],[Order Date]])</f>
        <v>2016</v>
      </c>
      <c r="Y657" t="str">
        <f>TEXT(salestable[[#This Row],[Order Date]],"MMMM")</f>
        <v>August</v>
      </c>
      <c r="Z657" t="str">
        <f>"Q"&amp;ROUNDUP(MONTH(salestable[[#This Row],[Order Date]])/3,0)</f>
        <v>Q3</v>
      </c>
      <c r="AA657" t="str">
        <f>TEXT(salestable[[#This Row],[Order Date]], "ddd")</f>
        <v>Mon</v>
      </c>
    </row>
    <row r="658" spans="1:27"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s="3">
        <v>2</v>
      </c>
      <c r="T658" s="4">
        <v>0.2</v>
      </c>
      <c r="U658" s="3">
        <v>45.322200000000002</v>
      </c>
      <c r="V658" s="2">
        <f>salestable[[#This Row],[Sales]] * (1 - salestable[[#This Row],[Discount]])</f>
        <v>107.43040000000002</v>
      </c>
      <c r="W658" s="2">
        <f>salestable[[#This Row],[Sales]] * salestable[[#This Row],[Discount]]</f>
        <v>26.857600000000005</v>
      </c>
      <c r="X658">
        <f>YEAR(salestable[[#This Row],[Order Date]])</f>
        <v>2016</v>
      </c>
      <c r="Y658" t="str">
        <f>TEXT(salestable[[#This Row],[Order Date]],"MMMM")</f>
        <v>August</v>
      </c>
      <c r="Z658" t="str">
        <f>"Q"&amp;ROUNDUP(MONTH(salestable[[#This Row],[Order Date]])/3,0)</f>
        <v>Q3</v>
      </c>
      <c r="AA658" t="str">
        <f>TEXT(salestable[[#This Row],[Order Date]], "ddd")</f>
        <v>Mon</v>
      </c>
    </row>
    <row r="659" spans="1:27"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s="3">
        <v>2</v>
      </c>
      <c r="T659" s="4">
        <v>0.3</v>
      </c>
      <c r="U659" s="3">
        <v>-50.097999999999999</v>
      </c>
      <c r="V659" s="2">
        <f>salestable[[#This Row],[Sales]] * (1 - salestable[[#This Row],[Discount]])</f>
        <v>490.96039999999994</v>
      </c>
      <c r="W659" s="2">
        <f>salestable[[#This Row],[Sales]] * salestable[[#This Row],[Discount]]</f>
        <v>210.41159999999999</v>
      </c>
      <c r="X659">
        <f>YEAR(salestable[[#This Row],[Order Date]])</f>
        <v>2016</v>
      </c>
      <c r="Y659" t="str">
        <f>TEXT(salestable[[#This Row],[Order Date]],"MMMM")</f>
        <v>September</v>
      </c>
      <c r="Z659" t="str">
        <f>"Q"&amp;ROUNDUP(MONTH(salestable[[#This Row],[Order Date]])/3,0)</f>
        <v>Q3</v>
      </c>
      <c r="AA659" t="str">
        <f>TEXT(salestable[[#This Row],[Order Date]], "ddd")</f>
        <v>Mon</v>
      </c>
    </row>
    <row r="660" spans="1:27"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s="3">
        <v>2</v>
      </c>
      <c r="T660" s="4">
        <v>0.8</v>
      </c>
      <c r="U660" s="3">
        <v>-3.4620000000000002</v>
      </c>
      <c r="V660" s="2">
        <f>salestable[[#This Row],[Sales]] * (1 - salestable[[#This Row],[Discount]])</f>
        <v>0.46159999999999984</v>
      </c>
      <c r="W660" s="2">
        <f>salestable[[#This Row],[Sales]] * salestable[[#This Row],[Discount]]</f>
        <v>1.8464</v>
      </c>
      <c r="X660">
        <f>YEAR(salestable[[#This Row],[Order Date]])</f>
        <v>2016</v>
      </c>
      <c r="Y660" t="str">
        <f>TEXT(salestable[[#This Row],[Order Date]],"MMMM")</f>
        <v>September</v>
      </c>
      <c r="Z660" t="str">
        <f>"Q"&amp;ROUNDUP(MONTH(salestable[[#This Row],[Order Date]])/3,0)</f>
        <v>Q3</v>
      </c>
      <c r="AA660" t="str">
        <f>TEXT(salestable[[#This Row],[Order Date]], "ddd")</f>
        <v>Mon</v>
      </c>
    </row>
    <row r="661" spans="1:27"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s="3">
        <v>7</v>
      </c>
      <c r="T661" s="4">
        <v>0.2</v>
      </c>
      <c r="U661" s="3">
        <v>124.929</v>
      </c>
      <c r="V661" s="2">
        <f>salestable[[#This Row],[Sales]] * (1 - salestable[[#This Row],[Discount]])</f>
        <v>799.54560000000004</v>
      </c>
      <c r="W661" s="2">
        <f>salestable[[#This Row],[Sales]] * salestable[[#This Row],[Discount]]</f>
        <v>199.88640000000001</v>
      </c>
      <c r="X661">
        <f>YEAR(salestable[[#This Row],[Order Date]])</f>
        <v>2015</v>
      </c>
      <c r="Y661" t="str">
        <f>TEXT(salestable[[#This Row],[Order Date]],"MMMM")</f>
        <v>August</v>
      </c>
      <c r="Z661" t="str">
        <f>"Q"&amp;ROUNDUP(MONTH(salestable[[#This Row],[Order Date]])/3,0)</f>
        <v>Q3</v>
      </c>
      <c r="AA661" t="str">
        <f>TEXT(salestable[[#This Row],[Order Date]], "ddd")</f>
        <v>Mon</v>
      </c>
    </row>
    <row r="662" spans="1:27"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s="3">
        <v>14</v>
      </c>
      <c r="T662" s="4">
        <v>0.2</v>
      </c>
      <c r="U662" s="3">
        <v>-135.76499999999999</v>
      </c>
      <c r="V662" s="2">
        <f>salestable[[#This Row],[Sales]] * (1 - salestable[[#This Row],[Discount]])</f>
        <v>579.26400000000001</v>
      </c>
      <c r="W662" s="2">
        <f>salestable[[#This Row],[Sales]] * salestable[[#This Row],[Discount]]</f>
        <v>144.816</v>
      </c>
      <c r="X662">
        <f>YEAR(salestable[[#This Row],[Order Date]])</f>
        <v>2015</v>
      </c>
      <c r="Y662" t="str">
        <f>TEXT(salestable[[#This Row],[Order Date]],"MMMM")</f>
        <v>August</v>
      </c>
      <c r="Z662" t="str">
        <f>"Q"&amp;ROUNDUP(MONTH(salestable[[#This Row],[Order Date]])/3,0)</f>
        <v>Q3</v>
      </c>
      <c r="AA662" t="str">
        <f>TEXT(salestable[[#This Row],[Order Date]], "ddd")</f>
        <v>Mon</v>
      </c>
    </row>
    <row r="663" spans="1:27"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s="3">
        <v>5</v>
      </c>
      <c r="T663" s="4">
        <v>0.3</v>
      </c>
      <c r="U663" s="3">
        <v>-118.12949999999999</v>
      </c>
      <c r="V663" s="2">
        <f>salestable[[#This Row],[Sales]] * (1 - salestable[[#This Row],[Discount]])</f>
        <v>643.14949999999999</v>
      </c>
      <c r="W663" s="2">
        <f>salestable[[#This Row],[Sales]] * salestable[[#This Row],[Discount]]</f>
        <v>275.63549999999998</v>
      </c>
      <c r="X663">
        <f>YEAR(salestable[[#This Row],[Order Date]])</f>
        <v>2015</v>
      </c>
      <c r="Y663" t="str">
        <f>TEXT(salestable[[#This Row],[Order Date]],"MMMM")</f>
        <v>August</v>
      </c>
      <c r="Z663" t="str">
        <f>"Q"&amp;ROUNDUP(MONTH(salestable[[#This Row],[Order Date]])/3,0)</f>
        <v>Q3</v>
      </c>
      <c r="AA663" t="str">
        <f>TEXT(salestable[[#This Row],[Order Date]], "ddd")</f>
        <v>Mon</v>
      </c>
    </row>
    <row r="664" spans="1:27"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s="3">
        <v>3</v>
      </c>
      <c r="T664" s="4">
        <v>0.8</v>
      </c>
      <c r="U664" s="3">
        <v>-4.2222</v>
      </c>
      <c r="V664" s="2">
        <f>salestable[[#This Row],[Sales]] * (1 - salestable[[#This Row],[Discount]])</f>
        <v>0.54479999999999995</v>
      </c>
      <c r="W664" s="2">
        <f>salestable[[#This Row],[Sales]] * salestable[[#This Row],[Discount]]</f>
        <v>2.1792000000000002</v>
      </c>
      <c r="X664">
        <f>YEAR(salestable[[#This Row],[Order Date]])</f>
        <v>2015</v>
      </c>
      <c r="Y664" t="str">
        <f>TEXT(salestable[[#This Row],[Order Date]],"MMMM")</f>
        <v>August</v>
      </c>
      <c r="Z664" t="str">
        <f>"Q"&amp;ROUNDUP(MONTH(salestable[[#This Row],[Order Date]])/3,0)</f>
        <v>Q3</v>
      </c>
      <c r="AA664" t="str">
        <f>TEXT(salestable[[#This Row],[Order Date]], "ddd")</f>
        <v>Mon</v>
      </c>
    </row>
    <row r="665" spans="1:27"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s="3">
        <v>5</v>
      </c>
      <c r="T665" s="4">
        <v>0</v>
      </c>
      <c r="U665" s="3">
        <v>18.398</v>
      </c>
      <c r="V665" s="2">
        <f>salestable[[#This Row],[Sales]] * (1 - salestable[[#This Row],[Discount]])</f>
        <v>459.95</v>
      </c>
      <c r="W665" s="2">
        <f>salestable[[#This Row],[Sales]] * salestable[[#This Row],[Discount]]</f>
        <v>0</v>
      </c>
      <c r="X665">
        <f>YEAR(salestable[[#This Row],[Order Date]])</f>
        <v>2016</v>
      </c>
      <c r="Y665" t="str">
        <f>TEXT(salestable[[#This Row],[Order Date]],"MMMM")</f>
        <v>March</v>
      </c>
      <c r="Z665" t="str">
        <f>"Q"&amp;ROUNDUP(MONTH(salestable[[#This Row],[Order Date]])/3,0)</f>
        <v>Q1</v>
      </c>
      <c r="AA665" t="str">
        <f>TEXT(salestable[[#This Row],[Order Date]], "ddd")</f>
        <v>Sat</v>
      </c>
    </row>
    <row r="666" spans="1:27"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s="3">
        <v>3</v>
      </c>
      <c r="T666" s="4">
        <v>0</v>
      </c>
      <c r="U666" s="3">
        <v>5.2625999999999999</v>
      </c>
      <c r="V666" s="2">
        <f>salestable[[#This Row],[Sales]] * (1 - salestable[[#This Row],[Discount]])</f>
        <v>10.74</v>
      </c>
      <c r="W666" s="2">
        <f>salestable[[#This Row],[Sales]] * salestable[[#This Row],[Discount]]</f>
        <v>0</v>
      </c>
      <c r="X666">
        <f>YEAR(salestable[[#This Row],[Order Date]])</f>
        <v>2016</v>
      </c>
      <c r="Y666" t="str">
        <f>TEXT(salestable[[#This Row],[Order Date]],"MMMM")</f>
        <v>November</v>
      </c>
      <c r="Z666" t="str">
        <f>"Q"&amp;ROUNDUP(MONTH(salestable[[#This Row],[Order Date]])/3,0)</f>
        <v>Q4</v>
      </c>
      <c r="AA666" t="str">
        <f>TEXT(salestable[[#This Row],[Order Date]], "ddd")</f>
        <v>Fri</v>
      </c>
    </row>
    <row r="667" spans="1:27"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s="3">
        <v>3</v>
      </c>
      <c r="T667" s="4">
        <v>0.2</v>
      </c>
      <c r="U667" s="3">
        <v>2.0790000000000002</v>
      </c>
      <c r="V667" s="2">
        <f>salestable[[#This Row],[Sales]] * (1 - salestable[[#This Row],[Discount]])</f>
        <v>19.008000000000003</v>
      </c>
      <c r="W667" s="2">
        <f>salestable[[#This Row],[Sales]] * salestable[[#This Row],[Discount]]</f>
        <v>4.7520000000000007</v>
      </c>
      <c r="X667">
        <f>YEAR(salestable[[#This Row],[Order Date]])</f>
        <v>2017</v>
      </c>
      <c r="Y667" t="str">
        <f>TEXT(salestable[[#This Row],[Order Date]],"MMMM")</f>
        <v>June</v>
      </c>
      <c r="Z667" t="str">
        <f>"Q"&amp;ROUNDUP(MONTH(salestable[[#This Row],[Order Date]])/3,0)</f>
        <v>Q2</v>
      </c>
      <c r="AA667" t="str">
        <f>TEXT(salestable[[#This Row],[Order Date]], "ddd")</f>
        <v>Thu</v>
      </c>
    </row>
    <row r="668" spans="1:27"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s="3">
        <v>3</v>
      </c>
      <c r="T668" s="4">
        <v>0.2</v>
      </c>
      <c r="U668" s="3">
        <v>28.706399999999999</v>
      </c>
      <c r="V668" s="2">
        <f>salestable[[#This Row],[Sales]] * (1 - salestable[[#This Row],[Discount]])</f>
        <v>68.044799999999995</v>
      </c>
      <c r="W668" s="2">
        <f>salestable[[#This Row],[Sales]] * salestable[[#This Row],[Discount]]</f>
        <v>17.011199999999999</v>
      </c>
      <c r="X668">
        <f>YEAR(salestable[[#This Row],[Order Date]])</f>
        <v>2017</v>
      </c>
      <c r="Y668" t="str">
        <f>TEXT(salestable[[#This Row],[Order Date]],"MMMM")</f>
        <v>June</v>
      </c>
      <c r="Z668" t="str">
        <f>"Q"&amp;ROUNDUP(MONTH(salestable[[#This Row],[Order Date]])/3,0)</f>
        <v>Q2</v>
      </c>
      <c r="AA668" t="str">
        <f>TEXT(salestable[[#This Row],[Order Date]], "ddd")</f>
        <v>Thu</v>
      </c>
    </row>
    <row r="669" spans="1:27"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s="3">
        <v>3</v>
      </c>
      <c r="T669" s="4">
        <v>0.2</v>
      </c>
      <c r="U669" s="3">
        <v>28.618200000000002</v>
      </c>
      <c r="V669" s="2">
        <f>salestable[[#This Row],[Sales]] * (1 - salestable[[#This Row],[Discount]])</f>
        <v>305.26080000000002</v>
      </c>
      <c r="W669" s="2">
        <f>salestable[[#This Row],[Sales]] * salestable[[#This Row],[Discount]]</f>
        <v>76.315200000000004</v>
      </c>
      <c r="X669">
        <f>YEAR(salestable[[#This Row],[Order Date]])</f>
        <v>2017</v>
      </c>
      <c r="Y669" t="str">
        <f>TEXT(salestable[[#This Row],[Order Date]],"MMMM")</f>
        <v>June</v>
      </c>
      <c r="Z669" t="str">
        <f>"Q"&amp;ROUNDUP(MONTH(salestable[[#This Row],[Order Date]])/3,0)</f>
        <v>Q2</v>
      </c>
      <c r="AA669" t="str">
        <f>TEXT(salestable[[#This Row],[Order Date]], "ddd")</f>
        <v>Thu</v>
      </c>
    </row>
    <row r="670" spans="1:27"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s="3">
        <v>5</v>
      </c>
      <c r="T670" s="4">
        <v>0.2</v>
      </c>
      <c r="U670" s="3">
        <v>8.7285000000000004</v>
      </c>
      <c r="V670" s="2">
        <f>salestable[[#This Row],[Sales]] * (1 - salestable[[#This Row],[Discount]])</f>
        <v>24.288</v>
      </c>
      <c r="W670" s="2">
        <f>salestable[[#This Row],[Sales]] * salestable[[#This Row],[Discount]]</f>
        <v>6.0720000000000001</v>
      </c>
      <c r="X670">
        <f>YEAR(salestable[[#This Row],[Order Date]])</f>
        <v>2014</v>
      </c>
      <c r="Y670" t="str">
        <f>TEXT(salestable[[#This Row],[Order Date]],"MMMM")</f>
        <v>December</v>
      </c>
      <c r="Z670" t="str">
        <f>"Q"&amp;ROUNDUP(MONTH(salestable[[#This Row],[Order Date]])/3,0)</f>
        <v>Q4</v>
      </c>
      <c r="AA670" t="str">
        <f>TEXT(salestable[[#This Row],[Order Date]], "ddd")</f>
        <v>Wed</v>
      </c>
    </row>
    <row r="671" spans="1:27"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s="3">
        <v>3</v>
      </c>
      <c r="T671" s="4">
        <v>0.6</v>
      </c>
      <c r="U671" s="3">
        <v>-14.3856</v>
      </c>
      <c r="V671" s="2">
        <f>salestable[[#This Row],[Sales]] * (1 - salestable[[#This Row],[Discount]])</f>
        <v>9.5904000000000007</v>
      </c>
      <c r="W671" s="2">
        <f>salestable[[#This Row],[Sales]] * salestable[[#This Row],[Discount]]</f>
        <v>14.385599999999998</v>
      </c>
      <c r="X671">
        <f>YEAR(salestable[[#This Row],[Order Date]])</f>
        <v>2017</v>
      </c>
      <c r="Y671" t="str">
        <f>TEXT(salestable[[#This Row],[Order Date]],"MMMM")</f>
        <v>June</v>
      </c>
      <c r="Z671" t="str">
        <f>"Q"&amp;ROUNDUP(MONTH(salestable[[#This Row],[Order Date]])/3,0)</f>
        <v>Q2</v>
      </c>
      <c r="AA671" t="str">
        <f>TEXT(salestable[[#This Row],[Order Date]], "ddd")</f>
        <v>Fri</v>
      </c>
    </row>
    <row r="672" spans="1:27"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s="3">
        <v>1</v>
      </c>
      <c r="T672" s="4">
        <v>0.5</v>
      </c>
      <c r="U672" s="3">
        <v>-71.890500000000003</v>
      </c>
      <c r="V672" s="2">
        <f>salestable[[#This Row],[Sales]] * (1 - salestable[[#This Row],[Discount]])</f>
        <v>54.462499999999999</v>
      </c>
      <c r="W672" s="2">
        <f>salestable[[#This Row],[Sales]] * salestable[[#This Row],[Discount]]</f>
        <v>54.462499999999999</v>
      </c>
      <c r="X672">
        <f>YEAR(salestable[[#This Row],[Order Date]])</f>
        <v>2017</v>
      </c>
      <c r="Y672" t="str">
        <f>TEXT(salestable[[#This Row],[Order Date]],"MMMM")</f>
        <v>June</v>
      </c>
      <c r="Z672" t="str">
        <f>"Q"&amp;ROUNDUP(MONTH(salestable[[#This Row],[Order Date]])/3,0)</f>
        <v>Q2</v>
      </c>
      <c r="AA672" t="str">
        <f>TEXT(salestable[[#This Row],[Order Date]], "ddd")</f>
        <v>Fri</v>
      </c>
    </row>
    <row r="673" spans="1:27"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s="3">
        <v>8</v>
      </c>
      <c r="T673" s="4">
        <v>0.2</v>
      </c>
      <c r="U673" s="3">
        <v>11.36</v>
      </c>
      <c r="V673" s="2">
        <f>salestable[[#This Row],[Sales]] * (1 - salestable[[#This Row],[Discount]])</f>
        <v>29.081599999999998</v>
      </c>
      <c r="W673" s="2">
        <f>salestable[[#This Row],[Sales]] * salestable[[#This Row],[Discount]]</f>
        <v>7.2703999999999995</v>
      </c>
      <c r="X673">
        <f>YEAR(salestable[[#This Row],[Order Date]])</f>
        <v>2017</v>
      </c>
      <c r="Y673" t="str">
        <f>TEXT(salestable[[#This Row],[Order Date]],"MMMM")</f>
        <v>June</v>
      </c>
      <c r="Z673" t="str">
        <f>"Q"&amp;ROUNDUP(MONTH(salestable[[#This Row],[Order Date]])/3,0)</f>
        <v>Q2</v>
      </c>
      <c r="AA673" t="str">
        <f>TEXT(salestable[[#This Row],[Order Date]], "ddd")</f>
        <v>Fri</v>
      </c>
    </row>
    <row r="674" spans="1:27"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s="3">
        <v>5</v>
      </c>
      <c r="T674" s="4">
        <v>0.2</v>
      </c>
      <c r="U674" s="3">
        <v>1.7115</v>
      </c>
      <c r="V674" s="2">
        <f>salestable[[#This Row],[Sales]] * (1 - salestable[[#This Row],[Discount]])</f>
        <v>15.648</v>
      </c>
      <c r="W674" s="2">
        <f>salestable[[#This Row],[Sales]] * salestable[[#This Row],[Discount]]</f>
        <v>3.9119999999999999</v>
      </c>
      <c r="X674">
        <f>YEAR(salestable[[#This Row],[Order Date]])</f>
        <v>2017</v>
      </c>
      <c r="Y674" t="str">
        <f>TEXT(salestable[[#This Row],[Order Date]],"MMMM")</f>
        <v>June</v>
      </c>
      <c r="Z674" t="str">
        <f>"Q"&amp;ROUNDUP(MONTH(salestable[[#This Row],[Order Date]])/3,0)</f>
        <v>Q2</v>
      </c>
      <c r="AA674" t="str">
        <f>TEXT(salestable[[#This Row],[Order Date]], "ddd")</f>
        <v>Thu</v>
      </c>
    </row>
    <row r="675" spans="1:27"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s="3">
        <v>3</v>
      </c>
      <c r="T675" s="4">
        <v>0</v>
      </c>
      <c r="U675" s="3">
        <v>16.588799999999999</v>
      </c>
      <c r="V675" s="2">
        <f>salestable[[#This Row],[Sales]] * (1 - salestable[[#This Row],[Discount]])</f>
        <v>61.44</v>
      </c>
      <c r="W675" s="2">
        <f>salestable[[#This Row],[Sales]] * salestable[[#This Row],[Discount]]</f>
        <v>0</v>
      </c>
      <c r="X675">
        <f>YEAR(salestable[[#This Row],[Order Date]])</f>
        <v>2017</v>
      </c>
      <c r="Y675" t="str">
        <f>TEXT(salestable[[#This Row],[Order Date]],"MMMM")</f>
        <v>December</v>
      </c>
      <c r="Z675" t="str">
        <f>"Q"&amp;ROUNDUP(MONTH(salestable[[#This Row],[Order Date]])/3,0)</f>
        <v>Q4</v>
      </c>
      <c r="AA675" t="str">
        <f>TEXT(salestable[[#This Row],[Order Date]], "ddd")</f>
        <v>Tue</v>
      </c>
    </row>
    <row r="676" spans="1:27"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s="3">
        <v>5</v>
      </c>
      <c r="T676" s="4">
        <v>0</v>
      </c>
      <c r="U676" s="3">
        <v>17.504999999999999</v>
      </c>
      <c r="V676" s="2">
        <f>salestable[[#This Row],[Sales]] * (1 - salestable[[#This Row],[Discount]])</f>
        <v>38.9</v>
      </c>
      <c r="W676" s="2">
        <f>salestable[[#This Row],[Sales]] * salestable[[#This Row],[Discount]]</f>
        <v>0</v>
      </c>
      <c r="X676">
        <f>YEAR(salestable[[#This Row],[Order Date]])</f>
        <v>2017</v>
      </c>
      <c r="Y676" t="str">
        <f>TEXT(salestable[[#This Row],[Order Date]],"MMMM")</f>
        <v>December</v>
      </c>
      <c r="Z676" t="str">
        <f>"Q"&amp;ROUNDUP(MONTH(salestable[[#This Row],[Order Date]])/3,0)</f>
        <v>Q4</v>
      </c>
      <c r="AA676" t="str">
        <f>TEXT(salestable[[#This Row],[Order Date]], "ddd")</f>
        <v>Tue</v>
      </c>
    </row>
    <row r="677" spans="1:27"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s="3">
        <v>3</v>
      </c>
      <c r="T677" s="4">
        <v>0</v>
      </c>
      <c r="U677" s="3">
        <v>40.749899999999997</v>
      </c>
      <c r="V677" s="2">
        <f>salestable[[#This Row],[Sales]] * (1 - salestable[[#This Row],[Discount]])</f>
        <v>99.39</v>
      </c>
      <c r="W677" s="2">
        <f>salestable[[#This Row],[Sales]] * salestable[[#This Row],[Discount]]</f>
        <v>0</v>
      </c>
      <c r="X677">
        <f>YEAR(salestable[[#This Row],[Order Date]])</f>
        <v>2017</v>
      </c>
      <c r="Y677" t="str">
        <f>TEXT(salestable[[#This Row],[Order Date]],"MMMM")</f>
        <v>December</v>
      </c>
      <c r="Z677" t="str">
        <f>"Q"&amp;ROUNDUP(MONTH(salestable[[#This Row],[Order Date]])/3,0)</f>
        <v>Q4</v>
      </c>
      <c r="AA677" t="str">
        <f>TEXT(salestable[[#This Row],[Order Date]], "ddd")</f>
        <v>Tue</v>
      </c>
    </row>
    <row r="678" spans="1:27"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s="3">
        <v>3</v>
      </c>
      <c r="T678" s="4">
        <v>0.8</v>
      </c>
      <c r="U678" s="3">
        <v>-7.3920000000000003</v>
      </c>
      <c r="V678" s="2">
        <f>salestable[[#This Row],[Sales]] * (1 - salestable[[#This Row],[Discount]])</f>
        <v>0.53759999999999997</v>
      </c>
      <c r="W678" s="2">
        <f>salestable[[#This Row],[Sales]] * salestable[[#This Row],[Discount]]</f>
        <v>2.1504000000000003</v>
      </c>
      <c r="X678">
        <f>YEAR(salestable[[#This Row],[Order Date]])</f>
        <v>2017</v>
      </c>
      <c r="Y678" t="str">
        <f>TEXT(salestable[[#This Row],[Order Date]],"MMMM")</f>
        <v>March</v>
      </c>
      <c r="Z678" t="str">
        <f>"Q"&amp;ROUNDUP(MONTH(salestable[[#This Row],[Order Date]])/3,0)</f>
        <v>Q1</v>
      </c>
      <c r="AA678" t="str">
        <f>TEXT(salestable[[#This Row],[Order Date]], "ddd")</f>
        <v>Sat</v>
      </c>
    </row>
    <row r="679" spans="1:27"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s="3">
        <v>3</v>
      </c>
      <c r="T679" s="4">
        <v>0.2</v>
      </c>
      <c r="U679" s="3">
        <v>4.5201000000000002</v>
      </c>
      <c r="V679" s="2">
        <f>salestable[[#This Row],[Sales]] * (1 - salestable[[#This Row],[Discount]])</f>
        <v>22.252800000000001</v>
      </c>
      <c r="W679" s="2">
        <f>salestable[[#This Row],[Sales]] * salestable[[#This Row],[Discount]]</f>
        <v>5.5632000000000001</v>
      </c>
      <c r="X679">
        <f>YEAR(salestable[[#This Row],[Order Date]])</f>
        <v>2017</v>
      </c>
      <c r="Y679" t="str">
        <f>TEXT(salestable[[#This Row],[Order Date]],"MMMM")</f>
        <v>March</v>
      </c>
      <c r="Z679" t="str">
        <f>"Q"&amp;ROUNDUP(MONTH(salestable[[#This Row],[Order Date]])/3,0)</f>
        <v>Q1</v>
      </c>
      <c r="AA679" t="str">
        <f>TEXT(salestable[[#This Row],[Order Date]], "ddd")</f>
        <v>Sat</v>
      </c>
    </row>
    <row r="680" spans="1:27"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s="3">
        <v>3</v>
      </c>
      <c r="T680" s="4">
        <v>0.6</v>
      </c>
      <c r="U680" s="3">
        <v>-41.262</v>
      </c>
      <c r="V680" s="2">
        <f>salestable[[#This Row],[Sales]] * (1 - salestable[[#This Row],[Discount]])</f>
        <v>33.009599999999999</v>
      </c>
      <c r="W680" s="2">
        <f>salestable[[#This Row],[Sales]] * salestable[[#This Row],[Discount]]</f>
        <v>49.514400000000002</v>
      </c>
      <c r="X680">
        <f>YEAR(salestable[[#This Row],[Order Date]])</f>
        <v>2017</v>
      </c>
      <c r="Y680" t="str">
        <f>TEXT(salestable[[#This Row],[Order Date]],"MMMM")</f>
        <v>March</v>
      </c>
      <c r="Z680" t="str">
        <f>"Q"&amp;ROUNDUP(MONTH(salestable[[#This Row],[Order Date]])/3,0)</f>
        <v>Q1</v>
      </c>
      <c r="AA680" t="str">
        <f>TEXT(salestable[[#This Row],[Order Date]], "ddd")</f>
        <v>Sat</v>
      </c>
    </row>
    <row r="681" spans="1:27"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s="3">
        <v>3</v>
      </c>
      <c r="T681" s="4">
        <v>0.8</v>
      </c>
      <c r="U681" s="3">
        <v>-320.23950000000002</v>
      </c>
      <c r="V681" s="2">
        <f>salestable[[#This Row],[Sales]] * (1 - salestable[[#This Row],[Discount]])</f>
        <v>36.59879999999999</v>
      </c>
      <c r="W681" s="2">
        <f>salestable[[#This Row],[Sales]] * salestable[[#This Row],[Discount]]</f>
        <v>146.39520000000002</v>
      </c>
      <c r="X681">
        <f>YEAR(salestable[[#This Row],[Order Date]])</f>
        <v>2017</v>
      </c>
      <c r="Y681" t="str">
        <f>TEXT(salestable[[#This Row],[Order Date]],"MMMM")</f>
        <v>March</v>
      </c>
      <c r="Z681" t="str">
        <f>"Q"&amp;ROUNDUP(MONTH(salestable[[#This Row],[Order Date]])/3,0)</f>
        <v>Q1</v>
      </c>
      <c r="AA681" t="str">
        <f>TEXT(salestable[[#This Row],[Order Date]], "ddd")</f>
        <v>Sat</v>
      </c>
    </row>
    <row r="682" spans="1:27"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s="3">
        <v>3</v>
      </c>
      <c r="T682" s="4">
        <v>0.2</v>
      </c>
      <c r="U682" s="3">
        <v>4.6643999999999997</v>
      </c>
      <c r="V682" s="2">
        <f>salestable[[#This Row],[Sales]] * (1 - salestable[[#This Row],[Discount]])</f>
        <v>11.4816</v>
      </c>
      <c r="W682" s="2">
        <f>salestable[[#This Row],[Sales]] * salestable[[#This Row],[Discount]]</f>
        <v>2.8704000000000001</v>
      </c>
      <c r="X682">
        <f>YEAR(salestable[[#This Row],[Order Date]])</f>
        <v>2016</v>
      </c>
      <c r="Y682" t="str">
        <f>TEXT(salestable[[#This Row],[Order Date]],"MMMM")</f>
        <v>November</v>
      </c>
      <c r="Z682" t="str">
        <f>"Q"&amp;ROUNDUP(MONTH(salestable[[#This Row],[Order Date]])/3,0)</f>
        <v>Q4</v>
      </c>
      <c r="AA682" t="str">
        <f>TEXT(salestable[[#This Row],[Order Date]], "ddd")</f>
        <v>Sat</v>
      </c>
    </row>
    <row r="683" spans="1:27"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s="3">
        <v>2</v>
      </c>
      <c r="T683" s="4">
        <v>0</v>
      </c>
      <c r="U683" s="3">
        <v>2.5983999999999998</v>
      </c>
      <c r="V683" s="2">
        <f>salestable[[#This Row],[Sales]] * (1 - salestable[[#This Row],[Discount]])</f>
        <v>64.959999999999994</v>
      </c>
      <c r="W683" s="2">
        <f>salestable[[#This Row],[Sales]] * salestable[[#This Row],[Discount]]</f>
        <v>0</v>
      </c>
      <c r="X683">
        <f>YEAR(salestable[[#This Row],[Order Date]])</f>
        <v>2016</v>
      </c>
      <c r="Y683" t="str">
        <f>TEXT(salestable[[#This Row],[Order Date]],"MMMM")</f>
        <v>November</v>
      </c>
      <c r="Z683" t="str">
        <f>"Q"&amp;ROUNDUP(MONTH(salestable[[#This Row],[Order Date]])/3,0)</f>
        <v>Q4</v>
      </c>
      <c r="AA683" t="str">
        <f>TEXT(salestable[[#This Row],[Order Date]], "ddd")</f>
        <v>Sat</v>
      </c>
    </row>
    <row r="684" spans="1:27"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s="3">
        <v>4</v>
      </c>
      <c r="T684" s="4">
        <v>0</v>
      </c>
      <c r="U684" s="3">
        <v>18.521999999999998</v>
      </c>
      <c r="V684" s="2">
        <f>salestable[[#This Row],[Sales]] * (1 - salestable[[#This Row],[Discount]])</f>
        <v>68.599999999999994</v>
      </c>
      <c r="W684" s="2">
        <f>salestable[[#This Row],[Sales]] * salestable[[#This Row],[Discount]]</f>
        <v>0</v>
      </c>
      <c r="X684">
        <f>YEAR(salestable[[#This Row],[Order Date]])</f>
        <v>2016</v>
      </c>
      <c r="Y684" t="str">
        <f>TEXT(salestable[[#This Row],[Order Date]],"MMMM")</f>
        <v>November</v>
      </c>
      <c r="Z684" t="str">
        <f>"Q"&amp;ROUNDUP(MONTH(salestable[[#This Row],[Order Date]])/3,0)</f>
        <v>Q4</v>
      </c>
      <c r="AA684" t="str">
        <f>TEXT(salestable[[#This Row],[Order Date]], "ddd")</f>
        <v>Sat</v>
      </c>
    </row>
    <row r="685" spans="1:27"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s="3">
        <v>4</v>
      </c>
      <c r="T685" s="4">
        <v>0.5</v>
      </c>
      <c r="U685" s="3">
        <v>-3839.9904000000001</v>
      </c>
      <c r="V685" s="2">
        <f>salestable[[#This Row],[Sales]] * (1 - salestable[[#This Row],[Discount]])</f>
        <v>3999.99</v>
      </c>
      <c r="W685" s="2">
        <f>salestable[[#This Row],[Sales]] * salestable[[#This Row],[Discount]]</f>
        <v>3999.99</v>
      </c>
      <c r="X685">
        <f>YEAR(salestable[[#This Row],[Order Date]])</f>
        <v>2017</v>
      </c>
      <c r="Y685" t="str">
        <f>TEXT(salestable[[#This Row],[Order Date]],"MMMM")</f>
        <v>November</v>
      </c>
      <c r="Z685" t="str">
        <f>"Q"&amp;ROUNDUP(MONTH(salestable[[#This Row],[Order Date]])/3,0)</f>
        <v>Q4</v>
      </c>
      <c r="AA685" t="str">
        <f>TEXT(salestable[[#This Row],[Order Date]], "ddd")</f>
        <v>Sat</v>
      </c>
    </row>
    <row r="686" spans="1:27"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s="3">
        <v>2</v>
      </c>
      <c r="T686" s="4">
        <v>0.2</v>
      </c>
      <c r="U686" s="3">
        <v>14.651</v>
      </c>
      <c r="V686" s="2">
        <f>salestable[[#This Row],[Sales]] * (1 - salestable[[#This Row],[Discount]])</f>
        <v>133.952</v>
      </c>
      <c r="W686" s="2">
        <f>salestable[[#This Row],[Sales]] * salestable[[#This Row],[Discount]]</f>
        <v>33.488</v>
      </c>
      <c r="X686">
        <f>YEAR(salestable[[#This Row],[Order Date]])</f>
        <v>2017</v>
      </c>
      <c r="Y686" t="str">
        <f>TEXT(salestable[[#This Row],[Order Date]],"MMMM")</f>
        <v>November</v>
      </c>
      <c r="Z686" t="str">
        <f>"Q"&amp;ROUNDUP(MONTH(salestable[[#This Row],[Order Date]])/3,0)</f>
        <v>Q4</v>
      </c>
      <c r="AA686" t="str">
        <f>TEXT(salestable[[#This Row],[Order Date]], "ddd")</f>
        <v>Sat</v>
      </c>
    </row>
    <row r="687" spans="1:27"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s="3">
        <v>3</v>
      </c>
      <c r="T687" s="4">
        <v>0</v>
      </c>
      <c r="U687" s="3">
        <v>163.18979999999999</v>
      </c>
      <c r="V687" s="2">
        <f>salestable[[#This Row],[Sales]] * (1 - salestable[[#This Row],[Discount]])</f>
        <v>479.97</v>
      </c>
      <c r="W687" s="2">
        <f>salestable[[#This Row],[Sales]] * salestable[[#This Row],[Discount]]</f>
        <v>0</v>
      </c>
      <c r="X687">
        <f>YEAR(salestable[[#This Row],[Order Date]])</f>
        <v>2014</v>
      </c>
      <c r="Y687" t="str">
        <f>TEXT(salestable[[#This Row],[Order Date]],"MMMM")</f>
        <v>July</v>
      </c>
      <c r="Z687" t="str">
        <f>"Q"&amp;ROUNDUP(MONTH(salestable[[#This Row],[Order Date]])/3,0)</f>
        <v>Q3</v>
      </c>
      <c r="AA687" t="str">
        <f>TEXT(salestable[[#This Row],[Order Date]], "ddd")</f>
        <v>Sat</v>
      </c>
    </row>
    <row r="688" spans="1:27"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s="3">
        <v>2</v>
      </c>
      <c r="T688" s="4">
        <v>0</v>
      </c>
      <c r="U688" s="3">
        <v>6.8714000000000004</v>
      </c>
      <c r="V688" s="2">
        <f>salestable[[#This Row],[Sales]] * (1 - salestable[[#This Row],[Discount]])</f>
        <v>14.62</v>
      </c>
      <c r="W688" s="2">
        <f>salestable[[#This Row],[Sales]] * salestable[[#This Row],[Discount]]</f>
        <v>0</v>
      </c>
      <c r="X688">
        <f>YEAR(salestable[[#This Row],[Order Date]])</f>
        <v>2014</v>
      </c>
      <c r="Y688" t="str">
        <f>TEXT(salestable[[#This Row],[Order Date]],"MMMM")</f>
        <v>July</v>
      </c>
      <c r="Z688" t="str">
        <f>"Q"&amp;ROUNDUP(MONTH(salestable[[#This Row],[Order Date]])/3,0)</f>
        <v>Q3</v>
      </c>
      <c r="AA688" t="str">
        <f>TEXT(salestable[[#This Row],[Order Date]], "ddd")</f>
        <v>Sat</v>
      </c>
    </row>
    <row r="689" spans="1:27"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s="3">
        <v>3</v>
      </c>
      <c r="T689" s="4">
        <v>0</v>
      </c>
      <c r="U689" s="3">
        <v>9.3312000000000008</v>
      </c>
      <c r="V689" s="2">
        <f>salestable[[#This Row],[Sales]] * (1 - salestable[[#This Row],[Discount]])</f>
        <v>19.440000000000001</v>
      </c>
      <c r="W689" s="2">
        <f>salestable[[#This Row],[Sales]] * salestable[[#This Row],[Discount]]</f>
        <v>0</v>
      </c>
      <c r="X689">
        <f>YEAR(salestable[[#This Row],[Order Date]])</f>
        <v>2014</v>
      </c>
      <c r="Y689" t="str">
        <f>TEXT(salestable[[#This Row],[Order Date]],"MMMM")</f>
        <v>July</v>
      </c>
      <c r="Z689" t="str">
        <f>"Q"&amp;ROUNDUP(MONTH(salestable[[#This Row],[Order Date]])/3,0)</f>
        <v>Q3</v>
      </c>
      <c r="AA689" t="str">
        <f>TEXT(salestable[[#This Row],[Order Date]], "ddd")</f>
        <v>Sat</v>
      </c>
    </row>
    <row r="690" spans="1:27"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s="3">
        <v>2</v>
      </c>
      <c r="T690" s="4">
        <v>0.2</v>
      </c>
      <c r="U690" s="3">
        <v>4.7995999999999999</v>
      </c>
      <c r="V690" s="2">
        <f>salestable[[#This Row],[Sales]] * (1 - salestable[[#This Row],[Discount]])</f>
        <v>153.58720000000002</v>
      </c>
      <c r="W690" s="2">
        <f>salestable[[#This Row],[Sales]] * salestable[[#This Row],[Discount]]</f>
        <v>38.396800000000006</v>
      </c>
      <c r="X690">
        <f>YEAR(salestable[[#This Row],[Order Date]])</f>
        <v>2017</v>
      </c>
      <c r="Y690" t="str">
        <f>TEXT(salestable[[#This Row],[Order Date]],"MMMM")</f>
        <v>December</v>
      </c>
      <c r="Z690" t="str">
        <f>"Q"&amp;ROUNDUP(MONTH(salestable[[#This Row],[Order Date]])/3,0)</f>
        <v>Q4</v>
      </c>
      <c r="AA690" t="str">
        <f>TEXT(salestable[[#This Row],[Order Date]], "ddd")</f>
        <v>Mon</v>
      </c>
    </row>
    <row r="691" spans="1:27"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s="3">
        <v>1</v>
      </c>
      <c r="T691" s="4">
        <v>0</v>
      </c>
      <c r="U691" s="3">
        <v>14.561400000000001</v>
      </c>
      <c r="V691" s="2">
        <f>salestable[[#This Row],[Sales]] * (1 - salestable[[#This Row],[Discount]])</f>
        <v>104.01</v>
      </c>
      <c r="W691" s="2">
        <f>salestable[[#This Row],[Sales]] * salestable[[#This Row],[Discount]]</f>
        <v>0</v>
      </c>
      <c r="X691">
        <f>YEAR(salestable[[#This Row],[Order Date]])</f>
        <v>2014</v>
      </c>
      <c r="Y691" t="str">
        <f>TEXT(salestable[[#This Row],[Order Date]],"MMMM")</f>
        <v>June</v>
      </c>
      <c r="Z691" t="str">
        <f>"Q"&amp;ROUNDUP(MONTH(salestable[[#This Row],[Order Date]])/3,0)</f>
        <v>Q2</v>
      </c>
      <c r="AA691" t="str">
        <f>TEXT(salestable[[#This Row],[Order Date]], "ddd")</f>
        <v>Sat</v>
      </c>
    </row>
    <row r="692" spans="1:27"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s="3">
        <v>1</v>
      </c>
      <c r="T692" s="4">
        <v>0</v>
      </c>
      <c r="U692" s="3">
        <v>74.053200000000004</v>
      </c>
      <c r="V692" s="2">
        <f>salestable[[#This Row],[Sales]] * (1 - salestable[[#This Row],[Discount]])</f>
        <v>284.82</v>
      </c>
      <c r="W692" s="2">
        <f>salestable[[#This Row],[Sales]] * salestable[[#This Row],[Discount]]</f>
        <v>0</v>
      </c>
      <c r="X692">
        <f>YEAR(salestable[[#This Row],[Order Date]])</f>
        <v>2014</v>
      </c>
      <c r="Y692" t="str">
        <f>TEXT(salestable[[#This Row],[Order Date]],"MMMM")</f>
        <v>June</v>
      </c>
      <c r="Z692" t="str">
        <f>"Q"&amp;ROUNDUP(MONTH(salestable[[#This Row],[Order Date]])/3,0)</f>
        <v>Q2</v>
      </c>
      <c r="AA692" t="str">
        <f>TEXT(salestable[[#This Row],[Order Date]], "ddd")</f>
        <v>Sat</v>
      </c>
    </row>
    <row r="693" spans="1:27"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s="3">
        <v>3</v>
      </c>
      <c r="T693" s="4">
        <v>0</v>
      </c>
      <c r="U693" s="3">
        <v>10.315200000000001</v>
      </c>
      <c r="V693" s="2">
        <f>salestable[[#This Row],[Sales]] * (1 - salestable[[#This Row],[Discount]])</f>
        <v>36.840000000000003</v>
      </c>
      <c r="W693" s="2">
        <f>salestable[[#This Row],[Sales]] * salestable[[#This Row],[Discount]]</f>
        <v>0</v>
      </c>
      <c r="X693">
        <f>YEAR(salestable[[#This Row],[Order Date]])</f>
        <v>2014</v>
      </c>
      <c r="Y693" t="str">
        <f>TEXT(salestable[[#This Row],[Order Date]],"MMMM")</f>
        <v>June</v>
      </c>
      <c r="Z693" t="str">
        <f>"Q"&amp;ROUNDUP(MONTH(salestable[[#This Row],[Order Date]])/3,0)</f>
        <v>Q2</v>
      </c>
      <c r="AA693" t="str">
        <f>TEXT(salestable[[#This Row],[Order Date]], "ddd")</f>
        <v>Sat</v>
      </c>
    </row>
    <row r="694" spans="1:27"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s="3">
        <v>1</v>
      </c>
      <c r="T694" s="4">
        <v>0</v>
      </c>
      <c r="U694" s="3">
        <v>24.936</v>
      </c>
      <c r="V694" s="2">
        <f>salestable[[#This Row],[Sales]] * (1 - salestable[[#This Row],[Discount]])</f>
        <v>166.24</v>
      </c>
      <c r="W694" s="2">
        <f>salestable[[#This Row],[Sales]] * salestable[[#This Row],[Discount]]</f>
        <v>0</v>
      </c>
      <c r="X694">
        <f>YEAR(salestable[[#This Row],[Order Date]])</f>
        <v>2015</v>
      </c>
      <c r="Y694" t="str">
        <f>TEXT(salestable[[#This Row],[Order Date]],"MMMM")</f>
        <v>March</v>
      </c>
      <c r="Z694" t="str">
        <f>"Q"&amp;ROUNDUP(MONTH(salestable[[#This Row],[Order Date]])/3,0)</f>
        <v>Q1</v>
      </c>
      <c r="AA694" t="str">
        <f>TEXT(salestable[[#This Row],[Order Date]], "ddd")</f>
        <v>Sat</v>
      </c>
    </row>
    <row r="695" spans="1:27"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s="3">
        <v>5</v>
      </c>
      <c r="T695" s="4">
        <v>0</v>
      </c>
      <c r="U695" s="3">
        <v>16.032</v>
      </c>
      <c r="V695" s="2">
        <f>salestable[[#This Row],[Sales]] * (1 - salestable[[#This Row],[Discount]])</f>
        <v>33.4</v>
      </c>
      <c r="W695" s="2">
        <f>salestable[[#This Row],[Sales]] * salestable[[#This Row],[Discount]]</f>
        <v>0</v>
      </c>
      <c r="X695">
        <f>YEAR(salestable[[#This Row],[Order Date]])</f>
        <v>2015</v>
      </c>
      <c r="Y695" t="str">
        <f>TEXT(salestable[[#This Row],[Order Date]],"MMMM")</f>
        <v>March</v>
      </c>
      <c r="Z695" t="str">
        <f>"Q"&amp;ROUNDUP(MONTH(salestable[[#This Row],[Order Date]])/3,0)</f>
        <v>Q1</v>
      </c>
      <c r="AA695" t="str">
        <f>TEXT(salestable[[#This Row],[Order Date]], "ddd")</f>
        <v>Sat</v>
      </c>
    </row>
    <row r="696" spans="1:27"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s="3">
        <v>8</v>
      </c>
      <c r="T696" s="4">
        <v>0.2</v>
      </c>
      <c r="U696" s="3">
        <v>17.348800000000001</v>
      </c>
      <c r="V696" s="2">
        <f>salestable[[#This Row],[Sales]] * (1 - salestable[[#This Row],[Discount]])</f>
        <v>158.61760000000001</v>
      </c>
      <c r="W696" s="2">
        <f>salestable[[#This Row],[Sales]] * salestable[[#This Row],[Discount]]</f>
        <v>39.654400000000003</v>
      </c>
      <c r="X696">
        <f>YEAR(salestable[[#This Row],[Order Date]])</f>
        <v>2015</v>
      </c>
      <c r="Y696" t="str">
        <f>TEXT(salestable[[#This Row],[Order Date]],"MMMM")</f>
        <v>May</v>
      </c>
      <c r="Z696" t="str">
        <f>"Q"&amp;ROUNDUP(MONTH(salestable[[#This Row],[Order Date]])/3,0)</f>
        <v>Q2</v>
      </c>
      <c r="AA696" t="str">
        <f>TEXT(salestable[[#This Row],[Order Date]], "ddd")</f>
        <v>Thu</v>
      </c>
    </row>
    <row r="697" spans="1:27"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s="3">
        <v>4</v>
      </c>
      <c r="T697" s="4">
        <v>0.2</v>
      </c>
      <c r="U697" s="3">
        <v>17.760000000000002</v>
      </c>
      <c r="V697" s="2">
        <f>salestable[[#This Row],[Sales]] * (1 - salestable[[#This Row],[Discount]])</f>
        <v>37.887999999999998</v>
      </c>
      <c r="W697" s="2">
        <f>salestable[[#This Row],[Sales]] * salestable[[#This Row],[Discount]]</f>
        <v>9.4719999999999995</v>
      </c>
      <c r="X697">
        <f>YEAR(salestable[[#This Row],[Order Date]])</f>
        <v>2015</v>
      </c>
      <c r="Y697" t="str">
        <f>TEXT(salestable[[#This Row],[Order Date]],"MMMM")</f>
        <v>May</v>
      </c>
      <c r="Z697" t="str">
        <f>"Q"&amp;ROUNDUP(MONTH(salestable[[#This Row],[Order Date]])/3,0)</f>
        <v>Q2</v>
      </c>
      <c r="AA697" t="str">
        <f>TEXT(salestable[[#This Row],[Order Date]], "ddd")</f>
        <v>Thu</v>
      </c>
    </row>
    <row r="698" spans="1:27"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s="3">
        <v>7</v>
      </c>
      <c r="T698" s="4">
        <v>0.2</v>
      </c>
      <c r="U698" s="3">
        <v>62.807499999999997</v>
      </c>
      <c r="V698" s="2">
        <f>salestable[[#This Row],[Sales]] * (1 - salestable[[#This Row],[Discount]])</f>
        <v>160.78720000000001</v>
      </c>
      <c r="W698" s="2">
        <f>salestable[[#This Row],[Sales]] * salestable[[#This Row],[Discount]]</f>
        <v>40.196800000000003</v>
      </c>
      <c r="X698">
        <f>YEAR(salestable[[#This Row],[Order Date]])</f>
        <v>2015</v>
      </c>
      <c r="Y698" t="str">
        <f>TEXT(salestable[[#This Row],[Order Date]],"MMMM")</f>
        <v>May</v>
      </c>
      <c r="Z698" t="str">
        <f>"Q"&amp;ROUNDUP(MONTH(salestable[[#This Row],[Order Date]])/3,0)</f>
        <v>Q2</v>
      </c>
      <c r="AA698" t="str">
        <f>TEXT(salestable[[#This Row],[Order Date]], "ddd")</f>
        <v>Thu</v>
      </c>
    </row>
    <row r="699" spans="1:27"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s="3">
        <v>4</v>
      </c>
      <c r="T699" s="4">
        <v>0.2</v>
      </c>
      <c r="U699" s="3">
        <v>31.751200000000001</v>
      </c>
      <c r="V699" s="2">
        <f>salestable[[#This Row],[Sales]] * (1 - salestable[[#This Row],[Discount]])</f>
        <v>78.156800000000004</v>
      </c>
      <c r="W699" s="2">
        <f>salestable[[#This Row],[Sales]] * salestable[[#This Row],[Discount]]</f>
        <v>19.539200000000001</v>
      </c>
      <c r="X699">
        <f>YEAR(salestable[[#This Row],[Order Date]])</f>
        <v>2015</v>
      </c>
      <c r="Y699" t="str">
        <f>TEXT(salestable[[#This Row],[Order Date]],"MMMM")</f>
        <v>May</v>
      </c>
      <c r="Z699" t="str">
        <f>"Q"&amp;ROUNDUP(MONTH(salestable[[#This Row],[Order Date]])/3,0)</f>
        <v>Q2</v>
      </c>
      <c r="AA699" t="str">
        <f>TEXT(salestable[[#This Row],[Order Date]], "ddd")</f>
        <v>Thu</v>
      </c>
    </row>
    <row r="700" spans="1:27"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s="3">
        <v>1</v>
      </c>
      <c r="T700" s="4">
        <v>0.2</v>
      </c>
      <c r="U700" s="3">
        <v>0.80879999999999996</v>
      </c>
      <c r="V700" s="2">
        <f>salestable[[#This Row],[Sales]] * (1 - salestable[[#This Row],[Discount]])</f>
        <v>2.1568000000000001</v>
      </c>
      <c r="W700" s="2">
        <f>salestable[[#This Row],[Sales]] * salestable[[#This Row],[Discount]]</f>
        <v>0.53920000000000001</v>
      </c>
      <c r="X700">
        <f>YEAR(salestable[[#This Row],[Order Date]])</f>
        <v>2015</v>
      </c>
      <c r="Y700" t="str">
        <f>TEXT(salestable[[#This Row],[Order Date]],"MMMM")</f>
        <v>May</v>
      </c>
      <c r="Z700" t="str">
        <f>"Q"&amp;ROUNDUP(MONTH(salestable[[#This Row],[Order Date]])/3,0)</f>
        <v>Q2</v>
      </c>
      <c r="AA700" t="str">
        <f>TEXT(salestable[[#This Row],[Order Date]], "ddd")</f>
        <v>Thu</v>
      </c>
    </row>
    <row r="701" spans="1:27"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s="3">
        <v>2</v>
      </c>
      <c r="T701" s="4">
        <v>0.7</v>
      </c>
      <c r="U701" s="3">
        <v>-13.6312</v>
      </c>
      <c r="V701" s="2">
        <f>salestable[[#This Row],[Sales]] * (1 - salestable[[#This Row],[Discount]])</f>
        <v>5.5764000000000014</v>
      </c>
      <c r="W701" s="2">
        <f>salestable[[#This Row],[Sales]] * salestable[[#This Row],[Discount]]</f>
        <v>13.0116</v>
      </c>
      <c r="X701">
        <f>YEAR(salestable[[#This Row],[Order Date]])</f>
        <v>2015</v>
      </c>
      <c r="Y701" t="str">
        <f>TEXT(salestable[[#This Row],[Order Date]],"MMMM")</f>
        <v>May</v>
      </c>
      <c r="Z701" t="str">
        <f>"Q"&amp;ROUNDUP(MONTH(salestable[[#This Row],[Order Date]])/3,0)</f>
        <v>Q2</v>
      </c>
      <c r="AA701" t="str">
        <f>TEXT(salestable[[#This Row],[Order Date]], "ddd")</f>
        <v>Thu</v>
      </c>
    </row>
    <row r="702" spans="1:27"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s="3">
        <v>3</v>
      </c>
      <c r="T702" s="4">
        <v>0.7</v>
      </c>
      <c r="U702" s="3">
        <v>-3.4272</v>
      </c>
      <c r="V702" s="2">
        <f>salestable[[#This Row],[Sales]] * (1 - salestable[[#This Row],[Discount]])</f>
        <v>1.4688000000000001</v>
      </c>
      <c r="W702" s="2">
        <f>salestable[[#This Row],[Sales]] * salestable[[#This Row],[Discount]]</f>
        <v>3.4271999999999996</v>
      </c>
      <c r="X702">
        <f>YEAR(salestable[[#This Row],[Order Date]])</f>
        <v>2015</v>
      </c>
      <c r="Y702" t="str">
        <f>TEXT(salestable[[#This Row],[Order Date]],"MMMM")</f>
        <v>May</v>
      </c>
      <c r="Z702" t="str">
        <f>"Q"&amp;ROUNDUP(MONTH(salestable[[#This Row],[Order Date]])/3,0)</f>
        <v>Q2</v>
      </c>
      <c r="AA702" t="str">
        <f>TEXT(salestable[[#This Row],[Order Date]], "ddd")</f>
        <v>Thu</v>
      </c>
    </row>
    <row r="703" spans="1:27"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s="3">
        <v>3</v>
      </c>
      <c r="T703" s="4">
        <v>0.2</v>
      </c>
      <c r="U703" s="3">
        <v>4.1448</v>
      </c>
      <c r="V703" s="2">
        <f>salestable[[#This Row],[Sales]] * (1 - salestable[[#This Row],[Discount]])</f>
        <v>12.057600000000001</v>
      </c>
      <c r="W703" s="2">
        <f>salestable[[#This Row],[Sales]] * salestable[[#This Row],[Discount]]</f>
        <v>3.0144000000000002</v>
      </c>
      <c r="X703">
        <f>YEAR(salestable[[#This Row],[Order Date]])</f>
        <v>2017</v>
      </c>
      <c r="Y703" t="str">
        <f>TEXT(salestable[[#This Row],[Order Date]],"MMMM")</f>
        <v>September</v>
      </c>
      <c r="Z703" t="str">
        <f>"Q"&amp;ROUNDUP(MONTH(salestable[[#This Row],[Order Date]])/3,0)</f>
        <v>Q3</v>
      </c>
      <c r="AA703" t="str">
        <f>TEXT(salestable[[#This Row],[Order Date]], "ddd")</f>
        <v>Sat</v>
      </c>
    </row>
    <row r="704" spans="1:27"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s="3">
        <v>3</v>
      </c>
      <c r="T704" s="4">
        <v>0</v>
      </c>
      <c r="U704" s="3">
        <v>35.679600000000001</v>
      </c>
      <c r="V704" s="2">
        <f>salestable[[#This Row],[Sales]] * (1 - salestable[[#This Row],[Discount]])</f>
        <v>209.88</v>
      </c>
      <c r="W704" s="2">
        <f>salestable[[#This Row],[Sales]] * salestable[[#This Row],[Discount]]</f>
        <v>0</v>
      </c>
      <c r="X704">
        <f>YEAR(salestable[[#This Row],[Order Date]])</f>
        <v>2016</v>
      </c>
      <c r="Y704" t="str">
        <f>TEXT(salestable[[#This Row],[Order Date]],"MMMM")</f>
        <v>November</v>
      </c>
      <c r="Z704" t="str">
        <f>"Q"&amp;ROUNDUP(MONTH(salestable[[#This Row],[Order Date]])/3,0)</f>
        <v>Q4</v>
      </c>
      <c r="AA704" t="str">
        <f>TEXT(salestable[[#This Row],[Order Date]], "ddd")</f>
        <v>Fri</v>
      </c>
    </row>
    <row r="705" spans="1:27"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s="3">
        <v>3</v>
      </c>
      <c r="T705" s="4">
        <v>0.2</v>
      </c>
      <c r="U705" s="3">
        <v>-13.871700000000001</v>
      </c>
      <c r="V705" s="2">
        <f>salestable[[#This Row],[Sales]] * (1 - salestable[[#This Row],[Discount]])</f>
        <v>295.92959999999999</v>
      </c>
      <c r="W705" s="2">
        <f>salestable[[#This Row],[Sales]] * salestable[[#This Row],[Discount]]</f>
        <v>73.982399999999998</v>
      </c>
      <c r="X705">
        <f>YEAR(salestable[[#This Row],[Order Date]])</f>
        <v>2015</v>
      </c>
      <c r="Y705" t="str">
        <f>TEXT(salestable[[#This Row],[Order Date]],"MMMM")</f>
        <v>April</v>
      </c>
      <c r="Z705" t="str">
        <f>"Q"&amp;ROUNDUP(MONTH(salestable[[#This Row],[Order Date]])/3,0)</f>
        <v>Q2</v>
      </c>
      <c r="AA705" t="str">
        <f>TEXT(salestable[[#This Row],[Order Date]], "ddd")</f>
        <v>Thu</v>
      </c>
    </row>
    <row r="706" spans="1:27"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s="3">
        <v>2</v>
      </c>
      <c r="T706" s="4">
        <v>0.2</v>
      </c>
      <c r="U706" s="3">
        <v>3.6288</v>
      </c>
      <c r="V706" s="2">
        <f>salestable[[#This Row],[Sales]] * (1 - salestable[[#This Row],[Discount]])</f>
        <v>8.2944000000000013</v>
      </c>
      <c r="W706" s="2">
        <f>salestable[[#This Row],[Sales]] * salestable[[#This Row],[Discount]]</f>
        <v>2.0736000000000003</v>
      </c>
      <c r="X706">
        <f>YEAR(salestable[[#This Row],[Order Date]])</f>
        <v>2014</v>
      </c>
      <c r="Y706" t="str">
        <f>TEXT(salestable[[#This Row],[Order Date]],"MMMM")</f>
        <v>September</v>
      </c>
      <c r="Z706" t="str">
        <f>"Q"&amp;ROUNDUP(MONTH(salestable[[#This Row],[Order Date]])/3,0)</f>
        <v>Q3</v>
      </c>
      <c r="AA706" t="str">
        <f>TEXT(salestable[[#This Row],[Order Date]], "ddd")</f>
        <v>Fri</v>
      </c>
    </row>
    <row r="707" spans="1:27"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s="3">
        <v>5</v>
      </c>
      <c r="T707" s="4">
        <v>0.2</v>
      </c>
      <c r="U707" s="3">
        <v>18.769500000000001</v>
      </c>
      <c r="V707" s="2">
        <f>salestable[[#This Row],[Sales]] * (1 - salestable[[#This Row],[Discount]])</f>
        <v>133.47200000000001</v>
      </c>
      <c r="W707" s="2">
        <f>salestable[[#This Row],[Sales]] * salestable[[#This Row],[Discount]]</f>
        <v>33.368000000000002</v>
      </c>
      <c r="X707">
        <f>YEAR(salestable[[#This Row],[Order Date]])</f>
        <v>2014</v>
      </c>
      <c r="Y707" t="str">
        <f>TEXT(salestable[[#This Row],[Order Date]],"MMMM")</f>
        <v>September</v>
      </c>
      <c r="Z707" t="str">
        <f>"Q"&amp;ROUNDUP(MONTH(salestable[[#This Row],[Order Date]])/3,0)</f>
        <v>Q3</v>
      </c>
      <c r="AA707" t="str">
        <f>TEXT(salestable[[#This Row],[Order Date]], "ddd")</f>
        <v>Fri</v>
      </c>
    </row>
    <row r="708" spans="1:27"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s="3">
        <v>1</v>
      </c>
      <c r="T708" s="4">
        <v>0.2</v>
      </c>
      <c r="U708" s="3">
        <v>2.2824</v>
      </c>
      <c r="V708" s="2">
        <f>salestable[[#This Row],[Sales]] * (1 - salestable[[#This Row],[Discount]])</f>
        <v>12.172800000000001</v>
      </c>
      <c r="W708" s="2">
        <f>salestable[[#This Row],[Sales]] * salestable[[#This Row],[Discount]]</f>
        <v>3.0432000000000001</v>
      </c>
      <c r="X708">
        <f>YEAR(salestable[[#This Row],[Order Date]])</f>
        <v>2014</v>
      </c>
      <c r="Y708" t="str">
        <f>TEXT(salestable[[#This Row],[Order Date]],"MMMM")</f>
        <v>September</v>
      </c>
      <c r="Z708" t="str">
        <f>"Q"&amp;ROUNDUP(MONTH(salestable[[#This Row],[Order Date]])/3,0)</f>
        <v>Q3</v>
      </c>
      <c r="AA708" t="str">
        <f>TEXT(salestable[[#This Row],[Order Date]], "ddd")</f>
        <v>Fri</v>
      </c>
    </row>
    <row r="709" spans="1:27"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s="3">
        <v>4</v>
      </c>
      <c r="T709" s="4">
        <v>0</v>
      </c>
      <c r="U709" s="3">
        <v>52.782400000000003</v>
      </c>
      <c r="V709" s="2">
        <f>salestable[[#This Row],[Sales]] * (1 - salestable[[#This Row],[Discount]])</f>
        <v>119.96</v>
      </c>
      <c r="W709" s="2">
        <f>salestable[[#This Row],[Sales]] * salestable[[#This Row],[Discount]]</f>
        <v>0</v>
      </c>
      <c r="X709">
        <f>YEAR(salestable[[#This Row],[Order Date]])</f>
        <v>2014</v>
      </c>
      <c r="Y709" t="str">
        <f>TEXT(salestable[[#This Row],[Order Date]],"MMMM")</f>
        <v>December</v>
      </c>
      <c r="Z709" t="str">
        <f>"Q"&amp;ROUNDUP(MONTH(salestable[[#This Row],[Order Date]])/3,0)</f>
        <v>Q4</v>
      </c>
      <c r="AA709" t="str">
        <f>TEXT(salestable[[#This Row],[Order Date]], "ddd")</f>
        <v>Tue</v>
      </c>
    </row>
    <row r="710" spans="1:27"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s="3">
        <v>5</v>
      </c>
      <c r="T710" s="4">
        <v>0.2</v>
      </c>
      <c r="U710" s="3">
        <v>-110.49</v>
      </c>
      <c r="V710" s="2">
        <f>salestable[[#This Row],[Sales]] * (1 - salestable[[#This Row],[Discount]])</f>
        <v>707.13599999999997</v>
      </c>
      <c r="W710" s="2">
        <f>salestable[[#This Row],[Sales]] * salestable[[#This Row],[Discount]]</f>
        <v>176.78399999999999</v>
      </c>
      <c r="X710">
        <f>YEAR(salestable[[#This Row],[Order Date]])</f>
        <v>2014</v>
      </c>
      <c r="Y710" t="str">
        <f>TEXT(salestable[[#This Row],[Order Date]],"MMMM")</f>
        <v>December</v>
      </c>
      <c r="Z710" t="str">
        <f>"Q"&amp;ROUNDUP(MONTH(salestable[[#This Row],[Order Date]])/3,0)</f>
        <v>Q4</v>
      </c>
      <c r="AA710" t="str">
        <f>TEXT(salestable[[#This Row],[Order Date]], "ddd")</f>
        <v>Tue</v>
      </c>
    </row>
    <row r="711" spans="1:27"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s="3">
        <v>8</v>
      </c>
      <c r="T711" s="4">
        <v>0.2</v>
      </c>
      <c r="U711" s="3">
        <v>15.768000000000001</v>
      </c>
      <c r="V711" s="2">
        <f>salestable[[#This Row],[Sales]] * (1 - salestable[[#This Row],[Discount]])</f>
        <v>37.375999999999998</v>
      </c>
      <c r="W711" s="2">
        <f>salestable[[#This Row],[Sales]] * salestable[[#This Row],[Discount]]</f>
        <v>9.3439999999999994</v>
      </c>
      <c r="X711">
        <f>YEAR(salestable[[#This Row],[Order Date]])</f>
        <v>2014</v>
      </c>
      <c r="Y711" t="str">
        <f>TEXT(salestable[[#This Row],[Order Date]],"MMMM")</f>
        <v>December</v>
      </c>
      <c r="Z711" t="str">
        <f>"Q"&amp;ROUNDUP(MONTH(salestable[[#This Row],[Order Date]])/3,0)</f>
        <v>Q4</v>
      </c>
      <c r="AA711" t="str">
        <f>TEXT(salestable[[#This Row],[Order Date]], "ddd")</f>
        <v>Tue</v>
      </c>
    </row>
    <row r="712" spans="1:27"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s="3">
        <v>1</v>
      </c>
      <c r="T712" s="4">
        <v>0</v>
      </c>
      <c r="U712" s="3">
        <v>26.630400000000002</v>
      </c>
      <c r="V712" s="2">
        <f>salestable[[#This Row],[Sales]] * (1 - salestable[[#This Row],[Discount]])</f>
        <v>55.48</v>
      </c>
      <c r="W712" s="2">
        <f>salestable[[#This Row],[Sales]] * salestable[[#This Row],[Discount]]</f>
        <v>0</v>
      </c>
      <c r="X712">
        <f>YEAR(salestable[[#This Row],[Order Date]])</f>
        <v>2014</v>
      </c>
      <c r="Y712" t="str">
        <f>TEXT(salestable[[#This Row],[Order Date]],"MMMM")</f>
        <v>April</v>
      </c>
      <c r="Z712" t="str">
        <f>"Q"&amp;ROUNDUP(MONTH(salestable[[#This Row],[Order Date]])/3,0)</f>
        <v>Q2</v>
      </c>
      <c r="AA712" t="str">
        <f>TEXT(salestable[[#This Row],[Order Date]], "ddd")</f>
        <v>Sat</v>
      </c>
    </row>
    <row r="713" spans="1:27"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s="3">
        <v>4</v>
      </c>
      <c r="T713" s="4">
        <v>0.2</v>
      </c>
      <c r="U713" s="3">
        <v>8.8623999999999992</v>
      </c>
      <c r="V713" s="2">
        <f>salestable[[#This Row],[Sales]] * (1 - salestable[[#This Row],[Discount]])</f>
        <v>19.558400000000002</v>
      </c>
      <c r="W713" s="2">
        <f>salestable[[#This Row],[Sales]] * salestable[[#This Row],[Discount]]</f>
        <v>4.8896000000000006</v>
      </c>
      <c r="X713">
        <f>YEAR(salestable[[#This Row],[Order Date]])</f>
        <v>2017</v>
      </c>
      <c r="Y713" t="str">
        <f>TEXT(salestable[[#This Row],[Order Date]],"MMMM")</f>
        <v>September</v>
      </c>
      <c r="Z713" t="str">
        <f>"Q"&amp;ROUNDUP(MONTH(salestable[[#This Row],[Order Date]])/3,0)</f>
        <v>Q3</v>
      </c>
      <c r="AA713" t="str">
        <f>TEXT(salestable[[#This Row],[Order Date]], "ddd")</f>
        <v>Sun</v>
      </c>
    </row>
    <row r="714" spans="1:27"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s="3">
        <v>6</v>
      </c>
      <c r="T714" s="4">
        <v>0</v>
      </c>
      <c r="U714" s="3">
        <v>109.7226</v>
      </c>
      <c r="V714" s="2">
        <f>salestable[[#This Row],[Sales]] * (1 - salestable[[#This Row],[Discount]])</f>
        <v>281.33999999999997</v>
      </c>
      <c r="W714" s="2">
        <f>salestable[[#This Row],[Sales]] * salestable[[#This Row],[Discount]]</f>
        <v>0</v>
      </c>
      <c r="X714">
        <f>YEAR(salestable[[#This Row],[Order Date]])</f>
        <v>2017</v>
      </c>
      <c r="Y714" t="str">
        <f>TEXT(salestable[[#This Row],[Order Date]],"MMMM")</f>
        <v>May</v>
      </c>
      <c r="Z714" t="str">
        <f>"Q"&amp;ROUNDUP(MONTH(salestable[[#This Row],[Order Date]])/3,0)</f>
        <v>Q2</v>
      </c>
      <c r="AA714" t="str">
        <f>TEXT(salestable[[#This Row],[Order Date]], "ddd")</f>
        <v>Fri</v>
      </c>
    </row>
    <row r="715" spans="1:27"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s="3">
        <v>2</v>
      </c>
      <c r="T715" s="4">
        <v>0</v>
      </c>
      <c r="U715" s="3">
        <v>89.3142</v>
      </c>
      <c r="V715" s="2">
        <f>salestable[[#This Row],[Sales]] * (1 - salestable[[#This Row],[Discount]])</f>
        <v>307.98</v>
      </c>
      <c r="W715" s="2">
        <f>salestable[[#This Row],[Sales]] * salestable[[#This Row],[Discount]]</f>
        <v>0</v>
      </c>
      <c r="X715">
        <f>YEAR(salestable[[#This Row],[Order Date]])</f>
        <v>2017</v>
      </c>
      <c r="Y715" t="str">
        <f>TEXT(salestable[[#This Row],[Order Date]],"MMMM")</f>
        <v>May</v>
      </c>
      <c r="Z715" t="str">
        <f>"Q"&amp;ROUNDUP(MONTH(salestable[[#This Row],[Order Date]])/3,0)</f>
        <v>Q2</v>
      </c>
      <c r="AA715" t="str">
        <f>TEXT(salestable[[#This Row],[Order Date]], "ddd")</f>
        <v>Fri</v>
      </c>
    </row>
    <row r="716" spans="1:27"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s="3">
        <v>3</v>
      </c>
      <c r="T716" s="4">
        <v>0</v>
      </c>
      <c r="U716" s="3">
        <v>113.98860000000001</v>
      </c>
      <c r="V716" s="2">
        <f>salestable[[#This Row],[Sales]] * (1 - salestable[[#This Row],[Discount]])</f>
        <v>299.97000000000003</v>
      </c>
      <c r="W716" s="2">
        <f>salestable[[#This Row],[Sales]] * salestable[[#This Row],[Discount]]</f>
        <v>0</v>
      </c>
      <c r="X716">
        <f>YEAR(salestable[[#This Row],[Order Date]])</f>
        <v>2017</v>
      </c>
      <c r="Y716" t="str">
        <f>TEXT(salestable[[#This Row],[Order Date]],"MMMM")</f>
        <v>May</v>
      </c>
      <c r="Z716" t="str">
        <f>"Q"&amp;ROUNDUP(MONTH(salestable[[#This Row],[Order Date]])/3,0)</f>
        <v>Q2</v>
      </c>
      <c r="AA716" t="str">
        <f>TEXT(salestable[[#This Row],[Order Date]], "ddd")</f>
        <v>Fri</v>
      </c>
    </row>
    <row r="717" spans="1:27"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s="3">
        <v>5</v>
      </c>
      <c r="T717" s="4">
        <v>0.2</v>
      </c>
      <c r="U717" s="3">
        <v>6.9720000000000004</v>
      </c>
      <c r="V717" s="2">
        <f>salestable[[#This Row],[Sales]] * (1 - salestable[[#This Row],[Discount]])</f>
        <v>15.936000000000002</v>
      </c>
      <c r="W717" s="2">
        <f>salestable[[#This Row],[Sales]] * salestable[[#This Row],[Discount]]</f>
        <v>3.9840000000000004</v>
      </c>
      <c r="X717">
        <f>YEAR(salestable[[#This Row],[Order Date]])</f>
        <v>2014</v>
      </c>
      <c r="Y717" t="str">
        <f>TEXT(salestable[[#This Row],[Order Date]],"MMMM")</f>
        <v>July</v>
      </c>
      <c r="Z717" t="str">
        <f>"Q"&amp;ROUNDUP(MONTH(salestable[[#This Row],[Order Date]])/3,0)</f>
        <v>Q3</v>
      </c>
      <c r="AA717" t="str">
        <f>TEXT(salestable[[#This Row],[Order Date]], "ddd")</f>
        <v>Tue</v>
      </c>
    </row>
    <row r="718" spans="1:27"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s="3">
        <v>2</v>
      </c>
      <c r="T718" s="4">
        <v>0</v>
      </c>
      <c r="U718" s="3">
        <v>3.0813999999999999</v>
      </c>
      <c r="V718" s="2">
        <f>salestable[[#This Row],[Sales]] * (1 - salestable[[#This Row],[Discount]])</f>
        <v>9.94</v>
      </c>
      <c r="W718" s="2">
        <f>salestable[[#This Row],[Sales]] * salestable[[#This Row],[Discount]]</f>
        <v>0</v>
      </c>
      <c r="X718">
        <f>YEAR(salestable[[#This Row],[Order Date]])</f>
        <v>2014</v>
      </c>
      <c r="Y718" t="str">
        <f>TEXT(salestable[[#This Row],[Order Date]],"MMMM")</f>
        <v>January</v>
      </c>
      <c r="Z718" t="str">
        <f>"Q"&amp;ROUNDUP(MONTH(salestable[[#This Row],[Order Date]])/3,0)</f>
        <v>Q1</v>
      </c>
      <c r="AA718" t="str">
        <f>TEXT(salestable[[#This Row],[Order Date]], "ddd")</f>
        <v>Sat</v>
      </c>
    </row>
    <row r="719" spans="1:27"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s="3">
        <v>3</v>
      </c>
      <c r="T719" s="4">
        <v>0.2</v>
      </c>
      <c r="U719" s="3">
        <v>24.4758</v>
      </c>
      <c r="V719" s="2">
        <f>salestable[[#This Row],[Sales]] * (1 - salestable[[#This Row],[Discount]])</f>
        <v>82.444800000000001</v>
      </c>
      <c r="W719" s="2">
        <f>salestable[[#This Row],[Sales]] * salestable[[#This Row],[Discount]]</f>
        <v>20.6112</v>
      </c>
      <c r="X719">
        <f>YEAR(salestable[[#This Row],[Order Date]])</f>
        <v>2017</v>
      </c>
      <c r="Y719" t="str">
        <f>TEXT(salestable[[#This Row],[Order Date]],"MMMM")</f>
        <v>September</v>
      </c>
      <c r="Z719" t="str">
        <f>"Q"&amp;ROUNDUP(MONTH(salestable[[#This Row],[Order Date]])/3,0)</f>
        <v>Q3</v>
      </c>
      <c r="AA719" t="str">
        <f>TEXT(salestable[[#This Row],[Order Date]], "ddd")</f>
        <v>Sun</v>
      </c>
    </row>
    <row r="720" spans="1:27"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s="3">
        <v>3</v>
      </c>
      <c r="T720" s="4">
        <v>0.2</v>
      </c>
      <c r="U720" s="3">
        <v>19.4376</v>
      </c>
      <c r="V720" s="2">
        <f>salestable[[#This Row],[Sales]] * (1 - salestable[[#This Row],[Discount]])</f>
        <v>47.846400000000003</v>
      </c>
      <c r="W720" s="2">
        <f>salestable[[#This Row],[Sales]] * salestable[[#This Row],[Discount]]</f>
        <v>11.961600000000001</v>
      </c>
      <c r="X720">
        <f>YEAR(salestable[[#This Row],[Order Date]])</f>
        <v>2014</v>
      </c>
      <c r="Y720" t="str">
        <f>TEXT(salestable[[#This Row],[Order Date]],"MMMM")</f>
        <v>June</v>
      </c>
      <c r="Z720" t="str">
        <f>"Q"&amp;ROUNDUP(MONTH(salestable[[#This Row],[Order Date]])/3,0)</f>
        <v>Q2</v>
      </c>
      <c r="AA720" t="str">
        <f>TEXT(salestable[[#This Row],[Order Date]], "ddd")</f>
        <v>Mon</v>
      </c>
    </row>
    <row r="721" spans="1:27"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s="3">
        <v>6</v>
      </c>
      <c r="T721" s="4">
        <v>0</v>
      </c>
      <c r="U721" s="3">
        <v>21.995999999999999</v>
      </c>
      <c r="V721" s="2">
        <f>salestable[[#This Row],[Sales]] * (1 - salestable[[#This Row],[Discount]])</f>
        <v>73.319999999999993</v>
      </c>
      <c r="W721" s="2">
        <f>salestable[[#This Row],[Sales]] * salestable[[#This Row],[Discount]]</f>
        <v>0</v>
      </c>
      <c r="X721">
        <f>YEAR(salestable[[#This Row],[Order Date]])</f>
        <v>2014</v>
      </c>
      <c r="Y721" t="str">
        <f>TEXT(salestable[[#This Row],[Order Date]],"MMMM")</f>
        <v>June</v>
      </c>
      <c r="Z721" t="str">
        <f>"Q"&amp;ROUNDUP(MONTH(salestable[[#This Row],[Order Date]])/3,0)</f>
        <v>Q2</v>
      </c>
      <c r="AA721" t="str">
        <f>TEXT(salestable[[#This Row],[Order Date]], "ddd")</f>
        <v>Mon</v>
      </c>
    </row>
    <row r="722" spans="1:27"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s="3">
        <v>3</v>
      </c>
      <c r="T722" s="4">
        <v>0</v>
      </c>
      <c r="U722" s="3">
        <v>73.41</v>
      </c>
      <c r="V722" s="2">
        <f>salestable[[#This Row],[Sales]] * (1 - salestable[[#This Row],[Discount]])</f>
        <v>146.82</v>
      </c>
      <c r="W722" s="2">
        <f>salestable[[#This Row],[Sales]] * salestable[[#This Row],[Discount]]</f>
        <v>0</v>
      </c>
      <c r="X722">
        <f>YEAR(salestable[[#This Row],[Order Date]])</f>
        <v>2016</v>
      </c>
      <c r="Y722" t="str">
        <f>TEXT(salestable[[#This Row],[Order Date]],"MMMM")</f>
        <v>February</v>
      </c>
      <c r="Z722" t="str">
        <f>"Q"&amp;ROUNDUP(MONTH(salestable[[#This Row],[Order Date]])/3,0)</f>
        <v>Q1</v>
      </c>
      <c r="AA722" t="str">
        <f>TEXT(salestable[[#This Row],[Order Date]], "ddd")</f>
        <v>Sat</v>
      </c>
    </row>
    <row r="723" spans="1:27"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s="3">
        <v>3</v>
      </c>
      <c r="T723" s="4">
        <v>0</v>
      </c>
      <c r="U723" s="3">
        <v>231.41159999999999</v>
      </c>
      <c r="V723" s="2">
        <f>salestable[[#This Row],[Sales]] * (1 - salestable[[#This Row],[Discount]])</f>
        <v>1652.94</v>
      </c>
      <c r="W723" s="2">
        <f>salestable[[#This Row],[Sales]] * salestable[[#This Row],[Discount]]</f>
        <v>0</v>
      </c>
      <c r="X723">
        <f>YEAR(salestable[[#This Row],[Order Date]])</f>
        <v>2016</v>
      </c>
      <c r="Y723" t="str">
        <f>TEXT(salestable[[#This Row],[Order Date]],"MMMM")</f>
        <v>December</v>
      </c>
      <c r="Z723" t="str">
        <f>"Q"&amp;ROUNDUP(MONTH(salestable[[#This Row],[Order Date]])/3,0)</f>
        <v>Q4</v>
      </c>
      <c r="AA723" t="str">
        <f>TEXT(salestable[[#This Row],[Order Date]], "ddd")</f>
        <v>Thu</v>
      </c>
    </row>
    <row r="724" spans="1:27"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s="3">
        <v>3</v>
      </c>
      <c r="T724" s="4">
        <v>0</v>
      </c>
      <c r="U724" s="3">
        <v>80.019900000000007</v>
      </c>
      <c r="V724" s="2">
        <f>salestable[[#This Row],[Sales]] * (1 - salestable[[#This Row],[Discount]])</f>
        <v>296.37</v>
      </c>
      <c r="W724" s="2">
        <f>salestable[[#This Row],[Sales]] * salestable[[#This Row],[Discount]]</f>
        <v>0</v>
      </c>
      <c r="X724">
        <f>YEAR(salestable[[#This Row],[Order Date]])</f>
        <v>2016</v>
      </c>
      <c r="Y724" t="str">
        <f>TEXT(salestable[[#This Row],[Order Date]],"MMMM")</f>
        <v>December</v>
      </c>
      <c r="Z724" t="str">
        <f>"Q"&amp;ROUNDUP(MONTH(salestable[[#This Row],[Order Date]])/3,0)</f>
        <v>Q4</v>
      </c>
      <c r="AA724" t="str">
        <f>TEXT(salestable[[#This Row],[Order Date]], "ddd")</f>
        <v>Thu</v>
      </c>
    </row>
    <row r="725" spans="1:27"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s="3">
        <v>5</v>
      </c>
      <c r="T725" s="4">
        <v>0.2</v>
      </c>
      <c r="U725" s="3">
        <v>21.111999999999998</v>
      </c>
      <c r="V725" s="2">
        <f>salestable[[#This Row],[Sales]] * (1 - salestable[[#This Row],[Discount]])</f>
        <v>103.93599999999999</v>
      </c>
      <c r="W725" s="2">
        <f>salestable[[#This Row],[Sales]] * salestable[[#This Row],[Discount]]</f>
        <v>25.983999999999998</v>
      </c>
      <c r="X725">
        <f>YEAR(salestable[[#This Row],[Order Date]])</f>
        <v>2014</v>
      </c>
      <c r="Y725" t="str">
        <f>TEXT(salestable[[#This Row],[Order Date]],"MMMM")</f>
        <v>October</v>
      </c>
      <c r="Z725" t="str">
        <f>"Q"&amp;ROUNDUP(MONTH(salestable[[#This Row],[Order Date]])/3,0)</f>
        <v>Q4</v>
      </c>
      <c r="AA725" t="str">
        <f>TEXT(salestable[[#This Row],[Order Date]], "ddd")</f>
        <v>Tue</v>
      </c>
    </row>
    <row r="726" spans="1:27"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s="3">
        <v>7</v>
      </c>
      <c r="T726" s="4">
        <v>0.2</v>
      </c>
      <c r="U726" s="3">
        <v>5.1281999999999996</v>
      </c>
      <c r="V726" s="2">
        <f>salestable[[#This Row],[Sales]] * (1 - salestable[[#This Row],[Discount]])</f>
        <v>36.467200000000005</v>
      </c>
      <c r="W726" s="2">
        <f>salestable[[#This Row],[Sales]] * salestable[[#This Row],[Discount]]</f>
        <v>9.1168000000000013</v>
      </c>
      <c r="X726">
        <f>YEAR(salestable[[#This Row],[Order Date]])</f>
        <v>2016</v>
      </c>
      <c r="Y726" t="str">
        <f>TEXT(salestable[[#This Row],[Order Date]],"MMMM")</f>
        <v>July</v>
      </c>
      <c r="Z726" t="str">
        <f>"Q"&amp;ROUNDUP(MONTH(salestable[[#This Row],[Order Date]])/3,0)</f>
        <v>Q3</v>
      </c>
      <c r="AA726" t="str">
        <f>TEXT(salestable[[#This Row],[Order Date]], "ddd")</f>
        <v>Thu</v>
      </c>
    </row>
    <row r="727" spans="1:27"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s="3">
        <v>2</v>
      </c>
      <c r="T727" s="4">
        <v>0.2</v>
      </c>
      <c r="U727" s="3">
        <v>6.3684000000000003</v>
      </c>
      <c r="V727" s="2">
        <f>salestable[[#This Row],[Sales]] * (1 - salestable[[#This Row],[Discount]])</f>
        <v>14.054400000000001</v>
      </c>
      <c r="W727" s="2">
        <f>salestable[[#This Row],[Sales]] * salestable[[#This Row],[Discount]]</f>
        <v>3.5136000000000003</v>
      </c>
      <c r="X727">
        <f>YEAR(salestable[[#This Row],[Order Date]])</f>
        <v>2017</v>
      </c>
      <c r="Y727" t="str">
        <f>TEXT(salestable[[#This Row],[Order Date]],"MMMM")</f>
        <v>September</v>
      </c>
      <c r="Z727" t="str">
        <f>"Q"&amp;ROUNDUP(MONTH(salestable[[#This Row],[Order Date]])/3,0)</f>
        <v>Q3</v>
      </c>
      <c r="AA727" t="str">
        <f>TEXT(salestable[[#This Row],[Order Date]], "ddd")</f>
        <v>Sat</v>
      </c>
    </row>
    <row r="728" spans="1:27"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s="3">
        <v>1</v>
      </c>
      <c r="T728" s="4">
        <v>0.2</v>
      </c>
      <c r="U728" s="3">
        <v>5.5991999999999997</v>
      </c>
      <c r="V728" s="2">
        <f>salestable[[#This Row],[Sales]] * (1 - salestable[[#This Row],[Discount]])</f>
        <v>44.793599999999998</v>
      </c>
      <c r="W728" s="2">
        <f>salestable[[#This Row],[Sales]] * salestable[[#This Row],[Discount]]</f>
        <v>11.198399999999999</v>
      </c>
      <c r="X728">
        <f>YEAR(salestable[[#This Row],[Order Date]])</f>
        <v>2017</v>
      </c>
      <c r="Y728" t="str">
        <f>TEXT(salestable[[#This Row],[Order Date]],"MMMM")</f>
        <v>September</v>
      </c>
      <c r="Z728" t="str">
        <f>"Q"&amp;ROUNDUP(MONTH(salestable[[#This Row],[Order Date]])/3,0)</f>
        <v>Q3</v>
      </c>
      <c r="AA728" t="str">
        <f>TEXT(salestable[[#This Row],[Order Date]], "ddd")</f>
        <v>Sat</v>
      </c>
    </row>
    <row r="729" spans="1:27"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s="3">
        <v>8</v>
      </c>
      <c r="T729" s="4">
        <v>0</v>
      </c>
      <c r="U729" s="3">
        <v>84.051199999999994</v>
      </c>
      <c r="V729" s="2">
        <f>salestable[[#This Row],[Sales]] * (1 - salestable[[#This Row],[Discount]])</f>
        <v>182.72</v>
      </c>
      <c r="W729" s="2">
        <f>salestable[[#This Row],[Sales]] * salestable[[#This Row],[Discount]]</f>
        <v>0</v>
      </c>
      <c r="X729">
        <f>YEAR(salestable[[#This Row],[Order Date]])</f>
        <v>2016</v>
      </c>
      <c r="Y729" t="str">
        <f>TEXT(salestable[[#This Row],[Order Date]],"MMMM")</f>
        <v>December</v>
      </c>
      <c r="Z729" t="str">
        <f>"Q"&amp;ROUNDUP(MONTH(salestable[[#This Row],[Order Date]])/3,0)</f>
        <v>Q4</v>
      </c>
      <c r="AA729" t="str">
        <f>TEXT(salestable[[#This Row],[Order Date]], "ddd")</f>
        <v>Sat</v>
      </c>
    </row>
    <row r="730" spans="1:27"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s="3">
        <v>2</v>
      </c>
      <c r="T730" s="4">
        <v>0.4</v>
      </c>
      <c r="U730" s="3">
        <v>-153.34559999999999</v>
      </c>
      <c r="V730" s="2">
        <f>salestable[[#This Row],[Sales]] * (1 - salestable[[#This Row],[Discount]])</f>
        <v>240.01919999999998</v>
      </c>
      <c r="W730" s="2">
        <f>salestable[[#This Row],[Sales]] * salestable[[#This Row],[Discount]]</f>
        <v>160.0128</v>
      </c>
      <c r="X730">
        <f>YEAR(salestable[[#This Row],[Order Date]])</f>
        <v>2016</v>
      </c>
      <c r="Y730" t="str">
        <f>TEXT(salestable[[#This Row],[Order Date]],"MMMM")</f>
        <v>December</v>
      </c>
      <c r="Z730" t="str">
        <f>"Q"&amp;ROUNDUP(MONTH(salestable[[#This Row],[Order Date]])/3,0)</f>
        <v>Q4</v>
      </c>
      <c r="AA730" t="str">
        <f>TEXT(salestable[[#This Row],[Order Date]], "ddd")</f>
        <v>Sat</v>
      </c>
    </row>
    <row r="731" spans="1:27"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s="3">
        <v>3</v>
      </c>
      <c r="T731" s="4">
        <v>0</v>
      </c>
      <c r="U731" s="3">
        <v>10.089</v>
      </c>
      <c r="V731" s="2">
        <f>salestable[[#This Row],[Sales]] * (1 - salestable[[#This Row],[Discount]])</f>
        <v>33.630000000000003</v>
      </c>
      <c r="W731" s="2">
        <f>salestable[[#This Row],[Sales]] * salestable[[#This Row],[Discount]]</f>
        <v>0</v>
      </c>
      <c r="X731">
        <f>YEAR(salestable[[#This Row],[Order Date]])</f>
        <v>2016</v>
      </c>
      <c r="Y731" t="str">
        <f>TEXT(salestable[[#This Row],[Order Date]],"MMMM")</f>
        <v>December</v>
      </c>
      <c r="Z731" t="str">
        <f>"Q"&amp;ROUNDUP(MONTH(salestable[[#This Row],[Order Date]])/3,0)</f>
        <v>Q4</v>
      </c>
      <c r="AA731" t="str">
        <f>TEXT(salestable[[#This Row],[Order Date]], "ddd")</f>
        <v>Sat</v>
      </c>
    </row>
    <row r="732" spans="1:27"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s="3">
        <v>3</v>
      </c>
      <c r="T732" s="4">
        <v>0.1</v>
      </c>
      <c r="U732" s="3">
        <v>102.49979999999999</v>
      </c>
      <c r="V732" s="2">
        <f>salestable[[#This Row],[Sales]] * (1 - salestable[[#This Row],[Discount]])</f>
        <v>488.38139999999999</v>
      </c>
      <c r="W732" s="2">
        <f>salestable[[#This Row],[Sales]] * salestable[[#This Row],[Discount]]</f>
        <v>54.264600000000002</v>
      </c>
      <c r="X732">
        <f>YEAR(salestable[[#This Row],[Order Date]])</f>
        <v>2016</v>
      </c>
      <c r="Y732" t="str">
        <f>TEXT(salestable[[#This Row],[Order Date]],"MMMM")</f>
        <v>December</v>
      </c>
      <c r="Z732" t="str">
        <f>"Q"&amp;ROUNDUP(MONTH(salestable[[#This Row],[Order Date]])/3,0)</f>
        <v>Q4</v>
      </c>
      <c r="AA732" t="str">
        <f>TEXT(salestable[[#This Row],[Order Date]], "ddd")</f>
        <v>Sat</v>
      </c>
    </row>
    <row r="733" spans="1:27"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s="3">
        <v>2</v>
      </c>
      <c r="T733" s="4">
        <v>0</v>
      </c>
      <c r="U733" s="3">
        <v>3.024</v>
      </c>
      <c r="V733" s="2">
        <f>salestable[[#This Row],[Sales]] * (1 - salestable[[#This Row],[Discount]])</f>
        <v>6.3</v>
      </c>
      <c r="W733" s="2">
        <f>salestable[[#This Row],[Sales]] * salestable[[#This Row],[Discount]]</f>
        <v>0</v>
      </c>
      <c r="X733">
        <f>YEAR(salestable[[#This Row],[Order Date]])</f>
        <v>2016</v>
      </c>
      <c r="Y733" t="str">
        <f>TEXT(salestable[[#This Row],[Order Date]],"MMMM")</f>
        <v>December</v>
      </c>
      <c r="Z733" t="str">
        <f>"Q"&amp;ROUNDUP(MONTH(salestable[[#This Row],[Order Date]])/3,0)</f>
        <v>Q4</v>
      </c>
      <c r="AA733" t="str">
        <f>TEXT(salestable[[#This Row],[Order Date]], "ddd")</f>
        <v>Sat</v>
      </c>
    </row>
    <row r="734" spans="1:27"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s="3">
        <v>3</v>
      </c>
      <c r="T734" s="4">
        <v>0</v>
      </c>
      <c r="U734" s="3">
        <v>9.7175999999999991</v>
      </c>
      <c r="V734" s="2">
        <f>salestable[[#This Row],[Sales]] * (1 - salestable[[#This Row],[Discount]])</f>
        <v>242.94</v>
      </c>
      <c r="W734" s="2">
        <f>salestable[[#This Row],[Sales]] * salestable[[#This Row],[Discount]]</f>
        <v>0</v>
      </c>
      <c r="X734">
        <f>YEAR(salestable[[#This Row],[Order Date]])</f>
        <v>2017</v>
      </c>
      <c r="Y734" t="str">
        <f>TEXT(salestable[[#This Row],[Order Date]],"MMMM")</f>
        <v>January</v>
      </c>
      <c r="Z734" t="str">
        <f>"Q"&amp;ROUNDUP(MONTH(salestable[[#This Row],[Order Date]])/3,0)</f>
        <v>Q1</v>
      </c>
      <c r="AA734" t="str">
        <f>TEXT(salestable[[#This Row],[Order Date]], "ddd")</f>
        <v>Sat</v>
      </c>
    </row>
    <row r="735" spans="1:27"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s="3">
        <v>3</v>
      </c>
      <c r="T735" s="4">
        <v>0</v>
      </c>
      <c r="U735" s="3">
        <v>86.385599999999997</v>
      </c>
      <c r="V735" s="2">
        <f>salestable[[#This Row],[Sales]] * (1 - salestable[[#This Row],[Discount]])</f>
        <v>179.97</v>
      </c>
      <c r="W735" s="2">
        <f>salestable[[#This Row],[Sales]] * salestable[[#This Row],[Discount]]</f>
        <v>0</v>
      </c>
      <c r="X735">
        <f>YEAR(salestable[[#This Row],[Order Date]])</f>
        <v>2017</v>
      </c>
      <c r="Y735" t="str">
        <f>TEXT(salestable[[#This Row],[Order Date]],"MMMM")</f>
        <v>January</v>
      </c>
      <c r="Z735" t="str">
        <f>"Q"&amp;ROUNDUP(MONTH(salestable[[#This Row],[Order Date]])/3,0)</f>
        <v>Q1</v>
      </c>
      <c r="AA735" t="str">
        <f>TEXT(salestable[[#This Row],[Order Date]], "ddd")</f>
        <v>Sat</v>
      </c>
    </row>
    <row r="736" spans="1:27"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s="3">
        <v>6</v>
      </c>
      <c r="T736" s="4">
        <v>0.2</v>
      </c>
      <c r="U736" s="3">
        <v>33.647399999999998</v>
      </c>
      <c r="V736" s="2">
        <f>salestable[[#This Row],[Sales]] * (1 - salestable[[#This Row],[Discount]])</f>
        <v>79.756799999999998</v>
      </c>
      <c r="W736" s="2">
        <f>salestable[[#This Row],[Sales]] * salestable[[#This Row],[Discount]]</f>
        <v>19.9392</v>
      </c>
      <c r="X736">
        <f>YEAR(salestable[[#This Row],[Order Date]])</f>
        <v>2017</v>
      </c>
      <c r="Y736" t="str">
        <f>TEXT(salestable[[#This Row],[Order Date]],"MMMM")</f>
        <v>January</v>
      </c>
      <c r="Z736" t="str">
        <f>"Q"&amp;ROUNDUP(MONTH(salestable[[#This Row],[Order Date]])/3,0)</f>
        <v>Q1</v>
      </c>
      <c r="AA736" t="str">
        <f>TEXT(salestable[[#This Row],[Order Date]], "ddd")</f>
        <v>Sat</v>
      </c>
    </row>
    <row r="737" spans="1:27"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s="3">
        <v>4</v>
      </c>
      <c r="T737" s="4">
        <v>0.2</v>
      </c>
      <c r="U737" s="3">
        <v>9.4283999999999999</v>
      </c>
      <c r="V737" s="2">
        <f>salestable[[#This Row],[Sales]] * (1 - salestable[[#This Row],[Discount]])</f>
        <v>22.348800000000001</v>
      </c>
      <c r="W737" s="2">
        <f>salestable[[#This Row],[Sales]] * salestable[[#This Row],[Discount]]</f>
        <v>5.5872000000000002</v>
      </c>
      <c r="X737">
        <f>YEAR(salestable[[#This Row],[Order Date]])</f>
        <v>2017</v>
      </c>
      <c r="Y737" t="str">
        <f>TEXT(salestable[[#This Row],[Order Date]],"MMMM")</f>
        <v>January</v>
      </c>
      <c r="Z737" t="str">
        <f>"Q"&amp;ROUNDUP(MONTH(salestable[[#This Row],[Order Date]])/3,0)</f>
        <v>Q1</v>
      </c>
      <c r="AA737" t="str">
        <f>TEXT(salestable[[#This Row],[Order Date]], "ddd")</f>
        <v>Sat</v>
      </c>
    </row>
    <row r="738" spans="1:27"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s="3">
        <v>1</v>
      </c>
      <c r="T738" s="4">
        <v>0</v>
      </c>
      <c r="U738" s="3">
        <v>18.695599999999999</v>
      </c>
      <c r="V738" s="2">
        <f>salestable[[#This Row],[Sales]] * (1 - salestable[[#This Row],[Discount]])</f>
        <v>84.98</v>
      </c>
      <c r="W738" s="2">
        <f>salestable[[#This Row],[Sales]] * salestable[[#This Row],[Discount]]</f>
        <v>0</v>
      </c>
      <c r="X738">
        <f>YEAR(salestable[[#This Row],[Order Date]])</f>
        <v>2017</v>
      </c>
      <c r="Y738" t="str">
        <f>TEXT(salestable[[#This Row],[Order Date]],"MMMM")</f>
        <v>January</v>
      </c>
      <c r="Z738" t="str">
        <f>"Q"&amp;ROUNDUP(MONTH(salestable[[#This Row],[Order Date]])/3,0)</f>
        <v>Q1</v>
      </c>
      <c r="AA738" t="str">
        <f>TEXT(salestable[[#This Row],[Order Date]], "ddd")</f>
        <v>Sat</v>
      </c>
    </row>
    <row r="739" spans="1:27"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s="3">
        <v>5</v>
      </c>
      <c r="T739" s="4">
        <v>0.2</v>
      </c>
      <c r="U739" s="3">
        <v>6.5519999999999996</v>
      </c>
      <c r="V739" s="2">
        <f>salestable[[#This Row],[Sales]] * (1 - salestable[[#This Row],[Discount]])</f>
        <v>14.975999999999999</v>
      </c>
      <c r="W739" s="2">
        <f>salestable[[#This Row],[Sales]] * salestable[[#This Row],[Discount]]</f>
        <v>3.7439999999999998</v>
      </c>
      <c r="X739">
        <f>YEAR(salestable[[#This Row],[Order Date]])</f>
        <v>2017</v>
      </c>
      <c r="Y739" t="str">
        <f>TEXT(salestable[[#This Row],[Order Date]],"MMMM")</f>
        <v>January</v>
      </c>
      <c r="Z739" t="str">
        <f>"Q"&amp;ROUNDUP(MONTH(salestable[[#This Row],[Order Date]])/3,0)</f>
        <v>Q1</v>
      </c>
      <c r="AA739" t="str">
        <f>TEXT(salestable[[#This Row],[Order Date]], "ddd")</f>
        <v>Sat</v>
      </c>
    </row>
    <row r="740" spans="1:27"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s="3">
        <v>2</v>
      </c>
      <c r="T740" s="4">
        <v>0</v>
      </c>
      <c r="U740" s="3">
        <v>8.4966000000000008</v>
      </c>
      <c r="V740" s="2">
        <f>salestable[[#This Row],[Sales]] * (1 - salestable[[#This Row],[Discount]])</f>
        <v>49.98</v>
      </c>
      <c r="W740" s="2">
        <f>salestable[[#This Row],[Sales]] * salestable[[#This Row],[Discount]]</f>
        <v>0</v>
      </c>
      <c r="X740">
        <f>YEAR(salestable[[#This Row],[Order Date]])</f>
        <v>2014</v>
      </c>
      <c r="Y740" t="str">
        <f>TEXT(salestable[[#This Row],[Order Date]],"MMMM")</f>
        <v>September</v>
      </c>
      <c r="Z740" t="str">
        <f>"Q"&amp;ROUNDUP(MONTH(salestable[[#This Row],[Order Date]])/3,0)</f>
        <v>Q3</v>
      </c>
      <c r="AA740" t="str">
        <f>TEXT(salestable[[#This Row],[Order Date]], "ddd")</f>
        <v>Mon</v>
      </c>
    </row>
    <row r="741" spans="1:27"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s="3">
        <v>3</v>
      </c>
      <c r="T741" s="4">
        <v>0.2</v>
      </c>
      <c r="U741" s="3">
        <v>4.2717000000000001</v>
      </c>
      <c r="V741" s="2">
        <f>salestable[[#This Row],[Sales]] * (1 - salestable[[#This Row],[Discount]])</f>
        <v>9.4272000000000009</v>
      </c>
      <c r="W741" s="2">
        <f>salestable[[#This Row],[Sales]] * salestable[[#This Row],[Discount]]</f>
        <v>2.3568000000000002</v>
      </c>
      <c r="X741">
        <f>YEAR(salestable[[#This Row],[Order Date]])</f>
        <v>2014</v>
      </c>
      <c r="Y741" t="str">
        <f>TEXT(salestable[[#This Row],[Order Date]],"MMMM")</f>
        <v>January</v>
      </c>
      <c r="Z741" t="str">
        <f>"Q"&amp;ROUNDUP(MONTH(salestable[[#This Row],[Order Date]])/3,0)</f>
        <v>Q1</v>
      </c>
      <c r="AA741" t="str">
        <f>TEXT(salestable[[#This Row],[Order Date]], "ddd")</f>
        <v>Sat</v>
      </c>
    </row>
    <row r="742" spans="1:27"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s="3">
        <v>3</v>
      </c>
      <c r="T742" s="4">
        <v>0.2</v>
      </c>
      <c r="U742" s="3">
        <v>-64.774799999999999</v>
      </c>
      <c r="V742" s="2">
        <f>salestable[[#This Row],[Sales]] * (1 - salestable[[#This Row],[Discount]])</f>
        <v>218.18880000000001</v>
      </c>
      <c r="W742" s="2">
        <f>salestable[[#This Row],[Sales]] * salestable[[#This Row],[Discount]]</f>
        <v>54.547200000000004</v>
      </c>
      <c r="X742">
        <f>YEAR(salestable[[#This Row],[Order Date]])</f>
        <v>2014</v>
      </c>
      <c r="Y742" t="str">
        <f>TEXT(salestable[[#This Row],[Order Date]],"MMMM")</f>
        <v>January</v>
      </c>
      <c r="Z742" t="str">
        <f>"Q"&amp;ROUNDUP(MONTH(salestable[[#This Row],[Order Date]])/3,0)</f>
        <v>Q1</v>
      </c>
      <c r="AA742" t="str">
        <f>TEXT(salestable[[#This Row],[Order Date]], "ddd")</f>
        <v>Sat</v>
      </c>
    </row>
    <row r="743" spans="1:27"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s="3">
        <v>2</v>
      </c>
      <c r="T743" s="4">
        <v>0.8</v>
      </c>
      <c r="U743" s="3">
        <v>-5.4870000000000001</v>
      </c>
      <c r="V743" s="2">
        <f>salestable[[#This Row],[Sales]] * (1 - salestable[[#This Row],[Discount]])</f>
        <v>0.70799999999999985</v>
      </c>
      <c r="W743" s="2">
        <f>salestable[[#This Row],[Sales]] * salestable[[#This Row],[Discount]]</f>
        <v>2.8320000000000003</v>
      </c>
      <c r="X743">
        <f>YEAR(salestable[[#This Row],[Order Date]])</f>
        <v>2014</v>
      </c>
      <c r="Y743" t="str">
        <f>TEXT(salestable[[#This Row],[Order Date]],"MMMM")</f>
        <v>January</v>
      </c>
      <c r="Z743" t="str">
        <f>"Q"&amp;ROUNDUP(MONTH(salestable[[#This Row],[Order Date]])/3,0)</f>
        <v>Q1</v>
      </c>
      <c r="AA743" t="str">
        <f>TEXT(salestable[[#This Row],[Order Date]], "ddd")</f>
        <v>Sat</v>
      </c>
    </row>
    <row r="744" spans="1:27"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s="3">
        <v>5</v>
      </c>
      <c r="T744" s="4">
        <v>0.2</v>
      </c>
      <c r="U744" s="3">
        <v>-10.948</v>
      </c>
      <c r="V744" s="2">
        <f>salestable[[#This Row],[Sales]] * (1 - salestable[[#This Row],[Discount]])</f>
        <v>41.216000000000008</v>
      </c>
      <c r="W744" s="2">
        <f>salestable[[#This Row],[Sales]] * salestable[[#This Row],[Discount]]</f>
        <v>10.304000000000002</v>
      </c>
      <c r="X744">
        <f>YEAR(salestable[[#This Row],[Order Date]])</f>
        <v>2016</v>
      </c>
      <c r="Y744" t="str">
        <f>TEXT(salestable[[#This Row],[Order Date]],"MMMM")</f>
        <v>August</v>
      </c>
      <c r="Z744" t="str">
        <f>"Q"&amp;ROUNDUP(MONTH(salestable[[#This Row],[Order Date]])/3,0)</f>
        <v>Q3</v>
      </c>
      <c r="AA744" t="str">
        <f>TEXT(salestable[[#This Row],[Order Date]], "ddd")</f>
        <v>Sat</v>
      </c>
    </row>
    <row r="745" spans="1:27"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s="3">
        <v>1</v>
      </c>
      <c r="T745" s="4">
        <v>0.2</v>
      </c>
      <c r="U745" s="3">
        <v>1.1466000000000001</v>
      </c>
      <c r="V745" s="2">
        <f>salestable[[#This Row],[Sales]] * (1 - salestable[[#This Row],[Discount]])</f>
        <v>2.8224</v>
      </c>
      <c r="W745" s="2">
        <f>salestable[[#This Row],[Sales]] * salestable[[#This Row],[Discount]]</f>
        <v>0.7056</v>
      </c>
      <c r="X745">
        <f>YEAR(salestable[[#This Row],[Order Date]])</f>
        <v>2016</v>
      </c>
      <c r="Y745" t="str">
        <f>TEXT(salestable[[#This Row],[Order Date]],"MMMM")</f>
        <v>August</v>
      </c>
      <c r="Z745" t="str">
        <f>"Q"&amp;ROUNDUP(MONTH(salestable[[#This Row],[Order Date]])/3,0)</f>
        <v>Q3</v>
      </c>
      <c r="AA745" t="str">
        <f>TEXT(salestable[[#This Row],[Order Date]], "ddd")</f>
        <v>Sat</v>
      </c>
    </row>
    <row r="746" spans="1:27"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s="3">
        <v>1</v>
      </c>
      <c r="T746" s="4">
        <v>0.2</v>
      </c>
      <c r="U746" s="3">
        <v>1.6761999999999999</v>
      </c>
      <c r="V746" s="2">
        <f>salestable[[#This Row],[Sales]] * (1 - salestable[[#This Row],[Discount]])</f>
        <v>3.6991999999999998</v>
      </c>
      <c r="W746" s="2">
        <f>salestable[[#This Row],[Sales]] * salestable[[#This Row],[Discount]]</f>
        <v>0.92479999999999996</v>
      </c>
      <c r="X746">
        <f>YEAR(salestable[[#This Row],[Order Date]])</f>
        <v>2016</v>
      </c>
      <c r="Y746" t="str">
        <f>TEXT(salestable[[#This Row],[Order Date]],"MMMM")</f>
        <v>August</v>
      </c>
      <c r="Z746" t="str">
        <f>"Q"&amp;ROUNDUP(MONTH(salestable[[#This Row],[Order Date]])/3,0)</f>
        <v>Q3</v>
      </c>
      <c r="AA746" t="str">
        <f>TEXT(salestable[[#This Row],[Order Date]], "ddd")</f>
        <v>Sat</v>
      </c>
    </row>
    <row r="747" spans="1:27"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s="3">
        <v>4</v>
      </c>
      <c r="T747" s="4">
        <v>0.2</v>
      </c>
      <c r="U747" s="3">
        <v>6.2064000000000004</v>
      </c>
      <c r="V747" s="2">
        <f>salestable[[#This Row],[Sales]] * (1 - salestable[[#This Row],[Discount]])</f>
        <v>44.134399999999999</v>
      </c>
      <c r="W747" s="2">
        <f>salestable[[#This Row],[Sales]] * salestable[[#This Row],[Discount]]</f>
        <v>11.0336</v>
      </c>
      <c r="X747">
        <f>YEAR(salestable[[#This Row],[Order Date]])</f>
        <v>2016</v>
      </c>
      <c r="Y747" t="str">
        <f>TEXT(salestable[[#This Row],[Order Date]],"MMMM")</f>
        <v>August</v>
      </c>
      <c r="Z747" t="str">
        <f>"Q"&amp;ROUNDUP(MONTH(salestable[[#This Row],[Order Date]])/3,0)</f>
        <v>Q3</v>
      </c>
      <c r="AA747" t="str">
        <f>TEXT(salestable[[#This Row],[Order Date]], "ddd")</f>
        <v>Sat</v>
      </c>
    </row>
    <row r="748" spans="1:27"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s="3">
        <v>10</v>
      </c>
      <c r="T748" s="4">
        <v>0.2</v>
      </c>
      <c r="U748" s="3">
        <v>-28.356000000000002</v>
      </c>
      <c r="V748" s="2">
        <f>salestable[[#This Row],[Sales]] * (1 - salestable[[#This Row],[Discount]])</f>
        <v>453.69600000000003</v>
      </c>
      <c r="W748" s="2">
        <f>salestable[[#This Row],[Sales]] * salestable[[#This Row],[Discount]]</f>
        <v>113.42400000000001</v>
      </c>
      <c r="X748">
        <f>YEAR(salestable[[#This Row],[Order Date]])</f>
        <v>2014</v>
      </c>
      <c r="Y748" t="str">
        <f>TEXT(salestable[[#This Row],[Order Date]],"MMMM")</f>
        <v>May</v>
      </c>
      <c r="Z748" t="str">
        <f>"Q"&amp;ROUNDUP(MONTH(salestable[[#This Row],[Order Date]])/3,0)</f>
        <v>Q2</v>
      </c>
      <c r="AA748" t="str">
        <f>TEXT(salestable[[#This Row],[Order Date]], "ddd")</f>
        <v>Tue</v>
      </c>
    </row>
    <row r="749" spans="1:27"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s="3">
        <v>4</v>
      </c>
      <c r="T749" s="4">
        <v>0</v>
      </c>
      <c r="U749" s="3">
        <v>7.1863999999999999</v>
      </c>
      <c r="V749" s="2">
        <f>salestable[[#This Row],[Sales]] * (1 - salestable[[#This Row],[Discount]])</f>
        <v>359.32</v>
      </c>
      <c r="W749" s="2">
        <f>salestable[[#This Row],[Sales]] * salestable[[#This Row],[Discount]]</f>
        <v>0</v>
      </c>
      <c r="X749">
        <f>YEAR(salestable[[#This Row],[Order Date]])</f>
        <v>2014</v>
      </c>
      <c r="Y749" t="str">
        <f>TEXT(salestable[[#This Row],[Order Date]],"MMMM")</f>
        <v>May</v>
      </c>
      <c r="Z749" t="str">
        <f>"Q"&amp;ROUNDUP(MONTH(salestable[[#This Row],[Order Date]])/3,0)</f>
        <v>Q2</v>
      </c>
      <c r="AA749" t="str">
        <f>TEXT(salestable[[#This Row],[Order Date]], "ddd")</f>
        <v>Tue</v>
      </c>
    </row>
    <row r="750" spans="1:27"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s="3">
        <v>1</v>
      </c>
      <c r="T750" s="4">
        <v>0.2</v>
      </c>
      <c r="U750" s="3">
        <v>0.89939999999999998</v>
      </c>
      <c r="V750" s="2">
        <f>salestable[[#This Row],[Sales]] * (1 - salestable[[#This Row],[Discount]])</f>
        <v>9.5936000000000021</v>
      </c>
      <c r="W750" s="2">
        <f>salestable[[#This Row],[Sales]] * salestable[[#This Row],[Discount]]</f>
        <v>2.3984000000000005</v>
      </c>
      <c r="X750">
        <f>YEAR(salestable[[#This Row],[Order Date]])</f>
        <v>2016</v>
      </c>
      <c r="Y750" t="str">
        <f>TEXT(salestable[[#This Row],[Order Date]],"MMMM")</f>
        <v>March</v>
      </c>
      <c r="Z750" t="str">
        <f>"Q"&amp;ROUNDUP(MONTH(salestable[[#This Row],[Order Date]])/3,0)</f>
        <v>Q1</v>
      </c>
      <c r="AA750" t="str">
        <f>TEXT(salestable[[#This Row],[Order Date]], "ddd")</f>
        <v>Sun</v>
      </c>
    </row>
    <row r="751" spans="1:27"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s="3">
        <v>3</v>
      </c>
      <c r="T751" s="4">
        <v>0</v>
      </c>
      <c r="U751" s="3">
        <v>26.702999999999999</v>
      </c>
      <c r="V751" s="2">
        <f>salestable[[#This Row],[Sales]] * (1 - salestable[[#This Row],[Discount]])</f>
        <v>58.05</v>
      </c>
      <c r="W751" s="2">
        <f>salestable[[#This Row],[Sales]] * salestable[[#This Row],[Discount]]</f>
        <v>0</v>
      </c>
      <c r="X751">
        <f>YEAR(salestable[[#This Row],[Order Date]])</f>
        <v>2017</v>
      </c>
      <c r="Y751" t="str">
        <f>TEXT(salestable[[#This Row],[Order Date]],"MMMM")</f>
        <v>October</v>
      </c>
      <c r="Z751" t="str">
        <f>"Q"&amp;ROUNDUP(MONTH(salestable[[#This Row],[Order Date]])/3,0)</f>
        <v>Q4</v>
      </c>
      <c r="AA751" t="str">
        <f>TEXT(salestable[[#This Row],[Order Date]], "ddd")</f>
        <v>Mon</v>
      </c>
    </row>
    <row r="752" spans="1:27"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s="3">
        <v>11</v>
      </c>
      <c r="T752" s="4">
        <v>0</v>
      </c>
      <c r="U752" s="3">
        <v>56.7864</v>
      </c>
      <c r="V752" s="2">
        <f>salestable[[#This Row],[Sales]] * (1 - salestable[[#This Row],[Discount]])</f>
        <v>157.74</v>
      </c>
      <c r="W752" s="2">
        <f>salestable[[#This Row],[Sales]] * salestable[[#This Row],[Discount]]</f>
        <v>0</v>
      </c>
      <c r="X752">
        <f>YEAR(salestable[[#This Row],[Order Date]])</f>
        <v>2017</v>
      </c>
      <c r="Y752" t="str">
        <f>TEXT(salestable[[#This Row],[Order Date]],"MMMM")</f>
        <v>October</v>
      </c>
      <c r="Z752" t="str">
        <f>"Q"&amp;ROUNDUP(MONTH(salestable[[#This Row],[Order Date]])/3,0)</f>
        <v>Q4</v>
      </c>
      <c r="AA752" t="str">
        <f>TEXT(salestable[[#This Row],[Order Date]], "ddd")</f>
        <v>Mon</v>
      </c>
    </row>
    <row r="753" spans="1:27"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s="3">
        <v>7</v>
      </c>
      <c r="T753" s="4">
        <v>0</v>
      </c>
      <c r="U753" s="3">
        <v>22.792000000000002</v>
      </c>
      <c r="V753" s="2">
        <f>salestable[[#This Row],[Sales]] * (1 - salestable[[#This Row],[Discount]])</f>
        <v>56.98</v>
      </c>
      <c r="W753" s="2">
        <f>salestable[[#This Row],[Sales]] * salestable[[#This Row],[Discount]]</f>
        <v>0</v>
      </c>
      <c r="X753">
        <f>YEAR(salestable[[#This Row],[Order Date]])</f>
        <v>2017</v>
      </c>
      <c r="Y753" t="str">
        <f>TEXT(salestable[[#This Row],[Order Date]],"MMMM")</f>
        <v>October</v>
      </c>
      <c r="Z753" t="str">
        <f>"Q"&amp;ROUNDUP(MONTH(salestable[[#This Row],[Order Date]])/3,0)</f>
        <v>Q4</v>
      </c>
      <c r="AA753" t="str">
        <f>TEXT(salestable[[#This Row],[Order Date]], "ddd")</f>
        <v>Mon</v>
      </c>
    </row>
    <row r="754" spans="1:27"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s="3">
        <v>1</v>
      </c>
      <c r="T754" s="4">
        <v>0</v>
      </c>
      <c r="U754" s="3">
        <v>1.4112</v>
      </c>
      <c r="V754" s="2">
        <f>salestable[[#This Row],[Sales]] * (1 - salestable[[#This Row],[Discount]])</f>
        <v>2.88</v>
      </c>
      <c r="W754" s="2">
        <f>salestable[[#This Row],[Sales]] * salestable[[#This Row],[Discount]]</f>
        <v>0</v>
      </c>
      <c r="X754">
        <f>YEAR(salestable[[#This Row],[Order Date]])</f>
        <v>2017</v>
      </c>
      <c r="Y754" t="str">
        <f>TEXT(salestable[[#This Row],[Order Date]],"MMMM")</f>
        <v>October</v>
      </c>
      <c r="Z754" t="str">
        <f>"Q"&amp;ROUNDUP(MONTH(salestable[[#This Row],[Order Date]])/3,0)</f>
        <v>Q4</v>
      </c>
      <c r="AA754" t="str">
        <f>TEXT(salestable[[#This Row],[Order Date]], "ddd")</f>
        <v>Mon</v>
      </c>
    </row>
    <row r="755" spans="1:27"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s="3">
        <v>3</v>
      </c>
      <c r="T755" s="4">
        <v>0.2</v>
      </c>
      <c r="U755" s="3">
        <v>374.99250000000001</v>
      </c>
      <c r="V755" s="2">
        <f>salestable[[#This Row],[Sales]] * (1 - salestable[[#This Row],[Discount]])</f>
        <v>959.98080000000016</v>
      </c>
      <c r="W755" s="2">
        <f>salestable[[#This Row],[Sales]] * salestable[[#This Row],[Discount]]</f>
        <v>239.99520000000004</v>
      </c>
      <c r="X755">
        <f>YEAR(salestable[[#This Row],[Order Date]])</f>
        <v>2016</v>
      </c>
      <c r="Y755" t="str">
        <f>TEXT(salestable[[#This Row],[Order Date]],"MMMM")</f>
        <v>April</v>
      </c>
      <c r="Z755" t="str">
        <f>"Q"&amp;ROUNDUP(MONTH(salestable[[#This Row],[Order Date]])/3,0)</f>
        <v>Q2</v>
      </c>
      <c r="AA755" t="str">
        <f>TEXT(salestable[[#This Row],[Order Date]], "ddd")</f>
        <v>Thu</v>
      </c>
    </row>
    <row r="756" spans="1:27"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s="3">
        <v>4</v>
      </c>
      <c r="T756" s="4">
        <v>0</v>
      </c>
      <c r="U756" s="3">
        <v>28.7712</v>
      </c>
      <c r="V756" s="2">
        <f>salestable[[#This Row],[Sales]] * (1 - salestable[[#This Row],[Discount]])</f>
        <v>79.92</v>
      </c>
      <c r="W756" s="2">
        <f>salestable[[#This Row],[Sales]] * salestable[[#This Row],[Discount]]</f>
        <v>0</v>
      </c>
      <c r="X756">
        <f>YEAR(salestable[[#This Row],[Order Date]])</f>
        <v>2015</v>
      </c>
      <c r="Y756" t="str">
        <f>TEXT(salestable[[#This Row],[Order Date]],"MMMM")</f>
        <v>December</v>
      </c>
      <c r="Z756" t="str">
        <f>"Q"&amp;ROUNDUP(MONTH(salestable[[#This Row],[Order Date]])/3,0)</f>
        <v>Q4</v>
      </c>
      <c r="AA756" t="str">
        <f>TEXT(salestable[[#This Row],[Order Date]], "ddd")</f>
        <v>Mon</v>
      </c>
    </row>
    <row r="757" spans="1:27"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s="3">
        <v>4</v>
      </c>
      <c r="T757" s="4">
        <v>0.45</v>
      </c>
      <c r="U757" s="3">
        <v>-167.3184</v>
      </c>
      <c r="V757" s="2">
        <f>salestable[[#This Row],[Sales]] * (1 - salestable[[#This Row],[Discount]])</f>
        <v>210.89090000000002</v>
      </c>
      <c r="W757" s="2">
        <f>salestable[[#This Row],[Sales]] * salestable[[#This Row],[Discount]]</f>
        <v>172.5471</v>
      </c>
      <c r="X757">
        <f>YEAR(salestable[[#This Row],[Order Date]])</f>
        <v>2016</v>
      </c>
      <c r="Y757" t="str">
        <f>TEXT(salestable[[#This Row],[Order Date]],"MMMM")</f>
        <v>September</v>
      </c>
      <c r="Z757" t="str">
        <f>"Q"&amp;ROUNDUP(MONTH(salestable[[#This Row],[Order Date]])/3,0)</f>
        <v>Q3</v>
      </c>
      <c r="AA757" t="str">
        <f>TEXT(salestable[[#This Row],[Order Date]], "ddd")</f>
        <v>Sun</v>
      </c>
    </row>
    <row r="758" spans="1:27"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s="3">
        <v>2</v>
      </c>
      <c r="T758" s="4">
        <v>0</v>
      </c>
      <c r="U758" s="3">
        <v>6.8768000000000002</v>
      </c>
      <c r="V758" s="2">
        <f>salestable[[#This Row],[Sales]] * (1 - salestable[[#This Row],[Discount]])</f>
        <v>24.56</v>
      </c>
      <c r="W758" s="2">
        <f>salestable[[#This Row],[Sales]] * salestable[[#This Row],[Discount]]</f>
        <v>0</v>
      </c>
      <c r="X758">
        <f>YEAR(salestable[[#This Row],[Order Date]])</f>
        <v>2014</v>
      </c>
      <c r="Y758" t="str">
        <f>TEXT(salestable[[#This Row],[Order Date]],"MMMM")</f>
        <v>December</v>
      </c>
      <c r="Z758" t="str">
        <f>"Q"&amp;ROUNDUP(MONTH(salestable[[#This Row],[Order Date]])/3,0)</f>
        <v>Q4</v>
      </c>
      <c r="AA758" t="str">
        <f>TEXT(salestable[[#This Row],[Order Date]], "ddd")</f>
        <v>Mon</v>
      </c>
    </row>
    <row r="759" spans="1:27"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s="3">
        <v>4</v>
      </c>
      <c r="T759" s="4">
        <v>0</v>
      </c>
      <c r="U759" s="3">
        <v>47.92</v>
      </c>
      <c r="V759" s="2">
        <f>salestable[[#This Row],[Sales]] * (1 - salestable[[#This Row],[Discount]])</f>
        <v>119.8</v>
      </c>
      <c r="W759" s="2">
        <f>salestable[[#This Row],[Sales]] * salestable[[#This Row],[Discount]]</f>
        <v>0</v>
      </c>
      <c r="X759">
        <f>YEAR(salestable[[#This Row],[Order Date]])</f>
        <v>2014</v>
      </c>
      <c r="Y759" t="str">
        <f>TEXT(salestable[[#This Row],[Order Date]],"MMMM")</f>
        <v>December</v>
      </c>
      <c r="Z759" t="str">
        <f>"Q"&amp;ROUNDUP(MONTH(salestable[[#This Row],[Order Date]])/3,0)</f>
        <v>Q4</v>
      </c>
      <c r="AA759" t="str">
        <f>TEXT(salestable[[#This Row],[Order Date]], "ddd")</f>
        <v>Mon</v>
      </c>
    </row>
    <row r="760" spans="1:27"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s="3">
        <v>3</v>
      </c>
      <c r="T760" s="4">
        <v>0.2</v>
      </c>
      <c r="U760" s="3">
        <v>4.2666000000000004</v>
      </c>
      <c r="V760" s="2">
        <f>salestable[[#This Row],[Sales]] * (1 - salestable[[#This Row],[Discount]])</f>
        <v>10.502400000000002</v>
      </c>
      <c r="W760" s="2">
        <f>salestable[[#This Row],[Sales]] * salestable[[#This Row],[Discount]]</f>
        <v>2.6256000000000004</v>
      </c>
      <c r="X760">
        <f>YEAR(salestable[[#This Row],[Order Date]])</f>
        <v>2017</v>
      </c>
      <c r="Y760" t="str">
        <f>TEXT(salestable[[#This Row],[Order Date]],"MMMM")</f>
        <v>July</v>
      </c>
      <c r="Z760" t="str">
        <f>"Q"&amp;ROUNDUP(MONTH(salestable[[#This Row],[Order Date]])/3,0)</f>
        <v>Q3</v>
      </c>
      <c r="AA760" t="str">
        <f>TEXT(salestable[[#This Row],[Order Date]], "ddd")</f>
        <v>Sun</v>
      </c>
    </row>
    <row r="761" spans="1:27"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s="3">
        <v>4</v>
      </c>
      <c r="T761" s="4">
        <v>0</v>
      </c>
      <c r="U761" s="3">
        <v>10.224</v>
      </c>
      <c r="V761" s="2">
        <f>salestable[[#This Row],[Sales]] * (1 - salestable[[#This Row],[Discount]])</f>
        <v>22.72</v>
      </c>
      <c r="W761" s="2">
        <f>salestable[[#This Row],[Sales]] * salestable[[#This Row],[Discount]]</f>
        <v>0</v>
      </c>
      <c r="X761">
        <f>YEAR(salestable[[#This Row],[Order Date]])</f>
        <v>2017</v>
      </c>
      <c r="Y761" t="str">
        <f>TEXT(salestable[[#This Row],[Order Date]],"MMMM")</f>
        <v>September</v>
      </c>
      <c r="Z761" t="str">
        <f>"Q"&amp;ROUNDUP(MONTH(salestable[[#This Row],[Order Date]])/3,0)</f>
        <v>Q3</v>
      </c>
      <c r="AA761" t="str">
        <f>TEXT(salestable[[#This Row],[Order Date]], "ddd")</f>
        <v>Mon</v>
      </c>
    </row>
    <row r="762" spans="1:27"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s="3">
        <v>9</v>
      </c>
      <c r="T762" s="4">
        <v>0</v>
      </c>
      <c r="U762" s="3">
        <v>27.993600000000001</v>
      </c>
      <c r="V762" s="2">
        <f>salestable[[#This Row],[Sales]] * (1 - salestable[[#This Row],[Discount]])</f>
        <v>58.32</v>
      </c>
      <c r="W762" s="2">
        <f>salestable[[#This Row],[Sales]] * salestable[[#This Row],[Discount]]</f>
        <v>0</v>
      </c>
      <c r="X762">
        <f>YEAR(salestable[[#This Row],[Order Date]])</f>
        <v>2015</v>
      </c>
      <c r="Y762" t="str">
        <f>TEXT(salestable[[#This Row],[Order Date]],"MMMM")</f>
        <v>August</v>
      </c>
      <c r="Z762" t="str">
        <f>"Q"&amp;ROUNDUP(MONTH(salestable[[#This Row],[Order Date]])/3,0)</f>
        <v>Q3</v>
      </c>
      <c r="AA762" t="str">
        <f>TEXT(salestable[[#This Row],[Order Date]], "ddd")</f>
        <v>Mon</v>
      </c>
    </row>
    <row r="763" spans="1:27"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s="3">
        <v>3</v>
      </c>
      <c r="T763" s="4">
        <v>0</v>
      </c>
      <c r="U763" s="3">
        <v>5.6993999999999998</v>
      </c>
      <c r="V763" s="2">
        <f>salestable[[#This Row],[Sales]] * (1 - salestable[[#This Row],[Discount]])</f>
        <v>12.39</v>
      </c>
      <c r="W763" s="2">
        <f>salestable[[#This Row],[Sales]] * salestable[[#This Row],[Discount]]</f>
        <v>0</v>
      </c>
      <c r="X763">
        <f>YEAR(salestable[[#This Row],[Order Date]])</f>
        <v>2017</v>
      </c>
      <c r="Y763" t="str">
        <f>TEXT(salestable[[#This Row],[Order Date]],"MMMM")</f>
        <v>November</v>
      </c>
      <c r="Z763" t="str">
        <f>"Q"&amp;ROUNDUP(MONTH(salestable[[#This Row],[Order Date]])/3,0)</f>
        <v>Q4</v>
      </c>
      <c r="AA763" t="str">
        <f>TEXT(salestable[[#This Row],[Order Date]], "ddd")</f>
        <v>Fri</v>
      </c>
    </row>
    <row r="764" spans="1:27"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s="3">
        <v>3</v>
      </c>
      <c r="T764" s="4">
        <v>0.4</v>
      </c>
      <c r="U764" s="3">
        <v>-26.9955</v>
      </c>
      <c r="V764" s="2">
        <f>salestable[[#This Row],[Sales]] * (1 - salestable[[#This Row],[Discount]])</f>
        <v>64.789199999999994</v>
      </c>
      <c r="W764" s="2">
        <f>salestable[[#This Row],[Sales]] * salestable[[#This Row],[Discount]]</f>
        <v>43.192800000000005</v>
      </c>
      <c r="X764">
        <f>YEAR(salestable[[#This Row],[Order Date]])</f>
        <v>2015</v>
      </c>
      <c r="Y764" t="str">
        <f>TEXT(salestable[[#This Row],[Order Date]],"MMMM")</f>
        <v>February</v>
      </c>
      <c r="Z764" t="str">
        <f>"Q"&amp;ROUNDUP(MONTH(salestable[[#This Row],[Order Date]])/3,0)</f>
        <v>Q1</v>
      </c>
      <c r="AA764" t="str">
        <f>TEXT(salestable[[#This Row],[Order Date]], "ddd")</f>
        <v>Sun</v>
      </c>
    </row>
    <row r="765" spans="1:27"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s="3">
        <v>2</v>
      </c>
      <c r="T765" s="4">
        <v>0</v>
      </c>
      <c r="U765" s="3">
        <v>5.3391999999999999</v>
      </c>
      <c r="V765" s="2">
        <f>salestable[[#This Row],[Sales]] * (1 - salestable[[#This Row],[Discount]])</f>
        <v>11.36</v>
      </c>
      <c r="W765" s="2">
        <f>salestable[[#This Row],[Sales]] * salestable[[#This Row],[Discount]]</f>
        <v>0</v>
      </c>
      <c r="X765">
        <f>YEAR(salestable[[#This Row],[Order Date]])</f>
        <v>2014</v>
      </c>
      <c r="Y765" t="str">
        <f>TEXT(salestable[[#This Row],[Order Date]],"MMMM")</f>
        <v>January</v>
      </c>
      <c r="Z765" t="str">
        <f>"Q"&amp;ROUNDUP(MONTH(salestable[[#This Row],[Order Date]])/3,0)</f>
        <v>Q1</v>
      </c>
      <c r="AA765" t="str">
        <f>TEXT(salestable[[#This Row],[Order Date]], "ddd")</f>
        <v>Mon</v>
      </c>
    </row>
    <row r="766" spans="1:27"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s="3">
        <v>3</v>
      </c>
      <c r="T766" s="4">
        <v>0</v>
      </c>
      <c r="U766" s="3">
        <v>25.47</v>
      </c>
      <c r="V766" s="2">
        <f>salestable[[#This Row],[Sales]] * (1 - salestable[[#This Row],[Discount]])</f>
        <v>50.94</v>
      </c>
      <c r="W766" s="2">
        <f>salestable[[#This Row],[Sales]] * salestable[[#This Row],[Discount]]</f>
        <v>0</v>
      </c>
      <c r="X766">
        <f>YEAR(salestable[[#This Row],[Order Date]])</f>
        <v>2014</v>
      </c>
      <c r="Y766" t="str">
        <f>TEXT(salestable[[#This Row],[Order Date]],"MMMM")</f>
        <v>January</v>
      </c>
      <c r="Z766" t="str">
        <f>"Q"&amp;ROUNDUP(MONTH(salestable[[#This Row],[Order Date]])/3,0)</f>
        <v>Q1</v>
      </c>
      <c r="AA766" t="str">
        <f>TEXT(salestable[[#This Row],[Order Date]], "ddd")</f>
        <v>Mon</v>
      </c>
    </row>
    <row r="767" spans="1:27"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s="3">
        <v>6</v>
      </c>
      <c r="T767" s="4">
        <v>0</v>
      </c>
      <c r="U767" s="3">
        <v>258.69600000000003</v>
      </c>
      <c r="V767" s="2">
        <f>salestable[[#This Row],[Sales]] * (1 - salestable[[#This Row],[Discount]])</f>
        <v>646.74</v>
      </c>
      <c r="W767" s="2">
        <f>salestable[[#This Row],[Sales]] * salestable[[#This Row],[Discount]]</f>
        <v>0</v>
      </c>
      <c r="X767">
        <f>YEAR(salestable[[#This Row],[Order Date]])</f>
        <v>2014</v>
      </c>
      <c r="Y767" t="str">
        <f>TEXT(salestable[[#This Row],[Order Date]],"MMMM")</f>
        <v>January</v>
      </c>
      <c r="Z767" t="str">
        <f>"Q"&amp;ROUNDUP(MONTH(salestable[[#This Row],[Order Date]])/3,0)</f>
        <v>Q1</v>
      </c>
      <c r="AA767" t="str">
        <f>TEXT(salestable[[#This Row],[Order Date]], "ddd")</f>
        <v>Mon</v>
      </c>
    </row>
    <row r="768" spans="1:27"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s="3">
        <v>3</v>
      </c>
      <c r="T768" s="4">
        <v>0</v>
      </c>
      <c r="U768" s="3">
        <v>2.7071999999999998</v>
      </c>
      <c r="V768" s="2">
        <f>salestable[[#This Row],[Sales]] * (1 - salestable[[#This Row],[Discount]])</f>
        <v>5.64</v>
      </c>
      <c r="W768" s="2">
        <f>salestable[[#This Row],[Sales]] * salestable[[#This Row],[Discount]]</f>
        <v>0</v>
      </c>
      <c r="X768">
        <f>YEAR(salestable[[#This Row],[Order Date]])</f>
        <v>2014</v>
      </c>
      <c r="Y768" t="str">
        <f>TEXT(salestable[[#This Row],[Order Date]],"MMMM")</f>
        <v>January</v>
      </c>
      <c r="Z768" t="str">
        <f>"Q"&amp;ROUNDUP(MONTH(salestable[[#This Row],[Order Date]])/3,0)</f>
        <v>Q1</v>
      </c>
      <c r="AA768" t="str">
        <f>TEXT(salestable[[#This Row],[Order Date]], "ddd")</f>
        <v>Mon</v>
      </c>
    </row>
    <row r="769" spans="1:27"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s="3">
        <v>6</v>
      </c>
      <c r="T769" s="4">
        <v>0</v>
      </c>
      <c r="U769" s="3">
        <v>34.354799999999997</v>
      </c>
      <c r="V769" s="2">
        <f>salestable[[#This Row],[Sales]] * (1 - salestable[[#This Row],[Discount]])</f>
        <v>572.58000000000004</v>
      </c>
      <c r="W769" s="2">
        <f>salestable[[#This Row],[Sales]] * salestable[[#This Row],[Discount]]</f>
        <v>0</v>
      </c>
      <c r="X769">
        <f>YEAR(salestable[[#This Row],[Order Date]])</f>
        <v>2014</v>
      </c>
      <c r="Y769" t="str">
        <f>TEXT(salestable[[#This Row],[Order Date]],"MMMM")</f>
        <v>January</v>
      </c>
      <c r="Z769" t="str">
        <f>"Q"&amp;ROUNDUP(MONTH(salestable[[#This Row],[Order Date]])/3,0)</f>
        <v>Q1</v>
      </c>
      <c r="AA769" t="str">
        <f>TEXT(salestable[[#This Row],[Order Date]], "ddd")</f>
        <v>Mon</v>
      </c>
    </row>
    <row r="770" spans="1:27"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s="3">
        <v>2</v>
      </c>
      <c r="T770" s="4">
        <v>0.2</v>
      </c>
      <c r="U770" s="3">
        <v>23.315999999999999</v>
      </c>
      <c r="V770" s="2">
        <f>salestable[[#This Row],[Sales]] * (1 - salestable[[#This Row],[Discount]])</f>
        <v>248.70400000000001</v>
      </c>
      <c r="W770" s="2">
        <f>salestable[[#This Row],[Sales]] * salestable[[#This Row],[Discount]]</f>
        <v>62.176000000000002</v>
      </c>
      <c r="X770">
        <f>YEAR(salestable[[#This Row],[Order Date]])</f>
        <v>2014</v>
      </c>
      <c r="Y770" t="str">
        <f>TEXT(salestable[[#This Row],[Order Date]],"MMMM")</f>
        <v>May</v>
      </c>
      <c r="Z770" t="str">
        <f>"Q"&amp;ROUNDUP(MONTH(salestable[[#This Row],[Order Date]])/3,0)</f>
        <v>Q2</v>
      </c>
      <c r="AA770" t="str">
        <f>TEXT(salestable[[#This Row],[Order Date]], "ddd")</f>
        <v>Wed</v>
      </c>
    </row>
    <row r="771" spans="1:27"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s="3">
        <v>2</v>
      </c>
      <c r="T771" s="4">
        <v>0</v>
      </c>
      <c r="U771" s="3">
        <v>179.74879999999999</v>
      </c>
      <c r="V771" s="2">
        <f>salestable[[#This Row],[Sales]] * (1 - salestable[[#This Row],[Discount]])</f>
        <v>641.96</v>
      </c>
      <c r="W771" s="2">
        <f>salestable[[#This Row],[Sales]] * salestable[[#This Row],[Discount]]</f>
        <v>0</v>
      </c>
      <c r="X771">
        <f>YEAR(salestable[[#This Row],[Order Date]])</f>
        <v>2016</v>
      </c>
      <c r="Y771" t="str">
        <f>TEXT(salestable[[#This Row],[Order Date]],"MMMM")</f>
        <v>May</v>
      </c>
      <c r="Z771" t="str">
        <f>"Q"&amp;ROUNDUP(MONTH(salestable[[#This Row],[Order Date]])/3,0)</f>
        <v>Q2</v>
      </c>
      <c r="AA771" t="str">
        <f>TEXT(salestable[[#This Row],[Order Date]], "ddd")</f>
        <v>Thu</v>
      </c>
    </row>
    <row r="772" spans="1:27"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s="3">
        <v>2</v>
      </c>
      <c r="T772" s="4">
        <v>0</v>
      </c>
      <c r="U772" s="3">
        <v>9.14</v>
      </c>
      <c r="V772" s="2">
        <f>salestable[[#This Row],[Sales]] * (1 - salestable[[#This Row],[Discount]])</f>
        <v>18.28</v>
      </c>
      <c r="W772" s="2">
        <f>salestable[[#This Row],[Sales]] * salestable[[#This Row],[Discount]]</f>
        <v>0</v>
      </c>
      <c r="X772">
        <f>YEAR(salestable[[#This Row],[Order Date]])</f>
        <v>2017</v>
      </c>
      <c r="Y772" t="str">
        <f>TEXT(salestable[[#This Row],[Order Date]],"MMMM")</f>
        <v>January</v>
      </c>
      <c r="Z772" t="str">
        <f>"Q"&amp;ROUNDUP(MONTH(salestable[[#This Row],[Order Date]])/3,0)</f>
        <v>Q1</v>
      </c>
      <c r="AA772" t="str">
        <f>TEXT(salestable[[#This Row],[Order Date]], "ddd")</f>
        <v>Mon</v>
      </c>
    </row>
    <row r="773" spans="1:27"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s="3">
        <v>3</v>
      </c>
      <c r="T773" s="4">
        <v>0</v>
      </c>
      <c r="U773" s="3">
        <v>51.75</v>
      </c>
      <c r="V773" s="2">
        <f>salestable[[#This Row],[Sales]] * (1 - salestable[[#This Row],[Discount]])</f>
        <v>207</v>
      </c>
      <c r="W773" s="2">
        <f>salestable[[#This Row],[Sales]] * salestable[[#This Row],[Discount]]</f>
        <v>0</v>
      </c>
      <c r="X773">
        <f>YEAR(salestable[[#This Row],[Order Date]])</f>
        <v>2017</v>
      </c>
      <c r="Y773" t="str">
        <f>TEXT(salestable[[#This Row],[Order Date]],"MMMM")</f>
        <v>January</v>
      </c>
      <c r="Z773" t="str">
        <f>"Q"&amp;ROUNDUP(MONTH(salestable[[#This Row],[Order Date]])/3,0)</f>
        <v>Q1</v>
      </c>
      <c r="AA773" t="str">
        <f>TEXT(salestable[[#This Row],[Order Date]], "ddd")</f>
        <v>Mon</v>
      </c>
    </row>
    <row r="774" spans="1:27"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s="3">
        <v>5</v>
      </c>
      <c r="T774" s="4">
        <v>0</v>
      </c>
      <c r="U774" s="3">
        <v>16.175000000000001</v>
      </c>
      <c r="V774" s="2">
        <f>salestable[[#This Row],[Sales]] * (1 - salestable[[#This Row],[Discount]])</f>
        <v>32.35</v>
      </c>
      <c r="W774" s="2">
        <f>salestable[[#This Row],[Sales]] * salestable[[#This Row],[Discount]]</f>
        <v>0</v>
      </c>
      <c r="X774">
        <f>YEAR(salestable[[#This Row],[Order Date]])</f>
        <v>2017</v>
      </c>
      <c r="Y774" t="str">
        <f>TEXT(salestable[[#This Row],[Order Date]],"MMMM")</f>
        <v>January</v>
      </c>
      <c r="Z774" t="str">
        <f>"Q"&amp;ROUNDUP(MONTH(salestable[[#This Row],[Order Date]])/3,0)</f>
        <v>Q1</v>
      </c>
      <c r="AA774" t="str">
        <f>TEXT(salestable[[#This Row],[Order Date]], "ddd")</f>
        <v>Mon</v>
      </c>
    </row>
    <row r="775" spans="1:27"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s="3">
        <v>1</v>
      </c>
      <c r="T775" s="4">
        <v>0</v>
      </c>
      <c r="U775" s="3">
        <v>3.4695</v>
      </c>
      <c r="V775" s="2">
        <f>salestable[[#This Row],[Sales]] * (1 - salestable[[#This Row],[Discount]])</f>
        <v>7.71</v>
      </c>
      <c r="W775" s="2">
        <f>salestable[[#This Row],[Sales]] * salestable[[#This Row],[Discount]]</f>
        <v>0</v>
      </c>
      <c r="X775">
        <f>YEAR(salestable[[#This Row],[Order Date]])</f>
        <v>2017</v>
      </c>
      <c r="Y775" t="str">
        <f>TEXT(salestable[[#This Row],[Order Date]],"MMMM")</f>
        <v>January</v>
      </c>
      <c r="Z775" t="str">
        <f>"Q"&amp;ROUNDUP(MONTH(salestable[[#This Row],[Order Date]])/3,0)</f>
        <v>Q1</v>
      </c>
      <c r="AA775" t="str">
        <f>TEXT(salestable[[#This Row],[Order Date]], "ddd")</f>
        <v>Mon</v>
      </c>
    </row>
    <row r="776" spans="1:27"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s="3">
        <v>2</v>
      </c>
      <c r="T776" s="4">
        <v>0</v>
      </c>
      <c r="U776" s="3">
        <v>10.881</v>
      </c>
      <c r="V776" s="2">
        <f>salestable[[#This Row],[Sales]] * (1 - salestable[[#This Row],[Discount]])</f>
        <v>40.299999999999997</v>
      </c>
      <c r="W776" s="2">
        <f>salestable[[#This Row],[Sales]] * salestable[[#This Row],[Discount]]</f>
        <v>0</v>
      </c>
      <c r="X776">
        <f>YEAR(salestable[[#This Row],[Order Date]])</f>
        <v>2017</v>
      </c>
      <c r="Y776" t="str">
        <f>TEXT(salestable[[#This Row],[Order Date]],"MMMM")</f>
        <v>January</v>
      </c>
      <c r="Z776" t="str">
        <f>"Q"&amp;ROUNDUP(MONTH(salestable[[#This Row],[Order Date]])/3,0)</f>
        <v>Q1</v>
      </c>
      <c r="AA776" t="str">
        <f>TEXT(salestable[[#This Row],[Order Date]], "ddd")</f>
        <v>Mon</v>
      </c>
    </row>
    <row r="777" spans="1:27"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s="3">
        <v>7</v>
      </c>
      <c r="T777" s="4">
        <v>0</v>
      </c>
      <c r="U777" s="3">
        <v>14.5236</v>
      </c>
      <c r="V777" s="2">
        <f>salestable[[#This Row],[Sales]] * (1 - salestable[[#This Row],[Discount]])</f>
        <v>34.58</v>
      </c>
      <c r="W777" s="2">
        <f>salestable[[#This Row],[Sales]] * salestable[[#This Row],[Discount]]</f>
        <v>0</v>
      </c>
      <c r="X777">
        <f>YEAR(salestable[[#This Row],[Order Date]])</f>
        <v>2017</v>
      </c>
      <c r="Y777" t="str">
        <f>TEXT(salestable[[#This Row],[Order Date]],"MMMM")</f>
        <v>January</v>
      </c>
      <c r="Z777" t="str">
        <f>"Q"&amp;ROUNDUP(MONTH(salestable[[#This Row],[Order Date]])/3,0)</f>
        <v>Q1</v>
      </c>
      <c r="AA777" t="str">
        <f>TEXT(salestable[[#This Row],[Order Date]], "ddd")</f>
        <v>Mon</v>
      </c>
    </row>
    <row r="778" spans="1:27"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s="3">
        <v>7</v>
      </c>
      <c r="T778" s="4">
        <v>0.2</v>
      </c>
      <c r="U778" s="3">
        <v>3.6855000000000002</v>
      </c>
      <c r="V778" s="2">
        <f>salestable[[#This Row],[Sales]] * (1 - salestable[[#This Row],[Discount]])</f>
        <v>26.207999999999998</v>
      </c>
      <c r="W778" s="2">
        <f>salestable[[#This Row],[Sales]] * salestable[[#This Row],[Discount]]</f>
        <v>6.5519999999999996</v>
      </c>
      <c r="X778">
        <f>YEAR(salestable[[#This Row],[Order Date]])</f>
        <v>2014</v>
      </c>
      <c r="Y778" t="str">
        <f>TEXT(salestable[[#This Row],[Order Date]],"MMMM")</f>
        <v>June</v>
      </c>
      <c r="Z778" t="str">
        <f>"Q"&amp;ROUNDUP(MONTH(salestable[[#This Row],[Order Date]])/3,0)</f>
        <v>Q2</v>
      </c>
      <c r="AA778" t="str">
        <f>TEXT(salestable[[#This Row],[Order Date]], "ddd")</f>
        <v>Sun</v>
      </c>
    </row>
    <row r="779" spans="1:27"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s="3">
        <v>3</v>
      </c>
      <c r="T779" s="4">
        <v>0.2</v>
      </c>
      <c r="U779" s="3">
        <v>40.800600000000003</v>
      </c>
      <c r="V779" s="2">
        <f>salestable[[#This Row],[Sales]] * (1 - salestable[[#This Row],[Discount]])</f>
        <v>435.20640000000003</v>
      </c>
      <c r="W779" s="2">
        <f>salestable[[#This Row],[Sales]] * salestable[[#This Row],[Discount]]</f>
        <v>108.80160000000001</v>
      </c>
      <c r="X779">
        <f>YEAR(salestable[[#This Row],[Order Date]])</f>
        <v>2015</v>
      </c>
      <c r="Y779" t="str">
        <f>TEXT(salestable[[#This Row],[Order Date]],"MMMM")</f>
        <v>August</v>
      </c>
      <c r="Z779" t="str">
        <f>"Q"&amp;ROUNDUP(MONTH(salestable[[#This Row],[Order Date]])/3,0)</f>
        <v>Q3</v>
      </c>
      <c r="AA779" t="str">
        <f>TEXT(salestable[[#This Row],[Order Date]], "ddd")</f>
        <v>Fri</v>
      </c>
    </row>
    <row r="780" spans="1:27"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s="3">
        <v>3</v>
      </c>
      <c r="T780" s="4">
        <v>0</v>
      </c>
      <c r="U780" s="3">
        <v>28.171800000000001</v>
      </c>
      <c r="V780" s="2">
        <f>salestable[[#This Row],[Sales]] * (1 - salestable[[#This Row],[Discount]])</f>
        <v>59.94</v>
      </c>
      <c r="W780" s="2">
        <f>salestable[[#This Row],[Sales]] * salestable[[#This Row],[Discount]]</f>
        <v>0</v>
      </c>
      <c r="X780">
        <f>YEAR(salestable[[#This Row],[Order Date]])</f>
        <v>2015</v>
      </c>
      <c r="Y780" t="str">
        <f>TEXT(salestable[[#This Row],[Order Date]],"MMMM")</f>
        <v>August</v>
      </c>
      <c r="Z780" t="str">
        <f>"Q"&amp;ROUNDUP(MONTH(salestable[[#This Row],[Order Date]])/3,0)</f>
        <v>Q3</v>
      </c>
      <c r="AA780" t="str">
        <f>TEXT(salestable[[#This Row],[Order Date]], "ddd")</f>
        <v>Fri</v>
      </c>
    </row>
    <row r="781" spans="1:27"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s="3">
        <v>4</v>
      </c>
      <c r="T781" s="4">
        <v>0</v>
      </c>
      <c r="U781" s="3">
        <v>11.720800000000001</v>
      </c>
      <c r="V781" s="2">
        <f>salestable[[#This Row],[Sales]] * (1 - salestable[[#This Row],[Discount]])</f>
        <v>23.92</v>
      </c>
      <c r="W781" s="2">
        <f>salestable[[#This Row],[Sales]] * salestable[[#This Row],[Discount]]</f>
        <v>0</v>
      </c>
      <c r="X781">
        <f>YEAR(salestable[[#This Row],[Order Date]])</f>
        <v>2015</v>
      </c>
      <c r="Y781" t="str">
        <f>TEXT(salestable[[#This Row],[Order Date]],"MMMM")</f>
        <v>August</v>
      </c>
      <c r="Z781" t="str">
        <f>"Q"&amp;ROUNDUP(MONTH(salestable[[#This Row],[Order Date]])/3,0)</f>
        <v>Q3</v>
      </c>
      <c r="AA781" t="str">
        <f>TEXT(salestable[[#This Row],[Order Date]], "ddd")</f>
        <v>Fri</v>
      </c>
    </row>
    <row r="782" spans="1:27"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s="3">
        <v>1</v>
      </c>
      <c r="T782" s="4">
        <v>0</v>
      </c>
      <c r="U782" s="3">
        <v>1.9259999999999999</v>
      </c>
      <c r="V782" s="2">
        <f>salestable[[#This Row],[Sales]] * (1 - salestable[[#This Row],[Discount]])</f>
        <v>4.28</v>
      </c>
      <c r="W782" s="2">
        <f>salestable[[#This Row],[Sales]] * salestable[[#This Row],[Discount]]</f>
        <v>0</v>
      </c>
      <c r="X782">
        <f>YEAR(salestable[[#This Row],[Order Date]])</f>
        <v>2015</v>
      </c>
      <c r="Y782" t="str">
        <f>TEXT(salestable[[#This Row],[Order Date]],"MMMM")</f>
        <v>August</v>
      </c>
      <c r="Z782" t="str">
        <f>"Q"&amp;ROUNDUP(MONTH(salestable[[#This Row],[Order Date]])/3,0)</f>
        <v>Q3</v>
      </c>
      <c r="AA782" t="str">
        <f>TEXT(salestable[[#This Row],[Order Date]], "ddd")</f>
        <v>Fri</v>
      </c>
    </row>
    <row r="783" spans="1:27"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s="3">
        <v>5</v>
      </c>
      <c r="T783" s="4">
        <v>0.7</v>
      </c>
      <c r="U783" s="3">
        <v>-22.449000000000002</v>
      </c>
      <c r="V783" s="2">
        <f>salestable[[#This Row],[Sales]] * (1 - salestable[[#This Row],[Discount]])</f>
        <v>9.6210000000000022</v>
      </c>
      <c r="W783" s="2">
        <f>salestable[[#This Row],[Sales]] * salestable[[#This Row],[Discount]]</f>
        <v>22.448999999999998</v>
      </c>
      <c r="X783">
        <f>YEAR(salestable[[#This Row],[Order Date]])</f>
        <v>2015</v>
      </c>
      <c r="Y783" t="str">
        <f>TEXT(salestable[[#This Row],[Order Date]],"MMMM")</f>
        <v>October</v>
      </c>
      <c r="Z783" t="str">
        <f>"Q"&amp;ROUNDUP(MONTH(salestable[[#This Row],[Order Date]])/3,0)</f>
        <v>Q4</v>
      </c>
      <c r="AA783" t="str">
        <f>TEXT(salestable[[#This Row],[Order Date]], "ddd")</f>
        <v>Sat</v>
      </c>
    </row>
    <row r="784" spans="1:27"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s="3">
        <v>2</v>
      </c>
      <c r="T784" s="4">
        <v>0.2</v>
      </c>
      <c r="U784" s="3">
        <v>-2.7</v>
      </c>
      <c r="V784" s="2">
        <f>salestable[[#This Row],[Sales]] * (1 - salestable[[#This Row],[Discount]])</f>
        <v>19.200000000000003</v>
      </c>
      <c r="W784" s="2">
        <f>salestable[[#This Row],[Sales]] * salestable[[#This Row],[Discount]]</f>
        <v>4.8000000000000007</v>
      </c>
      <c r="X784">
        <f>YEAR(salestable[[#This Row],[Order Date]])</f>
        <v>2015</v>
      </c>
      <c r="Y784" t="str">
        <f>TEXT(salestable[[#This Row],[Order Date]],"MMMM")</f>
        <v>October</v>
      </c>
      <c r="Z784" t="str">
        <f>"Q"&amp;ROUNDUP(MONTH(salestable[[#This Row],[Order Date]])/3,0)</f>
        <v>Q4</v>
      </c>
      <c r="AA784" t="str">
        <f>TEXT(salestable[[#This Row],[Order Date]], "ddd")</f>
        <v>Sat</v>
      </c>
    </row>
    <row r="785" spans="1:27"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s="3">
        <v>1</v>
      </c>
      <c r="T785" s="4">
        <v>0.5</v>
      </c>
      <c r="U785" s="3">
        <v>-15.615600000000001</v>
      </c>
      <c r="V785" s="2">
        <f>salestable[[#This Row],[Sales]] * (1 - salestable[[#This Row],[Discount]])</f>
        <v>17.745000000000001</v>
      </c>
      <c r="W785" s="2">
        <f>salestable[[#This Row],[Sales]] * salestable[[#This Row],[Discount]]</f>
        <v>17.745000000000001</v>
      </c>
      <c r="X785">
        <f>YEAR(salestable[[#This Row],[Order Date]])</f>
        <v>2015</v>
      </c>
      <c r="Y785" t="str">
        <f>TEXT(salestable[[#This Row],[Order Date]],"MMMM")</f>
        <v>October</v>
      </c>
      <c r="Z785" t="str">
        <f>"Q"&amp;ROUNDUP(MONTH(salestable[[#This Row],[Order Date]])/3,0)</f>
        <v>Q4</v>
      </c>
      <c r="AA785" t="str">
        <f>TEXT(salestable[[#This Row],[Order Date]], "ddd")</f>
        <v>Sat</v>
      </c>
    </row>
    <row r="786" spans="1:27"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s="3">
        <v>2</v>
      </c>
      <c r="T786" s="4">
        <v>0.2</v>
      </c>
      <c r="U786" s="3">
        <v>0.5998</v>
      </c>
      <c r="V786" s="2">
        <f>salestable[[#This Row],[Sales]] * (1 - salestable[[#This Row],[Discount]])</f>
        <v>38.387200000000007</v>
      </c>
      <c r="W786" s="2">
        <f>salestable[[#This Row],[Sales]] * salestable[[#This Row],[Discount]]</f>
        <v>9.5968000000000018</v>
      </c>
      <c r="X786">
        <f>YEAR(salestable[[#This Row],[Order Date]])</f>
        <v>2015</v>
      </c>
      <c r="Y786" t="str">
        <f>TEXT(salestable[[#This Row],[Order Date]],"MMMM")</f>
        <v>October</v>
      </c>
      <c r="Z786" t="str">
        <f>"Q"&amp;ROUNDUP(MONTH(salestable[[#This Row],[Order Date]])/3,0)</f>
        <v>Q4</v>
      </c>
      <c r="AA786" t="str">
        <f>TEXT(salestable[[#This Row],[Order Date]], "ddd")</f>
        <v>Sat</v>
      </c>
    </row>
    <row r="787" spans="1:27"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s="3">
        <v>3</v>
      </c>
      <c r="T787" s="4">
        <v>0</v>
      </c>
      <c r="U787" s="3">
        <v>87.744299999999996</v>
      </c>
      <c r="V787" s="2">
        <f>salestable[[#This Row],[Sales]] * (1 - salestable[[#This Row],[Discount]])</f>
        <v>186.69</v>
      </c>
      <c r="W787" s="2">
        <f>salestable[[#This Row],[Sales]] * salestable[[#This Row],[Discount]]</f>
        <v>0</v>
      </c>
      <c r="X787">
        <f>YEAR(salestable[[#This Row],[Order Date]])</f>
        <v>2015</v>
      </c>
      <c r="Y787" t="str">
        <f>TEXT(salestable[[#This Row],[Order Date]],"MMMM")</f>
        <v>May</v>
      </c>
      <c r="Z787" t="str">
        <f>"Q"&amp;ROUNDUP(MONTH(salestable[[#This Row],[Order Date]])/3,0)</f>
        <v>Q2</v>
      </c>
      <c r="AA787" t="str">
        <f>TEXT(salestable[[#This Row],[Order Date]], "ddd")</f>
        <v>Sat</v>
      </c>
    </row>
    <row r="788" spans="1:27"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s="3">
        <v>2</v>
      </c>
      <c r="T788" s="4">
        <v>0.2</v>
      </c>
      <c r="U788" s="3">
        <v>5.8914</v>
      </c>
      <c r="V788" s="2">
        <f>salestable[[#This Row],[Sales]] * (1 - salestable[[#This Row],[Discount]])</f>
        <v>13.9648</v>
      </c>
      <c r="W788" s="2">
        <f>salestable[[#This Row],[Sales]] * salestable[[#This Row],[Discount]]</f>
        <v>3.4912000000000001</v>
      </c>
      <c r="X788">
        <f>YEAR(salestable[[#This Row],[Order Date]])</f>
        <v>2017</v>
      </c>
      <c r="Y788" t="str">
        <f>TEXT(salestable[[#This Row],[Order Date]],"MMMM")</f>
        <v>March</v>
      </c>
      <c r="Z788" t="str">
        <f>"Q"&amp;ROUNDUP(MONTH(salestable[[#This Row],[Order Date]])/3,0)</f>
        <v>Q1</v>
      </c>
      <c r="AA788" t="str">
        <f>TEXT(salestable[[#This Row],[Order Date]], "ddd")</f>
        <v>Fri</v>
      </c>
    </row>
    <row r="789" spans="1:27"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s="3">
        <v>2</v>
      </c>
      <c r="T789" s="4">
        <v>0.2</v>
      </c>
      <c r="U789" s="3">
        <v>34.892800000000001</v>
      </c>
      <c r="V789" s="2">
        <f>salestable[[#This Row],[Sales]] * (1 - salestable[[#This Row],[Discount]])</f>
        <v>279.14240000000001</v>
      </c>
      <c r="W789" s="2">
        <f>salestable[[#This Row],[Sales]] * salestable[[#This Row],[Discount]]</f>
        <v>69.785600000000002</v>
      </c>
      <c r="X789">
        <f>YEAR(salestable[[#This Row],[Order Date]])</f>
        <v>2015</v>
      </c>
      <c r="Y789" t="str">
        <f>TEXT(salestable[[#This Row],[Order Date]],"MMMM")</f>
        <v>December</v>
      </c>
      <c r="Z789" t="str">
        <f>"Q"&amp;ROUNDUP(MONTH(salestable[[#This Row],[Order Date]])/3,0)</f>
        <v>Q4</v>
      </c>
      <c r="AA789" t="str">
        <f>TEXT(salestable[[#This Row],[Order Date]], "ddd")</f>
        <v>Sat</v>
      </c>
    </row>
    <row r="790" spans="1:27"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s="3">
        <v>4</v>
      </c>
      <c r="T790" s="4">
        <v>0</v>
      </c>
      <c r="U790" s="3">
        <v>69.100800000000007</v>
      </c>
      <c r="V790" s="2">
        <f>salestable[[#This Row],[Sales]] * (1 - salestable[[#This Row],[Discount]])</f>
        <v>143.96</v>
      </c>
      <c r="W790" s="2">
        <f>salestable[[#This Row],[Sales]] * salestable[[#This Row],[Discount]]</f>
        <v>0</v>
      </c>
      <c r="X790">
        <f>YEAR(salestable[[#This Row],[Order Date]])</f>
        <v>2015</v>
      </c>
      <c r="Y790" t="str">
        <f>TEXT(salestable[[#This Row],[Order Date]],"MMMM")</f>
        <v>June</v>
      </c>
      <c r="Z790" t="str">
        <f>"Q"&amp;ROUNDUP(MONTH(salestable[[#This Row],[Order Date]])/3,0)</f>
        <v>Q2</v>
      </c>
      <c r="AA790" t="str">
        <f>TEXT(salestable[[#This Row],[Order Date]], "ddd")</f>
        <v>Fri</v>
      </c>
    </row>
    <row r="791" spans="1:27"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s="3">
        <v>1</v>
      </c>
      <c r="T791" s="4">
        <v>0</v>
      </c>
      <c r="U791" s="3">
        <v>4.1634000000000002</v>
      </c>
      <c r="V791" s="2">
        <f>salestable[[#This Row],[Sales]] * (1 - salestable[[#This Row],[Discount]])</f>
        <v>15.42</v>
      </c>
      <c r="W791" s="2">
        <f>salestable[[#This Row],[Sales]] * salestable[[#This Row],[Discount]]</f>
        <v>0</v>
      </c>
      <c r="X791">
        <f>YEAR(salestable[[#This Row],[Order Date]])</f>
        <v>2015</v>
      </c>
      <c r="Y791" t="str">
        <f>TEXT(salestable[[#This Row],[Order Date]],"MMMM")</f>
        <v>June</v>
      </c>
      <c r="Z791" t="str">
        <f>"Q"&amp;ROUNDUP(MONTH(salestable[[#This Row],[Order Date]])/3,0)</f>
        <v>Q2</v>
      </c>
      <c r="AA791" t="str">
        <f>TEXT(salestable[[#This Row],[Order Date]], "ddd")</f>
        <v>Fri</v>
      </c>
    </row>
    <row r="792" spans="1:27"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s="3">
        <v>8</v>
      </c>
      <c r="T792" s="4">
        <v>0</v>
      </c>
      <c r="U792" s="3">
        <v>21.089600000000001</v>
      </c>
      <c r="V792" s="2">
        <f>salestable[[#This Row],[Sales]] * (1 - salestable[[#This Row],[Discount]])</f>
        <v>43.04</v>
      </c>
      <c r="W792" s="2">
        <f>salestable[[#This Row],[Sales]] * salestable[[#This Row],[Discount]]</f>
        <v>0</v>
      </c>
      <c r="X792">
        <f>YEAR(salestable[[#This Row],[Order Date]])</f>
        <v>2015</v>
      </c>
      <c r="Y792" t="str">
        <f>TEXT(salestable[[#This Row],[Order Date]],"MMMM")</f>
        <v>June</v>
      </c>
      <c r="Z792" t="str">
        <f>"Q"&amp;ROUNDUP(MONTH(salestable[[#This Row],[Order Date]])/3,0)</f>
        <v>Q2</v>
      </c>
      <c r="AA792" t="str">
        <f>TEXT(salestable[[#This Row],[Order Date]], "ddd")</f>
        <v>Fri</v>
      </c>
    </row>
    <row r="793" spans="1:27"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s="3">
        <v>3</v>
      </c>
      <c r="T793" s="4">
        <v>0</v>
      </c>
      <c r="U793" s="3">
        <v>79.905600000000007</v>
      </c>
      <c r="V793" s="2">
        <f>salestable[[#This Row],[Sales]] * (1 - salestable[[#This Row],[Discount]])</f>
        <v>332.94</v>
      </c>
      <c r="W793" s="2">
        <f>salestable[[#This Row],[Sales]] * salestable[[#This Row],[Discount]]</f>
        <v>0</v>
      </c>
      <c r="X793">
        <f>YEAR(salestable[[#This Row],[Order Date]])</f>
        <v>2015</v>
      </c>
      <c r="Y793" t="str">
        <f>TEXT(salestable[[#This Row],[Order Date]],"MMMM")</f>
        <v>June</v>
      </c>
      <c r="Z793" t="str">
        <f>"Q"&amp;ROUNDUP(MONTH(salestable[[#This Row],[Order Date]])/3,0)</f>
        <v>Q2</v>
      </c>
      <c r="AA793" t="str">
        <f>TEXT(salestable[[#This Row],[Order Date]], "ddd")</f>
        <v>Fri</v>
      </c>
    </row>
    <row r="794" spans="1:27"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s="3">
        <v>5</v>
      </c>
      <c r="T794" s="4">
        <v>0.2</v>
      </c>
      <c r="U794" s="3">
        <v>85.247500000000002</v>
      </c>
      <c r="V794" s="2">
        <f>salestable[[#This Row],[Sales]] * (1 - salestable[[#This Row],[Discount]])</f>
        <v>1091.1680000000001</v>
      </c>
      <c r="W794" s="2">
        <f>salestable[[#This Row],[Sales]] * salestable[[#This Row],[Discount]]</f>
        <v>272.79200000000003</v>
      </c>
      <c r="X794">
        <f>YEAR(salestable[[#This Row],[Order Date]])</f>
        <v>2016</v>
      </c>
      <c r="Y794" t="str">
        <f>TEXT(salestable[[#This Row],[Order Date]],"MMMM")</f>
        <v>May</v>
      </c>
      <c r="Z794" t="str">
        <f>"Q"&amp;ROUNDUP(MONTH(salestable[[#This Row],[Order Date]])/3,0)</f>
        <v>Q2</v>
      </c>
      <c r="AA794" t="str">
        <f>TEXT(salestable[[#This Row],[Order Date]], "ddd")</f>
        <v>Fri</v>
      </c>
    </row>
    <row r="795" spans="1:27"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s="3">
        <v>2</v>
      </c>
      <c r="T795" s="4">
        <v>0</v>
      </c>
      <c r="U795" s="3">
        <v>4.5815999999999999</v>
      </c>
      <c r="V795" s="2">
        <f>salestable[[#This Row],[Sales]] * (1 - salestable[[#This Row],[Discount]])</f>
        <v>9.9600000000000009</v>
      </c>
      <c r="W795" s="2">
        <f>salestable[[#This Row],[Sales]] * salestable[[#This Row],[Discount]]</f>
        <v>0</v>
      </c>
      <c r="X795">
        <f>YEAR(salestable[[#This Row],[Order Date]])</f>
        <v>2014</v>
      </c>
      <c r="Y795" t="str">
        <f>TEXT(salestable[[#This Row],[Order Date]],"MMMM")</f>
        <v>September</v>
      </c>
      <c r="Z795" t="str">
        <f>"Q"&amp;ROUNDUP(MONTH(salestable[[#This Row],[Order Date]])/3,0)</f>
        <v>Q3</v>
      </c>
      <c r="AA795" t="str">
        <f>TEXT(salestable[[#This Row],[Order Date]], "ddd")</f>
        <v>Sat</v>
      </c>
    </row>
    <row r="796" spans="1:27"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s="3">
        <v>4</v>
      </c>
      <c r="T796" s="4">
        <v>0</v>
      </c>
      <c r="U796" s="3">
        <v>10.642799999999999</v>
      </c>
      <c r="V796" s="2">
        <f>salestable[[#This Row],[Sales]] * (1 - salestable[[#This Row],[Discount]])</f>
        <v>21.72</v>
      </c>
      <c r="W796" s="2">
        <f>salestable[[#This Row],[Sales]] * salestable[[#This Row],[Discount]]</f>
        <v>0</v>
      </c>
      <c r="X796">
        <f>YEAR(salestable[[#This Row],[Order Date]])</f>
        <v>2014</v>
      </c>
      <c r="Y796" t="str">
        <f>TEXT(salestable[[#This Row],[Order Date]],"MMMM")</f>
        <v>September</v>
      </c>
      <c r="Z796" t="str">
        <f>"Q"&amp;ROUNDUP(MONTH(salestable[[#This Row],[Order Date]])/3,0)</f>
        <v>Q3</v>
      </c>
      <c r="AA796" t="str">
        <f>TEXT(salestable[[#This Row],[Order Date]], "ddd")</f>
        <v>Sat</v>
      </c>
    </row>
    <row r="797" spans="1:27"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s="3">
        <v>7</v>
      </c>
      <c r="T797" s="4">
        <v>0</v>
      </c>
      <c r="U797" s="3">
        <v>9.8783999999999992</v>
      </c>
      <c r="V797" s="2">
        <f>salestable[[#This Row],[Sales]] * (1 - salestable[[#This Row],[Discount]])</f>
        <v>20.16</v>
      </c>
      <c r="W797" s="2">
        <f>salestable[[#This Row],[Sales]] * salestable[[#This Row],[Discount]]</f>
        <v>0</v>
      </c>
      <c r="X797">
        <f>YEAR(salestable[[#This Row],[Order Date]])</f>
        <v>2017</v>
      </c>
      <c r="Y797" t="str">
        <f>TEXT(salestable[[#This Row],[Order Date]],"MMMM")</f>
        <v>September</v>
      </c>
      <c r="Z797" t="str">
        <f>"Q"&amp;ROUNDUP(MONTH(salestable[[#This Row],[Order Date]])/3,0)</f>
        <v>Q3</v>
      </c>
      <c r="AA797" t="str">
        <f>TEXT(salestable[[#This Row],[Order Date]], "ddd")</f>
        <v>Thu</v>
      </c>
    </row>
    <row r="798" spans="1:27"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s="3">
        <v>7</v>
      </c>
      <c r="T798" s="4">
        <v>0</v>
      </c>
      <c r="U798" s="3">
        <v>63.739199999999997</v>
      </c>
      <c r="V798" s="2">
        <f>salestable[[#This Row],[Sales]] * (1 - salestable[[#This Row],[Discount]])</f>
        <v>132.79</v>
      </c>
      <c r="W798" s="2">
        <f>salestable[[#This Row],[Sales]] * salestable[[#This Row],[Discount]]</f>
        <v>0</v>
      </c>
      <c r="X798">
        <f>YEAR(salestable[[#This Row],[Order Date]])</f>
        <v>2015</v>
      </c>
      <c r="Y798" t="str">
        <f>TEXT(salestable[[#This Row],[Order Date]],"MMMM")</f>
        <v>December</v>
      </c>
      <c r="Z798" t="str">
        <f>"Q"&amp;ROUNDUP(MONTH(salestable[[#This Row],[Order Date]])/3,0)</f>
        <v>Q4</v>
      </c>
      <c r="AA798" t="str">
        <f>TEXT(salestable[[#This Row],[Order Date]], "ddd")</f>
        <v>Thu</v>
      </c>
    </row>
    <row r="799" spans="1:27"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s="3">
        <v>2</v>
      </c>
      <c r="T799" s="4">
        <v>0</v>
      </c>
      <c r="U799" s="3">
        <v>6.2207999999999997</v>
      </c>
      <c r="V799" s="2">
        <f>salestable[[#This Row],[Sales]] * (1 - salestable[[#This Row],[Discount]])</f>
        <v>12.96</v>
      </c>
      <c r="W799" s="2">
        <f>salestable[[#This Row],[Sales]] * salestable[[#This Row],[Discount]]</f>
        <v>0</v>
      </c>
      <c r="X799">
        <f>YEAR(salestable[[#This Row],[Order Date]])</f>
        <v>2015</v>
      </c>
      <c r="Y799" t="str">
        <f>TEXT(salestable[[#This Row],[Order Date]],"MMMM")</f>
        <v>December</v>
      </c>
      <c r="Z799" t="str">
        <f>"Q"&amp;ROUNDUP(MONTH(salestable[[#This Row],[Order Date]])/3,0)</f>
        <v>Q4</v>
      </c>
      <c r="AA799" t="str">
        <f>TEXT(salestable[[#This Row],[Order Date]], "ddd")</f>
        <v>Thu</v>
      </c>
    </row>
    <row r="800" spans="1:27"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s="3">
        <v>7</v>
      </c>
      <c r="T800" s="4">
        <v>0</v>
      </c>
      <c r="U800" s="3">
        <v>10.348800000000001</v>
      </c>
      <c r="V800" s="2">
        <f>salestable[[#This Row],[Sales]] * (1 - salestable[[#This Row],[Discount]])</f>
        <v>21.56</v>
      </c>
      <c r="W800" s="2">
        <f>salestable[[#This Row],[Sales]] * salestable[[#This Row],[Discount]]</f>
        <v>0</v>
      </c>
      <c r="X800">
        <f>YEAR(salestable[[#This Row],[Order Date]])</f>
        <v>2015</v>
      </c>
      <c r="Y800" t="str">
        <f>TEXT(salestable[[#This Row],[Order Date]],"MMMM")</f>
        <v>December</v>
      </c>
      <c r="Z800" t="str">
        <f>"Q"&amp;ROUNDUP(MONTH(salestable[[#This Row],[Order Date]])/3,0)</f>
        <v>Q4</v>
      </c>
      <c r="AA800" t="str">
        <f>TEXT(salestable[[#This Row],[Order Date]], "ddd")</f>
        <v>Thu</v>
      </c>
    </row>
    <row r="801" spans="1:27"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s="3">
        <v>5</v>
      </c>
      <c r="T801" s="4">
        <v>0.2</v>
      </c>
      <c r="U801" s="3">
        <v>17.745000000000001</v>
      </c>
      <c r="V801" s="2">
        <f>salestable[[#This Row],[Sales]] * (1 - salestable[[#This Row],[Discount]])</f>
        <v>227.13600000000002</v>
      </c>
      <c r="W801" s="2">
        <f>salestable[[#This Row],[Sales]] * salestable[[#This Row],[Discount]]</f>
        <v>56.784000000000006</v>
      </c>
      <c r="X801">
        <f>YEAR(salestable[[#This Row],[Order Date]])</f>
        <v>2015</v>
      </c>
      <c r="Y801" t="str">
        <f>TEXT(salestable[[#This Row],[Order Date]],"MMMM")</f>
        <v>November</v>
      </c>
      <c r="Z801" t="str">
        <f>"Q"&amp;ROUNDUP(MONTH(salestable[[#This Row],[Order Date]])/3,0)</f>
        <v>Q4</v>
      </c>
      <c r="AA801" t="str">
        <f>TEXT(salestable[[#This Row],[Order Date]], "ddd")</f>
        <v>Fri</v>
      </c>
    </row>
    <row r="802" spans="1:27"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s="3">
        <v>1</v>
      </c>
      <c r="T802" s="4">
        <v>0</v>
      </c>
      <c r="U802" s="3">
        <v>7.3358999999999996</v>
      </c>
      <c r="V802" s="2">
        <f>salestable[[#This Row],[Sales]] * (1 - salestable[[#This Row],[Discount]])</f>
        <v>22.23</v>
      </c>
      <c r="W802" s="2">
        <f>salestable[[#This Row],[Sales]] * salestable[[#This Row],[Discount]]</f>
        <v>0</v>
      </c>
      <c r="X802">
        <f>YEAR(salestable[[#This Row],[Order Date]])</f>
        <v>2017</v>
      </c>
      <c r="Y802" t="str">
        <f>TEXT(salestable[[#This Row],[Order Date]],"MMMM")</f>
        <v>February</v>
      </c>
      <c r="Z802" t="str">
        <f>"Q"&amp;ROUNDUP(MONTH(salestable[[#This Row],[Order Date]])/3,0)</f>
        <v>Q1</v>
      </c>
      <c r="AA802" t="str">
        <f>TEXT(salestable[[#This Row],[Order Date]], "ddd")</f>
        <v>Mon</v>
      </c>
    </row>
    <row r="803" spans="1:27"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s="3">
        <v>2</v>
      </c>
      <c r="T803" s="4">
        <v>0.2</v>
      </c>
      <c r="U803" s="3">
        <v>18.897200000000002</v>
      </c>
      <c r="V803" s="2">
        <f>salestable[[#This Row],[Sales]] * (1 - salestable[[#This Row],[Discount]])</f>
        <v>172.77440000000001</v>
      </c>
      <c r="W803" s="2">
        <f>salestable[[#This Row],[Sales]] * salestable[[#This Row],[Discount]]</f>
        <v>43.193600000000004</v>
      </c>
      <c r="X803">
        <f>YEAR(salestable[[#This Row],[Order Date]])</f>
        <v>2017</v>
      </c>
      <c r="Y803" t="str">
        <f>TEXT(salestable[[#This Row],[Order Date]],"MMMM")</f>
        <v>February</v>
      </c>
      <c r="Z803" t="str">
        <f>"Q"&amp;ROUNDUP(MONTH(salestable[[#This Row],[Order Date]])/3,0)</f>
        <v>Q1</v>
      </c>
      <c r="AA803" t="str">
        <f>TEXT(salestable[[#This Row],[Order Date]], "ddd")</f>
        <v>Mon</v>
      </c>
    </row>
    <row r="804" spans="1:27"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s="3">
        <v>9</v>
      </c>
      <c r="T804" s="4">
        <v>0</v>
      </c>
      <c r="U804" s="3">
        <v>99.489599999999996</v>
      </c>
      <c r="V804" s="2">
        <f>salestable[[#This Row],[Sales]] * (1 - salestable[[#This Row],[Discount]])</f>
        <v>355.32</v>
      </c>
      <c r="W804" s="2">
        <f>salestable[[#This Row],[Sales]] * salestable[[#This Row],[Discount]]</f>
        <v>0</v>
      </c>
      <c r="X804">
        <f>YEAR(salestable[[#This Row],[Order Date]])</f>
        <v>2016</v>
      </c>
      <c r="Y804" t="str">
        <f>TEXT(salestable[[#This Row],[Order Date]],"MMMM")</f>
        <v>August</v>
      </c>
      <c r="Z804" t="str">
        <f>"Q"&amp;ROUNDUP(MONTH(salestable[[#This Row],[Order Date]])/3,0)</f>
        <v>Q3</v>
      </c>
      <c r="AA804" t="str">
        <f>TEXT(salestable[[#This Row],[Order Date]], "ddd")</f>
        <v>Thu</v>
      </c>
    </row>
    <row r="805" spans="1:27"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s="3">
        <v>2</v>
      </c>
      <c r="T805" s="4">
        <v>0</v>
      </c>
      <c r="U805" s="3">
        <v>6.2207999999999997</v>
      </c>
      <c r="V805" s="2">
        <f>salestable[[#This Row],[Sales]] * (1 - salestable[[#This Row],[Discount]])</f>
        <v>12.96</v>
      </c>
      <c r="W805" s="2">
        <f>salestable[[#This Row],[Sales]] * salestable[[#This Row],[Discount]]</f>
        <v>0</v>
      </c>
      <c r="X805">
        <f>YEAR(salestable[[#This Row],[Order Date]])</f>
        <v>2016</v>
      </c>
      <c r="Y805" t="str">
        <f>TEXT(salestable[[#This Row],[Order Date]],"MMMM")</f>
        <v>March</v>
      </c>
      <c r="Z805" t="str">
        <f>"Q"&amp;ROUNDUP(MONTH(salestable[[#This Row],[Order Date]])/3,0)</f>
        <v>Q1</v>
      </c>
      <c r="AA805" t="str">
        <f>TEXT(salestable[[#This Row],[Order Date]], "ddd")</f>
        <v>Sat</v>
      </c>
    </row>
    <row r="806" spans="1:27"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s="3">
        <v>2</v>
      </c>
      <c r="T806" s="4">
        <v>0</v>
      </c>
      <c r="U806" s="3">
        <v>6.2152000000000003</v>
      </c>
      <c r="V806" s="2">
        <f>salestable[[#This Row],[Sales]] * (1 - salestable[[#This Row],[Discount]])</f>
        <v>18.28</v>
      </c>
      <c r="W806" s="2">
        <f>salestable[[#This Row],[Sales]] * salestable[[#This Row],[Discount]]</f>
        <v>0</v>
      </c>
      <c r="X806">
        <f>YEAR(salestable[[#This Row],[Order Date]])</f>
        <v>2017</v>
      </c>
      <c r="Y806" t="str">
        <f>TEXT(salestable[[#This Row],[Order Date]],"MMMM")</f>
        <v>April</v>
      </c>
      <c r="Z806" t="str">
        <f>"Q"&amp;ROUNDUP(MONTH(salestable[[#This Row],[Order Date]])/3,0)</f>
        <v>Q2</v>
      </c>
      <c r="AA806" t="str">
        <f>TEXT(salestable[[#This Row],[Order Date]], "ddd")</f>
        <v>Sat</v>
      </c>
    </row>
    <row r="807" spans="1:27"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s="3">
        <v>3</v>
      </c>
      <c r="T807" s="4">
        <v>0.2</v>
      </c>
      <c r="U807" s="3">
        <v>4.3175999999999997</v>
      </c>
      <c r="V807" s="2">
        <f>salestable[[#This Row],[Sales]] * (1 - salestable[[#This Row],[Discount]])</f>
        <v>34.540800000000004</v>
      </c>
      <c r="W807" s="2">
        <f>salestable[[#This Row],[Sales]] * salestable[[#This Row],[Discount]]</f>
        <v>8.6352000000000011</v>
      </c>
      <c r="X807">
        <f>YEAR(salestable[[#This Row],[Order Date]])</f>
        <v>2014</v>
      </c>
      <c r="Y807" t="str">
        <f>TEXT(salestable[[#This Row],[Order Date]],"MMMM")</f>
        <v>November</v>
      </c>
      <c r="Z807" t="str">
        <f>"Q"&amp;ROUNDUP(MONTH(salestable[[#This Row],[Order Date]])/3,0)</f>
        <v>Q4</v>
      </c>
      <c r="AA807" t="str">
        <f>TEXT(salestable[[#This Row],[Order Date]], "ddd")</f>
        <v>Sat</v>
      </c>
    </row>
    <row r="808" spans="1:27"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s="3">
        <v>4</v>
      </c>
      <c r="T808" s="4">
        <v>0.2</v>
      </c>
      <c r="U808" s="3">
        <v>247.99600000000001</v>
      </c>
      <c r="V808" s="2">
        <f>salestable[[#This Row],[Sales]] * (1 - salestable[[#This Row],[Discount]])</f>
        <v>1587.1744000000001</v>
      </c>
      <c r="W808" s="2">
        <f>salestable[[#This Row],[Sales]] * salestable[[#This Row],[Discount]]</f>
        <v>396.79360000000003</v>
      </c>
      <c r="X808">
        <f>YEAR(salestable[[#This Row],[Order Date]])</f>
        <v>2014</v>
      </c>
      <c r="Y808" t="str">
        <f>TEXT(salestable[[#This Row],[Order Date]],"MMMM")</f>
        <v>November</v>
      </c>
      <c r="Z808" t="str">
        <f>"Q"&amp;ROUNDUP(MONTH(salestable[[#This Row],[Order Date]])/3,0)</f>
        <v>Q4</v>
      </c>
      <c r="AA808" t="str">
        <f>TEXT(salestable[[#This Row],[Order Date]], "ddd")</f>
        <v>Sat</v>
      </c>
    </row>
    <row r="809" spans="1:27"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s="3">
        <v>2</v>
      </c>
      <c r="T809" s="4">
        <v>0</v>
      </c>
      <c r="U809" s="3">
        <v>11.076000000000001</v>
      </c>
      <c r="V809" s="2">
        <f>salestable[[#This Row],[Sales]] * (1 - salestable[[#This Row],[Discount]])</f>
        <v>28.4</v>
      </c>
      <c r="W809" s="2">
        <f>salestable[[#This Row],[Sales]] * salestable[[#This Row],[Discount]]</f>
        <v>0</v>
      </c>
      <c r="X809">
        <f>YEAR(salestable[[#This Row],[Order Date]])</f>
        <v>2015</v>
      </c>
      <c r="Y809" t="str">
        <f>TEXT(salestable[[#This Row],[Order Date]],"MMMM")</f>
        <v>February</v>
      </c>
      <c r="Z809" t="str">
        <f>"Q"&amp;ROUNDUP(MONTH(salestable[[#This Row],[Order Date]])/3,0)</f>
        <v>Q1</v>
      </c>
      <c r="AA809" t="str">
        <f>TEXT(salestable[[#This Row],[Order Date]], "ddd")</f>
        <v>Tue</v>
      </c>
    </row>
    <row r="810" spans="1:27"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s="3">
        <v>3</v>
      </c>
      <c r="T810" s="4">
        <v>0</v>
      </c>
      <c r="U810" s="3">
        <v>50.989800000000002</v>
      </c>
      <c r="V810" s="2">
        <f>salestable[[#This Row],[Sales]] * (1 - salestable[[#This Row],[Discount]])</f>
        <v>149.97</v>
      </c>
      <c r="W810" s="2">
        <f>salestable[[#This Row],[Sales]] * salestable[[#This Row],[Discount]]</f>
        <v>0</v>
      </c>
      <c r="X810">
        <f>YEAR(salestable[[#This Row],[Order Date]])</f>
        <v>2015</v>
      </c>
      <c r="Y810" t="str">
        <f>TEXT(salestable[[#This Row],[Order Date]],"MMMM")</f>
        <v>February</v>
      </c>
      <c r="Z810" t="str">
        <f>"Q"&amp;ROUNDUP(MONTH(salestable[[#This Row],[Order Date]])/3,0)</f>
        <v>Q1</v>
      </c>
      <c r="AA810" t="str">
        <f>TEXT(salestable[[#This Row],[Order Date]], "ddd")</f>
        <v>Tue</v>
      </c>
    </row>
    <row r="811" spans="1:27"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s="3">
        <v>4</v>
      </c>
      <c r="T811" s="4">
        <v>0</v>
      </c>
      <c r="U811" s="3">
        <v>3.2256</v>
      </c>
      <c r="V811" s="2">
        <f>salestable[[#This Row],[Sales]] * (1 - salestable[[#This Row],[Discount]])</f>
        <v>11.52</v>
      </c>
      <c r="W811" s="2">
        <f>salestable[[#This Row],[Sales]] * salestable[[#This Row],[Discount]]</f>
        <v>0</v>
      </c>
      <c r="X811">
        <f>YEAR(salestable[[#This Row],[Order Date]])</f>
        <v>2014</v>
      </c>
      <c r="Y811" t="str">
        <f>TEXT(salestable[[#This Row],[Order Date]],"MMMM")</f>
        <v>October</v>
      </c>
      <c r="Z811" t="str">
        <f>"Q"&amp;ROUNDUP(MONTH(salestable[[#This Row],[Order Date]])/3,0)</f>
        <v>Q4</v>
      </c>
      <c r="AA811" t="str">
        <f>TEXT(salestable[[#This Row],[Order Date]], "ddd")</f>
        <v>Mon</v>
      </c>
    </row>
    <row r="812" spans="1:27"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s="3">
        <v>5</v>
      </c>
      <c r="T812" s="4">
        <v>0</v>
      </c>
      <c r="U812" s="3">
        <v>311.65199999999999</v>
      </c>
      <c r="V812" s="2">
        <f>salestable[[#This Row],[Sales]] * (1 - salestable[[#This Row],[Discount]])</f>
        <v>1298.55</v>
      </c>
      <c r="W812" s="2">
        <f>salestable[[#This Row],[Sales]] * salestable[[#This Row],[Discount]]</f>
        <v>0</v>
      </c>
      <c r="X812">
        <f>YEAR(salestable[[#This Row],[Order Date]])</f>
        <v>2014</v>
      </c>
      <c r="Y812" t="str">
        <f>TEXT(salestable[[#This Row],[Order Date]],"MMMM")</f>
        <v>October</v>
      </c>
      <c r="Z812" t="str">
        <f>"Q"&amp;ROUNDUP(MONTH(salestable[[#This Row],[Order Date]])/3,0)</f>
        <v>Q4</v>
      </c>
      <c r="AA812" t="str">
        <f>TEXT(salestable[[#This Row],[Order Date]], "ddd")</f>
        <v>Mon</v>
      </c>
    </row>
    <row r="813" spans="1:27"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s="3">
        <v>4</v>
      </c>
      <c r="T813" s="4">
        <v>0</v>
      </c>
      <c r="U813" s="3">
        <v>62.036799999999999</v>
      </c>
      <c r="V813" s="2">
        <f>salestable[[#This Row],[Sales]] * (1 - salestable[[#This Row],[Discount]])</f>
        <v>213.92</v>
      </c>
      <c r="W813" s="2">
        <f>salestable[[#This Row],[Sales]] * salestable[[#This Row],[Discount]]</f>
        <v>0</v>
      </c>
      <c r="X813">
        <f>YEAR(salestable[[#This Row],[Order Date]])</f>
        <v>2014</v>
      </c>
      <c r="Y813" t="str">
        <f>TEXT(salestable[[#This Row],[Order Date]],"MMMM")</f>
        <v>October</v>
      </c>
      <c r="Z813" t="str">
        <f>"Q"&amp;ROUNDUP(MONTH(salestable[[#This Row],[Order Date]])/3,0)</f>
        <v>Q4</v>
      </c>
      <c r="AA813" t="str">
        <f>TEXT(salestable[[#This Row],[Order Date]], "ddd")</f>
        <v>Mon</v>
      </c>
    </row>
    <row r="814" spans="1:27"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s="3">
        <v>2</v>
      </c>
      <c r="T814" s="4">
        <v>0</v>
      </c>
      <c r="U814" s="3">
        <v>2.5779999999999998</v>
      </c>
      <c r="V814" s="2">
        <f>salestable[[#This Row],[Sales]] * (1 - salestable[[#This Row],[Discount]])</f>
        <v>25.78</v>
      </c>
      <c r="W814" s="2">
        <f>salestable[[#This Row],[Sales]] * salestable[[#This Row],[Discount]]</f>
        <v>0</v>
      </c>
      <c r="X814">
        <f>YEAR(salestable[[#This Row],[Order Date]])</f>
        <v>2014</v>
      </c>
      <c r="Y814" t="str">
        <f>TEXT(salestable[[#This Row],[Order Date]],"MMMM")</f>
        <v>October</v>
      </c>
      <c r="Z814" t="str">
        <f>"Q"&amp;ROUNDUP(MONTH(salestable[[#This Row],[Order Date]])/3,0)</f>
        <v>Q4</v>
      </c>
      <c r="AA814" t="str">
        <f>TEXT(salestable[[#This Row],[Order Date]], "ddd")</f>
        <v>Mon</v>
      </c>
    </row>
    <row r="815" spans="1:27"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s="3">
        <v>2</v>
      </c>
      <c r="T815" s="4">
        <v>0</v>
      </c>
      <c r="U815" s="3">
        <v>6.2152000000000003</v>
      </c>
      <c r="V815" s="2">
        <f>salestable[[#This Row],[Sales]] * (1 - salestable[[#This Row],[Discount]])</f>
        <v>18.28</v>
      </c>
      <c r="W815" s="2">
        <f>salestable[[#This Row],[Sales]] * salestable[[#This Row],[Discount]]</f>
        <v>0</v>
      </c>
      <c r="X815">
        <f>YEAR(salestable[[#This Row],[Order Date]])</f>
        <v>2017</v>
      </c>
      <c r="Y815" t="str">
        <f>TEXT(salestable[[#This Row],[Order Date]],"MMMM")</f>
        <v>May</v>
      </c>
      <c r="Z815" t="str">
        <f>"Q"&amp;ROUNDUP(MONTH(salestable[[#This Row],[Order Date]])/3,0)</f>
        <v>Q2</v>
      </c>
      <c r="AA815" t="str">
        <f>TEXT(salestable[[#This Row],[Order Date]], "ddd")</f>
        <v>Sun</v>
      </c>
    </row>
    <row r="816" spans="1:27"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s="3">
        <v>7</v>
      </c>
      <c r="T816" s="4">
        <v>0</v>
      </c>
      <c r="U816" s="3">
        <v>601.96990000000005</v>
      </c>
      <c r="V816" s="2">
        <f>salestable[[#This Row],[Sales]] * (1 - salestable[[#This Row],[Discount]])</f>
        <v>1399.93</v>
      </c>
      <c r="W816" s="2">
        <f>salestable[[#This Row],[Sales]] * salestable[[#This Row],[Discount]]</f>
        <v>0</v>
      </c>
      <c r="X816">
        <f>YEAR(salestable[[#This Row],[Order Date]])</f>
        <v>2017</v>
      </c>
      <c r="Y816" t="str">
        <f>TEXT(salestable[[#This Row],[Order Date]],"MMMM")</f>
        <v>May</v>
      </c>
      <c r="Z816" t="str">
        <f>"Q"&amp;ROUNDUP(MONTH(salestable[[#This Row],[Order Date]])/3,0)</f>
        <v>Q2</v>
      </c>
      <c r="AA816" t="str">
        <f>TEXT(salestable[[#This Row],[Order Date]], "ddd")</f>
        <v>Sun</v>
      </c>
    </row>
    <row r="817" spans="1:27"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s="3">
        <v>8</v>
      </c>
      <c r="T817" s="4">
        <v>0</v>
      </c>
      <c r="U817" s="3">
        <v>24.883199999999999</v>
      </c>
      <c r="V817" s="2">
        <f>salestable[[#This Row],[Sales]] * (1 - salestable[[#This Row],[Discount]])</f>
        <v>51.84</v>
      </c>
      <c r="W817" s="2">
        <f>salestable[[#This Row],[Sales]] * salestable[[#This Row],[Discount]]</f>
        <v>0</v>
      </c>
      <c r="X817">
        <f>YEAR(salestable[[#This Row],[Order Date]])</f>
        <v>2015</v>
      </c>
      <c r="Y817" t="str">
        <f>TEXT(salestable[[#This Row],[Order Date]],"MMMM")</f>
        <v>March</v>
      </c>
      <c r="Z817" t="str">
        <f>"Q"&amp;ROUNDUP(MONTH(salestable[[#This Row],[Order Date]])/3,0)</f>
        <v>Q1</v>
      </c>
      <c r="AA817" t="str">
        <f>TEXT(salestable[[#This Row],[Order Date]], "ddd")</f>
        <v>Fri</v>
      </c>
    </row>
    <row r="818" spans="1:27"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s="3">
        <v>1</v>
      </c>
      <c r="T818" s="4">
        <v>0.2</v>
      </c>
      <c r="U818" s="3">
        <v>1.8704000000000001</v>
      </c>
      <c r="V818" s="2">
        <f>salestable[[#This Row],[Sales]] * (1 - salestable[[#This Row],[Discount]])</f>
        <v>4.2752000000000008</v>
      </c>
      <c r="W818" s="2">
        <f>salestable[[#This Row],[Sales]] * salestable[[#This Row],[Discount]]</f>
        <v>1.0688000000000002</v>
      </c>
      <c r="X818">
        <f>YEAR(salestable[[#This Row],[Order Date]])</f>
        <v>2016</v>
      </c>
      <c r="Y818" t="str">
        <f>TEXT(salestable[[#This Row],[Order Date]],"MMMM")</f>
        <v>September</v>
      </c>
      <c r="Z818" t="str">
        <f>"Q"&amp;ROUNDUP(MONTH(salestable[[#This Row],[Order Date]])/3,0)</f>
        <v>Q3</v>
      </c>
      <c r="AA818" t="str">
        <f>TEXT(salestable[[#This Row],[Order Date]], "ddd")</f>
        <v>Thu</v>
      </c>
    </row>
    <row r="819" spans="1:27"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s="3">
        <v>8</v>
      </c>
      <c r="T819" s="4">
        <v>0.2</v>
      </c>
      <c r="U819" s="3">
        <v>14.5152</v>
      </c>
      <c r="V819" s="2">
        <f>salestable[[#This Row],[Sales]] * (1 - salestable[[#This Row],[Discount]])</f>
        <v>33.177600000000005</v>
      </c>
      <c r="W819" s="2">
        <f>salestable[[#This Row],[Sales]] * salestable[[#This Row],[Discount]]</f>
        <v>8.2944000000000013</v>
      </c>
      <c r="X819">
        <f>YEAR(salestable[[#This Row],[Order Date]])</f>
        <v>2014</v>
      </c>
      <c r="Y819" t="str">
        <f>TEXT(salestable[[#This Row],[Order Date]],"MMMM")</f>
        <v>June</v>
      </c>
      <c r="Z819" t="str">
        <f>"Q"&amp;ROUNDUP(MONTH(salestable[[#This Row],[Order Date]])/3,0)</f>
        <v>Q2</v>
      </c>
      <c r="AA819" t="str">
        <f>TEXT(salestable[[#This Row],[Order Date]], "ddd")</f>
        <v>Sat</v>
      </c>
    </row>
    <row r="820" spans="1:27"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s="3">
        <v>3</v>
      </c>
      <c r="T820" s="4">
        <v>0.7</v>
      </c>
      <c r="U820" s="3">
        <v>-2.4287999999999998</v>
      </c>
      <c r="V820" s="2">
        <f>salestable[[#This Row],[Sales]] * (1 - salestable[[#This Row],[Discount]])</f>
        <v>0.95040000000000013</v>
      </c>
      <c r="W820" s="2">
        <f>salestable[[#This Row],[Sales]] * salestable[[#This Row],[Discount]]</f>
        <v>2.2176</v>
      </c>
      <c r="X820">
        <f>YEAR(salestable[[#This Row],[Order Date]])</f>
        <v>2014</v>
      </c>
      <c r="Y820" t="str">
        <f>TEXT(salestable[[#This Row],[Order Date]],"MMMM")</f>
        <v>June</v>
      </c>
      <c r="Z820" t="str">
        <f>"Q"&amp;ROUNDUP(MONTH(salestable[[#This Row],[Order Date]])/3,0)</f>
        <v>Q2</v>
      </c>
      <c r="AA820" t="str">
        <f>TEXT(salestable[[#This Row],[Order Date]], "ddd")</f>
        <v>Sat</v>
      </c>
    </row>
    <row r="821" spans="1:27"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s="3">
        <v>5</v>
      </c>
      <c r="T821" s="4">
        <v>0.3</v>
      </c>
      <c r="U821" s="3">
        <v>0</v>
      </c>
      <c r="V821" s="2">
        <f>salestable[[#This Row],[Sales]] * (1 - salestable[[#This Row],[Discount]])</f>
        <v>859.92549999999994</v>
      </c>
      <c r="W821" s="2">
        <f>salestable[[#This Row],[Sales]] * salestable[[#This Row],[Discount]]</f>
        <v>368.53949999999998</v>
      </c>
      <c r="X821">
        <f>YEAR(salestable[[#This Row],[Order Date]])</f>
        <v>2014</v>
      </c>
      <c r="Y821" t="str">
        <f>TEXT(salestable[[#This Row],[Order Date]],"MMMM")</f>
        <v>June</v>
      </c>
      <c r="Z821" t="str">
        <f>"Q"&amp;ROUNDUP(MONTH(salestable[[#This Row],[Order Date]])/3,0)</f>
        <v>Q2</v>
      </c>
      <c r="AA821" t="str">
        <f>TEXT(salestable[[#This Row],[Order Date]], "ddd")</f>
        <v>Sat</v>
      </c>
    </row>
    <row r="822" spans="1:27"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s="3">
        <v>3</v>
      </c>
      <c r="T822" s="4">
        <v>0.7</v>
      </c>
      <c r="U822" s="3">
        <v>-22.796399999999998</v>
      </c>
      <c r="V822" s="2">
        <f>salestable[[#This Row],[Sales]] * (1 - salestable[[#This Row],[Discount]])</f>
        <v>9.325800000000001</v>
      </c>
      <c r="W822" s="2">
        <f>salestable[[#This Row],[Sales]] * salestable[[#This Row],[Discount]]</f>
        <v>21.760199999999998</v>
      </c>
      <c r="X822">
        <f>YEAR(salestable[[#This Row],[Order Date]])</f>
        <v>2014</v>
      </c>
      <c r="Y822" t="str">
        <f>TEXT(salestable[[#This Row],[Order Date]],"MMMM")</f>
        <v>June</v>
      </c>
      <c r="Z822" t="str">
        <f>"Q"&amp;ROUNDUP(MONTH(salestable[[#This Row],[Order Date]])/3,0)</f>
        <v>Q2</v>
      </c>
      <c r="AA822" t="str">
        <f>TEXT(salestable[[#This Row],[Order Date]], "ddd")</f>
        <v>Sat</v>
      </c>
    </row>
    <row r="823" spans="1:27"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s="3">
        <v>4</v>
      </c>
      <c r="T823" s="4">
        <v>0.2</v>
      </c>
      <c r="U823" s="3">
        <v>117.432</v>
      </c>
      <c r="V823" s="2">
        <f>salestable[[#This Row],[Sales]] * (1 - salestable[[#This Row],[Discount]])</f>
        <v>268.416</v>
      </c>
      <c r="W823" s="2">
        <f>salestable[[#This Row],[Sales]] * salestable[[#This Row],[Discount]]</f>
        <v>67.103999999999999</v>
      </c>
      <c r="X823">
        <f>YEAR(salestable[[#This Row],[Order Date]])</f>
        <v>2014</v>
      </c>
      <c r="Y823" t="str">
        <f>TEXT(salestable[[#This Row],[Order Date]],"MMMM")</f>
        <v>June</v>
      </c>
      <c r="Z823" t="str">
        <f>"Q"&amp;ROUNDUP(MONTH(salestable[[#This Row],[Order Date]])/3,0)</f>
        <v>Q2</v>
      </c>
      <c r="AA823" t="str">
        <f>TEXT(salestable[[#This Row],[Order Date]], "ddd")</f>
        <v>Sat</v>
      </c>
    </row>
    <row r="824" spans="1:27"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s="3">
        <v>3</v>
      </c>
      <c r="T824" s="4">
        <v>0</v>
      </c>
      <c r="U824" s="3">
        <v>71.991</v>
      </c>
      <c r="V824" s="2">
        <f>salestable[[#This Row],[Sales]] * (1 - salestable[[#This Row],[Discount]])</f>
        <v>239.97</v>
      </c>
      <c r="W824" s="2">
        <f>salestable[[#This Row],[Sales]] * salestable[[#This Row],[Discount]]</f>
        <v>0</v>
      </c>
      <c r="X824">
        <f>YEAR(salestable[[#This Row],[Order Date]])</f>
        <v>2017</v>
      </c>
      <c r="Y824" t="str">
        <f>TEXT(salestable[[#This Row],[Order Date]],"MMMM")</f>
        <v>June</v>
      </c>
      <c r="Z824" t="str">
        <f>"Q"&amp;ROUNDUP(MONTH(salestable[[#This Row],[Order Date]])/3,0)</f>
        <v>Q2</v>
      </c>
      <c r="AA824" t="str">
        <f>TEXT(salestable[[#This Row],[Order Date]], "ddd")</f>
        <v>Tue</v>
      </c>
    </row>
    <row r="825" spans="1:27"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s="3">
        <v>2</v>
      </c>
      <c r="T825" s="4">
        <v>0</v>
      </c>
      <c r="U825" s="3">
        <v>4.8117999999999999</v>
      </c>
      <c r="V825" s="2">
        <f>salestable[[#This Row],[Sales]] * (1 - salestable[[#This Row],[Discount]])</f>
        <v>9.82</v>
      </c>
      <c r="W825" s="2">
        <f>salestable[[#This Row],[Sales]] * salestable[[#This Row],[Discount]]</f>
        <v>0</v>
      </c>
      <c r="X825">
        <f>YEAR(salestable[[#This Row],[Order Date]])</f>
        <v>2017</v>
      </c>
      <c r="Y825" t="str">
        <f>TEXT(salestable[[#This Row],[Order Date]],"MMMM")</f>
        <v>June</v>
      </c>
      <c r="Z825" t="str">
        <f>"Q"&amp;ROUNDUP(MONTH(salestable[[#This Row],[Order Date]])/3,0)</f>
        <v>Q2</v>
      </c>
      <c r="AA825" t="str">
        <f>TEXT(salestable[[#This Row],[Order Date]], "ddd")</f>
        <v>Tue</v>
      </c>
    </row>
    <row r="826" spans="1:27"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s="3">
        <v>4</v>
      </c>
      <c r="T826" s="4">
        <v>0</v>
      </c>
      <c r="U826" s="3">
        <v>4.0679999999999996</v>
      </c>
      <c r="V826" s="2">
        <f>salestable[[#This Row],[Sales]] * (1 - salestable[[#This Row],[Discount]])</f>
        <v>67.8</v>
      </c>
      <c r="W826" s="2">
        <f>salestable[[#This Row],[Sales]] * salestable[[#This Row],[Discount]]</f>
        <v>0</v>
      </c>
      <c r="X826">
        <f>YEAR(salestable[[#This Row],[Order Date]])</f>
        <v>2014</v>
      </c>
      <c r="Y826" t="str">
        <f>TEXT(salestable[[#This Row],[Order Date]],"MMMM")</f>
        <v>May</v>
      </c>
      <c r="Z826" t="str">
        <f>"Q"&amp;ROUNDUP(MONTH(salestable[[#This Row],[Order Date]])/3,0)</f>
        <v>Q2</v>
      </c>
      <c r="AA826" t="str">
        <f>TEXT(salestable[[#This Row],[Order Date]], "ddd")</f>
        <v>Fri</v>
      </c>
    </row>
    <row r="827" spans="1:27"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s="3">
        <v>3</v>
      </c>
      <c r="T827" s="4">
        <v>0</v>
      </c>
      <c r="U827" s="3">
        <v>40.312800000000003</v>
      </c>
      <c r="V827" s="2">
        <f>salestable[[#This Row],[Sales]] * (1 - salestable[[#This Row],[Discount]])</f>
        <v>167.97</v>
      </c>
      <c r="W827" s="2">
        <f>salestable[[#This Row],[Sales]] * salestable[[#This Row],[Discount]]</f>
        <v>0</v>
      </c>
      <c r="X827">
        <f>YEAR(salestable[[#This Row],[Order Date]])</f>
        <v>2014</v>
      </c>
      <c r="Y827" t="str">
        <f>TEXT(salestable[[#This Row],[Order Date]],"MMMM")</f>
        <v>May</v>
      </c>
      <c r="Z827" t="str">
        <f>"Q"&amp;ROUNDUP(MONTH(salestable[[#This Row],[Order Date]])/3,0)</f>
        <v>Q2</v>
      </c>
      <c r="AA827" t="str">
        <f>TEXT(salestable[[#This Row],[Order Date]], "ddd")</f>
        <v>Fri</v>
      </c>
    </row>
    <row r="828" spans="1:27"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s="3">
        <v>7</v>
      </c>
      <c r="T828" s="4">
        <v>0</v>
      </c>
      <c r="U828" s="3">
        <v>16.8</v>
      </c>
      <c r="V828" s="2">
        <f>salestable[[#This Row],[Sales]] * (1 - salestable[[#This Row],[Discount]])</f>
        <v>35</v>
      </c>
      <c r="W828" s="2">
        <f>salestable[[#This Row],[Sales]] * salestable[[#This Row],[Discount]]</f>
        <v>0</v>
      </c>
      <c r="X828">
        <f>YEAR(salestable[[#This Row],[Order Date]])</f>
        <v>2017</v>
      </c>
      <c r="Y828" t="str">
        <f>TEXT(salestable[[#This Row],[Order Date]],"MMMM")</f>
        <v>August</v>
      </c>
      <c r="Z828" t="str">
        <f>"Q"&amp;ROUNDUP(MONTH(salestable[[#This Row],[Order Date]])/3,0)</f>
        <v>Q3</v>
      </c>
      <c r="AA828" t="str">
        <f>TEXT(salestable[[#This Row],[Order Date]], "ddd")</f>
        <v>Mon</v>
      </c>
    </row>
    <row r="829" spans="1:27"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s="3">
        <v>4</v>
      </c>
      <c r="T829" s="4">
        <v>0</v>
      </c>
      <c r="U829" s="3">
        <v>10.7996</v>
      </c>
      <c r="V829" s="2">
        <f>salestable[[#This Row],[Sales]] * (1 - salestable[[#This Row],[Discount]])</f>
        <v>37.24</v>
      </c>
      <c r="W829" s="2">
        <f>salestable[[#This Row],[Sales]] * salestable[[#This Row],[Discount]]</f>
        <v>0</v>
      </c>
      <c r="X829">
        <f>YEAR(salestable[[#This Row],[Order Date]])</f>
        <v>2017</v>
      </c>
      <c r="Y829" t="str">
        <f>TEXT(salestable[[#This Row],[Order Date]],"MMMM")</f>
        <v>August</v>
      </c>
      <c r="Z829" t="str">
        <f>"Q"&amp;ROUNDUP(MONTH(salestable[[#This Row],[Order Date]])/3,0)</f>
        <v>Q3</v>
      </c>
      <c r="AA829" t="str">
        <f>TEXT(salestable[[#This Row],[Order Date]], "ddd")</f>
        <v>Mon</v>
      </c>
    </row>
    <row r="830" spans="1:27"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s="3">
        <v>2</v>
      </c>
      <c r="T830" s="4">
        <v>0</v>
      </c>
      <c r="U830" s="3">
        <v>7.4871999999999996</v>
      </c>
      <c r="V830" s="2">
        <f>salestable[[#This Row],[Sales]] * (1 - salestable[[#This Row],[Discount]])</f>
        <v>15.28</v>
      </c>
      <c r="W830" s="2">
        <f>salestable[[#This Row],[Sales]] * salestable[[#This Row],[Discount]]</f>
        <v>0</v>
      </c>
      <c r="X830">
        <f>YEAR(salestable[[#This Row],[Order Date]])</f>
        <v>2017</v>
      </c>
      <c r="Y830" t="str">
        <f>TEXT(salestable[[#This Row],[Order Date]],"MMMM")</f>
        <v>August</v>
      </c>
      <c r="Z830" t="str">
        <f>"Q"&amp;ROUNDUP(MONTH(salestable[[#This Row],[Order Date]])/3,0)</f>
        <v>Q3</v>
      </c>
      <c r="AA830" t="str">
        <f>TEXT(salestable[[#This Row],[Order Date]], "ddd")</f>
        <v>Mon</v>
      </c>
    </row>
    <row r="831" spans="1:27"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s="3">
        <v>2</v>
      </c>
      <c r="T831" s="4">
        <v>0</v>
      </c>
      <c r="U831" s="3">
        <v>90.587999999999994</v>
      </c>
      <c r="V831" s="2">
        <f>salestable[[#This Row],[Sales]] * (1 - salestable[[#This Row],[Discount]])</f>
        <v>301.95999999999998</v>
      </c>
      <c r="W831" s="2">
        <f>salestable[[#This Row],[Sales]] * salestable[[#This Row],[Discount]]</f>
        <v>0</v>
      </c>
      <c r="X831">
        <f>YEAR(salestable[[#This Row],[Order Date]])</f>
        <v>2017</v>
      </c>
      <c r="Y831" t="str">
        <f>TEXT(salestable[[#This Row],[Order Date]],"MMMM")</f>
        <v>June</v>
      </c>
      <c r="Z831" t="str">
        <f>"Q"&amp;ROUNDUP(MONTH(salestable[[#This Row],[Order Date]])/3,0)</f>
        <v>Q2</v>
      </c>
      <c r="AA831" t="str">
        <f>TEXT(salestable[[#This Row],[Order Date]], "ddd")</f>
        <v>Fri</v>
      </c>
    </row>
    <row r="832" spans="1:27"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s="3">
        <v>3</v>
      </c>
      <c r="T832" s="4">
        <v>0</v>
      </c>
      <c r="U832" s="3">
        <v>50.584800000000001</v>
      </c>
      <c r="V832" s="2">
        <f>salestable[[#This Row],[Sales]] * (1 - salestable[[#This Row],[Discount]])</f>
        <v>180.66</v>
      </c>
      <c r="W832" s="2">
        <f>salestable[[#This Row],[Sales]] * salestable[[#This Row],[Discount]]</f>
        <v>0</v>
      </c>
      <c r="X832">
        <f>YEAR(salestable[[#This Row],[Order Date]])</f>
        <v>2017</v>
      </c>
      <c r="Y832" t="str">
        <f>TEXT(salestable[[#This Row],[Order Date]],"MMMM")</f>
        <v>June</v>
      </c>
      <c r="Z832" t="str">
        <f>"Q"&amp;ROUNDUP(MONTH(salestable[[#This Row],[Order Date]])/3,0)</f>
        <v>Q2</v>
      </c>
      <c r="AA832" t="str">
        <f>TEXT(salestable[[#This Row],[Order Date]], "ddd")</f>
        <v>Fri</v>
      </c>
    </row>
    <row r="833" spans="1:27"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s="3">
        <v>2</v>
      </c>
      <c r="T833" s="4">
        <v>0</v>
      </c>
      <c r="U833" s="3">
        <v>51.834600000000002</v>
      </c>
      <c r="V833" s="2">
        <f>salestable[[#This Row],[Sales]] * (1 - salestable[[#This Row],[Discount]])</f>
        <v>191.98</v>
      </c>
      <c r="W833" s="2">
        <f>salestable[[#This Row],[Sales]] * salestable[[#This Row],[Discount]]</f>
        <v>0</v>
      </c>
      <c r="X833">
        <f>YEAR(salestable[[#This Row],[Order Date]])</f>
        <v>2017</v>
      </c>
      <c r="Y833" t="str">
        <f>TEXT(salestable[[#This Row],[Order Date]],"MMMM")</f>
        <v>June</v>
      </c>
      <c r="Z833" t="str">
        <f>"Q"&amp;ROUNDUP(MONTH(salestable[[#This Row],[Order Date]])/3,0)</f>
        <v>Q2</v>
      </c>
      <c r="AA833" t="str">
        <f>TEXT(salestable[[#This Row],[Order Date]], "ddd")</f>
        <v>Fri</v>
      </c>
    </row>
    <row r="834" spans="1:27"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s="3">
        <v>1</v>
      </c>
      <c r="T834" s="4">
        <v>0</v>
      </c>
      <c r="U834" s="3">
        <v>17.157399999999999</v>
      </c>
      <c r="V834" s="2">
        <f>salestable[[#This Row],[Sales]] * (1 - salestable[[#This Row],[Discount]])</f>
        <v>65.989999999999995</v>
      </c>
      <c r="W834" s="2">
        <f>salestable[[#This Row],[Sales]] * salestable[[#This Row],[Discount]]</f>
        <v>0</v>
      </c>
      <c r="X834">
        <f>YEAR(salestable[[#This Row],[Order Date]])</f>
        <v>2017</v>
      </c>
      <c r="Y834" t="str">
        <f>TEXT(salestable[[#This Row],[Order Date]],"MMMM")</f>
        <v>June</v>
      </c>
      <c r="Z834" t="str">
        <f>"Q"&amp;ROUNDUP(MONTH(salestable[[#This Row],[Order Date]])/3,0)</f>
        <v>Q2</v>
      </c>
      <c r="AA834" t="str">
        <f>TEXT(salestable[[#This Row],[Order Date]], "ddd")</f>
        <v>Fri</v>
      </c>
    </row>
    <row r="835" spans="1:27"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s="3">
        <v>2</v>
      </c>
      <c r="T835" s="4">
        <v>0.2</v>
      </c>
      <c r="U835" s="3">
        <v>2.6412</v>
      </c>
      <c r="V835" s="2">
        <f>salestable[[#This Row],[Sales]] * (1 - salestable[[#This Row],[Discount]])</f>
        <v>28.172800000000002</v>
      </c>
      <c r="W835" s="2">
        <f>salestable[[#This Row],[Sales]] * salestable[[#This Row],[Discount]]</f>
        <v>7.0432000000000006</v>
      </c>
      <c r="X835">
        <f>YEAR(salestable[[#This Row],[Order Date]])</f>
        <v>2016</v>
      </c>
      <c r="Y835" t="str">
        <f>TEXT(salestable[[#This Row],[Order Date]],"MMMM")</f>
        <v>July</v>
      </c>
      <c r="Z835" t="str">
        <f>"Q"&amp;ROUNDUP(MONTH(salestable[[#This Row],[Order Date]])/3,0)</f>
        <v>Q3</v>
      </c>
      <c r="AA835" t="str">
        <f>TEXT(salestable[[#This Row],[Order Date]], "ddd")</f>
        <v>Sat</v>
      </c>
    </row>
    <row r="836" spans="1:27"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s="3">
        <v>2</v>
      </c>
      <c r="T836" s="4">
        <v>0.2</v>
      </c>
      <c r="U836" s="3">
        <v>6.5164</v>
      </c>
      <c r="V836" s="2">
        <f>salestable[[#This Row],[Sales]] * (1 - salestable[[#This Row],[Discount]])</f>
        <v>18.956800000000001</v>
      </c>
      <c r="W836" s="2">
        <f>salestable[[#This Row],[Sales]] * salestable[[#This Row],[Discount]]</f>
        <v>4.7392000000000003</v>
      </c>
      <c r="X836">
        <f>YEAR(salestable[[#This Row],[Order Date]])</f>
        <v>2016</v>
      </c>
      <c r="Y836" t="str">
        <f>TEXT(salestable[[#This Row],[Order Date]],"MMMM")</f>
        <v>July</v>
      </c>
      <c r="Z836" t="str">
        <f>"Q"&amp;ROUNDUP(MONTH(salestable[[#This Row],[Order Date]])/3,0)</f>
        <v>Q3</v>
      </c>
      <c r="AA836" t="str">
        <f>TEXT(salestable[[#This Row],[Order Date]], "ddd")</f>
        <v>Sat</v>
      </c>
    </row>
    <row r="837" spans="1:27"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s="3">
        <v>1</v>
      </c>
      <c r="T837" s="4">
        <v>0.5</v>
      </c>
      <c r="U837" s="3">
        <v>-111.4995</v>
      </c>
      <c r="V837" s="2">
        <f>salestable[[#This Row],[Sales]] * (1 - salestable[[#This Row],[Discount]])</f>
        <v>132.73750000000001</v>
      </c>
      <c r="W837" s="2">
        <f>salestable[[#This Row],[Sales]] * salestable[[#This Row],[Discount]]</f>
        <v>132.73750000000001</v>
      </c>
      <c r="X837">
        <f>YEAR(salestable[[#This Row],[Order Date]])</f>
        <v>2016</v>
      </c>
      <c r="Y837" t="str">
        <f>TEXT(salestable[[#This Row],[Order Date]],"MMMM")</f>
        <v>July</v>
      </c>
      <c r="Z837" t="str">
        <f>"Q"&amp;ROUNDUP(MONTH(salestable[[#This Row],[Order Date]])/3,0)</f>
        <v>Q3</v>
      </c>
      <c r="AA837" t="str">
        <f>TEXT(salestable[[#This Row],[Order Date]], "ddd")</f>
        <v>Sat</v>
      </c>
    </row>
    <row r="838" spans="1:27"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s="3">
        <v>4</v>
      </c>
      <c r="T838" s="4">
        <v>0.8</v>
      </c>
      <c r="U838" s="3">
        <v>-79.3352</v>
      </c>
      <c r="V838" s="2">
        <f>salestable[[#This Row],[Sales]] * (1 - salestable[[#This Row],[Discount]])</f>
        <v>10.236799999999997</v>
      </c>
      <c r="W838" s="2">
        <f>salestable[[#This Row],[Sales]] * salestable[[#This Row],[Discount]]</f>
        <v>40.947200000000002</v>
      </c>
      <c r="X838">
        <f>YEAR(salestable[[#This Row],[Order Date]])</f>
        <v>2014</v>
      </c>
      <c r="Y838" t="str">
        <f>TEXT(salestable[[#This Row],[Order Date]],"MMMM")</f>
        <v>September</v>
      </c>
      <c r="Z838" t="str">
        <f>"Q"&amp;ROUNDUP(MONTH(salestable[[#This Row],[Order Date]])/3,0)</f>
        <v>Q3</v>
      </c>
      <c r="AA838" t="str">
        <f>TEXT(salestable[[#This Row],[Order Date]], "ddd")</f>
        <v>Mon</v>
      </c>
    </row>
    <row r="839" spans="1:27"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s="3">
        <v>2</v>
      </c>
      <c r="T839" s="4">
        <v>0.2</v>
      </c>
      <c r="U839" s="3">
        <v>3.2616000000000001</v>
      </c>
      <c r="V839" s="2">
        <f>salestable[[#This Row],[Sales]] * (1 - salestable[[#This Row],[Discount]])</f>
        <v>7.7312000000000003</v>
      </c>
      <c r="W839" s="2">
        <f>salestable[[#This Row],[Sales]] * salestable[[#This Row],[Discount]]</f>
        <v>1.9328000000000001</v>
      </c>
      <c r="X839">
        <f>YEAR(salestable[[#This Row],[Order Date]])</f>
        <v>2017</v>
      </c>
      <c r="Y839" t="str">
        <f>TEXT(salestable[[#This Row],[Order Date]],"MMMM")</f>
        <v>November</v>
      </c>
      <c r="Z839" t="str">
        <f>"Q"&amp;ROUNDUP(MONTH(salestable[[#This Row],[Order Date]])/3,0)</f>
        <v>Q4</v>
      </c>
      <c r="AA839" t="str">
        <f>TEXT(salestable[[#This Row],[Order Date]], "ddd")</f>
        <v>Sat</v>
      </c>
    </row>
    <row r="840" spans="1:27"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s="3">
        <v>3</v>
      </c>
      <c r="T840" s="4">
        <v>0.2</v>
      </c>
      <c r="U840" s="3">
        <v>1.5804</v>
      </c>
      <c r="V840" s="2">
        <f>salestable[[#This Row],[Sales]] * (1 - salestable[[#This Row],[Discount]])</f>
        <v>16.857600000000001</v>
      </c>
      <c r="W840" s="2">
        <f>salestable[[#This Row],[Sales]] * salestable[[#This Row],[Discount]]</f>
        <v>4.2144000000000004</v>
      </c>
      <c r="X840">
        <f>YEAR(salestable[[#This Row],[Order Date]])</f>
        <v>2016</v>
      </c>
      <c r="Y840" t="str">
        <f>TEXT(salestable[[#This Row],[Order Date]],"MMMM")</f>
        <v>March</v>
      </c>
      <c r="Z840" t="str">
        <f>"Q"&amp;ROUNDUP(MONTH(salestable[[#This Row],[Order Date]])/3,0)</f>
        <v>Q1</v>
      </c>
      <c r="AA840" t="str">
        <f>TEXT(salestable[[#This Row],[Order Date]], "ddd")</f>
        <v>Mon</v>
      </c>
    </row>
    <row r="841" spans="1:27"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s="3">
        <v>3</v>
      </c>
      <c r="T841" s="4">
        <v>0</v>
      </c>
      <c r="U841" s="3">
        <v>16.3215</v>
      </c>
      <c r="V841" s="2">
        <f>salestable[[#This Row],[Sales]] * (1 - salestable[[#This Row],[Discount]])</f>
        <v>60.45</v>
      </c>
      <c r="W841" s="2">
        <f>salestable[[#This Row],[Sales]] * salestable[[#This Row],[Discount]]</f>
        <v>0</v>
      </c>
      <c r="X841">
        <f>YEAR(salestable[[#This Row],[Order Date]])</f>
        <v>2015</v>
      </c>
      <c r="Y841" t="str">
        <f>TEXT(salestable[[#This Row],[Order Date]],"MMMM")</f>
        <v>November</v>
      </c>
      <c r="Z841" t="str">
        <f>"Q"&amp;ROUNDUP(MONTH(salestable[[#This Row],[Order Date]])/3,0)</f>
        <v>Q4</v>
      </c>
      <c r="AA841" t="str">
        <f>TEXT(salestable[[#This Row],[Order Date]], "ddd")</f>
        <v>Fri</v>
      </c>
    </row>
    <row r="842" spans="1:27"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s="3">
        <v>4</v>
      </c>
      <c r="T842" s="4">
        <v>0</v>
      </c>
      <c r="U842" s="3">
        <v>3.3408000000000002</v>
      </c>
      <c r="V842" s="2">
        <f>salestable[[#This Row],[Sales]] * (1 - salestable[[#This Row],[Discount]])</f>
        <v>11.52</v>
      </c>
      <c r="W842" s="2">
        <f>salestable[[#This Row],[Sales]] * salestable[[#This Row],[Discount]]</f>
        <v>0</v>
      </c>
      <c r="X842">
        <f>YEAR(salestable[[#This Row],[Order Date]])</f>
        <v>2015</v>
      </c>
      <c r="Y842" t="str">
        <f>TEXT(salestable[[#This Row],[Order Date]],"MMMM")</f>
        <v>November</v>
      </c>
      <c r="Z842" t="str">
        <f>"Q"&amp;ROUNDUP(MONTH(salestable[[#This Row],[Order Date]])/3,0)</f>
        <v>Q4</v>
      </c>
      <c r="AA842" t="str">
        <f>TEXT(salestable[[#This Row],[Order Date]], "ddd")</f>
        <v>Fri</v>
      </c>
    </row>
    <row r="843" spans="1:27"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s="3">
        <v>4</v>
      </c>
      <c r="T843" s="4">
        <v>0.2</v>
      </c>
      <c r="U843" s="3">
        <v>9.3024000000000004</v>
      </c>
      <c r="V843" s="2">
        <f>salestable[[#This Row],[Sales]] * (1 - salestable[[#This Row],[Discount]])</f>
        <v>148.83840000000001</v>
      </c>
      <c r="W843" s="2">
        <f>salestable[[#This Row],[Sales]] * salestable[[#This Row],[Discount]]</f>
        <v>37.209600000000002</v>
      </c>
      <c r="X843">
        <f>YEAR(salestable[[#This Row],[Order Date]])</f>
        <v>2015</v>
      </c>
      <c r="Y843" t="str">
        <f>TEXT(salestable[[#This Row],[Order Date]],"MMMM")</f>
        <v>November</v>
      </c>
      <c r="Z843" t="str">
        <f>"Q"&amp;ROUNDUP(MONTH(salestable[[#This Row],[Order Date]])/3,0)</f>
        <v>Q4</v>
      </c>
      <c r="AA843" t="str">
        <f>TEXT(salestable[[#This Row],[Order Date]], "ddd")</f>
        <v>Fri</v>
      </c>
    </row>
    <row r="844" spans="1:27"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s="3">
        <v>4</v>
      </c>
      <c r="T844" s="4">
        <v>0.2</v>
      </c>
      <c r="U844" s="3">
        <v>11.7</v>
      </c>
      <c r="V844" s="2">
        <f>salestable[[#This Row],[Sales]] * (1 - salestable[[#This Row],[Discount]])</f>
        <v>29.951999999999998</v>
      </c>
      <c r="W844" s="2">
        <f>salestable[[#This Row],[Sales]] * salestable[[#This Row],[Discount]]</f>
        <v>7.4879999999999995</v>
      </c>
      <c r="X844">
        <f>YEAR(salestable[[#This Row],[Order Date]])</f>
        <v>2016</v>
      </c>
      <c r="Y844" t="str">
        <f>TEXT(salestable[[#This Row],[Order Date]],"MMMM")</f>
        <v>November</v>
      </c>
      <c r="Z844" t="str">
        <f>"Q"&amp;ROUNDUP(MONTH(salestable[[#This Row],[Order Date]])/3,0)</f>
        <v>Q4</v>
      </c>
      <c r="AA844" t="str">
        <f>TEXT(salestable[[#This Row],[Order Date]], "ddd")</f>
        <v>Mon</v>
      </c>
    </row>
    <row r="845" spans="1:27"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s="3">
        <v>4</v>
      </c>
      <c r="T845" s="4">
        <v>0.2</v>
      </c>
      <c r="U845" s="3">
        <v>8.7672000000000008</v>
      </c>
      <c r="V845" s="2">
        <f>salestable[[#This Row],[Sales]] * (1 - salestable[[#This Row],[Discount]])</f>
        <v>21.5808</v>
      </c>
      <c r="W845" s="2">
        <f>salestable[[#This Row],[Sales]] * salestable[[#This Row],[Discount]]</f>
        <v>5.3952</v>
      </c>
      <c r="X845">
        <f>YEAR(salestable[[#This Row],[Order Date]])</f>
        <v>2016</v>
      </c>
      <c r="Y845" t="str">
        <f>TEXT(salestable[[#This Row],[Order Date]],"MMMM")</f>
        <v>November</v>
      </c>
      <c r="Z845" t="str">
        <f>"Q"&amp;ROUNDUP(MONTH(salestable[[#This Row],[Order Date]])/3,0)</f>
        <v>Q4</v>
      </c>
      <c r="AA845" t="str">
        <f>TEXT(salestable[[#This Row],[Order Date]], "ddd")</f>
        <v>Mon</v>
      </c>
    </row>
    <row r="846" spans="1:27"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s="3">
        <v>2</v>
      </c>
      <c r="T846" s="4">
        <v>0</v>
      </c>
      <c r="U846" s="3">
        <v>3.2944</v>
      </c>
      <c r="V846" s="2">
        <f>salestable[[#This Row],[Sales]] * (1 - salestable[[#This Row],[Discount]])</f>
        <v>11.36</v>
      </c>
      <c r="W846" s="2">
        <f>salestable[[#This Row],[Sales]] * salestable[[#This Row],[Discount]]</f>
        <v>0</v>
      </c>
      <c r="X846">
        <f>YEAR(salestable[[#This Row],[Order Date]])</f>
        <v>2016</v>
      </c>
      <c r="Y846" t="str">
        <f>TEXT(salestable[[#This Row],[Order Date]],"MMMM")</f>
        <v>November</v>
      </c>
      <c r="Z846" t="str">
        <f>"Q"&amp;ROUNDUP(MONTH(salestable[[#This Row],[Order Date]])/3,0)</f>
        <v>Q4</v>
      </c>
      <c r="AA846" t="str">
        <f>TEXT(salestable[[#This Row],[Order Date]], "ddd")</f>
        <v>Mon</v>
      </c>
    </row>
    <row r="847" spans="1:27"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s="3">
        <v>2</v>
      </c>
      <c r="T847" s="4">
        <v>0</v>
      </c>
      <c r="U847" s="3">
        <v>6.8714000000000004</v>
      </c>
      <c r="V847" s="2">
        <f>salestable[[#This Row],[Sales]] * (1 - salestable[[#This Row],[Discount]])</f>
        <v>14.62</v>
      </c>
      <c r="W847" s="2">
        <f>salestable[[#This Row],[Sales]] * salestable[[#This Row],[Discount]]</f>
        <v>0</v>
      </c>
      <c r="X847">
        <f>YEAR(salestable[[#This Row],[Order Date]])</f>
        <v>2016</v>
      </c>
      <c r="Y847" t="str">
        <f>TEXT(salestable[[#This Row],[Order Date]],"MMMM")</f>
        <v>November</v>
      </c>
      <c r="Z847" t="str">
        <f>"Q"&amp;ROUNDUP(MONTH(salestable[[#This Row],[Order Date]])/3,0)</f>
        <v>Q4</v>
      </c>
      <c r="AA847" t="str">
        <f>TEXT(salestable[[#This Row],[Order Date]], "ddd")</f>
        <v>Mon</v>
      </c>
    </row>
    <row r="848" spans="1:27"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s="3">
        <v>7</v>
      </c>
      <c r="T848" s="4">
        <v>0</v>
      </c>
      <c r="U848" s="3">
        <v>23.441600000000001</v>
      </c>
      <c r="V848" s="2">
        <f>salestable[[#This Row],[Sales]] * (1 - salestable[[#This Row],[Discount]])</f>
        <v>83.72</v>
      </c>
      <c r="W848" s="2">
        <f>salestable[[#This Row],[Sales]] * salestable[[#This Row],[Discount]]</f>
        <v>0</v>
      </c>
      <c r="X848">
        <f>YEAR(salestable[[#This Row],[Order Date]])</f>
        <v>2015</v>
      </c>
      <c r="Y848" t="str">
        <f>TEXT(salestable[[#This Row],[Order Date]],"MMMM")</f>
        <v>October</v>
      </c>
      <c r="Z848" t="str">
        <f>"Q"&amp;ROUNDUP(MONTH(salestable[[#This Row],[Order Date]])/3,0)</f>
        <v>Q4</v>
      </c>
      <c r="AA848" t="str">
        <f>TEXT(salestable[[#This Row],[Order Date]], "ddd")</f>
        <v>Tue</v>
      </c>
    </row>
    <row r="849" spans="1:27"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s="3">
        <v>3</v>
      </c>
      <c r="T849" s="4">
        <v>0</v>
      </c>
      <c r="U849" s="3">
        <v>77.743799999999993</v>
      </c>
      <c r="V849" s="2">
        <f>salestable[[#This Row],[Sales]] * (1 - salestable[[#This Row],[Discount]])</f>
        <v>287.94</v>
      </c>
      <c r="W849" s="2">
        <f>salestable[[#This Row],[Sales]] * salestable[[#This Row],[Discount]]</f>
        <v>0</v>
      </c>
      <c r="X849">
        <f>YEAR(salestable[[#This Row],[Order Date]])</f>
        <v>2015</v>
      </c>
      <c r="Y849" t="str">
        <f>TEXT(salestable[[#This Row],[Order Date]],"MMMM")</f>
        <v>October</v>
      </c>
      <c r="Z849" t="str">
        <f>"Q"&amp;ROUNDUP(MONTH(salestable[[#This Row],[Order Date]])/3,0)</f>
        <v>Q4</v>
      </c>
      <c r="AA849" t="str">
        <f>TEXT(salestable[[#This Row],[Order Date]], "ddd")</f>
        <v>Tue</v>
      </c>
    </row>
    <row r="850" spans="1:27"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s="3">
        <v>4</v>
      </c>
      <c r="T850" s="4">
        <v>0.2</v>
      </c>
      <c r="U850" s="3">
        <v>8.5568000000000008</v>
      </c>
      <c r="V850" s="2">
        <f>salestable[[#This Row],[Sales]] * (1 - salestable[[#This Row],[Discount]])</f>
        <v>39.116800000000005</v>
      </c>
      <c r="W850" s="2">
        <f>salestable[[#This Row],[Sales]] * salestable[[#This Row],[Discount]]</f>
        <v>9.7792000000000012</v>
      </c>
      <c r="X850">
        <f>YEAR(salestable[[#This Row],[Order Date]])</f>
        <v>2017</v>
      </c>
      <c r="Y850" t="str">
        <f>TEXT(salestable[[#This Row],[Order Date]],"MMMM")</f>
        <v>January</v>
      </c>
      <c r="Z850" t="str">
        <f>"Q"&amp;ROUNDUP(MONTH(salestable[[#This Row],[Order Date]])/3,0)</f>
        <v>Q1</v>
      </c>
      <c r="AA850" t="str">
        <f>TEXT(salestable[[#This Row],[Order Date]], "ddd")</f>
        <v>Sun</v>
      </c>
    </row>
    <row r="851" spans="1:27"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s="3">
        <v>7</v>
      </c>
      <c r="T851" s="4">
        <v>0</v>
      </c>
      <c r="U851" s="3">
        <v>49.604799999999997</v>
      </c>
      <c r="V851" s="2">
        <f>salestable[[#This Row],[Sales]] * (1 - salestable[[#This Row],[Discount]])</f>
        <v>115.36</v>
      </c>
      <c r="W851" s="2">
        <f>salestable[[#This Row],[Sales]] * salestable[[#This Row],[Discount]]</f>
        <v>0</v>
      </c>
      <c r="X851">
        <f>YEAR(salestable[[#This Row],[Order Date]])</f>
        <v>2014</v>
      </c>
      <c r="Y851" t="str">
        <f>TEXT(salestable[[#This Row],[Order Date]],"MMMM")</f>
        <v>February</v>
      </c>
      <c r="Z851" t="str">
        <f>"Q"&amp;ROUNDUP(MONTH(salestable[[#This Row],[Order Date]])/3,0)</f>
        <v>Q1</v>
      </c>
      <c r="AA851" t="str">
        <f>TEXT(salestable[[#This Row],[Order Date]], "ddd")</f>
        <v>Fri</v>
      </c>
    </row>
    <row r="852" spans="1:27"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s="3">
        <v>2</v>
      </c>
      <c r="T852" s="4">
        <v>0</v>
      </c>
      <c r="U852" s="3">
        <v>1.3415999999999999</v>
      </c>
      <c r="V852" s="2">
        <f>salestable[[#This Row],[Sales]] * (1 - salestable[[#This Row],[Discount]])</f>
        <v>5.16</v>
      </c>
      <c r="W852" s="2">
        <f>salestable[[#This Row],[Sales]] * salestable[[#This Row],[Discount]]</f>
        <v>0</v>
      </c>
      <c r="X852">
        <f>YEAR(salestable[[#This Row],[Order Date]])</f>
        <v>2016</v>
      </c>
      <c r="Y852" t="str">
        <f>TEXT(salestable[[#This Row],[Order Date]],"MMMM")</f>
        <v>June</v>
      </c>
      <c r="Z852" t="str">
        <f>"Q"&amp;ROUNDUP(MONTH(salestable[[#This Row],[Order Date]])/3,0)</f>
        <v>Q2</v>
      </c>
      <c r="AA852" t="str">
        <f>TEXT(salestable[[#This Row],[Order Date]], "ddd")</f>
        <v>Mon</v>
      </c>
    </row>
    <row r="853" spans="1:27"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s="3">
        <v>6</v>
      </c>
      <c r="T853" s="4">
        <v>0</v>
      </c>
      <c r="U853" s="3">
        <v>18.662400000000002</v>
      </c>
      <c r="V853" s="2">
        <f>salestable[[#This Row],[Sales]] * (1 - salestable[[#This Row],[Discount]])</f>
        <v>38.880000000000003</v>
      </c>
      <c r="W853" s="2">
        <f>salestable[[#This Row],[Sales]] * salestable[[#This Row],[Discount]]</f>
        <v>0</v>
      </c>
      <c r="X853">
        <f>YEAR(salestable[[#This Row],[Order Date]])</f>
        <v>2016</v>
      </c>
      <c r="Y853" t="str">
        <f>TEXT(salestable[[#This Row],[Order Date]],"MMMM")</f>
        <v>June</v>
      </c>
      <c r="Z853" t="str">
        <f>"Q"&amp;ROUNDUP(MONTH(salestable[[#This Row],[Order Date]])/3,0)</f>
        <v>Q2</v>
      </c>
      <c r="AA853" t="str">
        <f>TEXT(salestable[[#This Row],[Order Date]], "ddd")</f>
        <v>Mon</v>
      </c>
    </row>
    <row r="854" spans="1:27"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s="3">
        <v>6</v>
      </c>
      <c r="T854" s="4">
        <v>0</v>
      </c>
      <c r="U854" s="3">
        <v>50.187600000000003</v>
      </c>
      <c r="V854" s="2">
        <f>salestable[[#This Row],[Sales]] * (1 - salestable[[#This Row],[Discount]])</f>
        <v>185.88</v>
      </c>
      <c r="W854" s="2">
        <f>salestable[[#This Row],[Sales]] * salestable[[#This Row],[Discount]]</f>
        <v>0</v>
      </c>
      <c r="X854">
        <f>YEAR(salestable[[#This Row],[Order Date]])</f>
        <v>2016</v>
      </c>
      <c r="Y854" t="str">
        <f>TEXT(salestable[[#This Row],[Order Date]],"MMMM")</f>
        <v>May</v>
      </c>
      <c r="Z854" t="str">
        <f>"Q"&amp;ROUNDUP(MONTH(salestable[[#This Row],[Order Date]])/3,0)</f>
        <v>Q2</v>
      </c>
      <c r="AA854" t="str">
        <f>TEXT(salestable[[#This Row],[Order Date]], "ddd")</f>
        <v>Sat</v>
      </c>
    </row>
    <row r="855" spans="1:27"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s="3">
        <v>2</v>
      </c>
      <c r="T855" s="4">
        <v>0</v>
      </c>
      <c r="U855" s="3">
        <v>14.671799999999999</v>
      </c>
      <c r="V855" s="2">
        <f>salestable[[#This Row],[Sales]] * (1 - salestable[[#This Row],[Discount]])</f>
        <v>44.46</v>
      </c>
      <c r="W855" s="2">
        <f>salestable[[#This Row],[Sales]] * salestable[[#This Row],[Discount]]</f>
        <v>0</v>
      </c>
      <c r="X855">
        <f>YEAR(salestable[[#This Row],[Order Date]])</f>
        <v>2016</v>
      </c>
      <c r="Y855" t="str">
        <f>TEXT(salestable[[#This Row],[Order Date]],"MMMM")</f>
        <v>February</v>
      </c>
      <c r="Z855" t="str">
        <f>"Q"&amp;ROUNDUP(MONTH(salestable[[#This Row],[Order Date]])/3,0)</f>
        <v>Q1</v>
      </c>
      <c r="AA855" t="str">
        <f>TEXT(salestable[[#This Row],[Order Date]], "ddd")</f>
        <v>Fri</v>
      </c>
    </row>
    <row r="856" spans="1:27"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s="3">
        <v>3</v>
      </c>
      <c r="T856" s="4">
        <v>0</v>
      </c>
      <c r="U856" s="3">
        <v>9.7175999999999991</v>
      </c>
      <c r="V856" s="2">
        <f>salestable[[#This Row],[Sales]] * (1 - salestable[[#This Row],[Discount]])</f>
        <v>242.94</v>
      </c>
      <c r="W856" s="2">
        <f>salestable[[#This Row],[Sales]] * salestable[[#This Row],[Discount]]</f>
        <v>0</v>
      </c>
      <c r="X856">
        <f>YEAR(salestable[[#This Row],[Order Date]])</f>
        <v>2016</v>
      </c>
      <c r="Y856" t="str">
        <f>TEXT(salestable[[#This Row],[Order Date]],"MMMM")</f>
        <v>February</v>
      </c>
      <c r="Z856" t="str">
        <f>"Q"&amp;ROUNDUP(MONTH(salestable[[#This Row],[Order Date]])/3,0)</f>
        <v>Q1</v>
      </c>
      <c r="AA856" t="str">
        <f>TEXT(salestable[[#This Row],[Order Date]], "ddd")</f>
        <v>Fri</v>
      </c>
    </row>
    <row r="857" spans="1:27"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s="3">
        <v>2</v>
      </c>
      <c r="T857" s="4">
        <v>0</v>
      </c>
      <c r="U857" s="3">
        <v>18.781199999999998</v>
      </c>
      <c r="V857" s="2">
        <f>salestable[[#This Row],[Sales]] * (1 - salestable[[#This Row],[Discount]])</f>
        <v>39.96</v>
      </c>
      <c r="W857" s="2">
        <f>salestable[[#This Row],[Sales]] * salestable[[#This Row],[Discount]]</f>
        <v>0</v>
      </c>
      <c r="X857">
        <f>YEAR(salestable[[#This Row],[Order Date]])</f>
        <v>2014</v>
      </c>
      <c r="Y857" t="str">
        <f>TEXT(salestable[[#This Row],[Order Date]],"MMMM")</f>
        <v>August</v>
      </c>
      <c r="Z857" t="str">
        <f>"Q"&amp;ROUNDUP(MONTH(salestable[[#This Row],[Order Date]])/3,0)</f>
        <v>Q3</v>
      </c>
      <c r="AA857" t="str">
        <f>TEXT(salestable[[#This Row],[Order Date]], "ddd")</f>
        <v>Sun</v>
      </c>
    </row>
    <row r="858" spans="1:27"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s="3">
        <v>10</v>
      </c>
      <c r="T858" s="4">
        <v>0</v>
      </c>
      <c r="U858" s="3">
        <v>26.597999999999999</v>
      </c>
      <c r="V858" s="2">
        <f>salestable[[#This Row],[Sales]] * (1 - salestable[[#This Row],[Discount]])</f>
        <v>102.3</v>
      </c>
      <c r="W858" s="2">
        <f>salestable[[#This Row],[Sales]] * salestable[[#This Row],[Discount]]</f>
        <v>0</v>
      </c>
      <c r="X858">
        <f>YEAR(salestable[[#This Row],[Order Date]])</f>
        <v>2014</v>
      </c>
      <c r="Y858" t="str">
        <f>TEXT(salestable[[#This Row],[Order Date]],"MMMM")</f>
        <v>August</v>
      </c>
      <c r="Z858" t="str">
        <f>"Q"&amp;ROUNDUP(MONTH(salestable[[#This Row],[Order Date]])/3,0)</f>
        <v>Q3</v>
      </c>
      <c r="AA858" t="str">
        <f>TEXT(salestable[[#This Row],[Order Date]], "ddd")</f>
        <v>Sun</v>
      </c>
    </row>
    <row r="859" spans="1:27"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s="3">
        <v>2</v>
      </c>
      <c r="T859" s="4">
        <v>0</v>
      </c>
      <c r="U859" s="3">
        <v>5.7671999999999999</v>
      </c>
      <c r="V859" s="2">
        <f>salestable[[#This Row],[Sales]] * (1 - salestable[[#This Row],[Discount]])</f>
        <v>21.36</v>
      </c>
      <c r="W859" s="2">
        <f>salestable[[#This Row],[Sales]] * salestable[[#This Row],[Discount]]</f>
        <v>0</v>
      </c>
      <c r="X859">
        <f>YEAR(salestable[[#This Row],[Order Date]])</f>
        <v>2014</v>
      </c>
      <c r="Y859" t="str">
        <f>TEXT(salestable[[#This Row],[Order Date]],"MMMM")</f>
        <v>August</v>
      </c>
      <c r="Z859" t="str">
        <f>"Q"&amp;ROUNDUP(MONTH(salestable[[#This Row],[Order Date]])/3,0)</f>
        <v>Q3</v>
      </c>
      <c r="AA859" t="str">
        <f>TEXT(salestable[[#This Row],[Order Date]], "ddd")</f>
        <v>Sun</v>
      </c>
    </row>
    <row r="860" spans="1:27"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s="3">
        <v>1</v>
      </c>
      <c r="T860" s="4">
        <v>0</v>
      </c>
      <c r="U860" s="3">
        <v>3.5767000000000002</v>
      </c>
      <c r="V860" s="2">
        <f>salestable[[#This Row],[Sales]] * (1 - salestable[[#This Row],[Discount]])</f>
        <v>7.61</v>
      </c>
      <c r="W860" s="2">
        <f>salestable[[#This Row],[Sales]] * salestable[[#This Row],[Discount]]</f>
        <v>0</v>
      </c>
      <c r="X860">
        <f>YEAR(salestable[[#This Row],[Order Date]])</f>
        <v>2017</v>
      </c>
      <c r="Y860" t="str">
        <f>TEXT(salestable[[#This Row],[Order Date]],"MMMM")</f>
        <v>April</v>
      </c>
      <c r="Z860" t="str">
        <f>"Q"&amp;ROUNDUP(MONTH(salestable[[#This Row],[Order Date]])/3,0)</f>
        <v>Q2</v>
      </c>
      <c r="AA860" t="str">
        <f>TEXT(salestable[[#This Row],[Order Date]], "ddd")</f>
        <v>Mon</v>
      </c>
    </row>
    <row r="861" spans="1:27"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s="3">
        <v>2</v>
      </c>
      <c r="T861" s="4">
        <v>0</v>
      </c>
      <c r="U861" s="3">
        <v>3.58</v>
      </c>
      <c r="V861" s="2">
        <f>salestable[[#This Row],[Sales]] * (1 - salestable[[#This Row],[Discount]])</f>
        <v>7.16</v>
      </c>
      <c r="W861" s="2">
        <f>salestable[[#This Row],[Sales]] * salestable[[#This Row],[Discount]]</f>
        <v>0</v>
      </c>
      <c r="X861">
        <f>YEAR(salestable[[#This Row],[Order Date]])</f>
        <v>2017</v>
      </c>
      <c r="Y861" t="str">
        <f>TEXT(salestable[[#This Row],[Order Date]],"MMMM")</f>
        <v>April</v>
      </c>
      <c r="Z861" t="str">
        <f>"Q"&amp;ROUNDUP(MONTH(salestable[[#This Row],[Order Date]])/3,0)</f>
        <v>Q2</v>
      </c>
      <c r="AA861" t="str">
        <f>TEXT(salestable[[#This Row],[Order Date]], "ddd")</f>
        <v>Mon</v>
      </c>
    </row>
    <row r="862" spans="1:27"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s="3">
        <v>2</v>
      </c>
      <c r="T862" s="4">
        <v>0</v>
      </c>
      <c r="U862" s="3">
        <v>0.1472</v>
      </c>
      <c r="V862" s="2">
        <f>salestable[[#This Row],[Sales]] * (1 - salestable[[#This Row],[Discount]])</f>
        <v>7.36</v>
      </c>
      <c r="W862" s="2">
        <f>salestable[[#This Row],[Sales]] * salestable[[#This Row],[Discount]]</f>
        <v>0</v>
      </c>
      <c r="X862">
        <f>YEAR(salestable[[#This Row],[Order Date]])</f>
        <v>2014</v>
      </c>
      <c r="Y862" t="str">
        <f>TEXT(salestable[[#This Row],[Order Date]],"MMMM")</f>
        <v>June</v>
      </c>
      <c r="Z862" t="str">
        <f>"Q"&amp;ROUNDUP(MONTH(salestable[[#This Row],[Order Date]])/3,0)</f>
        <v>Q2</v>
      </c>
      <c r="AA862" t="str">
        <f>TEXT(salestable[[#This Row],[Order Date]], "ddd")</f>
        <v>Mon</v>
      </c>
    </row>
    <row r="863" spans="1:27"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s="3">
        <v>2</v>
      </c>
      <c r="T863" s="4">
        <v>0</v>
      </c>
      <c r="U863" s="3">
        <v>10.625999999999999</v>
      </c>
      <c r="V863" s="2">
        <f>salestable[[#This Row],[Sales]] * (1 - salestable[[#This Row],[Discount]])</f>
        <v>23.1</v>
      </c>
      <c r="W863" s="2">
        <f>salestable[[#This Row],[Sales]] * salestable[[#This Row],[Discount]]</f>
        <v>0</v>
      </c>
      <c r="X863">
        <f>YEAR(salestable[[#This Row],[Order Date]])</f>
        <v>2014</v>
      </c>
      <c r="Y863" t="str">
        <f>TEXT(salestable[[#This Row],[Order Date]],"MMMM")</f>
        <v>June</v>
      </c>
      <c r="Z863" t="str">
        <f>"Q"&amp;ROUNDUP(MONTH(salestable[[#This Row],[Order Date]])/3,0)</f>
        <v>Q2</v>
      </c>
      <c r="AA863" t="str">
        <f>TEXT(salestable[[#This Row],[Order Date]], "ddd")</f>
        <v>Mon</v>
      </c>
    </row>
    <row r="864" spans="1:27"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s="3">
        <v>6</v>
      </c>
      <c r="T864" s="4">
        <v>0.2</v>
      </c>
      <c r="U864" s="3">
        <v>40.687800000000003</v>
      </c>
      <c r="V864" s="2">
        <f>salestable[[#This Row],[Sales]] * (1 - salestable[[#This Row],[Discount]])</f>
        <v>153.17760000000001</v>
      </c>
      <c r="W864" s="2">
        <f>salestable[[#This Row],[Sales]] * salestable[[#This Row],[Discount]]</f>
        <v>38.294400000000003</v>
      </c>
      <c r="X864">
        <f>YEAR(salestable[[#This Row],[Order Date]])</f>
        <v>2016</v>
      </c>
      <c r="Y864" t="str">
        <f>TEXT(salestable[[#This Row],[Order Date]],"MMMM")</f>
        <v>January</v>
      </c>
      <c r="Z864" t="str">
        <f>"Q"&amp;ROUNDUP(MONTH(salestable[[#This Row],[Order Date]])/3,0)</f>
        <v>Q1</v>
      </c>
      <c r="AA864" t="str">
        <f>TEXT(salestable[[#This Row],[Order Date]], "ddd")</f>
        <v>Tue</v>
      </c>
    </row>
    <row r="865" spans="1:27"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s="3">
        <v>2</v>
      </c>
      <c r="T865" s="4">
        <v>0.2</v>
      </c>
      <c r="U865" s="3">
        <v>0.59040000000000004</v>
      </c>
      <c r="V865" s="2">
        <f>salestable[[#This Row],[Sales]] * (1 - salestable[[#This Row],[Discount]])</f>
        <v>4.1984000000000004</v>
      </c>
      <c r="W865" s="2">
        <f>salestable[[#This Row],[Sales]] * salestable[[#This Row],[Discount]]</f>
        <v>1.0496000000000001</v>
      </c>
      <c r="X865">
        <f>YEAR(salestable[[#This Row],[Order Date]])</f>
        <v>2016</v>
      </c>
      <c r="Y865" t="str">
        <f>TEXT(salestable[[#This Row],[Order Date]],"MMMM")</f>
        <v>January</v>
      </c>
      <c r="Z865" t="str">
        <f>"Q"&amp;ROUNDUP(MONTH(salestable[[#This Row],[Order Date]])/3,0)</f>
        <v>Q1</v>
      </c>
      <c r="AA865" t="str">
        <f>TEXT(salestable[[#This Row],[Order Date]], "ddd")</f>
        <v>Tue</v>
      </c>
    </row>
    <row r="866" spans="1:27"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s="3">
        <v>2</v>
      </c>
      <c r="T866" s="4">
        <v>0.2</v>
      </c>
      <c r="U866" s="3">
        <v>5.1786000000000003</v>
      </c>
      <c r="V866" s="2">
        <f>salestable[[#This Row],[Sales]] * (1 - salestable[[#This Row],[Discount]])</f>
        <v>47.347200000000001</v>
      </c>
      <c r="W866" s="2">
        <f>salestable[[#This Row],[Sales]] * salestable[[#This Row],[Discount]]</f>
        <v>11.8368</v>
      </c>
      <c r="X866">
        <f>YEAR(salestable[[#This Row],[Order Date]])</f>
        <v>2016</v>
      </c>
      <c r="Y866" t="str">
        <f>TEXT(salestable[[#This Row],[Order Date]],"MMMM")</f>
        <v>January</v>
      </c>
      <c r="Z866" t="str">
        <f>"Q"&amp;ROUNDUP(MONTH(salestable[[#This Row],[Order Date]])/3,0)</f>
        <v>Q1</v>
      </c>
      <c r="AA866" t="str">
        <f>TEXT(salestable[[#This Row],[Order Date]], "ddd")</f>
        <v>Tue</v>
      </c>
    </row>
    <row r="867" spans="1:27"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s="3">
        <v>1</v>
      </c>
      <c r="T867" s="4">
        <v>0</v>
      </c>
      <c r="U867" s="3">
        <v>1.3583000000000001</v>
      </c>
      <c r="V867" s="2">
        <f>salestable[[#This Row],[Sales]] * (1 - salestable[[#This Row],[Discount]])</f>
        <v>2.89</v>
      </c>
      <c r="W867" s="2">
        <f>salestable[[#This Row],[Sales]] * salestable[[#This Row],[Discount]]</f>
        <v>0</v>
      </c>
      <c r="X867">
        <f>YEAR(salestable[[#This Row],[Order Date]])</f>
        <v>2014</v>
      </c>
      <c r="Y867" t="str">
        <f>TEXT(salestable[[#This Row],[Order Date]],"MMMM")</f>
        <v>January</v>
      </c>
      <c r="Z867" t="str">
        <f>"Q"&amp;ROUNDUP(MONTH(salestable[[#This Row],[Order Date]])/3,0)</f>
        <v>Q1</v>
      </c>
      <c r="AA867" t="str">
        <f>TEXT(salestable[[#This Row],[Order Date]], "ddd")</f>
        <v>Fri</v>
      </c>
    </row>
    <row r="868" spans="1:27"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s="3">
        <v>1</v>
      </c>
      <c r="T868" s="4">
        <v>0</v>
      </c>
      <c r="U868" s="3">
        <v>21.295400000000001</v>
      </c>
      <c r="V868" s="2">
        <f>salestable[[#This Row],[Sales]] * (1 - salestable[[#This Row],[Discount]])</f>
        <v>51.94</v>
      </c>
      <c r="W868" s="2">
        <f>salestable[[#This Row],[Sales]] * salestable[[#This Row],[Discount]]</f>
        <v>0</v>
      </c>
      <c r="X868">
        <f>YEAR(salestable[[#This Row],[Order Date]])</f>
        <v>2014</v>
      </c>
      <c r="Y868" t="str">
        <f>TEXT(salestable[[#This Row],[Order Date]],"MMMM")</f>
        <v>January</v>
      </c>
      <c r="Z868" t="str">
        <f>"Q"&amp;ROUNDUP(MONTH(salestable[[#This Row],[Order Date]])/3,0)</f>
        <v>Q1</v>
      </c>
      <c r="AA868" t="str">
        <f>TEXT(salestable[[#This Row],[Order Date]], "ddd")</f>
        <v>Fri</v>
      </c>
    </row>
    <row r="869" spans="1:27"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s="3">
        <v>4</v>
      </c>
      <c r="T869" s="4">
        <v>0.2</v>
      </c>
      <c r="U869" s="3">
        <v>5.1791999999999998</v>
      </c>
      <c r="V869" s="2">
        <f>salestable[[#This Row],[Sales]] * (1 - salestable[[#This Row],[Discount]])</f>
        <v>12.748800000000001</v>
      </c>
      <c r="W869" s="2">
        <f>salestable[[#This Row],[Sales]] * salestable[[#This Row],[Discount]]</f>
        <v>3.1872000000000003</v>
      </c>
      <c r="X869">
        <f>YEAR(salestable[[#This Row],[Order Date]])</f>
        <v>2016</v>
      </c>
      <c r="Y869" t="str">
        <f>TEXT(salestable[[#This Row],[Order Date]],"MMMM")</f>
        <v>September</v>
      </c>
      <c r="Z869" t="str">
        <f>"Q"&amp;ROUNDUP(MONTH(salestable[[#This Row],[Order Date]])/3,0)</f>
        <v>Q3</v>
      </c>
      <c r="AA869" t="str">
        <f>TEXT(salestable[[#This Row],[Order Date]], "ddd")</f>
        <v>Thu</v>
      </c>
    </row>
    <row r="870" spans="1:27"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s="3">
        <v>6</v>
      </c>
      <c r="T870" s="4">
        <v>0.7</v>
      </c>
      <c r="U870" s="3">
        <v>-35.927999999999997</v>
      </c>
      <c r="V870" s="2">
        <f>salestable[[#This Row],[Sales]] * (1 - salestable[[#This Row],[Discount]])</f>
        <v>13.473000000000001</v>
      </c>
      <c r="W870" s="2">
        <f>salestable[[#This Row],[Sales]] * salestable[[#This Row],[Discount]]</f>
        <v>31.436999999999994</v>
      </c>
      <c r="X870">
        <f>YEAR(salestable[[#This Row],[Order Date]])</f>
        <v>2014</v>
      </c>
      <c r="Y870" t="str">
        <f>TEXT(salestable[[#This Row],[Order Date]],"MMMM")</f>
        <v>April</v>
      </c>
      <c r="Z870" t="str">
        <f>"Q"&amp;ROUNDUP(MONTH(salestable[[#This Row],[Order Date]])/3,0)</f>
        <v>Q2</v>
      </c>
      <c r="AA870" t="str">
        <f>TEXT(salestable[[#This Row],[Order Date]], "ddd")</f>
        <v>Sun</v>
      </c>
    </row>
    <row r="871" spans="1:27"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s="3">
        <v>5</v>
      </c>
      <c r="T871" s="4">
        <v>0.7</v>
      </c>
      <c r="U871" s="3">
        <v>-760.98</v>
      </c>
      <c r="V871" s="2">
        <f>salestable[[#This Row],[Sales]] * (1 - salestable[[#This Row],[Discount]])</f>
        <v>342.44100000000003</v>
      </c>
      <c r="W871" s="2">
        <f>salestable[[#This Row],[Sales]] * salestable[[#This Row],[Discount]]</f>
        <v>799.029</v>
      </c>
      <c r="X871">
        <f>YEAR(salestable[[#This Row],[Order Date]])</f>
        <v>2016</v>
      </c>
      <c r="Y871" t="str">
        <f>TEXT(salestable[[#This Row],[Order Date]],"MMMM")</f>
        <v>September</v>
      </c>
      <c r="Z871" t="str">
        <f>"Q"&amp;ROUNDUP(MONTH(salestable[[#This Row],[Order Date]])/3,0)</f>
        <v>Q3</v>
      </c>
      <c r="AA871" t="str">
        <f>TEXT(salestable[[#This Row],[Order Date]], "ddd")</f>
        <v>Sat</v>
      </c>
    </row>
    <row r="872" spans="1:27"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s="3">
        <v>3</v>
      </c>
      <c r="T872" s="4">
        <v>0.4</v>
      </c>
      <c r="U872" s="3">
        <v>-46.796999999999997</v>
      </c>
      <c r="V872" s="2">
        <f>salestable[[#This Row],[Sales]] * (1 - salestable[[#This Row],[Discount]])</f>
        <v>168.46919999999997</v>
      </c>
      <c r="W872" s="2">
        <f>salestable[[#This Row],[Sales]] * salestable[[#This Row],[Discount]]</f>
        <v>112.3128</v>
      </c>
      <c r="X872">
        <f>YEAR(salestable[[#This Row],[Order Date]])</f>
        <v>2016</v>
      </c>
      <c r="Y872" t="str">
        <f>TEXT(salestable[[#This Row],[Order Date]],"MMMM")</f>
        <v>September</v>
      </c>
      <c r="Z872" t="str">
        <f>"Q"&amp;ROUNDUP(MONTH(salestable[[#This Row],[Order Date]])/3,0)</f>
        <v>Q3</v>
      </c>
      <c r="AA872" t="str">
        <f>TEXT(salestable[[#This Row],[Order Date]], "ddd")</f>
        <v>Sat</v>
      </c>
    </row>
    <row r="873" spans="1:27"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s="3">
        <v>3</v>
      </c>
      <c r="T873" s="4">
        <v>0</v>
      </c>
      <c r="U873" s="3">
        <v>17.22</v>
      </c>
      <c r="V873" s="2">
        <f>salestable[[#This Row],[Sales]] * (1 - salestable[[#This Row],[Discount]])</f>
        <v>34.44</v>
      </c>
      <c r="W873" s="2">
        <f>salestable[[#This Row],[Sales]] * salestable[[#This Row],[Discount]]</f>
        <v>0</v>
      </c>
      <c r="X873">
        <f>YEAR(salestable[[#This Row],[Order Date]])</f>
        <v>2015</v>
      </c>
      <c r="Y873" t="str">
        <f>TEXT(salestable[[#This Row],[Order Date]],"MMMM")</f>
        <v>October</v>
      </c>
      <c r="Z873" t="str">
        <f>"Q"&amp;ROUNDUP(MONTH(salestable[[#This Row],[Order Date]])/3,0)</f>
        <v>Q4</v>
      </c>
      <c r="AA873" t="str">
        <f>TEXT(salestable[[#This Row],[Order Date]], "ddd")</f>
        <v>Mon</v>
      </c>
    </row>
    <row r="874" spans="1:27"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s="3">
        <v>2</v>
      </c>
      <c r="T874" s="4">
        <v>0</v>
      </c>
      <c r="U874" s="3">
        <v>5.2256</v>
      </c>
      <c r="V874" s="2">
        <f>salestable[[#This Row],[Sales]] * (1 - salestable[[#This Row],[Discount]])</f>
        <v>11.36</v>
      </c>
      <c r="W874" s="2">
        <f>salestable[[#This Row],[Sales]] * salestable[[#This Row],[Discount]]</f>
        <v>0</v>
      </c>
      <c r="X874">
        <f>YEAR(salestable[[#This Row],[Order Date]])</f>
        <v>2014</v>
      </c>
      <c r="Y874" t="str">
        <f>TEXT(salestable[[#This Row],[Order Date]],"MMMM")</f>
        <v>December</v>
      </c>
      <c r="Z874" t="str">
        <f>"Q"&amp;ROUNDUP(MONTH(salestable[[#This Row],[Order Date]])/3,0)</f>
        <v>Q4</v>
      </c>
      <c r="AA874" t="str">
        <f>TEXT(salestable[[#This Row],[Order Date]], "ddd")</f>
        <v>Wed</v>
      </c>
    </row>
    <row r="875" spans="1:27"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s="3">
        <v>7</v>
      </c>
      <c r="T875" s="4">
        <v>0.2</v>
      </c>
      <c r="U875" s="3">
        <v>37.220399999999998</v>
      </c>
      <c r="V875" s="2">
        <f>salestable[[#This Row],[Sales]] * (1 - salestable[[#This Row],[Discount]])</f>
        <v>85.075199999999995</v>
      </c>
      <c r="W875" s="2">
        <f>salestable[[#This Row],[Sales]] * salestable[[#This Row],[Discount]]</f>
        <v>21.268799999999999</v>
      </c>
      <c r="X875">
        <f>YEAR(salestable[[#This Row],[Order Date]])</f>
        <v>2014</v>
      </c>
      <c r="Y875" t="str">
        <f>TEXT(salestable[[#This Row],[Order Date]],"MMMM")</f>
        <v>December</v>
      </c>
      <c r="Z875" t="str">
        <f>"Q"&amp;ROUNDUP(MONTH(salestable[[#This Row],[Order Date]])/3,0)</f>
        <v>Q4</v>
      </c>
      <c r="AA875" t="str">
        <f>TEXT(salestable[[#This Row],[Order Date]], "ddd")</f>
        <v>Wed</v>
      </c>
    </row>
    <row r="876" spans="1:27"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s="3">
        <v>5</v>
      </c>
      <c r="T876" s="4">
        <v>0.2</v>
      </c>
      <c r="U876" s="3">
        <v>67.256</v>
      </c>
      <c r="V876" s="2">
        <f>salestable[[#This Row],[Sales]] * (1 - salestable[[#This Row],[Discount]])</f>
        <v>153.72800000000001</v>
      </c>
      <c r="W876" s="2">
        <f>salestable[[#This Row],[Sales]] * salestable[[#This Row],[Discount]]</f>
        <v>38.432000000000002</v>
      </c>
      <c r="X876">
        <f>YEAR(salestable[[#This Row],[Order Date]])</f>
        <v>2017</v>
      </c>
      <c r="Y876" t="str">
        <f>TEXT(salestable[[#This Row],[Order Date]],"MMMM")</f>
        <v>August</v>
      </c>
      <c r="Z876" t="str">
        <f>"Q"&amp;ROUNDUP(MONTH(salestable[[#This Row],[Order Date]])/3,0)</f>
        <v>Q3</v>
      </c>
      <c r="AA876" t="str">
        <f>TEXT(salestable[[#This Row],[Order Date]], "ddd")</f>
        <v>Fri</v>
      </c>
    </row>
    <row r="877" spans="1:27"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s="3">
        <v>3</v>
      </c>
      <c r="T877" s="4">
        <v>0</v>
      </c>
      <c r="U877" s="3">
        <v>64.518000000000001</v>
      </c>
      <c r="V877" s="2">
        <f>salestable[[#This Row],[Sales]] * (1 - salestable[[#This Row],[Discount]])</f>
        <v>322.58999999999997</v>
      </c>
      <c r="W877" s="2">
        <f>salestable[[#This Row],[Sales]] * salestable[[#This Row],[Discount]]</f>
        <v>0</v>
      </c>
      <c r="X877">
        <f>YEAR(salestable[[#This Row],[Order Date]])</f>
        <v>2016</v>
      </c>
      <c r="Y877" t="str">
        <f>TEXT(salestable[[#This Row],[Order Date]],"MMMM")</f>
        <v>January</v>
      </c>
      <c r="Z877" t="str">
        <f>"Q"&amp;ROUNDUP(MONTH(salestable[[#This Row],[Order Date]])/3,0)</f>
        <v>Q1</v>
      </c>
      <c r="AA877" t="str">
        <f>TEXT(salestable[[#This Row],[Order Date]], "ddd")</f>
        <v>Sun</v>
      </c>
    </row>
    <row r="878" spans="1:27"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s="3">
        <v>1</v>
      </c>
      <c r="T878" s="4">
        <v>0</v>
      </c>
      <c r="U878" s="3">
        <v>13.195600000000001</v>
      </c>
      <c r="V878" s="2">
        <f>salestable[[#This Row],[Sales]] * (1 - salestable[[#This Row],[Discount]])</f>
        <v>29.99</v>
      </c>
      <c r="W878" s="2">
        <f>salestable[[#This Row],[Sales]] * salestable[[#This Row],[Discount]]</f>
        <v>0</v>
      </c>
      <c r="X878">
        <f>YEAR(salestable[[#This Row],[Order Date]])</f>
        <v>2016</v>
      </c>
      <c r="Y878" t="str">
        <f>TEXT(salestable[[#This Row],[Order Date]],"MMMM")</f>
        <v>January</v>
      </c>
      <c r="Z878" t="str">
        <f>"Q"&amp;ROUNDUP(MONTH(salestable[[#This Row],[Order Date]])/3,0)</f>
        <v>Q1</v>
      </c>
      <c r="AA878" t="str">
        <f>TEXT(salestable[[#This Row],[Order Date]], "ddd")</f>
        <v>Sun</v>
      </c>
    </row>
    <row r="879" spans="1:27"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s="3">
        <v>3</v>
      </c>
      <c r="T879" s="4">
        <v>0</v>
      </c>
      <c r="U879" s="3">
        <v>66.954599999999999</v>
      </c>
      <c r="V879" s="2">
        <f>salestable[[#This Row],[Sales]] * (1 - salestable[[#This Row],[Discount]])</f>
        <v>371.97</v>
      </c>
      <c r="W879" s="2">
        <f>salestable[[#This Row],[Sales]] * salestable[[#This Row],[Discount]]</f>
        <v>0</v>
      </c>
      <c r="X879">
        <f>YEAR(salestable[[#This Row],[Order Date]])</f>
        <v>2016</v>
      </c>
      <c r="Y879" t="str">
        <f>TEXT(salestable[[#This Row],[Order Date]],"MMMM")</f>
        <v>January</v>
      </c>
      <c r="Z879" t="str">
        <f>"Q"&amp;ROUNDUP(MONTH(salestable[[#This Row],[Order Date]])/3,0)</f>
        <v>Q1</v>
      </c>
      <c r="AA879" t="str">
        <f>TEXT(salestable[[#This Row],[Order Date]], "ddd")</f>
        <v>Sun</v>
      </c>
    </row>
    <row r="880" spans="1:27"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s="3">
        <v>4</v>
      </c>
      <c r="T880" s="4">
        <v>0.7</v>
      </c>
      <c r="U880" s="3">
        <v>-4.1243999999999996</v>
      </c>
      <c r="V880" s="2">
        <f>salestable[[#This Row],[Sales]] * (1 - salestable[[#This Row],[Discount]])</f>
        <v>1.7676000000000003</v>
      </c>
      <c r="W880" s="2">
        <f>salestable[[#This Row],[Sales]] * salestable[[#This Row],[Discount]]</f>
        <v>4.1243999999999996</v>
      </c>
      <c r="X880">
        <f>YEAR(salestable[[#This Row],[Order Date]])</f>
        <v>2014</v>
      </c>
      <c r="Y880" t="str">
        <f>TEXT(salestable[[#This Row],[Order Date]],"MMMM")</f>
        <v>September</v>
      </c>
      <c r="Z880" t="str">
        <f>"Q"&amp;ROUNDUP(MONTH(salestable[[#This Row],[Order Date]])/3,0)</f>
        <v>Q3</v>
      </c>
      <c r="AA880" t="str">
        <f>TEXT(salestable[[#This Row],[Order Date]], "ddd")</f>
        <v>Wed</v>
      </c>
    </row>
    <row r="881" spans="1:27"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s="3">
        <v>3</v>
      </c>
      <c r="T881" s="4">
        <v>0.2</v>
      </c>
      <c r="U881" s="3">
        <v>23.109300000000001</v>
      </c>
      <c r="V881" s="2">
        <f>salestable[[#This Row],[Sales]] * (1 - salestable[[#This Row],[Discount]])</f>
        <v>54.7776</v>
      </c>
      <c r="W881" s="2">
        <f>salestable[[#This Row],[Sales]] * salestable[[#This Row],[Discount]]</f>
        <v>13.6944</v>
      </c>
      <c r="X881">
        <f>YEAR(salestable[[#This Row],[Order Date]])</f>
        <v>2017</v>
      </c>
      <c r="Y881" t="str">
        <f>TEXT(salestable[[#This Row],[Order Date]],"MMMM")</f>
        <v>November</v>
      </c>
      <c r="Z881" t="str">
        <f>"Q"&amp;ROUNDUP(MONTH(salestable[[#This Row],[Order Date]])/3,0)</f>
        <v>Q4</v>
      </c>
      <c r="AA881" t="str">
        <f>TEXT(salestable[[#This Row],[Order Date]], "ddd")</f>
        <v>Thu</v>
      </c>
    </row>
    <row r="882" spans="1:27"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s="3">
        <v>5</v>
      </c>
      <c r="T882" s="4">
        <v>0.1</v>
      </c>
      <c r="U882" s="3">
        <v>262.39</v>
      </c>
      <c r="V882" s="2">
        <f>salestable[[#This Row],[Sales]] * (1 - salestable[[#This Row],[Discount]])</f>
        <v>1118.6100000000001</v>
      </c>
      <c r="W882" s="2">
        <f>salestable[[#This Row],[Sales]] * salestable[[#This Row],[Discount]]</f>
        <v>124.29000000000002</v>
      </c>
      <c r="X882">
        <f>YEAR(salestable[[#This Row],[Order Date]])</f>
        <v>2017</v>
      </c>
      <c r="Y882" t="str">
        <f>TEXT(salestable[[#This Row],[Order Date]],"MMMM")</f>
        <v>November</v>
      </c>
      <c r="Z882" t="str">
        <f>"Q"&amp;ROUNDUP(MONTH(salestable[[#This Row],[Order Date]])/3,0)</f>
        <v>Q4</v>
      </c>
      <c r="AA882" t="str">
        <f>TEXT(salestable[[#This Row],[Order Date]], "ddd")</f>
        <v>Thu</v>
      </c>
    </row>
    <row r="883" spans="1:27"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s="3">
        <v>2</v>
      </c>
      <c r="T883" s="4">
        <v>0</v>
      </c>
      <c r="U883" s="3">
        <v>8.3268000000000004</v>
      </c>
      <c r="V883" s="2">
        <f>salestable[[#This Row],[Sales]] * (1 - salestable[[#This Row],[Discount]])</f>
        <v>30.84</v>
      </c>
      <c r="W883" s="2">
        <f>salestable[[#This Row],[Sales]] * salestable[[#This Row],[Discount]]</f>
        <v>0</v>
      </c>
      <c r="X883">
        <f>YEAR(salestable[[#This Row],[Order Date]])</f>
        <v>2015</v>
      </c>
      <c r="Y883" t="str">
        <f>TEXT(salestable[[#This Row],[Order Date]],"MMMM")</f>
        <v>October</v>
      </c>
      <c r="Z883" t="str">
        <f>"Q"&amp;ROUNDUP(MONTH(salestable[[#This Row],[Order Date]])/3,0)</f>
        <v>Q4</v>
      </c>
      <c r="AA883" t="str">
        <f>TEXT(salestable[[#This Row],[Order Date]], "ddd")</f>
        <v>Fri</v>
      </c>
    </row>
    <row r="884" spans="1:27"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s="3">
        <v>4</v>
      </c>
      <c r="T884" s="4">
        <v>0</v>
      </c>
      <c r="U884" s="3">
        <v>5.9311999999999996</v>
      </c>
      <c r="V884" s="2">
        <f>salestable[[#This Row],[Sales]] * (1 - salestable[[#This Row],[Discount]])</f>
        <v>13.48</v>
      </c>
      <c r="W884" s="2">
        <f>salestable[[#This Row],[Sales]] * salestable[[#This Row],[Discount]]</f>
        <v>0</v>
      </c>
      <c r="X884">
        <f>YEAR(salestable[[#This Row],[Order Date]])</f>
        <v>2017</v>
      </c>
      <c r="Y884" t="str">
        <f>TEXT(salestable[[#This Row],[Order Date]],"MMMM")</f>
        <v>December</v>
      </c>
      <c r="Z884" t="str">
        <f>"Q"&amp;ROUNDUP(MONTH(salestable[[#This Row],[Order Date]])/3,0)</f>
        <v>Q4</v>
      </c>
      <c r="AA884" t="str">
        <f>TEXT(salestable[[#This Row],[Order Date]], "ddd")</f>
        <v>Sat</v>
      </c>
    </row>
    <row r="885" spans="1:27"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s="3">
        <v>5</v>
      </c>
      <c r="T885" s="4">
        <v>0</v>
      </c>
      <c r="U885" s="3">
        <v>10.048</v>
      </c>
      <c r="V885" s="2">
        <f>salestable[[#This Row],[Sales]] * (1 - salestable[[#This Row],[Discount]])</f>
        <v>31.4</v>
      </c>
      <c r="W885" s="2">
        <f>salestable[[#This Row],[Sales]] * salestable[[#This Row],[Discount]]</f>
        <v>0</v>
      </c>
      <c r="X885">
        <f>YEAR(salestable[[#This Row],[Order Date]])</f>
        <v>2016</v>
      </c>
      <c r="Y885" t="str">
        <f>TEXT(salestable[[#This Row],[Order Date]],"MMMM")</f>
        <v>October</v>
      </c>
      <c r="Z885" t="str">
        <f>"Q"&amp;ROUNDUP(MONTH(salestable[[#This Row],[Order Date]])/3,0)</f>
        <v>Q4</v>
      </c>
      <c r="AA885" t="str">
        <f>TEXT(salestable[[#This Row],[Order Date]], "ddd")</f>
        <v>Sat</v>
      </c>
    </row>
    <row r="886" spans="1:27"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s="3">
        <v>2</v>
      </c>
      <c r="T886" s="4">
        <v>0</v>
      </c>
      <c r="U886" s="3">
        <v>5.9363999999999999</v>
      </c>
      <c r="V886" s="2">
        <f>salestable[[#This Row],[Sales]] * (1 - salestable[[#This Row],[Discount]])</f>
        <v>17.46</v>
      </c>
      <c r="W886" s="2">
        <f>salestable[[#This Row],[Sales]] * salestable[[#This Row],[Discount]]</f>
        <v>0</v>
      </c>
      <c r="X886">
        <f>YEAR(salestable[[#This Row],[Order Date]])</f>
        <v>2014</v>
      </c>
      <c r="Y886" t="str">
        <f>TEXT(salestable[[#This Row],[Order Date]],"MMMM")</f>
        <v>April</v>
      </c>
      <c r="Z886" t="str">
        <f>"Q"&amp;ROUNDUP(MONTH(salestable[[#This Row],[Order Date]])/3,0)</f>
        <v>Q2</v>
      </c>
      <c r="AA886" t="str">
        <f>TEXT(salestable[[#This Row],[Order Date]], "ddd")</f>
        <v>Tue</v>
      </c>
    </row>
    <row r="887" spans="1:27"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s="3">
        <v>3</v>
      </c>
      <c r="T887" s="4">
        <v>0.2</v>
      </c>
      <c r="U887" s="3">
        <v>4.5317999999999996</v>
      </c>
      <c r="V887" s="2">
        <f>salestable[[#This Row],[Sales]] * (1 - salestable[[#This Row],[Discount]])</f>
        <v>11.155200000000001</v>
      </c>
      <c r="W887" s="2">
        <f>salestable[[#This Row],[Sales]] * salestable[[#This Row],[Discount]]</f>
        <v>2.7888000000000002</v>
      </c>
      <c r="X887">
        <f>YEAR(salestable[[#This Row],[Order Date]])</f>
        <v>2015</v>
      </c>
      <c r="Y887" t="str">
        <f>TEXT(salestable[[#This Row],[Order Date]],"MMMM")</f>
        <v>April</v>
      </c>
      <c r="Z887" t="str">
        <f>"Q"&amp;ROUNDUP(MONTH(salestable[[#This Row],[Order Date]])/3,0)</f>
        <v>Q2</v>
      </c>
      <c r="AA887" t="str">
        <f>TEXT(salestable[[#This Row],[Order Date]], "ddd")</f>
        <v>Sat</v>
      </c>
    </row>
    <row r="888" spans="1:27"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s="3">
        <v>12</v>
      </c>
      <c r="T888" s="4">
        <v>0</v>
      </c>
      <c r="U888" s="3">
        <v>1.6752</v>
      </c>
      <c r="V888" s="2">
        <f>salestable[[#This Row],[Sales]] * (1 - salestable[[#This Row],[Discount]])</f>
        <v>83.76</v>
      </c>
      <c r="W888" s="2">
        <f>salestable[[#This Row],[Sales]] * salestable[[#This Row],[Discount]]</f>
        <v>0</v>
      </c>
      <c r="X888">
        <f>YEAR(salestable[[#This Row],[Order Date]])</f>
        <v>2017</v>
      </c>
      <c r="Y888" t="str">
        <f>TEXT(salestable[[#This Row],[Order Date]],"MMMM")</f>
        <v>June</v>
      </c>
      <c r="Z888" t="str">
        <f>"Q"&amp;ROUNDUP(MONTH(salestable[[#This Row],[Order Date]])/3,0)</f>
        <v>Q2</v>
      </c>
      <c r="AA888" t="str">
        <f>TEXT(salestable[[#This Row],[Order Date]], "ddd")</f>
        <v>Mon</v>
      </c>
    </row>
    <row r="889" spans="1:27"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s="3">
        <v>7</v>
      </c>
      <c r="T889" s="4">
        <v>0</v>
      </c>
      <c r="U889" s="3">
        <v>18.453399999999998</v>
      </c>
      <c r="V889" s="2">
        <f>salestable[[#This Row],[Sales]] * (1 - salestable[[#This Row],[Discount]])</f>
        <v>37.659999999999997</v>
      </c>
      <c r="W889" s="2">
        <f>salestable[[#This Row],[Sales]] * salestable[[#This Row],[Discount]]</f>
        <v>0</v>
      </c>
      <c r="X889">
        <f>YEAR(salestable[[#This Row],[Order Date]])</f>
        <v>2017</v>
      </c>
      <c r="Y889" t="str">
        <f>TEXT(salestable[[#This Row],[Order Date]],"MMMM")</f>
        <v>October</v>
      </c>
      <c r="Z889" t="str">
        <f>"Q"&amp;ROUNDUP(MONTH(salestable[[#This Row],[Order Date]])/3,0)</f>
        <v>Q4</v>
      </c>
      <c r="AA889" t="str">
        <f>TEXT(salestable[[#This Row],[Order Date]], "ddd")</f>
        <v>Sat</v>
      </c>
    </row>
    <row r="890" spans="1:27"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s="3">
        <v>6</v>
      </c>
      <c r="T890" s="4">
        <v>0</v>
      </c>
      <c r="U890" s="3">
        <v>16.993200000000002</v>
      </c>
      <c r="V890" s="2">
        <f>salestable[[#This Row],[Sales]] * (1 - salestable[[#This Row],[Discount]])</f>
        <v>34.68</v>
      </c>
      <c r="W890" s="2">
        <f>salestable[[#This Row],[Sales]] * salestable[[#This Row],[Discount]]</f>
        <v>0</v>
      </c>
      <c r="X890">
        <f>YEAR(salestable[[#This Row],[Order Date]])</f>
        <v>2014</v>
      </c>
      <c r="Y890" t="str">
        <f>TEXT(salestable[[#This Row],[Order Date]],"MMMM")</f>
        <v>December</v>
      </c>
      <c r="Z890" t="str">
        <f>"Q"&amp;ROUNDUP(MONTH(salestable[[#This Row],[Order Date]])/3,0)</f>
        <v>Q4</v>
      </c>
      <c r="AA890" t="str">
        <f>TEXT(salestable[[#This Row],[Order Date]], "ddd")</f>
        <v>Tue</v>
      </c>
    </row>
    <row r="891" spans="1:27"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s="3">
        <v>5</v>
      </c>
      <c r="T891" s="4">
        <v>0</v>
      </c>
      <c r="U891" s="3">
        <v>14.994999999999999</v>
      </c>
      <c r="V891" s="2">
        <f>salestable[[#This Row],[Sales]] * (1 - salestable[[#This Row],[Discount]])</f>
        <v>149.94999999999999</v>
      </c>
      <c r="W891" s="2">
        <f>salestable[[#This Row],[Sales]] * salestable[[#This Row],[Discount]]</f>
        <v>0</v>
      </c>
      <c r="X891">
        <f>YEAR(salestable[[#This Row],[Order Date]])</f>
        <v>2017</v>
      </c>
      <c r="Y891" t="str">
        <f>TEXT(salestable[[#This Row],[Order Date]],"MMMM")</f>
        <v>June</v>
      </c>
      <c r="Z891" t="str">
        <f>"Q"&amp;ROUNDUP(MONTH(salestable[[#This Row],[Order Date]])/3,0)</f>
        <v>Q2</v>
      </c>
      <c r="AA891" t="str">
        <f>TEXT(salestable[[#This Row],[Order Date]], "ddd")</f>
        <v>Tue</v>
      </c>
    </row>
    <row r="892" spans="1:27"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s="3">
        <v>3</v>
      </c>
      <c r="T892" s="4">
        <v>0.2</v>
      </c>
      <c r="U892" s="3">
        <v>18.6006</v>
      </c>
      <c r="V892" s="2">
        <f>salestable[[#This Row],[Sales]] * (1 - salestable[[#This Row],[Discount]])</f>
        <v>41.049599999999998</v>
      </c>
      <c r="W892" s="2">
        <f>salestable[[#This Row],[Sales]] * salestable[[#This Row],[Discount]]</f>
        <v>10.2624</v>
      </c>
      <c r="X892">
        <f>YEAR(salestable[[#This Row],[Order Date]])</f>
        <v>2017</v>
      </c>
      <c r="Y892" t="str">
        <f>TEXT(salestable[[#This Row],[Order Date]],"MMMM")</f>
        <v>June</v>
      </c>
      <c r="Z892" t="str">
        <f>"Q"&amp;ROUNDUP(MONTH(salestable[[#This Row],[Order Date]])/3,0)</f>
        <v>Q2</v>
      </c>
      <c r="AA892" t="str">
        <f>TEXT(salestable[[#This Row],[Order Date]], "ddd")</f>
        <v>Tue</v>
      </c>
    </row>
    <row r="893" spans="1:27"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s="3">
        <v>1</v>
      </c>
      <c r="T893" s="4">
        <v>0</v>
      </c>
      <c r="U893" s="3">
        <v>2.0430000000000001</v>
      </c>
      <c r="V893" s="2">
        <f>salestable[[#This Row],[Sales]] * (1 - salestable[[#This Row],[Discount]])</f>
        <v>4.54</v>
      </c>
      <c r="W893" s="2">
        <f>salestable[[#This Row],[Sales]] * salestable[[#This Row],[Discount]]</f>
        <v>0</v>
      </c>
      <c r="X893">
        <f>YEAR(salestable[[#This Row],[Order Date]])</f>
        <v>2017</v>
      </c>
      <c r="Y893" t="str">
        <f>TEXT(salestable[[#This Row],[Order Date]],"MMMM")</f>
        <v>June</v>
      </c>
      <c r="Z893" t="str">
        <f>"Q"&amp;ROUNDUP(MONTH(salestable[[#This Row],[Order Date]])/3,0)</f>
        <v>Q2</v>
      </c>
      <c r="AA893" t="str">
        <f>TEXT(salestable[[#This Row],[Order Date]], "ddd")</f>
        <v>Mon</v>
      </c>
    </row>
    <row r="894" spans="1:27"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s="3">
        <v>4</v>
      </c>
      <c r="T894" s="4">
        <v>0</v>
      </c>
      <c r="U894" s="3">
        <v>5.4127999999999998</v>
      </c>
      <c r="V894" s="2">
        <f>salestable[[#This Row],[Sales]] * (1 - salestable[[#This Row],[Discount]])</f>
        <v>15.92</v>
      </c>
      <c r="W894" s="2">
        <f>salestable[[#This Row],[Sales]] * salestable[[#This Row],[Discount]]</f>
        <v>0</v>
      </c>
      <c r="X894">
        <f>YEAR(salestable[[#This Row],[Order Date]])</f>
        <v>2017</v>
      </c>
      <c r="Y894" t="str">
        <f>TEXT(salestable[[#This Row],[Order Date]],"MMMM")</f>
        <v>June</v>
      </c>
      <c r="Z894" t="str">
        <f>"Q"&amp;ROUNDUP(MONTH(salestable[[#This Row],[Order Date]])/3,0)</f>
        <v>Q2</v>
      </c>
      <c r="AA894" t="str">
        <f>TEXT(salestable[[#This Row],[Order Date]], "ddd")</f>
        <v>Mon</v>
      </c>
    </row>
    <row r="895" spans="1:27"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s="3">
        <v>8</v>
      </c>
      <c r="T895" s="4">
        <v>0</v>
      </c>
      <c r="U895" s="3">
        <v>135.97999999999999</v>
      </c>
      <c r="V895" s="2">
        <f>salestable[[#This Row],[Sales]] * (1 - salestable[[#This Row],[Discount]])</f>
        <v>543.91999999999996</v>
      </c>
      <c r="W895" s="2">
        <f>salestable[[#This Row],[Sales]] * salestable[[#This Row],[Discount]]</f>
        <v>0</v>
      </c>
      <c r="X895">
        <f>YEAR(salestable[[#This Row],[Order Date]])</f>
        <v>2017</v>
      </c>
      <c r="Y895" t="str">
        <f>TEXT(salestable[[#This Row],[Order Date]],"MMMM")</f>
        <v>June</v>
      </c>
      <c r="Z895" t="str">
        <f>"Q"&amp;ROUNDUP(MONTH(salestable[[#This Row],[Order Date]])/3,0)</f>
        <v>Q2</v>
      </c>
      <c r="AA895" t="str">
        <f>TEXT(salestable[[#This Row],[Order Date]], "ddd")</f>
        <v>Mon</v>
      </c>
    </row>
    <row r="896" spans="1:27"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s="3">
        <v>7</v>
      </c>
      <c r="T896" s="4">
        <v>0</v>
      </c>
      <c r="U896" s="3">
        <v>42.071399999999997</v>
      </c>
      <c r="V896" s="2">
        <f>salestable[[#This Row],[Sales]] * (1 - salestable[[#This Row],[Discount]])</f>
        <v>155.82</v>
      </c>
      <c r="W896" s="2">
        <f>salestable[[#This Row],[Sales]] * salestable[[#This Row],[Discount]]</f>
        <v>0</v>
      </c>
      <c r="X896">
        <f>YEAR(salestable[[#This Row],[Order Date]])</f>
        <v>2016</v>
      </c>
      <c r="Y896" t="str">
        <f>TEXT(salestable[[#This Row],[Order Date]],"MMMM")</f>
        <v>November</v>
      </c>
      <c r="Z896" t="str">
        <f>"Q"&amp;ROUNDUP(MONTH(salestable[[#This Row],[Order Date]])/3,0)</f>
        <v>Q4</v>
      </c>
      <c r="AA896" t="str">
        <f>TEXT(salestable[[#This Row],[Order Date]], "ddd")</f>
        <v>Thu</v>
      </c>
    </row>
    <row r="897" spans="1:27"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s="3">
        <v>3</v>
      </c>
      <c r="T897" s="4">
        <v>0.2</v>
      </c>
      <c r="U897" s="3">
        <v>24.502800000000001</v>
      </c>
      <c r="V897" s="2">
        <f>salestable[[#This Row],[Sales]] * (1 - salestable[[#This Row],[Discount]])</f>
        <v>56.006399999999999</v>
      </c>
      <c r="W897" s="2">
        <f>salestable[[#This Row],[Sales]] * salestable[[#This Row],[Discount]]</f>
        <v>14.0016</v>
      </c>
      <c r="X897">
        <f>YEAR(salestable[[#This Row],[Order Date]])</f>
        <v>2016</v>
      </c>
      <c r="Y897" t="str">
        <f>TEXT(salestable[[#This Row],[Order Date]],"MMMM")</f>
        <v>November</v>
      </c>
      <c r="Z897" t="str">
        <f>"Q"&amp;ROUNDUP(MONTH(salestable[[#This Row],[Order Date]])/3,0)</f>
        <v>Q4</v>
      </c>
      <c r="AA897" t="str">
        <f>TEXT(salestable[[#This Row],[Order Date]], "ddd")</f>
        <v>Thu</v>
      </c>
    </row>
    <row r="898" spans="1:27"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s="3">
        <v>2</v>
      </c>
      <c r="T898" s="4">
        <v>0.2</v>
      </c>
      <c r="U898" s="3">
        <v>5.0856000000000003</v>
      </c>
      <c r="V898" s="2">
        <f>salestable[[#This Row],[Sales]] * (1 - salestable[[#This Row],[Discount]])</f>
        <v>12.5184</v>
      </c>
      <c r="W898" s="2">
        <f>salestable[[#This Row],[Sales]] * salestable[[#This Row],[Discount]]</f>
        <v>3.1295999999999999</v>
      </c>
      <c r="X898">
        <f>YEAR(salestable[[#This Row],[Order Date]])</f>
        <v>2016</v>
      </c>
      <c r="Y898" t="str">
        <f>TEXT(salestable[[#This Row],[Order Date]],"MMMM")</f>
        <v>October</v>
      </c>
      <c r="Z898" t="str">
        <f>"Q"&amp;ROUNDUP(MONTH(salestable[[#This Row],[Order Date]])/3,0)</f>
        <v>Q4</v>
      </c>
      <c r="AA898" t="str">
        <f>TEXT(salestable[[#This Row],[Order Date]], "ddd")</f>
        <v>Mon</v>
      </c>
    </row>
    <row r="899" spans="1:27"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s="3">
        <v>7</v>
      </c>
      <c r="T899" s="4">
        <v>0</v>
      </c>
      <c r="U899" s="3">
        <v>51.8</v>
      </c>
      <c r="V899" s="2">
        <f>salestable[[#This Row],[Sales]] * (1 - salestable[[#This Row],[Discount]])</f>
        <v>103.6</v>
      </c>
      <c r="W899" s="2">
        <f>salestable[[#This Row],[Sales]] * salestable[[#This Row],[Discount]]</f>
        <v>0</v>
      </c>
      <c r="X899">
        <f>YEAR(salestable[[#This Row],[Order Date]])</f>
        <v>2014</v>
      </c>
      <c r="Y899" t="str">
        <f>TEXT(salestable[[#This Row],[Order Date]],"MMMM")</f>
        <v>September</v>
      </c>
      <c r="Z899" t="str">
        <f>"Q"&amp;ROUNDUP(MONTH(salestable[[#This Row],[Order Date]])/3,0)</f>
        <v>Q3</v>
      </c>
      <c r="AA899" t="str">
        <f>TEXT(salestable[[#This Row],[Order Date]], "ddd")</f>
        <v>Tue</v>
      </c>
    </row>
    <row r="900" spans="1:27"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s="3">
        <v>8</v>
      </c>
      <c r="T900" s="4">
        <v>0</v>
      </c>
      <c r="U900" s="3">
        <v>22.540800000000001</v>
      </c>
      <c r="V900" s="2">
        <f>salestable[[#This Row],[Sales]] * (1 - salestable[[#This Row],[Discount]])</f>
        <v>46.96</v>
      </c>
      <c r="W900" s="2">
        <f>salestable[[#This Row],[Sales]] * salestable[[#This Row],[Discount]]</f>
        <v>0</v>
      </c>
      <c r="X900">
        <f>YEAR(salestable[[#This Row],[Order Date]])</f>
        <v>2017</v>
      </c>
      <c r="Y900" t="str">
        <f>TEXT(salestable[[#This Row],[Order Date]],"MMMM")</f>
        <v>October</v>
      </c>
      <c r="Z900" t="str">
        <f>"Q"&amp;ROUNDUP(MONTH(salestable[[#This Row],[Order Date]])/3,0)</f>
        <v>Q4</v>
      </c>
      <c r="AA900" t="str">
        <f>TEXT(salestable[[#This Row],[Order Date]], "ddd")</f>
        <v>Sun</v>
      </c>
    </row>
    <row r="901" spans="1:27"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s="3">
        <v>2</v>
      </c>
      <c r="T901" s="4">
        <v>0.7</v>
      </c>
      <c r="U901" s="3">
        <v>-6.5296000000000003</v>
      </c>
      <c r="V901" s="2">
        <f>salestable[[#This Row],[Sales]] * (1 - salestable[[#This Row],[Discount]])</f>
        <v>2.6712000000000002</v>
      </c>
      <c r="W901" s="2">
        <f>salestable[[#This Row],[Sales]] * salestable[[#This Row],[Discount]]</f>
        <v>6.2327999999999992</v>
      </c>
      <c r="X901">
        <f>YEAR(salestable[[#This Row],[Order Date]])</f>
        <v>2016</v>
      </c>
      <c r="Y901" t="str">
        <f>TEXT(salestable[[#This Row],[Order Date]],"MMMM")</f>
        <v>April</v>
      </c>
      <c r="Z901" t="str">
        <f>"Q"&amp;ROUNDUP(MONTH(salestable[[#This Row],[Order Date]])/3,0)</f>
        <v>Q2</v>
      </c>
      <c r="AA901" t="str">
        <f>TEXT(salestable[[#This Row],[Order Date]], "ddd")</f>
        <v>Sun</v>
      </c>
    </row>
    <row r="902" spans="1:27"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s="3">
        <v>5</v>
      </c>
      <c r="T902" s="4">
        <v>0.2</v>
      </c>
      <c r="U902" s="3">
        <v>3.3929999999999998</v>
      </c>
      <c r="V902" s="2">
        <f>salestable[[#This Row],[Sales]] * (1 - salestable[[#This Row],[Discount]])</f>
        <v>8.3520000000000003</v>
      </c>
      <c r="W902" s="2">
        <f>salestable[[#This Row],[Sales]] * salestable[[#This Row],[Discount]]</f>
        <v>2.0880000000000001</v>
      </c>
      <c r="X902">
        <f>YEAR(salestable[[#This Row],[Order Date]])</f>
        <v>2017</v>
      </c>
      <c r="Y902" t="str">
        <f>TEXT(salestable[[#This Row],[Order Date]],"MMMM")</f>
        <v>November</v>
      </c>
      <c r="Z902" t="str">
        <f>"Q"&amp;ROUNDUP(MONTH(salestable[[#This Row],[Order Date]])/3,0)</f>
        <v>Q4</v>
      </c>
      <c r="AA902" t="str">
        <f>TEXT(salestable[[#This Row],[Order Date]], "ddd")</f>
        <v>Sat</v>
      </c>
    </row>
    <row r="903" spans="1:27"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s="3">
        <v>4</v>
      </c>
      <c r="T903" s="4">
        <v>0.8</v>
      </c>
      <c r="U903" s="3">
        <v>-32.088000000000001</v>
      </c>
      <c r="V903" s="2">
        <f>salestable[[#This Row],[Sales]] * (1 - salestable[[#This Row],[Discount]])</f>
        <v>3.6671999999999989</v>
      </c>
      <c r="W903" s="2">
        <f>salestable[[#This Row],[Sales]] * salestable[[#This Row],[Discount]]</f>
        <v>14.668799999999999</v>
      </c>
      <c r="X903">
        <f>YEAR(salestable[[#This Row],[Order Date]])</f>
        <v>2017</v>
      </c>
      <c r="Y903" t="str">
        <f>TEXT(salestable[[#This Row],[Order Date]],"MMMM")</f>
        <v>November</v>
      </c>
      <c r="Z903" t="str">
        <f>"Q"&amp;ROUNDUP(MONTH(salestable[[#This Row],[Order Date]])/3,0)</f>
        <v>Q4</v>
      </c>
      <c r="AA903" t="str">
        <f>TEXT(salestable[[#This Row],[Order Date]], "ddd")</f>
        <v>Sat</v>
      </c>
    </row>
    <row r="904" spans="1:27"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s="3">
        <v>3</v>
      </c>
      <c r="T904" s="4">
        <v>0.2</v>
      </c>
      <c r="U904" s="3">
        <v>20.2485</v>
      </c>
      <c r="V904" s="2">
        <f>salestable[[#This Row],[Sales]] * (1 - salestable[[#This Row],[Discount]])</f>
        <v>259.18080000000003</v>
      </c>
      <c r="W904" s="2">
        <f>salestable[[#This Row],[Sales]] * salestable[[#This Row],[Discount]]</f>
        <v>64.795200000000008</v>
      </c>
      <c r="X904">
        <f>YEAR(salestable[[#This Row],[Order Date]])</f>
        <v>2017</v>
      </c>
      <c r="Y904" t="str">
        <f>TEXT(salestable[[#This Row],[Order Date]],"MMMM")</f>
        <v>September</v>
      </c>
      <c r="Z904" t="str">
        <f>"Q"&amp;ROUNDUP(MONTH(salestable[[#This Row],[Order Date]])/3,0)</f>
        <v>Q3</v>
      </c>
      <c r="AA904" t="str">
        <f>TEXT(salestable[[#This Row],[Order Date]], "ddd")</f>
        <v>Fri</v>
      </c>
    </row>
    <row r="905" spans="1:27"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s="3">
        <v>3</v>
      </c>
      <c r="T905" s="4">
        <v>0</v>
      </c>
      <c r="U905" s="3">
        <v>9.6191999999999993</v>
      </c>
      <c r="V905" s="2">
        <f>salestable[[#This Row],[Sales]] * (1 - salestable[[#This Row],[Discount]])</f>
        <v>20.04</v>
      </c>
      <c r="W905" s="2">
        <f>salestable[[#This Row],[Sales]] * salestable[[#This Row],[Discount]]</f>
        <v>0</v>
      </c>
      <c r="X905">
        <f>YEAR(salestable[[#This Row],[Order Date]])</f>
        <v>2016</v>
      </c>
      <c r="Y905" t="str">
        <f>TEXT(salestable[[#This Row],[Order Date]],"MMMM")</f>
        <v>April</v>
      </c>
      <c r="Z905" t="str">
        <f>"Q"&amp;ROUNDUP(MONTH(salestable[[#This Row],[Order Date]])/3,0)</f>
        <v>Q2</v>
      </c>
      <c r="AA905" t="str">
        <f>TEXT(salestable[[#This Row],[Order Date]], "ddd")</f>
        <v>Fri</v>
      </c>
    </row>
    <row r="906" spans="1:27"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s="3">
        <v>2</v>
      </c>
      <c r="T906" s="4">
        <v>0</v>
      </c>
      <c r="U906" s="3">
        <v>2.5983999999999998</v>
      </c>
      <c r="V906" s="2">
        <f>salestable[[#This Row],[Sales]] * (1 - salestable[[#This Row],[Discount]])</f>
        <v>64.959999999999994</v>
      </c>
      <c r="W906" s="2">
        <f>salestable[[#This Row],[Sales]] * salestable[[#This Row],[Discount]]</f>
        <v>0</v>
      </c>
      <c r="X906">
        <f>YEAR(salestable[[#This Row],[Order Date]])</f>
        <v>2016</v>
      </c>
      <c r="Y906" t="str">
        <f>TEXT(salestable[[#This Row],[Order Date]],"MMMM")</f>
        <v>April</v>
      </c>
      <c r="Z906" t="str">
        <f>"Q"&amp;ROUNDUP(MONTH(salestable[[#This Row],[Order Date]])/3,0)</f>
        <v>Q2</v>
      </c>
      <c r="AA906" t="str">
        <f>TEXT(salestable[[#This Row],[Order Date]], "ddd")</f>
        <v>Fri</v>
      </c>
    </row>
    <row r="907" spans="1:27"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s="3">
        <v>2</v>
      </c>
      <c r="T907" s="4">
        <v>0</v>
      </c>
      <c r="U907" s="3">
        <v>6.2207999999999997</v>
      </c>
      <c r="V907" s="2">
        <f>salestable[[#This Row],[Sales]] * (1 - salestable[[#This Row],[Discount]])</f>
        <v>12.96</v>
      </c>
      <c r="W907" s="2">
        <f>salestable[[#This Row],[Sales]] * salestable[[#This Row],[Discount]]</f>
        <v>0</v>
      </c>
      <c r="X907">
        <f>YEAR(salestable[[#This Row],[Order Date]])</f>
        <v>2016</v>
      </c>
      <c r="Y907" t="str">
        <f>TEXT(salestable[[#This Row],[Order Date]],"MMMM")</f>
        <v>April</v>
      </c>
      <c r="Z907" t="str">
        <f>"Q"&amp;ROUNDUP(MONTH(salestable[[#This Row],[Order Date]])/3,0)</f>
        <v>Q2</v>
      </c>
      <c r="AA907" t="str">
        <f>TEXT(salestable[[#This Row],[Order Date]], "ddd")</f>
        <v>Fri</v>
      </c>
    </row>
    <row r="908" spans="1:27"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s="3">
        <v>4</v>
      </c>
      <c r="T908" s="4">
        <v>0.2</v>
      </c>
      <c r="U908" s="3">
        <v>12.117599999999999</v>
      </c>
      <c r="V908" s="2">
        <f>salestable[[#This Row],[Sales]] * (1 - salestable[[#This Row],[Discount]])</f>
        <v>258.50880000000001</v>
      </c>
      <c r="W908" s="2">
        <f>salestable[[#This Row],[Sales]] * salestable[[#This Row],[Discount]]</f>
        <v>64.627200000000002</v>
      </c>
      <c r="X908">
        <f>YEAR(salestable[[#This Row],[Order Date]])</f>
        <v>2017</v>
      </c>
      <c r="Y908" t="str">
        <f>TEXT(salestable[[#This Row],[Order Date]],"MMMM")</f>
        <v>December</v>
      </c>
      <c r="Z908" t="str">
        <f>"Q"&amp;ROUNDUP(MONTH(salestable[[#This Row],[Order Date]])/3,0)</f>
        <v>Q4</v>
      </c>
      <c r="AA908" t="str">
        <f>TEXT(salestable[[#This Row],[Order Date]], "ddd")</f>
        <v>Sat</v>
      </c>
    </row>
    <row r="909" spans="1:27"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s="3">
        <v>7</v>
      </c>
      <c r="T909" s="4">
        <v>0</v>
      </c>
      <c r="U909" s="3">
        <v>2.7279</v>
      </c>
      <c r="V909" s="2">
        <f>salestable[[#This Row],[Sales]] * (1 - salestable[[#This Row],[Discount]])</f>
        <v>90.93</v>
      </c>
      <c r="W909" s="2">
        <f>salestable[[#This Row],[Sales]] * salestable[[#This Row],[Discount]]</f>
        <v>0</v>
      </c>
      <c r="X909">
        <f>YEAR(salestable[[#This Row],[Order Date]])</f>
        <v>2017</v>
      </c>
      <c r="Y909" t="str">
        <f>TEXT(salestable[[#This Row],[Order Date]],"MMMM")</f>
        <v>December</v>
      </c>
      <c r="Z909" t="str">
        <f>"Q"&amp;ROUNDUP(MONTH(salestable[[#This Row],[Order Date]])/3,0)</f>
        <v>Q4</v>
      </c>
      <c r="AA909" t="str">
        <f>TEXT(salestable[[#This Row],[Order Date]], "ddd")</f>
        <v>Sat</v>
      </c>
    </row>
    <row r="910" spans="1:27"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s="3">
        <v>3</v>
      </c>
      <c r="T910" s="4">
        <v>0.2</v>
      </c>
      <c r="U910" s="3">
        <v>19.791</v>
      </c>
      <c r="V910" s="2">
        <f>salestable[[#This Row],[Sales]] * (1 - salestable[[#This Row],[Discount]])</f>
        <v>42.220800000000004</v>
      </c>
      <c r="W910" s="2">
        <f>salestable[[#This Row],[Sales]] * salestable[[#This Row],[Discount]]</f>
        <v>10.555200000000001</v>
      </c>
      <c r="X910">
        <f>YEAR(salestable[[#This Row],[Order Date]])</f>
        <v>2017</v>
      </c>
      <c r="Y910" t="str">
        <f>TEXT(salestable[[#This Row],[Order Date]],"MMMM")</f>
        <v>December</v>
      </c>
      <c r="Z910" t="str">
        <f>"Q"&amp;ROUNDUP(MONTH(salestable[[#This Row],[Order Date]])/3,0)</f>
        <v>Q4</v>
      </c>
      <c r="AA910" t="str">
        <f>TEXT(salestable[[#This Row],[Order Date]], "ddd")</f>
        <v>Sat</v>
      </c>
    </row>
    <row r="911" spans="1:27"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s="3">
        <v>4</v>
      </c>
      <c r="T911" s="4">
        <v>0</v>
      </c>
      <c r="U911" s="3">
        <v>323.94600000000003</v>
      </c>
      <c r="V911" s="2">
        <f>salestable[[#This Row],[Sales]] * (1 - salestable[[#This Row],[Discount]])</f>
        <v>1199.8</v>
      </c>
      <c r="W911" s="2">
        <f>salestable[[#This Row],[Sales]] * salestable[[#This Row],[Discount]]</f>
        <v>0</v>
      </c>
      <c r="X911">
        <f>YEAR(salestable[[#This Row],[Order Date]])</f>
        <v>2017</v>
      </c>
      <c r="Y911" t="str">
        <f>TEXT(salestable[[#This Row],[Order Date]],"MMMM")</f>
        <v>September</v>
      </c>
      <c r="Z911" t="str">
        <f>"Q"&amp;ROUNDUP(MONTH(salestable[[#This Row],[Order Date]])/3,0)</f>
        <v>Q3</v>
      </c>
      <c r="AA911" t="str">
        <f>TEXT(salestable[[#This Row],[Order Date]], "ddd")</f>
        <v>Sat</v>
      </c>
    </row>
    <row r="912" spans="1:27"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s="3">
        <v>7</v>
      </c>
      <c r="T912" s="4">
        <v>0</v>
      </c>
      <c r="U912" s="3">
        <v>829.37540000000001</v>
      </c>
      <c r="V912" s="2">
        <f>salestable[[#This Row],[Sales]] * (1 - salestable[[#This Row],[Discount]])</f>
        <v>1928.78</v>
      </c>
      <c r="W912" s="2">
        <f>salestable[[#This Row],[Sales]] * salestable[[#This Row],[Discount]]</f>
        <v>0</v>
      </c>
      <c r="X912">
        <f>YEAR(salestable[[#This Row],[Order Date]])</f>
        <v>2017</v>
      </c>
      <c r="Y912" t="str">
        <f>TEXT(salestable[[#This Row],[Order Date]],"MMMM")</f>
        <v>September</v>
      </c>
      <c r="Z912" t="str">
        <f>"Q"&amp;ROUNDUP(MONTH(salestable[[#This Row],[Order Date]])/3,0)</f>
        <v>Q3</v>
      </c>
      <c r="AA912" t="str">
        <f>TEXT(salestable[[#This Row],[Order Date]], "ddd")</f>
        <v>Sat</v>
      </c>
    </row>
    <row r="913" spans="1:27"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s="3">
        <v>2</v>
      </c>
      <c r="T913" s="4">
        <v>0</v>
      </c>
      <c r="U913" s="3">
        <v>81.047399999999996</v>
      </c>
      <c r="V913" s="2">
        <f>salestable[[#This Row],[Sales]] * (1 - salestable[[#This Row],[Discount]])</f>
        <v>352.38</v>
      </c>
      <c r="W913" s="2">
        <f>salestable[[#This Row],[Sales]] * salestable[[#This Row],[Discount]]</f>
        <v>0</v>
      </c>
      <c r="X913">
        <f>YEAR(salestable[[#This Row],[Order Date]])</f>
        <v>2017</v>
      </c>
      <c r="Y913" t="str">
        <f>TEXT(salestable[[#This Row],[Order Date]],"MMMM")</f>
        <v>September</v>
      </c>
      <c r="Z913" t="str">
        <f>"Q"&amp;ROUNDUP(MONTH(salestable[[#This Row],[Order Date]])/3,0)</f>
        <v>Q3</v>
      </c>
      <c r="AA913" t="str">
        <f>TEXT(salestable[[#This Row],[Order Date]], "ddd")</f>
        <v>Sat</v>
      </c>
    </row>
    <row r="914" spans="1:27"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s="3">
        <v>6</v>
      </c>
      <c r="T914" s="4">
        <v>0</v>
      </c>
      <c r="U914" s="3">
        <v>9.1020000000000003</v>
      </c>
      <c r="V914" s="2">
        <f>salestable[[#This Row],[Sales]] * (1 - salestable[[#This Row],[Discount]])</f>
        <v>22.2</v>
      </c>
      <c r="W914" s="2">
        <f>salestable[[#This Row],[Sales]] * salestable[[#This Row],[Discount]]</f>
        <v>0</v>
      </c>
      <c r="X914">
        <f>YEAR(salestable[[#This Row],[Order Date]])</f>
        <v>2015</v>
      </c>
      <c r="Y914" t="str">
        <f>TEXT(salestable[[#This Row],[Order Date]],"MMMM")</f>
        <v>May</v>
      </c>
      <c r="Z914" t="str">
        <f>"Q"&amp;ROUNDUP(MONTH(salestable[[#This Row],[Order Date]])/3,0)</f>
        <v>Q2</v>
      </c>
      <c r="AA914" t="str">
        <f>TEXT(salestable[[#This Row],[Order Date]], "ddd")</f>
        <v>Sun</v>
      </c>
    </row>
    <row r="915" spans="1:27"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s="3">
        <v>1</v>
      </c>
      <c r="T915" s="4">
        <v>0</v>
      </c>
      <c r="U915" s="3">
        <v>19.2454</v>
      </c>
      <c r="V915" s="2">
        <f>salestable[[#This Row],[Sales]] * (1 - salestable[[#This Row],[Discount]])</f>
        <v>46.94</v>
      </c>
      <c r="W915" s="2">
        <f>salestable[[#This Row],[Sales]] * salestable[[#This Row],[Discount]]</f>
        <v>0</v>
      </c>
      <c r="X915">
        <f>YEAR(salestable[[#This Row],[Order Date]])</f>
        <v>2017</v>
      </c>
      <c r="Y915" t="str">
        <f>TEXT(salestable[[#This Row],[Order Date]],"MMMM")</f>
        <v>November</v>
      </c>
      <c r="Z915" t="str">
        <f>"Q"&amp;ROUNDUP(MONTH(salestable[[#This Row],[Order Date]])/3,0)</f>
        <v>Q4</v>
      </c>
      <c r="AA915" t="str">
        <f>TEXT(salestable[[#This Row],[Order Date]], "ddd")</f>
        <v>Mon</v>
      </c>
    </row>
    <row r="916" spans="1:27"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s="3">
        <v>9</v>
      </c>
      <c r="T916" s="4">
        <v>0</v>
      </c>
      <c r="U916" s="3">
        <v>56.054699999999997</v>
      </c>
      <c r="V916" s="2">
        <f>salestable[[#This Row],[Sales]] * (1 - salestable[[#This Row],[Discount]])</f>
        <v>143.72999999999999</v>
      </c>
      <c r="W916" s="2">
        <f>salestable[[#This Row],[Sales]] * salestable[[#This Row],[Discount]]</f>
        <v>0</v>
      </c>
      <c r="X916">
        <f>YEAR(salestable[[#This Row],[Order Date]])</f>
        <v>2017</v>
      </c>
      <c r="Y916" t="str">
        <f>TEXT(salestable[[#This Row],[Order Date]],"MMMM")</f>
        <v>November</v>
      </c>
      <c r="Z916" t="str">
        <f>"Q"&amp;ROUNDUP(MONTH(salestable[[#This Row],[Order Date]])/3,0)</f>
        <v>Q4</v>
      </c>
      <c r="AA916" t="str">
        <f>TEXT(salestable[[#This Row],[Order Date]], "ddd")</f>
        <v>Mon</v>
      </c>
    </row>
    <row r="917" spans="1:27"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s="3">
        <v>2</v>
      </c>
      <c r="T917" s="4">
        <v>0.3</v>
      </c>
      <c r="U917" s="3">
        <v>-18.5562</v>
      </c>
      <c r="V917" s="2">
        <f>salestable[[#This Row],[Sales]] * (1 - salestable[[#This Row],[Discount]])</f>
        <v>69.942599999999999</v>
      </c>
      <c r="W917" s="2">
        <f>salestable[[#This Row],[Sales]] * salestable[[#This Row],[Discount]]</f>
        <v>29.9754</v>
      </c>
      <c r="X917">
        <f>YEAR(salestable[[#This Row],[Order Date]])</f>
        <v>2014</v>
      </c>
      <c r="Y917" t="str">
        <f>TEXT(salestable[[#This Row],[Order Date]],"MMMM")</f>
        <v>June</v>
      </c>
      <c r="Z917" t="str">
        <f>"Q"&amp;ROUNDUP(MONTH(salestable[[#This Row],[Order Date]])/3,0)</f>
        <v>Q2</v>
      </c>
      <c r="AA917" t="str">
        <f>TEXT(salestable[[#This Row],[Order Date]], "ddd")</f>
        <v>Sun</v>
      </c>
    </row>
    <row r="918" spans="1:27"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s="3">
        <v>4</v>
      </c>
      <c r="T918" s="4">
        <v>0.3</v>
      </c>
      <c r="U918" s="3">
        <v>-56.996000000000002</v>
      </c>
      <c r="V918" s="2">
        <f>salestable[[#This Row],[Sales]] * (1 - salestable[[#This Row],[Discount]])</f>
        <v>558.56079999999997</v>
      </c>
      <c r="W918" s="2">
        <f>salestable[[#This Row],[Sales]] * salestable[[#This Row],[Discount]]</f>
        <v>239.38319999999999</v>
      </c>
      <c r="X918">
        <f>YEAR(salestable[[#This Row],[Order Date]])</f>
        <v>2014</v>
      </c>
      <c r="Y918" t="str">
        <f>TEXT(salestable[[#This Row],[Order Date]],"MMMM")</f>
        <v>June</v>
      </c>
      <c r="Z918" t="str">
        <f>"Q"&amp;ROUNDUP(MONTH(salestable[[#This Row],[Order Date]])/3,0)</f>
        <v>Q2</v>
      </c>
      <c r="AA918" t="str">
        <f>TEXT(salestable[[#This Row],[Order Date]], "ddd")</f>
        <v>Sun</v>
      </c>
    </row>
    <row r="919" spans="1:27"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s="3">
        <v>3</v>
      </c>
      <c r="T919" s="4">
        <v>0.8</v>
      </c>
      <c r="U919" s="3">
        <v>-14.5656</v>
      </c>
      <c r="V919" s="2">
        <f>salestable[[#This Row],[Sales]] * (1 - salestable[[#This Row],[Discount]])</f>
        <v>1.7135999999999996</v>
      </c>
      <c r="W919" s="2">
        <f>salestable[[#This Row],[Sales]] * salestable[[#This Row],[Discount]]</f>
        <v>6.8544</v>
      </c>
      <c r="X919">
        <f>YEAR(salestable[[#This Row],[Order Date]])</f>
        <v>2014</v>
      </c>
      <c r="Y919" t="str">
        <f>TEXT(salestable[[#This Row],[Order Date]],"MMMM")</f>
        <v>June</v>
      </c>
      <c r="Z919" t="str">
        <f>"Q"&amp;ROUNDUP(MONTH(salestable[[#This Row],[Order Date]])/3,0)</f>
        <v>Q2</v>
      </c>
      <c r="AA919" t="str">
        <f>TEXT(salestable[[#This Row],[Order Date]], "ddd")</f>
        <v>Sun</v>
      </c>
    </row>
    <row r="920" spans="1:27"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s="3">
        <v>3</v>
      </c>
      <c r="T920" s="4">
        <v>0.2</v>
      </c>
      <c r="U920" s="3">
        <v>50.406300000000002</v>
      </c>
      <c r="V920" s="2">
        <f>salestable[[#This Row],[Sales]] * (1 - salestable[[#This Row],[Discount]])</f>
        <v>119.48160000000001</v>
      </c>
      <c r="W920" s="2">
        <f>salestable[[#This Row],[Sales]] * salestable[[#This Row],[Discount]]</f>
        <v>29.870400000000004</v>
      </c>
      <c r="X920">
        <f>YEAR(salestable[[#This Row],[Order Date]])</f>
        <v>2016</v>
      </c>
      <c r="Y920" t="str">
        <f>TEXT(salestable[[#This Row],[Order Date]],"MMMM")</f>
        <v>March</v>
      </c>
      <c r="Z920" t="str">
        <f>"Q"&amp;ROUNDUP(MONTH(salestable[[#This Row],[Order Date]])/3,0)</f>
        <v>Q1</v>
      </c>
      <c r="AA920" t="str">
        <f>TEXT(salestable[[#This Row],[Order Date]], "ddd")</f>
        <v>Sat</v>
      </c>
    </row>
    <row r="921" spans="1:27"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s="3">
        <v>1</v>
      </c>
      <c r="T921" s="4">
        <v>0.2</v>
      </c>
      <c r="U921" s="3">
        <v>-0.81200000000000006</v>
      </c>
      <c r="V921" s="2">
        <f>salestable[[#This Row],[Sales]] * (1 - salestable[[#This Row],[Discount]])</f>
        <v>10.393600000000001</v>
      </c>
      <c r="W921" s="2">
        <f>salestable[[#This Row],[Sales]] * salestable[[#This Row],[Discount]]</f>
        <v>2.5984000000000003</v>
      </c>
      <c r="X921">
        <f>YEAR(salestable[[#This Row],[Order Date]])</f>
        <v>2016</v>
      </c>
      <c r="Y921" t="str">
        <f>TEXT(salestable[[#This Row],[Order Date]],"MMMM")</f>
        <v>March</v>
      </c>
      <c r="Z921" t="str">
        <f>"Q"&amp;ROUNDUP(MONTH(salestable[[#This Row],[Order Date]])/3,0)</f>
        <v>Q1</v>
      </c>
      <c r="AA921" t="str">
        <f>TEXT(salestable[[#This Row],[Order Date]], "ddd")</f>
        <v>Sat</v>
      </c>
    </row>
    <row r="922" spans="1:27"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s="3">
        <v>2</v>
      </c>
      <c r="T922" s="4">
        <v>0</v>
      </c>
      <c r="U922" s="3">
        <v>6.8768000000000002</v>
      </c>
      <c r="V922" s="2">
        <f>salestable[[#This Row],[Sales]] * (1 - salestable[[#This Row],[Discount]])</f>
        <v>24.56</v>
      </c>
      <c r="W922" s="2">
        <f>salestable[[#This Row],[Sales]] * salestable[[#This Row],[Discount]]</f>
        <v>0</v>
      </c>
      <c r="X922">
        <f>YEAR(salestable[[#This Row],[Order Date]])</f>
        <v>2014</v>
      </c>
      <c r="Y922" t="str">
        <f>TEXT(salestable[[#This Row],[Order Date]],"MMMM")</f>
        <v>December</v>
      </c>
      <c r="Z922" t="str">
        <f>"Q"&amp;ROUNDUP(MONTH(salestable[[#This Row],[Order Date]])/3,0)</f>
        <v>Q4</v>
      </c>
      <c r="AA922" t="str">
        <f>TEXT(salestable[[#This Row],[Order Date]], "ddd")</f>
        <v>Fri</v>
      </c>
    </row>
    <row r="923" spans="1:27"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s="3">
        <v>3</v>
      </c>
      <c r="T923" s="4">
        <v>0</v>
      </c>
      <c r="U923" s="3">
        <v>34.907400000000003</v>
      </c>
      <c r="V923" s="2">
        <f>salestable[[#This Row],[Sales]] * (1 - salestable[[#This Row],[Discount]])</f>
        <v>85.14</v>
      </c>
      <c r="W923" s="2">
        <f>salestable[[#This Row],[Sales]] * salestable[[#This Row],[Discount]]</f>
        <v>0</v>
      </c>
      <c r="X923">
        <f>YEAR(salestable[[#This Row],[Order Date]])</f>
        <v>2015</v>
      </c>
      <c r="Y923" t="str">
        <f>TEXT(salestable[[#This Row],[Order Date]],"MMMM")</f>
        <v>April</v>
      </c>
      <c r="Z923" t="str">
        <f>"Q"&amp;ROUNDUP(MONTH(salestable[[#This Row],[Order Date]])/3,0)</f>
        <v>Q2</v>
      </c>
      <c r="AA923" t="str">
        <f>TEXT(salestable[[#This Row],[Order Date]], "ddd")</f>
        <v>Sat</v>
      </c>
    </row>
    <row r="924" spans="1:27"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s="3">
        <v>1</v>
      </c>
      <c r="T924" s="4">
        <v>0</v>
      </c>
      <c r="U924" s="3">
        <v>10.555199999999999</v>
      </c>
      <c r="V924" s="2">
        <f>salestable[[#This Row],[Sales]] * (1 - salestable[[#This Row],[Discount]])</f>
        <v>21.99</v>
      </c>
      <c r="W924" s="2">
        <f>salestable[[#This Row],[Sales]] * salestable[[#This Row],[Discount]]</f>
        <v>0</v>
      </c>
      <c r="X924">
        <f>YEAR(salestable[[#This Row],[Order Date]])</f>
        <v>2015</v>
      </c>
      <c r="Y924" t="str">
        <f>TEXT(salestable[[#This Row],[Order Date]],"MMMM")</f>
        <v>April</v>
      </c>
      <c r="Z924" t="str">
        <f>"Q"&amp;ROUNDUP(MONTH(salestable[[#This Row],[Order Date]])/3,0)</f>
        <v>Q2</v>
      </c>
      <c r="AA924" t="str">
        <f>TEXT(salestable[[#This Row],[Order Date]], "ddd")</f>
        <v>Sat</v>
      </c>
    </row>
    <row r="925" spans="1:27"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s="3">
        <v>5</v>
      </c>
      <c r="T925" s="4">
        <v>0</v>
      </c>
      <c r="U925" s="3">
        <v>113.848</v>
      </c>
      <c r="V925" s="2">
        <f>salestable[[#This Row],[Sales]] * (1 - salestable[[#This Row],[Discount]])</f>
        <v>406.6</v>
      </c>
      <c r="W925" s="2">
        <f>salestable[[#This Row],[Sales]] * salestable[[#This Row],[Discount]]</f>
        <v>0</v>
      </c>
      <c r="X925">
        <f>YEAR(salestable[[#This Row],[Order Date]])</f>
        <v>2015</v>
      </c>
      <c r="Y925" t="str">
        <f>TEXT(salestable[[#This Row],[Order Date]],"MMMM")</f>
        <v>April</v>
      </c>
      <c r="Z925" t="str">
        <f>"Q"&amp;ROUNDUP(MONTH(salestable[[#This Row],[Order Date]])/3,0)</f>
        <v>Q2</v>
      </c>
      <c r="AA925" t="str">
        <f>TEXT(salestable[[#This Row],[Order Date]], "ddd")</f>
        <v>Sat</v>
      </c>
    </row>
    <row r="926" spans="1:27"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s="3">
        <v>2</v>
      </c>
      <c r="T926" s="4">
        <v>0.2</v>
      </c>
      <c r="U926" s="3">
        <v>294.54880000000003</v>
      </c>
      <c r="V926" s="2">
        <f>salestable[[#This Row],[Sales]] * (1 - salestable[[#This Row],[Discount]])</f>
        <v>673.25440000000003</v>
      </c>
      <c r="W926" s="2">
        <f>salestable[[#This Row],[Sales]] * salestable[[#This Row],[Discount]]</f>
        <v>168.31360000000001</v>
      </c>
      <c r="X926">
        <f>YEAR(salestable[[#This Row],[Order Date]])</f>
        <v>2016</v>
      </c>
      <c r="Y926" t="str">
        <f>TEXT(salestable[[#This Row],[Order Date]],"MMMM")</f>
        <v>September</v>
      </c>
      <c r="Z926" t="str">
        <f>"Q"&amp;ROUNDUP(MONTH(salestable[[#This Row],[Order Date]])/3,0)</f>
        <v>Q3</v>
      </c>
      <c r="AA926" t="str">
        <f>TEXT(salestable[[#This Row],[Order Date]], "ddd")</f>
        <v>Thu</v>
      </c>
    </row>
    <row r="927" spans="1:27"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s="3">
        <v>3</v>
      </c>
      <c r="T927" s="4">
        <v>0.2</v>
      </c>
      <c r="U927" s="3">
        <v>5.4432</v>
      </c>
      <c r="V927" s="2">
        <f>salestable[[#This Row],[Sales]] * (1 - salestable[[#This Row],[Discount]])</f>
        <v>12.441600000000001</v>
      </c>
      <c r="W927" s="2">
        <f>salestable[[#This Row],[Sales]] * salestable[[#This Row],[Discount]]</f>
        <v>3.1104000000000003</v>
      </c>
      <c r="X927">
        <f>YEAR(salestable[[#This Row],[Order Date]])</f>
        <v>2014</v>
      </c>
      <c r="Y927" t="str">
        <f>TEXT(salestable[[#This Row],[Order Date]],"MMMM")</f>
        <v>September</v>
      </c>
      <c r="Z927" t="str">
        <f>"Q"&amp;ROUNDUP(MONTH(salestable[[#This Row],[Order Date]])/3,0)</f>
        <v>Q3</v>
      </c>
      <c r="AA927" t="str">
        <f>TEXT(salestable[[#This Row],[Order Date]], "ddd")</f>
        <v>Sat</v>
      </c>
    </row>
    <row r="928" spans="1:27"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s="3">
        <v>5</v>
      </c>
      <c r="T928" s="4">
        <v>0.2</v>
      </c>
      <c r="U928" s="3">
        <v>53.55</v>
      </c>
      <c r="V928" s="2">
        <f>salestable[[#This Row],[Sales]] * (1 - salestable[[#This Row],[Discount]])</f>
        <v>201.60000000000002</v>
      </c>
      <c r="W928" s="2">
        <f>salestable[[#This Row],[Sales]] * salestable[[#This Row],[Discount]]</f>
        <v>50.400000000000006</v>
      </c>
      <c r="X928">
        <f>YEAR(salestable[[#This Row],[Order Date]])</f>
        <v>2014</v>
      </c>
      <c r="Y928" t="str">
        <f>TEXT(salestable[[#This Row],[Order Date]],"MMMM")</f>
        <v>September</v>
      </c>
      <c r="Z928" t="str">
        <f>"Q"&amp;ROUNDUP(MONTH(salestable[[#This Row],[Order Date]])/3,0)</f>
        <v>Q3</v>
      </c>
      <c r="AA928" t="str">
        <f>TEXT(salestable[[#This Row],[Order Date]], "ddd")</f>
        <v>Sat</v>
      </c>
    </row>
    <row r="929" spans="1:27"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s="3">
        <v>4</v>
      </c>
      <c r="T929" s="4">
        <v>0</v>
      </c>
      <c r="U929" s="3">
        <v>12.936</v>
      </c>
      <c r="V929" s="2">
        <f>salestable[[#This Row],[Sales]] * (1 - salestable[[#This Row],[Discount]])</f>
        <v>46.2</v>
      </c>
      <c r="W929" s="2">
        <f>salestable[[#This Row],[Sales]] * salestable[[#This Row],[Discount]]</f>
        <v>0</v>
      </c>
      <c r="X929">
        <f>YEAR(salestable[[#This Row],[Order Date]])</f>
        <v>2015</v>
      </c>
      <c r="Y929" t="str">
        <f>TEXT(salestable[[#This Row],[Order Date]],"MMMM")</f>
        <v>October</v>
      </c>
      <c r="Z929" t="str">
        <f>"Q"&amp;ROUNDUP(MONTH(salestable[[#This Row],[Order Date]])/3,0)</f>
        <v>Q4</v>
      </c>
      <c r="AA929" t="str">
        <f>TEXT(salestable[[#This Row],[Order Date]], "ddd")</f>
        <v>Mon</v>
      </c>
    </row>
    <row r="930" spans="1:27"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s="3">
        <v>2</v>
      </c>
      <c r="T930" s="4">
        <v>0</v>
      </c>
      <c r="U930" s="3">
        <v>9.5172000000000008</v>
      </c>
      <c r="V930" s="2">
        <f>salestable[[#This Row],[Sales]] * (1 - salestable[[#This Row],[Discount]])</f>
        <v>28.84</v>
      </c>
      <c r="W930" s="2">
        <f>salestable[[#This Row],[Sales]] * salestable[[#This Row],[Discount]]</f>
        <v>0</v>
      </c>
      <c r="X930">
        <f>YEAR(salestable[[#This Row],[Order Date]])</f>
        <v>2015</v>
      </c>
      <c r="Y930" t="str">
        <f>TEXT(salestable[[#This Row],[Order Date]],"MMMM")</f>
        <v>October</v>
      </c>
      <c r="Z930" t="str">
        <f>"Q"&amp;ROUNDUP(MONTH(salestable[[#This Row],[Order Date]])/3,0)</f>
        <v>Q4</v>
      </c>
      <c r="AA930" t="str">
        <f>TEXT(salestable[[#This Row],[Order Date]], "ddd")</f>
        <v>Mon</v>
      </c>
    </row>
    <row r="931" spans="1:27"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s="3">
        <v>3</v>
      </c>
      <c r="T931" s="4">
        <v>0.2</v>
      </c>
      <c r="U931" s="3">
        <v>2.5535999999999999</v>
      </c>
      <c r="V931" s="2">
        <f>salestable[[#This Row],[Sales]] * (1 - salestable[[#This Row],[Discount]])</f>
        <v>11.6736</v>
      </c>
      <c r="W931" s="2">
        <f>salestable[[#This Row],[Sales]] * salestable[[#This Row],[Discount]]</f>
        <v>2.9184000000000001</v>
      </c>
      <c r="X931">
        <f>YEAR(salestable[[#This Row],[Order Date]])</f>
        <v>2017</v>
      </c>
      <c r="Y931" t="str">
        <f>TEXT(salestable[[#This Row],[Order Date]],"MMMM")</f>
        <v>April</v>
      </c>
      <c r="Z931" t="str">
        <f>"Q"&amp;ROUNDUP(MONTH(salestable[[#This Row],[Order Date]])/3,0)</f>
        <v>Q2</v>
      </c>
      <c r="AA931" t="str">
        <f>TEXT(salestable[[#This Row],[Order Date]], "ddd")</f>
        <v>Fri</v>
      </c>
    </row>
    <row r="932" spans="1:27"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s="3">
        <v>3</v>
      </c>
      <c r="T932" s="4">
        <v>0.2</v>
      </c>
      <c r="U932" s="3">
        <v>21.340800000000002</v>
      </c>
      <c r="V932" s="2">
        <f>salestable[[#This Row],[Sales]] * (1 - salestable[[#This Row],[Discount]])</f>
        <v>71.884799999999998</v>
      </c>
      <c r="W932" s="2">
        <f>salestable[[#This Row],[Sales]] * salestable[[#This Row],[Discount]]</f>
        <v>17.9712</v>
      </c>
      <c r="X932">
        <f>YEAR(salestable[[#This Row],[Order Date]])</f>
        <v>2017</v>
      </c>
      <c r="Y932" t="str">
        <f>TEXT(salestable[[#This Row],[Order Date]],"MMMM")</f>
        <v>April</v>
      </c>
      <c r="Z932" t="str">
        <f>"Q"&amp;ROUNDUP(MONTH(salestable[[#This Row],[Order Date]])/3,0)</f>
        <v>Q2</v>
      </c>
      <c r="AA932" t="str">
        <f>TEXT(salestable[[#This Row],[Order Date]], "ddd")</f>
        <v>Fri</v>
      </c>
    </row>
    <row r="933" spans="1:27"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s="3">
        <v>3</v>
      </c>
      <c r="T933" s="4">
        <v>0.2</v>
      </c>
      <c r="U933" s="3">
        <v>5.0286</v>
      </c>
      <c r="V933" s="2">
        <f>salestable[[#This Row],[Sales]] * (1 - salestable[[#This Row],[Discount]])</f>
        <v>11.0976</v>
      </c>
      <c r="W933" s="2">
        <f>salestable[[#This Row],[Sales]] * salestable[[#This Row],[Discount]]</f>
        <v>2.7744</v>
      </c>
      <c r="X933">
        <f>YEAR(salestable[[#This Row],[Order Date]])</f>
        <v>2017</v>
      </c>
      <c r="Y933" t="str">
        <f>TEXT(salestable[[#This Row],[Order Date]],"MMMM")</f>
        <v>April</v>
      </c>
      <c r="Z933" t="str">
        <f>"Q"&amp;ROUNDUP(MONTH(salestable[[#This Row],[Order Date]])/3,0)</f>
        <v>Q2</v>
      </c>
      <c r="AA933" t="str">
        <f>TEXT(salestable[[#This Row],[Order Date]], "ddd")</f>
        <v>Fri</v>
      </c>
    </row>
    <row r="934" spans="1:27"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s="3">
        <v>3</v>
      </c>
      <c r="T934" s="4">
        <v>0.2</v>
      </c>
      <c r="U934" s="3">
        <v>4.1147999999999998</v>
      </c>
      <c r="V934" s="2">
        <f>salestable[[#This Row],[Sales]] * (1 - salestable[[#This Row],[Discount]])</f>
        <v>9.7536000000000005</v>
      </c>
      <c r="W934" s="2">
        <f>salestable[[#This Row],[Sales]] * salestable[[#This Row],[Discount]]</f>
        <v>2.4384000000000001</v>
      </c>
      <c r="X934">
        <f>YEAR(salestable[[#This Row],[Order Date]])</f>
        <v>2017</v>
      </c>
      <c r="Y934" t="str">
        <f>TEXT(salestable[[#This Row],[Order Date]],"MMMM")</f>
        <v>September</v>
      </c>
      <c r="Z934" t="str">
        <f>"Q"&amp;ROUNDUP(MONTH(salestable[[#This Row],[Order Date]])/3,0)</f>
        <v>Q3</v>
      </c>
      <c r="AA934" t="str">
        <f>TEXT(salestable[[#This Row],[Order Date]], "ddd")</f>
        <v>Sat</v>
      </c>
    </row>
    <row r="935" spans="1:27"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s="3">
        <v>8</v>
      </c>
      <c r="T935" s="4">
        <v>0.2</v>
      </c>
      <c r="U935" s="3">
        <v>15.2064</v>
      </c>
      <c r="V935" s="2">
        <f>salestable[[#This Row],[Sales]] * (1 - salestable[[#This Row],[Discount]])</f>
        <v>36.044800000000002</v>
      </c>
      <c r="W935" s="2">
        <f>salestable[[#This Row],[Sales]] * salestable[[#This Row],[Discount]]</f>
        <v>9.0112000000000005</v>
      </c>
      <c r="X935">
        <f>YEAR(salestable[[#This Row],[Order Date]])</f>
        <v>2016</v>
      </c>
      <c r="Y935" t="str">
        <f>TEXT(salestable[[#This Row],[Order Date]],"MMMM")</f>
        <v>June</v>
      </c>
      <c r="Z935" t="str">
        <f>"Q"&amp;ROUNDUP(MONTH(salestable[[#This Row],[Order Date]])/3,0)</f>
        <v>Q2</v>
      </c>
      <c r="AA935" t="str">
        <f>TEXT(salestable[[#This Row],[Order Date]], "ddd")</f>
        <v>Mon</v>
      </c>
    </row>
    <row r="936" spans="1:27"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s="3">
        <v>6</v>
      </c>
      <c r="T936" s="4">
        <v>0.7</v>
      </c>
      <c r="U936" s="3">
        <v>-21.793199999999999</v>
      </c>
      <c r="V936" s="2">
        <f>salestable[[#This Row],[Sales]] * (1 - salestable[[#This Row],[Discount]])</f>
        <v>8.9154000000000018</v>
      </c>
      <c r="W936" s="2">
        <f>salestable[[#This Row],[Sales]] * salestable[[#This Row],[Discount]]</f>
        <v>20.802599999999998</v>
      </c>
      <c r="X936">
        <f>YEAR(salestable[[#This Row],[Order Date]])</f>
        <v>2016</v>
      </c>
      <c r="Y936" t="str">
        <f>TEXT(salestable[[#This Row],[Order Date]],"MMMM")</f>
        <v>June</v>
      </c>
      <c r="Z936" t="str">
        <f>"Q"&amp;ROUNDUP(MONTH(salestable[[#This Row],[Order Date]])/3,0)</f>
        <v>Q2</v>
      </c>
      <c r="AA936" t="str">
        <f>TEXT(salestable[[#This Row],[Order Date]], "ddd")</f>
        <v>Mon</v>
      </c>
    </row>
    <row r="937" spans="1:27"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s="3">
        <v>3</v>
      </c>
      <c r="T937" s="4">
        <v>0.2</v>
      </c>
      <c r="U937" s="3">
        <v>5.4432</v>
      </c>
      <c r="V937" s="2">
        <f>salestable[[#This Row],[Sales]] * (1 - salestable[[#This Row],[Discount]])</f>
        <v>12.441600000000001</v>
      </c>
      <c r="W937" s="2">
        <f>salestable[[#This Row],[Sales]] * salestable[[#This Row],[Discount]]</f>
        <v>3.1104000000000003</v>
      </c>
      <c r="X937">
        <f>YEAR(salestable[[#This Row],[Order Date]])</f>
        <v>2016</v>
      </c>
      <c r="Y937" t="str">
        <f>TEXT(salestable[[#This Row],[Order Date]],"MMMM")</f>
        <v>June</v>
      </c>
      <c r="Z937" t="str">
        <f>"Q"&amp;ROUNDUP(MONTH(salestable[[#This Row],[Order Date]])/3,0)</f>
        <v>Q2</v>
      </c>
      <c r="AA937" t="str">
        <f>TEXT(salestable[[#This Row],[Order Date]], "ddd")</f>
        <v>Mon</v>
      </c>
    </row>
    <row r="938" spans="1:27"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s="3">
        <v>2</v>
      </c>
      <c r="T938" s="4">
        <v>0.2</v>
      </c>
      <c r="U938" s="3">
        <v>33.577199999999998</v>
      </c>
      <c r="V938" s="2">
        <f>salestable[[#This Row],[Sales]] * (1 - salestable[[#This Row],[Discount]])</f>
        <v>358.15680000000003</v>
      </c>
      <c r="W938" s="2">
        <f>salestable[[#This Row],[Sales]] * salestable[[#This Row],[Discount]]</f>
        <v>89.539200000000008</v>
      </c>
      <c r="X938">
        <f>YEAR(salestable[[#This Row],[Order Date]])</f>
        <v>2016</v>
      </c>
      <c r="Y938" t="str">
        <f>TEXT(salestable[[#This Row],[Order Date]],"MMMM")</f>
        <v>June</v>
      </c>
      <c r="Z938" t="str">
        <f>"Q"&amp;ROUNDUP(MONTH(salestable[[#This Row],[Order Date]])/3,0)</f>
        <v>Q2</v>
      </c>
      <c r="AA938" t="str">
        <f>TEXT(salestable[[#This Row],[Order Date]], "ddd")</f>
        <v>Mon</v>
      </c>
    </row>
    <row r="939" spans="1:27"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s="3">
        <v>1</v>
      </c>
      <c r="T939" s="4">
        <v>0</v>
      </c>
      <c r="U939" s="3">
        <v>54.396599999999999</v>
      </c>
      <c r="V939" s="2">
        <f>salestable[[#This Row],[Sales]] * (1 - salestable[[#This Row],[Discount]])</f>
        <v>159.99</v>
      </c>
      <c r="W939" s="2">
        <f>salestable[[#This Row],[Sales]] * salestable[[#This Row],[Discount]]</f>
        <v>0</v>
      </c>
      <c r="X939">
        <f>YEAR(salestable[[#This Row],[Order Date]])</f>
        <v>2017</v>
      </c>
      <c r="Y939" t="str">
        <f>TEXT(salestable[[#This Row],[Order Date]],"MMMM")</f>
        <v>November</v>
      </c>
      <c r="Z939" t="str">
        <f>"Q"&amp;ROUNDUP(MONTH(salestable[[#This Row],[Order Date]])/3,0)</f>
        <v>Q4</v>
      </c>
      <c r="AA939" t="str">
        <f>TEXT(salestable[[#This Row],[Order Date]], "ddd")</f>
        <v>Sun</v>
      </c>
    </row>
    <row r="940" spans="1:27"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s="3">
        <v>2</v>
      </c>
      <c r="T940" s="4">
        <v>0</v>
      </c>
      <c r="U940" s="3">
        <v>6.2207999999999997</v>
      </c>
      <c r="V940" s="2">
        <f>salestable[[#This Row],[Sales]] * (1 - salestable[[#This Row],[Discount]])</f>
        <v>12.96</v>
      </c>
      <c r="W940" s="2">
        <f>salestable[[#This Row],[Sales]] * salestable[[#This Row],[Discount]]</f>
        <v>0</v>
      </c>
      <c r="X940">
        <f>YEAR(salestable[[#This Row],[Order Date]])</f>
        <v>2015</v>
      </c>
      <c r="Y940" t="str">
        <f>TEXT(salestable[[#This Row],[Order Date]],"MMMM")</f>
        <v>December</v>
      </c>
      <c r="Z940" t="str">
        <f>"Q"&amp;ROUNDUP(MONTH(salestable[[#This Row],[Order Date]])/3,0)</f>
        <v>Q4</v>
      </c>
      <c r="AA940" t="str">
        <f>TEXT(salestable[[#This Row],[Order Date]], "ddd")</f>
        <v>Sun</v>
      </c>
    </row>
    <row r="941" spans="1:27"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s="3">
        <v>4</v>
      </c>
      <c r="T941" s="4">
        <v>0</v>
      </c>
      <c r="U941" s="3">
        <v>34.964799999999997</v>
      </c>
      <c r="V941" s="2">
        <f>salestable[[#This Row],[Sales]] * (1 - salestable[[#This Row],[Discount]])</f>
        <v>134.47999999999999</v>
      </c>
      <c r="W941" s="2">
        <f>salestable[[#This Row],[Sales]] * salestable[[#This Row],[Discount]]</f>
        <v>0</v>
      </c>
      <c r="X941">
        <f>YEAR(salestable[[#This Row],[Order Date]])</f>
        <v>2015</v>
      </c>
      <c r="Y941" t="str">
        <f>TEXT(salestable[[#This Row],[Order Date]],"MMMM")</f>
        <v>December</v>
      </c>
      <c r="Z941" t="str">
        <f>"Q"&amp;ROUNDUP(MONTH(salestable[[#This Row],[Order Date]])/3,0)</f>
        <v>Q4</v>
      </c>
      <c r="AA941" t="str">
        <f>TEXT(salestable[[#This Row],[Order Date]], "ddd")</f>
        <v>Sun</v>
      </c>
    </row>
    <row r="942" spans="1:27"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s="3">
        <v>2</v>
      </c>
      <c r="T942" s="4">
        <v>0</v>
      </c>
      <c r="U942" s="3">
        <v>8.0464000000000002</v>
      </c>
      <c r="V942" s="2">
        <f>salestable[[#This Row],[Sales]] * (1 - salestable[[#This Row],[Discount]])</f>
        <v>17.12</v>
      </c>
      <c r="W942" s="2">
        <f>salestable[[#This Row],[Sales]] * salestable[[#This Row],[Discount]]</f>
        <v>0</v>
      </c>
      <c r="X942">
        <f>YEAR(salestable[[#This Row],[Order Date]])</f>
        <v>2016</v>
      </c>
      <c r="Y942" t="str">
        <f>TEXT(salestable[[#This Row],[Order Date]],"MMMM")</f>
        <v>June</v>
      </c>
      <c r="Z942" t="str">
        <f>"Q"&amp;ROUNDUP(MONTH(salestable[[#This Row],[Order Date]])/3,0)</f>
        <v>Q2</v>
      </c>
      <c r="AA942" t="str">
        <f>TEXT(salestable[[#This Row],[Order Date]], "ddd")</f>
        <v>Sun</v>
      </c>
    </row>
    <row r="943" spans="1:27"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s="3">
        <v>2</v>
      </c>
      <c r="T943" s="4">
        <v>0.2</v>
      </c>
      <c r="U943" s="3">
        <v>2.2098</v>
      </c>
      <c r="V943" s="2">
        <f>salestable[[#This Row],[Sales]] * (1 - salestable[[#This Row],[Discount]])</f>
        <v>4.8768000000000002</v>
      </c>
      <c r="W943" s="2">
        <f>salestable[[#This Row],[Sales]] * salestable[[#This Row],[Discount]]</f>
        <v>1.2192000000000001</v>
      </c>
      <c r="X943">
        <f>YEAR(salestable[[#This Row],[Order Date]])</f>
        <v>2016</v>
      </c>
      <c r="Y943" t="str">
        <f>TEXT(salestable[[#This Row],[Order Date]],"MMMM")</f>
        <v>December</v>
      </c>
      <c r="Z943" t="str">
        <f>"Q"&amp;ROUNDUP(MONTH(salestable[[#This Row],[Order Date]])/3,0)</f>
        <v>Q4</v>
      </c>
      <c r="AA943" t="str">
        <f>TEXT(salestable[[#This Row],[Order Date]], "ddd")</f>
        <v>Tue</v>
      </c>
    </row>
    <row r="944" spans="1:27"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s="3">
        <v>4</v>
      </c>
      <c r="T944" s="4">
        <v>0.2</v>
      </c>
      <c r="U944" s="3">
        <v>41.785200000000003</v>
      </c>
      <c r="V944" s="2">
        <f>salestable[[#This Row],[Sales]] * (1 - salestable[[#This Row],[Discount]])</f>
        <v>891.41759999999999</v>
      </c>
      <c r="W944" s="2">
        <f>salestable[[#This Row],[Sales]] * salestable[[#This Row],[Discount]]</f>
        <v>222.8544</v>
      </c>
      <c r="X944">
        <f>YEAR(salestable[[#This Row],[Order Date]])</f>
        <v>2016</v>
      </c>
      <c r="Y944" t="str">
        <f>TEXT(salestable[[#This Row],[Order Date]],"MMMM")</f>
        <v>December</v>
      </c>
      <c r="Z944" t="str">
        <f>"Q"&amp;ROUNDUP(MONTH(salestable[[#This Row],[Order Date]])/3,0)</f>
        <v>Q4</v>
      </c>
      <c r="AA944" t="str">
        <f>TEXT(salestable[[#This Row],[Order Date]], "ddd")</f>
        <v>Tue</v>
      </c>
    </row>
    <row r="945" spans="1:27"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s="3">
        <v>5</v>
      </c>
      <c r="T945" s="4">
        <v>0</v>
      </c>
      <c r="U945" s="3">
        <v>15.552</v>
      </c>
      <c r="V945" s="2">
        <f>salestable[[#This Row],[Sales]] * (1 - salestable[[#This Row],[Discount]])</f>
        <v>32.4</v>
      </c>
      <c r="W945" s="2">
        <f>salestable[[#This Row],[Sales]] * salestable[[#This Row],[Discount]]</f>
        <v>0</v>
      </c>
      <c r="X945">
        <f>YEAR(salestable[[#This Row],[Order Date]])</f>
        <v>2015</v>
      </c>
      <c r="Y945" t="str">
        <f>TEXT(salestable[[#This Row],[Order Date]],"MMMM")</f>
        <v>May</v>
      </c>
      <c r="Z945" t="str">
        <f>"Q"&amp;ROUNDUP(MONTH(salestable[[#This Row],[Order Date]])/3,0)</f>
        <v>Q2</v>
      </c>
      <c r="AA945" t="str">
        <f>TEXT(salestable[[#This Row],[Order Date]], "ddd")</f>
        <v>Fri</v>
      </c>
    </row>
    <row r="946" spans="1:27"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s="3">
        <v>3</v>
      </c>
      <c r="T946" s="4">
        <v>0</v>
      </c>
      <c r="U946" s="3">
        <v>140.54820000000001</v>
      </c>
      <c r="V946" s="2">
        <f>salestable[[#This Row],[Sales]] * (1 - salestable[[#This Row],[Discount]])</f>
        <v>540.57000000000005</v>
      </c>
      <c r="W946" s="2">
        <f>salestable[[#This Row],[Sales]] * salestable[[#This Row],[Discount]]</f>
        <v>0</v>
      </c>
      <c r="X946">
        <f>YEAR(salestable[[#This Row],[Order Date]])</f>
        <v>2015</v>
      </c>
      <c r="Y946" t="str">
        <f>TEXT(salestable[[#This Row],[Order Date]],"MMMM")</f>
        <v>May</v>
      </c>
      <c r="Z946" t="str">
        <f>"Q"&amp;ROUNDUP(MONTH(salestable[[#This Row],[Order Date]])/3,0)</f>
        <v>Q2</v>
      </c>
      <c r="AA946" t="str">
        <f>TEXT(salestable[[#This Row],[Order Date]], "ddd")</f>
        <v>Fri</v>
      </c>
    </row>
    <row r="947" spans="1:27"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s="3">
        <v>5</v>
      </c>
      <c r="T947" s="4">
        <v>0.2</v>
      </c>
      <c r="U947" s="3">
        <v>62.91</v>
      </c>
      <c r="V947" s="2">
        <f>salestable[[#This Row],[Sales]] * (1 - salestable[[#This Row],[Discount]])</f>
        <v>134.208</v>
      </c>
      <c r="W947" s="2">
        <f>salestable[[#This Row],[Sales]] * salestable[[#This Row],[Discount]]</f>
        <v>33.552</v>
      </c>
      <c r="X947">
        <f>YEAR(salestable[[#This Row],[Order Date]])</f>
        <v>2015</v>
      </c>
      <c r="Y947" t="str">
        <f>TEXT(salestable[[#This Row],[Order Date]],"MMMM")</f>
        <v>May</v>
      </c>
      <c r="Z947" t="str">
        <f>"Q"&amp;ROUNDUP(MONTH(salestable[[#This Row],[Order Date]])/3,0)</f>
        <v>Q2</v>
      </c>
      <c r="AA947" t="str">
        <f>TEXT(salestable[[#This Row],[Order Date]], "ddd")</f>
        <v>Fri</v>
      </c>
    </row>
    <row r="948" spans="1:27"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s="3">
        <v>3</v>
      </c>
      <c r="T948" s="4">
        <v>0.5</v>
      </c>
      <c r="U948" s="3">
        <v>-204.44579999999999</v>
      </c>
      <c r="V948" s="2">
        <f>salestable[[#This Row],[Sales]] * (1 - salestable[[#This Row],[Discount]])</f>
        <v>196.58250000000001</v>
      </c>
      <c r="W948" s="2">
        <f>salestable[[#This Row],[Sales]] * salestable[[#This Row],[Discount]]</f>
        <v>196.58250000000001</v>
      </c>
      <c r="X948">
        <f>YEAR(salestable[[#This Row],[Order Date]])</f>
        <v>2015</v>
      </c>
      <c r="Y948" t="str">
        <f>TEXT(salestable[[#This Row],[Order Date]],"MMMM")</f>
        <v>July</v>
      </c>
      <c r="Z948" t="str">
        <f>"Q"&amp;ROUNDUP(MONTH(salestable[[#This Row],[Order Date]])/3,0)</f>
        <v>Q3</v>
      </c>
      <c r="AA948" t="str">
        <f>TEXT(salestable[[#This Row],[Order Date]], "ddd")</f>
        <v>Sun</v>
      </c>
    </row>
    <row r="949" spans="1:27"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s="3">
        <v>7</v>
      </c>
      <c r="T949" s="4">
        <v>0.2</v>
      </c>
      <c r="U949" s="3">
        <v>-12.9122</v>
      </c>
      <c r="V949" s="2">
        <f>salestable[[#This Row],[Sales]] * (1 - salestable[[#This Row],[Discount]])</f>
        <v>413.19040000000007</v>
      </c>
      <c r="W949" s="2">
        <f>salestable[[#This Row],[Sales]] * salestable[[#This Row],[Discount]]</f>
        <v>103.29760000000002</v>
      </c>
      <c r="X949">
        <f>YEAR(salestable[[#This Row],[Order Date]])</f>
        <v>2017</v>
      </c>
      <c r="Y949" t="str">
        <f>TEXT(salestable[[#This Row],[Order Date]],"MMMM")</f>
        <v>November</v>
      </c>
      <c r="Z949" t="str">
        <f>"Q"&amp;ROUNDUP(MONTH(salestable[[#This Row],[Order Date]])/3,0)</f>
        <v>Q4</v>
      </c>
      <c r="AA949" t="str">
        <f>TEXT(salestable[[#This Row],[Order Date]], "ddd")</f>
        <v>Tue</v>
      </c>
    </row>
    <row r="950" spans="1:27"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s="3">
        <v>6</v>
      </c>
      <c r="T950" s="4">
        <v>0.2</v>
      </c>
      <c r="U950" s="3">
        <v>75.542400000000001</v>
      </c>
      <c r="V950" s="2">
        <f>salestable[[#This Row],[Sales]] * (1 - salestable[[#This Row],[Discount]])</f>
        <v>805.78560000000004</v>
      </c>
      <c r="W950" s="2">
        <f>salestable[[#This Row],[Sales]] * salestable[[#This Row],[Discount]]</f>
        <v>201.44640000000001</v>
      </c>
      <c r="X950">
        <f>YEAR(salestable[[#This Row],[Order Date]])</f>
        <v>2017</v>
      </c>
      <c r="Y950" t="str">
        <f>TEXT(salestable[[#This Row],[Order Date]],"MMMM")</f>
        <v>November</v>
      </c>
      <c r="Z950" t="str">
        <f>"Q"&amp;ROUNDUP(MONTH(salestable[[#This Row],[Order Date]])/3,0)</f>
        <v>Q4</v>
      </c>
      <c r="AA950" t="str">
        <f>TEXT(salestable[[#This Row],[Order Date]], "ddd")</f>
        <v>Tue</v>
      </c>
    </row>
    <row r="951" spans="1:27"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s="3">
        <v>12</v>
      </c>
      <c r="T951" s="4">
        <v>0.4</v>
      </c>
      <c r="U951" s="3">
        <v>-619.596</v>
      </c>
      <c r="V951" s="2">
        <f>salestable[[#This Row],[Sales]] * (1 - salestable[[#This Row],[Discount]])</f>
        <v>1239.192</v>
      </c>
      <c r="W951" s="2">
        <f>salestable[[#This Row],[Sales]] * salestable[[#This Row],[Discount]]</f>
        <v>826.12800000000016</v>
      </c>
      <c r="X951">
        <f>YEAR(salestable[[#This Row],[Order Date]])</f>
        <v>2017</v>
      </c>
      <c r="Y951" t="str">
        <f>TEXT(salestable[[#This Row],[Order Date]],"MMMM")</f>
        <v>November</v>
      </c>
      <c r="Z951" t="str">
        <f>"Q"&amp;ROUNDUP(MONTH(salestable[[#This Row],[Order Date]])/3,0)</f>
        <v>Q4</v>
      </c>
      <c r="AA951" t="str">
        <f>TEXT(salestable[[#This Row],[Order Date]], "ddd")</f>
        <v>Tue</v>
      </c>
    </row>
    <row r="952" spans="1:27"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s="3">
        <v>3</v>
      </c>
      <c r="T952" s="4">
        <v>0.2</v>
      </c>
      <c r="U952" s="3">
        <v>5.4432</v>
      </c>
      <c r="V952" s="2">
        <f>salestable[[#This Row],[Sales]] * (1 - salestable[[#This Row],[Discount]])</f>
        <v>12.441600000000001</v>
      </c>
      <c r="W952" s="2">
        <f>salestable[[#This Row],[Sales]] * salestable[[#This Row],[Discount]]</f>
        <v>3.1104000000000003</v>
      </c>
      <c r="X952">
        <f>YEAR(salestable[[#This Row],[Order Date]])</f>
        <v>2017</v>
      </c>
      <c r="Y952" t="str">
        <f>TEXT(salestable[[#This Row],[Order Date]],"MMMM")</f>
        <v>November</v>
      </c>
      <c r="Z952" t="str">
        <f>"Q"&amp;ROUNDUP(MONTH(salestable[[#This Row],[Order Date]])/3,0)</f>
        <v>Q4</v>
      </c>
      <c r="AA952" t="str">
        <f>TEXT(salestable[[#This Row],[Order Date]], "ddd")</f>
        <v>Tue</v>
      </c>
    </row>
    <row r="953" spans="1:27"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s="3">
        <v>6</v>
      </c>
      <c r="T953" s="4">
        <v>0.2</v>
      </c>
      <c r="U953" s="3">
        <v>7.92</v>
      </c>
      <c r="V953" s="2">
        <f>salestable[[#This Row],[Sales]] * (1 - salestable[[#This Row],[Discount]])</f>
        <v>20.275200000000002</v>
      </c>
      <c r="W953" s="2">
        <f>salestable[[#This Row],[Sales]] * salestable[[#This Row],[Discount]]</f>
        <v>5.0688000000000004</v>
      </c>
      <c r="X953">
        <f>YEAR(salestable[[#This Row],[Order Date]])</f>
        <v>2017</v>
      </c>
      <c r="Y953" t="str">
        <f>TEXT(salestable[[#This Row],[Order Date]],"MMMM")</f>
        <v>November</v>
      </c>
      <c r="Z953" t="str">
        <f>"Q"&amp;ROUNDUP(MONTH(salestable[[#This Row],[Order Date]])/3,0)</f>
        <v>Q4</v>
      </c>
      <c r="AA953" t="str">
        <f>TEXT(salestable[[#This Row],[Order Date]], "ddd")</f>
        <v>Tue</v>
      </c>
    </row>
    <row r="954" spans="1:27"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s="3">
        <v>4</v>
      </c>
      <c r="T954" s="4">
        <v>0.2</v>
      </c>
      <c r="U954" s="3">
        <v>7.6416000000000004</v>
      </c>
      <c r="V954" s="2">
        <f>salestable[[#This Row],[Sales]] * (1 - salestable[[#This Row],[Discount]])</f>
        <v>20.377600000000001</v>
      </c>
      <c r="W954" s="2">
        <f>salestable[[#This Row],[Sales]] * salestable[[#This Row],[Discount]]</f>
        <v>5.0944000000000003</v>
      </c>
      <c r="X954">
        <f>YEAR(salestable[[#This Row],[Order Date]])</f>
        <v>2017</v>
      </c>
      <c r="Y954" t="str">
        <f>TEXT(salestable[[#This Row],[Order Date]],"MMMM")</f>
        <v>April</v>
      </c>
      <c r="Z954" t="str">
        <f>"Q"&amp;ROUNDUP(MONTH(salestable[[#This Row],[Order Date]])/3,0)</f>
        <v>Q2</v>
      </c>
      <c r="AA954" t="str">
        <f>TEXT(salestable[[#This Row],[Order Date]], "ddd")</f>
        <v>Mon</v>
      </c>
    </row>
    <row r="955" spans="1:27"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s="3">
        <v>2</v>
      </c>
      <c r="T955" s="4">
        <v>0.2</v>
      </c>
      <c r="U955" s="3">
        <v>2.7168000000000001</v>
      </c>
      <c r="V955" s="2">
        <f>salestable[[#This Row],[Sales]] * (1 - salestable[[#This Row],[Discount]])</f>
        <v>21.734400000000001</v>
      </c>
      <c r="W955" s="2">
        <f>salestable[[#This Row],[Sales]] * salestable[[#This Row],[Discount]]</f>
        <v>5.4336000000000002</v>
      </c>
      <c r="X955">
        <f>YEAR(salestable[[#This Row],[Order Date]])</f>
        <v>2017</v>
      </c>
      <c r="Y955" t="str">
        <f>TEXT(salestable[[#This Row],[Order Date]],"MMMM")</f>
        <v>December</v>
      </c>
      <c r="Z955" t="str">
        <f>"Q"&amp;ROUNDUP(MONTH(salestable[[#This Row],[Order Date]])/3,0)</f>
        <v>Q4</v>
      </c>
      <c r="AA955" t="str">
        <f>TEXT(salestable[[#This Row],[Order Date]], "ddd")</f>
        <v>Thu</v>
      </c>
    </row>
    <row r="956" spans="1:27"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s="3">
        <v>2</v>
      </c>
      <c r="T956" s="4">
        <v>0.32</v>
      </c>
      <c r="U956" s="3">
        <v>-11.596</v>
      </c>
      <c r="V956" s="2">
        <f>salestable[[#This Row],[Sales]] * (1 - salestable[[#This Row],[Discount]])</f>
        <v>53.619903999999998</v>
      </c>
      <c r="W956" s="2">
        <f>salestable[[#This Row],[Sales]] * salestable[[#This Row],[Discount]]</f>
        <v>25.232896</v>
      </c>
      <c r="X956">
        <f>YEAR(salestable[[#This Row],[Order Date]])</f>
        <v>2017</v>
      </c>
      <c r="Y956" t="str">
        <f>TEXT(salestable[[#This Row],[Order Date]],"MMMM")</f>
        <v>December</v>
      </c>
      <c r="Z956" t="str">
        <f>"Q"&amp;ROUNDUP(MONTH(salestable[[#This Row],[Order Date]])/3,0)</f>
        <v>Q4</v>
      </c>
      <c r="AA956" t="str">
        <f>TEXT(salestable[[#This Row],[Order Date]], "ddd")</f>
        <v>Thu</v>
      </c>
    </row>
    <row r="957" spans="1:27"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s="3">
        <v>5</v>
      </c>
      <c r="T957" s="4">
        <v>0</v>
      </c>
      <c r="U957" s="3">
        <v>43.45</v>
      </c>
      <c r="V957" s="2">
        <f>salestable[[#This Row],[Sales]] * (1 - salestable[[#This Row],[Discount]])</f>
        <v>173.8</v>
      </c>
      <c r="W957" s="2">
        <f>salestable[[#This Row],[Sales]] * salestable[[#This Row],[Discount]]</f>
        <v>0</v>
      </c>
      <c r="X957">
        <f>YEAR(salestable[[#This Row],[Order Date]])</f>
        <v>2017</v>
      </c>
      <c r="Y957" t="str">
        <f>TEXT(salestable[[#This Row],[Order Date]],"MMMM")</f>
        <v>November</v>
      </c>
      <c r="Z957" t="str">
        <f>"Q"&amp;ROUNDUP(MONTH(salestable[[#This Row],[Order Date]])/3,0)</f>
        <v>Q4</v>
      </c>
      <c r="AA957" t="str">
        <f>TEXT(salestable[[#This Row],[Order Date]], "ddd")</f>
        <v>Thu</v>
      </c>
    </row>
    <row r="958" spans="1:27"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s="3">
        <v>1</v>
      </c>
      <c r="T958" s="4">
        <v>0.2</v>
      </c>
      <c r="U958" s="3">
        <v>2.5893000000000002</v>
      </c>
      <c r="V958" s="2">
        <f>salestable[[#This Row],[Sales]] * (1 - salestable[[#This Row],[Discount]])</f>
        <v>23.6736</v>
      </c>
      <c r="W958" s="2">
        <f>salestable[[#This Row],[Sales]] * salestable[[#This Row],[Discount]]</f>
        <v>5.9184000000000001</v>
      </c>
      <c r="X958">
        <f>YEAR(salestable[[#This Row],[Order Date]])</f>
        <v>2017</v>
      </c>
      <c r="Y958" t="str">
        <f>TEXT(salestable[[#This Row],[Order Date]],"MMMM")</f>
        <v>May</v>
      </c>
      <c r="Z958" t="str">
        <f>"Q"&amp;ROUNDUP(MONTH(salestable[[#This Row],[Order Date]])/3,0)</f>
        <v>Q2</v>
      </c>
      <c r="AA958" t="str">
        <f>TEXT(salestable[[#This Row],[Order Date]], "ddd")</f>
        <v>Mon</v>
      </c>
    </row>
    <row r="959" spans="1:27"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s="3">
        <v>2</v>
      </c>
      <c r="T959" s="4">
        <v>0.7</v>
      </c>
      <c r="U959" s="3">
        <v>-3.1680000000000001</v>
      </c>
      <c r="V959" s="2">
        <f>salestable[[#This Row],[Sales]] * (1 - salestable[[#This Row],[Discount]])</f>
        <v>1.4256000000000002</v>
      </c>
      <c r="W959" s="2">
        <f>salestable[[#This Row],[Sales]] * salestable[[#This Row],[Discount]]</f>
        <v>3.3263999999999996</v>
      </c>
      <c r="X959">
        <f>YEAR(salestable[[#This Row],[Order Date]])</f>
        <v>2017</v>
      </c>
      <c r="Y959" t="str">
        <f>TEXT(salestable[[#This Row],[Order Date]],"MMMM")</f>
        <v>May</v>
      </c>
      <c r="Z959" t="str">
        <f>"Q"&amp;ROUNDUP(MONTH(salestable[[#This Row],[Order Date]])/3,0)</f>
        <v>Q2</v>
      </c>
      <c r="AA959" t="str">
        <f>TEXT(salestable[[#This Row],[Order Date]], "ddd")</f>
        <v>Mon</v>
      </c>
    </row>
    <row r="960" spans="1:27"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s="3">
        <v>3</v>
      </c>
      <c r="T960" s="4">
        <v>0.2</v>
      </c>
      <c r="U960" s="3">
        <v>5.6375999999999999</v>
      </c>
      <c r="V960" s="2">
        <f>salestable[[#This Row],[Sales]] * (1 - salestable[[#This Row],[Discount]])</f>
        <v>12.441600000000001</v>
      </c>
      <c r="W960" s="2">
        <f>salestable[[#This Row],[Sales]] * salestable[[#This Row],[Discount]]</f>
        <v>3.1104000000000003</v>
      </c>
      <c r="X960">
        <f>YEAR(salestable[[#This Row],[Order Date]])</f>
        <v>2017</v>
      </c>
      <c r="Y960" t="str">
        <f>TEXT(salestable[[#This Row],[Order Date]],"MMMM")</f>
        <v>May</v>
      </c>
      <c r="Z960" t="str">
        <f>"Q"&amp;ROUNDUP(MONTH(salestable[[#This Row],[Order Date]])/3,0)</f>
        <v>Q2</v>
      </c>
      <c r="AA960" t="str">
        <f>TEXT(salestable[[#This Row],[Order Date]], "ddd")</f>
        <v>Mon</v>
      </c>
    </row>
    <row r="961" spans="1:27"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s="3">
        <v>2</v>
      </c>
      <c r="T961" s="4">
        <v>0</v>
      </c>
      <c r="U961" s="3">
        <v>53.195999999999998</v>
      </c>
      <c r="V961" s="2">
        <f>salestable[[#This Row],[Sales]] * (1 - salestable[[#This Row],[Discount]])</f>
        <v>204.6</v>
      </c>
      <c r="W961" s="2">
        <f>salestable[[#This Row],[Sales]] * salestable[[#This Row],[Discount]]</f>
        <v>0</v>
      </c>
      <c r="X961">
        <f>YEAR(salestable[[#This Row],[Order Date]])</f>
        <v>2015</v>
      </c>
      <c r="Y961" t="str">
        <f>TEXT(salestable[[#This Row],[Order Date]],"MMMM")</f>
        <v>September</v>
      </c>
      <c r="Z961" t="str">
        <f>"Q"&amp;ROUNDUP(MONTH(salestable[[#This Row],[Order Date]])/3,0)</f>
        <v>Q3</v>
      </c>
      <c r="AA961" t="str">
        <f>TEXT(salestable[[#This Row],[Order Date]], "ddd")</f>
        <v>Tue</v>
      </c>
    </row>
    <row r="962" spans="1:27"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s="3">
        <v>2</v>
      </c>
      <c r="T962" s="4">
        <v>0.2</v>
      </c>
      <c r="U962" s="3">
        <v>28.1372</v>
      </c>
      <c r="V962" s="2">
        <f>salestable[[#This Row],[Sales]] * (1 - salestable[[#This Row],[Discount]])</f>
        <v>257.25439999999998</v>
      </c>
      <c r="W962" s="2">
        <f>salestable[[#This Row],[Sales]] * salestable[[#This Row],[Discount]]</f>
        <v>64.313599999999994</v>
      </c>
      <c r="X962">
        <f>YEAR(salestable[[#This Row],[Order Date]])</f>
        <v>2017</v>
      </c>
      <c r="Y962" t="str">
        <f>TEXT(salestable[[#This Row],[Order Date]],"MMMM")</f>
        <v>November</v>
      </c>
      <c r="Z962" t="str">
        <f>"Q"&amp;ROUNDUP(MONTH(salestable[[#This Row],[Order Date]])/3,0)</f>
        <v>Q4</v>
      </c>
      <c r="AA962" t="str">
        <f>TEXT(salestable[[#This Row],[Order Date]], "ddd")</f>
        <v>Tue</v>
      </c>
    </row>
    <row r="963" spans="1:27"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s="3">
        <v>2</v>
      </c>
      <c r="T963" s="4">
        <v>0</v>
      </c>
      <c r="U963" s="3">
        <v>3.0575999999999999</v>
      </c>
      <c r="V963" s="2">
        <f>salestable[[#This Row],[Sales]] * (1 - salestable[[#This Row],[Discount]])</f>
        <v>6.24</v>
      </c>
      <c r="W963" s="2">
        <f>salestable[[#This Row],[Sales]] * salestable[[#This Row],[Discount]]</f>
        <v>0</v>
      </c>
      <c r="X963">
        <f>YEAR(salestable[[#This Row],[Order Date]])</f>
        <v>2015</v>
      </c>
      <c r="Y963" t="str">
        <f>TEXT(salestable[[#This Row],[Order Date]],"MMMM")</f>
        <v>November</v>
      </c>
      <c r="Z963" t="str">
        <f>"Q"&amp;ROUNDUP(MONTH(salestable[[#This Row],[Order Date]])/3,0)</f>
        <v>Q4</v>
      </c>
      <c r="AA963" t="str">
        <f>TEXT(salestable[[#This Row],[Order Date]], "ddd")</f>
        <v>Fri</v>
      </c>
    </row>
    <row r="964" spans="1:27"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s="3">
        <v>2</v>
      </c>
      <c r="T964" s="4">
        <v>0</v>
      </c>
      <c r="U964" s="3">
        <v>10.94</v>
      </c>
      <c r="V964" s="2">
        <f>salestable[[#This Row],[Sales]] * (1 - salestable[[#This Row],[Discount]])</f>
        <v>21.88</v>
      </c>
      <c r="W964" s="2">
        <f>salestable[[#This Row],[Sales]] * salestable[[#This Row],[Discount]]</f>
        <v>0</v>
      </c>
      <c r="X964">
        <f>YEAR(salestable[[#This Row],[Order Date]])</f>
        <v>2016</v>
      </c>
      <c r="Y964" t="str">
        <f>TEXT(salestable[[#This Row],[Order Date]],"MMMM")</f>
        <v>September</v>
      </c>
      <c r="Z964" t="str">
        <f>"Q"&amp;ROUNDUP(MONTH(salestable[[#This Row],[Order Date]])/3,0)</f>
        <v>Q3</v>
      </c>
      <c r="AA964" t="str">
        <f>TEXT(salestable[[#This Row],[Order Date]], "ddd")</f>
        <v>Thu</v>
      </c>
    </row>
    <row r="965" spans="1:27"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s="3">
        <v>2</v>
      </c>
      <c r="T965" s="4">
        <v>0.2</v>
      </c>
      <c r="U965" s="3">
        <v>1.6704000000000001</v>
      </c>
      <c r="V965" s="2">
        <f>salestable[[#This Row],[Sales]] * (1 - salestable[[#This Row],[Discount]])</f>
        <v>3.6863999999999999</v>
      </c>
      <c r="W965" s="2">
        <f>salestable[[#This Row],[Sales]] * salestable[[#This Row],[Discount]]</f>
        <v>0.92159999999999997</v>
      </c>
      <c r="X965">
        <f>YEAR(salestable[[#This Row],[Order Date]])</f>
        <v>2014</v>
      </c>
      <c r="Y965" t="str">
        <f>TEXT(salestable[[#This Row],[Order Date]],"MMMM")</f>
        <v>September</v>
      </c>
      <c r="Z965" t="str">
        <f>"Q"&amp;ROUNDUP(MONTH(salestable[[#This Row],[Order Date]])/3,0)</f>
        <v>Q3</v>
      </c>
      <c r="AA965" t="str">
        <f>TEXT(salestable[[#This Row],[Order Date]], "ddd")</f>
        <v>Mon</v>
      </c>
    </row>
    <row r="966" spans="1:27"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s="3">
        <v>2</v>
      </c>
      <c r="T966" s="4">
        <v>0</v>
      </c>
      <c r="U966" s="3">
        <v>4.8117999999999999</v>
      </c>
      <c r="V966" s="2">
        <f>salestable[[#This Row],[Sales]] * (1 - salestable[[#This Row],[Discount]])</f>
        <v>9.82</v>
      </c>
      <c r="W966" s="2">
        <f>salestable[[#This Row],[Sales]] * salestable[[#This Row],[Discount]]</f>
        <v>0</v>
      </c>
      <c r="X966">
        <f>YEAR(salestable[[#This Row],[Order Date]])</f>
        <v>2017</v>
      </c>
      <c r="Y966" t="str">
        <f>TEXT(salestable[[#This Row],[Order Date]],"MMMM")</f>
        <v>April</v>
      </c>
      <c r="Z966" t="str">
        <f>"Q"&amp;ROUNDUP(MONTH(salestable[[#This Row],[Order Date]])/3,0)</f>
        <v>Q2</v>
      </c>
      <c r="AA966" t="str">
        <f>TEXT(salestable[[#This Row],[Order Date]], "ddd")</f>
        <v>Sun</v>
      </c>
    </row>
    <row r="967" spans="1:27"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s="3">
        <v>3</v>
      </c>
      <c r="T967" s="4">
        <v>0</v>
      </c>
      <c r="U967" s="3">
        <v>9.7119</v>
      </c>
      <c r="V967" s="2">
        <f>salestable[[#This Row],[Sales]] * (1 - salestable[[#This Row],[Discount]])</f>
        <v>35.97</v>
      </c>
      <c r="W967" s="2">
        <f>salestable[[#This Row],[Sales]] * salestable[[#This Row],[Discount]]</f>
        <v>0</v>
      </c>
      <c r="X967">
        <f>YEAR(salestable[[#This Row],[Order Date]])</f>
        <v>2017</v>
      </c>
      <c r="Y967" t="str">
        <f>TEXT(salestable[[#This Row],[Order Date]],"MMMM")</f>
        <v>April</v>
      </c>
      <c r="Z967" t="str">
        <f>"Q"&amp;ROUNDUP(MONTH(salestable[[#This Row],[Order Date]])/3,0)</f>
        <v>Q2</v>
      </c>
      <c r="AA967" t="str">
        <f>TEXT(salestable[[#This Row],[Order Date]], "ddd")</f>
        <v>Sun</v>
      </c>
    </row>
    <row r="968" spans="1:27"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s="3">
        <v>2</v>
      </c>
      <c r="T968" s="4">
        <v>0</v>
      </c>
      <c r="U968" s="3">
        <v>6.2207999999999997</v>
      </c>
      <c r="V968" s="2">
        <f>salestable[[#This Row],[Sales]] * (1 - salestable[[#This Row],[Discount]])</f>
        <v>12.96</v>
      </c>
      <c r="W968" s="2">
        <f>salestable[[#This Row],[Sales]] * salestable[[#This Row],[Discount]]</f>
        <v>0</v>
      </c>
      <c r="X968">
        <f>YEAR(salestable[[#This Row],[Order Date]])</f>
        <v>2017</v>
      </c>
      <c r="Y968" t="str">
        <f>TEXT(salestable[[#This Row],[Order Date]],"MMMM")</f>
        <v>April</v>
      </c>
      <c r="Z968" t="str">
        <f>"Q"&amp;ROUNDUP(MONTH(salestable[[#This Row],[Order Date]])/3,0)</f>
        <v>Q2</v>
      </c>
      <c r="AA968" t="str">
        <f>TEXT(salestable[[#This Row],[Order Date]], "ddd")</f>
        <v>Sun</v>
      </c>
    </row>
    <row r="969" spans="1:27"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s="3">
        <v>4</v>
      </c>
      <c r="T969" s="4">
        <v>0</v>
      </c>
      <c r="U969" s="3">
        <v>91.968000000000004</v>
      </c>
      <c r="V969" s="2">
        <f>salestable[[#This Row],[Sales]] * (1 - salestable[[#This Row],[Discount]])</f>
        <v>191.6</v>
      </c>
      <c r="W969" s="2">
        <f>salestable[[#This Row],[Sales]] * salestable[[#This Row],[Discount]]</f>
        <v>0</v>
      </c>
      <c r="X969">
        <f>YEAR(salestable[[#This Row],[Order Date]])</f>
        <v>2017</v>
      </c>
      <c r="Y969" t="str">
        <f>TEXT(salestable[[#This Row],[Order Date]],"MMMM")</f>
        <v>April</v>
      </c>
      <c r="Z969" t="str">
        <f>"Q"&amp;ROUNDUP(MONTH(salestable[[#This Row],[Order Date]])/3,0)</f>
        <v>Q2</v>
      </c>
      <c r="AA969" t="str">
        <f>TEXT(salestable[[#This Row],[Order Date]], "ddd")</f>
        <v>Sun</v>
      </c>
    </row>
    <row r="970" spans="1:27"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s="3">
        <v>3</v>
      </c>
      <c r="T970" s="4">
        <v>0</v>
      </c>
      <c r="U970" s="3">
        <v>4.2336</v>
      </c>
      <c r="V970" s="2">
        <f>salestable[[#This Row],[Sales]] * (1 - salestable[[#This Row],[Discount]])</f>
        <v>8.64</v>
      </c>
      <c r="W970" s="2">
        <f>salestable[[#This Row],[Sales]] * salestable[[#This Row],[Discount]]</f>
        <v>0</v>
      </c>
      <c r="X970">
        <f>YEAR(salestable[[#This Row],[Order Date]])</f>
        <v>2017</v>
      </c>
      <c r="Y970" t="str">
        <f>TEXT(salestable[[#This Row],[Order Date]],"MMMM")</f>
        <v>April</v>
      </c>
      <c r="Z970" t="str">
        <f>"Q"&amp;ROUNDUP(MONTH(salestable[[#This Row],[Order Date]])/3,0)</f>
        <v>Q2</v>
      </c>
      <c r="AA970" t="str">
        <f>TEXT(salestable[[#This Row],[Order Date]], "ddd")</f>
        <v>Sun</v>
      </c>
    </row>
    <row r="971" spans="1:27"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s="3">
        <v>3</v>
      </c>
      <c r="T971" s="4">
        <v>0</v>
      </c>
      <c r="U971" s="3">
        <v>0</v>
      </c>
      <c r="V971" s="2">
        <f>salestable[[#This Row],[Sales]] * (1 - salestable[[#This Row],[Discount]])</f>
        <v>501.81</v>
      </c>
      <c r="W971" s="2">
        <f>salestable[[#This Row],[Sales]] * salestable[[#This Row],[Discount]]</f>
        <v>0</v>
      </c>
      <c r="X971">
        <f>YEAR(salestable[[#This Row],[Order Date]])</f>
        <v>2017</v>
      </c>
      <c r="Y971" t="str">
        <f>TEXT(salestable[[#This Row],[Order Date]],"MMMM")</f>
        <v>April</v>
      </c>
      <c r="Z971" t="str">
        <f>"Q"&amp;ROUNDUP(MONTH(salestable[[#This Row],[Order Date]])/3,0)</f>
        <v>Q2</v>
      </c>
      <c r="AA971" t="str">
        <f>TEXT(salestable[[#This Row],[Order Date]], "ddd")</f>
        <v>Sun</v>
      </c>
    </row>
    <row r="972" spans="1:27"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s="3">
        <v>6</v>
      </c>
      <c r="T972" s="4">
        <v>0.2</v>
      </c>
      <c r="U972" s="3">
        <v>28.598400000000002</v>
      </c>
      <c r="V972" s="2">
        <f>salestable[[#This Row],[Sales]] * (1 - salestable[[#This Row],[Discount]])</f>
        <v>101.6832</v>
      </c>
      <c r="W972" s="2">
        <f>salestable[[#This Row],[Sales]] * salestable[[#This Row],[Discount]]</f>
        <v>25.4208</v>
      </c>
      <c r="X972">
        <f>YEAR(salestable[[#This Row],[Order Date]])</f>
        <v>2014</v>
      </c>
      <c r="Y972" t="str">
        <f>TEXT(salestable[[#This Row],[Order Date]],"MMMM")</f>
        <v>January</v>
      </c>
      <c r="Z972" t="str">
        <f>"Q"&amp;ROUNDUP(MONTH(salestable[[#This Row],[Order Date]])/3,0)</f>
        <v>Q1</v>
      </c>
      <c r="AA972" t="str">
        <f>TEXT(salestable[[#This Row],[Order Date]], "ddd")</f>
        <v>Thu</v>
      </c>
    </row>
    <row r="973" spans="1:27"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s="3">
        <v>3</v>
      </c>
      <c r="T973" s="4">
        <v>0.4</v>
      </c>
      <c r="U973" s="3">
        <v>-31.05</v>
      </c>
      <c r="V973" s="2">
        <f>salestable[[#This Row],[Sales]] * (1 - salestable[[#This Row],[Discount]])</f>
        <v>74.52</v>
      </c>
      <c r="W973" s="2">
        <f>salestable[[#This Row],[Sales]] * salestable[[#This Row],[Discount]]</f>
        <v>49.680000000000007</v>
      </c>
      <c r="X973">
        <f>YEAR(salestable[[#This Row],[Order Date]])</f>
        <v>2014</v>
      </c>
      <c r="Y973" t="str">
        <f>TEXT(salestable[[#This Row],[Order Date]],"MMMM")</f>
        <v>January</v>
      </c>
      <c r="Z973" t="str">
        <f>"Q"&amp;ROUNDUP(MONTH(salestable[[#This Row],[Order Date]])/3,0)</f>
        <v>Q1</v>
      </c>
      <c r="AA973" t="str">
        <f>TEXT(salestable[[#This Row],[Order Date]], "ddd")</f>
        <v>Thu</v>
      </c>
    </row>
    <row r="974" spans="1:27"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s="3">
        <v>2</v>
      </c>
      <c r="T974" s="4">
        <v>0.7</v>
      </c>
      <c r="U974" s="3">
        <v>-13.6312</v>
      </c>
      <c r="V974" s="2">
        <f>salestable[[#This Row],[Sales]] * (1 - salestable[[#This Row],[Discount]])</f>
        <v>5.5764000000000014</v>
      </c>
      <c r="W974" s="2">
        <f>salestable[[#This Row],[Sales]] * salestable[[#This Row],[Discount]]</f>
        <v>13.0116</v>
      </c>
      <c r="X974">
        <f>YEAR(salestable[[#This Row],[Order Date]])</f>
        <v>2014</v>
      </c>
      <c r="Y974" t="str">
        <f>TEXT(salestable[[#This Row],[Order Date]],"MMMM")</f>
        <v>January</v>
      </c>
      <c r="Z974" t="str">
        <f>"Q"&amp;ROUNDUP(MONTH(salestable[[#This Row],[Order Date]])/3,0)</f>
        <v>Q1</v>
      </c>
      <c r="AA974" t="str">
        <f>TEXT(salestable[[#This Row],[Order Date]], "ddd")</f>
        <v>Thu</v>
      </c>
    </row>
    <row r="975" spans="1:27"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s="3">
        <v>3</v>
      </c>
      <c r="T975" s="4">
        <v>0.2</v>
      </c>
      <c r="U975" s="3">
        <v>10.1493</v>
      </c>
      <c r="V975" s="2">
        <f>salestable[[#This Row],[Sales]] * (1 - salestable[[#This Row],[Discount]])</f>
        <v>24.057600000000001</v>
      </c>
      <c r="W975" s="2">
        <f>salestable[[#This Row],[Sales]] * salestable[[#This Row],[Discount]]</f>
        <v>6.0144000000000002</v>
      </c>
      <c r="X975">
        <f>YEAR(salestable[[#This Row],[Order Date]])</f>
        <v>2014</v>
      </c>
      <c r="Y975" t="str">
        <f>TEXT(salestable[[#This Row],[Order Date]],"MMMM")</f>
        <v>January</v>
      </c>
      <c r="Z975" t="str">
        <f>"Q"&amp;ROUNDUP(MONTH(salestable[[#This Row],[Order Date]])/3,0)</f>
        <v>Q1</v>
      </c>
      <c r="AA975" t="str">
        <f>TEXT(salestable[[#This Row],[Order Date]], "ddd")</f>
        <v>Thu</v>
      </c>
    </row>
    <row r="976" spans="1:27"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s="3">
        <v>7</v>
      </c>
      <c r="T976" s="4">
        <v>0</v>
      </c>
      <c r="U976" s="3">
        <v>3.2185999999999999</v>
      </c>
      <c r="V976" s="2">
        <f>salestable[[#This Row],[Sales]] * (1 - salestable[[#This Row],[Discount]])</f>
        <v>160.93</v>
      </c>
      <c r="W976" s="2">
        <f>salestable[[#This Row],[Sales]] * salestable[[#This Row],[Discount]]</f>
        <v>0</v>
      </c>
      <c r="X976">
        <f>YEAR(salestable[[#This Row],[Order Date]])</f>
        <v>2017</v>
      </c>
      <c r="Y976" t="str">
        <f>TEXT(salestable[[#This Row],[Order Date]],"MMMM")</f>
        <v>October</v>
      </c>
      <c r="Z976" t="str">
        <f>"Q"&amp;ROUNDUP(MONTH(salestable[[#This Row],[Order Date]])/3,0)</f>
        <v>Q4</v>
      </c>
      <c r="AA976" t="str">
        <f>TEXT(salestable[[#This Row],[Order Date]], "ddd")</f>
        <v>Thu</v>
      </c>
    </row>
    <row r="977" spans="1:27"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s="3">
        <v>3</v>
      </c>
      <c r="T977" s="4">
        <v>0.2</v>
      </c>
      <c r="U977" s="3">
        <v>25.579799999999999</v>
      </c>
      <c r="V977" s="2">
        <f>salestable[[#This Row],[Sales]] * (1 - salestable[[#This Row],[Discount]])</f>
        <v>60.633600000000001</v>
      </c>
      <c r="W977" s="2">
        <f>salestable[[#This Row],[Sales]] * salestable[[#This Row],[Discount]]</f>
        <v>15.1584</v>
      </c>
      <c r="X977">
        <f>YEAR(salestable[[#This Row],[Order Date]])</f>
        <v>2017</v>
      </c>
      <c r="Y977" t="str">
        <f>TEXT(salestable[[#This Row],[Order Date]],"MMMM")</f>
        <v>October</v>
      </c>
      <c r="Z977" t="str">
        <f>"Q"&amp;ROUNDUP(MONTH(salestable[[#This Row],[Order Date]])/3,0)</f>
        <v>Q4</v>
      </c>
      <c r="AA977" t="str">
        <f>TEXT(salestable[[#This Row],[Order Date]], "ddd")</f>
        <v>Thu</v>
      </c>
    </row>
    <row r="978" spans="1:27"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s="3">
        <v>2</v>
      </c>
      <c r="T978" s="4">
        <v>0.7</v>
      </c>
      <c r="U978" s="3">
        <v>-0.79200000000000004</v>
      </c>
      <c r="V978" s="2">
        <f>salestable[[#This Row],[Sales]] * (1 - salestable[[#This Row],[Discount]])</f>
        <v>0.32400000000000007</v>
      </c>
      <c r="W978" s="2">
        <f>salestable[[#This Row],[Sales]] * salestable[[#This Row],[Discount]]</f>
        <v>0.75600000000000001</v>
      </c>
      <c r="X978">
        <f>YEAR(salestable[[#This Row],[Order Date]])</f>
        <v>2017</v>
      </c>
      <c r="Y978" t="str">
        <f>TEXT(salestable[[#This Row],[Order Date]],"MMMM")</f>
        <v>July</v>
      </c>
      <c r="Z978" t="str">
        <f>"Q"&amp;ROUNDUP(MONTH(salestable[[#This Row],[Order Date]])/3,0)</f>
        <v>Q3</v>
      </c>
      <c r="AA978" t="str">
        <f>TEXT(salestable[[#This Row],[Order Date]], "ddd")</f>
        <v>Sun</v>
      </c>
    </row>
    <row r="979" spans="1:27"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s="3">
        <v>2</v>
      </c>
      <c r="T979" s="4">
        <v>0.1</v>
      </c>
      <c r="U979" s="3">
        <v>679.99599999999998</v>
      </c>
      <c r="V979" s="2">
        <f>salestable[[#This Row],[Sales]] * (1 - salestable[[#This Row],[Discount]])</f>
        <v>2753.9838</v>
      </c>
      <c r="W979" s="2">
        <f>salestable[[#This Row],[Sales]] * salestable[[#This Row],[Discount]]</f>
        <v>305.9982</v>
      </c>
      <c r="X979">
        <f>YEAR(salestable[[#This Row],[Order Date]])</f>
        <v>2017</v>
      </c>
      <c r="Y979" t="str">
        <f>TEXT(salestable[[#This Row],[Order Date]],"MMMM")</f>
        <v>January</v>
      </c>
      <c r="Z979" t="str">
        <f>"Q"&amp;ROUNDUP(MONTH(salestable[[#This Row],[Order Date]])/3,0)</f>
        <v>Q1</v>
      </c>
      <c r="AA979" t="str">
        <f>TEXT(salestable[[#This Row],[Order Date]], "ddd")</f>
        <v>Sat</v>
      </c>
    </row>
    <row r="980" spans="1:27"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s="3">
        <v>2</v>
      </c>
      <c r="T980" s="4">
        <v>0.7</v>
      </c>
      <c r="U980" s="3">
        <v>-2.6255999999999999</v>
      </c>
      <c r="V980" s="2">
        <f>salestable[[#This Row],[Sales]] * (1 - salestable[[#This Row],[Discount]])</f>
        <v>0.98460000000000014</v>
      </c>
      <c r="W980" s="2">
        <f>salestable[[#This Row],[Sales]] * salestable[[#This Row],[Discount]]</f>
        <v>2.2973999999999997</v>
      </c>
      <c r="X980">
        <f>YEAR(salestable[[#This Row],[Order Date]])</f>
        <v>2016</v>
      </c>
      <c r="Y980" t="str">
        <f>TEXT(salestable[[#This Row],[Order Date]],"MMMM")</f>
        <v>May</v>
      </c>
      <c r="Z980" t="str">
        <f>"Q"&amp;ROUNDUP(MONTH(salestable[[#This Row],[Order Date]])/3,0)</f>
        <v>Q2</v>
      </c>
      <c r="AA980" t="str">
        <f>TEXT(salestable[[#This Row],[Order Date]], "ddd")</f>
        <v>Mon</v>
      </c>
    </row>
    <row r="981" spans="1:27"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s="3">
        <v>3</v>
      </c>
      <c r="T981" s="4">
        <v>0</v>
      </c>
      <c r="U981" s="3">
        <v>16.669799999999999</v>
      </c>
      <c r="V981" s="2">
        <f>salestable[[#This Row],[Sales]] * (1 - salestable[[#This Row],[Discount]])</f>
        <v>34.020000000000003</v>
      </c>
      <c r="W981" s="2">
        <f>salestable[[#This Row],[Sales]] * salestable[[#This Row],[Discount]]</f>
        <v>0</v>
      </c>
      <c r="X981">
        <f>YEAR(salestable[[#This Row],[Order Date]])</f>
        <v>2015</v>
      </c>
      <c r="Y981" t="str">
        <f>TEXT(salestable[[#This Row],[Order Date]],"MMMM")</f>
        <v>December</v>
      </c>
      <c r="Z981" t="str">
        <f>"Q"&amp;ROUNDUP(MONTH(salestable[[#This Row],[Order Date]])/3,0)</f>
        <v>Q4</v>
      </c>
      <c r="AA981" t="str">
        <f>TEXT(salestable[[#This Row],[Order Date]], "ddd")</f>
        <v>Wed</v>
      </c>
    </row>
    <row r="982" spans="1:27"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s="3">
        <v>6</v>
      </c>
      <c r="T982" s="4">
        <v>0.1</v>
      </c>
      <c r="U982" s="3">
        <v>93.223200000000006</v>
      </c>
      <c r="V982" s="2">
        <f>salestable[[#This Row],[Sales]] * (1 - salestable[[#This Row],[Discount]])</f>
        <v>539.36279999999999</v>
      </c>
      <c r="W982" s="2">
        <f>salestable[[#This Row],[Sales]] * salestable[[#This Row],[Discount]]</f>
        <v>59.929200000000009</v>
      </c>
      <c r="X982">
        <f>YEAR(salestable[[#This Row],[Order Date]])</f>
        <v>2016</v>
      </c>
      <c r="Y982" t="str">
        <f>TEXT(salestable[[#This Row],[Order Date]],"MMMM")</f>
        <v>October</v>
      </c>
      <c r="Z982" t="str">
        <f>"Q"&amp;ROUNDUP(MONTH(salestable[[#This Row],[Order Date]])/3,0)</f>
        <v>Q4</v>
      </c>
      <c r="AA982" t="str">
        <f>TEXT(salestable[[#This Row],[Order Date]], "ddd")</f>
        <v>Mon</v>
      </c>
    </row>
    <row r="983" spans="1:27"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s="3">
        <v>1</v>
      </c>
      <c r="T983" s="4">
        <v>0.2</v>
      </c>
      <c r="U983" s="3">
        <v>0.80559999999999998</v>
      </c>
      <c r="V983" s="2">
        <f>salestable[[#This Row],[Sales]] * (1 - salestable[[#This Row],[Discount]])</f>
        <v>2.7136</v>
      </c>
      <c r="W983" s="2">
        <f>salestable[[#This Row],[Sales]] * salestable[[#This Row],[Discount]]</f>
        <v>0.6784</v>
      </c>
      <c r="X983">
        <f>YEAR(salestable[[#This Row],[Order Date]])</f>
        <v>2014</v>
      </c>
      <c r="Y983" t="str">
        <f>TEXT(salestable[[#This Row],[Order Date]],"MMMM")</f>
        <v>November</v>
      </c>
      <c r="Z983" t="str">
        <f>"Q"&amp;ROUNDUP(MONTH(salestable[[#This Row],[Order Date]])/3,0)</f>
        <v>Q4</v>
      </c>
      <c r="AA983" t="str">
        <f>TEXT(salestable[[#This Row],[Order Date]], "ddd")</f>
        <v>Tue</v>
      </c>
    </row>
    <row r="984" spans="1:27"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s="3">
        <v>2</v>
      </c>
      <c r="T984" s="4">
        <v>0.2</v>
      </c>
      <c r="U984" s="3">
        <v>55.998399999999997</v>
      </c>
      <c r="V984" s="2">
        <f>salestable[[#This Row],[Sales]] * (1 - salestable[[#This Row],[Discount]])</f>
        <v>447.98720000000003</v>
      </c>
      <c r="W984" s="2">
        <f>salestable[[#This Row],[Sales]] * salestable[[#This Row],[Discount]]</f>
        <v>111.99680000000001</v>
      </c>
      <c r="X984">
        <f>YEAR(salestable[[#This Row],[Order Date]])</f>
        <v>2014</v>
      </c>
      <c r="Y984" t="str">
        <f>TEXT(salestable[[#This Row],[Order Date]],"MMMM")</f>
        <v>November</v>
      </c>
      <c r="Z984" t="str">
        <f>"Q"&amp;ROUNDUP(MONTH(salestable[[#This Row],[Order Date]])/3,0)</f>
        <v>Q4</v>
      </c>
      <c r="AA984" t="str">
        <f>TEXT(salestable[[#This Row],[Order Date]], "ddd")</f>
        <v>Tue</v>
      </c>
    </row>
    <row r="985" spans="1:27"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s="3">
        <v>5</v>
      </c>
      <c r="T985" s="4">
        <v>0.2</v>
      </c>
      <c r="U985" s="3">
        <v>75.489999999999995</v>
      </c>
      <c r="V985" s="2">
        <f>salestable[[#This Row],[Sales]] * (1 - salestable[[#This Row],[Discount]])</f>
        <v>483.13599999999997</v>
      </c>
      <c r="W985" s="2">
        <f>salestable[[#This Row],[Sales]] * salestable[[#This Row],[Discount]]</f>
        <v>120.78399999999999</v>
      </c>
      <c r="X985">
        <f>YEAR(salestable[[#This Row],[Order Date]])</f>
        <v>2014</v>
      </c>
      <c r="Y985" t="str">
        <f>TEXT(salestable[[#This Row],[Order Date]],"MMMM")</f>
        <v>November</v>
      </c>
      <c r="Z985" t="str">
        <f>"Q"&amp;ROUNDUP(MONTH(salestable[[#This Row],[Order Date]])/3,0)</f>
        <v>Q4</v>
      </c>
      <c r="AA985" t="str">
        <f>TEXT(salestable[[#This Row],[Order Date]], "ddd")</f>
        <v>Tue</v>
      </c>
    </row>
    <row r="986" spans="1:27"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s="3">
        <v>2</v>
      </c>
      <c r="T986" s="4">
        <v>0.2</v>
      </c>
      <c r="U986" s="3">
        <v>2.5895999999999999</v>
      </c>
      <c r="V986" s="2">
        <f>salestable[[#This Row],[Sales]] * (1 - salestable[[#This Row],[Discount]])</f>
        <v>6.3744000000000005</v>
      </c>
      <c r="W986" s="2">
        <f>salestable[[#This Row],[Sales]] * salestable[[#This Row],[Discount]]</f>
        <v>1.5936000000000001</v>
      </c>
      <c r="X986">
        <f>YEAR(salestable[[#This Row],[Order Date]])</f>
        <v>2017</v>
      </c>
      <c r="Y986" t="str">
        <f>TEXT(salestable[[#This Row],[Order Date]],"MMMM")</f>
        <v>September</v>
      </c>
      <c r="Z986" t="str">
        <f>"Q"&amp;ROUNDUP(MONTH(salestable[[#This Row],[Order Date]])/3,0)</f>
        <v>Q3</v>
      </c>
      <c r="AA986" t="str">
        <f>TEXT(salestable[[#This Row],[Order Date]], "ddd")</f>
        <v>Fri</v>
      </c>
    </row>
    <row r="987" spans="1:27"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s="3">
        <v>4</v>
      </c>
      <c r="T987" s="4">
        <v>0.2</v>
      </c>
      <c r="U987" s="3">
        <v>9.4391999999999996</v>
      </c>
      <c r="V987" s="2">
        <f>salestable[[#This Row],[Sales]] * (1 - salestable[[#This Row],[Discount]])</f>
        <v>22.374400000000001</v>
      </c>
      <c r="W987" s="2">
        <f>salestable[[#This Row],[Sales]] * salestable[[#This Row],[Discount]]</f>
        <v>5.5936000000000003</v>
      </c>
      <c r="X987">
        <f>YEAR(salestable[[#This Row],[Order Date]])</f>
        <v>2017</v>
      </c>
      <c r="Y987" t="str">
        <f>TEXT(salestable[[#This Row],[Order Date]],"MMMM")</f>
        <v>September</v>
      </c>
      <c r="Z987" t="str">
        <f>"Q"&amp;ROUNDUP(MONTH(salestable[[#This Row],[Order Date]])/3,0)</f>
        <v>Q3</v>
      </c>
      <c r="AA987" t="str">
        <f>TEXT(salestable[[#This Row],[Order Date]], "ddd")</f>
        <v>Fri</v>
      </c>
    </row>
    <row r="988" spans="1:27"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s="3">
        <v>3</v>
      </c>
      <c r="T988" s="4">
        <v>0.4</v>
      </c>
      <c r="U988" s="3">
        <v>44.868000000000002</v>
      </c>
      <c r="V988" s="2">
        <f>salestable[[#This Row],[Sales]] * (1 - salestable[[#This Row],[Discount]])</f>
        <v>201.90599999999998</v>
      </c>
      <c r="W988" s="2">
        <f>salestable[[#This Row],[Sales]] * salestable[[#This Row],[Discount]]</f>
        <v>134.60400000000001</v>
      </c>
      <c r="X988">
        <f>YEAR(salestable[[#This Row],[Order Date]])</f>
        <v>2017</v>
      </c>
      <c r="Y988" t="str">
        <f>TEXT(salestable[[#This Row],[Order Date]],"MMMM")</f>
        <v>September</v>
      </c>
      <c r="Z988" t="str">
        <f>"Q"&amp;ROUNDUP(MONTH(salestable[[#This Row],[Order Date]])/3,0)</f>
        <v>Q3</v>
      </c>
      <c r="AA988" t="str">
        <f>TEXT(salestable[[#This Row],[Order Date]], "ddd")</f>
        <v>Fri</v>
      </c>
    </row>
    <row r="989" spans="1:27"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s="3">
        <v>2</v>
      </c>
      <c r="T989" s="4">
        <v>0.8</v>
      </c>
      <c r="U989" s="3">
        <v>-1.8904000000000001</v>
      </c>
      <c r="V989" s="2">
        <f>salestable[[#This Row],[Sales]] * (1 - salestable[[#This Row],[Discount]])</f>
        <v>0.22239999999999996</v>
      </c>
      <c r="W989" s="2">
        <f>salestable[[#This Row],[Sales]] * salestable[[#This Row],[Discount]]</f>
        <v>0.88960000000000017</v>
      </c>
      <c r="X989">
        <f>YEAR(salestable[[#This Row],[Order Date]])</f>
        <v>2015</v>
      </c>
      <c r="Y989" t="str">
        <f>TEXT(salestable[[#This Row],[Order Date]],"MMMM")</f>
        <v>March</v>
      </c>
      <c r="Z989" t="str">
        <f>"Q"&amp;ROUNDUP(MONTH(salestable[[#This Row],[Order Date]])/3,0)</f>
        <v>Q1</v>
      </c>
      <c r="AA989" t="str">
        <f>TEXT(salestable[[#This Row],[Order Date]], "ddd")</f>
        <v>Tue</v>
      </c>
    </row>
    <row r="990" spans="1:27"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s="3">
        <v>5</v>
      </c>
      <c r="T990" s="4">
        <v>0</v>
      </c>
      <c r="U990" s="3">
        <v>72.807000000000002</v>
      </c>
      <c r="V990" s="2">
        <f>salestable[[#This Row],[Sales]] * (1 - salestable[[#This Row],[Discount]])</f>
        <v>520.04999999999995</v>
      </c>
      <c r="W990" s="2">
        <f>salestable[[#This Row],[Sales]] * salestable[[#This Row],[Discount]]</f>
        <v>0</v>
      </c>
      <c r="X990">
        <f>YEAR(salestable[[#This Row],[Order Date]])</f>
        <v>2017</v>
      </c>
      <c r="Y990" t="str">
        <f>TEXT(salestable[[#This Row],[Order Date]],"MMMM")</f>
        <v>May</v>
      </c>
      <c r="Z990" t="str">
        <f>"Q"&amp;ROUNDUP(MONTH(salestable[[#This Row],[Order Date]])/3,0)</f>
        <v>Q2</v>
      </c>
      <c r="AA990" t="str">
        <f>TEXT(salestable[[#This Row],[Order Date]], "ddd")</f>
        <v>Sun</v>
      </c>
    </row>
    <row r="991" spans="1:27"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s="3">
        <v>3</v>
      </c>
      <c r="T991" s="4">
        <v>0</v>
      </c>
      <c r="U991" s="3">
        <v>5.2112999999999996</v>
      </c>
      <c r="V991" s="2">
        <f>salestable[[#This Row],[Sales]] * (1 - salestable[[#This Row],[Discount]])</f>
        <v>17.97</v>
      </c>
      <c r="W991" s="2">
        <f>salestable[[#This Row],[Sales]] * salestable[[#This Row],[Discount]]</f>
        <v>0</v>
      </c>
      <c r="X991">
        <f>YEAR(salestable[[#This Row],[Order Date]])</f>
        <v>2017</v>
      </c>
      <c r="Y991" t="str">
        <f>TEXT(salestable[[#This Row],[Order Date]],"MMMM")</f>
        <v>May</v>
      </c>
      <c r="Z991" t="str">
        <f>"Q"&amp;ROUNDUP(MONTH(salestable[[#This Row],[Order Date]])/3,0)</f>
        <v>Q2</v>
      </c>
      <c r="AA991" t="str">
        <f>TEXT(salestable[[#This Row],[Order Date]], "ddd")</f>
        <v>Sun</v>
      </c>
    </row>
    <row r="992" spans="1:27"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s="3">
        <v>5</v>
      </c>
      <c r="T992" s="4">
        <v>0.2</v>
      </c>
      <c r="U992" s="3">
        <v>131.27850000000001</v>
      </c>
      <c r="V992" s="2">
        <f>salestable[[#This Row],[Sales]] * (1 - salestable[[#This Row],[Discount]])</f>
        <v>933.53600000000006</v>
      </c>
      <c r="W992" s="2">
        <f>salestable[[#This Row],[Sales]] * salestable[[#This Row],[Discount]]</f>
        <v>233.38400000000001</v>
      </c>
      <c r="X992">
        <f>YEAR(salestable[[#This Row],[Order Date]])</f>
        <v>2015</v>
      </c>
      <c r="Y992" t="str">
        <f>TEXT(salestable[[#This Row],[Order Date]],"MMMM")</f>
        <v>March</v>
      </c>
      <c r="Z992" t="str">
        <f>"Q"&amp;ROUNDUP(MONTH(salestable[[#This Row],[Order Date]])/3,0)</f>
        <v>Q1</v>
      </c>
      <c r="AA992" t="str">
        <f>TEXT(salestable[[#This Row],[Order Date]], "ddd")</f>
        <v>Sun</v>
      </c>
    </row>
    <row r="993" spans="1:27"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s="3">
        <v>2</v>
      </c>
      <c r="T993" s="4">
        <v>0.2</v>
      </c>
      <c r="U993" s="3">
        <v>5.484</v>
      </c>
      <c r="V993" s="2">
        <f>salestable[[#This Row],[Sales]] * (1 - salestable[[#This Row],[Discount]])</f>
        <v>11.699200000000001</v>
      </c>
      <c r="W993" s="2">
        <f>salestable[[#This Row],[Sales]] * salestable[[#This Row],[Discount]]</f>
        <v>2.9248000000000003</v>
      </c>
      <c r="X993">
        <f>YEAR(salestable[[#This Row],[Order Date]])</f>
        <v>2016</v>
      </c>
      <c r="Y993" t="str">
        <f>TEXT(salestable[[#This Row],[Order Date]],"MMMM")</f>
        <v>September</v>
      </c>
      <c r="Z993" t="str">
        <f>"Q"&amp;ROUNDUP(MONTH(salestable[[#This Row],[Order Date]])/3,0)</f>
        <v>Q3</v>
      </c>
      <c r="AA993" t="str">
        <f>TEXT(salestable[[#This Row],[Order Date]], "ddd")</f>
        <v>Fri</v>
      </c>
    </row>
    <row r="994" spans="1:27"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s="3">
        <v>3</v>
      </c>
      <c r="T994" s="4">
        <v>0</v>
      </c>
      <c r="U994" s="3">
        <v>4.9104000000000001</v>
      </c>
      <c r="V994" s="2">
        <f>salestable[[#This Row],[Sales]] * (1 - salestable[[#This Row],[Discount]])</f>
        <v>10.23</v>
      </c>
      <c r="W994" s="2">
        <f>salestable[[#This Row],[Sales]] * salestable[[#This Row],[Discount]]</f>
        <v>0</v>
      </c>
      <c r="X994">
        <f>YEAR(salestable[[#This Row],[Order Date]])</f>
        <v>2016</v>
      </c>
      <c r="Y994" t="str">
        <f>TEXT(salestable[[#This Row],[Order Date]],"MMMM")</f>
        <v>August</v>
      </c>
      <c r="Z994" t="str">
        <f>"Q"&amp;ROUNDUP(MONTH(salestable[[#This Row],[Order Date]])/3,0)</f>
        <v>Q3</v>
      </c>
      <c r="AA994" t="str">
        <f>TEXT(salestable[[#This Row],[Order Date]], "ddd")</f>
        <v>Fri</v>
      </c>
    </row>
    <row r="995" spans="1:27"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s="3">
        <v>5</v>
      </c>
      <c r="T995" s="4">
        <v>0</v>
      </c>
      <c r="U995" s="3">
        <v>69.704999999999998</v>
      </c>
      <c r="V995" s="2">
        <f>salestable[[#This Row],[Sales]] * (1 - salestable[[#This Row],[Discount]])</f>
        <v>154.9</v>
      </c>
      <c r="W995" s="2">
        <f>salestable[[#This Row],[Sales]] * salestable[[#This Row],[Discount]]</f>
        <v>0</v>
      </c>
      <c r="X995">
        <f>YEAR(salestable[[#This Row],[Order Date]])</f>
        <v>2016</v>
      </c>
      <c r="Y995" t="str">
        <f>TEXT(salestable[[#This Row],[Order Date]],"MMMM")</f>
        <v>August</v>
      </c>
      <c r="Z995" t="str">
        <f>"Q"&amp;ROUNDUP(MONTH(salestable[[#This Row],[Order Date]])/3,0)</f>
        <v>Q3</v>
      </c>
      <c r="AA995" t="str">
        <f>TEXT(salestable[[#This Row],[Order Date]], "ddd")</f>
        <v>Fri</v>
      </c>
    </row>
    <row r="996" spans="1:27"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s="3">
        <v>7</v>
      </c>
      <c r="T996" s="4">
        <v>0</v>
      </c>
      <c r="U996" s="3">
        <v>1276.4871000000001</v>
      </c>
      <c r="V996" s="2">
        <f>salestable[[#This Row],[Sales]] * (1 - salestable[[#This Row],[Discount]])</f>
        <v>2715.93</v>
      </c>
      <c r="W996" s="2">
        <f>salestable[[#This Row],[Sales]] * salestable[[#This Row],[Discount]]</f>
        <v>0</v>
      </c>
      <c r="X996">
        <f>YEAR(salestable[[#This Row],[Order Date]])</f>
        <v>2014</v>
      </c>
      <c r="Y996" t="str">
        <f>TEXT(salestable[[#This Row],[Order Date]],"MMMM")</f>
        <v>May</v>
      </c>
      <c r="Z996" t="str">
        <f>"Q"&amp;ROUNDUP(MONTH(salestable[[#This Row],[Order Date]])/3,0)</f>
        <v>Q2</v>
      </c>
      <c r="AA996" t="str">
        <f>TEXT(salestable[[#This Row],[Order Date]], "ddd")</f>
        <v>Wed</v>
      </c>
    </row>
    <row r="997" spans="1:27"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s="3">
        <v>3</v>
      </c>
      <c r="T997" s="4">
        <v>0</v>
      </c>
      <c r="U997" s="3">
        <v>173.0316</v>
      </c>
      <c r="V997" s="2">
        <f>salestable[[#This Row],[Sales]] * (1 - salestable[[#This Row],[Discount]])</f>
        <v>617.97</v>
      </c>
      <c r="W997" s="2">
        <f>salestable[[#This Row],[Sales]] * salestable[[#This Row],[Discount]]</f>
        <v>0</v>
      </c>
      <c r="X997">
        <f>YEAR(salestable[[#This Row],[Order Date]])</f>
        <v>2014</v>
      </c>
      <c r="Y997" t="str">
        <f>TEXT(salestable[[#This Row],[Order Date]],"MMMM")</f>
        <v>May</v>
      </c>
      <c r="Z997" t="str">
        <f>"Q"&amp;ROUNDUP(MONTH(salestable[[#This Row],[Order Date]])/3,0)</f>
        <v>Q2</v>
      </c>
      <c r="AA997" t="str">
        <f>TEXT(salestable[[#This Row],[Order Date]], "ddd")</f>
        <v>Wed</v>
      </c>
    </row>
    <row r="998" spans="1:27"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s="3">
        <v>1</v>
      </c>
      <c r="T998" s="4">
        <v>0</v>
      </c>
      <c r="U998" s="3">
        <v>4.9081999999999999</v>
      </c>
      <c r="V998" s="2">
        <f>salestable[[#This Row],[Sales]] * (1 - salestable[[#This Row],[Discount]])</f>
        <v>10.67</v>
      </c>
      <c r="W998" s="2">
        <f>salestable[[#This Row],[Sales]] * salestable[[#This Row],[Discount]]</f>
        <v>0</v>
      </c>
      <c r="X998">
        <f>YEAR(salestable[[#This Row],[Order Date]])</f>
        <v>2015</v>
      </c>
      <c r="Y998" t="str">
        <f>TEXT(salestable[[#This Row],[Order Date]],"MMMM")</f>
        <v>October</v>
      </c>
      <c r="Z998" t="str">
        <f>"Q"&amp;ROUNDUP(MONTH(salestable[[#This Row],[Order Date]])/3,0)</f>
        <v>Q4</v>
      </c>
      <c r="AA998" t="str">
        <f>TEXT(salestable[[#This Row],[Order Date]], "ddd")</f>
        <v>Wed</v>
      </c>
    </row>
    <row r="999" spans="1:27"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s="3">
        <v>3</v>
      </c>
      <c r="T999" s="4">
        <v>0</v>
      </c>
      <c r="U999" s="3">
        <v>9.8901000000000003</v>
      </c>
      <c r="V999" s="2">
        <f>salestable[[#This Row],[Sales]] * (1 - salestable[[#This Row],[Discount]])</f>
        <v>36.630000000000003</v>
      </c>
      <c r="W999" s="2">
        <f>salestable[[#This Row],[Sales]] * salestable[[#This Row],[Discount]]</f>
        <v>0</v>
      </c>
      <c r="X999">
        <f>YEAR(salestable[[#This Row],[Order Date]])</f>
        <v>2015</v>
      </c>
      <c r="Y999" t="str">
        <f>TEXT(salestable[[#This Row],[Order Date]],"MMMM")</f>
        <v>October</v>
      </c>
      <c r="Z999" t="str">
        <f>"Q"&amp;ROUNDUP(MONTH(salestable[[#This Row],[Order Date]])/3,0)</f>
        <v>Q4</v>
      </c>
      <c r="AA999" t="str">
        <f>TEXT(salestable[[#This Row],[Order Date]], "ddd")</f>
        <v>Wed</v>
      </c>
    </row>
    <row r="1000" spans="1:27"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s="3">
        <v>5</v>
      </c>
      <c r="T1000" s="4">
        <v>0</v>
      </c>
      <c r="U1000" s="3">
        <v>9.1579999999999995</v>
      </c>
      <c r="V1000" s="2">
        <f>salestable[[#This Row],[Sales]] * (1 - salestable[[#This Row],[Discount]])</f>
        <v>24.1</v>
      </c>
      <c r="W1000" s="2">
        <f>salestable[[#This Row],[Sales]] * salestable[[#This Row],[Discount]]</f>
        <v>0</v>
      </c>
      <c r="X1000">
        <f>YEAR(salestable[[#This Row],[Order Date]])</f>
        <v>2015</v>
      </c>
      <c r="Y1000" t="str">
        <f>TEXT(salestable[[#This Row],[Order Date]],"MMMM")</f>
        <v>October</v>
      </c>
      <c r="Z1000" t="str">
        <f>"Q"&amp;ROUNDUP(MONTH(salestable[[#This Row],[Order Date]])/3,0)</f>
        <v>Q4</v>
      </c>
      <c r="AA1000" t="str">
        <f>TEXT(salestable[[#This Row],[Order Date]], "ddd")</f>
        <v>Wed</v>
      </c>
    </row>
    <row r="1001" spans="1:27"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s="3">
        <v>7</v>
      </c>
      <c r="T1001" s="4">
        <v>0</v>
      </c>
      <c r="U1001" s="3">
        <v>12.9129</v>
      </c>
      <c r="V1001" s="2">
        <f>salestable[[#This Row],[Sales]] * (1 - salestable[[#This Row],[Discount]])</f>
        <v>33.11</v>
      </c>
      <c r="W1001" s="2">
        <f>salestable[[#This Row],[Sales]] * salestable[[#This Row],[Discount]]</f>
        <v>0</v>
      </c>
      <c r="X1001">
        <f>YEAR(salestable[[#This Row],[Order Date]])</f>
        <v>2015</v>
      </c>
      <c r="Y1001" t="str">
        <f>TEXT(salestable[[#This Row],[Order Date]],"MMMM")</f>
        <v>October</v>
      </c>
      <c r="Z1001" t="str">
        <f>"Q"&amp;ROUNDUP(MONTH(salestable[[#This Row],[Order Date]])/3,0)</f>
        <v>Q4</v>
      </c>
      <c r="AA1001" t="str">
        <f>TEXT(salestable[[#This Row],[Order Date]], "ddd")</f>
        <v>Wed</v>
      </c>
    </row>
    <row r="1002" spans="1:27"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s="3">
        <v>2</v>
      </c>
      <c r="T1002" s="4">
        <v>0</v>
      </c>
      <c r="U1002" s="3">
        <v>11.4452</v>
      </c>
      <c r="V1002" s="2">
        <f>salestable[[#This Row],[Sales]] * (1 - salestable[[#This Row],[Discount]])</f>
        <v>44.02</v>
      </c>
      <c r="W1002" s="2">
        <f>salestable[[#This Row],[Sales]] * salestable[[#This Row],[Discount]]</f>
        <v>0</v>
      </c>
      <c r="X1002">
        <f>YEAR(salestable[[#This Row],[Order Date]])</f>
        <v>2016</v>
      </c>
      <c r="Y1002" t="str">
        <f>TEXT(salestable[[#This Row],[Order Date]],"MMMM")</f>
        <v>November</v>
      </c>
      <c r="Z1002" t="str">
        <f>"Q"&amp;ROUNDUP(MONTH(salestable[[#This Row],[Order Date]])/3,0)</f>
        <v>Q4</v>
      </c>
      <c r="AA1002" t="str">
        <f>TEXT(salestable[[#This Row],[Order Date]], "ddd")</f>
        <v>Sun</v>
      </c>
    </row>
    <row r="1003" spans="1:27"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s="3">
        <v>7</v>
      </c>
      <c r="T1003" s="4">
        <v>0</v>
      </c>
      <c r="U1003" s="3">
        <v>762.18449999999996</v>
      </c>
      <c r="V1003" s="2">
        <f>salestable[[#This Row],[Sales]] * (1 - salestable[[#This Row],[Discount]])</f>
        <v>2309.65</v>
      </c>
      <c r="W1003" s="2">
        <f>salestable[[#This Row],[Sales]] * salestable[[#This Row],[Discount]]</f>
        <v>0</v>
      </c>
      <c r="X1003">
        <f>YEAR(salestable[[#This Row],[Order Date]])</f>
        <v>2015</v>
      </c>
      <c r="Y1003" t="str">
        <f>TEXT(salestable[[#This Row],[Order Date]],"MMMM")</f>
        <v>July</v>
      </c>
      <c r="Z1003" t="str">
        <f>"Q"&amp;ROUNDUP(MONTH(salestable[[#This Row],[Order Date]])/3,0)</f>
        <v>Q3</v>
      </c>
      <c r="AA1003" t="str">
        <f>TEXT(salestable[[#This Row],[Order Date]], "ddd")</f>
        <v>Fri</v>
      </c>
    </row>
    <row r="1004" spans="1:27"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s="3">
        <v>7</v>
      </c>
      <c r="T1004" s="4">
        <v>0.4</v>
      </c>
      <c r="U1004" s="3">
        <v>-290.87520000000001</v>
      </c>
      <c r="V1004" s="2">
        <f>salestable[[#This Row],[Sales]] * (1 - salestable[[#This Row],[Discount]])</f>
        <v>654.46919999999989</v>
      </c>
      <c r="W1004" s="2">
        <f>salestable[[#This Row],[Sales]] * salestable[[#This Row],[Discount]]</f>
        <v>436.31279999999998</v>
      </c>
      <c r="X1004">
        <f>YEAR(salestable[[#This Row],[Order Date]])</f>
        <v>2015</v>
      </c>
      <c r="Y1004" t="str">
        <f>TEXT(salestable[[#This Row],[Order Date]],"MMMM")</f>
        <v>July</v>
      </c>
      <c r="Z1004" t="str">
        <f>"Q"&amp;ROUNDUP(MONTH(salestable[[#This Row],[Order Date]])/3,0)</f>
        <v>Q3</v>
      </c>
      <c r="AA1004" t="str">
        <f>TEXT(salestable[[#This Row],[Order Date]], "ddd")</f>
        <v>Fri</v>
      </c>
    </row>
    <row r="1005" spans="1:27"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s="3">
        <v>3</v>
      </c>
      <c r="T1005" s="4">
        <v>0</v>
      </c>
      <c r="U1005" s="3">
        <v>9.3312000000000008</v>
      </c>
      <c r="V1005" s="2">
        <f>salestable[[#This Row],[Sales]] * (1 - salestable[[#This Row],[Discount]])</f>
        <v>19.440000000000001</v>
      </c>
      <c r="W1005" s="2">
        <f>salestable[[#This Row],[Sales]] * salestable[[#This Row],[Discount]]</f>
        <v>0</v>
      </c>
      <c r="X1005">
        <f>YEAR(salestable[[#This Row],[Order Date]])</f>
        <v>2015</v>
      </c>
      <c r="Y1005" t="str">
        <f>TEXT(salestable[[#This Row],[Order Date]],"MMMM")</f>
        <v>July</v>
      </c>
      <c r="Z1005" t="str">
        <f>"Q"&amp;ROUNDUP(MONTH(salestable[[#This Row],[Order Date]])/3,0)</f>
        <v>Q3</v>
      </c>
      <c r="AA1005" t="str">
        <f>TEXT(salestable[[#This Row],[Order Date]], "ddd")</f>
        <v>Fri</v>
      </c>
    </row>
    <row r="1006" spans="1:27"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s="3">
        <v>3</v>
      </c>
      <c r="T1006" s="4">
        <v>0</v>
      </c>
      <c r="U1006" s="3">
        <v>92.083500000000001</v>
      </c>
      <c r="V1006" s="2">
        <f>salestable[[#This Row],[Sales]] * (1 - salestable[[#This Row],[Discount]])</f>
        <v>484.65</v>
      </c>
      <c r="W1006" s="2">
        <f>salestable[[#This Row],[Sales]] * salestable[[#This Row],[Discount]]</f>
        <v>0</v>
      </c>
      <c r="X1006">
        <f>YEAR(salestable[[#This Row],[Order Date]])</f>
        <v>2015</v>
      </c>
      <c r="Y1006" t="str">
        <f>TEXT(salestable[[#This Row],[Order Date]],"MMMM")</f>
        <v>August</v>
      </c>
      <c r="Z1006" t="str">
        <f>"Q"&amp;ROUNDUP(MONTH(salestable[[#This Row],[Order Date]])/3,0)</f>
        <v>Q3</v>
      </c>
      <c r="AA1006" t="str">
        <f>TEXT(salestable[[#This Row],[Order Date]], "ddd")</f>
        <v>Thu</v>
      </c>
    </row>
    <row r="1007" spans="1:27"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s="3">
        <v>3</v>
      </c>
      <c r="T1007" s="4">
        <v>0.2</v>
      </c>
      <c r="U1007" s="3">
        <v>40.3536</v>
      </c>
      <c r="V1007" s="2">
        <f>salestable[[#This Row],[Sales]] * (1 - salestable[[#This Row],[Discount]])</f>
        <v>92.236800000000017</v>
      </c>
      <c r="W1007" s="2">
        <f>salestable[[#This Row],[Sales]] * salestable[[#This Row],[Discount]]</f>
        <v>23.059200000000004</v>
      </c>
      <c r="X1007">
        <f>YEAR(salestable[[#This Row],[Order Date]])</f>
        <v>2015</v>
      </c>
      <c r="Y1007" t="str">
        <f>TEXT(salestable[[#This Row],[Order Date]],"MMMM")</f>
        <v>November</v>
      </c>
      <c r="Z1007" t="str">
        <f>"Q"&amp;ROUNDUP(MONTH(salestable[[#This Row],[Order Date]])/3,0)</f>
        <v>Q4</v>
      </c>
      <c r="AA1007" t="str">
        <f>TEXT(salestable[[#This Row],[Order Date]], "ddd")</f>
        <v>Fri</v>
      </c>
    </row>
    <row r="1008" spans="1:27"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s="3">
        <v>3</v>
      </c>
      <c r="T1008" s="4">
        <v>0.2</v>
      </c>
      <c r="U1008" s="3">
        <v>2.4780000000000002</v>
      </c>
      <c r="V1008" s="2">
        <f>salestable[[#This Row],[Sales]] * (1 - salestable[[#This Row],[Discount]])</f>
        <v>5.6640000000000006</v>
      </c>
      <c r="W1008" s="2">
        <f>salestable[[#This Row],[Sales]] * salestable[[#This Row],[Discount]]</f>
        <v>1.4160000000000001</v>
      </c>
      <c r="X1008">
        <f>YEAR(salestable[[#This Row],[Order Date]])</f>
        <v>2015</v>
      </c>
      <c r="Y1008" t="str">
        <f>TEXT(salestable[[#This Row],[Order Date]],"MMMM")</f>
        <v>November</v>
      </c>
      <c r="Z1008" t="str">
        <f>"Q"&amp;ROUNDUP(MONTH(salestable[[#This Row],[Order Date]])/3,0)</f>
        <v>Q4</v>
      </c>
      <c r="AA1008" t="str">
        <f>TEXT(salestable[[#This Row],[Order Date]], "ddd")</f>
        <v>Fri</v>
      </c>
    </row>
    <row r="1009" spans="1:27"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s="3">
        <v>3</v>
      </c>
      <c r="T1009" s="4">
        <v>0.7</v>
      </c>
      <c r="U1009" s="3">
        <v>-3.5207999999999999</v>
      </c>
      <c r="V1009" s="2">
        <f>salestable[[#This Row],[Sales]] * (1 - salestable[[#This Row],[Discount]])</f>
        <v>1.3203</v>
      </c>
      <c r="W1009" s="2">
        <f>salestable[[#This Row],[Sales]] * salestable[[#This Row],[Discount]]</f>
        <v>3.0806999999999998</v>
      </c>
      <c r="X1009">
        <f>YEAR(salestable[[#This Row],[Order Date]])</f>
        <v>2015</v>
      </c>
      <c r="Y1009" t="str">
        <f>TEXT(salestable[[#This Row],[Order Date]],"MMMM")</f>
        <v>November</v>
      </c>
      <c r="Z1009" t="str">
        <f>"Q"&amp;ROUNDUP(MONTH(salestable[[#This Row],[Order Date]])/3,0)</f>
        <v>Q4</v>
      </c>
      <c r="AA1009" t="str">
        <f>TEXT(salestable[[#This Row],[Order Date]], "ddd")</f>
        <v>Fri</v>
      </c>
    </row>
    <row r="1010" spans="1:27"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s="3">
        <v>5</v>
      </c>
      <c r="T1010" s="4">
        <v>0</v>
      </c>
      <c r="U1010" s="3">
        <v>20.585000000000001</v>
      </c>
      <c r="V1010" s="2">
        <f>salestable[[#This Row],[Sales]] * (1 - salestable[[#This Row],[Discount]])</f>
        <v>44.75</v>
      </c>
      <c r="W1010" s="2">
        <f>salestable[[#This Row],[Sales]] * salestable[[#This Row],[Discount]]</f>
        <v>0</v>
      </c>
      <c r="X1010">
        <f>YEAR(salestable[[#This Row],[Order Date]])</f>
        <v>2017</v>
      </c>
      <c r="Y1010" t="str">
        <f>TEXT(salestable[[#This Row],[Order Date]],"MMMM")</f>
        <v>December</v>
      </c>
      <c r="Z1010" t="str">
        <f>"Q"&amp;ROUNDUP(MONTH(salestable[[#This Row],[Order Date]])/3,0)</f>
        <v>Q4</v>
      </c>
      <c r="AA1010" t="str">
        <f>TEXT(salestable[[#This Row],[Order Date]], "ddd")</f>
        <v>Tue</v>
      </c>
    </row>
    <row r="1011" spans="1:27"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s="3">
        <v>2</v>
      </c>
      <c r="T1011" s="4">
        <v>0.2</v>
      </c>
      <c r="U1011" s="3">
        <v>5.9989999999999997</v>
      </c>
      <c r="V1011" s="2">
        <f>salestable[[#This Row],[Sales]] * (1 - salestable[[#This Row],[Discount]])</f>
        <v>76.787199999999999</v>
      </c>
      <c r="W1011" s="2">
        <f>salestable[[#This Row],[Sales]] * salestable[[#This Row],[Discount]]</f>
        <v>19.1968</v>
      </c>
      <c r="X1011">
        <f>YEAR(salestable[[#This Row],[Order Date]])</f>
        <v>2017</v>
      </c>
      <c r="Y1011" t="str">
        <f>TEXT(salestable[[#This Row],[Order Date]],"MMMM")</f>
        <v>August</v>
      </c>
      <c r="Z1011" t="str">
        <f>"Q"&amp;ROUNDUP(MONTH(salestable[[#This Row],[Order Date]])/3,0)</f>
        <v>Q3</v>
      </c>
      <c r="AA1011" t="str">
        <f>TEXT(salestable[[#This Row],[Order Date]], "ddd")</f>
        <v>Tue</v>
      </c>
    </row>
    <row r="1012" spans="1:27"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s="3">
        <v>4</v>
      </c>
      <c r="T1012" s="4">
        <v>0</v>
      </c>
      <c r="U1012" s="3">
        <v>27.3096</v>
      </c>
      <c r="V1012" s="2">
        <f>salestable[[#This Row],[Sales]] * (1 - salestable[[#This Row],[Discount]])</f>
        <v>151.72</v>
      </c>
      <c r="W1012" s="2">
        <f>salestable[[#This Row],[Sales]] * salestable[[#This Row],[Discount]]</f>
        <v>0</v>
      </c>
      <c r="X1012">
        <f>YEAR(salestable[[#This Row],[Order Date]])</f>
        <v>2014</v>
      </c>
      <c r="Y1012" t="str">
        <f>TEXT(salestable[[#This Row],[Order Date]],"MMMM")</f>
        <v>November</v>
      </c>
      <c r="Z1012" t="str">
        <f>"Q"&amp;ROUNDUP(MONTH(salestable[[#This Row],[Order Date]])/3,0)</f>
        <v>Q4</v>
      </c>
      <c r="AA1012" t="str">
        <f>TEXT(salestable[[#This Row],[Order Date]], "ddd")</f>
        <v>Mon</v>
      </c>
    </row>
    <row r="1013" spans="1:27"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s="3">
        <v>3</v>
      </c>
      <c r="T1013" s="4">
        <v>0</v>
      </c>
      <c r="U1013" s="3">
        <v>46.575000000000003</v>
      </c>
      <c r="V1013" s="2">
        <f>salestable[[#This Row],[Sales]] * (1 - salestable[[#This Row],[Discount]])</f>
        <v>155.25</v>
      </c>
      <c r="W1013" s="2">
        <f>salestable[[#This Row],[Sales]] * salestable[[#This Row],[Discount]]</f>
        <v>0</v>
      </c>
      <c r="X1013">
        <f>YEAR(salestable[[#This Row],[Order Date]])</f>
        <v>2017</v>
      </c>
      <c r="Y1013" t="str">
        <f>TEXT(salestable[[#This Row],[Order Date]],"MMMM")</f>
        <v>June</v>
      </c>
      <c r="Z1013" t="str">
        <f>"Q"&amp;ROUNDUP(MONTH(salestable[[#This Row],[Order Date]])/3,0)</f>
        <v>Q2</v>
      </c>
      <c r="AA1013" t="str">
        <f>TEXT(salestable[[#This Row],[Order Date]], "ddd")</f>
        <v>Sat</v>
      </c>
    </row>
    <row r="1014" spans="1:27"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s="3">
        <v>1</v>
      </c>
      <c r="T1014" s="4">
        <v>0</v>
      </c>
      <c r="U1014" s="3">
        <v>4.0686999999999998</v>
      </c>
      <c r="V1014" s="2">
        <f>salestable[[#This Row],[Sales]] * (1 - salestable[[#This Row],[Discount]])</f>
        <v>14.03</v>
      </c>
      <c r="W1014" s="2">
        <f>salestable[[#This Row],[Sales]] * salestable[[#This Row],[Discount]]</f>
        <v>0</v>
      </c>
      <c r="X1014">
        <f>YEAR(salestable[[#This Row],[Order Date]])</f>
        <v>2017</v>
      </c>
      <c r="Y1014" t="str">
        <f>TEXT(salestable[[#This Row],[Order Date]],"MMMM")</f>
        <v>June</v>
      </c>
      <c r="Z1014" t="str">
        <f>"Q"&amp;ROUNDUP(MONTH(salestable[[#This Row],[Order Date]])/3,0)</f>
        <v>Q2</v>
      </c>
      <c r="AA1014" t="str">
        <f>TEXT(salestable[[#This Row],[Order Date]], "ddd")</f>
        <v>Sat</v>
      </c>
    </row>
    <row r="1015" spans="1:27"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s="3">
        <v>13</v>
      </c>
      <c r="T1015" s="4">
        <v>0</v>
      </c>
      <c r="U1015" s="3">
        <v>356.04140000000001</v>
      </c>
      <c r="V1015" s="2">
        <f>salestable[[#This Row],[Sales]] * (1 - salestable[[#This Row],[Discount]])</f>
        <v>1618.37</v>
      </c>
      <c r="W1015" s="2">
        <f>salestable[[#This Row],[Sales]] * salestable[[#This Row],[Discount]]</f>
        <v>0</v>
      </c>
      <c r="X1015">
        <f>YEAR(salestable[[#This Row],[Order Date]])</f>
        <v>2015</v>
      </c>
      <c r="Y1015" t="str">
        <f>TEXT(salestable[[#This Row],[Order Date]],"MMMM")</f>
        <v>December</v>
      </c>
      <c r="Z1015" t="str">
        <f>"Q"&amp;ROUNDUP(MONTH(salestable[[#This Row],[Order Date]])/3,0)</f>
        <v>Q4</v>
      </c>
      <c r="AA1015" t="str">
        <f>TEXT(salestable[[#This Row],[Order Date]], "ddd")</f>
        <v>Mon</v>
      </c>
    </row>
    <row r="1016" spans="1:27"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s="3">
        <v>1</v>
      </c>
      <c r="T1016" s="4">
        <v>0</v>
      </c>
      <c r="U1016" s="3">
        <v>36.851999999999997</v>
      </c>
      <c r="V1016" s="2">
        <f>salestable[[#This Row],[Sales]] * (1 - salestable[[#This Row],[Discount]])</f>
        <v>99.6</v>
      </c>
      <c r="W1016" s="2">
        <f>salestable[[#This Row],[Sales]] * salestable[[#This Row],[Discount]]</f>
        <v>0</v>
      </c>
      <c r="X1016">
        <f>YEAR(salestable[[#This Row],[Order Date]])</f>
        <v>2015</v>
      </c>
      <c r="Y1016" t="str">
        <f>TEXT(salestable[[#This Row],[Order Date]],"MMMM")</f>
        <v>December</v>
      </c>
      <c r="Z1016" t="str">
        <f>"Q"&amp;ROUNDUP(MONTH(salestable[[#This Row],[Order Date]])/3,0)</f>
        <v>Q4</v>
      </c>
      <c r="AA1016" t="str">
        <f>TEXT(salestable[[#This Row],[Order Date]], "ddd")</f>
        <v>Mon</v>
      </c>
    </row>
    <row r="1017" spans="1:27"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s="3">
        <v>5</v>
      </c>
      <c r="T1017" s="4">
        <v>0</v>
      </c>
      <c r="U1017" s="3">
        <v>15.552</v>
      </c>
      <c r="V1017" s="2">
        <f>salestable[[#This Row],[Sales]] * (1 - salestable[[#This Row],[Discount]])</f>
        <v>32.4</v>
      </c>
      <c r="W1017" s="2">
        <f>salestable[[#This Row],[Sales]] * salestable[[#This Row],[Discount]]</f>
        <v>0</v>
      </c>
      <c r="X1017">
        <f>YEAR(salestable[[#This Row],[Order Date]])</f>
        <v>2015</v>
      </c>
      <c r="Y1017" t="str">
        <f>TEXT(salestable[[#This Row],[Order Date]],"MMMM")</f>
        <v>September</v>
      </c>
      <c r="Z1017" t="str">
        <f>"Q"&amp;ROUNDUP(MONTH(salestable[[#This Row],[Order Date]])/3,0)</f>
        <v>Q3</v>
      </c>
      <c r="AA1017" t="str">
        <f>TEXT(salestable[[#This Row],[Order Date]], "ddd")</f>
        <v>Thu</v>
      </c>
    </row>
    <row r="1018" spans="1:27"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s="3">
        <v>2</v>
      </c>
      <c r="T1018" s="4">
        <v>0</v>
      </c>
      <c r="U1018" s="3">
        <v>6.7008000000000001</v>
      </c>
      <c r="V1018" s="2">
        <f>salestable[[#This Row],[Sales]] * (1 - salestable[[#This Row],[Discount]])</f>
        <v>13.96</v>
      </c>
      <c r="W1018" s="2">
        <f>salestable[[#This Row],[Sales]] * salestable[[#This Row],[Discount]]</f>
        <v>0</v>
      </c>
      <c r="X1018">
        <f>YEAR(salestable[[#This Row],[Order Date]])</f>
        <v>2015</v>
      </c>
      <c r="Y1018" t="str">
        <f>TEXT(salestable[[#This Row],[Order Date]],"MMMM")</f>
        <v>July</v>
      </c>
      <c r="Z1018" t="str">
        <f>"Q"&amp;ROUNDUP(MONTH(salestable[[#This Row],[Order Date]])/3,0)</f>
        <v>Q3</v>
      </c>
      <c r="AA1018" t="str">
        <f>TEXT(salestable[[#This Row],[Order Date]], "ddd")</f>
        <v>Mon</v>
      </c>
    </row>
    <row r="1019" spans="1:27"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s="3">
        <v>3</v>
      </c>
      <c r="T1019" s="4">
        <v>0</v>
      </c>
      <c r="U1019" s="3">
        <v>63.886200000000002</v>
      </c>
      <c r="V1019" s="2">
        <f>salestable[[#This Row],[Sales]] * (1 - salestable[[#This Row],[Discount]])</f>
        <v>155.82</v>
      </c>
      <c r="W1019" s="2">
        <f>salestable[[#This Row],[Sales]] * salestable[[#This Row],[Discount]]</f>
        <v>0</v>
      </c>
      <c r="X1019">
        <f>YEAR(salestable[[#This Row],[Order Date]])</f>
        <v>2015</v>
      </c>
      <c r="Y1019" t="str">
        <f>TEXT(salestable[[#This Row],[Order Date]],"MMMM")</f>
        <v>July</v>
      </c>
      <c r="Z1019" t="str">
        <f>"Q"&amp;ROUNDUP(MONTH(salestable[[#This Row],[Order Date]])/3,0)</f>
        <v>Q3</v>
      </c>
      <c r="AA1019" t="str">
        <f>TEXT(salestable[[#This Row],[Order Date]], "ddd")</f>
        <v>Mon</v>
      </c>
    </row>
    <row r="1020" spans="1:27"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s="3">
        <v>5</v>
      </c>
      <c r="T1020" s="4">
        <v>0</v>
      </c>
      <c r="U1020" s="3">
        <v>2.4990000000000001</v>
      </c>
      <c r="V1020" s="2">
        <f>salestable[[#This Row],[Sales]] * (1 - salestable[[#This Row],[Discount]])</f>
        <v>124.95</v>
      </c>
      <c r="W1020" s="2">
        <f>salestable[[#This Row],[Sales]] * salestable[[#This Row],[Discount]]</f>
        <v>0</v>
      </c>
      <c r="X1020">
        <f>YEAR(salestable[[#This Row],[Order Date]])</f>
        <v>2015</v>
      </c>
      <c r="Y1020" t="str">
        <f>TEXT(salestable[[#This Row],[Order Date]],"MMMM")</f>
        <v>July</v>
      </c>
      <c r="Z1020" t="str">
        <f>"Q"&amp;ROUNDUP(MONTH(salestable[[#This Row],[Order Date]])/3,0)</f>
        <v>Q3</v>
      </c>
      <c r="AA1020" t="str">
        <f>TEXT(salestable[[#This Row],[Order Date]], "ddd")</f>
        <v>Mon</v>
      </c>
    </row>
    <row r="1021" spans="1:27"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s="3">
        <v>5</v>
      </c>
      <c r="T1021" s="4">
        <v>0</v>
      </c>
      <c r="U1021" s="3">
        <v>156.429</v>
      </c>
      <c r="V1021" s="2">
        <f>salestable[[#This Row],[Sales]] * (1 - salestable[[#This Row],[Discount]])</f>
        <v>601.65</v>
      </c>
      <c r="W1021" s="2">
        <f>salestable[[#This Row],[Sales]] * salestable[[#This Row],[Discount]]</f>
        <v>0</v>
      </c>
      <c r="X1021">
        <f>YEAR(salestable[[#This Row],[Order Date]])</f>
        <v>2015</v>
      </c>
      <c r="Y1021" t="str">
        <f>TEXT(salestable[[#This Row],[Order Date]],"MMMM")</f>
        <v>July</v>
      </c>
      <c r="Z1021" t="str">
        <f>"Q"&amp;ROUNDUP(MONTH(salestable[[#This Row],[Order Date]])/3,0)</f>
        <v>Q3</v>
      </c>
      <c r="AA1021" t="str">
        <f>TEXT(salestable[[#This Row],[Order Date]], "ddd")</f>
        <v>Mon</v>
      </c>
    </row>
    <row r="1022" spans="1:27"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s="3">
        <v>3</v>
      </c>
      <c r="T1022" s="4">
        <v>0</v>
      </c>
      <c r="U1022" s="3">
        <v>8.8686000000000007</v>
      </c>
      <c r="V1022" s="2">
        <f>salestable[[#This Row],[Sales]] * (1 - salestable[[#This Row],[Discount]])</f>
        <v>22.74</v>
      </c>
      <c r="W1022" s="2">
        <f>salestable[[#This Row],[Sales]] * salestable[[#This Row],[Discount]]</f>
        <v>0</v>
      </c>
      <c r="X1022">
        <f>YEAR(salestable[[#This Row],[Order Date]])</f>
        <v>2015</v>
      </c>
      <c r="Y1022" t="str">
        <f>TEXT(salestable[[#This Row],[Order Date]],"MMMM")</f>
        <v>April</v>
      </c>
      <c r="Z1022" t="str">
        <f>"Q"&amp;ROUNDUP(MONTH(salestable[[#This Row],[Order Date]])/3,0)</f>
        <v>Q2</v>
      </c>
      <c r="AA1022" t="str">
        <f>TEXT(salestable[[#This Row],[Order Date]], "ddd")</f>
        <v>Mon</v>
      </c>
    </row>
    <row r="1023" spans="1:27"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s="3">
        <v>3</v>
      </c>
      <c r="T1023" s="4">
        <v>0</v>
      </c>
      <c r="U1023" s="3">
        <v>316.88249999999999</v>
      </c>
      <c r="V1023" s="2">
        <f>salestable[[#This Row],[Sales]] * (1 - salestable[[#This Row],[Discount]])</f>
        <v>1267.53</v>
      </c>
      <c r="W1023" s="2">
        <f>salestable[[#This Row],[Sales]] * salestable[[#This Row],[Discount]]</f>
        <v>0</v>
      </c>
      <c r="X1023">
        <f>YEAR(salestable[[#This Row],[Order Date]])</f>
        <v>2015</v>
      </c>
      <c r="Y1023" t="str">
        <f>TEXT(salestable[[#This Row],[Order Date]],"MMMM")</f>
        <v>April</v>
      </c>
      <c r="Z1023" t="str">
        <f>"Q"&amp;ROUNDUP(MONTH(salestable[[#This Row],[Order Date]])/3,0)</f>
        <v>Q2</v>
      </c>
      <c r="AA1023" t="str">
        <f>TEXT(salestable[[#This Row],[Order Date]], "ddd")</f>
        <v>Mon</v>
      </c>
    </row>
    <row r="1024" spans="1:27"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s="3">
        <v>8</v>
      </c>
      <c r="T1024" s="4">
        <v>0</v>
      </c>
      <c r="U1024" s="3">
        <v>648.56240000000003</v>
      </c>
      <c r="V1024" s="2">
        <f>salestable[[#This Row],[Sales]] * (1 - salestable[[#This Row],[Discount]])</f>
        <v>1379.92</v>
      </c>
      <c r="W1024" s="2">
        <f>salestable[[#This Row],[Sales]] * salestable[[#This Row],[Discount]]</f>
        <v>0</v>
      </c>
      <c r="X1024">
        <f>YEAR(salestable[[#This Row],[Order Date]])</f>
        <v>2015</v>
      </c>
      <c r="Y1024" t="str">
        <f>TEXT(salestable[[#This Row],[Order Date]],"MMMM")</f>
        <v>April</v>
      </c>
      <c r="Z1024" t="str">
        <f>"Q"&amp;ROUNDUP(MONTH(salestable[[#This Row],[Order Date]])/3,0)</f>
        <v>Q2</v>
      </c>
      <c r="AA1024" t="str">
        <f>TEXT(salestable[[#This Row],[Order Date]], "ddd")</f>
        <v>Mon</v>
      </c>
    </row>
    <row r="1025" spans="1:27"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s="3">
        <v>2</v>
      </c>
      <c r="T1025" s="4">
        <v>0.2</v>
      </c>
      <c r="U1025" s="3">
        <v>2.1728000000000001</v>
      </c>
      <c r="V1025" s="2">
        <f>salestable[[#This Row],[Sales]] * (1 - salestable[[#This Row],[Discount]])</f>
        <v>4.9664000000000001</v>
      </c>
      <c r="W1025" s="2">
        <f>salestable[[#This Row],[Sales]] * salestable[[#This Row],[Discount]]</f>
        <v>1.2416</v>
      </c>
      <c r="X1025">
        <f>YEAR(salestable[[#This Row],[Order Date]])</f>
        <v>2015</v>
      </c>
      <c r="Y1025" t="str">
        <f>TEXT(salestable[[#This Row],[Order Date]],"MMMM")</f>
        <v>June</v>
      </c>
      <c r="Z1025" t="str">
        <f>"Q"&amp;ROUNDUP(MONTH(salestable[[#This Row],[Order Date]])/3,0)</f>
        <v>Q2</v>
      </c>
      <c r="AA1025" t="str">
        <f>TEXT(salestable[[#This Row],[Order Date]], "ddd")</f>
        <v>Tue</v>
      </c>
    </row>
    <row r="1026" spans="1:27"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s="3">
        <v>2</v>
      </c>
      <c r="T1026" s="4">
        <v>0.2</v>
      </c>
      <c r="U1026" s="3">
        <v>4.2804000000000002</v>
      </c>
      <c r="V1026" s="2">
        <f>salestable[[#This Row],[Sales]] * (1 - salestable[[#This Row],[Discount]])</f>
        <v>9.4464000000000006</v>
      </c>
      <c r="W1026" s="2">
        <f>salestable[[#This Row],[Sales]] * salestable[[#This Row],[Discount]]</f>
        <v>2.3616000000000001</v>
      </c>
      <c r="X1026">
        <f>YEAR(salestable[[#This Row],[Order Date]])</f>
        <v>2017</v>
      </c>
      <c r="Y1026" t="str">
        <f>TEXT(salestable[[#This Row],[Order Date]],"MMMM")</f>
        <v>December</v>
      </c>
      <c r="Z1026" t="str">
        <f>"Q"&amp;ROUNDUP(MONTH(salestable[[#This Row],[Order Date]])/3,0)</f>
        <v>Q4</v>
      </c>
      <c r="AA1026" t="str">
        <f>TEXT(salestable[[#This Row],[Order Date]], "ddd")</f>
        <v>Sun</v>
      </c>
    </row>
    <row r="1027" spans="1:27"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s="3">
        <v>3</v>
      </c>
      <c r="T1027" s="4">
        <v>0.2</v>
      </c>
      <c r="U1027" s="3">
        <v>5.4432</v>
      </c>
      <c r="V1027" s="2">
        <f>salestable[[#This Row],[Sales]] * (1 - salestable[[#This Row],[Discount]])</f>
        <v>12.441600000000001</v>
      </c>
      <c r="W1027" s="2">
        <f>salestable[[#This Row],[Sales]] * salestable[[#This Row],[Discount]]</f>
        <v>3.1104000000000003</v>
      </c>
      <c r="X1027">
        <f>YEAR(salestable[[#This Row],[Order Date]])</f>
        <v>2016</v>
      </c>
      <c r="Y1027" t="str">
        <f>TEXT(salestable[[#This Row],[Order Date]],"MMMM")</f>
        <v>January</v>
      </c>
      <c r="Z1027" t="str">
        <f>"Q"&amp;ROUNDUP(MONTH(salestable[[#This Row],[Order Date]])/3,0)</f>
        <v>Q1</v>
      </c>
      <c r="AA1027" t="str">
        <f>TEXT(salestable[[#This Row],[Order Date]], "ddd")</f>
        <v>Mon</v>
      </c>
    </row>
    <row r="1028" spans="1:27"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s="3">
        <v>3</v>
      </c>
      <c r="T1028" s="4">
        <v>0.2</v>
      </c>
      <c r="U1028" s="3">
        <v>20.5764</v>
      </c>
      <c r="V1028" s="2">
        <f>salestable[[#This Row],[Sales]] * (1 - salestable[[#This Row],[Discount]])</f>
        <v>50.6496</v>
      </c>
      <c r="W1028" s="2">
        <f>salestable[[#This Row],[Sales]] * salestable[[#This Row],[Discount]]</f>
        <v>12.6624</v>
      </c>
      <c r="X1028">
        <f>YEAR(salestable[[#This Row],[Order Date]])</f>
        <v>2016</v>
      </c>
      <c r="Y1028" t="str">
        <f>TEXT(salestable[[#This Row],[Order Date]],"MMMM")</f>
        <v>January</v>
      </c>
      <c r="Z1028" t="str">
        <f>"Q"&amp;ROUNDUP(MONTH(salestable[[#This Row],[Order Date]])/3,0)</f>
        <v>Q1</v>
      </c>
      <c r="AA1028" t="str">
        <f>TEXT(salestable[[#This Row],[Order Date]], "ddd")</f>
        <v>Mon</v>
      </c>
    </row>
    <row r="1029" spans="1:27"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s="3">
        <v>2</v>
      </c>
      <c r="T1029" s="4">
        <v>0.4</v>
      </c>
      <c r="U1029" s="3">
        <v>-9.8724000000000007</v>
      </c>
      <c r="V1029" s="2">
        <f>salestable[[#This Row],[Sales]] * (1 - salestable[[#This Row],[Discount]])</f>
        <v>9.3527999999999984</v>
      </c>
      <c r="W1029" s="2">
        <f>salestable[[#This Row],[Sales]] * salestable[[#This Row],[Discount]]</f>
        <v>6.2351999999999999</v>
      </c>
      <c r="X1029">
        <f>YEAR(salestable[[#This Row],[Order Date]])</f>
        <v>2016</v>
      </c>
      <c r="Y1029" t="str">
        <f>TEXT(salestable[[#This Row],[Order Date]],"MMMM")</f>
        <v>January</v>
      </c>
      <c r="Z1029" t="str">
        <f>"Q"&amp;ROUNDUP(MONTH(salestable[[#This Row],[Order Date]])/3,0)</f>
        <v>Q1</v>
      </c>
      <c r="AA1029" t="str">
        <f>TEXT(salestable[[#This Row],[Order Date]], "ddd")</f>
        <v>Mon</v>
      </c>
    </row>
    <row r="1030" spans="1:27"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s="3">
        <v>5</v>
      </c>
      <c r="T1030" s="4">
        <v>0</v>
      </c>
      <c r="U1030" s="3">
        <v>83.284000000000006</v>
      </c>
      <c r="V1030" s="2">
        <f>salestable[[#This Row],[Sales]] * (1 - salestable[[#This Row],[Discount]])</f>
        <v>177.2</v>
      </c>
      <c r="W1030" s="2">
        <f>salestable[[#This Row],[Sales]] * salestable[[#This Row],[Discount]]</f>
        <v>0</v>
      </c>
      <c r="X1030">
        <f>YEAR(salestable[[#This Row],[Order Date]])</f>
        <v>2014</v>
      </c>
      <c r="Y1030" t="str">
        <f>TEXT(salestable[[#This Row],[Order Date]],"MMMM")</f>
        <v>July</v>
      </c>
      <c r="Z1030" t="str">
        <f>"Q"&amp;ROUNDUP(MONTH(salestable[[#This Row],[Order Date]])/3,0)</f>
        <v>Q3</v>
      </c>
      <c r="AA1030" t="str">
        <f>TEXT(salestable[[#This Row],[Order Date]], "ddd")</f>
        <v>Fri</v>
      </c>
    </row>
    <row r="1031" spans="1:27"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s="3">
        <v>3</v>
      </c>
      <c r="T1031" s="4">
        <v>0</v>
      </c>
      <c r="U1031" s="3">
        <v>57.411299999999997</v>
      </c>
      <c r="V1031" s="2">
        <f>salestable[[#This Row],[Sales]] * (1 - salestable[[#This Row],[Discount]])</f>
        <v>197.97</v>
      </c>
      <c r="W1031" s="2">
        <f>salestable[[#This Row],[Sales]] * salestable[[#This Row],[Discount]]</f>
        <v>0</v>
      </c>
      <c r="X1031">
        <f>YEAR(salestable[[#This Row],[Order Date]])</f>
        <v>2014</v>
      </c>
      <c r="Y1031" t="str">
        <f>TEXT(salestable[[#This Row],[Order Date]],"MMMM")</f>
        <v>July</v>
      </c>
      <c r="Z1031" t="str">
        <f>"Q"&amp;ROUNDUP(MONTH(salestable[[#This Row],[Order Date]])/3,0)</f>
        <v>Q3</v>
      </c>
      <c r="AA1031" t="str">
        <f>TEXT(salestable[[#This Row],[Order Date]], "ddd")</f>
        <v>Fri</v>
      </c>
    </row>
    <row r="1032" spans="1:27"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s="3">
        <v>3</v>
      </c>
      <c r="T1032" s="4">
        <v>0</v>
      </c>
      <c r="U1032" s="3">
        <v>213.73500000000001</v>
      </c>
      <c r="V1032" s="2">
        <f>salestable[[#This Row],[Sales]] * (1 - salestable[[#This Row],[Discount]])</f>
        <v>854.94</v>
      </c>
      <c r="W1032" s="2">
        <f>salestable[[#This Row],[Sales]] * salestable[[#This Row],[Discount]]</f>
        <v>0</v>
      </c>
      <c r="X1032">
        <f>YEAR(salestable[[#This Row],[Order Date]])</f>
        <v>2014</v>
      </c>
      <c r="Y1032" t="str">
        <f>TEXT(salestable[[#This Row],[Order Date]],"MMMM")</f>
        <v>July</v>
      </c>
      <c r="Z1032" t="str">
        <f>"Q"&amp;ROUNDUP(MONTH(salestable[[#This Row],[Order Date]])/3,0)</f>
        <v>Q3</v>
      </c>
      <c r="AA1032" t="str">
        <f>TEXT(salestable[[#This Row],[Order Date]], "ddd")</f>
        <v>Fri</v>
      </c>
    </row>
    <row r="1033" spans="1:27"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s="3">
        <v>9</v>
      </c>
      <c r="T1033" s="4">
        <v>0</v>
      </c>
      <c r="U1033" s="3">
        <v>52.126199999999997</v>
      </c>
      <c r="V1033" s="2">
        <f>salestable[[#This Row],[Sales]] * (1 - salestable[[#This Row],[Discount]])</f>
        <v>124.11</v>
      </c>
      <c r="W1033" s="2">
        <f>salestable[[#This Row],[Sales]] * salestable[[#This Row],[Discount]]</f>
        <v>0</v>
      </c>
      <c r="X1033">
        <f>YEAR(salestable[[#This Row],[Order Date]])</f>
        <v>2014</v>
      </c>
      <c r="Y1033" t="str">
        <f>TEXT(salestable[[#This Row],[Order Date]],"MMMM")</f>
        <v>July</v>
      </c>
      <c r="Z1033" t="str">
        <f>"Q"&amp;ROUNDUP(MONTH(salestable[[#This Row],[Order Date]])/3,0)</f>
        <v>Q3</v>
      </c>
      <c r="AA1033" t="str">
        <f>TEXT(salestable[[#This Row],[Order Date]], "ddd")</f>
        <v>Fri</v>
      </c>
    </row>
    <row r="1034" spans="1:27"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s="3">
        <v>5</v>
      </c>
      <c r="T1034" s="4">
        <v>0</v>
      </c>
      <c r="U1034" s="3">
        <v>7.056</v>
      </c>
      <c r="V1034" s="2">
        <f>salestable[[#This Row],[Sales]] * (1 - salestable[[#This Row],[Discount]])</f>
        <v>14.4</v>
      </c>
      <c r="W1034" s="2">
        <f>salestable[[#This Row],[Sales]] * salestable[[#This Row],[Discount]]</f>
        <v>0</v>
      </c>
      <c r="X1034">
        <f>YEAR(salestable[[#This Row],[Order Date]])</f>
        <v>2014</v>
      </c>
      <c r="Y1034" t="str">
        <f>TEXT(salestable[[#This Row],[Order Date]],"MMMM")</f>
        <v>July</v>
      </c>
      <c r="Z1034" t="str">
        <f>"Q"&amp;ROUNDUP(MONTH(salestable[[#This Row],[Order Date]])/3,0)</f>
        <v>Q3</v>
      </c>
      <c r="AA1034" t="str">
        <f>TEXT(salestable[[#This Row],[Order Date]], "ddd")</f>
        <v>Fri</v>
      </c>
    </row>
    <row r="1035" spans="1:27"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s="3">
        <v>3</v>
      </c>
      <c r="T1035" s="4">
        <v>0.2</v>
      </c>
      <c r="U1035" s="3">
        <v>5.1012000000000004</v>
      </c>
      <c r="V1035" s="2">
        <f>salestable[[#This Row],[Sales]] * (1 - salestable[[#This Row],[Discount]])</f>
        <v>12.556800000000001</v>
      </c>
      <c r="W1035" s="2">
        <f>salestable[[#This Row],[Sales]] * salestable[[#This Row],[Discount]]</f>
        <v>3.1392000000000002</v>
      </c>
      <c r="X1035">
        <f>YEAR(salestable[[#This Row],[Order Date]])</f>
        <v>2016</v>
      </c>
      <c r="Y1035" t="str">
        <f>TEXT(salestable[[#This Row],[Order Date]],"MMMM")</f>
        <v>November</v>
      </c>
      <c r="Z1035" t="str">
        <f>"Q"&amp;ROUNDUP(MONTH(salestable[[#This Row],[Order Date]])/3,0)</f>
        <v>Q4</v>
      </c>
      <c r="AA1035" t="str">
        <f>TEXT(salestable[[#This Row],[Order Date]], "ddd")</f>
        <v>Sun</v>
      </c>
    </row>
    <row r="1036" spans="1:27"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s="3">
        <v>2</v>
      </c>
      <c r="T1036" s="4">
        <v>0.7</v>
      </c>
      <c r="U1036" s="3">
        <v>-1.9272</v>
      </c>
      <c r="V1036" s="2">
        <f>salestable[[#This Row],[Sales]] * (1 - salestable[[#This Row],[Discount]])</f>
        <v>0.7884000000000001</v>
      </c>
      <c r="W1036" s="2">
        <f>salestable[[#This Row],[Sales]] * salestable[[#This Row],[Discount]]</f>
        <v>1.8395999999999999</v>
      </c>
      <c r="X1036">
        <f>YEAR(salestable[[#This Row],[Order Date]])</f>
        <v>2016</v>
      </c>
      <c r="Y1036" t="str">
        <f>TEXT(salestable[[#This Row],[Order Date]],"MMMM")</f>
        <v>November</v>
      </c>
      <c r="Z1036" t="str">
        <f>"Q"&amp;ROUNDUP(MONTH(salestable[[#This Row],[Order Date]])/3,0)</f>
        <v>Q4</v>
      </c>
      <c r="AA1036" t="str">
        <f>TEXT(salestable[[#This Row],[Order Date]], "ddd")</f>
        <v>Sun</v>
      </c>
    </row>
    <row r="1037" spans="1:27"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s="3">
        <v>3</v>
      </c>
      <c r="T1037" s="4">
        <v>0.7</v>
      </c>
      <c r="U1037" s="3">
        <v>-10.579800000000001</v>
      </c>
      <c r="V1037" s="2">
        <f>salestable[[#This Row],[Sales]] * (1 - salestable[[#This Row],[Discount]])</f>
        <v>4.3281000000000009</v>
      </c>
      <c r="W1037" s="2">
        <f>salestable[[#This Row],[Sales]] * salestable[[#This Row],[Discount]]</f>
        <v>10.098899999999999</v>
      </c>
      <c r="X1037">
        <f>YEAR(salestable[[#This Row],[Order Date]])</f>
        <v>2016</v>
      </c>
      <c r="Y1037" t="str">
        <f>TEXT(salestable[[#This Row],[Order Date]],"MMMM")</f>
        <v>November</v>
      </c>
      <c r="Z1037" t="str">
        <f>"Q"&amp;ROUNDUP(MONTH(salestable[[#This Row],[Order Date]])/3,0)</f>
        <v>Q4</v>
      </c>
      <c r="AA1037" t="str">
        <f>TEXT(salestable[[#This Row],[Order Date]], "ddd")</f>
        <v>Sun</v>
      </c>
    </row>
    <row r="1038" spans="1:27"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s="3">
        <v>2</v>
      </c>
      <c r="T1038" s="4">
        <v>0</v>
      </c>
      <c r="U1038" s="3">
        <v>8.6620000000000008</v>
      </c>
      <c r="V1038" s="2">
        <f>salestable[[#This Row],[Sales]] * (1 - salestable[[#This Row],[Discount]])</f>
        <v>86.62</v>
      </c>
      <c r="W1038" s="2">
        <f>salestable[[#This Row],[Sales]] * salestable[[#This Row],[Discount]]</f>
        <v>0</v>
      </c>
      <c r="X1038">
        <f>YEAR(salestable[[#This Row],[Order Date]])</f>
        <v>2016</v>
      </c>
      <c r="Y1038" t="str">
        <f>TEXT(salestable[[#This Row],[Order Date]],"MMMM")</f>
        <v>April</v>
      </c>
      <c r="Z1038" t="str">
        <f>"Q"&amp;ROUNDUP(MONTH(salestable[[#This Row],[Order Date]])/3,0)</f>
        <v>Q2</v>
      </c>
      <c r="AA1038" t="str">
        <f>TEXT(salestable[[#This Row],[Order Date]], "ddd")</f>
        <v>Fri</v>
      </c>
    </row>
    <row r="1039" spans="1:27"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s="3">
        <v>3</v>
      </c>
      <c r="T1039" s="4">
        <v>0.2</v>
      </c>
      <c r="U1039" s="3">
        <v>13.734</v>
      </c>
      <c r="V1039" s="2">
        <f>salestable[[#This Row],[Sales]] * (1 - salestable[[#This Row],[Discount]])</f>
        <v>29.299200000000003</v>
      </c>
      <c r="W1039" s="2">
        <f>salestable[[#This Row],[Sales]] * salestable[[#This Row],[Discount]]</f>
        <v>7.3248000000000006</v>
      </c>
      <c r="X1039">
        <f>YEAR(salestable[[#This Row],[Order Date]])</f>
        <v>2015</v>
      </c>
      <c r="Y1039" t="str">
        <f>TEXT(salestable[[#This Row],[Order Date]],"MMMM")</f>
        <v>June</v>
      </c>
      <c r="Z1039" t="str">
        <f>"Q"&amp;ROUNDUP(MONTH(salestable[[#This Row],[Order Date]])/3,0)</f>
        <v>Q2</v>
      </c>
      <c r="AA1039" t="str">
        <f>TEXT(salestable[[#This Row],[Order Date]], "ddd")</f>
        <v>Sat</v>
      </c>
    </row>
    <row r="1040" spans="1:27"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s="3">
        <v>7</v>
      </c>
      <c r="T1040" s="4">
        <v>0.2</v>
      </c>
      <c r="U1040" s="3">
        <v>2.6964000000000001</v>
      </c>
      <c r="V1040" s="2">
        <f>salestable[[#This Row],[Sales]] * (1 - salestable[[#This Row],[Discount]])</f>
        <v>19.174400000000002</v>
      </c>
      <c r="W1040" s="2">
        <f>salestable[[#This Row],[Sales]] * salestable[[#This Row],[Discount]]</f>
        <v>4.7936000000000005</v>
      </c>
      <c r="X1040">
        <f>YEAR(salestable[[#This Row],[Order Date]])</f>
        <v>2017</v>
      </c>
      <c r="Y1040" t="str">
        <f>TEXT(salestable[[#This Row],[Order Date]],"MMMM")</f>
        <v>November</v>
      </c>
      <c r="Z1040" t="str">
        <f>"Q"&amp;ROUNDUP(MONTH(salestable[[#This Row],[Order Date]])/3,0)</f>
        <v>Q4</v>
      </c>
      <c r="AA1040" t="str">
        <f>TEXT(salestable[[#This Row],[Order Date]], "ddd")</f>
        <v>Mon</v>
      </c>
    </row>
    <row r="1041" spans="1:27"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s="3">
        <v>3</v>
      </c>
      <c r="T1041" s="4">
        <v>0.2</v>
      </c>
      <c r="U1041" s="3">
        <v>1.7955000000000001</v>
      </c>
      <c r="V1041" s="2">
        <f>salestable[[#This Row],[Sales]] * (1 - salestable[[#This Row],[Discount]])</f>
        <v>22.982400000000002</v>
      </c>
      <c r="W1041" s="2">
        <f>salestable[[#This Row],[Sales]] * salestable[[#This Row],[Discount]]</f>
        <v>5.7456000000000005</v>
      </c>
      <c r="X1041">
        <f>YEAR(salestable[[#This Row],[Order Date]])</f>
        <v>2017</v>
      </c>
      <c r="Y1041" t="str">
        <f>TEXT(salestable[[#This Row],[Order Date]],"MMMM")</f>
        <v>November</v>
      </c>
      <c r="Z1041" t="str">
        <f>"Q"&amp;ROUNDUP(MONTH(salestable[[#This Row],[Order Date]])/3,0)</f>
        <v>Q4</v>
      </c>
      <c r="AA1041" t="str">
        <f>TEXT(salestable[[#This Row],[Order Date]], "ddd")</f>
        <v>Mon</v>
      </c>
    </row>
    <row r="1042" spans="1:27"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s="3">
        <v>4</v>
      </c>
      <c r="T1042" s="4">
        <v>0</v>
      </c>
      <c r="U1042" s="3">
        <v>146.40360000000001</v>
      </c>
      <c r="V1042" s="2">
        <f>salestable[[#This Row],[Sales]] * (1 - salestable[[#This Row],[Discount]])</f>
        <v>697.16</v>
      </c>
      <c r="W1042" s="2">
        <f>salestable[[#This Row],[Sales]] * salestable[[#This Row],[Discount]]</f>
        <v>0</v>
      </c>
      <c r="X1042">
        <f>YEAR(salestable[[#This Row],[Order Date]])</f>
        <v>2016</v>
      </c>
      <c r="Y1042" t="str">
        <f>TEXT(salestable[[#This Row],[Order Date]],"MMMM")</f>
        <v>March</v>
      </c>
      <c r="Z1042" t="str">
        <f>"Q"&amp;ROUNDUP(MONTH(salestable[[#This Row],[Order Date]])/3,0)</f>
        <v>Q1</v>
      </c>
      <c r="AA1042" t="str">
        <f>TEXT(salestable[[#This Row],[Order Date]], "ddd")</f>
        <v>Sun</v>
      </c>
    </row>
    <row r="1043" spans="1:27"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s="3">
        <v>2</v>
      </c>
      <c r="T1043" s="4">
        <v>0</v>
      </c>
      <c r="U1043" s="3">
        <v>11.151</v>
      </c>
      <c r="V1043" s="2">
        <f>salestable[[#This Row],[Sales]] * (1 - salestable[[#This Row],[Discount]])</f>
        <v>31.86</v>
      </c>
      <c r="W1043" s="2">
        <f>salestable[[#This Row],[Sales]] * salestable[[#This Row],[Discount]]</f>
        <v>0</v>
      </c>
      <c r="X1043">
        <f>YEAR(salestable[[#This Row],[Order Date]])</f>
        <v>2016</v>
      </c>
      <c r="Y1043" t="str">
        <f>TEXT(salestable[[#This Row],[Order Date]],"MMMM")</f>
        <v>September</v>
      </c>
      <c r="Z1043" t="str">
        <f>"Q"&amp;ROUNDUP(MONTH(salestable[[#This Row],[Order Date]])/3,0)</f>
        <v>Q3</v>
      </c>
      <c r="AA1043" t="str">
        <f>TEXT(salestable[[#This Row],[Order Date]], "ddd")</f>
        <v>Tue</v>
      </c>
    </row>
    <row r="1044" spans="1:27"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s="3">
        <v>3</v>
      </c>
      <c r="T1044" s="4">
        <v>0.2</v>
      </c>
      <c r="U1044" s="3">
        <v>90.293999999999997</v>
      </c>
      <c r="V1044" s="2">
        <f>salestable[[#This Row],[Sales]] * (1 - salestable[[#This Row],[Discount]])</f>
        <v>577.88160000000005</v>
      </c>
      <c r="W1044" s="2">
        <f>salestable[[#This Row],[Sales]] * salestable[[#This Row],[Discount]]</f>
        <v>144.47040000000001</v>
      </c>
      <c r="X1044">
        <f>YEAR(salestable[[#This Row],[Order Date]])</f>
        <v>2016</v>
      </c>
      <c r="Y1044" t="str">
        <f>TEXT(salestable[[#This Row],[Order Date]],"MMMM")</f>
        <v>September</v>
      </c>
      <c r="Z1044" t="str">
        <f>"Q"&amp;ROUNDUP(MONTH(salestable[[#This Row],[Order Date]])/3,0)</f>
        <v>Q3</v>
      </c>
      <c r="AA1044" t="str">
        <f>TEXT(salestable[[#This Row],[Order Date]], "ddd")</f>
        <v>Tue</v>
      </c>
    </row>
    <row r="1045" spans="1:27"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s="3">
        <v>5</v>
      </c>
      <c r="T1045" s="4">
        <v>0.2</v>
      </c>
      <c r="U1045" s="3">
        <v>2.9834999999999998</v>
      </c>
      <c r="V1045" s="2">
        <f>salestable[[#This Row],[Sales]] * (1 - salestable[[#This Row],[Discount]])</f>
        <v>7.0720000000000001</v>
      </c>
      <c r="W1045" s="2">
        <f>salestable[[#This Row],[Sales]] * salestable[[#This Row],[Discount]]</f>
        <v>1.768</v>
      </c>
      <c r="X1045">
        <f>YEAR(salestable[[#This Row],[Order Date]])</f>
        <v>2017</v>
      </c>
      <c r="Y1045" t="str">
        <f>TEXT(salestable[[#This Row],[Order Date]],"MMMM")</f>
        <v>July</v>
      </c>
      <c r="Z1045" t="str">
        <f>"Q"&amp;ROUNDUP(MONTH(salestable[[#This Row],[Order Date]])/3,0)</f>
        <v>Q3</v>
      </c>
      <c r="AA1045" t="str">
        <f>TEXT(salestable[[#This Row],[Order Date]], "ddd")</f>
        <v>Sun</v>
      </c>
    </row>
    <row r="1046" spans="1:27"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s="3">
        <v>9</v>
      </c>
      <c r="T1046" s="4">
        <v>0.8</v>
      </c>
      <c r="U1046" s="3">
        <v>-146.16</v>
      </c>
      <c r="V1046" s="2">
        <f>salestable[[#This Row],[Sales]] * (1 - salestable[[#This Row],[Discount]])</f>
        <v>11.692799999999997</v>
      </c>
      <c r="W1046" s="2">
        <f>salestable[[#This Row],[Sales]] * salestable[[#This Row],[Discount]]</f>
        <v>46.7712</v>
      </c>
      <c r="X1046">
        <f>YEAR(salestable[[#This Row],[Order Date]])</f>
        <v>2017</v>
      </c>
      <c r="Y1046" t="str">
        <f>TEXT(salestable[[#This Row],[Order Date]],"MMMM")</f>
        <v>July</v>
      </c>
      <c r="Z1046" t="str">
        <f>"Q"&amp;ROUNDUP(MONTH(salestable[[#This Row],[Order Date]])/3,0)</f>
        <v>Q3</v>
      </c>
      <c r="AA1046" t="str">
        <f>TEXT(salestable[[#This Row],[Order Date]], "ddd")</f>
        <v>Sun</v>
      </c>
    </row>
    <row r="1047" spans="1:27"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s="3">
        <v>14</v>
      </c>
      <c r="T1047" s="4">
        <v>0.3</v>
      </c>
      <c r="U1047" s="3">
        <v>-18.186</v>
      </c>
      <c r="V1047" s="2">
        <f>salestable[[#This Row],[Sales]] * (1 - salestable[[#This Row],[Discount]])</f>
        <v>178.22280000000001</v>
      </c>
      <c r="W1047" s="2">
        <f>salestable[[#This Row],[Sales]] * salestable[[#This Row],[Discount]]</f>
        <v>76.381200000000007</v>
      </c>
      <c r="X1047">
        <f>YEAR(salestable[[#This Row],[Order Date]])</f>
        <v>2017</v>
      </c>
      <c r="Y1047" t="str">
        <f>TEXT(salestable[[#This Row],[Order Date]],"MMMM")</f>
        <v>October</v>
      </c>
      <c r="Z1047" t="str">
        <f>"Q"&amp;ROUNDUP(MONTH(salestable[[#This Row],[Order Date]])/3,0)</f>
        <v>Q4</v>
      </c>
      <c r="AA1047" t="str">
        <f>TEXT(salestable[[#This Row],[Order Date]], "ddd")</f>
        <v>Thu</v>
      </c>
    </row>
    <row r="1048" spans="1:27"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s="3">
        <v>5</v>
      </c>
      <c r="T1048" s="4">
        <v>0.2</v>
      </c>
      <c r="U1048" s="3">
        <v>85.247500000000002</v>
      </c>
      <c r="V1048" s="2">
        <f>salestable[[#This Row],[Sales]] * (1 - salestable[[#This Row],[Discount]])</f>
        <v>1091.1680000000001</v>
      </c>
      <c r="W1048" s="2">
        <f>salestable[[#This Row],[Sales]] * salestable[[#This Row],[Discount]]</f>
        <v>272.79200000000003</v>
      </c>
      <c r="X1048">
        <f>YEAR(salestable[[#This Row],[Order Date]])</f>
        <v>2016</v>
      </c>
      <c r="Y1048" t="str">
        <f>TEXT(salestable[[#This Row],[Order Date]],"MMMM")</f>
        <v>March</v>
      </c>
      <c r="Z1048" t="str">
        <f>"Q"&amp;ROUNDUP(MONTH(salestable[[#This Row],[Order Date]])/3,0)</f>
        <v>Q1</v>
      </c>
      <c r="AA1048" t="str">
        <f>TEXT(salestable[[#This Row],[Order Date]], "ddd")</f>
        <v>Tue</v>
      </c>
    </row>
    <row r="1049" spans="1:27"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s="3">
        <v>3</v>
      </c>
      <c r="T1049" s="4">
        <v>0.2</v>
      </c>
      <c r="U1049" s="3">
        <v>-3.8384999999999998</v>
      </c>
      <c r="V1049" s="2">
        <f>salestable[[#This Row],[Sales]] * (1 - salestable[[#This Row],[Discount]])</f>
        <v>81.888000000000005</v>
      </c>
      <c r="W1049" s="2">
        <f>salestable[[#This Row],[Sales]] * salestable[[#This Row],[Discount]]</f>
        <v>20.472000000000001</v>
      </c>
      <c r="X1049">
        <f>YEAR(salestable[[#This Row],[Order Date]])</f>
        <v>2016</v>
      </c>
      <c r="Y1049" t="str">
        <f>TEXT(salestable[[#This Row],[Order Date]],"MMMM")</f>
        <v>March</v>
      </c>
      <c r="Z1049" t="str">
        <f>"Q"&amp;ROUNDUP(MONTH(salestable[[#This Row],[Order Date]])/3,0)</f>
        <v>Q1</v>
      </c>
      <c r="AA1049" t="str">
        <f>TEXT(salestable[[#This Row],[Order Date]], "ddd")</f>
        <v>Tue</v>
      </c>
    </row>
    <row r="1050" spans="1:27"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s="3">
        <v>12</v>
      </c>
      <c r="T1050" s="4">
        <v>0.2</v>
      </c>
      <c r="U1050" s="3">
        <v>125.2692</v>
      </c>
      <c r="V1050" s="2">
        <f>salestable[[#This Row],[Sales]] * (1 - salestable[[#This Row],[Discount]])</f>
        <v>890.80319999999995</v>
      </c>
      <c r="W1050" s="2">
        <f>salestable[[#This Row],[Sales]] * salestable[[#This Row],[Discount]]</f>
        <v>222.70079999999999</v>
      </c>
      <c r="X1050">
        <f>YEAR(salestable[[#This Row],[Order Date]])</f>
        <v>2014</v>
      </c>
      <c r="Y1050" t="str">
        <f>TEXT(salestable[[#This Row],[Order Date]],"MMMM")</f>
        <v>May</v>
      </c>
      <c r="Z1050" t="str">
        <f>"Q"&amp;ROUNDUP(MONTH(salestable[[#This Row],[Order Date]])/3,0)</f>
        <v>Q2</v>
      </c>
      <c r="AA1050" t="str">
        <f>TEXT(salestable[[#This Row],[Order Date]], "ddd")</f>
        <v>Tue</v>
      </c>
    </row>
    <row r="1051" spans="1:27"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s="3">
        <v>1</v>
      </c>
      <c r="T1051" s="4">
        <v>0</v>
      </c>
      <c r="U1051" s="3">
        <v>37.996200000000002</v>
      </c>
      <c r="V1051" s="2">
        <f>salestable[[#This Row],[Sales]] * (1 - salestable[[#This Row],[Discount]])</f>
        <v>99.99</v>
      </c>
      <c r="W1051" s="2">
        <f>salestable[[#This Row],[Sales]] * salestable[[#This Row],[Discount]]</f>
        <v>0</v>
      </c>
      <c r="X1051">
        <f>YEAR(salestable[[#This Row],[Order Date]])</f>
        <v>2014</v>
      </c>
      <c r="Y1051" t="str">
        <f>TEXT(salestable[[#This Row],[Order Date]],"MMMM")</f>
        <v>May</v>
      </c>
      <c r="Z1051" t="str">
        <f>"Q"&amp;ROUNDUP(MONTH(salestable[[#This Row],[Order Date]])/3,0)</f>
        <v>Q2</v>
      </c>
      <c r="AA1051" t="str">
        <f>TEXT(salestable[[#This Row],[Order Date]], "ddd")</f>
        <v>Tue</v>
      </c>
    </row>
    <row r="1052" spans="1:27"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s="3">
        <v>2</v>
      </c>
      <c r="T1052" s="4">
        <v>0.2</v>
      </c>
      <c r="U1052" s="3">
        <v>-29.481200000000001</v>
      </c>
      <c r="V1052" s="2">
        <f>salestable[[#This Row],[Sales]] * (1 - salestable[[#This Row],[Discount]])</f>
        <v>134.77119999999999</v>
      </c>
      <c r="W1052" s="2">
        <f>salestable[[#This Row],[Sales]] * salestable[[#This Row],[Discount]]</f>
        <v>33.692799999999998</v>
      </c>
      <c r="X1052">
        <f>YEAR(salestable[[#This Row],[Order Date]])</f>
        <v>2015</v>
      </c>
      <c r="Y1052" t="str">
        <f>TEXT(salestable[[#This Row],[Order Date]],"MMMM")</f>
        <v>July</v>
      </c>
      <c r="Z1052" t="str">
        <f>"Q"&amp;ROUNDUP(MONTH(salestable[[#This Row],[Order Date]])/3,0)</f>
        <v>Q3</v>
      </c>
      <c r="AA1052" t="str">
        <f>TEXT(salestable[[#This Row],[Order Date]], "ddd")</f>
        <v>Fri</v>
      </c>
    </row>
    <row r="1053" spans="1:27"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s="3">
        <v>2</v>
      </c>
      <c r="T1053" s="4">
        <v>0.2</v>
      </c>
      <c r="U1053" s="3">
        <v>2.4359999999999999</v>
      </c>
      <c r="V1053" s="2">
        <f>salestable[[#This Row],[Sales]] * (1 - salestable[[#This Row],[Discount]])</f>
        <v>5.3760000000000003</v>
      </c>
      <c r="W1053" s="2">
        <f>salestable[[#This Row],[Sales]] * salestable[[#This Row],[Discount]]</f>
        <v>1.3440000000000001</v>
      </c>
      <c r="X1053">
        <f>YEAR(salestable[[#This Row],[Order Date]])</f>
        <v>2015</v>
      </c>
      <c r="Y1053" t="str">
        <f>TEXT(salestable[[#This Row],[Order Date]],"MMMM")</f>
        <v>July</v>
      </c>
      <c r="Z1053" t="str">
        <f>"Q"&amp;ROUNDUP(MONTH(salestable[[#This Row],[Order Date]])/3,0)</f>
        <v>Q3</v>
      </c>
      <c r="AA1053" t="str">
        <f>TEXT(salestable[[#This Row],[Order Date]], "ddd")</f>
        <v>Fri</v>
      </c>
    </row>
    <row r="1054" spans="1:27"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s="3">
        <v>9</v>
      </c>
      <c r="T1054" s="4">
        <v>0.2</v>
      </c>
      <c r="U1054" s="3">
        <v>56.577599999999997</v>
      </c>
      <c r="V1054" s="2">
        <f>salestable[[#This Row],[Sales]] * (1 - salestable[[#This Row],[Discount]])</f>
        <v>226.31039999999999</v>
      </c>
      <c r="W1054" s="2">
        <f>salestable[[#This Row],[Sales]] * salestable[[#This Row],[Discount]]</f>
        <v>56.577599999999997</v>
      </c>
      <c r="X1054">
        <f>YEAR(salestable[[#This Row],[Order Date]])</f>
        <v>2015</v>
      </c>
      <c r="Y1054" t="str">
        <f>TEXT(salestable[[#This Row],[Order Date]],"MMMM")</f>
        <v>July</v>
      </c>
      <c r="Z1054" t="str">
        <f>"Q"&amp;ROUNDUP(MONTH(salestable[[#This Row],[Order Date]])/3,0)</f>
        <v>Q3</v>
      </c>
      <c r="AA1054" t="str">
        <f>TEXT(salestable[[#This Row],[Order Date]], "ddd")</f>
        <v>Fri</v>
      </c>
    </row>
    <row r="1055" spans="1:27"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s="3">
        <v>2</v>
      </c>
      <c r="T1055" s="4">
        <v>0</v>
      </c>
      <c r="U1055" s="3">
        <v>4.3524000000000003</v>
      </c>
      <c r="V1055" s="2">
        <f>salestable[[#This Row],[Sales]] * (1 - salestable[[#This Row],[Discount]])</f>
        <v>11.16</v>
      </c>
      <c r="W1055" s="2">
        <f>salestable[[#This Row],[Sales]] * salestable[[#This Row],[Discount]]</f>
        <v>0</v>
      </c>
      <c r="X1055">
        <f>YEAR(salestable[[#This Row],[Order Date]])</f>
        <v>2015</v>
      </c>
      <c r="Y1055" t="str">
        <f>TEXT(salestable[[#This Row],[Order Date]],"MMMM")</f>
        <v>April</v>
      </c>
      <c r="Z1055" t="str">
        <f>"Q"&amp;ROUNDUP(MONTH(salestable[[#This Row],[Order Date]])/3,0)</f>
        <v>Q2</v>
      </c>
      <c r="AA1055" t="str">
        <f>TEXT(salestable[[#This Row],[Order Date]], "ddd")</f>
        <v>Sat</v>
      </c>
    </row>
    <row r="1056" spans="1:27"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s="3">
        <v>2</v>
      </c>
      <c r="T1056" s="4">
        <v>0</v>
      </c>
      <c r="U1056" s="3">
        <v>22.763999999999999</v>
      </c>
      <c r="V1056" s="2">
        <f>salestable[[#This Row],[Sales]] * (1 - salestable[[#This Row],[Discount]])</f>
        <v>108.4</v>
      </c>
      <c r="W1056" s="2">
        <f>salestable[[#This Row],[Sales]] * salestable[[#This Row],[Discount]]</f>
        <v>0</v>
      </c>
      <c r="X1056">
        <f>YEAR(salestable[[#This Row],[Order Date]])</f>
        <v>2015</v>
      </c>
      <c r="Y1056" t="str">
        <f>TEXT(salestable[[#This Row],[Order Date]],"MMMM")</f>
        <v>April</v>
      </c>
      <c r="Z1056" t="str">
        <f>"Q"&amp;ROUNDUP(MONTH(salestable[[#This Row],[Order Date]])/3,0)</f>
        <v>Q2</v>
      </c>
      <c r="AA1056" t="str">
        <f>TEXT(salestable[[#This Row],[Order Date]], "ddd")</f>
        <v>Sat</v>
      </c>
    </row>
    <row r="1057" spans="1:27"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s="3">
        <v>3</v>
      </c>
      <c r="T1057" s="4">
        <v>0.2</v>
      </c>
      <c r="U1057" s="3">
        <v>27.7911</v>
      </c>
      <c r="V1057" s="2">
        <f>salestable[[#This Row],[Sales]] * (1 - salestable[[#This Row],[Discount]])</f>
        <v>65.875199999999992</v>
      </c>
      <c r="W1057" s="2">
        <f>salestable[[#This Row],[Sales]] * salestable[[#This Row],[Discount]]</f>
        <v>16.468799999999998</v>
      </c>
      <c r="X1057">
        <f>YEAR(salestable[[#This Row],[Order Date]])</f>
        <v>2015</v>
      </c>
      <c r="Y1057" t="str">
        <f>TEXT(salestable[[#This Row],[Order Date]],"MMMM")</f>
        <v>April</v>
      </c>
      <c r="Z1057" t="str">
        <f>"Q"&amp;ROUNDUP(MONTH(salestable[[#This Row],[Order Date]])/3,0)</f>
        <v>Q2</v>
      </c>
      <c r="AA1057" t="str">
        <f>TEXT(salestable[[#This Row],[Order Date]], "ddd")</f>
        <v>Sat</v>
      </c>
    </row>
    <row r="1058" spans="1:27"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s="3">
        <v>4</v>
      </c>
      <c r="T1058" s="4">
        <v>0.2</v>
      </c>
      <c r="U1058" s="3">
        <v>3.2944</v>
      </c>
      <c r="V1058" s="2">
        <f>salestable[[#This Row],[Sales]] * (1 - salestable[[#This Row],[Discount]])</f>
        <v>7.2703999999999995</v>
      </c>
      <c r="W1058" s="2">
        <f>salestable[[#This Row],[Sales]] * salestable[[#This Row],[Discount]]</f>
        <v>1.8175999999999999</v>
      </c>
      <c r="X1058">
        <f>YEAR(salestable[[#This Row],[Order Date]])</f>
        <v>2015</v>
      </c>
      <c r="Y1058" t="str">
        <f>TEXT(salestable[[#This Row],[Order Date]],"MMMM")</f>
        <v>April</v>
      </c>
      <c r="Z1058" t="str">
        <f>"Q"&amp;ROUNDUP(MONTH(salestable[[#This Row],[Order Date]])/3,0)</f>
        <v>Q2</v>
      </c>
      <c r="AA1058" t="str">
        <f>TEXT(salestable[[#This Row],[Order Date]], "ddd")</f>
        <v>Sat</v>
      </c>
    </row>
    <row r="1059" spans="1:27"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s="3">
        <v>4</v>
      </c>
      <c r="T1059" s="4">
        <v>0.2</v>
      </c>
      <c r="U1059" s="3">
        <v>7.2267999999999999</v>
      </c>
      <c r="V1059" s="2">
        <f>salestable[[#This Row],[Sales]] * (1 - salestable[[#This Row],[Discount]])</f>
        <v>15.9488</v>
      </c>
      <c r="W1059" s="2">
        <f>salestable[[#This Row],[Sales]] * salestable[[#This Row],[Discount]]</f>
        <v>3.9872000000000001</v>
      </c>
      <c r="X1059">
        <f>YEAR(salestable[[#This Row],[Order Date]])</f>
        <v>2017</v>
      </c>
      <c r="Y1059" t="str">
        <f>TEXT(salestable[[#This Row],[Order Date]],"MMMM")</f>
        <v>December</v>
      </c>
      <c r="Z1059" t="str">
        <f>"Q"&amp;ROUNDUP(MONTH(salestable[[#This Row],[Order Date]])/3,0)</f>
        <v>Q4</v>
      </c>
      <c r="AA1059" t="str">
        <f>TEXT(salestable[[#This Row],[Order Date]], "ddd")</f>
        <v>Sun</v>
      </c>
    </row>
    <row r="1060" spans="1:27"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s="3">
        <v>2</v>
      </c>
      <c r="T1060" s="4">
        <v>0.2</v>
      </c>
      <c r="U1060" s="3">
        <v>22.948799999999999</v>
      </c>
      <c r="V1060" s="2">
        <f>salestable[[#This Row],[Sales]] * (1 - salestable[[#This Row],[Discount]])</f>
        <v>52.4544</v>
      </c>
      <c r="W1060" s="2">
        <f>salestable[[#This Row],[Sales]] * salestable[[#This Row],[Discount]]</f>
        <v>13.1136</v>
      </c>
      <c r="X1060">
        <f>YEAR(salestable[[#This Row],[Order Date]])</f>
        <v>2017</v>
      </c>
      <c r="Y1060" t="str">
        <f>TEXT(salestable[[#This Row],[Order Date]],"MMMM")</f>
        <v>December</v>
      </c>
      <c r="Z1060" t="str">
        <f>"Q"&amp;ROUNDUP(MONTH(salestable[[#This Row],[Order Date]])/3,0)</f>
        <v>Q4</v>
      </c>
      <c r="AA1060" t="str">
        <f>TEXT(salestable[[#This Row],[Order Date]], "ddd")</f>
        <v>Sun</v>
      </c>
    </row>
    <row r="1061" spans="1:27"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s="3">
        <v>3</v>
      </c>
      <c r="T1061" s="4">
        <v>0.2</v>
      </c>
      <c r="U1061" s="3">
        <v>1.6008</v>
      </c>
      <c r="V1061" s="2">
        <f>salestable[[#This Row],[Sales]] * (1 - salestable[[#This Row],[Discount]])</f>
        <v>3.5328000000000004</v>
      </c>
      <c r="W1061" s="2">
        <f>salestable[[#This Row],[Sales]] * salestable[[#This Row],[Discount]]</f>
        <v>0.8832000000000001</v>
      </c>
      <c r="X1061">
        <f>YEAR(salestable[[#This Row],[Order Date]])</f>
        <v>2016</v>
      </c>
      <c r="Y1061" t="str">
        <f>TEXT(salestable[[#This Row],[Order Date]],"MMMM")</f>
        <v>November</v>
      </c>
      <c r="Z1061" t="str">
        <f>"Q"&amp;ROUNDUP(MONTH(salestable[[#This Row],[Order Date]])/3,0)</f>
        <v>Q4</v>
      </c>
      <c r="AA1061" t="str">
        <f>TEXT(salestable[[#This Row],[Order Date]], "ddd")</f>
        <v>Thu</v>
      </c>
    </row>
    <row r="1062" spans="1:27"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s="3">
        <v>2</v>
      </c>
      <c r="T1062" s="4">
        <v>0.3</v>
      </c>
      <c r="U1062" s="3">
        <v>-29.252400000000002</v>
      </c>
      <c r="V1062" s="2">
        <f>salestable[[#This Row],[Sales]] * (1 - salestable[[#This Row],[Discount]])</f>
        <v>75.440399999999997</v>
      </c>
      <c r="W1062" s="2">
        <f>salestable[[#This Row],[Sales]] * salestable[[#This Row],[Discount]]</f>
        <v>32.331600000000002</v>
      </c>
      <c r="X1062">
        <f>YEAR(salestable[[#This Row],[Order Date]])</f>
        <v>2015</v>
      </c>
      <c r="Y1062" t="str">
        <f>TEXT(salestable[[#This Row],[Order Date]],"MMMM")</f>
        <v>March</v>
      </c>
      <c r="Z1062" t="str">
        <f>"Q"&amp;ROUNDUP(MONTH(salestable[[#This Row],[Order Date]])/3,0)</f>
        <v>Q1</v>
      </c>
      <c r="AA1062" t="str">
        <f>TEXT(salestable[[#This Row],[Order Date]], "ddd")</f>
        <v>Mon</v>
      </c>
    </row>
    <row r="1063" spans="1:27"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s="3">
        <v>3</v>
      </c>
      <c r="T1063" s="4">
        <v>0.2</v>
      </c>
      <c r="U1063" s="3">
        <v>4.5216000000000003</v>
      </c>
      <c r="V1063" s="2">
        <f>salestable[[#This Row],[Sales]] * (1 - salestable[[#This Row],[Discount]])</f>
        <v>36.172800000000002</v>
      </c>
      <c r="W1063" s="2">
        <f>salestable[[#This Row],[Sales]] * salestable[[#This Row],[Discount]]</f>
        <v>9.0432000000000006</v>
      </c>
      <c r="X1063">
        <f>YEAR(salestable[[#This Row],[Order Date]])</f>
        <v>2015</v>
      </c>
      <c r="Y1063" t="str">
        <f>TEXT(salestable[[#This Row],[Order Date]],"MMMM")</f>
        <v>April</v>
      </c>
      <c r="Z1063" t="str">
        <f>"Q"&amp;ROUNDUP(MONTH(salestable[[#This Row],[Order Date]])/3,0)</f>
        <v>Q2</v>
      </c>
      <c r="AA1063" t="str">
        <f>TEXT(salestable[[#This Row],[Order Date]], "ddd")</f>
        <v>Thu</v>
      </c>
    </row>
    <row r="1064" spans="1:27"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s="3">
        <v>7</v>
      </c>
      <c r="T1064" s="4">
        <v>0.2</v>
      </c>
      <c r="U1064" s="3">
        <v>-2.2134</v>
      </c>
      <c r="V1064" s="2">
        <f>salestable[[#This Row],[Sales]] * (1 - salestable[[#This Row],[Discount]])</f>
        <v>8.3328000000000007</v>
      </c>
      <c r="W1064" s="2">
        <f>salestable[[#This Row],[Sales]] * salestable[[#This Row],[Discount]]</f>
        <v>2.0832000000000002</v>
      </c>
      <c r="X1064">
        <f>YEAR(salestable[[#This Row],[Order Date]])</f>
        <v>2015</v>
      </c>
      <c r="Y1064" t="str">
        <f>TEXT(salestable[[#This Row],[Order Date]],"MMMM")</f>
        <v>April</v>
      </c>
      <c r="Z1064" t="str">
        <f>"Q"&amp;ROUNDUP(MONTH(salestable[[#This Row],[Order Date]])/3,0)</f>
        <v>Q2</v>
      </c>
      <c r="AA1064" t="str">
        <f>TEXT(salestable[[#This Row],[Order Date]], "ddd")</f>
        <v>Thu</v>
      </c>
    </row>
    <row r="1065" spans="1:27"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s="3">
        <v>3</v>
      </c>
      <c r="T1065" s="4">
        <v>0.2</v>
      </c>
      <c r="U1065" s="3">
        <v>1.2791999999999999</v>
      </c>
      <c r="V1065" s="2">
        <f>salestable[[#This Row],[Sales]] * (1 - salestable[[#This Row],[Discount]])</f>
        <v>6.2976000000000001</v>
      </c>
      <c r="W1065" s="2">
        <f>salestable[[#This Row],[Sales]] * salestable[[#This Row],[Discount]]</f>
        <v>1.5744</v>
      </c>
      <c r="X1065">
        <f>YEAR(salestable[[#This Row],[Order Date]])</f>
        <v>2015</v>
      </c>
      <c r="Y1065" t="str">
        <f>TEXT(salestable[[#This Row],[Order Date]],"MMMM")</f>
        <v>April</v>
      </c>
      <c r="Z1065" t="str">
        <f>"Q"&amp;ROUNDUP(MONTH(salestable[[#This Row],[Order Date]])/3,0)</f>
        <v>Q2</v>
      </c>
      <c r="AA1065" t="str">
        <f>TEXT(salestable[[#This Row],[Order Date]], "ddd")</f>
        <v>Thu</v>
      </c>
    </row>
    <row r="1066" spans="1:27"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s="3">
        <v>3</v>
      </c>
      <c r="T1066" s="4">
        <v>0.4</v>
      </c>
      <c r="U1066" s="3">
        <v>-27.715800000000002</v>
      </c>
      <c r="V1066" s="2">
        <f>salestable[[#This Row],[Sales]] * (1 - salestable[[#This Row],[Discount]])</f>
        <v>71.269199999999998</v>
      </c>
      <c r="W1066" s="2">
        <f>salestable[[#This Row],[Sales]] * salestable[[#This Row],[Discount]]</f>
        <v>47.512799999999999</v>
      </c>
      <c r="X1066">
        <f>YEAR(salestable[[#This Row],[Order Date]])</f>
        <v>2015</v>
      </c>
      <c r="Y1066" t="str">
        <f>TEXT(salestable[[#This Row],[Order Date]],"MMMM")</f>
        <v>April</v>
      </c>
      <c r="Z1066" t="str">
        <f>"Q"&amp;ROUNDUP(MONTH(salestable[[#This Row],[Order Date]])/3,0)</f>
        <v>Q2</v>
      </c>
      <c r="AA1066" t="str">
        <f>TEXT(salestable[[#This Row],[Order Date]], "ddd")</f>
        <v>Thu</v>
      </c>
    </row>
    <row r="1067" spans="1:27"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s="3">
        <v>1</v>
      </c>
      <c r="T1067" s="4">
        <v>0.2</v>
      </c>
      <c r="U1067" s="3">
        <v>0.23530000000000001</v>
      </c>
      <c r="V1067" s="2">
        <f>salestable[[#This Row],[Sales]] * (1 - salestable[[#This Row],[Discount]])</f>
        <v>1.1584000000000001</v>
      </c>
      <c r="W1067" s="2">
        <f>salestable[[#This Row],[Sales]] * salestable[[#This Row],[Discount]]</f>
        <v>0.28960000000000002</v>
      </c>
      <c r="X1067">
        <f>YEAR(salestable[[#This Row],[Order Date]])</f>
        <v>2015</v>
      </c>
      <c r="Y1067" t="str">
        <f>TEXT(salestable[[#This Row],[Order Date]],"MMMM")</f>
        <v>April</v>
      </c>
      <c r="Z1067" t="str">
        <f>"Q"&amp;ROUNDUP(MONTH(salestable[[#This Row],[Order Date]])/3,0)</f>
        <v>Q2</v>
      </c>
      <c r="AA1067" t="str">
        <f>TEXT(salestable[[#This Row],[Order Date]], "ddd")</f>
        <v>Thu</v>
      </c>
    </row>
    <row r="1068" spans="1:27"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s="3">
        <v>5</v>
      </c>
      <c r="T1068" s="4">
        <v>0.7</v>
      </c>
      <c r="U1068" s="3">
        <v>-46.225000000000001</v>
      </c>
      <c r="V1068" s="2">
        <f>salestable[[#This Row],[Sales]] * (1 - salestable[[#This Row],[Discount]])</f>
        <v>16.641000000000002</v>
      </c>
      <c r="W1068" s="2">
        <f>salestable[[#This Row],[Sales]] * salestable[[#This Row],[Discount]]</f>
        <v>38.828999999999994</v>
      </c>
      <c r="X1068">
        <f>YEAR(salestable[[#This Row],[Order Date]])</f>
        <v>2015</v>
      </c>
      <c r="Y1068" t="str">
        <f>TEXT(salestable[[#This Row],[Order Date]],"MMMM")</f>
        <v>April</v>
      </c>
      <c r="Z1068" t="str">
        <f>"Q"&amp;ROUNDUP(MONTH(salestable[[#This Row],[Order Date]])/3,0)</f>
        <v>Q2</v>
      </c>
      <c r="AA1068" t="str">
        <f>TEXT(salestable[[#This Row],[Order Date]], "ddd")</f>
        <v>Thu</v>
      </c>
    </row>
    <row r="1069" spans="1:27"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s="3">
        <v>4</v>
      </c>
      <c r="T1069" s="4">
        <v>0.2</v>
      </c>
      <c r="U1069" s="3">
        <v>12.178000000000001</v>
      </c>
      <c r="V1069" s="2">
        <f>salestable[[#This Row],[Sales]] * (1 - salestable[[#This Row],[Discount]])</f>
        <v>155.87840000000003</v>
      </c>
      <c r="W1069" s="2">
        <f>salestable[[#This Row],[Sales]] * salestable[[#This Row],[Discount]]</f>
        <v>38.969600000000007</v>
      </c>
      <c r="X1069">
        <f>YEAR(salestable[[#This Row],[Order Date]])</f>
        <v>2016</v>
      </c>
      <c r="Y1069" t="str">
        <f>TEXT(salestable[[#This Row],[Order Date]],"MMMM")</f>
        <v>October</v>
      </c>
      <c r="Z1069" t="str">
        <f>"Q"&amp;ROUNDUP(MONTH(salestable[[#This Row],[Order Date]])/3,0)</f>
        <v>Q4</v>
      </c>
      <c r="AA1069" t="str">
        <f>TEXT(salestable[[#This Row],[Order Date]], "ddd")</f>
        <v>Sat</v>
      </c>
    </row>
    <row r="1070" spans="1:27"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s="3">
        <v>1</v>
      </c>
      <c r="T1070" s="4">
        <v>0.2</v>
      </c>
      <c r="U1070" s="3">
        <v>-0.3488</v>
      </c>
      <c r="V1070" s="2">
        <f>salestable[[#This Row],[Sales]] * (1 - salestable[[#This Row],[Discount]])</f>
        <v>1.3952</v>
      </c>
      <c r="W1070" s="2">
        <f>salestable[[#This Row],[Sales]] * salestable[[#This Row],[Discount]]</f>
        <v>0.3488</v>
      </c>
      <c r="X1070">
        <f>YEAR(salestable[[#This Row],[Order Date]])</f>
        <v>2017</v>
      </c>
      <c r="Y1070" t="str">
        <f>TEXT(salestable[[#This Row],[Order Date]],"MMMM")</f>
        <v>September</v>
      </c>
      <c r="Z1070" t="str">
        <f>"Q"&amp;ROUNDUP(MONTH(salestable[[#This Row],[Order Date]])/3,0)</f>
        <v>Q3</v>
      </c>
      <c r="AA1070" t="str">
        <f>TEXT(salestable[[#This Row],[Order Date]], "ddd")</f>
        <v>Thu</v>
      </c>
    </row>
    <row r="1071" spans="1:27"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s="3">
        <v>4</v>
      </c>
      <c r="T1071" s="4">
        <v>0.7</v>
      </c>
      <c r="U1071" s="3">
        <v>-18.462399999999999</v>
      </c>
      <c r="V1071" s="2">
        <f>salestable[[#This Row],[Sales]] * (1 - salestable[[#This Row],[Discount]])</f>
        <v>7.5528000000000004</v>
      </c>
      <c r="W1071" s="2">
        <f>salestable[[#This Row],[Sales]] * salestable[[#This Row],[Discount]]</f>
        <v>17.623199999999997</v>
      </c>
      <c r="X1071">
        <f>YEAR(salestable[[#This Row],[Order Date]])</f>
        <v>2015</v>
      </c>
      <c r="Y1071" t="str">
        <f>TEXT(salestable[[#This Row],[Order Date]],"MMMM")</f>
        <v>July</v>
      </c>
      <c r="Z1071" t="str">
        <f>"Q"&amp;ROUNDUP(MONTH(salestable[[#This Row],[Order Date]])/3,0)</f>
        <v>Q3</v>
      </c>
      <c r="AA1071" t="str">
        <f>TEXT(salestable[[#This Row],[Order Date]], "ddd")</f>
        <v>Sat</v>
      </c>
    </row>
    <row r="1072" spans="1:27"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s="3">
        <v>7</v>
      </c>
      <c r="T1072" s="4">
        <v>0</v>
      </c>
      <c r="U1072" s="3">
        <v>5.0595999999999997</v>
      </c>
      <c r="V1072" s="2">
        <f>salestable[[#This Row],[Sales]] * (1 - salestable[[#This Row],[Discount]])</f>
        <v>19.46</v>
      </c>
      <c r="W1072" s="2">
        <f>salestable[[#This Row],[Sales]] * salestable[[#This Row],[Discount]]</f>
        <v>0</v>
      </c>
      <c r="X1072">
        <f>YEAR(salestable[[#This Row],[Order Date]])</f>
        <v>2015</v>
      </c>
      <c r="Y1072" t="str">
        <f>TEXT(salestable[[#This Row],[Order Date]],"MMMM")</f>
        <v>November</v>
      </c>
      <c r="Z1072" t="str">
        <f>"Q"&amp;ROUNDUP(MONTH(salestable[[#This Row],[Order Date]])/3,0)</f>
        <v>Q4</v>
      </c>
      <c r="AA1072" t="str">
        <f>TEXT(salestable[[#This Row],[Order Date]], "ddd")</f>
        <v>Fri</v>
      </c>
    </row>
    <row r="1073" spans="1:27"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s="3">
        <v>3</v>
      </c>
      <c r="T1073" s="4">
        <v>0.2</v>
      </c>
      <c r="U1073" s="3">
        <v>9.9467999999999996</v>
      </c>
      <c r="V1073" s="2">
        <f>salestable[[#This Row],[Sales]] * (1 - salestable[[#This Row],[Discount]])</f>
        <v>23.577600000000004</v>
      </c>
      <c r="W1073" s="2">
        <f>salestable[[#This Row],[Sales]] * salestable[[#This Row],[Discount]]</f>
        <v>5.894400000000001</v>
      </c>
      <c r="X1073">
        <f>YEAR(salestable[[#This Row],[Order Date]])</f>
        <v>2016</v>
      </c>
      <c r="Y1073" t="str">
        <f>TEXT(salestable[[#This Row],[Order Date]],"MMMM")</f>
        <v>April</v>
      </c>
      <c r="Z1073" t="str">
        <f>"Q"&amp;ROUNDUP(MONTH(salestable[[#This Row],[Order Date]])/3,0)</f>
        <v>Q2</v>
      </c>
      <c r="AA1073" t="str">
        <f>TEXT(salestable[[#This Row],[Order Date]], "ddd")</f>
        <v>Thu</v>
      </c>
    </row>
    <row r="1074" spans="1:27"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s="3">
        <v>2</v>
      </c>
      <c r="T1074" s="4">
        <v>0.2</v>
      </c>
      <c r="U1074" s="3">
        <v>3.024</v>
      </c>
      <c r="V1074" s="2">
        <f>salestable[[#This Row],[Sales]] * (1 - salestable[[#This Row],[Discount]])</f>
        <v>6.9120000000000008</v>
      </c>
      <c r="W1074" s="2">
        <f>salestable[[#This Row],[Sales]] * salestable[[#This Row],[Discount]]</f>
        <v>1.7280000000000002</v>
      </c>
      <c r="X1074">
        <f>YEAR(salestable[[#This Row],[Order Date]])</f>
        <v>2017</v>
      </c>
      <c r="Y1074" t="str">
        <f>TEXT(salestable[[#This Row],[Order Date]],"MMMM")</f>
        <v>November</v>
      </c>
      <c r="Z1074" t="str">
        <f>"Q"&amp;ROUNDUP(MONTH(salestable[[#This Row],[Order Date]])/3,0)</f>
        <v>Q4</v>
      </c>
      <c r="AA1074" t="str">
        <f>TEXT(salestable[[#This Row],[Order Date]], "ddd")</f>
        <v>Tue</v>
      </c>
    </row>
    <row r="1075" spans="1:27"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s="3">
        <v>5</v>
      </c>
      <c r="T1075" s="4">
        <v>0.7</v>
      </c>
      <c r="U1075" s="3">
        <v>-4.5979999999999999</v>
      </c>
      <c r="V1075" s="2">
        <f>salestable[[#This Row],[Sales]] * (1 - salestable[[#This Row],[Discount]])</f>
        <v>1.8810000000000002</v>
      </c>
      <c r="W1075" s="2">
        <f>salestable[[#This Row],[Sales]] * salestable[[#This Row],[Discount]]</f>
        <v>4.3889999999999993</v>
      </c>
      <c r="X1075">
        <f>YEAR(salestable[[#This Row],[Order Date]])</f>
        <v>2016</v>
      </c>
      <c r="Y1075" t="str">
        <f>TEXT(salestable[[#This Row],[Order Date]],"MMMM")</f>
        <v>November</v>
      </c>
      <c r="Z1075" t="str">
        <f>"Q"&amp;ROUNDUP(MONTH(salestable[[#This Row],[Order Date]])/3,0)</f>
        <v>Q4</v>
      </c>
      <c r="AA1075" t="str">
        <f>TEXT(salestable[[#This Row],[Order Date]], "ddd")</f>
        <v>Sat</v>
      </c>
    </row>
    <row r="1076" spans="1:27"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s="3">
        <v>7</v>
      </c>
      <c r="T1076" s="4">
        <v>0.7</v>
      </c>
      <c r="U1076" s="3">
        <v>-3.3488000000000002</v>
      </c>
      <c r="V1076" s="2">
        <f>salestable[[#This Row],[Sales]] * (1 - salestable[[#This Row],[Discount]])</f>
        <v>1.3104000000000002</v>
      </c>
      <c r="W1076" s="2">
        <f>salestable[[#This Row],[Sales]] * salestable[[#This Row],[Discount]]</f>
        <v>3.0575999999999999</v>
      </c>
      <c r="X1076">
        <f>YEAR(salestable[[#This Row],[Order Date]])</f>
        <v>2016</v>
      </c>
      <c r="Y1076" t="str">
        <f>TEXT(salestable[[#This Row],[Order Date]],"MMMM")</f>
        <v>November</v>
      </c>
      <c r="Z1076" t="str">
        <f>"Q"&amp;ROUNDUP(MONTH(salestable[[#This Row],[Order Date]])/3,0)</f>
        <v>Q4</v>
      </c>
      <c r="AA1076" t="str">
        <f>TEXT(salestable[[#This Row],[Order Date]], "ddd")</f>
        <v>Sat</v>
      </c>
    </row>
    <row r="1077" spans="1:27"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s="3">
        <v>2</v>
      </c>
      <c r="T1077" s="4">
        <v>0.2</v>
      </c>
      <c r="U1077" s="3">
        <v>1.9990000000000001</v>
      </c>
      <c r="V1077" s="2">
        <f>salestable[[#This Row],[Sales]] * (1 - salestable[[#This Row],[Discount]])</f>
        <v>25.587200000000003</v>
      </c>
      <c r="W1077" s="2">
        <f>salestable[[#This Row],[Sales]] * salestable[[#This Row],[Discount]]</f>
        <v>6.3968000000000007</v>
      </c>
      <c r="X1077">
        <f>YEAR(salestable[[#This Row],[Order Date]])</f>
        <v>2016</v>
      </c>
      <c r="Y1077" t="str">
        <f>TEXT(salestable[[#This Row],[Order Date]],"MMMM")</f>
        <v>November</v>
      </c>
      <c r="Z1077" t="str">
        <f>"Q"&amp;ROUNDUP(MONTH(salestable[[#This Row],[Order Date]])/3,0)</f>
        <v>Q4</v>
      </c>
      <c r="AA1077" t="str">
        <f>TEXT(salestable[[#This Row],[Order Date]], "ddd")</f>
        <v>Sat</v>
      </c>
    </row>
    <row r="1078" spans="1:27"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s="3">
        <v>7</v>
      </c>
      <c r="T1078" s="4">
        <v>0</v>
      </c>
      <c r="U1078" s="3">
        <v>10.6288</v>
      </c>
      <c r="V1078" s="2">
        <f>salestable[[#This Row],[Sales]] * (1 - salestable[[#This Row],[Discount]])</f>
        <v>40.880000000000003</v>
      </c>
      <c r="W1078" s="2">
        <f>salestable[[#This Row],[Sales]] * salestable[[#This Row],[Discount]]</f>
        <v>0</v>
      </c>
      <c r="X1078">
        <f>YEAR(salestable[[#This Row],[Order Date]])</f>
        <v>2016</v>
      </c>
      <c r="Y1078" t="str">
        <f>TEXT(salestable[[#This Row],[Order Date]],"MMMM")</f>
        <v>September</v>
      </c>
      <c r="Z1078" t="str">
        <f>"Q"&amp;ROUNDUP(MONTH(salestable[[#This Row],[Order Date]])/3,0)</f>
        <v>Q3</v>
      </c>
      <c r="AA1078" t="str">
        <f>TEXT(salestable[[#This Row],[Order Date]], "ddd")</f>
        <v>Thu</v>
      </c>
    </row>
    <row r="1079" spans="1:27"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s="3">
        <v>2</v>
      </c>
      <c r="T1079" s="4">
        <v>0</v>
      </c>
      <c r="U1079" s="3">
        <v>33.588799999999999</v>
      </c>
      <c r="V1079" s="2">
        <f>salestable[[#This Row],[Sales]] * (1 - salestable[[#This Row],[Discount]])</f>
        <v>119.96</v>
      </c>
      <c r="W1079" s="2">
        <f>salestable[[#This Row],[Sales]] * salestable[[#This Row],[Discount]]</f>
        <v>0</v>
      </c>
      <c r="X1079">
        <f>YEAR(salestable[[#This Row],[Order Date]])</f>
        <v>2017</v>
      </c>
      <c r="Y1079" t="str">
        <f>TEXT(salestable[[#This Row],[Order Date]],"MMMM")</f>
        <v>September</v>
      </c>
      <c r="Z1079" t="str">
        <f>"Q"&amp;ROUNDUP(MONTH(salestable[[#This Row],[Order Date]])/3,0)</f>
        <v>Q3</v>
      </c>
      <c r="AA1079" t="str">
        <f>TEXT(salestable[[#This Row],[Order Date]], "ddd")</f>
        <v>Sat</v>
      </c>
    </row>
    <row r="1080" spans="1:27"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s="3">
        <v>3</v>
      </c>
      <c r="T1080" s="4">
        <v>0</v>
      </c>
      <c r="U1080" s="3">
        <v>8.4887999999999995</v>
      </c>
      <c r="V1080" s="2">
        <f>salestable[[#This Row],[Sales]] * (1 - salestable[[#This Row],[Discount]])</f>
        <v>31.44</v>
      </c>
      <c r="W1080" s="2">
        <f>salestable[[#This Row],[Sales]] * salestable[[#This Row],[Discount]]</f>
        <v>0</v>
      </c>
      <c r="X1080">
        <f>YEAR(salestable[[#This Row],[Order Date]])</f>
        <v>2017</v>
      </c>
      <c r="Y1080" t="str">
        <f>TEXT(salestable[[#This Row],[Order Date]],"MMMM")</f>
        <v>September</v>
      </c>
      <c r="Z1080" t="str">
        <f>"Q"&amp;ROUNDUP(MONTH(salestable[[#This Row],[Order Date]])/3,0)</f>
        <v>Q3</v>
      </c>
      <c r="AA1080" t="str">
        <f>TEXT(salestable[[#This Row],[Order Date]], "ddd")</f>
        <v>Sat</v>
      </c>
    </row>
    <row r="1081" spans="1:27"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s="3">
        <v>1</v>
      </c>
      <c r="T1081" s="4">
        <v>0.2</v>
      </c>
      <c r="U1081" s="3">
        <v>2.3220000000000001</v>
      </c>
      <c r="V1081" s="2">
        <f>salestable[[#This Row],[Sales]] * (1 - salestable[[#This Row],[Discount]])</f>
        <v>5.5040000000000004</v>
      </c>
      <c r="W1081" s="2">
        <f>salestable[[#This Row],[Sales]] * salestable[[#This Row],[Discount]]</f>
        <v>1.3760000000000001</v>
      </c>
      <c r="X1081">
        <f>YEAR(salestable[[#This Row],[Order Date]])</f>
        <v>2017</v>
      </c>
      <c r="Y1081" t="str">
        <f>TEXT(salestable[[#This Row],[Order Date]],"MMMM")</f>
        <v>September</v>
      </c>
      <c r="Z1081" t="str">
        <f>"Q"&amp;ROUNDUP(MONTH(salestable[[#This Row],[Order Date]])/3,0)</f>
        <v>Q3</v>
      </c>
      <c r="AA1081" t="str">
        <f>TEXT(salestable[[#This Row],[Order Date]], "ddd")</f>
        <v>Sat</v>
      </c>
    </row>
    <row r="1082" spans="1:27"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s="3">
        <v>4</v>
      </c>
      <c r="T1082" s="4">
        <v>0</v>
      </c>
      <c r="U1082" s="3">
        <v>9.3623999999999992</v>
      </c>
      <c r="V1082" s="2">
        <f>salestable[[#This Row],[Sales]] * (1 - salestable[[#This Row],[Discount]])</f>
        <v>19.920000000000002</v>
      </c>
      <c r="W1082" s="2">
        <f>salestable[[#This Row],[Sales]] * salestable[[#This Row],[Discount]]</f>
        <v>0</v>
      </c>
      <c r="X1082">
        <f>YEAR(salestable[[#This Row],[Order Date]])</f>
        <v>2015</v>
      </c>
      <c r="Y1082" t="str">
        <f>TEXT(salestable[[#This Row],[Order Date]],"MMMM")</f>
        <v>November</v>
      </c>
      <c r="Z1082" t="str">
        <f>"Q"&amp;ROUNDUP(MONTH(salestable[[#This Row],[Order Date]])/3,0)</f>
        <v>Q4</v>
      </c>
      <c r="AA1082" t="str">
        <f>TEXT(salestable[[#This Row],[Order Date]], "ddd")</f>
        <v>Sun</v>
      </c>
    </row>
    <row r="1083" spans="1:27"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s="3">
        <v>9</v>
      </c>
      <c r="T1083" s="4">
        <v>0</v>
      </c>
      <c r="U1083" s="3">
        <v>121.76009999999999</v>
      </c>
      <c r="V1083" s="2">
        <f>salestable[[#This Row],[Sales]] * (1 - salestable[[#This Row],[Discount]])</f>
        <v>1106.9100000000001</v>
      </c>
      <c r="W1083" s="2">
        <f>salestable[[#This Row],[Sales]] * salestable[[#This Row],[Discount]]</f>
        <v>0</v>
      </c>
      <c r="X1083">
        <f>YEAR(salestable[[#This Row],[Order Date]])</f>
        <v>2015</v>
      </c>
      <c r="Y1083" t="str">
        <f>TEXT(salestable[[#This Row],[Order Date]],"MMMM")</f>
        <v>November</v>
      </c>
      <c r="Z1083" t="str">
        <f>"Q"&amp;ROUNDUP(MONTH(salestable[[#This Row],[Order Date]])/3,0)</f>
        <v>Q4</v>
      </c>
      <c r="AA1083" t="str">
        <f>TEXT(salestable[[#This Row],[Order Date]], "ddd")</f>
        <v>Sun</v>
      </c>
    </row>
    <row r="1084" spans="1:27"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s="3">
        <v>8</v>
      </c>
      <c r="T1084" s="4">
        <v>0.4</v>
      </c>
      <c r="U1084" s="3">
        <v>-264.92079999999999</v>
      </c>
      <c r="V1084" s="2">
        <f>salestable[[#This Row],[Sales]] * (1 - salestable[[#This Row],[Discount]])</f>
        <v>501.95519999999999</v>
      </c>
      <c r="W1084" s="2">
        <f>salestable[[#This Row],[Sales]] * salestable[[#This Row],[Discount]]</f>
        <v>334.63679999999999</v>
      </c>
      <c r="X1084">
        <f>YEAR(salestable[[#This Row],[Order Date]])</f>
        <v>2016</v>
      </c>
      <c r="Y1084" t="str">
        <f>TEXT(salestable[[#This Row],[Order Date]],"MMMM")</f>
        <v>March</v>
      </c>
      <c r="Z1084" t="str">
        <f>"Q"&amp;ROUNDUP(MONTH(salestable[[#This Row],[Order Date]])/3,0)</f>
        <v>Q1</v>
      </c>
      <c r="AA1084" t="str">
        <f>TEXT(salestable[[#This Row],[Order Date]], "ddd")</f>
        <v>Tue</v>
      </c>
    </row>
    <row r="1085" spans="1:27"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s="3">
        <v>1</v>
      </c>
      <c r="T1085" s="4">
        <v>0</v>
      </c>
      <c r="U1085" s="3">
        <v>12.1348</v>
      </c>
      <c r="V1085" s="2">
        <f>salestable[[#This Row],[Sales]] * (1 - salestable[[#This Row],[Discount]])</f>
        <v>26.38</v>
      </c>
      <c r="W1085" s="2">
        <f>salestable[[#This Row],[Sales]] * salestable[[#This Row],[Discount]]</f>
        <v>0</v>
      </c>
      <c r="X1085">
        <f>YEAR(salestable[[#This Row],[Order Date]])</f>
        <v>2016</v>
      </c>
      <c r="Y1085" t="str">
        <f>TEXT(salestable[[#This Row],[Order Date]],"MMMM")</f>
        <v>March</v>
      </c>
      <c r="Z1085" t="str">
        <f>"Q"&amp;ROUNDUP(MONTH(salestable[[#This Row],[Order Date]])/3,0)</f>
        <v>Q1</v>
      </c>
      <c r="AA1085" t="str">
        <f>TEXT(salestable[[#This Row],[Order Date]], "ddd")</f>
        <v>Tue</v>
      </c>
    </row>
    <row r="1086" spans="1:27"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s="3">
        <v>2</v>
      </c>
      <c r="T1086" s="4">
        <v>0</v>
      </c>
      <c r="U1086" s="3">
        <v>105.24679999999999</v>
      </c>
      <c r="V1086" s="2">
        <f>salestable[[#This Row],[Sales]] * (1 - salestable[[#This Row],[Discount]])</f>
        <v>362.92</v>
      </c>
      <c r="W1086" s="2">
        <f>salestable[[#This Row],[Sales]] * salestable[[#This Row],[Discount]]</f>
        <v>0</v>
      </c>
      <c r="X1086">
        <f>YEAR(salestable[[#This Row],[Order Date]])</f>
        <v>2016</v>
      </c>
      <c r="Y1086" t="str">
        <f>TEXT(salestable[[#This Row],[Order Date]],"MMMM")</f>
        <v>March</v>
      </c>
      <c r="Z1086" t="str">
        <f>"Q"&amp;ROUNDUP(MONTH(salestable[[#This Row],[Order Date]])/3,0)</f>
        <v>Q1</v>
      </c>
      <c r="AA1086" t="str">
        <f>TEXT(salestable[[#This Row],[Order Date]], "ddd")</f>
        <v>Tue</v>
      </c>
    </row>
    <row r="1087" spans="1:27"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s="3">
        <v>7</v>
      </c>
      <c r="T1087" s="4">
        <v>0</v>
      </c>
      <c r="U1087" s="3">
        <v>2400.9657000000002</v>
      </c>
      <c r="V1087" s="2">
        <f>salestable[[#This Row],[Sales]] * (1 - salestable[[#This Row],[Discount]])</f>
        <v>4899.93</v>
      </c>
      <c r="W1087" s="2">
        <f>salestable[[#This Row],[Sales]] * salestable[[#This Row],[Discount]]</f>
        <v>0</v>
      </c>
      <c r="X1087">
        <f>YEAR(salestable[[#This Row],[Order Date]])</f>
        <v>2016</v>
      </c>
      <c r="Y1087" t="str">
        <f>TEXT(salestable[[#This Row],[Order Date]],"MMMM")</f>
        <v>March</v>
      </c>
      <c r="Z1087" t="str">
        <f>"Q"&amp;ROUNDUP(MONTH(salestable[[#This Row],[Order Date]])/3,0)</f>
        <v>Q1</v>
      </c>
      <c r="AA1087" t="str">
        <f>TEXT(salestable[[#This Row],[Order Date]], "ddd")</f>
        <v>Tue</v>
      </c>
    </row>
    <row r="1088" spans="1:27"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s="3">
        <v>1</v>
      </c>
      <c r="T1088" s="4">
        <v>0</v>
      </c>
      <c r="U1088" s="3">
        <v>3.1103999999999998</v>
      </c>
      <c r="V1088" s="2">
        <f>salestable[[#This Row],[Sales]] * (1 - salestable[[#This Row],[Discount]])</f>
        <v>6.48</v>
      </c>
      <c r="W1088" s="2">
        <f>salestable[[#This Row],[Sales]] * salestable[[#This Row],[Discount]]</f>
        <v>0</v>
      </c>
      <c r="X1088">
        <f>YEAR(salestable[[#This Row],[Order Date]])</f>
        <v>2016</v>
      </c>
      <c r="Y1088" t="str">
        <f>TEXT(salestable[[#This Row],[Order Date]],"MMMM")</f>
        <v>August</v>
      </c>
      <c r="Z1088" t="str">
        <f>"Q"&amp;ROUNDUP(MONTH(salestable[[#This Row],[Order Date]])/3,0)</f>
        <v>Q3</v>
      </c>
      <c r="AA1088" t="str">
        <f>TEXT(salestable[[#This Row],[Order Date]], "ddd")</f>
        <v>Fri</v>
      </c>
    </row>
    <row r="1089" spans="1:27"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s="3">
        <v>3</v>
      </c>
      <c r="T1089" s="4">
        <v>0.2</v>
      </c>
      <c r="U1089" s="3">
        <v>7.1976000000000004</v>
      </c>
      <c r="V1089" s="2">
        <f>salestable[[#This Row],[Sales]] * (1 - salestable[[#This Row],[Discount]])</f>
        <v>57.580800000000004</v>
      </c>
      <c r="W1089" s="2">
        <f>salestable[[#This Row],[Sales]] * salestable[[#This Row],[Discount]]</f>
        <v>14.395200000000001</v>
      </c>
      <c r="X1089">
        <f>YEAR(salestable[[#This Row],[Order Date]])</f>
        <v>2016</v>
      </c>
      <c r="Y1089" t="str">
        <f>TEXT(salestable[[#This Row],[Order Date]],"MMMM")</f>
        <v>August</v>
      </c>
      <c r="Z1089" t="str">
        <f>"Q"&amp;ROUNDUP(MONTH(salestable[[#This Row],[Order Date]])/3,0)</f>
        <v>Q3</v>
      </c>
      <c r="AA1089" t="str">
        <f>TEXT(salestable[[#This Row],[Order Date]], "ddd")</f>
        <v>Mon</v>
      </c>
    </row>
    <row r="1090" spans="1:27"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s="3">
        <v>1</v>
      </c>
      <c r="T1090" s="4">
        <v>0</v>
      </c>
      <c r="U1090" s="3">
        <v>1.512</v>
      </c>
      <c r="V1090" s="2">
        <f>salestable[[#This Row],[Sales]] * (1 - salestable[[#This Row],[Discount]])</f>
        <v>3.15</v>
      </c>
      <c r="W1090" s="2">
        <f>salestable[[#This Row],[Sales]] * salestable[[#This Row],[Discount]]</f>
        <v>0</v>
      </c>
      <c r="X1090">
        <f>YEAR(salestable[[#This Row],[Order Date]])</f>
        <v>2016</v>
      </c>
      <c r="Y1090" t="str">
        <f>TEXT(salestable[[#This Row],[Order Date]],"MMMM")</f>
        <v>August</v>
      </c>
      <c r="Z1090" t="str">
        <f>"Q"&amp;ROUNDUP(MONTH(salestable[[#This Row],[Order Date]])/3,0)</f>
        <v>Q3</v>
      </c>
      <c r="AA1090" t="str">
        <f>TEXT(salestable[[#This Row],[Order Date]], "ddd")</f>
        <v>Mon</v>
      </c>
    </row>
    <row r="1091" spans="1:27"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s="3">
        <v>2</v>
      </c>
      <c r="T1091" s="4">
        <v>0.2</v>
      </c>
      <c r="U1091" s="3">
        <v>1.9990000000000001</v>
      </c>
      <c r="V1091" s="2">
        <f>salestable[[#This Row],[Sales]] * (1 - salestable[[#This Row],[Discount]])</f>
        <v>25.587200000000003</v>
      </c>
      <c r="W1091" s="2">
        <f>salestable[[#This Row],[Sales]] * salestable[[#This Row],[Discount]]</f>
        <v>6.3968000000000007</v>
      </c>
      <c r="X1091">
        <f>YEAR(salestable[[#This Row],[Order Date]])</f>
        <v>2017</v>
      </c>
      <c r="Y1091" t="str">
        <f>TEXT(salestable[[#This Row],[Order Date]],"MMMM")</f>
        <v>June</v>
      </c>
      <c r="Z1091" t="str">
        <f>"Q"&amp;ROUNDUP(MONTH(salestable[[#This Row],[Order Date]])/3,0)</f>
        <v>Q2</v>
      </c>
      <c r="AA1091" t="str">
        <f>TEXT(salestable[[#This Row],[Order Date]], "ddd")</f>
        <v>Sun</v>
      </c>
    </row>
    <row r="1092" spans="1:27"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s="3">
        <v>2</v>
      </c>
      <c r="T1092" s="4">
        <v>0.2</v>
      </c>
      <c r="U1092" s="3">
        <v>25.194400000000002</v>
      </c>
      <c r="V1092" s="2">
        <f>salestable[[#This Row],[Sales]] * (1 - salestable[[#This Row],[Discount]])</f>
        <v>57.587199999999996</v>
      </c>
      <c r="W1092" s="2">
        <f>salestable[[#This Row],[Sales]] * salestable[[#This Row],[Discount]]</f>
        <v>14.396799999999999</v>
      </c>
      <c r="X1092">
        <f>YEAR(salestable[[#This Row],[Order Date]])</f>
        <v>2017</v>
      </c>
      <c r="Y1092" t="str">
        <f>TEXT(salestable[[#This Row],[Order Date]],"MMMM")</f>
        <v>June</v>
      </c>
      <c r="Z1092" t="str">
        <f>"Q"&amp;ROUNDUP(MONTH(salestable[[#This Row],[Order Date]])/3,0)</f>
        <v>Q2</v>
      </c>
      <c r="AA1092" t="str">
        <f>TEXT(salestable[[#This Row],[Order Date]], "ddd")</f>
        <v>Sun</v>
      </c>
    </row>
    <row r="1093" spans="1:27"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s="3">
        <v>9</v>
      </c>
      <c r="T1093" s="4">
        <v>0</v>
      </c>
      <c r="U1093" s="3">
        <v>33.642000000000003</v>
      </c>
      <c r="V1093" s="2">
        <f>salestable[[#This Row],[Sales]] * (1 - salestable[[#This Row],[Discount]])</f>
        <v>120.15</v>
      </c>
      <c r="W1093" s="2">
        <f>salestable[[#This Row],[Sales]] * salestable[[#This Row],[Discount]]</f>
        <v>0</v>
      </c>
      <c r="X1093">
        <f>YEAR(salestable[[#This Row],[Order Date]])</f>
        <v>2015</v>
      </c>
      <c r="Y1093" t="str">
        <f>TEXT(salestable[[#This Row],[Order Date]],"MMMM")</f>
        <v>December</v>
      </c>
      <c r="Z1093" t="str">
        <f>"Q"&amp;ROUNDUP(MONTH(salestable[[#This Row],[Order Date]])/3,0)</f>
        <v>Q4</v>
      </c>
      <c r="AA1093" t="str">
        <f>TEXT(salestable[[#This Row],[Order Date]], "ddd")</f>
        <v>Sun</v>
      </c>
    </row>
    <row r="1094" spans="1:27"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s="3">
        <v>2</v>
      </c>
      <c r="T1094" s="4">
        <v>0.2</v>
      </c>
      <c r="U1094" s="3">
        <v>19.178599999999999</v>
      </c>
      <c r="V1094" s="2">
        <f>salestable[[#This Row],[Sales]] * (1 - salestable[[#This Row],[Discount]])</f>
        <v>175.34720000000002</v>
      </c>
      <c r="W1094" s="2">
        <f>salestable[[#This Row],[Sales]] * salestable[[#This Row],[Discount]]</f>
        <v>43.836800000000004</v>
      </c>
      <c r="X1094">
        <f>YEAR(salestable[[#This Row],[Order Date]])</f>
        <v>2015</v>
      </c>
      <c r="Y1094" t="str">
        <f>TEXT(salestable[[#This Row],[Order Date]],"MMMM")</f>
        <v>December</v>
      </c>
      <c r="Z1094" t="str">
        <f>"Q"&amp;ROUNDUP(MONTH(salestable[[#This Row],[Order Date]])/3,0)</f>
        <v>Q4</v>
      </c>
      <c r="AA1094" t="str">
        <f>TEXT(salestable[[#This Row],[Order Date]], "ddd")</f>
        <v>Sun</v>
      </c>
    </row>
    <row r="1095" spans="1:27"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s="3">
        <v>5</v>
      </c>
      <c r="T1095" s="4">
        <v>0</v>
      </c>
      <c r="U1095" s="3">
        <v>14.161</v>
      </c>
      <c r="V1095" s="2">
        <f>salestable[[#This Row],[Sales]] * (1 - salestable[[#This Row],[Discount]])</f>
        <v>28.9</v>
      </c>
      <c r="W1095" s="2">
        <f>salestable[[#This Row],[Sales]] * salestable[[#This Row],[Discount]]</f>
        <v>0</v>
      </c>
      <c r="X1095">
        <f>YEAR(salestable[[#This Row],[Order Date]])</f>
        <v>2015</v>
      </c>
      <c r="Y1095" t="str">
        <f>TEXT(salestable[[#This Row],[Order Date]],"MMMM")</f>
        <v>December</v>
      </c>
      <c r="Z1095" t="str">
        <f>"Q"&amp;ROUNDUP(MONTH(salestable[[#This Row],[Order Date]])/3,0)</f>
        <v>Q4</v>
      </c>
      <c r="AA1095" t="str">
        <f>TEXT(salestable[[#This Row],[Order Date]], "ddd")</f>
        <v>Sun</v>
      </c>
    </row>
    <row r="1096" spans="1:27"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s="3">
        <v>2</v>
      </c>
      <c r="T1096" s="4">
        <v>0</v>
      </c>
      <c r="U1096" s="3">
        <v>103.22839999999999</v>
      </c>
      <c r="V1096" s="2">
        <f>salestable[[#This Row],[Sales]] * (1 - salestable[[#This Row],[Discount]])</f>
        <v>355.96</v>
      </c>
      <c r="W1096" s="2">
        <f>salestable[[#This Row],[Sales]] * salestable[[#This Row],[Discount]]</f>
        <v>0</v>
      </c>
      <c r="X1096">
        <f>YEAR(salestable[[#This Row],[Order Date]])</f>
        <v>2015</v>
      </c>
      <c r="Y1096" t="str">
        <f>TEXT(salestable[[#This Row],[Order Date]],"MMMM")</f>
        <v>December</v>
      </c>
      <c r="Z1096" t="str">
        <f>"Q"&amp;ROUNDUP(MONTH(salestable[[#This Row],[Order Date]])/3,0)</f>
        <v>Q4</v>
      </c>
      <c r="AA1096" t="str">
        <f>TEXT(salestable[[#This Row],[Order Date]], "ddd")</f>
        <v>Sun</v>
      </c>
    </row>
    <row r="1097" spans="1:27"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s="3">
        <v>7</v>
      </c>
      <c r="T1097" s="4">
        <v>0.2</v>
      </c>
      <c r="U1097" s="3">
        <v>30.4682</v>
      </c>
      <c r="V1097" s="2">
        <f>salestable[[#This Row],[Sales]] * (1 - salestable[[#This Row],[Discount]])</f>
        <v>278.56640000000004</v>
      </c>
      <c r="W1097" s="2">
        <f>salestable[[#This Row],[Sales]] * salestable[[#This Row],[Discount]]</f>
        <v>69.641600000000011</v>
      </c>
      <c r="X1097">
        <f>YEAR(salestable[[#This Row],[Order Date]])</f>
        <v>2017</v>
      </c>
      <c r="Y1097" t="str">
        <f>TEXT(salestable[[#This Row],[Order Date]],"MMMM")</f>
        <v>January</v>
      </c>
      <c r="Z1097" t="str">
        <f>"Q"&amp;ROUNDUP(MONTH(salestable[[#This Row],[Order Date]])/3,0)</f>
        <v>Q1</v>
      </c>
      <c r="AA1097" t="str">
        <f>TEXT(salestable[[#This Row],[Order Date]], "ddd")</f>
        <v>Sat</v>
      </c>
    </row>
    <row r="1098" spans="1:27"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s="3">
        <v>7</v>
      </c>
      <c r="T1098" s="4">
        <v>0.7</v>
      </c>
      <c r="U1098" s="3">
        <v>-28.627199999999998</v>
      </c>
      <c r="V1098" s="2">
        <f>salestable[[#This Row],[Sales]] * (1 - salestable[[#This Row],[Discount]])</f>
        <v>10.735200000000001</v>
      </c>
      <c r="W1098" s="2">
        <f>salestable[[#This Row],[Sales]] * salestable[[#This Row],[Discount]]</f>
        <v>25.048799999999996</v>
      </c>
      <c r="X1098">
        <f>YEAR(salestable[[#This Row],[Order Date]])</f>
        <v>2017</v>
      </c>
      <c r="Y1098" t="str">
        <f>TEXT(salestable[[#This Row],[Order Date]],"MMMM")</f>
        <v>January</v>
      </c>
      <c r="Z1098" t="str">
        <f>"Q"&amp;ROUNDUP(MONTH(salestable[[#This Row],[Order Date]])/3,0)</f>
        <v>Q1</v>
      </c>
      <c r="AA1098" t="str">
        <f>TEXT(salestable[[#This Row],[Order Date]], "ddd")</f>
        <v>Sat</v>
      </c>
    </row>
    <row r="1099" spans="1:27"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s="3">
        <v>5</v>
      </c>
      <c r="T1099" s="4">
        <v>0.2</v>
      </c>
      <c r="U1099" s="3">
        <v>11.196</v>
      </c>
      <c r="V1099" s="2">
        <f>salestable[[#This Row],[Sales]] * (1 - salestable[[#This Row],[Discount]])</f>
        <v>358.27199999999999</v>
      </c>
      <c r="W1099" s="2">
        <f>salestable[[#This Row],[Sales]] * salestable[[#This Row],[Discount]]</f>
        <v>89.567999999999998</v>
      </c>
      <c r="X1099">
        <f>YEAR(salestable[[#This Row],[Order Date]])</f>
        <v>2014</v>
      </c>
      <c r="Y1099" t="str">
        <f>TEXT(salestable[[#This Row],[Order Date]],"MMMM")</f>
        <v>June</v>
      </c>
      <c r="Z1099" t="str">
        <f>"Q"&amp;ROUNDUP(MONTH(salestable[[#This Row],[Order Date]])/3,0)</f>
        <v>Q2</v>
      </c>
      <c r="AA1099" t="str">
        <f>TEXT(salestable[[#This Row],[Order Date]], "ddd")</f>
        <v>Wed</v>
      </c>
    </row>
    <row r="1100" spans="1:27"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s="3">
        <v>4</v>
      </c>
      <c r="T1100" s="4">
        <v>0</v>
      </c>
      <c r="U1100" s="3">
        <v>2.0415999999999999</v>
      </c>
      <c r="V1100" s="2">
        <f>salestable[[#This Row],[Sales]] * (1 - salestable[[#This Row],[Discount]])</f>
        <v>7.04</v>
      </c>
      <c r="W1100" s="2">
        <f>salestable[[#This Row],[Sales]] * salestable[[#This Row],[Discount]]</f>
        <v>0</v>
      </c>
      <c r="X1100">
        <f>YEAR(salestable[[#This Row],[Order Date]])</f>
        <v>2016</v>
      </c>
      <c r="Y1100" t="str">
        <f>TEXT(salestable[[#This Row],[Order Date]],"MMMM")</f>
        <v>June</v>
      </c>
      <c r="Z1100" t="str">
        <f>"Q"&amp;ROUNDUP(MONTH(salestable[[#This Row],[Order Date]])/3,0)</f>
        <v>Q2</v>
      </c>
      <c r="AA1100" t="str">
        <f>TEXT(salestable[[#This Row],[Order Date]], "ddd")</f>
        <v>Tue</v>
      </c>
    </row>
    <row r="1101" spans="1:27"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s="3">
        <v>3</v>
      </c>
      <c r="T1101" s="4">
        <v>0</v>
      </c>
      <c r="U1101" s="3">
        <v>4.1031000000000004</v>
      </c>
      <c r="V1101" s="2">
        <f>salestable[[#This Row],[Sales]] * (1 - salestable[[#This Row],[Discount]])</f>
        <v>8.73</v>
      </c>
      <c r="W1101" s="2">
        <f>salestable[[#This Row],[Sales]] * salestable[[#This Row],[Discount]]</f>
        <v>0</v>
      </c>
      <c r="X1101">
        <f>YEAR(salestable[[#This Row],[Order Date]])</f>
        <v>2016</v>
      </c>
      <c r="Y1101" t="str">
        <f>TEXT(salestable[[#This Row],[Order Date]],"MMMM")</f>
        <v>June</v>
      </c>
      <c r="Z1101" t="str">
        <f>"Q"&amp;ROUNDUP(MONTH(salestable[[#This Row],[Order Date]])/3,0)</f>
        <v>Q2</v>
      </c>
      <c r="AA1101" t="str">
        <f>TEXT(salestable[[#This Row],[Order Date]], "ddd")</f>
        <v>Tue</v>
      </c>
    </row>
    <row r="1102" spans="1:27"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s="3">
        <v>1</v>
      </c>
      <c r="T1102" s="4">
        <v>0</v>
      </c>
      <c r="U1102" s="3">
        <v>9.6656999999999993</v>
      </c>
      <c r="V1102" s="2">
        <f>salestable[[#This Row],[Sales]] * (1 - salestable[[#This Row],[Discount]])</f>
        <v>29.29</v>
      </c>
      <c r="W1102" s="2">
        <f>salestable[[#This Row],[Sales]] * salestable[[#This Row],[Discount]]</f>
        <v>0</v>
      </c>
      <c r="X1102">
        <f>YEAR(salestable[[#This Row],[Order Date]])</f>
        <v>2016</v>
      </c>
      <c r="Y1102" t="str">
        <f>TEXT(salestable[[#This Row],[Order Date]],"MMMM")</f>
        <v>June</v>
      </c>
      <c r="Z1102" t="str">
        <f>"Q"&amp;ROUNDUP(MONTH(salestable[[#This Row],[Order Date]])/3,0)</f>
        <v>Q2</v>
      </c>
      <c r="AA1102" t="str">
        <f>TEXT(salestable[[#This Row],[Order Date]], "ddd")</f>
        <v>Tue</v>
      </c>
    </row>
    <row r="1103" spans="1:27"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s="3">
        <v>3</v>
      </c>
      <c r="T1103" s="4">
        <v>0</v>
      </c>
      <c r="U1103" s="3">
        <v>2.5055999999999998</v>
      </c>
      <c r="V1103" s="2">
        <f>salestable[[#This Row],[Sales]] * (1 - salestable[[#This Row],[Discount]])</f>
        <v>8.64</v>
      </c>
      <c r="W1103" s="2">
        <f>salestable[[#This Row],[Sales]] * salestable[[#This Row],[Discount]]</f>
        <v>0</v>
      </c>
      <c r="X1103">
        <f>YEAR(salestable[[#This Row],[Order Date]])</f>
        <v>2016</v>
      </c>
      <c r="Y1103" t="str">
        <f>TEXT(salestable[[#This Row],[Order Date]],"MMMM")</f>
        <v>June</v>
      </c>
      <c r="Z1103" t="str">
        <f>"Q"&amp;ROUNDUP(MONTH(salestable[[#This Row],[Order Date]])/3,0)</f>
        <v>Q2</v>
      </c>
      <c r="AA1103" t="str">
        <f>TEXT(salestable[[#This Row],[Order Date]], "ddd")</f>
        <v>Tue</v>
      </c>
    </row>
    <row r="1104" spans="1:27"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s="3">
        <v>3</v>
      </c>
      <c r="T1104" s="4">
        <v>0.8</v>
      </c>
      <c r="U1104" s="3">
        <v>-4.7145000000000001</v>
      </c>
      <c r="V1104" s="2">
        <f>salestable[[#This Row],[Sales]] * (1 - salestable[[#This Row],[Discount]])</f>
        <v>0.53879999999999983</v>
      </c>
      <c r="W1104" s="2">
        <f>salestable[[#This Row],[Sales]] * salestable[[#This Row],[Discount]]</f>
        <v>2.1552000000000002</v>
      </c>
      <c r="X1104">
        <f>YEAR(salestable[[#This Row],[Order Date]])</f>
        <v>2017</v>
      </c>
      <c r="Y1104" t="str">
        <f>TEXT(salestable[[#This Row],[Order Date]],"MMMM")</f>
        <v>April</v>
      </c>
      <c r="Z1104" t="str">
        <f>"Q"&amp;ROUNDUP(MONTH(salestable[[#This Row],[Order Date]])/3,0)</f>
        <v>Q2</v>
      </c>
      <c r="AA1104" t="str">
        <f>TEXT(salestable[[#This Row],[Order Date]], "ddd")</f>
        <v>Fri</v>
      </c>
    </row>
    <row r="1105" spans="1:27"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s="3">
        <v>3</v>
      </c>
      <c r="T1105" s="4">
        <v>0.8</v>
      </c>
      <c r="U1105" s="3">
        <v>-4.9878</v>
      </c>
      <c r="V1105" s="2">
        <f>salestable[[#This Row],[Sales]] * (1 - salestable[[#This Row],[Discount]])</f>
        <v>0.58679999999999988</v>
      </c>
      <c r="W1105" s="2">
        <f>salestable[[#This Row],[Sales]] * salestable[[#This Row],[Discount]]</f>
        <v>2.3472000000000004</v>
      </c>
      <c r="X1105">
        <f>YEAR(salestable[[#This Row],[Order Date]])</f>
        <v>2017</v>
      </c>
      <c r="Y1105" t="str">
        <f>TEXT(salestable[[#This Row],[Order Date]],"MMMM")</f>
        <v>April</v>
      </c>
      <c r="Z1105" t="str">
        <f>"Q"&amp;ROUNDUP(MONTH(salestable[[#This Row],[Order Date]])/3,0)</f>
        <v>Q2</v>
      </c>
      <c r="AA1105" t="str">
        <f>TEXT(salestable[[#This Row],[Order Date]], "ddd")</f>
        <v>Fri</v>
      </c>
    </row>
    <row r="1106" spans="1:27"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s="3">
        <v>3</v>
      </c>
      <c r="T1106" s="4">
        <v>0</v>
      </c>
      <c r="U1106" s="3">
        <v>11.2308</v>
      </c>
      <c r="V1106" s="2">
        <f>salestable[[#This Row],[Sales]] * (1 - salestable[[#This Row],[Discount]])</f>
        <v>22.92</v>
      </c>
      <c r="W1106" s="2">
        <f>salestable[[#This Row],[Sales]] * salestable[[#This Row],[Discount]]</f>
        <v>0</v>
      </c>
      <c r="X1106">
        <f>YEAR(salestable[[#This Row],[Order Date]])</f>
        <v>2016</v>
      </c>
      <c r="Y1106" t="str">
        <f>TEXT(salestable[[#This Row],[Order Date]],"MMMM")</f>
        <v>October</v>
      </c>
      <c r="Z1106" t="str">
        <f>"Q"&amp;ROUNDUP(MONTH(salestable[[#This Row],[Order Date]])/3,0)</f>
        <v>Q4</v>
      </c>
      <c r="AA1106" t="str">
        <f>TEXT(salestable[[#This Row],[Order Date]], "ddd")</f>
        <v>Fri</v>
      </c>
    </row>
    <row r="1107" spans="1:27"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s="3">
        <v>6</v>
      </c>
      <c r="T1107" s="4">
        <v>0.2</v>
      </c>
      <c r="U1107" s="3">
        <v>-16.3644</v>
      </c>
      <c r="V1107" s="2">
        <f>salestable[[#This Row],[Sales]] * (1 - salestable[[#This Row],[Discount]])</f>
        <v>80.563199999999995</v>
      </c>
      <c r="W1107" s="2">
        <f>salestable[[#This Row],[Sales]] * salestable[[#This Row],[Discount]]</f>
        <v>20.140799999999999</v>
      </c>
      <c r="X1107">
        <f>YEAR(salestable[[#This Row],[Order Date]])</f>
        <v>2016</v>
      </c>
      <c r="Y1107" t="str">
        <f>TEXT(salestable[[#This Row],[Order Date]],"MMMM")</f>
        <v>November</v>
      </c>
      <c r="Z1107" t="str">
        <f>"Q"&amp;ROUNDUP(MONTH(salestable[[#This Row],[Order Date]])/3,0)</f>
        <v>Q4</v>
      </c>
      <c r="AA1107" t="str">
        <f>TEXT(salestable[[#This Row],[Order Date]], "ddd")</f>
        <v>Sat</v>
      </c>
    </row>
    <row r="1108" spans="1:27"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s="3">
        <v>2</v>
      </c>
      <c r="T1108" s="4">
        <v>0.6</v>
      </c>
      <c r="U1108" s="3">
        <v>-0.75660000000000005</v>
      </c>
      <c r="V1108" s="2">
        <f>salestable[[#This Row],[Sales]] * (1 - salestable[[#This Row],[Discount]])</f>
        <v>0.93120000000000003</v>
      </c>
      <c r="W1108" s="2">
        <f>salestable[[#This Row],[Sales]] * salestable[[#This Row],[Discount]]</f>
        <v>1.3967999999999998</v>
      </c>
      <c r="X1108">
        <f>YEAR(salestable[[#This Row],[Order Date]])</f>
        <v>2016</v>
      </c>
      <c r="Y1108" t="str">
        <f>TEXT(salestable[[#This Row],[Order Date]],"MMMM")</f>
        <v>November</v>
      </c>
      <c r="Z1108" t="str">
        <f>"Q"&amp;ROUNDUP(MONTH(salestable[[#This Row],[Order Date]])/3,0)</f>
        <v>Q4</v>
      </c>
      <c r="AA1108" t="str">
        <f>TEXT(salestable[[#This Row],[Order Date]], "ddd")</f>
        <v>Sat</v>
      </c>
    </row>
    <row r="1109" spans="1:27"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s="3">
        <v>5</v>
      </c>
      <c r="T1109" s="4">
        <v>0.8</v>
      </c>
      <c r="U1109" s="3">
        <v>-17.248000000000001</v>
      </c>
      <c r="V1109" s="2">
        <f>salestable[[#This Row],[Sales]] * (1 - salestable[[#This Row],[Discount]])</f>
        <v>2.1559999999999993</v>
      </c>
      <c r="W1109" s="2">
        <f>salestable[[#This Row],[Sales]] * salestable[[#This Row],[Discount]]</f>
        <v>8.6240000000000006</v>
      </c>
      <c r="X1109">
        <f>YEAR(salestable[[#This Row],[Order Date]])</f>
        <v>2016</v>
      </c>
      <c r="Y1109" t="str">
        <f>TEXT(salestable[[#This Row],[Order Date]],"MMMM")</f>
        <v>November</v>
      </c>
      <c r="Z1109" t="str">
        <f>"Q"&amp;ROUNDUP(MONTH(salestable[[#This Row],[Order Date]])/3,0)</f>
        <v>Q4</v>
      </c>
      <c r="AA1109" t="str">
        <f>TEXT(salestable[[#This Row],[Order Date]], "ddd")</f>
        <v>Sat</v>
      </c>
    </row>
    <row r="1110" spans="1:27"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s="3">
        <v>12</v>
      </c>
      <c r="T1110" s="4">
        <v>0.2</v>
      </c>
      <c r="U1110" s="3">
        <v>21.888000000000002</v>
      </c>
      <c r="V1110" s="2">
        <f>salestable[[#This Row],[Sales]] * (1 - salestable[[#This Row],[Discount]])</f>
        <v>46.694400000000002</v>
      </c>
      <c r="W1110" s="2">
        <f>salestable[[#This Row],[Sales]] * salestable[[#This Row],[Discount]]</f>
        <v>11.6736</v>
      </c>
      <c r="X1110">
        <f>YEAR(salestable[[#This Row],[Order Date]])</f>
        <v>2016</v>
      </c>
      <c r="Y1110" t="str">
        <f>TEXT(salestable[[#This Row],[Order Date]],"MMMM")</f>
        <v>November</v>
      </c>
      <c r="Z1110" t="str">
        <f>"Q"&amp;ROUNDUP(MONTH(salestable[[#This Row],[Order Date]])/3,0)</f>
        <v>Q4</v>
      </c>
      <c r="AA1110" t="str">
        <f>TEXT(salestable[[#This Row],[Order Date]], "ddd")</f>
        <v>Sat</v>
      </c>
    </row>
    <row r="1111" spans="1:27"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s="3">
        <v>3</v>
      </c>
      <c r="T1111" s="4">
        <v>0.2</v>
      </c>
      <c r="U1111" s="3">
        <v>13.826700000000001</v>
      </c>
      <c r="V1111" s="2">
        <f>salestable[[#This Row],[Sales]] * (1 - salestable[[#This Row],[Discount]])</f>
        <v>32.774400000000007</v>
      </c>
      <c r="W1111" s="2">
        <f>salestable[[#This Row],[Sales]] * salestable[[#This Row],[Discount]]</f>
        <v>8.1936000000000018</v>
      </c>
      <c r="X1111">
        <f>YEAR(salestable[[#This Row],[Order Date]])</f>
        <v>2016</v>
      </c>
      <c r="Y1111" t="str">
        <f>TEXT(salestable[[#This Row],[Order Date]],"MMMM")</f>
        <v>November</v>
      </c>
      <c r="Z1111" t="str">
        <f>"Q"&amp;ROUNDUP(MONTH(salestable[[#This Row],[Order Date]])/3,0)</f>
        <v>Q4</v>
      </c>
      <c r="AA1111" t="str">
        <f>TEXT(salestable[[#This Row],[Order Date]], "ddd")</f>
        <v>Sat</v>
      </c>
    </row>
    <row r="1112" spans="1:27"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s="3">
        <v>5</v>
      </c>
      <c r="T1112" s="4">
        <v>0.2</v>
      </c>
      <c r="U1112" s="3">
        <v>25.186</v>
      </c>
      <c r="V1112" s="2">
        <f>salestable[[#This Row],[Sales]] * (1 - salestable[[#This Row],[Discount]])</f>
        <v>57.567999999999998</v>
      </c>
      <c r="W1112" s="2">
        <f>salestable[[#This Row],[Sales]] * salestable[[#This Row],[Discount]]</f>
        <v>14.391999999999999</v>
      </c>
      <c r="X1112">
        <f>YEAR(salestable[[#This Row],[Order Date]])</f>
        <v>2016</v>
      </c>
      <c r="Y1112" t="str">
        <f>TEXT(salestable[[#This Row],[Order Date]],"MMMM")</f>
        <v>November</v>
      </c>
      <c r="Z1112" t="str">
        <f>"Q"&amp;ROUNDUP(MONTH(salestable[[#This Row],[Order Date]])/3,0)</f>
        <v>Q4</v>
      </c>
      <c r="AA1112" t="str">
        <f>TEXT(salestable[[#This Row],[Order Date]], "ddd")</f>
        <v>Sat</v>
      </c>
    </row>
    <row r="1113" spans="1:27"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s="3">
        <v>2</v>
      </c>
      <c r="T1113" s="4">
        <v>0.2</v>
      </c>
      <c r="U1113" s="3">
        <v>3.6288</v>
      </c>
      <c r="V1113" s="2">
        <f>salestable[[#This Row],[Sales]] * (1 - salestable[[#This Row],[Discount]])</f>
        <v>8.2944000000000013</v>
      </c>
      <c r="W1113" s="2">
        <f>salestable[[#This Row],[Sales]] * salestable[[#This Row],[Discount]]</f>
        <v>2.0736000000000003</v>
      </c>
      <c r="X1113">
        <f>YEAR(salestable[[#This Row],[Order Date]])</f>
        <v>2016</v>
      </c>
      <c r="Y1113" t="str">
        <f>TEXT(salestable[[#This Row],[Order Date]],"MMMM")</f>
        <v>November</v>
      </c>
      <c r="Z1113" t="str">
        <f>"Q"&amp;ROUNDUP(MONTH(salestable[[#This Row],[Order Date]])/3,0)</f>
        <v>Q4</v>
      </c>
      <c r="AA1113" t="str">
        <f>TEXT(salestable[[#This Row],[Order Date]], "ddd")</f>
        <v>Sat</v>
      </c>
    </row>
    <row r="1114" spans="1:27"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s="3">
        <v>2</v>
      </c>
      <c r="T1114" s="4">
        <v>0.8</v>
      </c>
      <c r="U1114" s="3">
        <v>-2.0264000000000002</v>
      </c>
      <c r="V1114" s="2">
        <f>salestable[[#This Row],[Sales]] * (1 - salestable[[#This Row],[Discount]])</f>
        <v>0.23839999999999995</v>
      </c>
      <c r="W1114" s="2">
        <f>salestable[[#This Row],[Sales]] * salestable[[#This Row],[Discount]]</f>
        <v>0.9536</v>
      </c>
      <c r="X1114">
        <f>YEAR(salestable[[#This Row],[Order Date]])</f>
        <v>2016</v>
      </c>
      <c r="Y1114" t="str">
        <f>TEXT(salestable[[#This Row],[Order Date]],"MMMM")</f>
        <v>November</v>
      </c>
      <c r="Z1114" t="str">
        <f>"Q"&amp;ROUNDUP(MONTH(salestable[[#This Row],[Order Date]])/3,0)</f>
        <v>Q4</v>
      </c>
      <c r="AA1114" t="str">
        <f>TEXT(salestable[[#This Row],[Order Date]], "ddd")</f>
        <v>Sat</v>
      </c>
    </row>
    <row r="1115" spans="1:27"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s="3">
        <v>2</v>
      </c>
      <c r="T1115" s="4">
        <v>0.2</v>
      </c>
      <c r="U1115" s="3">
        <v>16.3352</v>
      </c>
      <c r="V1115" s="2">
        <f>salestable[[#This Row],[Sales]] * (1 - salestable[[#This Row],[Discount]])</f>
        <v>37.337600000000002</v>
      </c>
      <c r="W1115" s="2">
        <f>salestable[[#This Row],[Sales]] * salestable[[#This Row],[Discount]]</f>
        <v>9.3344000000000005</v>
      </c>
      <c r="X1115">
        <f>YEAR(salestable[[#This Row],[Order Date]])</f>
        <v>2017</v>
      </c>
      <c r="Y1115" t="str">
        <f>TEXT(salestable[[#This Row],[Order Date]],"MMMM")</f>
        <v>December</v>
      </c>
      <c r="Z1115" t="str">
        <f>"Q"&amp;ROUNDUP(MONTH(salestable[[#This Row],[Order Date]])/3,0)</f>
        <v>Q4</v>
      </c>
      <c r="AA1115" t="str">
        <f>TEXT(salestable[[#This Row],[Order Date]], "ddd")</f>
        <v>Mon</v>
      </c>
    </row>
    <row r="1116" spans="1:27"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s="3">
        <v>1</v>
      </c>
      <c r="T1116" s="4">
        <v>0.15</v>
      </c>
      <c r="U1116" s="3">
        <v>-12.6882</v>
      </c>
      <c r="V1116" s="2">
        <f>salestable[[#This Row],[Sales]] * (1 - salestable[[#This Row],[Discount]])</f>
        <v>101.85804999999999</v>
      </c>
      <c r="W1116" s="2">
        <f>salestable[[#This Row],[Sales]] * salestable[[#This Row],[Discount]]</f>
        <v>17.97495</v>
      </c>
      <c r="X1116">
        <f>YEAR(salestable[[#This Row],[Order Date]])</f>
        <v>2017</v>
      </c>
      <c r="Y1116" t="str">
        <f>TEXT(salestable[[#This Row],[Order Date]],"MMMM")</f>
        <v>December</v>
      </c>
      <c r="Z1116" t="str">
        <f>"Q"&amp;ROUNDUP(MONTH(salestable[[#This Row],[Order Date]])/3,0)</f>
        <v>Q4</v>
      </c>
      <c r="AA1116" t="str">
        <f>TEXT(salestable[[#This Row],[Order Date]], "ddd")</f>
        <v>Mon</v>
      </c>
    </row>
    <row r="1117" spans="1:27"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s="3">
        <v>2</v>
      </c>
      <c r="T1117" s="4">
        <v>0</v>
      </c>
      <c r="U1117" s="3">
        <v>57.590400000000002</v>
      </c>
      <c r="V1117" s="2">
        <f>salestable[[#This Row],[Sales]] * (1 - salestable[[#This Row],[Discount]])</f>
        <v>119.98</v>
      </c>
      <c r="W1117" s="2">
        <f>salestable[[#This Row],[Sales]] * salestable[[#This Row],[Discount]]</f>
        <v>0</v>
      </c>
      <c r="X1117">
        <f>YEAR(salestable[[#This Row],[Order Date]])</f>
        <v>2017</v>
      </c>
      <c r="Y1117" t="str">
        <f>TEXT(salestable[[#This Row],[Order Date]],"MMMM")</f>
        <v>December</v>
      </c>
      <c r="Z1117" t="str">
        <f>"Q"&amp;ROUNDUP(MONTH(salestable[[#This Row],[Order Date]])/3,0)</f>
        <v>Q4</v>
      </c>
      <c r="AA1117" t="str">
        <f>TEXT(salestable[[#This Row],[Order Date]], "ddd")</f>
        <v>Mon</v>
      </c>
    </row>
    <row r="1118" spans="1:27"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s="3">
        <v>2</v>
      </c>
      <c r="T1118" s="4">
        <v>0</v>
      </c>
      <c r="U1118" s="3">
        <v>3.024</v>
      </c>
      <c r="V1118" s="2">
        <f>salestable[[#This Row],[Sales]] * (1 - salestable[[#This Row],[Discount]])</f>
        <v>6.3</v>
      </c>
      <c r="W1118" s="2">
        <f>salestable[[#This Row],[Sales]] * salestable[[#This Row],[Discount]]</f>
        <v>0</v>
      </c>
      <c r="X1118">
        <f>YEAR(salestable[[#This Row],[Order Date]])</f>
        <v>2016</v>
      </c>
      <c r="Y1118" t="str">
        <f>TEXT(salestable[[#This Row],[Order Date]],"MMMM")</f>
        <v>July</v>
      </c>
      <c r="Z1118" t="str">
        <f>"Q"&amp;ROUNDUP(MONTH(salestable[[#This Row],[Order Date]])/3,0)</f>
        <v>Q3</v>
      </c>
      <c r="AA1118" t="str">
        <f>TEXT(salestable[[#This Row],[Order Date]], "ddd")</f>
        <v>Fri</v>
      </c>
    </row>
    <row r="1119" spans="1:27"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s="3">
        <v>5</v>
      </c>
      <c r="T1119" s="4">
        <v>0</v>
      </c>
      <c r="U1119" s="3">
        <v>137.15100000000001</v>
      </c>
      <c r="V1119" s="2">
        <f>salestable[[#This Row],[Sales]] * (1 - salestable[[#This Row],[Discount]])</f>
        <v>279.89999999999998</v>
      </c>
      <c r="W1119" s="2">
        <f>salestable[[#This Row],[Sales]] * salestable[[#This Row],[Discount]]</f>
        <v>0</v>
      </c>
      <c r="X1119">
        <f>YEAR(salestable[[#This Row],[Order Date]])</f>
        <v>2015</v>
      </c>
      <c r="Y1119" t="str">
        <f>TEXT(salestable[[#This Row],[Order Date]],"MMMM")</f>
        <v>September</v>
      </c>
      <c r="Z1119" t="str">
        <f>"Q"&amp;ROUNDUP(MONTH(salestable[[#This Row],[Order Date]])/3,0)</f>
        <v>Q3</v>
      </c>
      <c r="AA1119" t="str">
        <f>TEXT(salestable[[#This Row],[Order Date]], "ddd")</f>
        <v>Fri</v>
      </c>
    </row>
    <row r="1120" spans="1:27"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s="3">
        <v>5</v>
      </c>
      <c r="T1120" s="4">
        <v>0</v>
      </c>
      <c r="U1120" s="3">
        <v>111.59099999999999</v>
      </c>
      <c r="V1120" s="2">
        <f>salestable[[#This Row],[Sales]] * (1 - salestable[[#This Row],[Discount]])</f>
        <v>619.95000000000005</v>
      </c>
      <c r="W1120" s="2">
        <f>salestable[[#This Row],[Sales]] * salestable[[#This Row],[Discount]]</f>
        <v>0</v>
      </c>
      <c r="X1120">
        <f>YEAR(salestable[[#This Row],[Order Date]])</f>
        <v>2015</v>
      </c>
      <c r="Y1120" t="str">
        <f>TEXT(salestable[[#This Row],[Order Date]],"MMMM")</f>
        <v>September</v>
      </c>
      <c r="Z1120" t="str">
        <f>"Q"&amp;ROUNDUP(MONTH(salestable[[#This Row],[Order Date]])/3,0)</f>
        <v>Q3</v>
      </c>
      <c r="AA1120" t="str">
        <f>TEXT(salestable[[#This Row],[Order Date]], "ddd")</f>
        <v>Fri</v>
      </c>
    </row>
    <row r="1121" spans="1:27"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s="3">
        <v>2</v>
      </c>
      <c r="T1121" s="4">
        <v>0</v>
      </c>
      <c r="U1121" s="3">
        <v>2.0491999999999999</v>
      </c>
      <c r="V1121" s="2">
        <f>salestable[[#This Row],[Sales]] * (1 - salestable[[#This Row],[Discount]])</f>
        <v>4.3600000000000003</v>
      </c>
      <c r="W1121" s="2">
        <f>salestable[[#This Row],[Sales]] * salestable[[#This Row],[Discount]]</f>
        <v>0</v>
      </c>
      <c r="X1121">
        <f>YEAR(salestable[[#This Row],[Order Date]])</f>
        <v>2015</v>
      </c>
      <c r="Y1121" t="str">
        <f>TEXT(salestable[[#This Row],[Order Date]],"MMMM")</f>
        <v>September</v>
      </c>
      <c r="Z1121" t="str">
        <f>"Q"&amp;ROUNDUP(MONTH(salestable[[#This Row],[Order Date]])/3,0)</f>
        <v>Q3</v>
      </c>
      <c r="AA1121" t="str">
        <f>TEXT(salestable[[#This Row],[Order Date]], "ddd")</f>
        <v>Fri</v>
      </c>
    </row>
    <row r="1122" spans="1:27"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s="3">
        <v>2</v>
      </c>
      <c r="T1122" s="4">
        <v>0</v>
      </c>
      <c r="U1122" s="3">
        <v>7.4871999999999996</v>
      </c>
      <c r="V1122" s="2">
        <f>salestable[[#This Row],[Sales]] * (1 - salestable[[#This Row],[Discount]])</f>
        <v>15.28</v>
      </c>
      <c r="W1122" s="2">
        <f>salestable[[#This Row],[Sales]] * salestable[[#This Row],[Discount]]</f>
        <v>0</v>
      </c>
      <c r="X1122">
        <f>YEAR(salestable[[#This Row],[Order Date]])</f>
        <v>2015</v>
      </c>
      <c r="Y1122" t="str">
        <f>TEXT(salestable[[#This Row],[Order Date]],"MMMM")</f>
        <v>September</v>
      </c>
      <c r="Z1122" t="str">
        <f>"Q"&amp;ROUNDUP(MONTH(salestable[[#This Row],[Order Date]])/3,0)</f>
        <v>Q3</v>
      </c>
      <c r="AA1122" t="str">
        <f>TEXT(salestable[[#This Row],[Order Date]], "ddd")</f>
        <v>Fri</v>
      </c>
    </row>
    <row r="1123" spans="1:27"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s="3">
        <v>7</v>
      </c>
      <c r="T1123" s="4">
        <v>0</v>
      </c>
      <c r="U1123" s="3">
        <v>181.98179999999999</v>
      </c>
      <c r="V1123" s="2">
        <f>salestable[[#This Row],[Sales]] * (1 - salestable[[#This Row],[Discount]])</f>
        <v>699.93</v>
      </c>
      <c r="W1123" s="2">
        <f>salestable[[#This Row],[Sales]] * salestable[[#This Row],[Discount]]</f>
        <v>0</v>
      </c>
      <c r="X1123">
        <f>YEAR(salestable[[#This Row],[Order Date]])</f>
        <v>2014</v>
      </c>
      <c r="Y1123" t="str">
        <f>TEXT(salestable[[#This Row],[Order Date]],"MMMM")</f>
        <v>January</v>
      </c>
      <c r="Z1123" t="str">
        <f>"Q"&amp;ROUNDUP(MONTH(salestable[[#This Row],[Order Date]])/3,0)</f>
        <v>Q1</v>
      </c>
      <c r="AA1123" t="str">
        <f>TEXT(salestable[[#This Row],[Order Date]], "ddd")</f>
        <v>Mon</v>
      </c>
    </row>
    <row r="1124" spans="1:27"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s="3">
        <v>7</v>
      </c>
      <c r="T1124" s="4">
        <v>0</v>
      </c>
      <c r="U1124" s="3">
        <v>6.6584000000000003</v>
      </c>
      <c r="V1124" s="2">
        <f>salestable[[#This Row],[Sales]] * (1 - salestable[[#This Row],[Discount]])</f>
        <v>22.96</v>
      </c>
      <c r="W1124" s="2">
        <f>salestable[[#This Row],[Sales]] * salestable[[#This Row],[Discount]]</f>
        <v>0</v>
      </c>
      <c r="X1124">
        <f>YEAR(salestable[[#This Row],[Order Date]])</f>
        <v>2014</v>
      </c>
      <c r="Y1124" t="str">
        <f>TEXT(salestable[[#This Row],[Order Date]],"MMMM")</f>
        <v>January</v>
      </c>
      <c r="Z1124" t="str">
        <f>"Q"&amp;ROUNDUP(MONTH(salestable[[#This Row],[Order Date]])/3,0)</f>
        <v>Q1</v>
      </c>
      <c r="AA1124" t="str">
        <f>TEXT(salestable[[#This Row],[Order Date]], "ddd")</f>
        <v>Mon</v>
      </c>
    </row>
    <row r="1125" spans="1:27"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s="3">
        <v>4</v>
      </c>
      <c r="T1125" s="4">
        <v>0</v>
      </c>
      <c r="U1125" s="3">
        <v>11.58</v>
      </c>
      <c r="V1125" s="2">
        <f>salestable[[#This Row],[Sales]] * (1 - salestable[[#This Row],[Discount]])</f>
        <v>38.6</v>
      </c>
      <c r="W1125" s="2">
        <f>salestable[[#This Row],[Sales]] * salestable[[#This Row],[Discount]]</f>
        <v>0</v>
      </c>
      <c r="X1125">
        <f>YEAR(salestable[[#This Row],[Order Date]])</f>
        <v>2014</v>
      </c>
      <c r="Y1125" t="str">
        <f>TEXT(salestable[[#This Row],[Order Date]],"MMMM")</f>
        <v>January</v>
      </c>
      <c r="Z1125" t="str">
        <f>"Q"&amp;ROUNDUP(MONTH(salestable[[#This Row],[Order Date]])/3,0)</f>
        <v>Q1</v>
      </c>
      <c r="AA1125" t="str">
        <f>TEXT(salestable[[#This Row],[Order Date]], "ddd")</f>
        <v>Mon</v>
      </c>
    </row>
    <row r="1126" spans="1:27"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s="3">
        <v>3</v>
      </c>
      <c r="T1126" s="4">
        <v>0</v>
      </c>
      <c r="U1126" s="3">
        <v>1.7901</v>
      </c>
      <c r="V1126" s="2">
        <f>salestable[[#This Row],[Sales]] * (1 - salestable[[#This Row],[Discount]])</f>
        <v>6.63</v>
      </c>
      <c r="W1126" s="2">
        <f>salestable[[#This Row],[Sales]] * salestable[[#This Row],[Discount]]</f>
        <v>0</v>
      </c>
      <c r="X1126">
        <f>YEAR(salestable[[#This Row],[Order Date]])</f>
        <v>2014</v>
      </c>
      <c r="Y1126" t="str">
        <f>TEXT(salestable[[#This Row],[Order Date]],"MMMM")</f>
        <v>January</v>
      </c>
      <c r="Z1126" t="str">
        <f>"Q"&amp;ROUNDUP(MONTH(salestable[[#This Row],[Order Date]])/3,0)</f>
        <v>Q1</v>
      </c>
      <c r="AA1126" t="str">
        <f>TEXT(salestable[[#This Row],[Order Date]], "ddd")</f>
        <v>Mon</v>
      </c>
    </row>
    <row r="1127" spans="1:27"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s="3">
        <v>3</v>
      </c>
      <c r="T1127" s="4">
        <v>0</v>
      </c>
      <c r="U1127" s="3">
        <v>10.969799999999999</v>
      </c>
      <c r="V1127" s="2">
        <f>salestable[[#This Row],[Sales]] * (1 - salestable[[#This Row],[Discount]])</f>
        <v>23.34</v>
      </c>
      <c r="W1127" s="2">
        <f>salestable[[#This Row],[Sales]] * salestable[[#This Row],[Discount]]</f>
        <v>0</v>
      </c>
      <c r="X1127">
        <f>YEAR(salestable[[#This Row],[Order Date]])</f>
        <v>2014</v>
      </c>
      <c r="Y1127" t="str">
        <f>TEXT(salestable[[#This Row],[Order Date]],"MMMM")</f>
        <v>January</v>
      </c>
      <c r="Z1127" t="str">
        <f>"Q"&amp;ROUNDUP(MONTH(salestable[[#This Row],[Order Date]])/3,0)</f>
        <v>Q1</v>
      </c>
      <c r="AA1127" t="str">
        <f>TEXT(salestable[[#This Row],[Order Date]], "ddd")</f>
        <v>Mon</v>
      </c>
    </row>
    <row r="1128" spans="1:27"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s="3">
        <v>3</v>
      </c>
      <c r="T1128" s="4">
        <v>0</v>
      </c>
      <c r="U1128" s="3">
        <v>224.26740000000001</v>
      </c>
      <c r="V1128" s="2">
        <f>salestable[[#This Row],[Sales]] * (1 - salestable[[#This Row],[Discount]])</f>
        <v>1067.94</v>
      </c>
      <c r="W1128" s="2">
        <f>salestable[[#This Row],[Sales]] * salestable[[#This Row],[Discount]]</f>
        <v>0</v>
      </c>
      <c r="X1128">
        <f>YEAR(salestable[[#This Row],[Order Date]])</f>
        <v>2014</v>
      </c>
      <c r="Y1128" t="str">
        <f>TEXT(salestable[[#This Row],[Order Date]],"MMMM")</f>
        <v>January</v>
      </c>
      <c r="Z1128" t="str">
        <f>"Q"&amp;ROUNDUP(MONTH(salestable[[#This Row],[Order Date]])/3,0)</f>
        <v>Q1</v>
      </c>
      <c r="AA1128" t="str">
        <f>TEXT(salestable[[#This Row],[Order Date]], "ddd")</f>
        <v>Mon</v>
      </c>
    </row>
    <row r="1129" spans="1:27"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s="3">
        <v>1</v>
      </c>
      <c r="T1129" s="4">
        <v>0</v>
      </c>
      <c r="U1129" s="3">
        <v>2.6415999999999999</v>
      </c>
      <c r="V1129" s="2">
        <f>salestable[[#This Row],[Sales]] * (1 - salestable[[#This Row],[Discount]])</f>
        <v>10.16</v>
      </c>
      <c r="W1129" s="2">
        <f>salestable[[#This Row],[Sales]] * salestable[[#This Row],[Discount]]</f>
        <v>0</v>
      </c>
      <c r="X1129">
        <f>YEAR(salestable[[#This Row],[Order Date]])</f>
        <v>2015</v>
      </c>
      <c r="Y1129" t="str">
        <f>TEXT(salestable[[#This Row],[Order Date]],"MMMM")</f>
        <v>March</v>
      </c>
      <c r="Z1129" t="str">
        <f>"Q"&amp;ROUNDUP(MONTH(salestable[[#This Row],[Order Date]])/3,0)</f>
        <v>Q1</v>
      </c>
      <c r="AA1129" t="str">
        <f>TEXT(salestable[[#This Row],[Order Date]], "ddd")</f>
        <v>Mon</v>
      </c>
    </row>
    <row r="1130" spans="1:27"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s="3">
        <v>6</v>
      </c>
      <c r="T1130" s="4">
        <v>0</v>
      </c>
      <c r="U1130" s="3">
        <v>50.94</v>
      </c>
      <c r="V1130" s="2">
        <f>salestable[[#This Row],[Sales]] * (1 - salestable[[#This Row],[Discount]])</f>
        <v>101.88</v>
      </c>
      <c r="W1130" s="2">
        <f>salestable[[#This Row],[Sales]] * salestable[[#This Row],[Discount]]</f>
        <v>0</v>
      </c>
      <c r="X1130">
        <f>YEAR(salestable[[#This Row],[Order Date]])</f>
        <v>2015</v>
      </c>
      <c r="Y1130" t="str">
        <f>TEXT(salestable[[#This Row],[Order Date]],"MMMM")</f>
        <v>March</v>
      </c>
      <c r="Z1130" t="str">
        <f>"Q"&amp;ROUNDUP(MONTH(salestable[[#This Row],[Order Date]])/3,0)</f>
        <v>Q1</v>
      </c>
      <c r="AA1130" t="str">
        <f>TEXT(salestable[[#This Row],[Order Date]], "ddd")</f>
        <v>Mon</v>
      </c>
    </row>
    <row r="1131" spans="1:27"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s="3">
        <v>4</v>
      </c>
      <c r="T1131" s="4">
        <v>0</v>
      </c>
      <c r="U1131" s="3">
        <v>75.662400000000005</v>
      </c>
      <c r="V1131" s="2">
        <f>salestable[[#This Row],[Sales]] * (1 - salestable[[#This Row],[Discount]])</f>
        <v>343.92</v>
      </c>
      <c r="W1131" s="2">
        <f>salestable[[#This Row],[Sales]] * salestable[[#This Row],[Discount]]</f>
        <v>0</v>
      </c>
      <c r="X1131">
        <f>YEAR(salestable[[#This Row],[Order Date]])</f>
        <v>2016</v>
      </c>
      <c r="Y1131" t="str">
        <f>TEXT(salestable[[#This Row],[Order Date]],"MMMM")</f>
        <v>April</v>
      </c>
      <c r="Z1131" t="str">
        <f>"Q"&amp;ROUNDUP(MONTH(salestable[[#This Row],[Order Date]])/3,0)</f>
        <v>Q2</v>
      </c>
      <c r="AA1131" t="str">
        <f>TEXT(salestable[[#This Row],[Order Date]], "ddd")</f>
        <v>Tue</v>
      </c>
    </row>
    <row r="1132" spans="1:27"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s="3">
        <v>1</v>
      </c>
      <c r="T1132" s="4">
        <v>0</v>
      </c>
      <c r="U1132" s="3">
        <v>20.085100000000001</v>
      </c>
      <c r="V1132" s="2">
        <f>salestable[[#This Row],[Sales]] * (1 - salestable[[#This Row],[Discount]])</f>
        <v>40.99</v>
      </c>
      <c r="W1132" s="2">
        <f>salestable[[#This Row],[Sales]] * salestable[[#This Row],[Discount]]</f>
        <v>0</v>
      </c>
      <c r="X1132">
        <f>YEAR(salestable[[#This Row],[Order Date]])</f>
        <v>2016</v>
      </c>
      <c r="Y1132" t="str">
        <f>TEXT(salestable[[#This Row],[Order Date]],"MMMM")</f>
        <v>April</v>
      </c>
      <c r="Z1132" t="str">
        <f>"Q"&amp;ROUNDUP(MONTH(salestable[[#This Row],[Order Date]])/3,0)</f>
        <v>Q2</v>
      </c>
      <c r="AA1132" t="str">
        <f>TEXT(salestable[[#This Row],[Order Date]], "ddd")</f>
        <v>Tue</v>
      </c>
    </row>
    <row r="1133" spans="1:27"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s="3">
        <v>5</v>
      </c>
      <c r="T1133" s="4">
        <v>0</v>
      </c>
      <c r="U1133" s="3">
        <v>28.754999999999999</v>
      </c>
      <c r="V1133" s="2">
        <f>salestable[[#This Row],[Sales]] * (1 - salestable[[#This Row],[Discount]])</f>
        <v>63.9</v>
      </c>
      <c r="W1133" s="2">
        <f>salestable[[#This Row],[Sales]] * salestable[[#This Row],[Discount]]</f>
        <v>0</v>
      </c>
      <c r="X1133">
        <f>YEAR(salestable[[#This Row],[Order Date]])</f>
        <v>2016</v>
      </c>
      <c r="Y1133" t="str">
        <f>TEXT(salestable[[#This Row],[Order Date]],"MMMM")</f>
        <v>April</v>
      </c>
      <c r="Z1133" t="str">
        <f>"Q"&amp;ROUNDUP(MONTH(salestable[[#This Row],[Order Date]])/3,0)</f>
        <v>Q2</v>
      </c>
      <c r="AA1133" t="str">
        <f>TEXT(salestable[[#This Row],[Order Date]], "ddd")</f>
        <v>Tue</v>
      </c>
    </row>
    <row r="1134" spans="1:27"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s="3">
        <v>3</v>
      </c>
      <c r="T1134" s="4">
        <v>0</v>
      </c>
      <c r="U1134" s="3">
        <v>9.3312000000000008</v>
      </c>
      <c r="V1134" s="2">
        <f>salestable[[#This Row],[Sales]] * (1 - salestable[[#This Row],[Discount]])</f>
        <v>19.440000000000001</v>
      </c>
      <c r="W1134" s="2">
        <f>salestable[[#This Row],[Sales]] * salestable[[#This Row],[Discount]]</f>
        <v>0</v>
      </c>
      <c r="X1134">
        <f>YEAR(salestable[[#This Row],[Order Date]])</f>
        <v>2016</v>
      </c>
      <c r="Y1134" t="str">
        <f>TEXT(salestable[[#This Row],[Order Date]],"MMMM")</f>
        <v>December</v>
      </c>
      <c r="Z1134" t="str">
        <f>"Q"&amp;ROUNDUP(MONTH(salestable[[#This Row],[Order Date]])/3,0)</f>
        <v>Q4</v>
      </c>
      <c r="AA1134" t="str">
        <f>TEXT(salestable[[#This Row],[Order Date]], "ddd")</f>
        <v>Tue</v>
      </c>
    </row>
    <row r="1135" spans="1:27"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s="3">
        <v>4</v>
      </c>
      <c r="T1135" s="4">
        <v>0.2</v>
      </c>
      <c r="U1135" s="3">
        <v>-23.364000000000001</v>
      </c>
      <c r="V1135" s="2">
        <f>salestable[[#This Row],[Sales]] * (1 - salestable[[#This Row],[Discount]])</f>
        <v>99.686400000000006</v>
      </c>
      <c r="W1135" s="2">
        <f>salestable[[#This Row],[Sales]] * salestable[[#This Row],[Discount]]</f>
        <v>24.921600000000002</v>
      </c>
      <c r="X1135">
        <f>YEAR(salestable[[#This Row],[Order Date]])</f>
        <v>2016</v>
      </c>
      <c r="Y1135" t="str">
        <f>TEXT(salestable[[#This Row],[Order Date]],"MMMM")</f>
        <v>June</v>
      </c>
      <c r="Z1135" t="str">
        <f>"Q"&amp;ROUNDUP(MONTH(salestable[[#This Row],[Order Date]])/3,0)</f>
        <v>Q2</v>
      </c>
      <c r="AA1135" t="str">
        <f>TEXT(salestable[[#This Row],[Order Date]], "ddd")</f>
        <v>Sun</v>
      </c>
    </row>
    <row r="1136" spans="1:27"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s="3">
        <v>3</v>
      </c>
      <c r="T1136" s="4">
        <v>0.2</v>
      </c>
      <c r="U1136" s="3">
        <v>2.6459999999999999</v>
      </c>
      <c r="V1136" s="2">
        <f>salestable[[#This Row],[Sales]] * (1 - salestable[[#This Row],[Discount]])</f>
        <v>6.048</v>
      </c>
      <c r="W1136" s="2">
        <f>salestable[[#This Row],[Sales]] * salestable[[#This Row],[Discount]]</f>
        <v>1.512</v>
      </c>
      <c r="X1136">
        <f>YEAR(salestable[[#This Row],[Order Date]])</f>
        <v>2016</v>
      </c>
      <c r="Y1136" t="str">
        <f>TEXT(salestable[[#This Row],[Order Date]],"MMMM")</f>
        <v>June</v>
      </c>
      <c r="Z1136" t="str">
        <f>"Q"&amp;ROUNDUP(MONTH(salestable[[#This Row],[Order Date]])/3,0)</f>
        <v>Q2</v>
      </c>
      <c r="AA1136" t="str">
        <f>TEXT(salestable[[#This Row],[Order Date]], "ddd")</f>
        <v>Sun</v>
      </c>
    </row>
    <row r="1137" spans="1:27"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s="3">
        <v>3</v>
      </c>
      <c r="T1137" s="4">
        <v>0.2</v>
      </c>
      <c r="U1137" s="3">
        <v>7.4570999999999996</v>
      </c>
      <c r="V1137" s="2">
        <f>salestable[[#This Row],[Sales]] * (1 - salestable[[#This Row],[Discount]])</f>
        <v>68.179200000000009</v>
      </c>
      <c r="W1137" s="2">
        <f>salestable[[#This Row],[Sales]] * salestable[[#This Row],[Discount]]</f>
        <v>17.044800000000002</v>
      </c>
      <c r="X1137">
        <f>YEAR(salestable[[#This Row],[Order Date]])</f>
        <v>2016</v>
      </c>
      <c r="Y1137" t="str">
        <f>TEXT(salestable[[#This Row],[Order Date]],"MMMM")</f>
        <v>December</v>
      </c>
      <c r="Z1137" t="str">
        <f>"Q"&amp;ROUNDUP(MONTH(salestable[[#This Row],[Order Date]])/3,0)</f>
        <v>Q4</v>
      </c>
      <c r="AA1137" t="str">
        <f>TEXT(salestable[[#This Row],[Order Date]], "ddd")</f>
        <v>Sun</v>
      </c>
    </row>
    <row r="1138" spans="1:27"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s="3">
        <v>8</v>
      </c>
      <c r="T1138" s="4">
        <v>0</v>
      </c>
      <c r="U1138" s="3">
        <v>129.38399999999999</v>
      </c>
      <c r="V1138" s="2">
        <f>salestable[[#This Row],[Sales]] * (1 - salestable[[#This Row],[Discount]])</f>
        <v>287.52</v>
      </c>
      <c r="W1138" s="2">
        <f>salestable[[#This Row],[Sales]] * salestable[[#This Row],[Discount]]</f>
        <v>0</v>
      </c>
      <c r="X1138">
        <f>YEAR(salestable[[#This Row],[Order Date]])</f>
        <v>2016</v>
      </c>
      <c r="Y1138" t="str">
        <f>TEXT(salestable[[#This Row],[Order Date]],"MMMM")</f>
        <v>November</v>
      </c>
      <c r="Z1138" t="str">
        <f>"Q"&amp;ROUNDUP(MONTH(salestable[[#This Row],[Order Date]])/3,0)</f>
        <v>Q4</v>
      </c>
      <c r="AA1138" t="str">
        <f>TEXT(salestable[[#This Row],[Order Date]], "ddd")</f>
        <v>Sat</v>
      </c>
    </row>
    <row r="1139" spans="1:27"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s="3">
        <v>2</v>
      </c>
      <c r="T1139" s="4">
        <v>0</v>
      </c>
      <c r="U1139" s="3">
        <v>10.5504</v>
      </c>
      <c r="V1139" s="2">
        <f>salestable[[#This Row],[Sales]] * (1 - salestable[[#This Row],[Discount]])</f>
        <v>37.68</v>
      </c>
      <c r="W1139" s="2">
        <f>salestable[[#This Row],[Sales]] * salestable[[#This Row],[Discount]]</f>
        <v>0</v>
      </c>
      <c r="X1139">
        <f>YEAR(salestable[[#This Row],[Order Date]])</f>
        <v>2016</v>
      </c>
      <c r="Y1139" t="str">
        <f>TEXT(salestable[[#This Row],[Order Date]],"MMMM")</f>
        <v>November</v>
      </c>
      <c r="Z1139" t="str">
        <f>"Q"&amp;ROUNDUP(MONTH(salestable[[#This Row],[Order Date]])/3,0)</f>
        <v>Q4</v>
      </c>
      <c r="AA1139" t="str">
        <f>TEXT(salestable[[#This Row],[Order Date]], "ddd")</f>
        <v>Sat</v>
      </c>
    </row>
    <row r="1140" spans="1:27"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s="3">
        <v>2</v>
      </c>
      <c r="T1140" s="4">
        <v>0</v>
      </c>
      <c r="U1140" s="3">
        <v>8.9909999999999997</v>
      </c>
      <c r="V1140" s="2">
        <f>salestable[[#This Row],[Sales]] * (1 - salestable[[#This Row],[Discount]])</f>
        <v>19.98</v>
      </c>
      <c r="W1140" s="2">
        <f>salestable[[#This Row],[Sales]] * salestable[[#This Row],[Discount]]</f>
        <v>0</v>
      </c>
      <c r="X1140">
        <f>YEAR(salestable[[#This Row],[Order Date]])</f>
        <v>2016</v>
      </c>
      <c r="Y1140" t="str">
        <f>TEXT(salestable[[#This Row],[Order Date]],"MMMM")</f>
        <v>November</v>
      </c>
      <c r="Z1140" t="str">
        <f>"Q"&amp;ROUNDUP(MONTH(salestable[[#This Row],[Order Date]])/3,0)</f>
        <v>Q4</v>
      </c>
      <c r="AA1140" t="str">
        <f>TEXT(salestable[[#This Row],[Order Date]], "ddd")</f>
        <v>Sat</v>
      </c>
    </row>
    <row r="1141" spans="1:27"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s="3">
        <v>7</v>
      </c>
      <c r="T1141" s="4">
        <v>0</v>
      </c>
      <c r="U1141" s="3">
        <v>5.5566000000000004</v>
      </c>
      <c r="V1141" s="2">
        <f>salestable[[#This Row],[Sales]] * (1 - salestable[[#This Row],[Discount]])</f>
        <v>20.58</v>
      </c>
      <c r="W1141" s="2">
        <f>salestable[[#This Row],[Sales]] * salestable[[#This Row],[Discount]]</f>
        <v>0</v>
      </c>
      <c r="X1141">
        <f>YEAR(salestable[[#This Row],[Order Date]])</f>
        <v>2016</v>
      </c>
      <c r="Y1141" t="str">
        <f>TEXT(salestable[[#This Row],[Order Date]],"MMMM")</f>
        <v>November</v>
      </c>
      <c r="Z1141" t="str">
        <f>"Q"&amp;ROUNDUP(MONTH(salestable[[#This Row],[Order Date]])/3,0)</f>
        <v>Q4</v>
      </c>
      <c r="AA1141" t="str">
        <f>TEXT(salestable[[#This Row],[Order Date]], "ddd")</f>
        <v>Sat</v>
      </c>
    </row>
    <row r="1142" spans="1:27"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s="3">
        <v>2</v>
      </c>
      <c r="T1142" s="4">
        <v>0</v>
      </c>
      <c r="U1142" s="3">
        <v>8.69</v>
      </c>
      <c r="V1142" s="2">
        <f>salestable[[#This Row],[Sales]] * (1 - salestable[[#This Row],[Discount]])</f>
        <v>17.38</v>
      </c>
      <c r="W1142" s="2">
        <f>salestable[[#This Row],[Sales]] * salestable[[#This Row],[Discount]]</f>
        <v>0</v>
      </c>
      <c r="X1142">
        <f>YEAR(salestable[[#This Row],[Order Date]])</f>
        <v>2016</v>
      </c>
      <c r="Y1142" t="str">
        <f>TEXT(salestable[[#This Row],[Order Date]],"MMMM")</f>
        <v>November</v>
      </c>
      <c r="Z1142" t="str">
        <f>"Q"&amp;ROUNDUP(MONTH(salestable[[#This Row],[Order Date]])/3,0)</f>
        <v>Q4</v>
      </c>
      <c r="AA1142" t="str">
        <f>TEXT(salestable[[#This Row],[Order Date]], "ddd")</f>
        <v>Sat</v>
      </c>
    </row>
    <row r="1143" spans="1:27"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s="3">
        <v>2</v>
      </c>
      <c r="T1143" s="4">
        <v>0</v>
      </c>
      <c r="U1143" s="3">
        <v>53.195999999999998</v>
      </c>
      <c r="V1143" s="2">
        <f>salestable[[#This Row],[Sales]] * (1 - salestable[[#This Row],[Discount]])</f>
        <v>204.6</v>
      </c>
      <c r="W1143" s="2">
        <f>salestable[[#This Row],[Sales]] * salestable[[#This Row],[Discount]]</f>
        <v>0</v>
      </c>
      <c r="X1143">
        <f>YEAR(salestable[[#This Row],[Order Date]])</f>
        <v>2014</v>
      </c>
      <c r="Y1143" t="str">
        <f>TEXT(salestable[[#This Row],[Order Date]],"MMMM")</f>
        <v>September</v>
      </c>
      <c r="Z1143" t="str">
        <f>"Q"&amp;ROUNDUP(MONTH(salestable[[#This Row],[Order Date]])/3,0)</f>
        <v>Q3</v>
      </c>
      <c r="AA1143" t="str">
        <f>TEXT(salestable[[#This Row],[Order Date]], "ddd")</f>
        <v>Mon</v>
      </c>
    </row>
    <row r="1144" spans="1:27"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s="3">
        <v>4</v>
      </c>
      <c r="T1144" s="4">
        <v>0</v>
      </c>
      <c r="U1144" s="3">
        <v>2.8776000000000002</v>
      </c>
      <c r="V1144" s="2">
        <f>salestable[[#This Row],[Sales]] * (1 - salestable[[#This Row],[Discount]])</f>
        <v>8.7200000000000006</v>
      </c>
      <c r="W1144" s="2">
        <f>salestable[[#This Row],[Sales]] * salestable[[#This Row],[Discount]]</f>
        <v>0</v>
      </c>
      <c r="X1144">
        <f>YEAR(salestable[[#This Row],[Order Date]])</f>
        <v>2014</v>
      </c>
      <c r="Y1144" t="str">
        <f>TEXT(salestable[[#This Row],[Order Date]],"MMMM")</f>
        <v>September</v>
      </c>
      <c r="Z1144" t="str">
        <f>"Q"&amp;ROUNDUP(MONTH(salestable[[#This Row],[Order Date]])/3,0)</f>
        <v>Q3</v>
      </c>
      <c r="AA1144" t="str">
        <f>TEXT(salestable[[#This Row],[Order Date]], "ddd")</f>
        <v>Mon</v>
      </c>
    </row>
    <row r="1145" spans="1:27"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s="3">
        <v>1</v>
      </c>
      <c r="T1145" s="4">
        <v>0</v>
      </c>
      <c r="U1145" s="3">
        <v>3.1103999999999998</v>
      </c>
      <c r="V1145" s="2">
        <f>salestable[[#This Row],[Sales]] * (1 - salestable[[#This Row],[Discount]])</f>
        <v>6.48</v>
      </c>
      <c r="W1145" s="2">
        <f>salestable[[#This Row],[Sales]] * salestable[[#This Row],[Discount]]</f>
        <v>0</v>
      </c>
      <c r="X1145">
        <f>YEAR(salestable[[#This Row],[Order Date]])</f>
        <v>2014</v>
      </c>
      <c r="Y1145" t="str">
        <f>TEXT(salestable[[#This Row],[Order Date]],"MMMM")</f>
        <v>September</v>
      </c>
      <c r="Z1145" t="str">
        <f>"Q"&amp;ROUNDUP(MONTH(salestable[[#This Row],[Order Date]])/3,0)</f>
        <v>Q3</v>
      </c>
      <c r="AA1145" t="str">
        <f>TEXT(salestable[[#This Row],[Order Date]], "ddd")</f>
        <v>Mon</v>
      </c>
    </row>
    <row r="1146" spans="1:27"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s="3">
        <v>2</v>
      </c>
      <c r="T1146" s="4">
        <v>0.2</v>
      </c>
      <c r="U1146" s="3">
        <v>223.054</v>
      </c>
      <c r="V1146" s="2">
        <f>salestable[[#This Row],[Sales]] * (1 - salestable[[#This Row],[Discount]])</f>
        <v>549.05600000000004</v>
      </c>
      <c r="W1146" s="2">
        <f>salestable[[#This Row],[Sales]] * salestable[[#This Row],[Discount]]</f>
        <v>137.26400000000001</v>
      </c>
      <c r="X1146">
        <f>YEAR(salestable[[#This Row],[Order Date]])</f>
        <v>2014</v>
      </c>
      <c r="Y1146" t="str">
        <f>TEXT(salestable[[#This Row],[Order Date]],"MMMM")</f>
        <v>September</v>
      </c>
      <c r="Z1146" t="str">
        <f>"Q"&amp;ROUNDUP(MONTH(salestable[[#This Row],[Order Date]])/3,0)</f>
        <v>Q3</v>
      </c>
      <c r="AA1146" t="str">
        <f>TEXT(salestable[[#This Row],[Order Date]], "ddd")</f>
        <v>Mon</v>
      </c>
    </row>
    <row r="1147" spans="1:27"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s="3">
        <v>1</v>
      </c>
      <c r="T1147" s="4">
        <v>0</v>
      </c>
      <c r="U1147" s="3">
        <v>16.788599999999999</v>
      </c>
      <c r="V1147" s="2">
        <f>salestable[[#This Row],[Sales]] * (1 - salestable[[#This Row],[Discount]])</f>
        <v>62.18</v>
      </c>
      <c r="W1147" s="2">
        <f>salestable[[#This Row],[Sales]] * salestable[[#This Row],[Discount]]</f>
        <v>0</v>
      </c>
      <c r="X1147">
        <f>YEAR(salestable[[#This Row],[Order Date]])</f>
        <v>2014</v>
      </c>
      <c r="Y1147" t="str">
        <f>TEXT(salestable[[#This Row],[Order Date]],"MMMM")</f>
        <v>September</v>
      </c>
      <c r="Z1147" t="str">
        <f>"Q"&amp;ROUNDUP(MONTH(salestable[[#This Row],[Order Date]])/3,0)</f>
        <v>Q3</v>
      </c>
      <c r="AA1147" t="str">
        <f>TEXT(salestable[[#This Row],[Order Date]], "ddd")</f>
        <v>Mon</v>
      </c>
    </row>
    <row r="1148" spans="1:27"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s="3">
        <v>2</v>
      </c>
      <c r="T1148" s="4">
        <v>0.1</v>
      </c>
      <c r="U1148" s="3">
        <v>107.346</v>
      </c>
      <c r="V1148" s="2">
        <f>salestable[[#This Row],[Sales]] * (1 - salestable[[#This Row],[Discount]])</f>
        <v>579.66840000000002</v>
      </c>
      <c r="W1148" s="2">
        <f>salestable[[#This Row],[Sales]] * salestable[[#This Row],[Discount]]</f>
        <v>64.407600000000002</v>
      </c>
      <c r="X1148">
        <f>YEAR(salestable[[#This Row],[Order Date]])</f>
        <v>2015</v>
      </c>
      <c r="Y1148" t="str">
        <f>TEXT(salestable[[#This Row],[Order Date]],"MMMM")</f>
        <v>April</v>
      </c>
      <c r="Z1148" t="str">
        <f>"Q"&amp;ROUNDUP(MONTH(salestable[[#This Row],[Order Date]])/3,0)</f>
        <v>Q2</v>
      </c>
      <c r="AA1148" t="str">
        <f>TEXT(salestable[[#This Row],[Order Date]], "ddd")</f>
        <v>Sat</v>
      </c>
    </row>
    <row r="1149" spans="1:27"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s="3">
        <v>2</v>
      </c>
      <c r="T1149" s="4">
        <v>0</v>
      </c>
      <c r="U1149" s="3">
        <v>2.6280000000000001</v>
      </c>
      <c r="V1149" s="2">
        <f>salestable[[#This Row],[Sales]] * (1 - salestable[[#This Row],[Discount]])</f>
        <v>5.84</v>
      </c>
      <c r="W1149" s="2">
        <f>salestable[[#This Row],[Sales]] * salestable[[#This Row],[Discount]]</f>
        <v>0</v>
      </c>
      <c r="X1149">
        <f>YEAR(salestable[[#This Row],[Order Date]])</f>
        <v>2015</v>
      </c>
      <c r="Y1149" t="str">
        <f>TEXT(salestable[[#This Row],[Order Date]],"MMMM")</f>
        <v>April</v>
      </c>
      <c r="Z1149" t="str">
        <f>"Q"&amp;ROUNDUP(MONTH(salestable[[#This Row],[Order Date]])/3,0)</f>
        <v>Q2</v>
      </c>
      <c r="AA1149" t="str">
        <f>TEXT(salestable[[#This Row],[Order Date]], "ddd")</f>
        <v>Sat</v>
      </c>
    </row>
    <row r="1150" spans="1:27"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s="3">
        <v>2</v>
      </c>
      <c r="T1150" s="4">
        <v>0</v>
      </c>
      <c r="U1150" s="3">
        <v>5.8696000000000002</v>
      </c>
      <c r="V1150" s="2">
        <f>salestable[[#This Row],[Sales]] * (1 - salestable[[#This Row],[Discount]])</f>
        <v>12.76</v>
      </c>
      <c r="W1150" s="2">
        <f>salestable[[#This Row],[Sales]] * salestable[[#This Row],[Discount]]</f>
        <v>0</v>
      </c>
      <c r="X1150">
        <f>YEAR(salestable[[#This Row],[Order Date]])</f>
        <v>2015</v>
      </c>
      <c r="Y1150" t="str">
        <f>TEXT(salestable[[#This Row],[Order Date]],"MMMM")</f>
        <v>April</v>
      </c>
      <c r="Z1150" t="str">
        <f>"Q"&amp;ROUNDUP(MONTH(salestable[[#This Row],[Order Date]])/3,0)</f>
        <v>Q2</v>
      </c>
      <c r="AA1150" t="str">
        <f>TEXT(salestable[[#This Row],[Order Date]], "ddd")</f>
        <v>Sat</v>
      </c>
    </row>
    <row r="1151" spans="1:27"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s="3">
        <v>1</v>
      </c>
      <c r="T1151" s="4">
        <v>0</v>
      </c>
      <c r="U1151" s="3">
        <v>0.438</v>
      </c>
      <c r="V1151" s="2">
        <f>salestable[[#This Row],[Sales]] * (1 - salestable[[#This Row],[Discount]])</f>
        <v>10.95</v>
      </c>
      <c r="W1151" s="2">
        <f>salestable[[#This Row],[Sales]] * salestable[[#This Row],[Discount]]</f>
        <v>0</v>
      </c>
      <c r="X1151">
        <f>YEAR(salestable[[#This Row],[Order Date]])</f>
        <v>2015</v>
      </c>
      <c r="Y1151" t="str">
        <f>TEXT(salestable[[#This Row],[Order Date]],"MMMM")</f>
        <v>April</v>
      </c>
      <c r="Z1151" t="str">
        <f>"Q"&amp;ROUNDUP(MONTH(salestable[[#This Row],[Order Date]])/3,0)</f>
        <v>Q2</v>
      </c>
      <c r="AA1151" t="str">
        <f>TEXT(salestable[[#This Row],[Order Date]], "ddd")</f>
        <v>Sat</v>
      </c>
    </row>
    <row r="1152" spans="1:27"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s="3">
        <v>2</v>
      </c>
      <c r="T1152" s="4">
        <v>0</v>
      </c>
      <c r="U1152" s="3">
        <v>209.99299999999999</v>
      </c>
      <c r="V1152" s="2">
        <f>salestable[[#This Row],[Sales]] * (1 - salestable[[#This Row],[Discount]])</f>
        <v>599.98</v>
      </c>
      <c r="W1152" s="2">
        <f>salestable[[#This Row],[Sales]] * salestable[[#This Row],[Discount]]</f>
        <v>0</v>
      </c>
      <c r="X1152">
        <f>YEAR(salestable[[#This Row],[Order Date]])</f>
        <v>2015</v>
      </c>
      <c r="Y1152" t="str">
        <f>TEXT(salestable[[#This Row],[Order Date]],"MMMM")</f>
        <v>April</v>
      </c>
      <c r="Z1152" t="str">
        <f>"Q"&amp;ROUNDUP(MONTH(salestable[[#This Row],[Order Date]])/3,0)</f>
        <v>Q2</v>
      </c>
      <c r="AA1152" t="str">
        <f>TEXT(salestable[[#This Row],[Order Date]], "ddd")</f>
        <v>Sat</v>
      </c>
    </row>
    <row r="1153" spans="1:27"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s="3">
        <v>6</v>
      </c>
      <c r="T1153" s="4">
        <v>0.2</v>
      </c>
      <c r="U1153" s="3">
        <v>1.2527999999999999</v>
      </c>
      <c r="V1153" s="2">
        <f>salestable[[#This Row],[Sales]] * (1 - salestable[[#This Row],[Discount]])</f>
        <v>6.6816000000000004</v>
      </c>
      <c r="W1153" s="2">
        <f>salestable[[#This Row],[Sales]] * salestable[[#This Row],[Discount]]</f>
        <v>1.6704000000000001</v>
      </c>
      <c r="X1153">
        <f>YEAR(salestable[[#This Row],[Order Date]])</f>
        <v>2015</v>
      </c>
      <c r="Y1153" t="str">
        <f>TEXT(salestable[[#This Row],[Order Date]],"MMMM")</f>
        <v>May</v>
      </c>
      <c r="Z1153" t="str">
        <f>"Q"&amp;ROUNDUP(MONTH(salestable[[#This Row],[Order Date]])/3,0)</f>
        <v>Q2</v>
      </c>
      <c r="AA1153" t="str">
        <f>TEXT(salestable[[#This Row],[Order Date]], "ddd")</f>
        <v>Fri</v>
      </c>
    </row>
    <row r="1154" spans="1:27"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s="3">
        <v>2</v>
      </c>
      <c r="T1154" s="4">
        <v>0</v>
      </c>
      <c r="U1154" s="3">
        <v>1.6379999999999999</v>
      </c>
      <c r="V1154" s="2">
        <f>salestable[[#This Row],[Sales]] * (1 - salestable[[#This Row],[Discount]])</f>
        <v>3.64</v>
      </c>
      <c r="W1154" s="2">
        <f>salestable[[#This Row],[Sales]] * salestable[[#This Row],[Discount]]</f>
        <v>0</v>
      </c>
      <c r="X1154">
        <f>YEAR(salestable[[#This Row],[Order Date]])</f>
        <v>2016</v>
      </c>
      <c r="Y1154" t="str">
        <f>TEXT(salestable[[#This Row],[Order Date]],"MMMM")</f>
        <v>December</v>
      </c>
      <c r="Z1154" t="str">
        <f>"Q"&amp;ROUNDUP(MONTH(salestable[[#This Row],[Order Date]])/3,0)</f>
        <v>Q4</v>
      </c>
      <c r="AA1154" t="str">
        <f>TEXT(salestable[[#This Row],[Order Date]], "ddd")</f>
        <v>Sat</v>
      </c>
    </row>
    <row r="1155" spans="1:27"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s="3">
        <v>7</v>
      </c>
      <c r="T1155" s="4">
        <v>0.2</v>
      </c>
      <c r="U1155" s="3">
        <v>53.921700000000001</v>
      </c>
      <c r="V1155" s="2">
        <f>salestable[[#This Row],[Sales]] * (1 - salestable[[#This Row],[Discount]])</f>
        <v>127.81440000000001</v>
      </c>
      <c r="W1155" s="2">
        <f>salestable[[#This Row],[Sales]] * salestable[[#This Row],[Discount]]</f>
        <v>31.953600000000002</v>
      </c>
      <c r="X1155">
        <f>YEAR(salestable[[#This Row],[Order Date]])</f>
        <v>2016</v>
      </c>
      <c r="Y1155" t="str">
        <f>TEXT(salestable[[#This Row],[Order Date]],"MMMM")</f>
        <v>December</v>
      </c>
      <c r="Z1155" t="str">
        <f>"Q"&amp;ROUNDUP(MONTH(salestable[[#This Row],[Order Date]])/3,0)</f>
        <v>Q4</v>
      </c>
      <c r="AA1155" t="str">
        <f>TEXT(salestable[[#This Row],[Order Date]], "ddd")</f>
        <v>Sat</v>
      </c>
    </row>
    <row r="1156" spans="1:27"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s="3">
        <v>2</v>
      </c>
      <c r="T1156" s="4">
        <v>0</v>
      </c>
      <c r="U1156" s="3">
        <v>0</v>
      </c>
      <c r="V1156" s="2">
        <f>salestable[[#This Row],[Sales]] * (1 - salestable[[#This Row],[Discount]])</f>
        <v>122.48</v>
      </c>
      <c r="W1156" s="2">
        <f>salestable[[#This Row],[Sales]] * salestable[[#This Row],[Discount]]</f>
        <v>0</v>
      </c>
      <c r="X1156">
        <f>YEAR(salestable[[#This Row],[Order Date]])</f>
        <v>2014</v>
      </c>
      <c r="Y1156" t="str">
        <f>TEXT(salestable[[#This Row],[Order Date]],"MMMM")</f>
        <v>December</v>
      </c>
      <c r="Z1156" t="str">
        <f>"Q"&amp;ROUNDUP(MONTH(salestable[[#This Row],[Order Date]])/3,0)</f>
        <v>Q4</v>
      </c>
      <c r="AA1156" t="str">
        <f>TEXT(salestable[[#This Row],[Order Date]], "ddd")</f>
        <v>Sat</v>
      </c>
    </row>
    <row r="1157" spans="1:27"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s="3">
        <v>7</v>
      </c>
      <c r="T1157" s="4">
        <v>0</v>
      </c>
      <c r="U1157" s="3">
        <v>493.78559999999999</v>
      </c>
      <c r="V1157" s="2">
        <f>salestable[[#This Row],[Sales]] * (1 - salestable[[#This Row],[Discount]])</f>
        <v>2244.48</v>
      </c>
      <c r="W1157" s="2">
        <f>salestable[[#This Row],[Sales]] * salestable[[#This Row],[Discount]]</f>
        <v>0</v>
      </c>
      <c r="X1157">
        <f>YEAR(salestable[[#This Row],[Order Date]])</f>
        <v>2014</v>
      </c>
      <c r="Y1157" t="str">
        <f>TEXT(salestable[[#This Row],[Order Date]],"MMMM")</f>
        <v>December</v>
      </c>
      <c r="Z1157" t="str">
        <f>"Q"&amp;ROUNDUP(MONTH(salestable[[#This Row],[Order Date]])/3,0)</f>
        <v>Q4</v>
      </c>
      <c r="AA1157" t="str">
        <f>TEXT(salestable[[#This Row],[Order Date]], "ddd")</f>
        <v>Sat</v>
      </c>
    </row>
    <row r="1158" spans="1:27"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s="3">
        <v>3</v>
      </c>
      <c r="T1158" s="4">
        <v>0</v>
      </c>
      <c r="U1158" s="3">
        <v>29.285699999999999</v>
      </c>
      <c r="V1158" s="2">
        <f>salestable[[#This Row],[Sales]] * (1 - salestable[[#This Row],[Discount]])</f>
        <v>62.31</v>
      </c>
      <c r="W1158" s="2">
        <f>salestable[[#This Row],[Sales]] * salestable[[#This Row],[Discount]]</f>
        <v>0</v>
      </c>
      <c r="X1158">
        <f>YEAR(salestable[[#This Row],[Order Date]])</f>
        <v>2014</v>
      </c>
      <c r="Y1158" t="str">
        <f>TEXT(salestable[[#This Row],[Order Date]],"MMMM")</f>
        <v>December</v>
      </c>
      <c r="Z1158" t="str">
        <f>"Q"&amp;ROUNDUP(MONTH(salestable[[#This Row],[Order Date]])/3,0)</f>
        <v>Q4</v>
      </c>
      <c r="AA1158" t="str">
        <f>TEXT(salestable[[#This Row],[Order Date]], "ddd")</f>
        <v>Sat</v>
      </c>
    </row>
    <row r="1159" spans="1:27"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s="3">
        <v>2</v>
      </c>
      <c r="T1159" s="4">
        <v>0</v>
      </c>
      <c r="U1159" s="3">
        <v>100.122</v>
      </c>
      <c r="V1159" s="2">
        <f>salestable[[#This Row],[Sales]] * (1 - salestable[[#This Row],[Discount]])</f>
        <v>455.1</v>
      </c>
      <c r="W1159" s="2">
        <f>salestable[[#This Row],[Sales]] * salestable[[#This Row],[Discount]]</f>
        <v>0</v>
      </c>
      <c r="X1159">
        <f>YEAR(salestable[[#This Row],[Order Date]])</f>
        <v>2014</v>
      </c>
      <c r="Y1159" t="str">
        <f>TEXT(salestable[[#This Row],[Order Date]],"MMMM")</f>
        <v>December</v>
      </c>
      <c r="Z1159" t="str">
        <f>"Q"&amp;ROUNDUP(MONTH(salestable[[#This Row],[Order Date]])/3,0)</f>
        <v>Q4</v>
      </c>
      <c r="AA1159" t="str">
        <f>TEXT(salestable[[#This Row],[Order Date]], "ddd")</f>
        <v>Sat</v>
      </c>
    </row>
    <row r="1160" spans="1:27"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s="3">
        <v>1</v>
      </c>
      <c r="T1160" s="4">
        <v>0.2</v>
      </c>
      <c r="U1160" s="3">
        <v>19.5184</v>
      </c>
      <c r="V1160" s="2">
        <f>salestable[[#This Row],[Sales]] * (1 - salestable[[#This Row],[Discount]])</f>
        <v>156.1472</v>
      </c>
      <c r="W1160" s="2">
        <f>salestable[[#This Row],[Sales]] * salestable[[#This Row],[Discount]]</f>
        <v>39.036799999999999</v>
      </c>
      <c r="X1160">
        <f>YEAR(salestable[[#This Row],[Order Date]])</f>
        <v>2016</v>
      </c>
      <c r="Y1160" t="str">
        <f>TEXT(salestable[[#This Row],[Order Date]],"MMMM")</f>
        <v>July</v>
      </c>
      <c r="Z1160" t="str">
        <f>"Q"&amp;ROUNDUP(MONTH(salestable[[#This Row],[Order Date]])/3,0)</f>
        <v>Q3</v>
      </c>
      <c r="AA1160" t="str">
        <f>TEXT(salestable[[#This Row],[Order Date]], "ddd")</f>
        <v>Sat</v>
      </c>
    </row>
    <row r="1161" spans="1:27"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s="3">
        <v>3</v>
      </c>
      <c r="T1161" s="4">
        <v>0</v>
      </c>
      <c r="U1161" s="3">
        <v>90.734999999999999</v>
      </c>
      <c r="V1161" s="2">
        <f>salestable[[#This Row],[Sales]] * (1 - salestable[[#This Row],[Discount]])</f>
        <v>362.94</v>
      </c>
      <c r="W1161" s="2">
        <f>salestable[[#This Row],[Sales]] * salestable[[#This Row],[Discount]]</f>
        <v>0</v>
      </c>
      <c r="X1161">
        <f>YEAR(salestable[[#This Row],[Order Date]])</f>
        <v>2017</v>
      </c>
      <c r="Y1161" t="str">
        <f>TEXT(salestable[[#This Row],[Order Date]],"MMMM")</f>
        <v>June</v>
      </c>
      <c r="Z1161" t="str">
        <f>"Q"&amp;ROUNDUP(MONTH(salestable[[#This Row],[Order Date]])/3,0)</f>
        <v>Q2</v>
      </c>
      <c r="AA1161" t="str">
        <f>TEXT(salestable[[#This Row],[Order Date]], "ddd")</f>
        <v>Thu</v>
      </c>
    </row>
    <row r="1162" spans="1:27"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s="3">
        <v>2</v>
      </c>
      <c r="T1162" s="4">
        <v>0</v>
      </c>
      <c r="U1162" s="3">
        <v>5.77</v>
      </c>
      <c r="V1162" s="2">
        <f>salestable[[#This Row],[Sales]] * (1 - salestable[[#This Row],[Discount]])</f>
        <v>11.54</v>
      </c>
      <c r="W1162" s="2">
        <f>salestable[[#This Row],[Sales]] * salestable[[#This Row],[Discount]]</f>
        <v>0</v>
      </c>
      <c r="X1162">
        <f>YEAR(salestable[[#This Row],[Order Date]])</f>
        <v>2017</v>
      </c>
      <c r="Y1162" t="str">
        <f>TEXT(salestable[[#This Row],[Order Date]],"MMMM")</f>
        <v>June</v>
      </c>
      <c r="Z1162" t="str">
        <f>"Q"&amp;ROUNDUP(MONTH(salestable[[#This Row],[Order Date]])/3,0)</f>
        <v>Q2</v>
      </c>
      <c r="AA1162" t="str">
        <f>TEXT(salestable[[#This Row],[Order Date]], "ddd")</f>
        <v>Thu</v>
      </c>
    </row>
    <row r="1163" spans="1:27"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s="3">
        <v>3</v>
      </c>
      <c r="T1163" s="4">
        <v>0</v>
      </c>
      <c r="U1163" s="3">
        <v>15.6426</v>
      </c>
      <c r="V1163" s="2">
        <f>salestable[[#This Row],[Sales]] * (1 - salestable[[#This Row],[Discount]])</f>
        <v>53.94</v>
      </c>
      <c r="W1163" s="2">
        <f>salestable[[#This Row],[Sales]] * salestable[[#This Row],[Discount]]</f>
        <v>0</v>
      </c>
      <c r="X1163">
        <f>YEAR(salestable[[#This Row],[Order Date]])</f>
        <v>2014</v>
      </c>
      <c r="Y1163" t="str">
        <f>TEXT(salestable[[#This Row],[Order Date]],"MMMM")</f>
        <v>September</v>
      </c>
      <c r="Z1163" t="str">
        <f>"Q"&amp;ROUNDUP(MONTH(salestable[[#This Row],[Order Date]])/3,0)</f>
        <v>Q3</v>
      </c>
      <c r="AA1163" t="str">
        <f>TEXT(salestable[[#This Row],[Order Date]], "ddd")</f>
        <v>Mon</v>
      </c>
    </row>
    <row r="1164" spans="1:27"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s="3">
        <v>1</v>
      </c>
      <c r="T1164" s="4">
        <v>0</v>
      </c>
      <c r="U1164" s="3">
        <v>4.5953999999999997</v>
      </c>
      <c r="V1164" s="2">
        <f>salestable[[#This Row],[Sales]] * (1 - salestable[[#This Row],[Discount]])</f>
        <v>9.99</v>
      </c>
      <c r="W1164" s="2">
        <f>salestable[[#This Row],[Sales]] * salestable[[#This Row],[Discount]]</f>
        <v>0</v>
      </c>
      <c r="X1164">
        <f>YEAR(salestable[[#This Row],[Order Date]])</f>
        <v>2014</v>
      </c>
      <c r="Y1164" t="str">
        <f>TEXT(salestable[[#This Row],[Order Date]],"MMMM")</f>
        <v>March</v>
      </c>
      <c r="Z1164" t="str">
        <f>"Q"&amp;ROUNDUP(MONTH(salestable[[#This Row],[Order Date]])/3,0)</f>
        <v>Q1</v>
      </c>
      <c r="AA1164" t="str">
        <f>TEXT(salestable[[#This Row],[Order Date]], "ddd")</f>
        <v>Mon</v>
      </c>
    </row>
    <row r="1165" spans="1:27"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s="3">
        <v>3</v>
      </c>
      <c r="T1165" s="4">
        <v>0.2</v>
      </c>
      <c r="U1165" s="3">
        <v>40.872</v>
      </c>
      <c r="V1165" s="2">
        <f>salestable[[#This Row],[Sales]] * (1 - salestable[[#This Row],[Discount]])</f>
        <v>100.608</v>
      </c>
      <c r="W1165" s="2">
        <f>salestable[[#This Row],[Sales]] * salestable[[#This Row],[Discount]]</f>
        <v>25.152000000000001</v>
      </c>
      <c r="X1165">
        <f>YEAR(salestable[[#This Row],[Order Date]])</f>
        <v>2014</v>
      </c>
      <c r="Y1165" t="str">
        <f>TEXT(salestable[[#This Row],[Order Date]],"MMMM")</f>
        <v>March</v>
      </c>
      <c r="Z1165" t="str">
        <f>"Q"&amp;ROUNDUP(MONTH(salestable[[#This Row],[Order Date]])/3,0)</f>
        <v>Q1</v>
      </c>
      <c r="AA1165" t="str">
        <f>TEXT(salestable[[#This Row],[Order Date]], "ddd")</f>
        <v>Mon</v>
      </c>
    </row>
    <row r="1166" spans="1:27"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s="3">
        <v>5</v>
      </c>
      <c r="T1166" s="4">
        <v>0.2</v>
      </c>
      <c r="U1166" s="3">
        <v>9.1784999999999997</v>
      </c>
      <c r="V1166" s="2">
        <f>salestable[[#This Row],[Sales]] * (1 - salestable[[#This Row],[Discount]])</f>
        <v>20.256</v>
      </c>
      <c r="W1166" s="2">
        <f>salestable[[#This Row],[Sales]] * salestable[[#This Row],[Discount]]</f>
        <v>5.0640000000000001</v>
      </c>
      <c r="X1166">
        <f>YEAR(salestable[[#This Row],[Order Date]])</f>
        <v>2014</v>
      </c>
      <c r="Y1166" t="str">
        <f>TEXT(salestable[[#This Row],[Order Date]],"MMMM")</f>
        <v>March</v>
      </c>
      <c r="Z1166" t="str">
        <f>"Q"&amp;ROUNDUP(MONTH(salestable[[#This Row],[Order Date]])/3,0)</f>
        <v>Q1</v>
      </c>
      <c r="AA1166" t="str">
        <f>TEXT(salestable[[#This Row],[Order Date]], "ddd")</f>
        <v>Mon</v>
      </c>
    </row>
    <row r="1167" spans="1:27"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s="3">
        <v>4</v>
      </c>
      <c r="T1167" s="4">
        <v>0</v>
      </c>
      <c r="U1167" s="3">
        <v>21.06</v>
      </c>
      <c r="V1167" s="2">
        <f>salestable[[#This Row],[Sales]] * (1 - salestable[[#This Row],[Discount]])</f>
        <v>46.8</v>
      </c>
      <c r="W1167" s="2">
        <f>salestable[[#This Row],[Sales]] * salestable[[#This Row],[Discount]]</f>
        <v>0</v>
      </c>
      <c r="X1167">
        <f>YEAR(salestable[[#This Row],[Order Date]])</f>
        <v>2014</v>
      </c>
      <c r="Y1167" t="str">
        <f>TEXT(salestable[[#This Row],[Order Date]],"MMMM")</f>
        <v>May</v>
      </c>
      <c r="Z1167" t="str">
        <f>"Q"&amp;ROUNDUP(MONTH(salestable[[#This Row],[Order Date]])/3,0)</f>
        <v>Q2</v>
      </c>
      <c r="AA1167" t="str">
        <f>TEXT(salestable[[#This Row],[Order Date]], "ddd")</f>
        <v>Sun</v>
      </c>
    </row>
    <row r="1168" spans="1:27"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s="3">
        <v>9</v>
      </c>
      <c r="T1168" s="4">
        <v>0</v>
      </c>
      <c r="U1168" s="3">
        <v>49.272300000000001</v>
      </c>
      <c r="V1168" s="2">
        <f>salestable[[#This Row],[Sales]] * (1 - salestable[[#This Row],[Discount]])</f>
        <v>447.93</v>
      </c>
      <c r="W1168" s="2">
        <f>salestable[[#This Row],[Sales]] * salestable[[#This Row],[Discount]]</f>
        <v>0</v>
      </c>
      <c r="X1168">
        <f>YEAR(salestable[[#This Row],[Order Date]])</f>
        <v>2015</v>
      </c>
      <c r="Y1168" t="str">
        <f>TEXT(salestable[[#This Row],[Order Date]],"MMMM")</f>
        <v>November</v>
      </c>
      <c r="Z1168" t="str">
        <f>"Q"&amp;ROUNDUP(MONTH(salestable[[#This Row],[Order Date]])/3,0)</f>
        <v>Q4</v>
      </c>
      <c r="AA1168" t="str">
        <f>TEXT(salestable[[#This Row],[Order Date]], "ddd")</f>
        <v>Mon</v>
      </c>
    </row>
    <row r="1169" spans="1:27"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s="3">
        <v>2</v>
      </c>
      <c r="T1169" s="4">
        <v>0</v>
      </c>
      <c r="U1169" s="3">
        <v>33.938800000000001</v>
      </c>
      <c r="V1169" s="2">
        <f>salestable[[#This Row],[Sales]] * (1 - salestable[[#This Row],[Discount]])</f>
        <v>109.48</v>
      </c>
      <c r="W1169" s="2">
        <f>salestable[[#This Row],[Sales]] * salestable[[#This Row],[Discount]]</f>
        <v>0</v>
      </c>
      <c r="X1169">
        <f>YEAR(salestable[[#This Row],[Order Date]])</f>
        <v>2017</v>
      </c>
      <c r="Y1169" t="str">
        <f>TEXT(salestable[[#This Row],[Order Date]],"MMMM")</f>
        <v>December</v>
      </c>
      <c r="Z1169" t="str">
        <f>"Q"&amp;ROUNDUP(MONTH(salestable[[#This Row],[Order Date]])/3,0)</f>
        <v>Q4</v>
      </c>
      <c r="AA1169" t="str">
        <f>TEXT(salestable[[#This Row],[Order Date]], "ddd")</f>
        <v>Fri</v>
      </c>
    </row>
    <row r="1170" spans="1:27"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s="3">
        <v>3</v>
      </c>
      <c r="T1170" s="4">
        <v>0</v>
      </c>
      <c r="U1170" s="3">
        <v>0</v>
      </c>
      <c r="V1170" s="2">
        <f>salestable[[#This Row],[Sales]] * (1 - salestable[[#This Row],[Discount]])</f>
        <v>272.94</v>
      </c>
      <c r="W1170" s="2">
        <f>salestable[[#This Row],[Sales]] * salestable[[#This Row],[Discount]]</f>
        <v>0</v>
      </c>
      <c r="X1170">
        <f>YEAR(salestable[[#This Row],[Order Date]])</f>
        <v>2017</v>
      </c>
      <c r="Y1170" t="str">
        <f>TEXT(salestable[[#This Row],[Order Date]],"MMMM")</f>
        <v>December</v>
      </c>
      <c r="Z1170" t="str">
        <f>"Q"&amp;ROUNDUP(MONTH(salestable[[#This Row],[Order Date]])/3,0)</f>
        <v>Q4</v>
      </c>
      <c r="AA1170" t="str">
        <f>TEXT(salestable[[#This Row],[Order Date]], "ddd")</f>
        <v>Fri</v>
      </c>
    </row>
    <row r="1171" spans="1:27"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s="3">
        <v>3</v>
      </c>
      <c r="T1171" s="4">
        <v>0</v>
      </c>
      <c r="U1171" s="3">
        <v>9.3312000000000008</v>
      </c>
      <c r="V1171" s="2">
        <f>salestable[[#This Row],[Sales]] * (1 - salestable[[#This Row],[Discount]])</f>
        <v>19.440000000000001</v>
      </c>
      <c r="W1171" s="2">
        <f>salestable[[#This Row],[Sales]] * salestable[[#This Row],[Discount]]</f>
        <v>0</v>
      </c>
      <c r="X1171">
        <f>YEAR(salestable[[#This Row],[Order Date]])</f>
        <v>2017</v>
      </c>
      <c r="Y1171" t="str">
        <f>TEXT(salestable[[#This Row],[Order Date]],"MMMM")</f>
        <v>December</v>
      </c>
      <c r="Z1171" t="str">
        <f>"Q"&amp;ROUNDUP(MONTH(salestable[[#This Row],[Order Date]])/3,0)</f>
        <v>Q4</v>
      </c>
      <c r="AA1171" t="str">
        <f>TEXT(salestable[[#This Row],[Order Date]], "ddd")</f>
        <v>Fri</v>
      </c>
    </row>
    <row r="1172" spans="1:27"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s="3">
        <v>4</v>
      </c>
      <c r="T1172" s="4">
        <v>0</v>
      </c>
      <c r="U1172" s="3">
        <v>8.2992000000000008</v>
      </c>
      <c r="V1172" s="2">
        <f>salestable[[#This Row],[Sales]] * (1 - salestable[[#This Row],[Discount]])</f>
        <v>31.92</v>
      </c>
      <c r="W1172" s="2">
        <f>salestable[[#This Row],[Sales]] * salestable[[#This Row],[Discount]]</f>
        <v>0</v>
      </c>
      <c r="X1172">
        <f>YEAR(salestable[[#This Row],[Order Date]])</f>
        <v>2017</v>
      </c>
      <c r="Y1172" t="str">
        <f>TEXT(salestable[[#This Row],[Order Date]],"MMMM")</f>
        <v>December</v>
      </c>
      <c r="Z1172" t="str">
        <f>"Q"&amp;ROUNDUP(MONTH(salestable[[#This Row],[Order Date]])/3,0)</f>
        <v>Q4</v>
      </c>
      <c r="AA1172" t="str">
        <f>TEXT(salestable[[#This Row],[Order Date]], "ddd")</f>
        <v>Fri</v>
      </c>
    </row>
    <row r="1173" spans="1:27"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s="3">
        <v>2</v>
      </c>
      <c r="T1173" s="4">
        <v>0</v>
      </c>
      <c r="U1173" s="3">
        <v>10.7424</v>
      </c>
      <c r="V1173" s="2">
        <f>salestable[[#This Row],[Sales]] * (1 - salestable[[#This Row],[Discount]])</f>
        <v>22.38</v>
      </c>
      <c r="W1173" s="2">
        <f>salestable[[#This Row],[Sales]] * salestable[[#This Row],[Discount]]</f>
        <v>0</v>
      </c>
      <c r="X1173">
        <f>YEAR(salestable[[#This Row],[Order Date]])</f>
        <v>2014</v>
      </c>
      <c r="Y1173" t="str">
        <f>TEXT(salestable[[#This Row],[Order Date]],"MMMM")</f>
        <v>March</v>
      </c>
      <c r="Z1173" t="str">
        <f>"Q"&amp;ROUNDUP(MONTH(salestable[[#This Row],[Order Date]])/3,0)</f>
        <v>Q1</v>
      </c>
      <c r="AA1173" t="str">
        <f>TEXT(salestable[[#This Row],[Order Date]], "ddd")</f>
        <v>Mon</v>
      </c>
    </row>
    <row r="1174" spans="1:27"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s="3">
        <v>5</v>
      </c>
      <c r="T1174" s="4">
        <v>0.2</v>
      </c>
      <c r="U1174" s="3">
        <v>5.5754999999999999</v>
      </c>
      <c r="V1174" s="2">
        <f>salestable[[#This Row],[Sales]] * (1 - salestable[[#This Row],[Discount]])</f>
        <v>13.216000000000001</v>
      </c>
      <c r="W1174" s="2">
        <f>salestable[[#This Row],[Sales]] * salestable[[#This Row],[Discount]]</f>
        <v>3.3040000000000003</v>
      </c>
      <c r="X1174">
        <f>YEAR(salestable[[#This Row],[Order Date]])</f>
        <v>2014</v>
      </c>
      <c r="Y1174" t="str">
        <f>TEXT(salestable[[#This Row],[Order Date]],"MMMM")</f>
        <v>April</v>
      </c>
      <c r="Z1174" t="str">
        <f>"Q"&amp;ROUNDUP(MONTH(salestable[[#This Row],[Order Date]])/3,0)</f>
        <v>Q2</v>
      </c>
      <c r="AA1174" t="str">
        <f>TEXT(salestable[[#This Row],[Order Date]], "ddd")</f>
        <v>Mon</v>
      </c>
    </row>
    <row r="1175" spans="1:27"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s="3">
        <v>4</v>
      </c>
      <c r="T1175" s="4">
        <v>0.8</v>
      </c>
      <c r="U1175" s="3">
        <v>-7.7640000000000002</v>
      </c>
      <c r="V1175" s="2">
        <f>salestable[[#This Row],[Sales]] * (1 - salestable[[#This Row],[Discount]])</f>
        <v>1.0351999999999999</v>
      </c>
      <c r="W1175" s="2">
        <f>salestable[[#This Row],[Sales]] * salestable[[#This Row],[Discount]]</f>
        <v>4.1408000000000005</v>
      </c>
      <c r="X1175">
        <f>YEAR(salestable[[#This Row],[Order Date]])</f>
        <v>2015</v>
      </c>
      <c r="Y1175" t="str">
        <f>TEXT(salestable[[#This Row],[Order Date]],"MMMM")</f>
        <v>October</v>
      </c>
      <c r="Z1175" t="str">
        <f>"Q"&amp;ROUNDUP(MONTH(salestable[[#This Row],[Order Date]])/3,0)</f>
        <v>Q4</v>
      </c>
      <c r="AA1175" t="str">
        <f>TEXT(salestable[[#This Row],[Order Date]], "ddd")</f>
        <v>Thu</v>
      </c>
    </row>
    <row r="1176" spans="1:27"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s="3">
        <v>6</v>
      </c>
      <c r="T1176" s="4">
        <v>0.2</v>
      </c>
      <c r="U1176" s="3">
        <v>16.2864</v>
      </c>
      <c r="V1176" s="2">
        <f>salestable[[#This Row],[Sales]] * (1 - salestable[[#This Row],[Discount]])</f>
        <v>40.089600000000004</v>
      </c>
      <c r="W1176" s="2">
        <f>salestable[[#This Row],[Sales]] * salestable[[#This Row],[Discount]]</f>
        <v>10.022400000000001</v>
      </c>
      <c r="X1176">
        <f>YEAR(salestable[[#This Row],[Order Date]])</f>
        <v>2015</v>
      </c>
      <c r="Y1176" t="str">
        <f>TEXT(salestable[[#This Row],[Order Date]],"MMMM")</f>
        <v>August</v>
      </c>
      <c r="Z1176" t="str">
        <f>"Q"&amp;ROUNDUP(MONTH(salestable[[#This Row],[Order Date]])/3,0)</f>
        <v>Q3</v>
      </c>
      <c r="AA1176" t="str">
        <f>TEXT(salestable[[#This Row],[Order Date]], "ddd")</f>
        <v>Sat</v>
      </c>
    </row>
    <row r="1177" spans="1:27"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s="3">
        <v>3</v>
      </c>
      <c r="T1177" s="4">
        <v>0</v>
      </c>
      <c r="U1177" s="3">
        <v>8.0997000000000003</v>
      </c>
      <c r="V1177" s="2">
        <f>salestable[[#This Row],[Sales]] * (1 - salestable[[#This Row],[Discount]])</f>
        <v>27.93</v>
      </c>
      <c r="W1177" s="2">
        <f>salestable[[#This Row],[Sales]] * salestable[[#This Row],[Discount]]</f>
        <v>0</v>
      </c>
      <c r="X1177">
        <f>YEAR(salestable[[#This Row],[Order Date]])</f>
        <v>2016</v>
      </c>
      <c r="Y1177" t="str">
        <f>TEXT(salestable[[#This Row],[Order Date]],"MMMM")</f>
        <v>August</v>
      </c>
      <c r="Z1177" t="str">
        <f>"Q"&amp;ROUNDUP(MONTH(salestable[[#This Row],[Order Date]])/3,0)</f>
        <v>Q3</v>
      </c>
      <c r="AA1177" t="str">
        <f>TEXT(salestable[[#This Row],[Order Date]], "ddd")</f>
        <v>Mon</v>
      </c>
    </row>
    <row r="1178" spans="1:27"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s="3">
        <v>4</v>
      </c>
      <c r="T1178" s="4">
        <v>0</v>
      </c>
      <c r="U1178" s="3">
        <v>5.4332000000000003</v>
      </c>
      <c r="V1178" s="2">
        <f>salestable[[#This Row],[Sales]] * (1 - salestable[[#This Row],[Discount]])</f>
        <v>11.56</v>
      </c>
      <c r="W1178" s="2">
        <f>salestable[[#This Row],[Sales]] * salestable[[#This Row],[Discount]]</f>
        <v>0</v>
      </c>
      <c r="X1178">
        <f>YEAR(salestable[[#This Row],[Order Date]])</f>
        <v>2014</v>
      </c>
      <c r="Y1178" t="str">
        <f>TEXT(salestable[[#This Row],[Order Date]],"MMMM")</f>
        <v>December</v>
      </c>
      <c r="Z1178" t="str">
        <f>"Q"&amp;ROUNDUP(MONTH(salestable[[#This Row],[Order Date]])/3,0)</f>
        <v>Q4</v>
      </c>
      <c r="AA1178" t="str">
        <f>TEXT(salestable[[#This Row],[Order Date]], "ddd")</f>
        <v>Sat</v>
      </c>
    </row>
    <row r="1179" spans="1:27"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s="3">
        <v>2</v>
      </c>
      <c r="T1179" s="4">
        <v>0</v>
      </c>
      <c r="U1179" s="3">
        <v>51.75</v>
      </c>
      <c r="V1179" s="2">
        <f>salestable[[#This Row],[Sales]] * (1 - salestable[[#This Row],[Discount]])</f>
        <v>172.5</v>
      </c>
      <c r="W1179" s="2">
        <f>salestable[[#This Row],[Sales]] * salestable[[#This Row],[Discount]]</f>
        <v>0</v>
      </c>
      <c r="X1179">
        <f>YEAR(salestable[[#This Row],[Order Date]])</f>
        <v>2016</v>
      </c>
      <c r="Y1179" t="str">
        <f>TEXT(salestable[[#This Row],[Order Date]],"MMMM")</f>
        <v>December</v>
      </c>
      <c r="Z1179" t="str">
        <f>"Q"&amp;ROUNDUP(MONTH(salestable[[#This Row],[Order Date]])/3,0)</f>
        <v>Q4</v>
      </c>
      <c r="AA1179" t="str">
        <f>TEXT(salestable[[#This Row],[Order Date]], "ddd")</f>
        <v>Thu</v>
      </c>
    </row>
    <row r="1180" spans="1:27"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s="3">
        <v>3</v>
      </c>
      <c r="T1180" s="4">
        <v>0</v>
      </c>
      <c r="U1180" s="3">
        <v>44.9925</v>
      </c>
      <c r="V1180" s="2">
        <f>salestable[[#This Row],[Sales]] * (1 - salestable[[#This Row],[Discount]])</f>
        <v>179.97</v>
      </c>
      <c r="W1180" s="2">
        <f>salestable[[#This Row],[Sales]] * salestable[[#This Row],[Discount]]</f>
        <v>0</v>
      </c>
      <c r="X1180">
        <f>YEAR(salestable[[#This Row],[Order Date]])</f>
        <v>2016</v>
      </c>
      <c r="Y1180" t="str">
        <f>TEXT(salestable[[#This Row],[Order Date]],"MMMM")</f>
        <v>December</v>
      </c>
      <c r="Z1180" t="str">
        <f>"Q"&amp;ROUNDUP(MONTH(salestable[[#This Row],[Order Date]])/3,0)</f>
        <v>Q4</v>
      </c>
      <c r="AA1180" t="str">
        <f>TEXT(salestable[[#This Row],[Order Date]], "ddd")</f>
        <v>Thu</v>
      </c>
    </row>
    <row r="1181" spans="1:27"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s="3">
        <v>3</v>
      </c>
      <c r="T1181" s="4">
        <v>0.2</v>
      </c>
      <c r="U1181" s="3">
        <v>64.674000000000007</v>
      </c>
      <c r="V1181" s="2">
        <f>salestable[[#This Row],[Sales]] * (1 - salestable[[#This Row],[Discount]])</f>
        <v>206.95680000000004</v>
      </c>
      <c r="W1181" s="2">
        <f>salestable[[#This Row],[Sales]] * salestable[[#This Row],[Discount]]</f>
        <v>51.739200000000011</v>
      </c>
      <c r="X1181">
        <f>YEAR(salestable[[#This Row],[Order Date]])</f>
        <v>2016</v>
      </c>
      <c r="Y1181" t="str">
        <f>TEXT(salestable[[#This Row],[Order Date]],"MMMM")</f>
        <v>April</v>
      </c>
      <c r="Z1181" t="str">
        <f>"Q"&amp;ROUNDUP(MONTH(salestable[[#This Row],[Order Date]])/3,0)</f>
        <v>Q2</v>
      </c>
      <c r="AA1181" t="str">
        <f>TEXT(salestable[[#This Row],[Order Date]], "ddd")</f>
        <v>Sun</v>
      </c>
    </row>
    <row r="1182" spans="1:27"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s="3">
        <v>7</v>
      </c>
      <c r="T1182" s="4">
        <v>0</v>
      </c>
      <c r="U1182" s="3">
        <v>357.19110000000001</v>
      </c>
      <c r="V1182" s="2">
        <f>salestable[[#This Row],[Sales]] * (1 - salestable[[#This Row],[Discount]])</f>
        <v>1322.93</v>
      </c>
      <c r="W1182" s="2">
        <f>salestable[[#This Row],[Sales]] * salestable[[#This Row],[Discount]]</f>
        <v>0</v>
      </c>
      <c r="X1182">
        <f>YEAR(salestable[[#This Row],[Order Date]])</f>
        <v>2014</v>
      </c>
      <c r="Y1182" t="str">
        <f>TEXT(salestable[[#This Row],[Order Date]],"MMMM")</f>
        <v>June</v>
      </c>
      <c r="Z1182" t="str">
        <f>"Q"&amp;ROUNDUP(MONTH(salestable[[#This Row],[Order Date]])/3,0)</f>
        <v>Q2</v>
      </c>
      <c r="AA1182" t="str">
        <f>TEXT(salestable[[#This Row],[Order Date]], "ddd")</f>
        <v>Sat</v>
      </c>
    </row>
    <row r="1183" spans="1:27"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s="3">
        <v>2</v>
      </c>
      <c r="T1183" s="4">
        <v>0</v>
      </c>
      <c r="U1183" s="3">
        <v>1.0904</v>
      </c>
      <c r="V1183" s="2">
        <f>salestable[[#This Row],[Sales]] * (1 - salestable[[#This Row],[Discount]])</f>
        <v>3.76</v>
      </c>
      <c r="W1183" s="2">
        <f>salestable[[#This Row],[Sales]] * salestable[[#This Row],[Discount]]</f>
        <v>0</v>
      </c>
      <c r="X1183">
        <f>YEAR(salestable[[#This Row],[Order Date]])</f>
        <v>2014</v>
      </c>
      <c r="Y1183" t="str">
        <f>TEXT(salestable[[#This Row],[Order Date]],"MMMM")</f>
        <v>June</v>
      </c>
      <c r="Z1183" t="str">
        <f>"Q"&amp;ROUNDUP(MONTH(salestable[[#This Row],[Order Date]])/3,0)</f>
        <v>Q2</v>
      </c>
      <c r="AA1183" t="str">
        <f>TEXT(salestable[[#This Row],[Order Date]], "ddd")</f>
        <v>Sat</v>
      </c>
    </row>
    <row r="1184" spans="1:27"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s="3">
        <v>1</v>
      </c>
      <c r="T1184" s="4">
        <v>0.2</v>
      </c>
      <c r="U1184" s="3">
        <v>7.3385999999999996</v>
      </c>
      <c r="V1184" s="2">
        <f>salestable[[#This Row],[Sales]] * (1 - salestable[[#This Row],[Discount]])</f>
        <v>17.395199999999999</v>
      </c>
      <c r="W1184" s="2">
        <f>salestable[[#This Row],[Sales]] * salestable[[#This Row],[Discount]]</f>
        <v>4.3487999999999998</v>
      </c>
      <c r="X1184">
        <f>YEAR(salestable[[#This Row],[Order Date]])</f>
        <v>2017</v>
      </c>
      <c r="Y1184" t="str">
        <f>TEXT(salestable[[#This Row],[Order Date]],"MMMM")</f>
        <v>January</v>
      </c>
      <c r="Z1184" t="str">
        <f>"Q"&amp;ROUNDUP(MONTH(salestable[[#This Row],[Order Date]])/3,0)</f>
        <v>Q1</v>
      </c>
      <c r="AA1184" t="str">
        <f>TEXT(salestable[[#This Row],[Order Date]], "ddd")</f>
        <v>Sat</v>
      </c>
    </row>
    <row r="1185" spans="1:27"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s="3">
        <v>5</v>
      </c>
      <c r="T1185" s="4">
        <v>0.2</v>
      </c>
      <c r="U1185" s="3">
        <v>0.69299999999999995</v>
      </c>
      <c r="V1185" s="2">
        <f>salestable[[#This Row],[Sales]] * (1 - salestable[[#This Row],[Discount]])</f>
        <v>6.3360000000000003</v>
      </c>
      <c r="W1185" s="2">
        <f>salestable[[#This Row],[Sales]] * salestable[[#This Row],[Discount]]</f>
        <v>1.5840000000000001</v>
      </c>
      <c r="X1185">
        <f>YEAR(salestable[[#This Row],[Order Date]])</f>
        <v>2017</v>
      </c>
      <c r="Y1185" t="str">
        <f>TEXT(salestable[[#This Row],[Order Date]],"MMMM")</f>
        <v>January</v>
      </c>
      <c r="Z1185" t="str">
        <f>"Q"&amp;ROUNDUP(MONTH(salestable[[#This Row],[Order Date]])/3,0)</f>
        <v>Q1</v>
      </c>
      <c r="AA1185" t="str">
        <f>TEXT(salestable[[#This Row],[Order Date]], "ddd")</f>
        <v>Sat</v>
      </c>
    </row>
    <row r="1186" spans="1:27"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s="3">
        <v>7</v>
      </c>
      <c r="T1186" s="4">
        <v>0.2</v>
      </c>
      <c r="U1186" s="3">
        <v>4.2336</v>
      </c>
      <c r="V1186" s="2">
        <f>salestable[[#This Row],[Sales]] * (1 - salestable[[#This Row],[Discount]])</f>
        <v>9.6768000000000001</v>
      </c>
      <c r="W1186" s="2">
        <f>salestable[[#This Row],[Sales]] * salestable[[#This Row],[Discount]]</f>
        <v>2.4192</v>
      </c>
      <c r="X1186">
        <f>YEAR(salestable[[#This Row],[Order Date]])</f>
        <v>2014</v>
      </c>
      <c r="Y1186" t="str">
        <f>TEXT(salestable[[#This Row],[Order Date]],"MMMM")</f>
        <v>November</v>
      </c>
      <c r="Z1186" t="str">
        <f>"Q"&amp;ROUNDUP(MONTH(salestable[[#This Row],[Order Date]])/3,0)</f>
        <v>Q4</v>
      </c>
      <c r="AA1186" t="str">
        <f>TEXT(salestable[[#This Row],[Order Date]], "ddd")</f>
        <v>Mon</v>
      </c>
    </row>
    <row r="1187" spans="1:27"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s="3">
        <v>6</v>
      </c>
      <c r="T1187" s="4">
        <v>0</v>
      </c>
      <c r="U1187" s="3">
        <v>9.7175999999999991</v>
      </c>
      <c r="V1187" s="2">
        <f>salestable[[#This Row],[Sales]] * (1 - salestable[[#This Row],[Discount]])</f>
        <v>485.88</v>
      </c>
      <c r="W1187" s="2">
        <f>salestable[[#This Row],[Sales]] * salestable[[#This Row],[Discount]]</f>
        <v>0</v>
      </c>
      <c r="X1187">
        <f>YEAR(salestable[[#This Row],[Order Date]])</f>
        <v>2014</v>
      </c>
      <c r="Y1187" t="str">
        <f>TEXT(salestable[[#This Row],[Order Date]],"MMMM")</f>
        <v>November</v>
      </c>
      <c r="Z1187" t="str">
        <f>"Q"&amp;ROUNDUP(MONTH(salestable[[#This Row],[Order Date]])/3,0)</f>
        <v>Q4</v>
      </c>
      <c r="AA1187" t="str">
        <f>TEXT(salestable[[#This Row],[Order Date]], "ddd")</f>
        <v>Mon</v>
      </c>
    </row>
    <row r="1188" spans="1:27"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s="3">
        <v>4</v>
      </c>
      <c r="T1188" s="4">
        <v>0</v>
      </c>
      <c r="U1188" s="3">
        <v>12.441599999999999</v>
      </c>
      <c r="V1188" s="2">
        <f>salestable[[#This Row],[Sales]] * (1 - salestable[[#This Row],[Discount]])</f>
        <v>25.92</v>
      </c>
      <c r="W1188" s="2">
        <f>salestable[[#This Row],[Sales]] * salestable[[#This Row],[Discount]]</f>
        <v>0</v>
      </c>
      <c r="X1188">
        <f>YEAR(salestable[[#This Row],[Order Date]])</f>
        <v>2014</v>
      </c>
      <c r="Y1188" t="str">
        <f>TEXT(salestable[[#This Row],[Order Date]],"MMMM")</f>
        <v>November</v>
      </c>
      <c r="Z1188" t="str">
        <f>"Q"&amp;ROUNDUP(MONTH(salestable[[#This Row],[Order Date]])/3,0)</f>
        <v>Q4</v>
      </c>
      <c r="AA1188" t="str">
        <f>TEXT(salestable[[#This Row],[Order Date]], "ddd")</f>
        <v>Mon</v>
      </c>
    </row>
    <row r="1189" spans="1:27"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s="3">
        <v>2</v>
      </c>
      <c r="T1189" s="4">
        <v>0</v>
      </c>
      <c r="U1189" s="3">
        <v>53.346600000000002</v>
      </c>
      <c r="V1189" s="2">
        <f>salestable[[#This Row],[Sales]] * (1 - salestable[[#This Row],[Discount]])</f>
        <v>197.58</v>
      </c>
      <c r="W1189" s="2">
        <f>salestable[[#This Row],[Sales]] * salestable[[#This Row],[Discount]]</f>
        <v>0</v>
      </c>
      <c r="X1189">
        <f>YEAR(salestable[[#This Row],[Order Date]])</f>
        <v>2014</v>
      </c>
      <c r="Y1189" t="str">
        <f>TEXT(salestable[[#This Row],[Order Date]],"MMMM")</f>
        <v>November</v>
      </c>
      <c r="Z1189" t="str">
        <f>"Q"&amp;ROUNDUP(MONTH(salestable[[#This Row],[Order Date]])/3,0)</f>
        <v>Q4</v>
      </c>
      <c r="AA1189" t="str">
        <f>TEXT(salestable[[#This Row],[Order Date]], "ddd")</f>
        <v>Mon</v>
      </c>
    </row>
    <row r="1190" spans="1:27"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s="3">
        <v>4</v>
      </c>
      <c r="T1190" s="4">
        <v>0</v>
      </c>
      <c r="U1190" s="3">
        <v>22.118400000000001</v>
      </c>
      <c r="V1190" s="2">
        <f>salestable[[#This Row],[Sales]] * (1 - salestable[[#This Row],[Discount]])</f>
        <v>81.92</v>
      </c>
      <c r="W1190" s="2">
        <f>salestable[[#This Row],[Sales]] * salestable[[#This Row],[Discount]]</f>
        <v>0</v>
      </c>
      <c r="X1190">
        <f>YEAR(salestable[[#This Row],[Order Date]])</f>
        <v>2017</v>
      </c>
      <c r="Y1190" t="str">
        <f>TEXT(salestable[[#This Row],[Order Date]],"MMMM")</f>
        <v>February</v>
      </c>
      <c r="Z1190" t="str">
        <f>"Q"&amp;ROUNDUP(MONTH(salestable[[#This Row],[Order Date]])/3,0)</f>
        <v>Q1</v>
      </c>
      <c r="AA1190" t="str">
        <f>TEXT(salestable[[#This Row],[Order Date]], "ddd")</f>
        <v>Sun</v>
      </c>
    </row>
    <row r="1191" spans="1:27"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s="3">
        <v>8</v>
      </c>
      <c r="T1191" s="4">
        <v>0.2</v>
      </c>
      <c r="U1191" s="3">
        <v>66.715199999999996</v>
      </c>
      <c r="V1191" s="2">
        <f>salestable[[#This Row],[Sales]] * (1 - salestable[[#This Row],[Discount]])</f>
        <v>711.62879999999996</v>
      </c>
      <c r="W1191" s="2">
        <f>salestable[[#This Row],[Sales]] * salestable[[#This Row],[Discount]]</f>
        <v>177.90719999999999</v>
      </c>
      <c r="X1191">
        <f>YEAR(salestable[[#This Row],[Order Date]])</f>
        <v>2017</v>
      </c>
      <c r="Y1191" t="str">
        <f>TEXT(salestable[[#This Row],[Order Date]],"MMMM")</f>
        <v>February</v>
      </c>
      <c r="Z1191" t="str">
        <f>"Q"&amp;ROUNDUP(MONTH(salestable[[#This Row],[Order Date]])/3,0)</f>
        <v>Q1</v>
      </c>
      <c r="AA1191" t="str">
        <f>TEXT(salestable[[#This Row],[Order Date]], "ddd")</f>
        <v>Sun</v>
      </c>
    </row>
    <row r="1192" spans="1:27"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s="3">
        <v>3</v>
      </c>
      <c r="T1192" s="4">
        <v>0.2</v>
      </c>
      <c r="U1192" s="3">
        <v>89.222399999999993</v>
      </c>
      <c r="V1192" s="2">
        <f>salestable[[#This Row],[Sales]] * (1 - salestable[[#This Row],[Discount]])</f>
        <v>713.77920000000006</v>
      </c>
      <c r="W1192" s="2">
        <f>salestable[[#This Row],[Sales]] * salestable[[#This Row],[Discount]]</f>
        <v>178.44480000000001</v>
      </c>
      <c r="X1192">
        <f>YEAR(salestable[[#This Row],[Order Date]])</f>
        <v>2017</v>
      </c>
      <c r="Y1192" t="str">
        <f>TEXT(salestable[[#This Row],[Order Date]],"MMMM")</f>
        <v>February</v>
      </c>
      <c r="Z1192" t="str">
        <f>"Q"&amp;ROUNDUP(MONTH(salestable[[#This Row],[Order Date]])/3,0)</f>
        <v>Q1</v>
      </c>
      <c r="AA1192" t="str">
        <f>TEXT(salestable[[#This Row],[Order Date]], "ddd")</f>
        <v>Sun</v>
      </c>
    </row>
    <row r="1193" spans="1:27"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s="3">
        <v>4</v>
      </c>
      <c r="T1193" s="4">
        <v>0</v>
      </c>
      <c r="U1193" s="3">
        <v>109.7208</v>
      </c>
      <c r="V1193" s="2">
        <f>salestable[[#This Row],[Sales]] * (1 - salestable[[#This Row],[Discount]])</f>
        <v>223.92</v>
      </c>
      <c r="W1193" s="2">
        <f>salestable[[#This Row],[Sales]] * salestable[[#This Row],[Discount]]</f>
        <v>0</v>
      </c>
      <c r="X1193">
        <f>YEAR(salestable[[#This Row],[Order Date]])</f>
        <v>2017</v>
      </c>
      <c r="Y1193" t="str">
        <f>TEXT(salestable[[#This Row],[Order Date]],"MMMM")</f>
        <v>February</v>
      </c>
      <c r="Z1193" t="str">
        <f>"Q"&amp;ROUNDUP(MONTH(salestable[[#This Row],[Order Date]])/3,0)</f>
        <v>Q1</v>
      </c>
      <c r="AA1193" t="str">
        <f>TEXT(salestable[[#This Row],[Order Date]], "ddd")</f>
        <v>Sun</v>
      </c>
    </row>
    <row r="1194" spans="1:27"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s="3">
        <v>4</v>
      </c>
      <c r="T1194" s="4">
        <v>0</v>
      </c>
      <c r="U1194" s="3">
        <v>11.328799999999999</v>
      </c>
      <c r="V1194" s="2">
        <f>salestable[[#This Row],[Sales]] * (1 - salestable[[#This Row],[Discount]])</f>
        <v>23.12</v>
      </c>
      <c r="W1194" s="2">
        <f>salestable[[#This Row],[Sales]] * salestable[[#This Row],[Discount]]</f>
        <v>0</v>
      </c>
      <c r="X1194">
        <f>YEAR(salestable[[#This Row],[Order Date]])</f>
        <v>2017</v>
      </c>
      <c r="Y1194" t="str">
        <f>TEXT(salestable[[#This Row],[Order Date]],"MMMM")</f>
        <v>February</v>
      </c>
      <c r="Z1194" t="str">
        <f>"Q"&amp;ROUNDUP(MONTH(salestable[[#This Row],[Order Date]])/3,0)</f>
        <v>Q1</v>
      </c>
      <c r="AA1194" t="str">
        <f>TEXT(salestable[[#This Row],[Order Date]], "ddd")</f>
        <v>Sun</v>
      </c>
    </row>
    <row r="1195" spans="1:27"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s="3">
        <v>3</v>
      </c>
      <c r="T1195" s="4">
        <v>0.2</v>
      </c>
      <c r="U1195" s="3">
        <v>5.4432</v>
      </c>
      <c r="V1195" s="2">
        <f>salestable[[#This Row],[Sales]] * (1 - salestable[[#This Row],[Discount]])</f>
        <v>12.441600000000001</v>
      </c>
      <c r="W1195" s="2">
        <f>salestable[[#This Row],[Sales]] * salestable[[#This Row],[Discount]]</f>
        <v>3.1104000000000003</v>
      </c>
      <c r="X1195">
        <f>YEAR(salestable[[#This Row],[Order Date]])</f>
        <v>2015</v>
      </c>
      <c r="Y1195" t="str">
        <f>TEXT(salestable[[#This Row],[Order Date]],"MMMM")</f>
        <v>September</v>
      </c>
      <c r="Z1195" t="str">
        <f>"Q"&amp;ROUNDUP(MONTH(salestable[[#This Row],[Order Date]])/3,0)</f>
        <v>Q3</v>
      </c>
      <c r="AA1195" t="str">
        <f>TEXT(salestable[[#This Row],[Order Date]], "ddd")</f>
        <v>Tue</v>
      </c>
    </row>
    <row r="1196" spans="1:27"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s="3">
        <v>4</v>
      </c>
      <c r="T1196" s="4">
        <v>0.2</v>
      </c>
      <c r="U1196" s="3">
        <v>2.5531999999999999</v>
      </c>
      <c r="V1196" s="2">
        <f>salestable[[#This Row],[Sales]] * (1 - salestable[[#This Row],[Discount]])</f>
        <v>12.569600000000001</v>
      </c>
      <c r="W1196" s="2">
        <f>salestable[[#This Row],[Sales]] * salestable[[#This Row],[Discount]]</f>
        <v>3.1424000000000003</v>
      </c>
      <c r="X1196">
        <f>YEAR(salestable[[#This Row],[Order Date]])</f>
        <v>2015</v>
      </c>
      <c r="Y1196" t="str">
        <f>TEXT(salestable[[#This Row],[Order Date]],"MMMM")</f>
        <v>September</v>
      </c>
      <c r="Z1196" t="str">
        <f>"Q"&amp;ROUNDUP(MONTH(salestable[[#This Row],[Order Date]])/3,0)</f>
        <v>Q3</v>
      </c>
      <c r="AA1196" t="str">
        <f>TEXT(salestable[[#This Row],[Order Date]], "ddd")</f>
        <v>Tue</v>
      </c>
    </row>
    <row r="1197" spans="1:27"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s="3">
        <v>2</v>
      </c>
      <c r="T1197" s="4">
        <v>0.2</v>
      </c>
      <c r="U1197" s="3">
        <v>2.1587999999999998</v>
      </c>
      <c r="V1197" s="2">
        <f>salestable[[#This Row],[Sales]] * (1 - salestable[[#This Row],[Discount]])</f>
        <v>19.7376</v>
      </c>
      <c r="W1197" s="2">
        <f>salestable[[#This Row],[Sales]] * salestable[[#This Row],[Discount]]</f>
        <v>4.9344000000000001</v>
      </c>
      <c r="X1197">
        <f>YEAR(salestable[[#This Row],[Order Date]])</f>
        <v>2015</v>
      </c>
      <c r="Y1197" t="str">
        <f>TEXT(salestable[[#This Row],[Order Date]],"MMMM")</f>
        <v>September</v>
      </c>
      <c r="Z1197" t="str">
        <f>"Q"&amp;ROUNDUP(MONTH(salestable[[#This Row],[Order Date]])/3,0)</f>
        <v>Q3</v>
      </c>
      <c r="AA1197" t="str">
        <f>TEXT(salestable[[#This Row],[Order Date]], "ddd")</f>
        <v>Tue</v>
      </c>
    </row>
    <row r="1198" spans="1:27"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s="3">
        <v>1</v>
      </c>
      <c r="T1198" s="4">
        <v>0.2</v>
      </c>
      <c r="U1198" s="3">
        <v>-2.0988000000000002</v>
      </c>
      <c r="V1198" s="2">
        <f>salestable[[#This Row],[Sales]] * (1 - salestable[[#This Row],[Discount]])</f>
        <v>44.774400000000007</v>
      </c>
      <c r="W1198" s="2">
        <f>salestable[[#This Row],[Sales]] * salestable[[#This Row],[Discount]]</f>
        <v>11.193600000000002</v>
      </c>
      <c r="X1198">
        <f>YEAR(salestable[[#This Row],[Order Date]])</f>
        <v>2015</v>
      </c>
      <c r="Y1198" t="str">
        <f>TEXT(salestable[[#This Row],[Order Date]],"MMMM")</f>
        <v>September</v>
      </c>
      <c r="Z1198" t="str">
        <f>"Q"&amp;ROUNDUP(MONTH(salestable[[#This Row],[Order Date]])/3,0)</f>
        <v>Q3</v>
      </c>
      <c r="AA1198" t="str">
        <f>TEXT(salestable[[#This Row],[Order Date]], "ddd")</f>
        <v>Tue</v>
      </c>
    </row>
    <row r="1199" spans="1:27"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s="3">
        <v>9</v>
      </c>
      <c r="T1199" s="4">
        <v>0.2</v>
      </c>
      <c r="U1199" s="3">
        <v>64.789199999999994</v>
      </c>
      <c r="V1199" s="2">
        <f>salestable[[#This Row],[Sales]] * (1 - salestable[[#This Row],[Discount]])</f>
        <v>345.54240000000004</v>
      </c>
      <c r="W1199" s="2">
        <f>salestable[[#This Row],[Sales]] * salestable[[#This Row],[Discount]]</f>
        <v>86.385600000000011</v>
      </c>
      <c r="X1199">
        <f>YEAR(salestable[[#This Row],[Order Date]])</f>
        <v>2016</v>
      </c>
      <c r="Y1199" t="str">
        <f>TEXT(salestable[[#This Row],[Order Date]],"MMMM")</f>
        <v>April</v>
      </c>
      <c r="Z1199" t="str">
        <f>"Q"&amp;ROUNDUP(MONTH(salestable[[#This Row],[Order Date]])/3,0)</f>
        <v>Q2</v>
      </c>
      <c r="AA1199" t="str">
        <f>TEXT(salestable[[#This Row],[Order Date]], "ddd")</f>
        <v>Fri</v>
      </c>
    </row>
    <row r="1200" spans="1:27"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s="3">
        <v>4</v>
      </c>
      <c r="T1200" s="4">
        <v>0.3</v>
      </c>
      <c r="U1200" s="3">
        <v>-4.1135999999999999</v>
      </c>
      <c r="V1200" s="2">
        <f>salestable[[#This Row],[Sales]] * (1 - salestable[[#This Row],[Discount]])</f>
        <v>67.188799999999986</v>
      </c>
      <c r="W1200" s="2">
        <f>salestable[[#This Row],[Sales]] * salestable[[#This Row],[Discount]]</f>
        <v>28.795199999999998</v>
      </c>
      <c r="X1200">
        <f>YEAR(salestable[[#This Row],[Order Date]])</f>
        <v>2016</v>
      </c>
      <c r="Y1200" t="str">
        <f>TEXT(salestable[[#This Row],[Order Date]],"MMMM")</f>
        <v>April</v>
      </c>
      <c r="Z1200" t="str">
        <f>"Q"&amp;ROUNDUP(MONTH(salestable[[#This Row],[Order Date]])/3,0)</f>
        <v>Q2</v>
      </c>
      <c r="AA1200" t="str">
        <f>TEXT(salestable[[#This Row],[Order Date]], "ddd")</f>
        <v>Fri</v>
      </c>
    </row>
    <row r="1201" spans="1:27"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s="3">
        <v>4</v>
      </c>
      <c r="T1201" s="4">
        <v>0.8</v>
      </c>
      <c r="U1201" s="3">
        <v>-1850.9464</v>
      </c>
      <c r="V1201" s="2">
        <f>salestable[[#This Row],[Sales]] * (1 - salestable[[#This Row],[Discount]])</f>
        <v>217.75839999999994</v>
      </c>
      <c r="W1201" s="2">
        <f>salestable[[#This Row],[Sales]] * salestable[[#This Row],[Discount]]</f>
        <v>871.03359999999998</v>
      </c>
      <c r="X1201">
        <f>YEAR(salestable[[#This Row],[Order Date]])</f>
        <v>2016</v>
      </c>
      <c r="Y1201" t="str">
        <f>TEXT(salestable[[#This Row],[Order Date]],"MMMM")</f>
        <v>April</v>
      </c>
      <c r="Z1201" t="str">
        <f>"Q"&amp;ROUNDUP(MONTH(salestable[[#This Row],[Order Date]])/3,0)</f>
        <v>Q2</v>
      </c>
      <c r="AA1201" t="str">
        <f>TEXT(salestable[[#This Row],[Order Date]], "ddd")</f>
        <v>Fri</v>
      </c>
    </row>
    <row r="1202" spans="1:27"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s="3">
        <v>3</v>
      </c>
      <c r="T1202" s="4">
        <v>0.2</v>
      </c>
      <c r="U1202" s="3">
        <v>40.800600000000003</v>
      </c>
      <c r="V1202" s="2">
        <f>salestable[[#This Row],[Sales]] * (1 - salestable[[#This Row],[Discount]])</f>
        <v>435.20640000000003</v>
      </c>
      <c r="W1202" s="2">
        <f>salestable[[#This Row],[Sales]] * salestable[[#This Row],[Discount]]</f>
        <v>108.80160000000001</v>
      </c>
      <c r="X1202">
        <f>YEAR(salestable[[#This Row],[Order Date]])</f>
        <v>2016</v>
      </c>
      <c r="Y1202" t="str">
        <f>TEXT(salestable[[#This Row],[Order Date]],"MMMM")</f>
        <v>July</v>
      </c>
      <c r="Z1202" t="str">
        <f>"Q"&amp;ROUNDUP(MONTH(salestable[[#This Row],[Order Date]])/3,0)</f>
        <v>Q3</v>
      </c>
      <c r="AA1202" t="str">
        <f>TEXT(salestable[[#This Row],[Order Date]], "ddd")</f>
        <v>Mon</v>
      </c>
    </row>
    <row r="1203" spans="1:27"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s="3">
        <v>3</v>
      </c>
      <c r="T1203" s="4">
        <v>0.7</v>
      </c>
      <c r="U1203" s="3">
        <v>-1.4352</v>
      </c>
      <c r="V1203" s="2">
        <f>salestable[[#This Row],[Sales]] * (1 - salestable[[#This Row],[Discount]])</f>
        <v>0.5616000000000001</v>
      </c>
      <c r="W1203" s="2">
        <f>salestable[[#This Row],[Sales]] * salestable[[#This Row],[Discount]]</f>
        <v>1.3104</v>
      </c>
      <c r="X1203">
        <f>YEAR(salestable[[#This Row],[Order Date]])</f>
        <v>2016</v>
      </c>
      <c r="Y1203" t="str">
        <f>TEXT(salestable[[#This Row],[Order Date]],"MMMM")</f>
        <v>July</v>
      </c>
      <c r="Z1203" t="str">
        <f>"Q"&amp;ROUNDUP(MONTH(salestable[[#This Row],[Order Date]])/3,0)</f>
        <v>Q3</v>
      </c>
      <c r="AA1203" t="str">
        <f>TEXT(salestable[[#This Row],[Order Date]], "ddd")</f>
        <v>Mon</v>
      </c>
    </row>
    <row r="1204" spans="1:27"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s="3">
        <v>3</v>
      </c>
      <c r="T1204" s="4">
        <v>0.2</v>
      </c>
      <c r="U1204" s="3">
        <v>10.679399999999999</v>
      </c>
      <c r="V1204" s="2">
        <f>salestable[[#This Row],[Sales]] * (1 - salestable[[#This Row],[Discount]])</f>
        <v>683.48160000000007</v>
      </c>
      <c r="W1204" s="2">
        <f>salestable[[#This Row],[Sales]] * salestable[[#This Row],[Discount]]</f>
        <v>170.87040000000002</v>
      </c>
      <c r="X1204">
        <f>YEAR(salestable[[#This Row],[Order Date]])</f>
        <v>2016</v>
      </c>
      <c r="Y1204" t="str">
        <f>TEXT(salestable[[#This Row],[Order Date]],"MMMM")</f>
        <v>July</v>
      </c>
      <c r="Z1204" t="str">
        <f>"Q"&amp;ROUNDUP(MONTH(salestable[[#This Row],[Order Date]])/3,0)</f>
        <v>Q3</v>
      </c>
      <c r="AA1204" t="str">
        <f>TEXT(salestable[[#This Row],[Order Date]], "ddd")</f>
        <v>Mon</v>
      </c>
    </row>
    <row r="1205" spans="1:27"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s="3">
        <v>2</v>
      </c>
      <c r="T1205" s="4">
        <v>0.2</v>
      </c>
      <c r="U1205" s="3">
        <v>0</v>
      </c>
      <c r="V1205" s="2">
        <f>salestable[[#This Row],[Sales]] * (1 - salestable[[#This Row],[Discount]])</f>
        <v>474.8544</v>
      </c>
      <c r="W1205" s="2">
        <f>salestable[[#This Row],[Sales]] * salestable[[#This Row],[Discount]]</f>
        <v>118.7136</v>
      </c>
      <c r="X1205">
        <f>YEAR(salestable[[#This Row],[Order Date]])</f>
        <v>2016</v>
      </c>
      <c r="Y1205" t="str">
        <f>TEXT(salestable[[#This Row],[Order Date]],"MMMM")</f>
        <v>July</v>
      </c>
      <c r="Z1205" t="str">
        <f>"Q"&amp;ROUNDUP(MONTH(salestable[[#This Row],[Order Date]])/3,0)</f>
        <v>Q3</v>
      </c>
      <c r="AA1205" t="str">
        <f>TEXT(salestable[[#This Row],[Order Date]], "ddd")</f>
        <v>Mon</v>
      </c>
    </row>
    <row r="1206" spans="1:27"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s="3">
        <v>3</v>
      </c>
      <c r="T1206" s="4">
        <v>0.2</v>
      </c>
      <c r="U1206" s="3">
        <v>-33.804000000000002</v>
      </c>
      <c r="V1206" s="2">
        <f>salestable[[#This Row],[Sales]] * (1 - salestable[[#This Row],[Discount]])</f>
        <v>270.43200000000002</v>
      </c>
      <c r="W1206" s="2">
        <f>salestable[[#This Row],[Sales]] * salestable[[#This Row],[Discount]]</f>
        <v>67.608000000000004</v>
      </c>
      <c r="X1206">
        <f>YEAR(salestable[[#This Row],[Order Date]])</f>
        <v>2016</v>
      </c>
      <c r="Y1206" t="str">
        <f>TEXT(salestable[[#This Row],[Order Date]],"MMMM")</f>
        <v>July</v>
      </c>
      <c r="Z1206" t="str">
        <f>"Q"&amp;ROUNDUP(MONTH(salestable[[#This Row],[Order Date]])/3,0)</f>
        <v>Q3</v>
      </c>
      <c r="AA1206" t="str">
        <f>TEXT(salestable[[#This Row],[Order Date]], "ddd")</f>
        <v>Mon</v>
      </c>
    </row>
    <row r="1207" spans="1:27"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s="3">
        <v>5</v>
      </c>
      <c r="T1207" s="4">
        <v>0.2</v>
      </c>
      <c r="U1207" s="3">
        <v>16.997499999999999</v>
      </c>
      <c r="V1207" s="2">
        <f>salestable[[#This Row],[Sales]] * (1 - salestable[[#This Row],[Discount]])</f>
        <v>217.56799999999998</v>
      </c>
      <c r="W1207" s="2">
        <f>salestable[[#This Row],[Sales]] * salestable[[#This Row],[Discount]]</f>
        <v>54.391999999999996</v>
      </c>
      <c r="X1207">
        <f>YEAR(salestable[[#This Row],[Order Date]])</f>
        <v>2017</v>
      </c>
      <c r="Y1207" t="str">
        <f>TEXT(salestable[[#This Row],[Order Date]],"MMMM")</f>
        <v>August</v>
      </c>
      <c r="Z1207" t="str">
        <f>"Q"&amp;ROUNDUP(MONTH(salestable[[#This Row],[Order Date]])/3,0)</f>
        <v>Q3</v>
      </c>
      <c r="AA1207" t="str">
        <f>TEXT(salestable[[#This Row],[Order Date]], "ddd")</f>
        <v>Tue</v>
      </c>
    </row>
    <row r="1208" spans="1:27"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s="3">
        <v>1</v>
      </c>
      <c r="T1208" s="4">
        <v>0</v>
      </c>
      <c r="U1208" s="3">
        <v>3.363</v>
      </c>
      <c r="V1208" s="2">
        <f>salestable[[#This Row],[Sales]] * (1 - salestable[[#This Row],[Discount]])</f>
        <v>11.21</v>
      </c>
      <c r="W1208" s="2">
        <f>salestable[[#This Row],[Sales]] * salestable[[#This Row],[Discount]]</f>
        <v>0</v>
      </c>
      <c r="X1208">
        <f>YEAR(salestable[[#This Row],[Order Date]])</f>
        <v>2016</v>
      </c>
      <c r="Y1208" t="str">
        <f>TEXT(salestable[[#This Row],[Order Date]],"MMMM")</f>
        <v>July</v>
      </c>
      <c r="Z1208" t="str">
        <f>"Q"&amp;ROUNDUP(MONTH(salestable[[#This Row],[Order Date]])/3,0)</f>
        <v>Q3</v>
      </c>
      <c r="AA1208" t="str">
        <f>TEXT(salestable[[#This Row],[Order Date]], "ddd")</f>
        <v>Thu</v>
      </c>
    </row>
    <row r="1209" spans="1:27"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s="3">
        <v>3</v>
      </c>
      <c r="T1209" s="4">
        <v>0.2</v>
      </c>
      <c r="U1209" s="3">
        <v>3.2004000000000001</v>
      </c>
      <c r="V1209" s="2">
        <f>salestable[[#This Row],[Sales]] * (1 - salestable[[#This Row],[Discount]])</f>
        <v>7.3152000000000008</v>
      </c>
      <c r="W1209" s="2">
        <f>salestable[[#This Row],[Sales]] * salestable[[#This Row],[Discount]]</f>
        <v>1.8288000000000002</v>
      </c>
      <c r="X1209">
        <f>YEAR(salestable[[#This Row],[Order Date]])</f>
        <v>2016</v>
      </c>
      <c r="Y1209" t="str">
        <f>TEXT(salestable[[#This Row],[Order Date]],"MMMM")</f>
        <v>July</v>
      </c>
      <c r="Z1209" t="str">
        <f>"Q"&amp;ROUNDUP(MONTH(salestable[[#This Row],[Order Date]])/3,0)</f>
        <v>Q3</v>
      </c>
      <c r="AA1209" t="str">
        <f>TEXT(salestable[[#This Row],[Order Date]], "ddd")</f>
        <v>Thu</v>
      </c>
    </row>
    <row r="1210" spans="1:27"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s="3">
        <v>7</v>
      </c>
      <c r="T1210" s="4">
        <v>0</v>
      </c>
      <c r="U1210" s="3">
        <v>6.8943000000000003</v>
      </c>
      <c r="V1210" s="2">
        <f>salestable[[#This Row],[Sales]] * (1 - salestable[[#This Row],[Discount]])</f>
        <v>14.07</v>
      </c>
      <c r="W1210" s="2">
        <f>salestable[[#This Row],[Sales]] * salestable[[#This Row],[Discount]]</f>
        <v>0</v>
      </c>
      <c r="X1210">
        <f>YEAR(salestable[[#This Row],[Order Date]])</f>
        <v>2016</v>
      </c>
      <c r="Y1210" t="str">
        <f>TEXT(salestable[[#This Row],[Order Date]],"MMMM")</f>
        <v>July</v>
      </c>
      <c r="Z1210" t="str">
        <f>"Q"&amp;ROUNDUP(MONTH(salestable[[#This Row],[Order Date]])/3,0)</f>
        <v>Q3</v>
      </c>
      <c r="AA1210" t="str">
        <f>TEXT(salestable[[#This Row],[Order Date]], "ddd")</f>
        <v>Thu</v>
      </c>
    </row>
    <row r="1211" spans="1:27"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s="3">
        <v>7</v>
      </c>
      <c r="T1211" s="4">
        <v>0</v>
      </c>
      <c r="U1211" s="3">
        <v>10.465</v>
      </c>
      <c r="V1211" s="2">
        <f>salestable[[#This Row],[Sales]] * (1 - salestable[[#This Row],[Discount]])</f>
        <v>41.86</v>
      </c>
      <c r="W1211" s="2">
        <f>salestable[[#This Row],[Sales]] * salestable[[#This Row],[Discount]]</f>
        <v>0</v>
      </c>
      <c r="X1211">
        <f>YEAR(salestable[[#This Row],[Order Date]])</f>
        <v>2016</v>
      </c>
      <c r="Y1211" t="str">
        <f>TEXT(salestable[[#This Row],[Order Date]],"MMMM")</f>
        <v>July</v>
      </c>
      <c r="Z1211" t="str">
        <f>"Q"&amp;ROUNDUP(MONTH(salestable[[#This Row],[Order Date]])/3,0)</f>
        <v>Q3</v>
      </c>
      <c r="AA1211" t="str">
        <f>TEXT(salestable[[#This Row],[Order Date]], "ddd")</f>
        <v>Thu</v>
      </c>
    </row>
    <row r="1212" spans="1:27"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s="3">
        <v>2</v>
      </c>
      <c r="T1212" s="4">
        <v>0.2</v>
      </c>
      <c r="U1212" s="3">
        <v>2.8835999999999999</v>
      </c>
      <c r="V1212" s="2">
        <f>salestable[[#This Row],[Sales]] * (1 - salestable[[#This Row],[Discount]])</f>
        <v>6.8352000000000004</v>
      </c>
      <c r="W1212" s="2">
        <f>salestable[[#This Row],[Sales]] * salestable[[#This Row],[Discount]]</f>
        <v>1.7088000000000001</v>
      </c>
      <c r="X1212">
        <f>YEAR(salestable[[#This Row],[Order Date]])</f>
        <v>2016</v>
      </c>
      <c r="Y1212" t="str">
        <f>TEXT(salestable[[#This Row],[Order Date]],"MMMM")</f>
        <v>July</v>
      </c>
      <c r="Z1212" t="str">
        <f>"Q"&amp;ROUNDUP(MONTH(salestable[[#This Row],[Order Date]])/3,0)</f>
        <v>Q3</v>
      </c>
      <c r="AA1212" t="str">
        <f>TEXT(salestable[[#This Row],[Order Date]], "ddd")</f>
        <v>Thu</v>
      </c>
    </row>
    <row r="1213" spans="1:27"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s="3">
        <v>4</v>
      </c>
      <c r="T1213" s="4">
        <v>0.2</v>
      </c>
      <c r="U1213" s="3">
        <v>21.717600000000001</v>
      </c>
      <c r="V1213" s="2">
        <f>salestable[[#This Row],[Sales]] * (1 - salestable[[#This Row],[Discount]])</f>
        <v>463.30880000000002</v>
      </c>
      <c r="W1213" s="2">
        <f>salestable[[#This Row],[Sales]] * salestable[[#This Row],[Discount]]</f>
        <v>115.8272</v>
      </c>
      <c r="X1213">
        <f>YEAR(salestable[[#This Row],[Order Date]])</f>
        <v>2016</v>
      </c>
      <c r="Y1213" t="str">
        <f>TEXT(salestable[[#This Row],[Order Date]],"MMMM")</f>
        <v>July</v>
      </c>
      <c r="Z1213" t="str">
        <f>"Q"&amp;ROUNDUP(MONTH(salestable[[#This Row],[Order Date]])/3,0)</f>
        <v>Q3</v>
      </c>
      <c r="AA1213" t="str">
        <f>TEXT(salestable[[#This Row],[Order Date]], "ddd")</f>
        <v>Thu</v>
      </c>
    </row>
    <row r="1214" spans="1:27"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s="3">
        <v>2</v>
      </c>
      <c r="T1214" s="4">
        <v>0.3</v>
      </c>
      <c r="U1214" s="3">
        <v>-48.470399999999998</v>
      </c>
      <c r="V1214" s="2">
        <f>salestable[[#This Row],[Sales]] * (1 - salestable[[#This Row],[Discount]])</f>
        <v>98.960400000000007</v>
      </c>
      <c r="W1214" s="2">
        <f>salestable[[#This Row],[Sales]] * salestable[[#This Row],[Discount]]</f>
        <v>42.4116</v>
      </c>
      <c r="X1214">
        <f>YEAR(salestable[[#This Row],[Order Date]])</f>
        <v>2017</v>
      </c>
      <c r="Y1214" t="str">
        <f>TEXT(salestable[[#This Row],[Order Date]],"MMMM")</f>
        <v>September</v>
      </c>
      <c r="Z1214" t="str">
        <f>"Q"&amp;ROUNDUP(MONTH(salestable[[#This Row],[Order Date]])/3,0)</f>
        <v>Q3</v>
      </c>
      <c r="AA1214" t="str">
        <f>TEXT(salestable[[#This Row],[Order Date]], "ddd")</f>
        <v>Sat</v>
      </c>
    </row>
    <row r="1215" spans="1:27"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s="3">
        <v>2</v>
      </c>
      <c r="T1215" s="4">
        <v>0.7</v>
      </c>
      <c r="U1215" s="3">
        <v>-2.3275999999999999</v>
      </c>
      <c r="V1215" s="2">
        <f>salestable[[#This Row],[Sales]] * (1 - salestable[[#This Row],[Discount]])</f>
        <v>0.91080000000000017</v>
      </c>
      <c r="W1215" s="2">
        <f>salestable[[#This Row],[Sales]] * salestable[[#This Row],[Discount]]</f>
        <v>2.1252</v>
      </c>
      <c r="X1215">
        <f>YEAR(salestable[[#This Row],[Order Date]])</f>
        <v>2017</v>
      </c>
      <c r="Y1215" t="str">
        <f>TEXT(salestable[[#This Row],[Order Date]],"MMMM")</f>
        <v>September</v>
      </c>
      <c r="Z1215" t="str">
        <f>"Q"&amp;ROUNDUP(MONTH(salestable[[#This Row],[Order Date]])/3,0)</f>
        <v>Q3</v>
      </c>
      <c r="AA1215" t="str">
        <f>TEXT(salestable[[#This Row],[Order Date]], "ddd")</f>
        <v>Sat</v>
      </c>
    </row>
    <row r="1216" spans="1:27"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s="3">
        <v>1</v>
      </c>
      <c r="T1216" s="4">
        <v>0.7</v>
      </c>
      <c r="U1216" s="3">
        <v>-3.6023999999999998</v>
      </c>
      <c r="V1216" s="2">
        <f>salestable[[#This Row],[Sales]] * (1 - salestable[[#This Row],[Discount]])</f>
        <v>1.3509000000000002</v>
      </c>
      <c r="W1216" s="2">
        <f>salestable[[#This Row],[Sales]] * salestable[[#This Row],[Discount]]</f>
        <v>3.1520999999999999</v>
      </c>
      <c r="X1216">
        <f>YEAR(salestable[[#This Row],[Order Date]])</f>
        <v>2017</v>
      </c>
      <c r="Y1216" t="str">
        <f>TEXT(salestable[[#This Row],[Order Date]],"MMMM")</f>
        <v>September</v>
      </c>
      <c r="Z1216" t="str">
        <f>"Q"&amp;ROUNDUP(MONTH(salestable[[#This Row],[Order Date]])/3,0)</f>
        <v>Q3</v>
      </c>
      <c r="AA1216" t="str">
        <f>TEXT(salestable[[#This Row],[Order Date]], "ddd")</f>
        <v>Sat</v>
      </c>
    </row>
    <row r="1217" spans="1:27"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s="3">
        <v>1</v>
      </c>
      <c r="T1217" s="4">
        <v>0.2</v>
      </c>
      <c r="U1217" s="3">
        <v>1.5768</v>
      </c>
      <c r="V1217" s="2">
        <f>salestable[[#This Row],[Sales]] * (1 - salestable[[#This Row],[Discount]])</f>
        <v>3.7376</v>
      </c>
      <c r="W1217" s="2">
        <f>salestable[[#This Row],[Sales]] * salestable[[#This Row],[Discount]]</f>
        <v>0.93440000000000001</v>
      </c>
      <c r="X1217">
        <f>YEAR(salestable[[#This Row],[Order Date]])</f>
        <v>2017</v>
      </c>
      <c r="Y1217" t="str">
        <f>TEXT(salestable[[#This Row],[Order Date]],"MMMM")</f>
        <v>September</v>
      </c>
      <c r="Z1217" t="str">
        <f>"Q"&amp;ROUNDUP(MONTH(salestable[[#This Row],[Order Date]])/3,0)</f>
        <v>Q3</v>
      </c>
      <c r="AA1217" t="str">
        <f>TEXT(salestable[[#This Row],[Order Date]], "ddd")</f>
        <v>Sat</v>
      </c>
    </row>
    <row r="1218" spans="1:27"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s="3">
        <v>3</v>
      </c>
      <c r="T1218" s="4">
        <v>0.2</v>
      </c>
      <c r="U1218" s="3">
        <v>28.763999999999999</v>
      </c>
      <c r="V1218" s="2">
        <f>salestable[[#This Row],[Sales]] * (1 - salestable[[#This Row],[Discount]])</f>
        <v>76.703999999999994</v>
      </c>
      <c r="W1218" s="2">
        <f>salestable[[#This Row],[Sales]] * salestable[[#This Row],[Discount]]</f>
        <v>19.175999999999998</v>
      </c>
      <c r="X1218">
        <f>YEAR(salestable[[#This Row],[Order Date]])</f>
        <v>2017</v>
      </c>
      <c r="Y1218" t="str">
        <f>TEXT(salestable[[#This Row],[Order Date]],"MMMM")</f>
        <v>September</v>
      </c>
      <c r="Z1218" t="str">
        <f>"Q"&amp;ROUNDUP(MONTH(salestable[[#This Row],[Order Date]])/3,0)</f>
        <v>Q3</v>
      </c>
      <c r="AA1218" t="str">
        <f>TEXT(salestable[[#This Row],[Order Date]], "ddd")</f>
        <v>Sat</v>
      </c>
    </row>
    <row r="1219" spans="1:27"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s="3">
        <v>2</v>
      </c>
      <c r="T1219" s="4">
        <v>0.2</v>
      </c>
      <c r="U1219" s="3">
        <v>1.7023999999999999</v>
      </c>
      <c r="V1219" s="2">
        <f>salestable[[#This Row],[Sales]] * (1 - salestable[[#This Row],[Discount]])</f>
        <v>13.619200000000001</v>
      </c>
      <c r="W1219" s="2">
        <f>salestable[[#This Row],[Sales]] * salestable[[#This Row],[Discount]]</f>
        <v>3.4048000000000003</v>
      </c>
      <c r="X1219">
        <f>YEAR(salestable[[#This Row],[Order Date]])</f>
        <v>2017</v>
      </c>
      <c r="Y1219" t="str">
        <f>TEXT(salestable[[#This Row],[Order Date]],"MMMM")</f>
        <v>September</v>
      </c>
      <c r="Z1219" t="str">
        <f>"Q"&amp;ROUNDUP(MONTH(salestable[[#This Row],[Order Date]])/3,0)</f>
        <v>Q3</v>
      </c>
      <c r="AA1219" t="str">
        <f>TEXT(salestable[[#This Row],[Order Date]], "ddd")</f>
        <v>Sat</v>
      </c>
    </row>
    <row r="1220" spans="1:27"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s="3">
        <v>3</v>
      </c>
      <c r="T1220" s="4">
        <v>0.2</v>
      </c>
      <c r="U1220" s="3">
        <v>64.674000000000007</v>
      </c>
      <c r="V1220" s="2">
        <f>salestable[[#This Row],[Sales]] * (1 - salestable[[#This Row],[Discount]])</f>
        <v>206.95680000000004</v>
      </c>
      <c r="W1220" s="2">
        <f>salestable[[#This Row],[Sales]] * salestable[[#This Row],[Discount]]</f>
        <v>51.739200000000011</v>
      </c>
      <c r="X1220">
        <f>YEAR(salestable[[#This Row],[Order Date]])</f>
        <v>2017</v>
      </c>
      <c r="Y1220" t="str">
        <f>TEXT(salestable[[#This Row],[Order Date]],"MMMM")</f>
        <v>September</v>
      </c>
      <c r="Z1220" t="str">
        <f>"Q"&amp;ROUNDUP(MONTH(salestable[[#This Row],[Order Date]])/3,0)</f>
        <v>Q3</v>
      </c>
      <c r="AA1220" t="str">
        <f>TEXT(salestable[[#This Row],[Order Date]], "ddd")</f>
        <v>Sat</v>
      </c>
    </row>
    <row r="1221" spans="1:27"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s="3">
        <v>7</v>
      </c>
      <c r="T1221" s="4">
        <v>0.4</v>
      </c>
      <c r="U1221" s="3">
        <v>-386.39159999999998</v>
      </c>
      <c r="V1221" s="2">
        <f>salestable[[#This Row],[Sales]] * (1 - salestable[[#This Row],[Discount]])</f>
        <v>1159.1748</v>
      </c>
      <c r="W1221" s="2">
        <f>salestable[[#This Row],[Sales]] * salestable[[#This Row],[Discount]]</f>
        <v>772.78320000000008</v>
      </c>
      <c r="X1221">
        <f>YEAR(salestable[[#This Row],[Order Date]])</f>
        <v>2017</v>
      </c>
      <c r="Y1221" t="str">
        <f>TEXT(salestable[[#This Row],[Order Date]],"MMMM")</f>
        <v>September</v>
      </c>
      <c r="Z1221" t="str">
        <f>"Q"&amp;ROUNDUP(MONTH(salestable[[#This Row],[Order Date]])/3,0)</f>
        <v>Q3</v>
      </c>
      <c r="AA1221" t="str">
        <f>TEXT(salestable[[#This Row],[Order Date]], "ddd")</f>
        <v>Sat</v>
      </c>
    </row>
    <row r="1222" spans="1:27"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s="3">
        <v>9</v>
      </c>
      <c r="T1222" s="4">
        <v>0</v>
      </c>
      <c r="U1222" s="3">
        <v>44.954999999999998</v>
      </c>
      <c r="V1222" s="2">
        <f>salestable[[#This Row],[Sales]] * (1 - salestable[[#This Row],[Discount]])</f>
        <v>249.75</v>
      </c>
      <c r="W1222" s="2">
        <f>salestable[[#This Row],[Sales]] * salestable[[#This Row],[Discount]]</f>
        <v>0</v>
      </c>
      <c r="X1222">
        <f>YEAR(salestable[[#This Row],[Order Date]])</f>
        <v>2014</v>
      </c>
      <c r="Y1222" t="str">
        <f>TEXT(salestable[[#This Row],[Order Date]],"MMMM")</f>
        <v>July</v>
      </c>
      <c r="Z1222" t="str">
        <f>"Q"&amp;ROUNDUP(MONTH(salestable[[#This Row],[Order Date]])/3,0)</f>
        <v>Q3</v>
      </c>
      <c r="AA1222" t="str">
        <f>TEXT(salestable[[#This Row],[Order Date]], "ddd")</f>
        <v>Sat</v>
      </c>
    </row>
    <row r="1223" spans="1:27"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s="3">
        <v>8</v>
      </c>
      <c r="T1223" s="4">
        <v>0.2</v>
      </c>
      <c r="U1223" s="3">
        <v>28.7928</v>
      </c>
      <c r="V1223" s="2">
        <f>salestable[[#This Row],[Sales]] * (1 - salestable[[#This Row],[Discount]])</f>
        <v>204.74880000000002</v>
      </c>
      <c r="W1223" s="2">
        <f>salestable[[#This Row],[Sales]] * salestable[[#This Row],[Discount]]</f>
        <v>51.187200000000004</v>
      </c>
      <c r="X1223">
        <f>YEAR(salestable[[#This Row],[Order Date]])</f>
        <v>2014</v>
      </c>
      <c r="Y1223" t="str">
        <f>TEXT(salestable[[#This Row],[Order Date]],"MMMM")</f>
        <v>July</v>
      </c>
      <c r="Z1223" t="str">
        <f>"Q"&amp;ROUNDUP(MONTH(salestable[[#This Row],[Order Date]])/3,0)</f>
        <v>Q3</v>
      </c>
      <c r="AA1223" t="str">
        <f>TEXT(salestable[[#This Row],[Order Date]], "ddd")</f>
        <v>Sat</v>
      </c>
    </row>
    <row r="1224" spans="1:27"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s="3">
        <v>3</v>
      </c>
      <c r="T1224" s="4">
        <v>0</v>
      </c>
      <c r="U1224" s="3">
        <v>20.482199999999999</v>
      </c>
      <c r="V1224" s="2">
        <f>salestable[[#This Row],[Sales]] * (1 - salestable[[#This Row],[Discount]])</f>
        <v>113.79</v>
      </c>
      <c r="W1224" s="2">
        <f>salestable[[#This Row],[Sales]] * salestable[[#This Row],[Discount]]</f>
        <v>0</v>
      </c>
      <c r="X1224">
        <f>YEAR(salestable[[#This Row],[Order Date]])</f>
        <v>2016</v>
      </c>
      <c r="Y1224" t="str">
        <f>TEXT(salestable[[#This Row],[Order Date]],"MMMM")</f>
        <v>December</v>
      </c>
      <c r="Z1224" t="str">
        <f>"Q"&amp;ROUNDUP(MONTH(salestable[[#This Row],[Order Date]])/3,0)</f>
        <v>Q4</v>
      </c>
      <c r="AA1224" t="str">
        <f>TEXT(salestable[[#This Row],[Order Date]], "ddd")</f>
        <v>Sun</v>
      </c>
    </row>
    <row r="1225" spans="1:27"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s="3">
        <v>1</v>
      </c>
      <c r="T1225" s="4">
        <v>0</v>
      </c>
      <c r="U1225" s="3">
        <v>34.386000000000003</v>
      </c>
      <c r="V1225" s="2">
        <f>salestable[[#This Row],[Sales]] * (1 - salestable[[#This Row],[Discount]])</f>
        <v>78.150000000000006</v>
      </c>
      <c r="W1225" s="2">
        <f>salestable[[#This Row],[Sales]] * salestable[[#This Row],[Discount]]</f>
        <v>0</v>
      </c>
      <c r="X1225">
        <f>YEAR(salestable[[#This Row],[Order Date]])</f>
        <v>2016</v>
      </c>
      <c r="Y1225" t="str">
        <f>TEXT(salestable[[#This Row],[Order Date]],"MMMM")</f>
        <v>December</v>
      </c>
      <c r="Z1225" t="str">
        <f>"Q"&amp;ROUNDUP(MONTH(salestable[[#This Row],[Order Date]])/3,0)</f>
        <v>Q4</v>
      </c>
      <c r="AA1225" t="str">
        <f>TEXT(salestable[[#This Row],[Order Date]], "ddd")</f>
        <v>Sun</v>
      </c>
    </row>
    <row r="1226" spans="1:27"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s="3">
        <v>1</v>
      </c>
      <c r="T1226" s="4">
        <v>0.2</v>
      </c>
      <c r="U1226" s="3">
        <v>0.6048</v>
      </c>
      <c r="V1226" s="2">
        <f>salestable[[#This Row],[Sales]] * (1 - salestable[[#This Row],[Discount]])</f>
        <v>1.3824000000000001</v>
      </c>
      <c r="W1226" s="2">
        <f>salestable[[#This Row],[Sales]] * salestable[[#This Row],[Discount]]</f>
        <v>0.34560000000000002</v>
      </c>
      <c r="X1226">
        <f>YEAR(salestable[[#This Row],[Order Date]])</f>
        <v>2016</v>
      </c>
      <c r="Y1226" t="str">
        <f>TEXT(salestable[[#This Row],[Order Date]],"MMMM")</f>
        <v>December</v>
      </c>
      <c r="Z1226" t="str">
        <f>"Q"&amp;ROUNDUP(MONTH(salestable[[#This Row],[Order Date]])/3,0)</f>
        <v>Q4</v>
      </c>
      <c r="AA1226" t="str">
        <f>TEXT(salestable[[#This Row],[Order Date]], "ddd")</f>
        <v>Sun</v>
      </c>
    </row>
    <row r="1227" spans="1:27"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s="3">
        <v>4</v>
      </c>
      <c r="T1227" s="4">
        <v>0</v>
      </c>
      <c r="U1227" s="3">
        <v>19.874400000000001</v>
      </c>
      <c r="V1227" s="2">
        <f>salestable[[#This Row],[Sales]] * (1 - salestable[[#This Row],[Discount]])</f>
        <v>40.56</v>
      </c>
      <c r="W1227" s="2">
        <f>salestable[[#This Row],[Sales]] * salestable[[#This Row],[Discount]]</f>
        <v>0</v>
      </c>
      <c r="X1227">
        <f>YEAR(salestable[[#This Row],[Order Date]])</f>
        <v>2016</v>
      </c>
      <c r="Y1227" t="str">
        <f>TEXT(salestable[[#This Row],[Order Date]],"MMMM")</f>
        <v>December</v>
      </c>
      <c r="Z1227" t="str">
        <f>"Q"&amp;ROUNDUP(MONTH(salestable[[#This Row],[Order Date]])/3,0)</f>
        <v>Q4</v>
      </c>
      <c r="AA1227" t="str">
        <f>TEXT(salestable[[#This Row],[Order Date]], "ddd")</f>
        <v>Sun</v>
      </c>
    </row>
    <row r="1228" spans="1:27"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s="3">
        <v>3</v>
      </c>
      <c r="T1228" s="4">
        <v>0</v>
      </c>
      <c r="U1228" s="3">
        <v>3.6587999999999998</v>
      </c>
      <c r="V1228" s="2">
        <f>salestable[[#This Row],[Sales]] * (1 - salestable[[#This Row],[Discount]])</f>
        <v>182.94</v>
      </c>
      <c r="W1228" s="2">
        <f>salestable[[#This Row],[Sales]] * salestable[[#This Row],[Discount]]</f>
        <v>0</v>
      </c>
      <c r="X1228">
        <f>YEAR(salestable[[#This Row],[Order Date]])</f>
        <v>2016</v>
      </c>
      <c r="Y1228" t="str">
        <f>TEXT(salestable[[#This Row],[Order Date]],"MMMM")</f>
        <v>December</v>
      </c>
      <c r="Z1228" t="str">
        <f>"Q"&amp;ROUNDUP(MONTH(salestable[[#This Row],[Order Date]])/3,0)</f>
        <v>Q4</v>
      </c>
      <c r="AA1228" t="str">
        <f>TEXT(salestable[[#This Row],[Order Date]], "ddd")</f>
        <v>Sun</v>
      </c>
    </row>
    <row r="1229" spans="1:27"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s="3">
        <v>2</v>
      </c>
      <c r="T1229" s="4">
        <v>0</v>
      </c>
      <c r="U1229" s="3">
        <v>11.631600000000001</v>
      </c>
      <c r="V1229" s="2">
        <f>salestable[[#This Row],[Sales]] * (1 - salestable[[#This Row],[Discount]])</f>
        <v>193.86</v>
      </c>
      <c r="W1229" s="2">
        <f>salestable[[#This Row],[Sales]] * salestable[[#This Row],[Discount]]</f>
        <v>0</v>
      </c>
      <c r="X1229">
        <f>YEAR(salestable[[#This Row],[Order Date]])</f>
        <v>2016</v>
      </c>
      <c r="Y1229" t="str">
        <f>TEXT(salestable[[#This Row],[Order Date]],"MMMM")</f>
        <v>December</v>
      </c>
      <c r="Z1229" t="str">
        <f>"Q"&amp;ROUNDUP(MONTH(salestable[[#This Row],[Order Date]])/3,0)</f>
        <v>Q4</v>
      </c>
      <c r="AA1229" t="str">
        <f>TEXT(salestable[[#This Row],[Order Date]], "ddd")</f>
        <v>Sun</v>
      </c>
    </row>
    <row r="1230" spans="1:27"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s="3">
        <v>2</v>
      </c>
      <c r="T1230" s="4">
        <v>0</v>
      </c>
      <c r="U1230" s="3">
        <v>7.4871999999999996</v>
      </c>
      <c r="V1230" s="2">
        <f>salestable[[#This Row],[Sales]] * (1 - salestable[[#This Row],[Discount]])</f>
        <v>15.28</v>
      </c>
      <c r="W1230" s="2">
        <f>salestable[[#This Row],[Sales]] * salestable[[#This Row],[Discount]]</f>
        <v>0</v>
      </c>
      <c r="X1230">
        <f>YEAR(salestable[[#This Row],[Order Date]])</f>
        <v>2017</v>
      </c>
      <c r="Y1230" t="str">
        <f>TEXT(salestable[[#This Row],[Order Date]],"MMMM")</f>
        <v>November</v>
      </c>
      <c r="Z1230" t="str">
        <f>"Q"&amp;ROUNDUP(MONTH(salestable[[#This Row],[Order Date]])/3,0)</f>
        <v>Q4</v>
      </c>
      <c r="AA1230" t="str">
        <f>TEXT(salestable[[#This Row],[Order Date]], "ddd")</f>
        <v>Mon</v>
      </c>
    </row>
    <row r="1231" spans="1:27"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s="3">
        <v>1</v>
      </c>
      <c r="T1231" s="4">
        <v>0</v>
      </c>
      <c r="U1231" s="3">
        <v>2.9681999999999999</v>
      </c>
      <c r="V1231" s="2">
        <f>salestable[[#This Row],[Sales]] * (1 - salestable[[#This Row],[Discount]])</f>
        <v>8.73</v>
      </c>
      <c r="W1231" s="2">
        <f>salestable[[#This Row],[Sales]] * salestable[[#This Row],[Discount]]</f>
        <v>0</v>
      </c>
      <c r="X1231">
        <f>YEAR(salestable[[#This Row],[Order Date]])</f>
        <v>2017</v>
      </c>
      <c r="Y1231" t="str">
        <f>TEXT(salestable[[#This Row],[Order Date]],"MMMM")</f>
        <v>November</v>
      </c>
      <c r="Z1231" t="str">
        <f>"Q"&amp;ROUNDUP(MONTH(salestable[[#This Row],[Order Date]])/3,0)</f>
        <v>Q4</v>
      </c>
      <c r="AA1231" t="str">
        <f>TEXT(salestable[[#This Row],[Order Date]], "ddd")</f>
        <v>Mon</v>
      </c>
    </row>
    <row r="1232" spans="1:27"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s="3">
        <v>2</v>
      </c>
      <c r="T1232" s="4">
        <v>0</v>
      </c>
      <c r="U1232" s="3">
        <v>1.7607999999999999</v>
      </c>
      <c r="V1232" s="2">
        <f>salestable[[#This Row],[Sales]] * (1 - salestable[[#This Row],[Discount]])</f>
        <v>5.68</v>
      </c>
      <c r="W1232" s="2">
        <f>salestable[[#This Row],[Sales]] * salestable[[#This Row],[Discount]]</f>
        <v>0</v>
      </c>
      <c r="X1232">
        <f>YEAR(salestable[[#This Row],[Order Date]])</f>
        <v>2017</v>
      </c>
      <c r="Y1232" t="str">
        <f>TEXT(salestable[[#This Row],[Order Date]],"MMMM")</f>
        <v>November</v>
      </c>
      <c r="Z1232" t="str">
        <f>"Q"&amp;ROUNDUP(MONTH(salestable[[#This Row],[Order Date]])/3,0)</f>
        <v>Q4</v>
      </c>
      <c r="AA1232" t="str">
        <f>TEXT(salestable[[#This Row],[Order Date]], "ddd")</f>
        <v>Mon</v>
      </c>
    </row>
    <row r="1233" spans="1:27"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s="3">
        <v>2</v>
      </c>
      <c r="T1233" s="4">
        <v>0</v>
      </c>
      <c r="U1233" s="3">
        <v>0.7228</v>
      </c>
      <c r="V1233" s="2">
        <f>salestable[[#This Row],[Sales]] * (1 - salestable[[#This Row],[Discount]])</f>
        <v>2.78</v>
      </c>
      <c r="W1233" s="2">
        <f>salestable[[#This Row],[Sales]] * salestable[[#This Row],[Discount]]</f>
        <v>0</v>
      </c>
      <c r="X1233">
        <f>YEAR(salestable[[#This Row],[Order Date]])</f>
        <v>2015</v>
      </c>
      <c r="Y1233" t="str">
        <f>TEXT(salestable[[#This Row],[Order Date]],"MMMM")</f>
        <v>October</v>
      </c>
      <c r="Z1233" t="str">
        <f>"Q"&amp;ROUNDUP(MONTH(salestable[[#This Row],[Order Date]])/3,0)</f>
        <v>Q4</v>
      </c>
      <c r="AA1233" t="str">
        <f>TEXT(salestable[[#This Row],[Order Date]], "ddd")</f>
        <v>Sat</v>
      </c>
    </row>
    <row r="1234" spans="1:27"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s="3">
        <v>2</v>
      </c>
      <c r="T1234" s="4">
        <v>0</v>
      </c>
      <c r="U1234" s="3">
        <v>35.981999999999999</v>
      </c>
      <c r="V1234" s="2">
        <f>salestable[[#This Row],[Sales]] * (1 - salestable[[#This Row],[Discount]])</f>
        <v>79.959999999999994</v>
      </c>
      <c r="W1234" s="2">
        <f>salestable[[#This Row],[Sales]] * salestable[[#This Row],[Discount]]</f>
        <v>0</v>
      </c>
      <c r="X1234">
        <f>YEAR(salestable[[#This Row],[Order Date]])</f>
        <v>2015</v>
      </c>
      <c r="Y1234" t="str">
        <f>TEXT(salestable[[#This Row],[Order Date]],"MMMM")</f>
        <v>October</v>
      </c>
      <c r="Z1234" t="str">
        <f>"Q"&amp;ROUNDUP(MONTH(salestable[[#This Row],[Order Date]])/3,0)</f>
        <v>Q4</v>
      </c>
      <c r="AA1234" t="str">
        <f>TEXT(salestable[[#This Row],[Order Date]], "ddd")</f>
        <v>Sat</v>
      </c>
    </row>
    <row r="1235" spans="1:27"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s="3">
        <v>2</v>
      </c>
      <c r="T1235" s="4">
        <v>0.4</v>
      </c>
      <c r="U1235" s="3">
        <v>69.998999999999995</v>
      </c>
      <c r="V1235" s="2">
        <f>salestable[[#This Row],[Sales]] * (1 - salestable[[#This Row],[Discount]])</f>
        <v>503.99279999999999</v>
      </c>
      <c r="W1235" s="2">
        <f>salestable[[#This Row],[Sales]] * salestable[[#This Row],[Discount]]</f>
        <v>335.99520000000007</v>
      </c>
      <c r="X1235">
        <f>YEAR(salestable[[#This Row],[Order Date]])</f>
        <v>2016</v>
      </c>
      <c r="Y1235" t="str">
        <f>TEXT(salestable[[#This Row],[Order Date]],"MMMM")</f>
        <v>May</v>
      </c>
      <c r="Z1235" t="str">
        <f>"Q"&amp;ROUNDUP(MONTH(salestable[[#This Row],[Order Date]])/3,0)</f>
        <v>Q2</v>
      </c>
      <c r="AA1235" t="str">
        <f>TEXT(salestable[[#This Row],[Order Date]], "ddd")</f>
        <v>Mon</v>
      </c>
    </row>
    <row r="1236" spans="1:27"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s="3">
        <v>3</v>
      </c>
      <c r="T1236" s="4">
        <v>0.2</v>
      </c>
      <c r="U1236" s="3">
        <v>13.786199999999999</v>
      </c>
      <c r="V1236" s="2">
        <f>salestable[[#This Row],[Sales]] * (1 - salestable[[#This Row],[Discount]])</f>
        <v>38.361600000000003</v>
      </c>
      <c r="W1236" s="2">
        <f>salestable[[#This Row],[Sales]] * salestable[[#This Row],[Discount]]</f>
        <v>9.5904000000000007</v>
      </c>
      <c r="X1236">
        <f>YEAR(salestable[[#This Row],[Order Date]])</f>
        <v>2016</v>
      </c>
      <c r="Y1236" t="str">
        <f>TEXT(salestable[[#This Row],[Order Date]],"MMMM")</f>
        <v>October</v>
      </c>
      <c r="Z1236" t="str">
        <f>"Q"&amp;ROUNDUP(MONTH(salestable[[#This Row],[Order Date]])/3,0)</f>
        <v>Q4</v>
      </c>
      <c r="AA1236" t="str">
        <f>TEXT(salestable[[#This Row],[Order Date]], "ddd")</f>
        <v>Fri</v>
      </c>
    </row>
    <row r="1237" spans="1:27"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s="3">
        <v>5</v>
      </c>
      <c r="T1237" s="4">
        <v>0.7</v>
      </c>
      <c r="U1237" s="3">
        <v>-29.94</v>
      </c>
      <c r="V1237" s="2">
        <f>salestable[[#This Row],[Sales]] * (1 - salestable[[#This Row],[Discount]])</f>
        <v>11.227500000000001</v>
      </c>
      <c r="W1237" s="2">
        <f>salestable[[#This Row],[Sales]] * salestable[[#This Row],[Discount]]</f>
        <v>26.197499999999998</v>
      </c>
      <c r="X1237">
        <f>YEAR(salestable[[#This Row],[Order Date]])</f>
        <v>2016</v>
      </c>
      <c r="Y1237" t="str">
        <f>TEXT(salestable[[#This Row],[Order Date]],"MMMM")</f>
        <v>October</v>
      </c>
      <c r="Z1237" t="str">
        <f>"Q"&amp;ROUNDUP(MONTH(salestable[[#This Row],[Order Date]])/3,0)</f>
        <v>Q4</v>
      </c>
      <c r="AA1237" t="str">
        <f>TEXT(salestable[[#This Row],[Order Date]], "ddd")</f>
        <v>Fri</v>
      </c>
    </row>
    <row r="1238" spans="1:27"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s="3">
        <v>2</v>
      </c>
      <c r="T1238" s="4">
        <v>0.2</v>
      </c>
      <c r="U1238" s="3">
        <v>0</v>
      </c>
      <c r="V1238" s="2">
        <f>salestable[[#This Row],[Sales]] * (1 - salestable[[#This Row],[Discount]])</f>
        <v>51.174400000000006</v>
      </c>
      <c r="W1238" s="2">
        <f>salestable[[#This Row],[Sales]] * salestable[[#This Row],[Discount]]</f>
        <v>12.793600000000001</v>
      </c>
      <c r="X1238">
        <f>YEAR(salestable[[#This Row],[Order Date]])</f>
        <v>2016</v>
      </c>
      <c r="Y1238" t="str">
        <f>TEXT(salestable[[#This Row],[Order Date]],"MMMM")</f>
        <v>October</v>
      </c>
      <c r="Z1238" t="str">
        <f>"Q"&amp;ROUNDUP(MONTH(salestable[[#This Row],[Order Date]])/3,0)</f>
        <v>Q4</v>
      </c>
      <c r="AA1238" t="str">
        <f>TEXT(salestable[[#This Row],[Order Date]], "ddd")</f>
        <v>Fri</v>
      </c>
    </row>
    <row r="1239" spans="1:27"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s="3">
        <v>3</v>
      </c>
      <c r="T1239" s="4">
        <v>0.2</v>
      </c>
      <c r="U1239" s="3">
        <v>41.262</v>
      </c>
      <c r="V1239" s="2">
        <f>salestable[[#This Row],[Sales]] * (1 - salestable[[#This Row],[Discount]])</f>
        <v>132.0384</v>
      </c>
      <c r="W1239" s="2">
        <f>salestable[[#This Row],[Sales]] * salestable[[#This Row],[Discount]]</f>
        <v>33.009599999999999</v>
      </c>
      <c r="X1239">
        <f>YEAR(salestable[[#This Row],[Order Date]])</f>
        <v>2016</v>
      </c>
      <c r="Y1239" t="str">
        <f>TEXT(salestable[[#This Row],[Order Date]],"MMMM")</f>
        <v>October</v>
      </c>
      <c r="Z1239" t="str">
        <f>"Q"&amp;ROUNDUP(MONTH(salestable[[#This Row],[Order Date]])/3,0)</f>
        <v>Q4</v>
      </c>
      <c r="AA1239" t="str">
        <f>TEXT(salestable[[#This Row],[Order Date]], "ddd")</f>
        <v>Fri</v>
      </c>
    </row>
    <row r="1240" spans="1:27"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s="3">
        <v>1</v>
      </c>
      <c r="T1240" s="4">
        <v>0</v>
      </c>
      <c r="U1240" s="3">
        <v>5.4340000000000002</v>
      </c>
      <c r="V1240" s="2">
        <f>salestable[[#This Row],[Sales]] * (1 - salestable[[#This Row],[Discount]])</f>
        <v>12.35</v>
      </c>
      <c r="W1240" s="2">
        <f>salestable[[#This Row],[Sales]] * salestable[[#This Row],[Discount]]</f>
        <v>0</v>
      </c>
      <c r="X1240">
        <f>YEAR(salestable[[#This Row],[Order Date]])</f>
        <v>2014</v>
      </c>
      <c r="Y1240" t="str">
        <f>TEXT(salestable[[#This Row],[Order Date]],"MMMM")</f>
        <v>August</v>
      </c>
      <c r="Z1240" t="str">
        <f>"Q"&amp;ROUNDUP(MONTH(salestable[[#This Row],[Order Date]])/3,0)</f>
        <v>Q3</v>
      </c>
      <c r="AA1240" t="str">
        <f>TEXT(salestable[[#This Row],[Order Date]], "ddd")</f>
        <v>Mon</v>
      </c>
    </row>
    <row r="1241" spans="1:27"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s="3">
        <v>1</v>
      </c>
      <c r="T1241" s="4">
        <v>0</v>
      </c>
      <c r="U1241" s="3">
        <v>10.652200000000001</v>
      </c>
      <c r="V1241" s="2">
        <f>salestable[[#This Row],[Sales]] * (1 - salestable[[#This Row],[Discount]])</f>
        <v>40.97</v>
      </c>
      <c r="W1241" s="2">
        <f>salestable[[#This Row],[Sales]] * salestable[[#This Row],[Discount]]</f>
        <v>0</v>
      </c>
      <c r="X1241">
        <f>YEAR(salestable[[#This Row],[Order Date]])</f>
        <v>2014</v>
      </c>
      <c r="Y1241" t="str">
        <f>TEXT(salestable[[#This Row],[Order Date]],"MMMM")</f>
        <v>August</v>
      </c>
      <c r="Z1241" t="str">
        <f>"Q"&amp;ROUNDUP(MONTH(salestable[[#This Row],[Order Date]])/3,0)</f>
        <v>Q3</v>
      </c>
      <c r="AA1241" t="str">
        <f>TEXT(salestable[[#This Row],[Order Date]], "ddd")</f>
        <v>Mon</v>
      </c>
    </row>
    <row r="1242" spans="1:27"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s="3">
        <v>2</v>
      </c>
      <c r="T1242" s="4">
        <v>0</v>
      </c>
      <c r="U1242" s="3">
        <v>10.7912</v>
      </c>
      <c r="V1242" s="2">
        <f>salestable[[#This Row],[Sales]] * (1 - salestable[[#This Row],[Discount]])</f>
        <v>22.96</v>
      </c>
      <c r="W1242" s="2">
        <f>salestable[[#This Row],[Sales]] * salestable[[#This Row],[Discount]]</f>
        <v>0</v>
      </c>
      <c r="X1242">
        <f>YEAR(salestable[[#This Row],[Order Date]])</f>
        <v>2014</v>
      </c>
      <c r="Y1242" t="str">
        <f>TEXT(salestable[[#This Row],[Order Date]],"MMMM")</f>
        <v>August</v>
      </c>
      <c r="Z1242" t="str">
        <f>"Q"&amp;ROUNDUP(MONTH(salestable[[#This Row],[Order Date]])/3,0)</f>
        <v>Q3</v>
      </c>
      <c r="AA1242" t="str">
        <f>TEXT(salestable[[#This Row],[Order Date]], "ddd")</f>
        <v>Mon</v>
      </c>
    </row>
    <row r="1243" spans="1:27"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s="3">
        <v>4</v>
      </c>
      <c r="T1243" s="4">
        <v>0</v>
      </c>
      <c r="U1243" s="3">
        <v>5.5</v>
      </c>
      <c r="V1243" s="2">
        <f>salestable[[#This Row],[Sales]] * (1 - salestable[[#This Row],[Discount]])</f>
        <v>22</v>
      </c>
      <c r="W1243" s="2">
        <f>salestable[[#This Row],[Sales]] * salestable[[#This Row],[Discount]]</f>
        <v>0</v>
      </c>
      <c r="X1243">
        <f>YEAR(salestable[[#This Row],[Order Date]])</f>
        <v>2016</v>
      </c>
      <c r="Y1243" t="str">
        <f>TEXT(salestable[[#This Row],[Order Date]],"MMMM")</f>
        <v>August</v>
      </c>
      <c r="Z1243" t="str">
        <f>"Q"&amp;ROUNDUP(MONTH(salestable[[#This Row],[Order Date]])/3,0)</f>
        <v>Q3</v>
      </c>
      <c r="AA1243" t="str">
        <f>TEXT(salestable[[#This Row],[Order Date]], "ddd")</f>
        <v>Mon</v>
      </c>
    </row>
    <row r="1244" spans="1:27"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s="3">
        <v>3</v>
      </c>
      <c r="T1244" s="4">
        <v>0.2</v>
      </c>
      <c r="U1244" s="3">
        <v>124.485</v>
      </c>
      <c r="V1244" s="2">
        <f>salestable[[#This Row],[Sales]] * (1 - salestable[[#This Row],[Discount]])</f>
        <v>318.6816</v>
      </c>
      <c r="W1244" s="2">
        <f>salestable[[#This Row],[Sales]] * salestable[[#This Row],[Discount]]</f>
        <v>79.670400000000001</v>
      </c>
      <c r="X1244">
        <f>YEAR(salestable[[#This Row],[Order Date]])</f>
        <v>2016</v>
      </c>
      <c r="Y1244" t="str">
        <f>TEXT(salestable[[#This Row],[Order Date]],"MMMM")</f>
        <v>February</v>
      </c>
      <c r="Z1244" t="str">
        <f>"Q"&amp;ROUNDUP(MONTH(salestable[[#This Row],[Order Date]])/3,0)</f>
        <v>Q1</v>
      </c>
      <c r="AA1244" t="str">
        <f>TEXT(salestable[[#This Row],[Order Date]], "ddd")</f>
        <v>Mon</v>
      </c>
    </row>
    <row r="1245" spans="1:27"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s="3">
        <v>4</v>
      </c>
      <c r="T1245" s="4">
        <v>0</v>
      </c>
      <c r="U1245" s="3">
        <v>3.5752000000000002</v>
      </c>
      <c r="V1245" s="2">
        <f>salestable[[#This Row],[Sales]] * (1 - salestable[[#This Row],[Discount]])</f>
        <v>8.7200000000000006</v>
      </c>
      <c r="W1245" s="2">
        <f>salestable[[#This Row],[Sales]] * salestable[[#This Row],[Discount]]</f>
        <v>0</v>
      </c>
      <c r="X1245">
        <f>YEAR(salestable[[#This Row],[Order Date]])</f>
        <v>2016</v>
      </c>
      <c r="Y1245" t="str">
        <f>TEXT(salestable[[#This Row],[Order Date]],"MMMM")</f>
        <v>February</v>
      </c>
      <c r="Z1245" t="str">
        <f>"Q"&amp;ROUNDUP(MONTH(salestable[[#This Row],[Order Date]])/3,0)</f>
        <v>Q1</v>
      </c>
      <c r="AA1245" t="str">
        <f>TEXT(salestable[[#This Row],[Order Date]], "ddd")</f>
        <v>Mon</v>
      </c>
    </row>
    <row r="1246" spans="1:27"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s="3">
        <v>9</v>
      </c>
      <c r="T1246" s="4">
        <v>0</v>
      </c>
      <c r="U1246" s="3">
        <v>23.8581</v>
      </c>
      <c r="V1246" s="2">
        <f>salestable[[#This Row],[Sales]] * (1 - salestable[[#This Row],[Discount]])</f>
        <v>48.69</v>
      </c>
      <c r="W1246" s="2">
        <f>salestable[[#This Row],[Sales]] * salestable[[#This Row],[Discount]]</f>
        <v>0</v>
      </c>
      <c r="X1246">
        <f>YEAR(salestable[[#This Row],[Order Date]])</f>
        <v>2017</v>
      </c>
      <c r="Y1246" t="str">
        <f>TEXT(salestable[[#This Row],[Order Date]],"MMMM")</f>
        <v>May</v>
      </c>
      <c r="Z1246" t="str">
        <f>"Q"&amp;ROUNDUP(MONTH(salestable[[#This Row],[Order Date]])/3,0)</f>
        <v>Q2</v>
      </c>
      <c r="AA1246" t="str">
        <f>TEXT(salestable[[#This Row],[Order Date]], "ddd")</f>
        <v>Sun</v>
      </c>
    </row>
    <row r="1247" spans="1:27"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s="3">
        <v>6</v>
      </c>
      <c r="T1247" s="4">
        <v>0.2</v>
      </c>
      <c r="U1247" s="3">
        <v>95.585999999999999</v>
      </c>
      <c r="V1247" s="2">
        <f>salestable[[#This Row],[Sales]] * (1 - salestable[[#This Row],[Discount]])</f>
        <v>611.75040000000001</v>
      </c>
      <c r="W1247" s="2">
        <f>salestable[[#This Row],[Sales]] * salestable[[#This Row],[Discount]]</f>
        <v>152.9376</v>
      </c>
      <c r="X1247">
        <f>YEAR(salestable[[#This Row],[Order Date]])</f>
        <v>2014</v>
      </c>
      <c r="Y1247" t="str">
        <f>TEXT(salestable[[#This Row],[Order Date]],"MMMM")</f>
        <v>December</v>
      </c>
      <c r="Z1247" t="str">
        <f>"Q"&amp;ROUNDUP(MONTH(salestable[[#This Row],[Order Date]])/3,0)</f>
        <v>Q4</v>
      </c>
      <c r="AA1247" t="str">
        <f>TEXT(salestable[[#This Row],[Order Date]], "ddd")</f>
        <v>Fri</v>
      </c>
    </row>
    <row r="1248" spans="1:27"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s="3">
        <v>12</v>
      </c>
      <c r="T1248" s="4">
        <v>0.2</v>
      </c>
      <c r="U1248" s="3">
        <v>135.4068</v>
      </c>
      <c r="V1248" s="2">
        <f>salestable[[#This Row],[Sales]] * (1 - salestable[[#This Row],[Discount]])</f>
        <v>2888.6784000000002</v>
      </c>
      <c r="W1248" s="2">
        <f>salestable[[#This Row],[Sales]] * salestable[[#This Row],[Discount]]</f>
        <v>722.16960000000006</v>
      </c>
      <c r="X1248">
        <f>YEAR(salestable[[#This Row],[Order Date]])</f>
        <v>2014</v>
      </c>
      <c r="Y1248" t="str">
        <f>TEXT(salestable[[#This Row],[Order Date]],"MMMM")</f>
        <v>December</v>
      </c>
      <c r="Z1248" t="str">
        <f>"Q"&amp;ROUNDUP(MONTH(salestable[[#This Row],[Order Date]])/3,0)</f>
        <v>Q4</v>
      </c>
      <c r="AA1248" t="str">
        <f>TEXT(salestable[[#This Row],[Order Date]], "ddd")</f>
        <v>Fri</v>
      </c>
    </row>
    <row r="1249" spans="1:27"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s="3">
        <v>3</v>
      </c>
      <c r="T1249" s="4">
        <v>0.15</v>
      </c>
      <c r="U1249" s="3">
        <v>11.998799999999999</v>
      </c>
      <c r="V1249" s="2">
        <f>salestable[[#This Row],[Sales]] * (1 - salestable[[#This Row],[Discount]])</f>
        <v>216.72832500000001</v>
      </c>
      <c r="W1249" s="2">
        <f>salestable[[#This Row],[Sales]] * salestable[[#This Row],[Discount]]</f>
        <v>38.246175000000001</v>
      </c>
      <c r="X1249">
        <f>YEAR(salestable[[#This Row],[Order Date]])</f>
        <v>2014</v>
      </c>
      <c r="Y1249" t="str">
        <f>TEXT(salestable[[#This Row],[Order Date]],"MMMM")</f>
        <v>December</v>
      </c>
      <c r="Z1249" t="str">
        <f>"Q"&amp;ROUNDUP(MONTH(salestable[[#This Row],[Order Date]])/3,0)</f>
        <v>Q4</v>
      </c>
      <c r="AA1249" t="str">
        <f>TEXT(salestable[[#This Row],[Order Date]], "ddd")</f>
        <v>Fri</v>
      </c>
    </row>
    <row r="1250" spans="1:27"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s="3">
        <v>6</v>
      </c>
      <c r="T1250" s="4">
        <v>0</v>
      </c>
      <c r="U1250" s="3">
        <v>17.469000000000001</v>
      </c>
      <c r="V1250" s="2">
        <f>salestable[[#This Row],[Sales]] * (1 - salestable[[#This Row],[Discount]])</f>
        <v>38.82</v>
      </c>
      <c r="W1250" s="2">
        <f>salestable[[#This Row],[Sales]] * salestable[[#This Row],[Discount]]</f>
        <v>0</v>
      </c>
      <c r="X1250">
        <f>YEAR(salestable[[#This Row],[Order Date]])</f>
        <v>2017</v>
      </c>
      <c r="Y1250" t="str">
        <f>TEXT(salestable[[#This Row],[Order Date]],"MMMM")</f>
        <v>December</v>
      </c>
      <c r="Z1250" t="str">
        <f>"Q"&amp;ROUNDUP(MONTH(salestable[[#This Row],[Order Date]])/3,0)</f>
        <v>Q4</v>
      </c>
      <c r="AA1250" t="str">
        <f>TEXT(salestable[[#This Row],[Order Date]], "ddd")</f>
        <v>Mon</v>
      </c>
    </row>
    <row r="1251" spans="1:27"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s="3">
        <v>9</v>
      </c>
      <c r="T1251" s="4">
        <v>0.1</v>
      </c>
      <c r="U1251" s="3">
        <v>139.5702</v>
      </c>
      <c r="V1251" s="2">
        <f>salestable[[#This Row],[Sales]] * (1 - salestable[[#This Row],[Discount]])</f>
        <v>1027.7442000000001</v>
      </c>
      <c r="W1251" s="2">
        <f>salestable[[#This Row],[Sales]] * salestable[[#This Row],[Discount]]</f>
        <v>114.19380000000001</v>
      </c>
      <c r="X1251">
        <f>YEAR(salestable[[#This Row],[Order Date]])</f>
        <v>2017</v>
      </c>
      <c r="Y1251" t="str">
        <f>TEXT(salestable[[#This Row],[Order Date]],"MMMM")</f>
        <v>December</v>
      </c>
      <c r="Z1251" t="str">
        <f>"Q"&amp;ROUNDUP(MONTH(salestable[[#This Row],[Order Date]])/3,0)</f>
        <v>Q4</v>
      </c>
      <c r="AA1251" t="str">
        <f>TEXT(salestable[[#This Row],[Order Date]], "ddd")</f>
        <v>Mon</v>
      </c>
    </row>
    <row r="1252" spans="1:27"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s="3">
        <v>13</v>
      </c>
      <c r="T1252" s="4">
        <v>0</v>
      </c>
      <c r="U1252" s="3">
        <v>511.36799999999999</v>
      </c>
      <c r="V1252" s="2">
        <f>salestable[[#This Row],[Sales]] * (1 - salestable[[#This Row],[Discount]])</f>
        <v>1704.56</v>
      </c>
      <c r="W1252" s="2">
        <f>salestable[[#This Row],[Sales]] * salestable[[#This Row],[Discount]]</f>
        <v>0</v>
      </c>
      <c r="X1252">
        <f>YEAR(salestable[[#This Row],[Order Date]])</f>
        <v>2017</v>
      </c>
      <c r="Y1252" t="str">
        <f>TEXT(salestable[[#This Row],[Order Date]],"MMMM")</f>
        <v>December</v>
      </c>
      <c r="Z1252" t="str">
        <f>"Q"&amp;ROUNDUP(MONTH(salestable[[#This Row],[Order Date]])/3,0)</f>
        <v>Q4</v>
      </c>
      <c r="AA1252" t="str">
        <f>TEXT(salestable[[#This Row],[Order Date]], "ddd")</f>
        <v>Mon</v>
      </c>
    </row>
    <row r="1253" spans="1:27"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s="3">
        <v>2</v>
      </c>
      <c r="T1253" s="4">
        <v>0</v>
      </c>
      <c r="U1253" s="3">
        <v>1.3759999999999999</v>
      </c>
      <c r="V1253" s="2">
        <f>salestable[[#This Row],[Sales]] * (1 - salestable[[#This Row],[Discount]])</f>
        <v>3.2</v>
      </c>
      <c r="W1253" s="2">
        <f>salestable[[#This Row],[Sales]] * salestable[[#This Row],[Discount]]</f>
        <v>0</v>
      </c>
      <c r="X1253">
        <f>YEAR(salestable[[#This Row],[Order Date]])</f>
        <v>2017</v>
      </c>
      <c r="Y1253" t="str">
        <f>TEXT(salestable[[#This Row],[Order Date]],"MMMM")</f>
        <v>December</v>
      </c>
      <c r="Z1253" t="str">
        <f>"Q"&amp;ROUNDUP(MONTH(salestable[[#This Row],[Order Date]])/3,0)</f>
        <v>Q4</v>
      </c>
      <c r="AA1253" t="str">
        <f>TEXT(salestable[[#This Row],[Order Date]], "ddd")</f>
        <v>Mon</v>
      </c>
    </row>
    <row r="1254" spans="1:27"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s="3">
        <v>4</v>
      </c>
      <c r="T1254" s="4">
        <v>0</v>
      </c>
      <c r="U1254" s="3">
        <v>285.9896</v>
      </c>
      <c r="V1254" s="2">
        <f>salestable[[#This Row],[Sales]] * (1 - salestable[[#This Row],[Discount]])</f>
        <v>1099.96</v>
      </c>
      <c r="W1254" s="2">
        <f>salestable[[#This Row],[Sales]] * salestable[[#This Row],[Discount]]</f>
        <v>0</v>
      </c>
      <c r="X1254">
        <f>YEAR(salestable[[#This Row],[Order Date]])</f>
        <v>2015</v>
      </c>
      <c r="Y1254" t="str">
        <f>TEXT(salestable[[#This Row],[Order Date]],"MMMM")</f>
        <v>July</v>
      </c>
      <c r="Z1254" t="str">
        <f>"Q"&amp;ROUNDUP(MONTH(salestable[[#This Row],[Order Date]])/3,0)</f>
        <v>Q3</v>
      </c>
      <c r="AA1254" t="str">
        <f>TEXT(salestable[[#This Row],[Order Date]], "ddd")</f>
        <v>Sat</v>
      </c>
    </row>
    <row r="1255" spans="1:27"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s="3">
        <v>2</v>
      </c>
      <c r="T1255" s="4">
        <v>0.2</v>
      </c>
      <c r="U1255" s="3">
        <v>0.59040000000000004</v>
      </c>
      <c r="V1255" s="2">
        <f>salestable[[#This Row],[Sales]] * (1 - salestable[[#This Row],[Discount]])</f>
        <v>4.1984000000000004</v>
      </c>
      <c r="W1255" s="2">
        <f>salestable[[#This Row],[Sales]] * salestable[[#This Row],[Discount]]</f>
        <v>1.0496000000000001</v>
      </c>
      <c r="X1255">
        <f>YEAR(salestable[[#This Row],[Order Date]])</f>
        <v>2017</v>
      </c>
      <c r="Y1255" t="str">
        <f>TEXT(salestable[[#This Row],[Order Date]],"MMMM")</f>
        <v>March</v>
      </c>
      <c r="Z1255" t="str">
        <f>"Q"&amp;ROUNDUP(MONTH(salestable[[#This Row],[Order Date]])/3,0)</f>
        <v>Q1</v>
      </c>
      <c r="AA1255" t="str">
        <f>TEXT(salestable[[#This Row],[Order Date]], "ddd")</f>
        <v>Fri</v>
      </c>
    </row>
    <row r="1256" spans="1:27"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s="3">
        <v>3</v>
      </c>
      <c r="T1256" s="4">
        <v>0.4</v>
      </c>
      <c r="U1256" s="3">
        <v>-8.3789999999999996</v>
      </c>
      <c r="V1256" s="2">
        <f>salestable[[#This Row],[Sales]] * (1 - salestable[[#This Row],[Discount]])</f>
        <v>21.545999999999996</v>
      </c>
      <c r="W1256" s="2">
        <f>salestable[[#This Row],[Sales]] * salestable[[#This Row],[Discount]]</f>
        <v>14.363999999999999</v>
      </c>
      <c r="X1256">
        <f>YEAR(salestable[[#This Row],[Order Date]])</f>
        <v>2017</v>
      </c>
      <c r="Y1256" t="str">
        <f>TEXT(salestable[[#This Row],[Order Date]],"MMMM")</f>
        <v>March</v>
      </c>
      <c r="Z1256" t="str">
        <f>"Q"&amp;ROUNDUP(MONTH(salestable[[#This Row],[Order Date]])/3,0)</f>
        <v>Q1</v>
      </c>
      <c r="AA1256" t="str">
        <f>TEXT(salestable[[#This Row],[Order Date]], "ddd")</f>
        <v>Fri</v>
      </c>
    </row>
    <row r="1257" spans="1:27"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s="3">
        <v>1</v>
      </c>
      <c r="T1257" s="4">
        <v>0.2</v>
      </c>
      <c r="U1257" s="3">
        <v>0.50219999999999998</v>
      </c>
      <c r="V1257" s="2">
        <f>salestable[[#This Row],[Sales]] * (1 - salestable[[#This Row],[Discount]])</f>
        <v>5.3567999999999998</v>
      </c>
      <c r="W1257" s="2">
        <f>salestable[[#This Row],[Sales]] * salestable[[#This Row],[Discount]]</f>
        <v>1.3391999999999999</v>
      </c>
      <c r="X1257">
        <f>YEAR(salestable[[#This Row],[Order Date]])</f>
        <v>2017</v>
      </c>
      <c r="Y1257" t="str">
        <f>TEXT(salestable[[#This Row],[Order Date]],"MMMM")</f>
        <v>March</v>
      </c>
      <c r="Z1257" t="str">
        <f>"Q"&amp;ROUNDUP(MONTH(salestable[[#This Row],[Order Date]])/3,0)</f>
        <v>Q1</v>
      </c>
      <c r="AA1257" t="str">
        <f>TEXT(salestable[[#This Row],[Order Date]], "ddd")</f>
        <v>Fri</v>
      </c>
    </row>
    <row r="1258" spans="1:27"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s="3">
        <v>2</v>
      </c>
      <c r="T1258" s="4">
        <v>0.2</v>
      </c>
      <c r="U1258" s="3">
        <v>11.516400000000001</v>
      </c>
      <c r="V1258" s="2">
        <f>salestable[[#This Row],[Sales]] * (1 - salestable[[#This Row],[Discount]])</f>
        <v>35.0976</v>
      </c>
      <c r="W1258" s="2">
        <f>salestable[[#This Row],[Sales]] * salestable[[#This Row],[Discount]]</f>
        <v>8.7744</v>
      </c>
      <c r="X1258">
        <f>YEAR(salestable[[#This Row],[Order Date]])</f>
        <v>2017</v>
      </c>
      <c r="Y1258" t="str">
        <f>TEXT(salestable[[#This Row],[Order Date]],"MMMM")</f>
        <v>March</v>
      </c>
      <c r="Z1258" t="str">
        <f>"Q"&amp;ROUNDUP(MONTH(salestable[[#This Row],[Order Date]])/3,0)</f>
        <v>Q1</v>
      </c>
      <c r="AA1258" t="str">
        <f>TEXT(salestable[[#This Row],[Order Date]], "ddd")</f>
        <v>Fri</v>
      </c>
    </row>
    <row r="1259" spans="1:27"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s="3">
        <v>3</v>
      </c>
      <c r="T1259" s="4">
        <v>0.7</v>
      </c>
      <c r="U1259" s="3">
        <v>-20.4468</v>
      </c>
      <c r="V1259" s="2">
        <f>salestable[[#This Row],[Sales]] * (1 - salestable[[#This Row],[Discount]])</f>
        <v>8.3646000000000011</v>
      </c>
      <c r="W1259" s="2">
        <f>salestable[[#This Row],[Sales]] * salestable[[#This Row],[Discount]]</f>
        <v>19.517399999999999</v>
      </c>
      <c r="X1259">
        <f>YEAR(salestable[[#This Row],[Order Date]])</f>
        <v>2016</v>
      </c>
      <c r="Y1259" t="str">
        <f>TEXT(salestable[[#This Row],[Order Date]],"MMMM")</f>
        <v>December</v>
      </c>
      <c r="Z1259" t="str">
        <f>"Q"&amp;ROUNDUP(MONTH(salestable[[#This Row],[Order Date]])/3,0)</f>
        <v>Q4</v>
      </c>
      <c r="AA1259" t="str">
        <f>TEXT(salestable[[#This Row],[Order Date]], "ddd")</f>
        <v>Sat</v>
      </c>
    </row>
    <row r="1260" spans="1:27"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s="3">
        <v>3</v>
      </c>
      <c r="T1260" s="4">
        <v>0.2</v>
      </c>
      <c r="U1260" s="3">
        <v>-47.254199999999997</v>
      </c>
      <c r="V1260" s="2">
        <f>salestable[[#This Row],[Sales]] * (1 - salestable[[#This Row],[Discount]])</f>
        <v>432.03840000000002</v>
      </c>
      <c r="W1260" s="2">
        <f>salestable[[#This Row],[Sales]] * salestable[[#This Row],[Discount]]</f>
        <v>108.00960000000001</v>
      </c>
      <c r="X1260">
        <f>YEAR(salestable[[#This Row],[Order Date]])</f>
        <v>2016</v>
      </c>
      <c r="Y1260" t="str">
        <f>TEXT(salestable[[#This Row],[Order Date]],"MMMM")</f>
        <v>December</v>
      </c>
      <c r="Z1260" t="str">
        <f>"Q"&amp;ROUNDUP(MONTH(salestable[[#This Row],[Order Date]])/3,0)</f>
        <v>Q4</v>
      </c>
      <c r="AA1260" t="str">
        <f>TEXT(salestable[[#This Row],[Order Date]], "ddd")</f>
        <v>Sat</v>
      </c>
    </row>
    <row r="1261" spans="1:27"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s="3">
        <v>8</v>
      </c>
      <c r="T1261" s="4">
        <v>0.2</v>
      </c>
      <c r="U1261" s="3">
        <v>76.703999999999994</v>
      </c>
      <c r="V1261" s="2">
        <f>salestable[[#This Row],[Sales]] * (1 - salestable[[#This Row],[Discount]])</f>
        <v>204.54400000000001</v>
      </c>
      <c r="W1261" s="2">
        <f>salestable[[#This Row],[Sales]] * salestable[[#This Row],[Discount]]</f>
        <v>51.136000000000003</v>
      </c>
      <c r="X1261">
        <f>YEAR(salestable[[#This Row],[Order Date]])</f>
        <v>2016</v>
      </c>
      <c r="Y1261" t="str">
        <f>TEXT(salestable[[#This Row],[Order Date]],"MMMM")</f>
        <v>December</v>
      </c>
      <c r="Z1261" t="str">
        <f>"Q"&amp;ROUNDUP(MONTH(salestable[[#This Row],[Order Date]])/3,0)</f>
        <v>Q4</v>
      </c>
      <c r="AA1261" t="str">
        <f>TEXT(salestable[[#This Row],[Order Date]], "ddd")</f>
        <v>Sat</v>
      </c>
    </row>
    <row r="1262" spans="1:27"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s="3">
        <v>3</v>
      </c>
      <c r="T1262" s="4">
        <v>0.2</v>
      </c>
      <c r="U1262" s="3">
        <v>107.985</v>
      </c>
      <c r="V1262" s="2">
        <f>salestable[[#This Row],[Sales]] * (1 - salestable[[#This Row],[Discount]])</f>
        <v>691.10400000000004</v>
      </c>
      <c r="W1262" s="2">
        <f>salestable[[#This Row],[Sales]] * salestable[[#This Row],[Discount]]</f>
        <v>172.77600000000001</v>
      </c>
      <c r="X1262">
        <f>YEAR(salestable[[#This Row],[Order Date]])</f>
        <v>2017</v>
      </c>
      <c r="Y1262" t="str">
        <f>TEXT(salestable[[#This Row],[Order Date]],"MMMM")</f>
        <v>October</v>
      </c>
      <c r="Z1262" t="str">
        <f>"Q"&amp;ROUNDUP(MONTH(salestable[[#This Row],[Order Date]])/3,0)</f>
        <v>Q4</v>
      </c>
      <c r="AA1262" t="str">
        <f>TEXT(salestable[[#This Row],[Order Date]], "ddd")</f>
        <v>Mon</v>
      </c>
    </row>
    <row r="1263" spans="1:27"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s="3">
        <v>4</v>
      </c>
      <c r="T1263" s="4">
        <v>0.7</v>
      </c>
      <c r="U1263" s="3">
        <v>-14.0928</v>
      </c>
      <c r="V1263" s="2">
        <f>salestable[[#This Row],[Sales]] * (1 - salestable[[#This Row],[Discount]])</f>
        <v>5.2848000000000006</v>
      </c>
      <c r="W1263" s="2">
        <f>salestable[[#This Row],[Sales]] * salestable[[#This Row],[Discount]]</f>
        <v>12.331199999999999</v>
      </c>
      <c r="X1263">
        <f>YEAR(salestable[[#This Row],[Order Date]])</f>
        <v>2016</v>
      </c>
      <c r="Y1263" t="str">
        <f>TEXT(salestable[[#This Row],[Order Date]],"MMMM")</f>
        <v>October</v>
      </c>
      <c r="Z1263" t="str">
        <f>"Q"&amp;ROUNDUP(MONTH(salestable[[#This Row],[Order Date]])/3,0)</f>
        <v>Q4</v>
      </c>
      <c r="AA1263" t="str">
        <f>TEXT(salestable[[#This Row],[Order Date]], "ddd")</f>
        <v>Fri</v>
      </c>
    </row>
    <row r="1264" spans="1:27"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s="3">
        <v>3</v>
      </c>
      <c r="T1264" s="4">
        <v>0.2</v>
      </c>
      <c r="U1264" s="3">
        <v>6.3335999999999997</v>
      </c>
      <c r="V1264" s="2">
        <f>salestable[[#This Row],[Sales]] * (1 - salestable[[#This Row],[Discount]])</f>
        <v>13.977600000000002</v>
      </c>
      <c r="W1264" s="2">
        <f>salestable[[#This Row],[Sales]] * salestable[[#This Row],[Discount]]</f>
        <v>3.4944000000000006</v>
      </c>
      <c r="X1264">
        <f>YEAR(salestable[[#This Row],[Order Date]])</f>
        <v>2017</v>
      </c>
      <c r="Y1264" t="str">
        <f>TEXT(salestable[[#This Row],[Order Date]],"MMMM")</f>
        <v>July</v>
      </c>
      <c r="Z1264" t="str">
        <f>"Q"&amp;ROUNDUP(MONTH(salestable[[#This Row],[Order Date]])/3,0)</f>
        <v>Q3</v>
      </c>
      <c r="AA1264" t="str">
        <f>TEXT(salestable[[#This Row],[Order Date]], "ddd")</f>
        <v>Fri</v>
      </c>
    </row>
    <row r="1265" spans="1:27"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s="3">
        <v>2</v>
      </c>
      <c r="T1265" s="4">
        <v>0</v>
      </c>
      <c r="U1265" s="3">
        <v>18.873000000000001</v>
      </c>
      <c r="V1265" s="2">
        <f>salestable[[#This Row],[Sales]] * (1 - salestable[[#This Row],[Discount]])</f>
        <v>69.900000000000006</v>
      </c>
      <c r="W1265" s="2">
        <f>salestable[[#This Row],[Sales]] * salestable[[#This Row],[Discount]]</f>
        <v>0</v>
      </c>
      <c r="X1265">
        <f>YEAR(salestable[[#This Row],[Order Date]])</f>
        <v>2016</v>
      </c>
      <c r="Y1265" t="str">
        <f>TEXT(salestable[[#This Row],[Order Date]],"MMMM")</f>
        <v>October</v>
      </c>
      <c r="Z1265" t="str">
        <f>"Q"&amp;ROUNDUP(MONTH(salestable[[#This Row],[Order Date]])/3,0)</f>
        <v>Q4</v>
      </c>
      <c r="AA1265" t="str">
        <f>TEXT(salestable[[#This Row],[Order Date]], "ddd")</f>
        <v>Sat</v>
      </c>
    </row>
    <row r="1266" spans="1:27"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s="3">
        <v>5</v>
      </c>
      <c r="T1266" s="4">
        <v>0</v>
      </c>
      <c r="U1266" s="3">
        <v>10.881</v>
      </c>
      <c r="V1266" s="2">
        <f>salestable[[#This Row],[Sales]] * (1 - salestable[[#This Row],[Discount]])</f>
        <v>41.85</v>
      </c>
      <c r="W1266" s="2">
        <f>salestable[[#This Row],[Sales]] * salestable[[#This Row],[Discount]]</f>
        <v>0</v>
      </c>
      <c r="X1266">
        <f>YEAR(salestable[[#This Row],[Order Date]])</f>
        <v>2016</v>
      </c>
      <c r="Y1266" t="str">
        <f>TEXT(salestable[[#This Row],[Order Date]],"MMMM")</f>
        <v>October</v>
      </c>
      <c r="Z1266" t="str">
        <f>"Q"&amp;ROUNDUP(MONTH(salestable[[#This Row],[Order Date]])/3,0)</f>
        <v>Q4</v>
      </c>
      <c r="AA1266" t="str">
        <f>TEXT(salestable[[#This Row],[Order Date]], "ddd")</f>
        <v>Sat</v>
      </c>
    </row>
    <row r="1267" spans="1:27"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s="3">
        <v>3</v>
      </c>
      <c r="T1267" s="4">
        <v>0</v>
      </c>
      <c r="U1267" s="3">
        <v>1.7739</v>
      </c>
      <c r="V1267" s="2">
        <f>salestable[[#This Row],[Sales]] * (1 - salestable[[#This Row],[Discount]])</f>
        <v>6.57</v>
      </c>
      <c r="W1267" s="2">
        <f>salestable[[#This Row],[Sales]] * salestable[[#This Row],[Discount]]</f>
        <v>0</v>
      </c>
      <c r="X1267">
        <f>YEAR(salestable[[#This Row],[Order Date]])</f>
        <v>2017</v>
      </c>
      <c r="Y1267" t="str">
        <f>TEXT(salestable[[#This Row],[Order Date]],"MMMM")</f>
        <v>September</v>
      </c>
      <c r="Z1267" t="str">
        <f>"Q"&amp;ROUNDUP(MONTH(salestable[[#This Row],[Order Date]])/3,0)</f>
        <v>Q3</v>
      </c>
      <c r="AA1267" t="str">
        <f>TEXT(salestable[[#This Row],[Order Date]], "ddd")</f>
        <v>Sat</v>
      </c>
    </row>
    <row r="1268" spans="1:27"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s="3">
        <v>1</v>
      </c>
      <c r="T1268" s="4">
        <v>0</v>
      </c>
      <c r="U1268" s="3">
        <v>41.429400000000001</v>
      </c>
      <c r="V1268" s="2">
        <f>salestable[[#This Row],[Sales]] * (1 - salestable[[#This Row],[Discount]])</f>
        <v>142.86000000000001</v>
      </c>
      <c r="W1268" s="2">
        <f>salestable[[#This Row],[Sales]] * salestable[[#This Row],[Discount]]</f>
        <v>0</v>
      </c>
      <c r="X1268">
        <f>YEAR(salestable[[#This Row],[Order Date]])</f>
        <v>2014</v>
      </c>
      <c r="Y1268" t="str">
        <f>TEXT(salestable[[#This Row],[Order Date]],"MMMM")</f>
        <v>December</v>
      </c>
      <c r="Z1268" t="str">
        <f>"Q"&amp;ROUNDUP(MONTH(salestable[[#This Row],[Order Date]])/3,0)</f>
        <v>Q4</v>
      </c>
      <c r="AA1268" t="str">
        <f>TEXT(salestable[[#This Row],[Order Date]], "ddd")</f>
        <v>Wed</v>
      </c>
    </row>
    <row r="1269" spans="1:27"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s="3">
        <v>6</v>
      </c>
      <c r="T1269" s="4">
        <v>0.2</v>
      </c>
      <c r="U1269" s="3">
        <v>18.266999999999999</v>
      </c>
      <c r="V1269" s="2">
        <f>salestable[[#This Row],[Sales]] * (1 - salestable[[#This Row],[Discount]])</f>
        <v>233.8176</v>
      </c>
      <c r="W1269" s="2">
        <f>salestable[[#This Row],[Sales]] * salestable[[#This Row],[Discount]]</f>
        <v>58.4544</v>
      </c>
      <c r="X1269">
        <f>YEAR(salestable[[#This Row],[Order Date]])</f>
        <v>2014</v>
      </c>
      <c r="Y1269" t="str">
        <f>TEXT(salestable[[#This Row],[Order Date]],"MMMM")</f>
        <v>December</v>
      </c>
      <c r="Z1269" t="str">
        <f>"Q"&amp;ROUNDUP(MONTH(salestable[[#This Row],[Order Date]])/3,0)</f>
        <v>Q4</v>
      </c>
      <c r="AA1269" t="str">
        <f>TEXT(salestable[[#This Row],[Order Date]], "ddd")</f>
        <v>Wed</v>
      </c>
    </row>
    <row r="1270" spans="1:27"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s="3">
        <v>3</v>
      </c>
      <c r="T1270" s="4">
        <v>0.2</v>
      </c>
      <c r="U1270" s="3">
        <v>3.6659999999999999</v>
      </c>
      <c r="V1270" s="2">
        <f>salestable[[#This Row],[Sales]] * (1 - salestable[[#This Row],[Discount]])</f>
        <v>23.462400000000002</v>
      </c>
      <c r="W1270" s="2">
        <f>salestable[[#This Row],[Sales]] * salestable[[#This Row],[Discount]]</f>
        <v>5.8656000000000006</v>
      </c>
      <c r="X1270">
        <f>YEAR(salestable[[#This Row],[Order Date]])</f>
        <v>2017</v>
      </c>
      <c r="Y1270" t="str">
        <f>TEXT(salestable[[#This Row],[Order Date]],"MMMM")</f>
        <v>September</v>
      </c>
      <c r="Z1270" t="str">
        <f>"Q"&amp;ROUNDUP(MONTH(salestable[[#This Row],[Order Date]])/3,0)</f>
        <v>Q3</v>
      </c>
      <c r="AA1270" t="str">
        <f>TEXT(salestable[[#This Row],[Order Date]], "ddd")</f>
        <v>Sat</v>
      </c>
    </row>
    <row r="1271" spans="1:27"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s="3">
        <v>2</v>
      </c>
      <c r="T1271" s="4">
        <v>0</v>
      </c>
      <c r="U1271" s="3">
        <v>5.6159999999999997</v>
      </c>
      <c r="V1271" s="2">
        <f>salestable[[#This Row],[Sales]] * (1 - salestable[[#This Row],[Discount]])</f>
        <v>12.48</v>
      </c>
      <c r="W1271" s="2">
        <f>salestable[[#This Row],[Sales]] * salestable[[#This Row],[Discount]]</f>
        <v>0</v>
      </c>
      <c r="X1271">
        <f>YEAR(salestable[[#This Row],[Order Date]])</f>
        <v>2017</v>
      </c>
      <c r="Y1271" t="str">
        <f>TEXT(salestable[[#This Row],[Order Date]],"MMMM")</f>
        <v>June</v>
      </c>
      <c r="Z1271" t="str">
        <f>"Q"&amp;ROUNDUP(MONTH(salestable[[#This Row],[Order Date]])/3,0)</f>
        <v>Q2</v>
      </c>
      <c r="AA1271" t="str">
        <f>TEXT(salestable[[#This Row],[Order Date]], "ddd")</f>
        <v>Sun</v>
      </c>
    </row>
    <row r="1272" spans="1:27"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s="3">
        <v>4</v>
      </c>
      <c r="T1272" s="4">
        <v>0.2</v>
      </c>
      <c r="U1272" s="3">
        <v>-12.792</v>
      </c>
      <c r="V1272" s="2">
        <f>salestable[[#This Row],[Sales]] * (1 - salestable[[#This Row],[Discount]])</f>
        <v>81.868800000000007</v>
      </c>
      <c r="W1272" s="2">
        <f>salestable[[#This Row],[Sales]] * salestable[[#This Row],[Discount]]</f>
        <v>20.467200000000002</v>
      </c>
      <c r="X1272">
        <f>YEAR(salestable[[#This Row],[Order Date]])</f>
        <v>2016</v>
      </c>
      <c r="Y1272" t="str">
        <f>TEXT(salestable[[#This Row],[Order Date]],"MMMM")</f>
        <v>April</v>
      </c>
      <c r="Z1272" t="str">
        <f>"Q"&amp;ROUNDUP(MONTH(salestable[[#This Row],[Order Date]])/3,0)</f>
        <v>Q2</v>
      </c>
      <c r="AA1272" t="str">
        <f>TEXT(salestable[[#This Row],[Order Date]], "ddd")</f>
        <v>Thu</v>
      </c>
    </row>
    <row r="1273" spans="1:27"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s="3">
        <v>3</v>
      </c>
      <c r="T1273" s="4">
        <v>0.8</v>
      </c>
      <c r="U1273" s="3">
        <v>-126.8592</v>
      </c>
      <c r="V1273" s="2">
        <f>salestable[[#This Row],[Sales]] * (1 - salestable[[#This Row],[Discount]])</f>
        <v>9.7583999999999982</v>
      </c>
      <c r="W1273" s="2">
        <f>salestable[[#This Row],[Sales]] * salestable[[#This Row],[Discount]]</f>
        <v>39.033600000000007</v>
      </c>
      <c r="X1273">
        <f>YEAR(salestable[[#This Row],[Order Date]])</f>
        <v>2016</v>
      </c>
      <c r="Y1273" t="str">
        <f>TEXT(salestable[[#This Row],[Order Date]],"MMMM")</f>
        <v>April</v>
      </c>
      <c r="Z1273" t="str">
        <f>"Q"&amp;ROUNDUP(MONTH(salestable[[#This Row],[Order Date]])/3,0)</f>
        <v>Q2</v>
      </c>
      <c r="AA1273" t="str">
        <f>TEXT(salestable[[#This Row],[Order Date]], "ddd")</f>
        <v>Thu</v>
      </c>
    </row>
    <row r="1274" spans="1:27"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s="3">
        <v>8</v>
      </c>
      <c r="T1274" s="4">
        <v>0.8</v>
      </c>
      <c r="U1274" s="3">
        <v>-67.272000000000006</v>
      </c>
      <c r="V1274" s="2">
        <f>salestable[[#This Row],[Sales]] * (1 - salestable[[#This Row],[Discount]])</f>
        <v>8.969599999999998</v>
      </c>
      <c r="W1274" s="2">
        <f>salestable[[#This Row],[Sales]] * salestable[[#This Row],[Discount]]</f>
        <v>35.878399999999999</v>
      </c>
      <c r="X1274">
        <f>YEAR(salestable[[#This Row],[Order Date]])</f>
        <v>2016</v>
      </c>
      <c r="Y1274" t="str">
        <f>TEXT(salestable[[#This Row],[Order Date]],"MMMM")</f>
        <v>April</v>
      </c>
      <c r="Z1274" t="str">
        <f>"Q"&amp;ROUNDUP(MONTH(salestable[[#This Row],[Order Date]])/3,0)</f>
        <v>Q2</v>
      </c>
      <c r="AA1274" t="str">
        <f>TEXT(salestable[[#This Row],[Order Date]], "ddd")</f>
        <v>Thu</v>
      </c>
    </row>
    <row r="1275" spans="1:27"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s="3">
        <v>2</v>
      </c>
      <c r="T1275" s="4">
        <v>0.2</v>
      </c>
      <c r="U1275" s="3">
        <v>3.6288</v>
      </c>
      <c r="V1275" s="2">
        <f>salestable[[#This Row],[Sales]] * (1 - salestable[[#This Row],[Discount]])</f>
        <v>8.2944000000000013</v>
      </c>
      <c r="W1275" s="2">
        <f>salestable[[#This Row],[Sales]] * salestable[[#This Row],[Discount]]</f>
        <v>2.0736000000000003</v>
      </c>
      <c r="X1275">
        <f>YEAR(salestable[[#This Row],[Order Date]])</f>
        <v>2016</v>
      </c>
      <c r="Y1275" t="str">
        <f>TEXT(salestable[[#This Row],[Order Date]],"MMMM")</f>
        <v>May</v>
      </c>
      <c r="Z1275" t="str">
        <f>"Q"&amp;ROUNDUP(MONTH(salestable[[#This Row],[Order Date]])/3,0)</f>
        <v>Q2</v>
      </c>
      <c r="AA1275" t="str">
        <f>TEXT(salestable[[#This Row],[Order Date]], "ddd")</f>
        <v>Thu</v>
      </c>
    </row>
    <row r="1276" spans="1:27"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s="3">
        <v>5</v>
      </c>
      <c r="T1276" s="4">
        <v>0.3</v>
      </c>
      <c r="U1276" s="3">
        <v>-88.784000000000006</v>
      </c>
      <c r="V1276" s="2">
        <f>salestable[[#This Row],[Sales]] * (1 - salestable[[#This Row],[Discount]])</f>
        <v>271.90100000000001</v>
      </c>
      <c r="W1276" s="2">
        <f>salestable[[#This Row],[Sales]] * salestable[[#This Row],[Discount]]</f>
        <v>116.529</v>
      </c>
      <c r="X1276">
        <f>YEAR(salestable[[#This Row],[Order Date]])</f>
        <v>2016</v>
      </c>
      <c r="Y1276" t="str">
        <f>TEXT(salestable[[#This Row],[Order Date]],"MMMM")</f>
        <v>May</v>
      </c>
      <c r="Z1276" t="str">
        <f>"Q"&amp;ROUNDUP(MONTH(salestable[[#This Row],[Order Date]])/3,0)</f>
        <v>Q2</v>
      </c>
      <c r="AA1276" t="str">
        <f>TEXT(salestable[[#This Row],[Order Date]], "ddd")</f>
        <v>Thu</v>
      </c>
    </row>
    <row r="1277" spans="1:27"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s="3">
        <v>3</v>
      </c>
      <c r="T1277" s="4">
        <v>0.2</v>
      </c>
      <c r="U1277" s="3">
        <v>5.2026000000000003</v>
      </c>
      <c r="V1277" s="2">
        <f>salestable[[#This Row],[Sales]] * (1 - salestable[[#This Row],[Discount]])</f>
        <v>11.4816</v>
      </c>
      <c r="W1277" s="2">
        <f>salestable[[#This Row],[Sales]] * salestable[[#This Row],[Discount]]</f>
        <v>2.8704000000000001</v>
      </c>
      <c r="X1277">
        <f>YEAR(salestable[[#This Row],[Order Date]])</f>
        <v>2016</v>
      </c>
      <c r="Y1277" t="str">
        <f>TEXT(salestable[[#This Row],[Order Date]],"MMMM")</f>
        <v>May</v>
      </c>
      <c r="Z1277" t="str">
        <f>"Q"&amp;ROUNDUP(MONTH(salestable[[#This Row],[Order Date]])/3,0)</f>
        <v>Q2</v>
      </c>
      <c r="AA1277" t="str">
        <f>TEXT(salestable[[#This Row],[Order Date]], "ddd")</f>
        <v>Thu</v>
      </c>
    </row>
    <row r="1278" spans="1:27"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s="3">
        <v>1</v>
      </c>
      <c r="T1278" s="4">
        <v>0.2</v>
      </c>
      <c r="U1278" s="3">
        <v>-7.1990999999999996</v>
      </c>
      <c r="V1278" s="2">
        <f>salestable[[#This Row],[Sales]] * (1 - salestable[[#This Row],[Discount]])</f>
        <v>51.193600000000004</v>
      </c>
      <c r="W1278" s="2">
        <f>salestable[[#This Row],[Sales]] * salestable[[#This Row],[Discount]]</f>
        <v>12.798400000000001</v>
      </c>
      <c r="X1278">
        <f>YEAR(salestable[[#This Row],[Order Date]])</f>
        <v>2016</v>
      </c>
      <c r="Y1278" t="str">
        <f>TEXT(salestable[[#This Row],[Order Date]],"MMMM")</f>
        <v>May</v>
      </c>
      <c r="Z1278" t="str">
        <f>"Q"&amp;ROUNDUP(MONTH(salestable[[#This Row],[Order Date]])/3,0)</f>
        <v>Q2</v>
      </c>
      <c r="AA1278" t="str">
        <f>TEXT(salestable[[#This Row],[Order Date]], "ddd")</f>
        <v>Thu</v>
      </c>
    </row>
    <row r="1279" spans="1:27"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s="3">
        <v>3</v>
      </c>
      <c r="T1279" s="4">
        <v>0.2</v>
      </c>
      <c r="U1279" s="3">
        <v>5.3970000000000002</v>
      </c>
      <c r="V1279" s="2">
        <f>salestable[[#This Row],[Sales]] * (1 - salestable[[#This Row],[Discount]])</f>
        <v>69.081600000000009</v>
      </c>
      <c r="W1279" s="2">
        <f>salestable[[#This Row],[Sales]] * salestable[[#This Row],[Discount]]</f>
        <v>17.270400000000002</v>
      </c>
      <c r="X1279">
        <f>YEAR(salestable[[#This Row],[Order Date]])</f>
        <v>2016</v>
      </c>
      <c r="Y1279" t="str">
        <f>TEXT(salestable[[#This Row],[Order Date]],"MMMM")</f>
        <v>May</v>
      </c>
      <c r="Z1279" t="str">
        <f>"Q"&amp;ROUNDUP(MONTH(salestable[[#This Row],[Order Date]])/3,0)</f>
        <v>Q2</v>
      </c>
      <c r="AA1279" t="str">
        <f>TEXT(salestable[[#This Row],[Order Date]], "ddd")</f>
        <v>Mon</v>
      </c>
    </row>
    <row r="1280" spans="1:27"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s="3">
        <v>3</v>
      </c>
      <c r="T1280" s="4">
        <v>0</v>
      </c>
      <c r="U1280" s="3">
        <v>12.8583</v>
      </c>
      <c r="V1280" s="2">
        <f>salestable[[#This Row],[Sales]] * (1 - salestable[[#This Row],[Discount]])</f>
        <v>32.97</v>
      </c>
      <c r="W1280" s="2">
        <f>salestable[[#This Row],[Sales]] * salestable[[#This Row],[Discount]]</f>
        <v>0</v>
      </c>
      <c r="X1280">
        <f>YEAR(salestable[[#This Row],[Order Date]])</f>
        <v>2014</v>
      </c>
      <c r="Y1280" t="str">
        <f>TEXT(salestable[[#This Row],[Order Date]],"MMMM")</f>
        <v>September</v>
      </c>
      <c r="Z1280" t="str">
        <f>"Q"&amp;ROUNDUP(MONTH(salestable[[#This Row],[Order Date]])/3,0)</f>
        <v>Q3</v>
      </c>
      <c r="AA1280" t="str">
        <f>TEXT(salestable[[#This Row],[Order Date]], "ddd")</f>
        <v>Mon</v>
      </c>
    </row>
    <row r="1281" spans="1:27"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s="3">
        <v>4</v>
      </c>
      <c r="T1281" s="4">
        <v>0</v>
      </c>
      <c r="U1281" s="3">
        <v>30.1968</v>
      </c>
      <c r="V1281" s="2">
        <f>salestable[[#This Row],[Sales]] * (1 - salestable[[#This Row],[Discount]])</f>
        <v>83.88</v>
      </c>
      <c r="W1281" s="2">
        <f>salestable[[#This Row],[Sales]] * salestable[[#This Row],[Discount]]</f>
        <v>0</v>
      </c>
      <c r="X1281">
        <f>YEAR(salestable[[#This Row],[Order Date]])</f>
        <v>2014</v>
      </c>
      <c r="Y1281" t="str">
        <f>TEXT(salestable[[#This Row],[Order Date]],"MMMM")</f>
        <v>September</v>
      </c>
      <c r="Z1281" t="str">
        <f>"Q"&amp;ROUNDUP(MONTH(salestable[[#This Row],[Order Date]])/3,0)</f>
        <v>Q3</v>
      </c>
      <c r="AA1281" t="str">
        <f>TEXT(salestable[[#This Row],[Order Date]], "ddd")</f>
        <v>Mon</v>
      </c>
    </row>
    <row r="1282" spans="1:27"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s="3">
        <v>3</v>
      </c>
      <c r="T1282" s="4">
        <v>0</v>
      </c>
      <c r="U1282" s="3">
        <v>80.736000000000004</v>
      </c>
      <c r="V1282" s="2">
        <f>salestable[[#This Row],[Sales]] * (1 - salestable[[#This Row],[Discount]])</f>
        <v>278.39999999999998</v>
      </c>
      <c r="W1282" s="2">
        <f>salestable[[#This Row],[Sales]] * salestable[[#This Row],[Discount]]</f>
        <v>0</v>
      </c>
      <c r="X1282">
        <f>YEAR(salestable[[#This Row],[Order Date]])</f>
        <v>2016</v>
      </c>
      <c r="Y1282" t="str">
        <f>TEXT(salestable[[#This Row],[Order Date]],"MMMM")</f>
        <v>September</v>
      </c>
      <c r="Z1282" t="str">
        <f>"Q"&amp;ROUNDUP(MONTH(salestable[[#This Row],[Order Date]])/3,0)</f>
        <v>Q3</v>
      </c>
      <c r="AA1282" t="str">
        <f>TEXT(salestable[[#This Row],[Order Date]], "ddd")</f>
        <v>Mon</v>
      </c>
    </row>
    <row r="1283" spans="1:27"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s="3">
        <v>3</v>
      </c>
      <c r="T1283" s="4">
        <v>0.2</v>
      </c>
      <c r="U1283" s="3">
        <v>4.9139999999999997</v>
      </c>
      <c r="V1283" s="2">
        <f>salestable[[#This Row],[Sales]] * (1 - salestable[[#This Row],[Discount]])</f>
        <v>12.096</v>
      </c>
      <c r="W1283" s="2">
        <f>salestable[[#This Row],[Sales]] * salestable[[#This Row],[Discount]]</f>
        <v>3.024</v>
      </c>
      <c r="X1283">
        <f>YEAR(salestable[[#This Row],[Order Date]])</f>
        <v>2017</v>
      </c>
      <c r="Y1283" t="str">
        <f>TEXT(salestable[[#This Row],[Order Date]],"MMMM")</f>
        <v>April</v>
      </c>
      <c r="Z1283" t="str">
        <f>"Q"&amp;ROUNDUP(MONTH(salestable[[#This Row],[Order Date]])/3,0)</f>
        <v>Q2</v>
      </c>
      <c r="AA1283" t="str">
        <f>TEXT(salestable[[#This Row],[Order Date]], "ddd")</f>
        <v>Sun</v>
      </c>
    </row>
    <row r="1284" spans="1:27"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s="3">
        <v>1</v>
      </c>
      <c r="T1284" s="4">
        <v>0.7</v>
      </c>
      <c r="U1284" s="3">
        <v>-13.363</v>
      </c>
      <c r="V1284" s="2">
        <f>salestable[[#This Row],[Sales]] * (1 - salestable[[#This Row],[Discount]])</f>
        <v>5.229000000000001</v>
      </c>
      <c r="W1284" s="2">
        <f>salestable[[#This Row],[Sales]] * salestable[[#This Row],[Discount]]</f>
        <v>12.200999999999999</v>
      </c>
      <c r="X1284">
        <f>YEAR(salestable[[#This Row],[Order Date]])</f>
        <v>2017</v>
      </c>
      <c r="Y1284" t="str">
        <f>TEXT(salestable[[#This Row],[Order Date]],"MMMM")</f>
        <v>April</v>
      </c>
      <c r="Z1284" t="str">
        <f>"Q"&amp;ROUNDUP(MONTH(salestable[[#This Row],[Order Date]])/3,0)</f>
        <v>Q2</v>
      </c>
      <c r="AA1284" t="str">
        <f>TEXT(salestable[[#This Row],[Order Date]], "ddd")</f>
        <v>Sun</v>
      </c>
    </row>
    <row r="1285" spans="1:27"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s="3">
        <v>3</v>
      </c>
      <c r="T1285" s="4">
        <v>0.2</v>
      </c>
      <c r="U1285" s="3">
        <v>88.073999999999998</v>
      </c>
      <c r="V1285" s="2">
        <f>salestable[[#This Row],[Sales]] * (1 - salestable[[#This Row],[Discount]])</f>
        <v>201.31200000000001</v>
      </c>
      <c r="W1285" s="2">
        <f>salestable[[#This Row],[Sales]] * salestable[[#This Row],[Discount]]</f>
        <v>50.328000000000003</v>
      </c>
      <c r="X1285">
        <f>YEAR(salestable[[#This Row],[Order Date]])</f>
        <v>2017</v>
      </c>
      <c r="Y1285" t="str">
        <f>TEXT(salestable[[#This Row],[Order Date]],"MMMM")</f>
        <v>April</v>
      </c>
      <c r="Z1285" t="str">
        <f>"Q"&amp;ROUNDUP(MONTH(salestable[[#This Row],[Order Date]])/3,0)</f>
        <v>Q2</v>
      </c>
      <c r="AA1285" t="str">
        <f>TEXT(salestable[[#This Row],[Order Date]], "ddd")</f>
        <v>Sun</v>
      </c>
    </row>
    <row r="1286" spans="1:27"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s="3">
        <v>7</v>
      </c>
      <c r="T1286" s="4">
        <v>0.8</v>
      </c>
      <c r="U1286" s="3">
        <v>-4.851</v>
      </c>
      <c r="V1286" s="2">
        <f>salestable[[#This Row],[Sales]] * (1 - salestable[[#This Row],[Discount]])</f>
        <v>0.55439999999999978</v>
      </c>
      <c r="W1286" s="2">
        <f>salestable[[#This Row],[Sales]] * salestable[[#This Row],[Discount]]</f>
        <v>2.2176</v>
      </c>
      <c r="X1286">
        <f>YEAR(salestable[[#This Row],[Order Date]])</f>
        <v>2015</v>
      </c>
      <c r="Y1286" t="str">
        <f>TEXT(salestable[[#This Row],[Order Date]],"MMMM")</f>
        <v>December</v>
      </c>
      <c r="Z1286" t="str">
        <f>"Q"&amp;ROUNDUP(MONTH(salestable[[#This Row],[Order Date]])/3,0)</f>
        <v>Q4</v>
      </c>
      <c r="AA1286" t="str">
        <f>TEXT(salestable[[#This Row],[Order Date]], "ddd")</f>
        <v>Sun</v>
      </c>
    </row>
    <row r="1287" spans="1:27"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s="3">
        <v>5</v>
      </c>
      <c r="T1287" s="4">
        <v>0</v>
      </c>
      <c r="U1287" s="3">
        <v>1.0429999999999999</v>
      </c>
      <c r="V1287" s="2">
        <f>salestable[[#This Row],[Sales]] * (1 - salestable[[#This Row],[Discount]])</f>
        <v>14.9</v>
      </c>
      <c r="W1287" s="2">
        <f>salestable[[#This Row],[Sales]] * salestable[[#This Row],[Discount]]</f>
        <v>0</v>
      </c>
      <c r="X1287">
        <f>YEAR(salestable[[#This Row],[Order Date]])</f>
        <v>2016</v>
      </c>
      <c r="Y1287" t="str">
        <f>TEXT(salestable[[#This Row],[Order Date]],"MMMM")</f>
        <v>June</v>
      </c>
      <c r="Z1287" t="str">
        <f>"Q"&amp;ROUNDUP(MONTH(salestable[[#This Row],[Order Date]])/3,0)</f>
        <v>Q2</v>
      </c>
      <c r="AA1287" t="str">
        <f>TEXT(salestable[[#This Row],[Order Date]], "ddd")</f>
        <v>Sun</v>
      </c>
    </row>
    <row r="1288" spans="1:27"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s="3">
        <v>3</v>
      </c>
      <c r="T1288" s="4">
        <v>0</v>
      </c>
      <c r="U1288" s="3">
        <v>4.4892000000000003</v>
      </c>
      <c r="V1288" s="2">
        <f>salestable[[#This Row],[Sales]] * (1 - salestable[[#This Row],[Discount]])</f>
        <v>15.48</v>
      </c>
      <c r="W1288" s="2">
        <f>salestable[[#This Row],[Sales]] * salestable[[#This Row],[Discount]]</f>
        <v>0</v>
      </c>
      <c r="X1288">
        <f>YEAR(salestable[[#This Row],[Order Date]])</f>
        <v>2015</v>
      </c>
      <c r="Y1288" t="str">
        <f>TEXT(salestable[[#This Row],[Order Date]],"MMMM")</f>
        <v>July</v>
      </c>
      <c r="Z1288" t="str">
        <f>"Q"&amp;ROUNDUP(MONTH(salestable[[#This Row],[Order Date]])/3,0)</f>
        <v>Q3</v>
      </c>
      <c r="AA1288" t="str">
        <f>TEXT(salestable[[#This Row],[Order Date]], "ddd")</f>
        <v>Sat</v>
      </c>
    </row>
    <row r="1289" spans="1:27"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s="3">
        <v>2</v>
      </c>
      <c r="T1289" s="4">
        <v>0</v>
      </c>
      <c r="U1289" s="3">
        <v>11.166399999999999</v>
      </c>
      <c r="V1289" s="2">
        <f>salestable[[#This Row],[Sales]] * (1 - salestable[[#This Row],[Discount]])</f>
        <v>39.880000000000003</v>
      </c>
      <c r="W1289" s="2">
        <f>salestable[[#This Row],[Sales]] * salestable[[#This Row],[Discount]]</f>
        <v>0</v>
      </c>
      <c r="X1289">
        <f>YEAR(salestable[[#This Row],[Order Date]])</f>
        <v>2016</v>
      </c>
      <c r="Y1289" t="str">
        <f>TEXT(salestable[[#This Row],[Order Date]],"MMMM")</f>
        <v>November</v>
      </c>
      <c r="Z1289" t="str">
        <f>"Q"&amp;ROUNDUP(MONTH(salestable[[#This Row],[Order Date]])/3,0)</f>
        <v>Q4</v>
      </c>
      <c r="AA1289" t="str">
        <f>TEXT(salestable[[#This Row],[Order Date]], "ddd")</f>
        <v>Tue</v>
      </c>
    </row>
    <row r="1290" spans="1:27"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s="3">
        <v>4</v>
      </c>
      <c r="T1290" s="4">
        <v>0.2</v>
      </c>
      <c r="U1290" s="3">
        <v>4.1147999999999998</v>
      </c>
      <c r="V1290" s="2">
        <f>salestable[[#This Row],[Sales]] * (1 - salestable[[#This Row],[Discount]])</f>
        <v>9.7536000000000005</v>
      </c>
      <c r="W1290" s="2">
        <f>salestable[[#This Row],[Sales]] * salestable[[#This Row],[Discount]]</f>
        <v>2.4384000000000001</v>
      </c>
      <c r="X1290">
        <f>YEAR(salestable[[#This Row],[Order Date]])</f>
        <v>2016</v>
      </c>
      <c r="Y1290" t="str">
        <f>TEXT(salestable[[#This Row],[Order Date]],"MMMM")</f>
        <v>November</v>
      </c>
      <c r="Z1290" t="str">
        <f>"Q"&amp;ROUNDUP(MONTH(salestable[[#This Row],[Order Date]])/3,0)</f>
        <v>Q4</v>
      </c>
      <c r="AA1290" t="str">
        <f>TEXT(salestable[[#This Row],[Order Date]], "ddd")</f>
        <v>Tue</v>
      </c>
    </row>
    <row r="1291" spans="1:27"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s="3">
        <v>3</v>
      </c>
      <c r="T1291" s="4">
        <v>0</v>
      </c>
      <c r="U1291" s="3">
        <v>7.4951999999999996</v>
      </c>
      <c r="V1291" s="2">
        <f>salestable[[#This Row],[Sales]] * (1 - salestable[[#This Row],[Discount]])</f>
        <v>20.82</v>
      </c>
      <c r="W1291" s="2">
        <f>salestable[[#This Row],[Sales]] * salestable[[#This Row],[Discount]]</f>
        <v>0</v>
      </c>
      <c r="X1291">
        <f>YEAR(salestable[[#This Row],[Order Date]])</f>
        <v>2016</v>
      </c>
      <c r="Y1291" t="str">
        <f>TEXT(salestable[[#This Row],[Order Date]],"MMMM")</f>
        <v>November</v>
      </c>
      <c r="Z1291" t="str">
        <f>"Q"&amp;ROUNDUP(MONTH(salestable[[#This Row],[Order Date]])/3,0)</f>
        <v>Q4</v>
      </c>
      <c r="AA1291" t="str">
        <f>TEXT(salestable[[#This Row],[Order Date]], "ddd")</f>
        <v>Tue</v>
      </c>
    </row>
    <row r="1292" spans="1:27"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s="3">
        <v>4</v>
      </c>
      <c r="T1292" s="4">
        <v>0.2</v>
      </c>
      <c r="U1292" s="3">
        <v>4.4603999999999999</v>
      </c>
      <c r="V1292" s="2">
        <f>salestable[[#This Row],[Sales]] * (1 - salestable[[#This Row],[Discount]])</f>
        <v>10.572800000000001</v>
      </c>
      <c r="W1292" s="2">
        <f>salestable[[#This Row],[Sales]] * salestable[[#This Row],[Discount]]</f>
        <v>2.6432000000000002</v>
      </c>
      <c r="X1292">
        <f>YEAR(salestable[[#This Row],[Order Date]])</f>
        <v>2016</v>
      </c>
      <c r="Y1292" t="str">
        <f>TEXT(salestable[[#This Row],[Order Date]],"MMMM")</f>
        <v>November</v>
      </c>
      <c r="Z1292" t="str">
        <f>"Q"&amp;ROUNDUP(MONTH(salestable[[#This Row],[Order Date]])/3,0)</f>
        <v>Q4</v>
      </c>
      <c r="AA1292" t="str">
        <f>TEXT(salestable[[#This Row],[Order Date]], "ddd")</f>
        <v>Thu</v>
      </c>
    </row>
    <row r="1293" spans="1:27"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s="3">
        <v>5</v>
      </c>
      <c r="T1293" s="4">
        <v>0</v>
      </c>
      <c r="U1293" s="3">
        <v>15.552</v>
      </c>
      <c r="V1293" s="2">
        <f>salestable[[#This Row],[Sales]] * (1 - salestable[[#This Row],[Discount]])</f>
        <v>32.4</v>
      </c>
      <c r="W1293" s="2">
        <f>salestable[[#This Row],[Sales]] * salestable[[#This Row],[Discount]]</f>
        <v>0</v>
      </c>
      <c r="X1293">
        <f>YEAR(salestable[[#This Row],[Order Date]])</f>
        <v>2016</v>
      </c>
      <c r="Y1293" t="str">
        <f>TEXT(salestable[[#This Row],[Order Date]],"MMMM")</f>
        <v>November</v>
      </c>
      <c r="Z1293" t="str">
        <f>"Q"&amp;ROUNDUP(MONTH(salestable[[#This Row],[Order Date]])/3,0)</f>
        <v>Q4</v>
      </c>
      <c r="AA1293" t="str">
        <f>TEXT(salestable[[#This Row],[Order Date]], "ddd")</f>
        <v>Thu</v>
      </c>
    </row>
    <row r="1294" spans="1:27"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s="3">
        <v>3</v>
      </c>
      <c r="T1294" s="4">
        <v>0</v>
      </c>
      <c r="U1294" s="3">
        <v>9.2232000000000003</v>
      </c>
      <c r="V1294" s="2">
        <f>salestable[[#This Row],[Sales]] * (1 - salestable[[#This Row],[Discount]])</f>
        <v>32.94</v>
      </c>
      <c r="W1294" s="2">
        <f>salestable[[#This Row],[Sales]] * salestable[[#This Row],[Discount]]</f>
        <v>0</v>
      </c>
      <c r="X1294">
        <f>YEAR(salestable[[#This Row],[Order Date]])</f>
        <v>2015</v>
      </c>
      <c r="Y1294" t="str">
        <f>TEXT(salestable[[#This Row],[Order Date]],"MMMM")</f>
        <v>August</v>
      </c>
      <c r="Z1294" t="str">
        <f>"Q"&amp;ROUNDUP(MONTH(salestable[[#This Row],[Order Date]])/3,0)</f>
        <v>Q3</v>
      </c>
      <c r="AA1294" t="str">
        <f>TEXT(salestable[[#This Row],[Order Date]], "ddd")</f>
        <v>Thu</v>
      </c>
    </row>
    <row r="1295" spans="1:27"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s="3">
        <v>5</v>
      </c>
      <c r="T1295" s="4">
        <v>0</v>
      </c>
      <c r="U1295" s="3">
        <v>52.531999999999996</v>
      </c>
      <c r="V1295" s="2">
        <f>salestable[[#This Row],[Sales]] * (1 - salestable[[#This Row],[Discount]])</f>
        <v>114.2</v>
      </c>
      <c r="W1295" s="2">
        <f>salestable[[#This Row],[Sales]] * salestable[[#This Row],[Discount]]</f>
        <v>0</v>
      </c>
      <c r="X1295">
        <f>YEAR(salestable[[#This Row],[Order Date]])</f>
        <v>2015</v>
      </c>
      <c r="Y1295" t="str">
        <f>TEXT(salestable[[#This Row],[Order Date]],"MMMM")</f>
        <v>August</v>
      </c>
      <c r="Z1295" t="str">
        <f>"Q"&amp;ROUNDUP(MONTH(salestable[[#This Row],[Order Date]])/3,0)</f>
        <v>Q3</v>
      </c>
      <c r="AA1295" t="str">
        <f>TEXT(salestable[[#This Row],[Order Date]], "ddd")</f>
        <v>Thu</v>
      </c>
    </row>
    <row r="1296" spans="1:27"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s="3">
        <v>1</v>
      </c>
      <c r="T1296" s="4">
        <v>0</v>
      </c>
      <c r="U1296" s="3">
        <v>1.4783999999999999</v>
      </c>
      <c r="V1296" s="2">
        <f>salestable[[#This Row],[Sales]] * (1 - salestable[[#This Row],[Discount]])</f>
        <v>3.08</v>
      </c>
      <c r="W1296" s="2">
        <f>salestable[[#This Row],[Sales]] * salestable[[#This Row],[Discount]]</f>
        <v>0</v>
      </c>
      <c r="X1296">
        <f>YEAR(salestable[[#This Row],[Order Date]])</f>
        <v>2015</v>
      </c>
      <c r="Y1296" t="str">
        <f>TEXT(salestable[[#This Row],[Order Date]],"MMMM")</f>
        <v>August</v>
      </c>
      <c r="Z1296" t="str">
        <f>"Q"&amp;ROUNDUP(MONTH(salestable[[#This Row],[Order Date]])/3,0)</f>
        <v>Q3</v>
      </c>
      <c r="AA1296" t="str">
        <f>TEXT(salestable[[#This Row],[Order Date]], "ddd")</f>
        <v>Thu</v>
      </c>
    </row>
    <row r="1297" spans="1:27"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s="3">
        <v>13</v>
      </c>
      <c r="T1297" s="4">
        <v>0.2</v>
      </c>
      <c r="U1297" s="3">
        <v>84.572800000000001</v>
      </c>
      <c r="V1297" s="2">
        <f>salestable[[#This Row],[Sales]] * (1 - salestable[[#This Row],[Discount]])</f>
        <v>676.58240000000001</v>
      </c>
      <c r="W1297" s="2">
        <f>salestable[[#This Row],[Sales]] * salestable[[#This Row],[Discount]]</f>
        <v>169.1456</v>
      </c>
      <c r="X1297">
        <f>YEAR(salestable[[#This Row],[Order Date]])</f>
        <v>2015</v>
      </c>
      <c r="Y1297" t="str">
        <f>TEXT(salestable[[#This Row],[Order Date]],"MMMM")</f>
        <v>May</v>
      </c>
      <c r="Z1297" t="str">
        <f>"Q"&amp;ROUNDUP(MONTH(salestable[[#This Row],[Order Date]])/3,0)</f>
        <v>Q2</v>
      </c>
      <c r="AA1297" t="str">
        <f>TEXT(salestable[[#This Row],[Order Date]], "ddd")</f>
        <v>Mon</v>
      </c>
    </row>
    <row r="1298" spans="1:27"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s="3">
        <v>2</v>
      </c>
      <c r="T1298" s="4">
        <v>0.2</v>
      </c>
      <c r="U1298" s="3">
        <v>4.5187999999999997</v>
      </c>
      <c r="V1298" s="2">
        <f>salestable[[#This Row],[Sales]] * (1 - salestable[[#This Row],[Discount]])</f>
        <v>11.123200000000001</v>
      </c>
      <c r="W1298" s="2">
        <f>salestable[[#This Row],[Sales]] * salestable[[#This Row],[Discount]]</f>
        <v>2.7808000000000002</v>
      </c>
      <c r="X1298">
        <f>YEAR(salestable[[#This Row],[Order Date]])</f>
        <v>2017</v>
      </c>
      <c r="Y1298" t="str">
        <f>TEXT(salestable[[#This Row],[Order Date]],"MMMM")</f>
        <v>December</v>
      </c>
      <c r="Z1298" t="str">
        <f>"Q"&amp;ROUNDUP(MONTH(salestable[[#This Row],[Order Date]])/3,0)</f>
        <v>Q4</v>
      </c>
      <c r="AA1298" t="str">
        <f>TEXT(salestable[[#This Row],[Order Date]], "ddd")</f>
        <v>Sat</v>
      </c>
    </row>
    <row r="1299" spans="1:27"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s="3">
        <v>2</v>
      </c>
      <c r="T1299" s="4">
        <v>0.2</v>
      </c>
      <c r="U1299" s="3">
        <v>6.4749999999999996</v>
      </c>
      <c r="V1299" s="2">
        <f>salestable[[#This Row],[Sales]] * (1 - salestable[[#This Row],[Discount]])</f>
        <v>16.576000000000001</v>
      </c>
      <c r="W1299" s="2">
        <f>salestable[[#This Row],[Sales]] * salestable[[#This Row],[Discount]]</f>
        <v>4.1440000000000001</v>
      </c>
      <c r="X1299">
        <f>YEAR(salestable[[#This Row],[Order Date]])</f>
        <v>2017</v>
      </c>
      <c r="Y1299" t="str">
        <f>TEXT(salestable[[#This Row],[Order Date]],"MMMM")</f>
        <v>December</v>
      </c>
      <c r="Z1299" t="str">
        <f>"Q"&amp;ROUNDUP(MONTH(salestable[[#This Row],[Order Date]])/3,0)</f>
        <v>Q4</v>
      </c>
      <c r="AA1299" t="str">
        <f>TEXT(salestable[[#This Row],[Order Date]], "ddd")</f>
        <v>Sat</v>
      </c>
    </row>
    <row r="1300" spans="1:27"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s="3">
        <v>5</v>
      </c>
      <c r="T1300" s="4">
        <v>0</v>
      </c>
      <c r="U1300" s="3">
        <v>2.2989999999999999</v>
      </c>
      <c r="V1300" s="2">
        <f>salestable[[#This Row],[Sales]] * (1 - salestable[[#This Row],[Discount]])</f>
        <v>114.95</v>
      </c>
      <c r="W1300" s="2">
        <f>salestable[[#This Row],[Sales]] * salestable[[#This Row],[Discount]]</f>
        <v>0</v>
      </c>
      <c r="X1300">
        <f>YEAR(salestable[[#This Row],[Order Date]])</f>
        <v>2016</v>
      </c>
      <c r="Y1300" t="str">
        <f>TEXT(salestable[[#This Row],[Order Date]],"MMMM")</f>
        <v>December</v>
      </c>
      <c r="Z1300" t="str">
        <f>"Q"&amp;ROUNDUP(MONTH(salestable[[#This Row],[Order Date]])/3,0)</f>
        <v>Q4</v>
      </c>
      <c r="AA1300" t="str">
        <f>TEXT(salestable[[#This Row],[Order Date]], "ddd")</f>
        <v>Thu</v>
      </c>
    </row>
    <row r="1301" spans="1:27"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s="3">
        <v>2</v>
      </c>
      <c r="T1301" s="4">
        <v>0</v>
      </c>
      <c r="U1301" s="3">
        <v>7.0095999999999998</v>
      </c>
      <c r="V1301" s="2">
        <f>salestable[[#This Row],[Sales]] * (1 - salestable[[#This Row],[Discount]])</f>
        <v>26.96</v>
      </c>
      <c r="W1301" s="2">
        <f>salestable[[#This Row],[Sales]] * salestable[[#This Row],[Discount]]</f>
        <v>0</v>
      </c>
      <c r="X1301">
        <f>YEAR(salestable[[#This Row],[Order Date]])</f>
        <v>2015</v>
      </c>
      <c r="Y1301" t="str">
        <f>TEXT(salestable[[#This Row],[Order Date]],"MMMM")</f>
        <v>October</v>
      </c>
      <c r="Z1301" t="str">
        <f>"Q"&amp;ROUNDUP(MONTH(salestable[[#This Row],[Order Date]])/3,0)</f>
        <v>Q4</v>
      </c>
      <c r="AA1301" t="str">
        <f>TEXT(salestable[[#This Row],[Order Date]], "ddd")</f>
        <v>Sun</v>
      </c>
    </row>
    <row r="1302" spans="1:27"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s="3">
        <v>6</v>
      </c>
      <c r="T1302" s="4">
        <v>0</v>
      </c>
      <c r="U1302" s="3">
        <v>166.10040000000001</v>
      </c>
      <c r="V1302" s="2">
        <f>salestable[[#This Row],[Sales]] * (1 - salestable[[#This Row],[Discount]])</f>
        <v>572.76</v>
      </c>
      <c r="W1302" s="2">
        <f>salestable[[#This Row],[Sales]] * salestable[[#This Row],[Discount]]</f>
        <v>0</v>
      </c>
      <c r="X1302">
        <f>YEAR(salestable[[#This Row],[Order Date]])</f>
        <v>2016</v>
      </c>
      <c r="Y1302" t="str">
        <f>TEXT(salestable[[#This Row],[Order Date]],"MMMM")</f>
        <v>December</v>
      </c>
      <c r="Z1302" t="str">
        <f>"Q"&amp;ROUNDUP(MONTH(salestable[[#This Row],[Order Date]])/3,0)</f>
        <v>Q4</v>
      </c>
      <c r="AA1302" t="str">
        <f>TEXT(salestable[[#This Row],[Order Date]], "ddd")</f>
        <v>Fri</v>
      </c>
    </row>
    <row r="1303" spans="1:27"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s="3">
        <v>3</v>
      </c>
      <c r="T1303" s="4">
        <v>0</v>
      </c>
      <c r="U1303" s="3">
        <v>83.050200000000004</v>
      </c>
      <c r="V1303" s="2">
        <f>salestable[[#This Row],[Sales]] * (1 - salestable[[#This Row],[Discount]])</f>
        <v>286.38</v>
      </c>
      <c r="W1303" s="2">
        <f>salestable[[#This Row],[Sales]] * salestable[[#This Row],[Discount]]</f>
        <v>0</v>
      </c>
      <c r="X1303">
        <f>YEAR(salestable[[#This Row],[Order Date]])</f>
        <v>2016</v>
      </c>
      <c r="Y1303" t="str">
        <f>TEXT(salestable[[#This Row],[Order Date]],"MMMM")</f>
        <v>December</v>
      </c>
      <c r="Z1303" t="str">
        <f>"Q"&amp;ROUNDUP(MONTH(salestable[[#This Row],[Order Date]])/3,0)</f>
        <v>Q4</v>
      </c>
      <c r="AA1303" t="str">
        <f>TEXT(salestable[[#This Row],[Order Date]], "ddd")</f>
        <v>Fri</v>
      </c>
    </row>
    <row r="1304" spans="1:27"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s="3">
        <v>2</v>
      </c>
      <c r="T1304" s="4">
        <v>0</v>
      </c>
      <c r="U1304" s="3">
        <v>4.3372000000000002</v>
      </c>
      <c r="V1304" s="2">
        <f>salestable[[#This Row],[Sales]] * (1 - salestable[[#This Row],[Discount]])</f>
        <v>61.96</v>
      </c>
      <c r="W1304" s="2">
        <f>salestable[[#This Row],[Sales]] * salestable[[#This Row],[Discount]]</f>
        <v>0</v>
      </c>
      <c r="X1304">
        <f>YEAR(salestable[[#This Row],[Order Date]])</f>
        <v>2015</v>
      </c>
      <c r="Y1304" t="str">
        <f>TEXT(salestable[[#This Row],[Order Date]],"MMMM")</f>
        <v>September</v>
      </c>
      <c r="Z1304" t="str">
        <f>"Q"&amp;ROUNDUP(MONTH(salestable[[#This Row],[Order Date]])/3,0)</f>
        <v>Q3</v>
      </c>
      <c r="AA1304" t="str">
        <f>TEXT(salestable[[#This Row],[Order Date]], "ddd")</f>
        <v>Sat</v>
      </c>
    </row>
    <row r="1305" spans="1:27"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s="3">
        <v>1</v>
      </c>
      <c r="T1305" s="4">
        <v>0</v>
      </c>
      <c r="U1305" s="3">
        <v>5.5176999999999996</v>
      </c>
      <c r="V1305" s="2">
        <f>salestable[[#This Row],[Sales]] * (1 - salestable[[#This Row],[Discount]])</f>
        <v>23.99</v>
      </c>
      <c r="W1305" s="2">
        <f>salestable[[#This Row],[Sales]] * salestable[[#This Row],[Discount]]</f>
        <v>0</v>
      </c>
      <c r="X1305">
        <f>YEAR(salestable[[#This Row],[Order Date]])</f>
        <v>2017</v>
      </c>
      <c r="Y1305" t="str">
        <f>TEXT(salestable[[#This Row],[Order Date]],"MMMM")</f>
        <v>July</v>
      </c>
      <c r="Z1305" t="str">
        <f>"Q"&amp;ROUNDUP(MONTH(salestable[[#This Row],[Order Date]])/3,0)</f>
        <v>Q3</v>
      </c>
      <c r="AA1305" t="str">
        <f>TEXT(salestable[[#This Row],[Order Date]], "ddd")</f>
        <v>Mon</v>
      </c>
    </row>
    <row r="1306" spans="1:27"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s="3">
        <v>3</v>
      </c>
      <c r="T1306" s="4">
        <v>0</v>
      </c>
      <c r="U1306" s="3">
        <v>77.751900000000006</v>
      </c>
      <c r="V1306" s="2">
        <f>salestable[[#This Row],[Sales]] * (1 - salestable[[#This Row],[Discount]])</f>
        <v>287.97000000000003</v>
      </c>
      <c r="W1306" s="2">
        <f>salestable[[#This Row],[Sales]] * salestable[[#This Row],[Discount]]</f>
        <v>0</v>
      </c>
      <c r="X1306">
        <f>YEAR(salestable[[#This Row],[Order Date]])</f>
        <v>2017</v>
      </c>
      <c r="Y1306" t="str">
        <f>TEXT(salestable[[#This Row],[Order Date]],"MMMM")</f>
        <v>July</v>
      </c>
      <c r="Z1306" t="str">
        <f>"Q"&amp;ROUNDUP(MONTH(salestable[[#This Row],[Order Date]])/3,0)</f>
        <v>Q3</v>
      </c>
      <c r="AA1306" t="str">
        <f>TEXT(salestable[[#This Row],[Order Date]], "ddd")</f>
        <v>Mon</v>
      </c>
    </row>
    <row r="1307" spans="1:27"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s="3">
        <v>7</v>
      </c>
      <c r="T1307" s="4">
        <v>0.2</v>
      </c>
      <c r="U1307" s="3">
        <v>52.493000000000002</v>
      </c>
      <c r="V1307" s="2">
        <f>salestable[[#This Row],[Sales]] * (1 - salestable[[#This Row],[Discount]])</f>
        <v>335.95520000000005</v>
      </c>
      <c r="W1307" s="2">
        <f>salestable[[#This Row],[Sales]] * salestable[[#This Row],[Discount]]</f>
        <v>83.988800000000012</v>
      </c>
      <c r="X1307">
        <f>YEAR(salestable[[#This Row],[Order Date]])</f>
        <v>2016</v>
      </c>
      <c r="Y1307" t="str">
        <f>TEXT(salestable[[#This Row],[Order Date]],"MMMM")</f>
        <v>July</v>
      </c>
      <c r="Z1307" t="str">
        <f>"Q"&amp;ROUNDUP(MONTH(salestable[[#This Row],[Order Date]])/3,0)</f>
        <v>Q3</v>
      </c>
      <c r="AA1307" t="str">
        <f>TEXT(salestable[[#This Row],[Order Date]], "ddd")</f>
        <v>Thu</v>
      </c>
    </row>
    <row r="1308" spans="1:27"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s="3">
        <v>7</v>
      </c>
      <c r="T1308" s="4">
        <v>0</v>
      </c>
      <c r="U1308" s="3">
        <v>22.444800000000001</v>
      </c>
      <c r="V1308" s="2">
        <f>salestable[[#This Row],[Sales]] * (1 - salestable[[#This Row],[Discount]])</f>
        <v>46.76</v>
      </c>
      <c r="W1308" s="2">
        <f>salestable[[#This Row],[Sales]] * salestable[[#This Row],[Discount]]</f>
        <v>0</v>
      </c>
      <c r="X1308">
        <f>YEAR(salestable[[#This Row],[Order Date]])</f>
        <v>2016</v>
      </c>
      <c r="Y1308" t="str">
        <f>TEXT(salestable[[#This Row],[Order Date]],"MMMM")</f>
        <v>June</v>
      </c>
      <c r="Z1308" t="str">
        <f>"Q"&amp;ROUNDUP(MONTH(salestable[[#This Row],[Order Date]])/3,0)</f>
        <v>Q2</v>
      </c>
      <c r="AA1308" t="str">
        <f>TEXT(salestable[[#This Row],[Order Date]], "ddd")</f>
        <v>Mon</v>
      </c>
    </row>
    <row r="1309" spans="1:27"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s="3">
        <v>3</v>
      </c>
      <c r="T1309" s="4">
        <v>0.2</v>
      </c>
      <c r="U1309" s="3">
        <v>6.4206000000000003</v>
      </c>
      <c r="V1309" s="2">
        <f>salestable[[#This Row],[Sales]] * (1 - salestable[[#This Row],[Discount]])</f>
        <v>14.169600000000001</v>
      </c>
      <c r="W1309" s="2">
        <f>salestable[[#This Row],[Sales]] * salestable[[#This Row],[Discount]]</f>
        <v>3.5424000000000002</v>
      </c>
      <c r="X1309">
        <f>YEAR(salestable[[#This Row],[Order Date]])</f>
        <v>2016</v>
      </c>
      <c r="Y1309" t="str">
        <f>TEXT(salestable[[#This Row],[Order Date]],"MMMM")</f>
        <v>June</v>
      </c>
      <c r="Z1309" t="str">
        <f>"Q"&amp;ROUNDUP(MONTH(salestable[[#This Row],[Order Date]])/3,0)</f>
        <v>Q2</v>
      </c>
      <c r="AA1309" t="str">
        <f>TEXT(salestable[[#This Row],[Order Date]], "ddd")</f>
        <v>Mon</v>
      </c>
    </row>
    <row r="1310" spans="1:27"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s="3">
        <v>2</v>
      </c>
      <c r="T1310" s="4">
        <v>0</v>
      </c>
      <c r="U1310" s="3">
        <v>5.6627999999999998</v>
      </c>
      <c r="V1310" s="2">
        <f>salestable[[#This Row],[Sales]] * (1 - salestable[[#This Row],[Discount]])</f>
        <v>21.78</v>
      </c>
      <c r="W1310" s="2">
        <f>salestable[[#This Row],[Sales]] * salestable[[#This Row],[Discount]]</f>
        <v>0</v>
      </c>
      <c r="X1310">
        <f>YEAR(salestable[[#This Row],[Order Date]])</f>
        <v>2016</v>
      </c>
      <c r="Y1310" t="str">
        <f>TEXT(salestable[[#This Row],[Order Date]],"MMMM")</f>
        <v>June</v>
      </c>
      <c r="Z1310" t="str">
        <f>"Q"&amp;ROUNDUP(MONTH(salestable[[#This Row],[Order Date]])/3,0)</f>
        <v>Q2</v>
      </c>
      <c r="AA1310" t="str">
        <f>TEXT(salestable[[#This Row],[Order Date]], "ddd")</f>
        <v>Mon</v>
      </c>
    </row>
    <row r="1311" spans="1:27"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s="3">
        <v>3</v>
      </c>
      <c r="T1311" s="4">
        <v>0</v>
      </c>
      <c r="U1311" s="3">
        <v>9.7164000000000001</v>
      </c>
      <c r="V1311" s="2">
        <f>salestable[[#This Row],[Sales]] * (1 - salestable[[#This Row],[Discount]])</f>
        <v>161.94</v>
      </c>
      <c r="W1311" s="2">
        <f>salestable[[#This Row],[Sales]] * salestable[[#This Row],[Discount]]</f>
        <v>0</v>
      </c>
      <c r="X1311">
        <f>YEAR(salestable[[#This Row],[Order Date]])</f>
        <v>2016</v>
      </c>
      <c r="Y1311" t="str">
        <f>TEXT(salestable[[#This Row],[Order Date]],"MMMM")</f>
        <v>June</v>
      </c>
      <c r="Z1311" t="str">
        <f>"Q"&amp;ROUNDUP(MONTH(salestable[[#This Row],[Order Date]])/3,0)</f>
        <v>Q2</v>
      </c>
      <c r="AA1311" t="str">
        <f>TEXT(salestable[[#This Row],[Order Date]], "ddd")</f>
        <v>Mon</v>
      </c>
    </row>
    <row r="1312" spans="1:27"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s="3">
        <v>2</v>
      </c>
      <c r="T1312" s="4">
        <v>0.2</v>
      </c>
      <c r="U1312" s="3">
        <v>-8.0784000000000002</v>
      </c>
      <c r="V1312" s="2">
        <f>salestable[[#This Row],[Sales]] * (1 - salestable[[#This Row],[Discount]])</f>
        <v>129.2544</v>
      </c>
      <c r="W1312" s="2">
        <f>salestable[[#This Row],[Sales]] * salestable[[#This Row],[Discount]]</f>
        <v>32.313600000000001</v>
      </c>
      <c r="X1312">
        <f>YEAR(salestable[[#This Row],[Order Date]])</f>
        <v>2016</v>
      </c>
      <c r="Y1312" t="str">
        <f>TEXT(salestable[[#This Row],[Order Date]],"MMMM")</f>
        <v>June</v>
      </c>
      <c r="Z1312" t="str">
        <f>"Q"&amp;ROUNDUP(MONTH(salestable[[#This Row],[Order Date]])/3,0)</f>
        <v>Q2</v>
      </c>
      <c r="AA1312" t="str">
        <f>TEXT(salestable[[#This Row],[Order Date]], "ddd")</f>
        <v>Mon</v>
      </c>
    </row>
    <row r="1313" spans="1:27"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s="3">
        <v>1</v>
      </c>
      <c r="T1313" s="4">
        <v>0</v>
      </c>
      <c r="U1313" s="3">
        <v>1.7343</v>
      </c>
      <c r="V1313" s="2">
        <f>salestable[[#This Row],[Sales]] * (1 - salestable[[#This Row],[Discount]])</f>
        <v>3.69</v>
      </c>
      <c r="W1313" s="2">
        <f>salestable[[#This Row],[Sales]] * salestable[[#This Row],[Discount]]</f>
        <v>0</v>
      </c>
      <c r="X1313">
        <f>YEAR(salestable[[#This Row],[Order Date]])</f>
        <v>2016</v>
      </c>
      <c r="Y1313" t="str">
        <f>TEXT(salestable[[#This Row],[Order Date]],"MMMM")</f>
        <v>December</v>
      </c>
      <c r="Z1313" t="str">
        <f>"Q"&amp;ROUNDUP(MONTH(salestable[[#This Row],[Order Date]])/3,0)</f>
        <v>Q4</v>
      </c>
      <c r="AA1313" t="str">
        <f>TEXT(salestable[[#This Row],[Order Date]], "ddd")</f>
        <v>Fri</v>
      </c>
    </row>
    <row r="1314" spans="1:27"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s="3">
        <v>4</v>
      </c>
      <c r="T1314" s="4">
        <v>0</v>
      </c>
      <c r="U1314" s="3">
        <v>56.175199999999997</v>
      </c>
      <c r="V1314" s="2">
        <f>salestable[[#This Row],[Sales]] * (1 - salestable[[#This Row],[Discount]])</f>
        <v>122.12</v>
      </c>
      <c r="W1314" s="2">
        <f>salestable[[#This Row],[Sales]] * salestable[[#This Row],[Discount]]</f>
        <v>0</v>
      </c>
      <c r="X1314">
        <f>YEAR(salestable[[#This Row],[Order Date]])</f>
        <v>2016</v>
      </c>
      <c r="Y1314" t="str">
        <f>TEXT(salestable[[#This Row],[Order Date]],"MMMM")</f>
        <v>December</v>
      </c>
      <c r="Z1314" t="str">
        <f>"Q"&amp;ROUNDUP(MONTH(salestable[[#This Row],[Order Date]])/3,0)</f>
        <v>Q4</v>
      </c>
      <c r="AA1314" t="str">
        <f>TEXT(salestable[[#This Row],[Order Date]], "ddd")</f>
        <v>Fri</v>
      </c>
    </row>
    <row r="1315" spans="1:27"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s="3">
        <v>2</v>
      </c>
      <c r="T1315" s="4">
        <v>0.3</v>
      </c>
      <c r="U1315" s="3">
        <v>-13.317600000000001</v>
      </c>
      <c r="V1315" s="2">
        <f>salestable[[#This Row],[Sales]] * (1 - salestable[[#This Row],[Discount]])</f>
        <v>108.7604</v>
      </c>
      <c r="W1315" s="2">
        <f>salestable[[#This Row],[Sales]] * salestable[[#This Row],[Discount]]</f>
        <v>46.611600000000003</v>
      </c>
      <c r="X1315">
        <f>YEAR(salestable[[#This Row],[Order Date]])</f>
        <v>2016</v>
      </c>
      <c r="Y1315" t="str">
        <f>TEXT(salestable[[#This Row],[Order Date]],"MMMM")</f>
        <v>September</v>
      </c>
      <c r="Z1315" t="str">
        <f>"Q"&amp;ROUNDUP(MONTH(salestable[[#This Row],[Order Date]])/3,0)</f>
        <v>Q3</v>
      </c>
      <c r="AA1315" t="str">
        <f>TEXT(salestable[[#This Row],[Order Date]], "ddd")</f>
        <v>Sat</v>
      </c>
    </row>
    <row r="1316" spans="1:27"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s="3">
        <v>6</v>
      </c>
      <c r="T1316" s="4">
        <v>0</v>
      </c>
      <c r="U1316" s="3">
        <v>18.662400000000002</v>
      </c>
      <c r="V1316" s="2">
        <f>salestable[[#This Row],[Sales]] * (1 - salestable[[#This Row],[Discount]])</f>
        <v>38.880000000000003</v>
      </c>
      <c r="W1316" s="2">
        <f>salestable[[#This Row],[Sales]] * salestable[[#This Row],[Discount]]</f>
        <v>0</v>
      </c>
      <c r="X1316">
        <f>YEAR(salestable[[#This Row],[Order Date]])</f>
        <v>2016</v>
      </c>
      <c r="Y1316" t="str">
        <f>TEXT(salestable[[#This Row],[Order Date]],"MMMM")</f>
        <v>December</v>
      </c>
      <c r="Z1316" t="str">
        <f>"Q"&amp;ROUNDUP(MONTH(salestable[[#This Row],[Order Date]])/3,0)</f>
        <v>Q4</v>
      </c>
      <c r="AA1316" t="str">
        <f>TEXT(salestable[[#This Row],[Order Date]], "ddd")</f>
        <v>Sun</v>
      </c>
    </row>
    <row r="1317" spans="1:27"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s="3">
        <v>8</v>
      </c>
      <c r="T1317" s="4">
        <v>0</v>
      </c>
      <c r="U1317" s="3">
        <v>62.505600000000001</v>
      </c>
      <c r="V1317" s="2">
        <f>salestable[[#This Row],[Sales]] * (1 - salestable[[#This Row],[Discount]])</f>
        <v>183.84</v>
      </c>
      <c r="W1317" s="2">
        <f>salestable[[#This Row],[Sales]] * salestable[[#This Row],[Discount]]</f>
        <v>0</v>
      </c>
      <c r="X1317">
        <f>YEAR(salestable[[#This Row],[Order Date]])</f>
        <v>2016</v>
      </c>
      <c r="Y1317" t="str">
        <f>TEXT(salestable[[#This Row],[Order Date]],"MMMM")</f>
        <v>December</v>
      </c>
      <c r="Z1317" t="str">
        <f>"Q"&amp;ROUNDUP(MONTH(salestable[[#This Row],[Order Date]])/3,0)</f>
        <v>Q4</v>
      </c>
      <c r="AA1317" t="str">
        <f>TEXT(salestable[[#This Row],[Order Date]], "ddd")</f>
        <v>Sun</v>
      </c>
    </row>
    <row r="1318" spans="1:27"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s="3">
        <v>5</v>
      </c>
      <c r="T1318" s="4">
        <v>0</v>
      </c>
      <c r="U1318" s="3">
        <v>28.965</v>
      </c>
      <c r="V1318" s="2">
        <f>salestable[[#This Row],[Sales]] * (1 - salestable[[#This Row],[Discount]])</f>
        <v>579.29999999999995</v>
      </c>
      <c r="W1318" s="2">
        <f>salestable[[#This Row],[Sales]] * salestable[[#This Row],[Discount]]</f>
        <v>0</v>
      </c>
      <c r="X1318">
        <f>YEAR(salestable[[#This Row],[Order Date]])</f>
        <v>2016</v>
      </c>
      <c r="Y1318" t="str">
        <f>TEXT(salestable[[#This Row],[Order Date]],"MMMM")</f>
        <v>December</v>
      </c>
      <c r="Z1318" t="str">
        <f>"Q"&amp;ROUNDUP(MONTH(salestable[[#This Row],[Order Date]])/3,0)</f>
        <v>Q4</v>
      </c>
      <c r="AA1318" t="str">
        <f>TEXT(salestable[[#This Row],[Order Date]], "ddd")</f>
        <v>Sun</v>
      </c>
    </row>
    <row r="1319" spans="1:27"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s="3">
        <v>1</v>
      </c>
      <c r="T1319" s="4">
        <v>0.2</v>
      </c>
      <c r="U1319" s="3">
        <v>3.3725000000000001</v>
      </c>
      <c r="V1319" s="2">
        <f>salestable[[#This Row],[Sales]] * (1 - salestable[[#This Row],[Discount]])</f>
        <v>11.36</v>
      </c>
      <c r="W1319" s="2">
        <f>salestable[[#This Row],[Sales]] * salestable[[#This Row],[Discount]]</f>
        <v>2.84</v>
      </c>
      <c r="X1319">
        <f>YEAR(salestable[[#This Row],[Order Date]])</f>
        <v>2017</v>
      </c>
      <c r="Y1319" t="str">
        <f>TEXT(salestable[[#This Row],[Order Date]],"MMMM")</f>
        <v>December</v>
      </c>
      <c r="Z1319" t="str">
        <f>"Q"&amp;ROUNDUP(MONTH(salestable[[#This Row],[Order Date]])/3,0)</f>
        <v>Q4</v>
      </c>
      <c r="AA1319" t="str">
        <f>TEXT(salestable[[#This Row],[Order Date]], "ddd")</f>
        <v>Sun</v>
      </c>
    </row>
    <row r="1320" spans="1:27"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s="3">
        <v>2</v>
      </c>
      <c r="T1320" s="4">
        <v>0.2</v>
      </c>
      <c r="U1320" s="3">
        <v>71.989999999999995</v>
      </c>
      <c r="V1320" s="2">
        <f>salestable[[#This Row],[Sales]] * (1 - salestable[[#This Row],[Discount]])</f>
        <v>460.73599999999999</v>
      </c>
      <c r="W1320" s="2">
        <f>salestable[[#This Row],[Sales]] * salestable[[#This Row],[Discount]]</f>
        <v>115.184</v>
      </c>
      <c r="X1320">
        <f>YEAR(salestable[[#This Row],[Order Date]])</f>
        <v>2014</v>
      </c>
      <c r="Y1320" t="str">
        <f>TEXT(salestable[[#This Row],[Order Date]],"MMMM")</f>
        <v>July</v>
      </c>
      <c r="Z1320" t="str">
        <f>"Q"&amp;ROUNDUP(MONTH(salestable[[#This Row],[Order Date]])/3,0)</f>
        <v>Q3</v>
      </c>
      <c r="AA1320" t="str">
        <f>TEXT(salestable[[#This Row],[Order Date]], "ddd")</f>
        <v>Tue</v>
      </c>
    </row>
    <row r="1321" spans="1:27"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s="3">
        <v>6</v>
      </c>
      <c r="T1321" s="4">
        <v>0.7</v>
      </c>
      <c r="U1321" s="3">
        <v>-3.6288</v>
      </c>
      <c r="V1321" s="2">
        <f>salestable[[#This Row],[Sales]] * (1 - salestable[[#This Row],[Discount]])</f>
        <v>1.5552000000000004</v>
      </c>
      <c r="W1321" s="2">
        <f>salestable[[#This Row],[Sales]] * salestable[[#This Row],[Discount]]</f>
        <v>3.6288</v>
      </c>
      <c r="X1321">
        <f>YEAR(salestable[[#This Row],[Order Date]])</f>
        <v>2014</v>
      </c>
      <c r="Y1321" t="str">
        <f>TEXT(salestable[[#This Row],[Order Date]],"MMMM")</f>
        <v>July</v>
      </c>
      <c r="Z1321" t="str">
        <f>"Q"&amp;ROUNDUP(MONTH(salestable[[#This Row],[Order Date]])/3,0)</f>
        <v>Q3</v>
      </c>
      <c r="AA1321" t="str">
        <f>TEXT(salestable[[#This Row],[Order Date]], "ddd")</f>
        <v>Tue</v>
      </c>
    </row>
    <row r="1322" spans="1:27"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s="3">
        <v>3</v>
      </c>
      <c r="T1322" s="4">
        <v>0.7</v>
      </c>
      <c r="U1322" s="3">
        <v>-4.1832000000000003</v>
      </c>
      <c r="V1322" s="2">
        <f>salestable[[#This Row],[Sales]] * (1 - salestable[[#This Row],[Discount]])</f>
        <v>1.5687000000000002</v>
      </c>
      <c r="W1322" s="2">
        <f>salestable[[#This Row],[Sales]] * salestable[[#This Row],[Discount]]</f>
        <v>3.6602999999999999</v>
      </c>
      <c r="X1322">
        <f>YEAR(salestable[[#This Row],[Order Date]])</f>
        <v>2017</v>
      </c>
      <c r="Y1322" t="str">
        <f>TEXT(salestable[[#This Row],[Order Date]],"MMMM")</f>
        <v>February</v>
      </c>
      <c r="Z1322" t="str">
        <f>"Q"&amp;ROUNDUP(MONTH(salestable[[#This Row],[Order Date]])/3,0)</f>
        <v>Q1</v>
      </c>
      <c r="AA1322" t="str">
        <f>TEXT(salestable[[#This Row],[Order Date]], "ddd")</f>
        <v>Fri</v>
      </c>
    </row>
    <row r="1323" spans="1:27"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s="3">
        <v>2</v>
      </c>
      <c r="T1323" s="4">
        <v>0.2</v>
      </c>
      <c r="U1323" s="3">
        <v>35.694000000000003</v>
      </c>
      <c r="V1323" s="2">
        <f>salestable[[#This Row],[Sales]] * (1 - salestable[[#This Row],[Discount]])</f>
        <v>228.44160000000002</v>
      </c>
      <c r="W1323" s="2">
        <f>salestable[[#This Row],[Sales]] * salestable[[#This Row],[Discount]]</f>
        <v>57.110400000000006</v>
      </c>
      <c r="X1323">
        <f>YEAR(salestable[[#This Row],[Order Date]])</f>
        <v>2017</v>
      </c>
      <c r="Y1323" t="str">
        <f>TEXT(salestable[[#This Row],[Order Date]],"MMMM")</f>
        <v>February</v>
      </c>
      <c r="Z1323" t="str">
        <f>"Q"&amp;ROUNDUP(MONTH(salestable[[#This Row],[Order Date]])/3,0)</f>
        <v>Q1</v>
      </c>
      <c r="AA1323" t="str">
        <f>TEXT(salestable[[#This Row],[Order Date]], "ddd")</f>
        <v>Fri</v>
      </c>
    </row>
    <row r="1324" spans="1:27"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s="3">
        <v>5</v>
      </c>
      <c r="T1324" s="4">
        <v>0</v>
      </c>
      <c r="U1324" s="3">
        <v>19.655999999999999</v>
      </c>
      <c r="V1324" s="2">
        <f>salestable[[#This Row],[Sales]] * (1 - salestable[[#This Row],[Discount]])</f>
        <v>72.8</v>
      </c>
      <c r="W1324" s="2">
        <f>salestable[[#This Row],[Sales]] * salestable[[#This Row],[Discount]]</f>
        <v>0</v>
      </c>
      <c r="X1324">
        <f>YEAR(salestable[[#This Row],[Order Date]])</f>
        <v>2017</v>
      </c>
      <c r="Y1324" t="str">
        <f>TEXT(salestable[[#This Row],[Order Date]],"MMMM")</f>
        <v>March</v>
      </c>
      <c r="Z1324" t="str">
        <f>"Q"&amp;ROUNDUP(MONTH(salestable[[#This Row],[Order Date]])/3,0)</f>
        <v>Q1</v>
      </c>
      <c r="AA1324" t="str">
        <f>TEXT(salestable[[#This Row],[Order Date]], "ddd")</f>
        <v>Fri</v>
      </c>
    </row>
    <row r="1325" spans="1:27"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s="3">
        <v>4</v>
      </c>
      <c r="T1325" s="4">
        <v>0.2</v>
      </c>
      <c r="U1325" s="3">
        <v>3.5152000000000001</v>
      </c>
      <c r="V1325" s="2">
        <f>salestable[[#This Row],[Sales]] * (1 - salestable[[#This Row],[Discount]])</f>
        <v>8.6528000000000009</v>
      </c>
      <c r="W1325" s="2">
        <f>salestable[[#This Row],[Sales]] * salestable[[#This Row],[Discount]]</f>
        <v>2.1632000000000002</v>
      </c>
      <c r="X1325">
        <f>YEAR(salestable[[#This Row],[Order Date]])</f>
        <v>2017</v>
      </c>
      <c r="Y1325" t="str">
        <f>TEXT(salestable[[#This Row],[Order Date]],"MMMM")</f>
        <v>October</v>
      </c>
      <c r="Z1325" t="str">
        <f>"Q"&amp;ROUNDUP(MONTH(salestable[[#This Row],[Order Date]])/3,0)</f>
        <v>Q4</v>
      </c>
      <c r="AA1325" t="str">
        <f>TEXT(salestable[[#This Row],[Order Date]], "ddd")</f>
        <v>Mon</v>
      </c>
    </row>
    <row r="1326" spans="1:27"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s="3">
        <v>3</v>
      </c>
      <c r="T1326" s="4">
        <v>0</v>
      </c>
      <c r="U1326" s="3">
        <v>12.4902</v>
      </c>
      <c r="V1326" s="2">
        <f>salestable[[#This Row],[Sales]] * (1 - salestable[[#This Row],[Discount]])</f>
        <v>46.26</v>
      </c>
      <c r="W1326" s="2">
        <f>salestable[[#This Row],[Sales]] * salestable[[#This Row],[Discount]]</f>
        <v>0</v>
      </c>
      <c r="X1326">
        <f>YEAR(salestable[[#This Row],[Order Date]])</f>
        <v>2014</v>
      </c>
      <c r="Y1326" t="str">
        <f>TEXT(salestable[[#This Row],[Order Date]],"MMMM")</f>
        <v>September</v>
      </c>
      <c r="Z1326" t="str">
        <f>"Q"&amp;ROUNDUP(MONTH(salestable[[#This Row],[Order Date]])/3,0)</f>
        <v>Q3</v>
      </c>
      <c r="AA1326" t="str">
        <f>TEXT(salestable[[#This Row],[Order Date]], "ddd")</f>
        <v>Sun</v>
      </c>
    </row>
    <row r="1327" spans="1:27"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s="3">
        <v>6</v>
      </c>
      <c r="T1327" s="4">
        <v>0.8</v>
      </c>
      <c r="U1327" s="3">
        <v>-30.555</v>
      </c>
      <c r="V1327" s="2">
        <f>salestable[[#This Row],[Sales]] * (1 - salestable[[#This Row],[Discount]])</f>
        <v>3.4919999999999995</v>
      </c>
      <c r="W1327" s="2">
        <f>salestable[[#This Row],[Sales]] * salestable[[#This Row],[Discount]]</f>
        <v>13.968000000000002</v>
      </c>
      <c r="X1327">
        <f>YEAR(salestable[[#This Row],[Order Date]])</f>
        <v>2014</v>
      </c>
      <c r="Y1327" t="str">
        <f>TEXT(salestable[[#This Row],[Order Date]],"MMMM")</f>
        <v>May</v>
      </c>
      <c r="Z1327" t="str">
        <f>"Q"&amp;ROUNDUP(MONTH(salestable[[#This Row],[Order Date]])/3,0)</f>
        <v>Q2</v>
      </c>
      <c r="AA1327" t="str">
        <f>TEXT(salestable[[#This Row],[Order Date]], "ddd")</f>
        <v>Tue</v>
      </c>
    </row>
    <row r="1328" spans="1:27"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s="3">
        <v>6</v>
      </c>
      <c r="T1328" s="4">
        <v>0.2</v>
      </c>
      <c r="U1328" s="3">
        <v>5.1071999999999997</v>
      </c>
      <c r="V1328" s="2">
        <f>salestable[[#This Row],[Sales]] * (1 - salestable[[#This Row],[Discount]])</f>
        <v>40.857600000000005</v>
      </c>
      <c r="W1328" s="2">
        <f>salestable[[#This Row],[Sales]] * salestable[[#This Row],[Discount]]</f>
        <v>10.214400000000001</v>
      </c>
      <c r="X1328">
        <f>YEAR(salestable[[#This Row],[Order Date]])</f>
        <v>2015</v>
      </c>
      <c r="Y1328" t="str">
        <f>TEXT(salestable[[#This Row],[Order Date]],"MMMM")</f>
        <v>June</v>
      </c>
      <c r="Z1328" t="str">
        <f>"Q"&amp;ROUNDUP(MONTH(salestable[[#This Row],[Order Date]])/3,0)</f>
        <v>Q2</v>
      </c>
      <c r="AA1328" t="str">
        <f>TEXT(salestable[[#This Row],[Order Date]], "ddd")</f>
        <v>Sun</v>
      </c>
    </row>
    <row r="1329" spans="1:27"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s="3">
        <v>1</v>
      </c>
      <c r="T1329" s="4">
        <v>0</v>
      </c>
      <c r="U1329" s="3">
        <v>5.5566000000000004</v>
      </c>
      <c r="V1329" s="2">
        <f>salestable[[#This Row],[Sales]] * (1 - salestable[[#This Row],[Discount]])</f>
        <v>11.34</v>
      </c>
      <c r="W1329" s="2">
        <f>salestable[[#This Row],[Sales]] * salestable[[#This Row],[Discount]]</f>
        <v>0</v>
      </c>
      <c r="X1329">
        <f>YEAR(salestable[[#This Row],[Order Date]])</f>
        <v>2016</v>
      </c>
      <c r="Y1329" t="str">
        <f>TEXT(salestable[[#This Row],[Order Date]],"MMMM")</f>
        <v>March</v>
      </c>
      <c r="Z1329" t="str">
        <f>"Q"&amp;ROUNDUP(MONTH(salestable[[#This Row],[Order Date]])/3,0)</f>
        <v>Q1</v>
      </c>
      <c r="AA1329" t="str">
        <f>TEXT(salestable[[#This Row],[Order Date]], "ddd")</f>
        <v>Wed</v>
      </c>
    </row>
    <row r="1330" spans="1:27"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s="3">
        <v>4</v>
      </c>
      <c r="T1330" s="4">
        <v>0</v>
      </c>
      <c r="U1330" s="3">
        <v>26.376000000000001</v>
      </c>
      <c r="V1330" s="2">
        <f>salestable[[#This Row],[Sales]] * (1 - salestable[[#This Row],[Discount]])</f>
        <v>87.92</v>
      </c>
      <c r="W1330" s="2">
        <f>salestable[[#This Row],[Sales]] * salestable[[#This Row],[Discount]]</f>
        <v>0</v>
      </c>
      <c r="X1330">
        <f>YEAR(salestable[[#This Row],[Order Date]])</f>
        <v>2017</v>
      </c>
      <c r="Y1330" t="str">
        <f>TEXT(salestable[[#This Row],[Order Date]],"MMMM")</f>
        <v>October</v>
      </c>
      <c r="Z1330" t="str">
        <f>"Q"&amp;ROUNDUP(MONTH(salestable[[#This Row],[Order Date]])/3,0)</f>
        <v>Q4</v>
      </c>
      <c r="AA1330" t="str">
        <f>TEXT(salestable[[#This Row],[Order Date]], "ddd")</f>
        <v>Sun</v>
      </c>
    </row>
    <row r="1331" spans="1:27"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s="3">
        <v>3</v>
      </c>
      <c r="T1331" s="4">
        <v>0</v>
      </c>
      <c r="U1331" s="3">
        <v>16.302</v>
      </c>
      <c r="V1331" s="2">
        <f>salestable[[#This Row],[Sales]] * (1 - salestable[[#This Row],[Discount]])</f>
        <v>37.049999999999997</v>
      </c>
      <c r="W1331" s="2">
        <f>salestable[[#This Row],[Sales]] * salestable[[#This Row],[Discount]]</f>
        <v>0</v>
      </c>
      <c r="X1331">
        <f>YEAR(salestable[[#This Row],[Order Date]])</f>
        <v>2016</v>
      </c>
      <c r="Y1331" t="str">
        <f>TEXT(salestable[[#This Row],[Order Date]],"MMMM")</f>
        <v>May</v>
      </c>
      <c r="Z1331" t="str">
        <f>"Q"&amp;ROUNDUP(MONTH(salestable[[#This Row],[Order Date]])/3,0)</f>
        <v>Q2</v>
      </c>
      <c r="AA1331" t="str">
        <f>TEXT(salestable[[#This Row],[Order Date]], "ddd")</f>
        <v>Mon</v>
      </c>
    </row>
    <row r="1332" spans="1:27"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s="3">
        <v>1</v>
      </c>
      <c r="T1332" s="4">
        <v>0.4</v>
      </c>
      <c r="U1332" s="3">
        <v>-0.64349999999999996</v>
      </c>
      <c r="V1332" s="2">
        <f>salestable[[#This Row],[Sales]] * (1 - salestable[[#This Row],[Discount]])</f>
        <v>1.782</v>
      </c>
      <c r="W1332" s="2">
        <f>salestable[[#This Row],[Sales]] * salestable[[#This Row],[Discount]]</f>
        <v>1.1880000000000002</v>
      </c>
      <c r="X1332">
        <f>YEAR(salestable[[#This Row],[Order Date]])</f>
        <v>2017</v>
      </c>
      <c r="Y1332" t="str">
        <f>TEXT(salestable[[#This Row],[Order Date]],"MMMM")</f>
        <v>June</v>
      </c>
      <c r="Z1332" t="str">
        <f>"Q"&amp;ROUNDUP(MONTH(salestable[[#This Row],[Order Date]])/3,0)</f>
        <v>Q2</v>
      </c>
      <c r="AA1332" t="str">
        <f>TEXT(salestable[[#This Row],[Order Date]], "ddd")</f>
        <v>Fri</v>
      </c>
    </row>
    <row r="1333" spans="1:27"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s="3">
        <v>2</v>
      </c>
      <c r="T1333" s="4">
        <v>0.2</v>
      </c>
      <c r="U1333" s="3">
        <v>2.4009999999999998</v>
      </c>
      <c r="V1333" s="2">
        <f>salestable[[#This Row],[Sales]] * (1 - salestable[[#This Row],[Discount]])</f>
        <v>21.952000000000002</v>
      </c>
      <c r="W1333" s="2">
        <f>salestable[[#This Row],[Sales]] * salestable[[#This Row],[Discount]]</f>
        <v>5.4880000000000004</v>
      </c>
      <c r="X1333">
        <f>YEAR(salestable[[#This Row],[Order Date]])</f>
        <v>2017</v>
      </c>
      <c r="Y1333" t="str">
        <f>TEXT(salestable[[#This Row],[Order Date]],"MMMM")</f>
        <v>June</v>
      </c>
      <c r="Z1333" t="str">
        <f>"Q"&amp;ROUNDUP(MONTH(salestable[[#This Row],[Order Date]])/3,0)</f>
        <v>Q2</v>
      </c>
      <c r="AA1333" t="str">
        <f>TEXT(salestable[[#This Row],[Order Date]], "ddd")</f>
        <v>Fri</v>
      </c>
    </row>
    <row r="1334" spans="1:27"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s="3">
        <v>3</v>
      </c>
      <c r="T1334" s="4">
        <v>0.8</v>
      </c>
      <c r="U1334" s="3">
        <v>-1.728</v>
      </c>
      <c r="V1334" s="2">
        <f>salestable[[#This Row],[Sales]] * (1 - salestable[[#This Row],[Discount]])</f>
        <v>0.21599999999999997</v>
      </c>
      <c r="W1334" s="2">
        <f>salestable[[#This Row],[Sales]] * salestable[[#This Row],[Discount]]</f>
        <v>0.8640000000000001</v>
      </c>
      <c r="X1334">
        <f>YEAR(salestable[[#This Row],[Order Date]])</f>
        <v>2014</v>
      </c>
      <c r="Y1334" t="str">
        <f>TEXT(salestable[[#This Row],[Order Date]],"MMMM")</f>
        <v>February</v>
      </c>
      <c r="Z1334" t="str">
        <f>"Q"&amp;ROUNDUP(MONTH(salestable[[#This Row],[Order Date]])/3,0)</f>
        <v>Q1</v>
      </c>
      <c r="AA1334" t="str">
        <f>TEXT(salestable[[#This Row],[Order Date]], "ddd")</f>
        <v>Sun</v>
      </c>
    </row>
    <row r="1335" spans="1:27"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s="3">
        <v>2</v>
      </c>
      <c r="T1335" s="4">
        <v>0.8</v>
      </c>
      <c r="U1335" s="3">
        <v>-13.93</v>
      </c>
      <c r="V1335" s="2">
        <f>salestable[[#This Row],[Sales]] * (1 - salestable[[#This Row],[Discount]])</f>
        <v>1.5919999999999996</v>
      </c>
      <c r="W1335" s="2">
        <f>salestable[[#This Row],[Sales]] * salestable[[#This Row],[Discount]]</f>
        <v>6.3680000000000003</v>
      </c>
      <c r="X1335">
        <f>YEAR(salestable[[#This Row],[Order Date]])</f>
        <v>2014</v>
      </c>
      <c r="Y1335" t="str">
        <f>TEXT(salestable[[#This Row],[Order Date]],"MMMM")</f>
        <v>February</v>
      </c>
      <c r="Z1335" t="str">
        <f>"Q"&amp;ROUNDUP(MONTH(salestable[[#This Row],[Order Date]])/3,0)</f>
        <v>Q1</v>
      </c>
      <c r="AA1335" t="str">
        <f>TEXT(salestable[[#This Row],[Order Date]], "ddd")</f>
        <v>Sun</v>
      </c>
    </row>
    <row r="1336" spans="1:27"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s="3">
        <v>8</v>
      </c>
      <c r="T1336" s="4">
        <v>0.2</v>
      </c>
      <c r="U1336" s="3">
        <v>52.776000000000003</v>
      </c>
      <c r="V1336" s="2">
        <f>salestable[[#This Row],[Sales]] * (1 - salestable[[#This Row],[Discount]])</f>
        <v>112.58879999999999</v>
      </c>
      <c r="W1336" s="2">
        <f>salestable[[#This Row],[Sales]] * salestable[[#This Row],[Discount]]</f>
        <v>28.147199999999998</v>
      </c>
      <c r="X1336">
        <f>YEAR(salestable[[#This Row],[Order Date]])</f>
        <v>2014</v>
      </c>
      <c r="Y1336" t="str">
        <f>TEXT(salestable[[#This Row],[Order Date]],"MMMM")</f>
        <v>May</v>
      </c>
      <c r="Z1336" t="str">
        <f>"Q"&amp;ROUNDUP(MONTH(salestable[[#This Row],[Order Date]])/3,0)</f>
        <v>Q2</v>
      </c>
      <c r="AA1336" t="str">
        <f>TEXT(salestable[[#This Row],[Order Date]], "ddd")</f>
        <v>Tue</v>
      </c>
    </row>
    <row r="1337" spans="1:27"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s="3">
        <v>4</v>
      </c>
      <c r="T1337" s="4">
        <v>0</v>
      </c>
      <c r="U1337" s="3">
        <v>0</v>
      </c>
      <c r="V1337" s="2">
        <f>salestable[[#This Row],[Sales]] * (1 - salestable[[#This Row],[Discount]])</f>
        <v>552.55999999999995</v>
      </c>
      <c r="W1337" s="2">
        <f>salestable[[#This Row],[Sales]] * salestable[[#This Row],[Discount]]</f>
        <v>0</v>
      </c>
      <c r="X1337">
        <f>YEAR(salestable[[#This Row],[Order Date]])</f>
        <v>2016</v>
      </c>
      <c r="Y1337" t="str">
        <f>TEXT(salestable[[#This Row],[Order Date]],"MMMM")</f>
        <v>May</v>
      </c>
      <c r="Z1337" t="str">
        <f>"Q"&amp;ROUNDUP(MONTH(salestable[[#This Row],[Order Date]])/3,0)</f>
        <v>Q2</v>
      </c>
      <c r="AA1337" t="str">
        <f>TEXT(salestable[[#This Row],[Order Date]], "ddd")</f>
        <v>Mon</v>
      </c>
    </row>
    <row r="1338" spans="1:27"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s="3">
        <v>3</v>
      </c>
      <c r="T1338" s="4">
        <v>0</v>
      </c>
      <c r="U1338" s="3">
        <v>6.5286</v>
      </c>
      <c r="V1338" s="2">
        <f>salestable[[#This Row],[Sales]] * (1 - salestable[[#This Row],[Discount]])</f>
        <v>25.11</v>
      </c>
      <c r="W1338" s="2">
        <f>salestable[[#This Row],[Sales]] * salestable[[#This Row],[Discount]]</f>
        <v>0</v>
      </c>
      <c r="X1338">
        <f>YEAR(salestable[[#This Row],[Order Date]])</f>
        <v>2017</v>
      </c>
      <c r="Y1338" t="str">
        <f>TEXT(salestable[[#This Row],[Order Date]],"MMMM")</f>
        <v>April</v>
      </c>
      <c r="Z1338" t="str">
        <f>"Q"&amp;ROUNDUP(MONTH(salestable[[#This Row],[Order Date]])/3,0)</f>
        <v>Q2</v>
      </c>
      <c r="AA1338" t="str">
        <f>TEXT(salestable[[#This Row],[Order Date]], "ddd")</f>
        <v>Sun</v>
      </c>
    </row>
    <row r="1339" spans="1:27"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s="3">
        <v>2</v>
      </c>
      <c r="T1339" s="4">
        <v>0</v>
      </c>
      <c r="U1339" s="3">
        <v>8.0405999999999995</v>
      </c>
      <c r="V1339" s="2">
        <f>salestable[[#This Row],[Sales]] * (1 - salestable[[#This Row],[Discount]])</f>
        <v>29.78</v>
      </c>
      <c r="W1339" s="2">
        <f>salestable[[#This Row],[Sales]] * salestable[[#This Row],[Discount]]</f>
        <v>0</v>
      </c>
      <c r="X1339">
        <f>YEAR(salestable[[#This Row],[Order Date]])</f>
        <v>2017</v>
      </c>
      <c r="Y1339" t="str">
        <f>TEXT(salestable[[#This Row],[Order Date]],"MMMM")</f>
        <v>March</v>
      </c>
      <c r="Z1339" t="str">
        <f>"Q"&amp;ROUNDUP(MONTH(salestable[[#This Row],[Order Date]])/3,0)</f>
        <v>Q1</v>
      </c>
      <c r="AA1339" t="str">
        <f>TEXT(salestable[[#This Row],[Order Date]], "ddd")</f>
        <v>Fri</v>
      </c>
    </row>
    <row r="1340" spans="1:27"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s="3">
        <v>3</v>
      </c>
      <c r="T1340" s="4">
        <v>0</v>
      </c>
      <c r="U1340" s="3">
        <v>176.17080000000001</v>
      </c>
      <c r="V1340" s="2">
        <f>salestable[[#This Row],[Sales]] * (1 - salestable[[#This Row],[Discount]])</f>
        <v>677.58</v>
      </c>
      <c r="W1340" s="2">
        <f>salestable[[#This Row],[Sales]] * salestable[[#This Row],[Discount]]</f>
        <v>0</v>
      </c>
      <c r="X1340">
        <f>YEAR(salestable[[#This Row],[Order Date]])</f>
        <v>2017</v>
      </c>
      <c r="Y1340" t="str">
        <f>TEXT(salestable[[#This Row],[Order Date]],"MMMM")</f>
        <v>March</v>
      </c>
      <c r="Z1340" t="str">
        <f>"Q"&amp;ROUNDUP(MONTH(salestable[[#This Row],[Order Date]])/3,0)</f>
        <v>Q1</v>
      </c>
      <c r="AA1340" t="str">
        <f>TEXT(salestable[[#This Row],[Order Date]], "ddd")</f>
        <v>Fri</v>
      </c>
    </row>
    <row r="1341" spans="1:27"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s="3">
        <v>8</v>
      </c>
      <c r="T1341" s="4">
        <v>0</v>
      </c>
      <c r="U1341" s="3">
        <v>36.019199999999998</v>
      </c>
      <c r="V1341" s="2">
        <f>salestable[[#This Row],[Sales]] * (1 - salestable[[#This Row],[Discount]])</f>
        <v>75.040000000000006</v>
      </c>
      <c r="W1341" s="2">
        <f>salestable[[#This Row],[Sales]] * salestable[[#This Row],[Discount]]</f>
        <v>0</v>
      </c>
      <c r="X1341">
        <f>YEAR(salestable[[#This Row],[Order Date]])</f>
        <v>2017</v>
      </c>
      <c r="Y1341" t="str">
        <f>TEXT(salestable[[#This Row],[Order Date]],"MMMM")</f>
        <v>March</v>
      </c>
      <c r="Z1341" t="str">
        <f>"Q"&amp;ROUNDUP(MONTH(salestable[[#This Row],[Order Date]])/3,0)</f>
        <v>Q1</v>
      </c>
      <c r="AA1341" t="str">
        <f>TEXT(salestable[[#This Row],[Order Date]], "ddd")</f>
        <v>Fri</v>
      </c>
    </row>
    <row r="1342" spans="1:27"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s="3">
        <v>2</v>
      </c>
      <c r="T1342" s="4">
        <v>0.5</v>
      </c>
      <c r="U1342" s="3">
        <v>-27.827999999999999</v>
      </c>
      <c r="V1342" s="2">
        <f>salestable[[#This Row],[Sales]] * (1 - salestable[[#This Row],[Discount]])</f>
        <v>347.85</v>
      </c>
      <c r="W1342" s="2">
        <f>salestable[[#This Row],[Sales]] * salestable[[#This Row],[Discount]]</f>
        <v>347.85</v>
      </c>
      <c r="X1342">
        <f>YEAR(salestable[[#This Row],[Order Date]])</f>
        <v>2017</v>
      </c>
      <c r="Y1342" t="str">
        <f>TEXT(salestable[[#This Row],[Order Date]],"MMMM")</f>
        <v>January</v>
      </c>
      <c r="Z1342" t="str">
        <f>"Q"&amp;ROUNDUP(MONTH(salestable[[#This Row],[Order Date]])/3,0)</f>
        <v>Q1</v>
      </c>
      <c r="AA1342" t="str">
        <f>TEXT(salestable[[#This Row],[Order Date]], "ddd")</f>
        <v>Mon</v>
      </c>
    </row>
    <row r="1343" spans="1:27"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s="3">
        <v>5</v>
      </c>
      <c r="T1343" s="4">
        <v>0.7</v>
      </c>
      <c r="U1343" s="3">
        <v>-12.528</v>
      </c>
      <c r="V1343" s="2">
        <f>salestable[[#This Row],[Sales]] * (1 - salestable[[#This Row],[Discount]])</f>
        <v>4.6980000000000004</v>
      </c>
      <c r="W1343" s="2">
        <f>salestable[[#This Row],[Sales]] * salestable[[#This Row],[Discount]]</f>
        <v>10.962</v>
      </c>
      <c r="X1343">
        <f>YEAR(salestable[[#This Row],[Order Date]])</f>
        <v>2017</v>
      </c>
      <c r="Y1343" t="str">
        <f>TEXT(salestable[[#This Row],[Order Date]],"MMMM")</f>
        <v>January</v>
      </c>
      <c r="Z1343" t="str">
        <f>"Q"&amp;ROUNDUP(MONTH(salestable[[#This Row],[Order Date]])/3,0)</f>
        <v>Q1</v>
      </c>
      <c r="AA1343" t="str">
        <f>TEXT(salestable[[#This Row],[Order Date]], "ddd")</f>
        <v>Mon</v>
      </c>
    </row>
    <row r="1344" spans="1:27"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s="3">
        <v>6</v>
      </c>
      <c r="T1344" s="4">
        <v>0.7</v>
      </c>
      <c r="U1344" s="3">
        <v>-21.159600000000001</v>
      </c>
      <c r="V1344" s="2">
        <f>salestable[[#This Row],[Sales]] * (1 - salestable[[#This Row],[Discount]])</f>
        <v>8.6562000000000019</v>
      </c>
      <c r="W1344" s="2">
        <f>salestable[[#This Row],[Sales]] * salestable[[#This Row],[Discount]]</f>
        <v>20.197799999999997</v>
      </c>
      <c r="X1344">
        <f>YEAR(salestable[[#This Row],[Order Date]])</f>
        <v>2017</v>
      </c>
      <c r="Y1344" t="str">
        <f>TEXT(salestable[[#This Row],[Order Date]],"MMMM")</f>
        <v>January</v>
      </c>
      <c r="Z1344" t="str">
        <f>"Q"&amp;ROUNDUP(MONTH(salestable[[#This Row],[Order Date]])/3,0)</f>
        <v>Q1</v>
      </c>
      <c r="AA1344" t="str">
        <f>TEXT(salestable[[#This Row],[Order Date]], "ddd")</f>
        <v>Mon</v>
      </c>
    </row>
    <row r="1345" spans="1:27"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s="3">
        <v>3</v>
      </c>
      <c r="T1345" s="4">
        <v>0</v>
      </c>
      <c r="U1345" s="3">
        <v>14.346</v>
      </c>
      <c r="V1345" s="2">
        <f>salestable[[#This Row],[Sales]] * (1 - salestable[[#This Row],[Discount]])</f>
        <v>47.82</v>
      </c>
      <c r="W1345" s="2">
        <f>salestable[[#This Row],[Sales]] * salestable[[#This Row],[Discount]]</f>
        <v>0</v>
      </c>
      <c r="X1345">
        <f>YEAR(salestable[[#This Row],[Order Date]])</f>
        <v>2015</v>
      </c>
      <c r="Y1345" t="str">
        <f>TEXT(salestable[[#This Row],[Order Date]],"MMMM")</f>
        <v>May</v>
      </c>
      <c r="Z1345" t="str">
        <f>"Q"&amp;ROUNDUP(MONTH(salestable[[#This Row],[Order Date]])/3,0)</f>
        <v>Q2</v>
      </c>
      <c r="AA1345" t="str">
        <f>TEXT(salestable[[#This Row],[Order Date]], "ddd")</f>
        <v>Thu</v>
      </c>
    </row>
    <row r="1346" spans="1:27"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s="3">
        <v>5</v>
      </c>
      <c r="T1346" s="4">
        <v>0</v>
      </c>
      <c r="U1346" s="3">
        <v>6.0030000000000001</v>
      </c>
      <c r="V1346" s="2">
        <f>salestable[[#This Row],[Sales]] * (1 - salestable[[#This Row],[Discount]])</f>
        <v>13.05</v>
      </c>
      <c r="W1346" s="2">
        <f>salestable[[#This Row],[Sales]] * salestable[[#This Row],[Discount]]</f>
        <v>0</v>
      </c>
      <c r="X1346">
        <f>YEAR(salestable[[#This Row],[Order Date]])</f>
        <v>2015</v>
      </c>
      <c r="Y1346" t="str">
        <f>TEXT(salestable[[#This Row],[Order Date]],"MMMM")</f>
        <v>May</v>
      </c>
      <c r="Z1346" t="str">
        <f>"Q"&amp;ROUNDUP(MONTH(salestable[[#This Row],[Order Date]])/3,0)</f>
        <v>Q2</v>
      </c>
      <c r="AA1346" t="str">
        <f>TEXT(salestable[[#This Row],[Order Date]], "ddd")</f>
        <v>Thu</v>
      </c>
    </row>
    <row r="1347" spans="1:27"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s="3">
        <v>2</v>
      </c>
      <c r="T1347" s="4">
        <v>0</v>
      </c>
      <c r="U1347" s="3">
        <v>36.574199999999998</v>
      </c>
      <c r="V1347" s="2">
        <f>salestable[[#This Row],[Sales]] * (1 - salestable[[#This Row],[Discount]])</f>
        <v>93.78</v>
      </c>
      <c r="W1347" s="2">
        <f>salestable[[#This Row],[Sales]] * salestable[[#This Row],[Discount]]</f>
        <v>0</v>
      </c>
      <c r="X1347">
        <f>YEAR(salestable[[#This Row],[Order Date]])</f>
        <v>2014</v>
      </c>
      <c r="Y1347" t="str">
        <f>TEXT(salestable[[#This Row],[Order Date]],"MMMM")</f>
        <v>March</v>
      </c>
      <c r="Z1347" t="str">
        <f>"Q"&amp;ROUNDUP(MONTH(salestable[[#This Row],[Order Date]])/3,0)</f>
        <v>Q1</v>
      </c>
      <c r="AA1347" t="str">
        <f>TEXT(salestable[[#This Row],[Order Date]], "ddd")</f>
        <v>Mon</v>
      </c>
    </row>
    <row r="1348" spans="1:27"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s="3">
        <v>7</v>
      </c>
      <c r="T1348" s="4">
        <v>0</v>
      </c>
      <c r="U1348" s="3">
        <v>23.59</v>
      </c>
      <c r="V1348" s="2">
        <f>salestable[[#This Row],[Sales]] * (1 - salestable[[#This Row],[Discount]])</f>
        <v>47.18</v>
      </c>
      <c r="W1348" s="2">
        <f>salestable[[#This Row],[Sales]] * salestable[[#This Row],[Discount]]</f>
        <v>0</v>
      </c>
      <c r="X1348">
        <f>YEAR(salestable[[#This Row],[Order Date]])</f>
        <v>2014</v>
      </c>
      <c r="Y1348" t="str">
        <f>TEXT(salestable[[#This Row],[Order Date]],"MMMM")</f>
        <v>March</v>
      </c>
      <c r="Z1348" t="str">
        <f>"Q"&amp;ROUNDUP(MONTH(salestable[[#This Row],[Order Date]])/3,0)</f>
        <v>Q1</v>
      </c>
      <c r="AA1348" t="str">
        <f>TEXT(salestable[[#This Row],[Order Date]], "ddd")</f>
        <v>Mon</v>
      </c>
    </row>
    <row r="1349" spans="1:27"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s="3">
        <v>6</v>
      </c>
      <c r="T1349" s="4">
        <v>0</v>
      </c>
      <c r="U1349" s="3">
        <v>5.7072000000000003</v>
      </c>
      <c r="V1349" s="2">
        <f>salestable[[#This Row],[Sales]] * (1 - salestable[[#This Row],[Discount]])</f>
        <v>19.68</v>
      </c>
      <c r="W1349" s="2">
        <f>salestable[[#This Row],[Sales]] * salestable[[#This Row],[Discount]]</f>
        <v>0</v>
      </c>
      <c r="X1349">
        <f>YEAR(salestable[[#This Row],[Order Date]])</f>
        <v>2014</v>
      </c>
      <c r="Y1349" t="str">
        <f>TEXT(salestable[[#This Row],[Order Date]],"MMMM")</f>
        <v>March</v>
      </c>
      <c r="Z1349" t="str">
        <f>"Q"&amp;ROUNDUP(MONTH(salestable[[#This Row],[Order Date]])/3,0)</f>
        <v>Q1</v>
      </c>
      <c r="AA1349" t="str">
        <f>TEXT(salestable[[#This Row],[Order Date]], "ddd")</f>
        <v>Mon</v>
      </c>
    </row>
    <row r="1350" spans="1:27"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s="3">
        <v>10</v>
      </c>
      <c r="T1350" s="4">
        <v>0</v>
      </c>
      <c r="U1350" s="3">
        <v>25.097999999999999</v>
      </c>
      <c r="V1350" s="2">
        <f>salestable[[#This Row],[Sales]] * (1 - salestable[[#This Row],[Discount]])</f>
        <v>53.4</v>
      </c>
      <c r="W1350" s="2">
        <f>salestable[[#This Row],[Sales]] * salestable[[#This Row],[Discount]]</f>
        <v>0</v>
      </c>
      <c r="X1350">
        <f>YEAR(salestable[[#This Row],[Order Date]])</f>
        <v>2014</v>
      </c>
      <c r="Y1350" t="str">
        <f>TEXT(salestable[[#This Row],[Order Date]],"MMMM")</f>
        <v>March</v>
      </c>
      <c r="Z1350" t="str">
        <f>"Q"&amp;ROUNDUP(MONTH(salestable[[#This Row],[Order Date]])/3,0)</f>
        <v>Q1</v>
      </c>
      <c r="AA1350" t="str">
        <f>TEXT(salestable[[#This Row],[Order Date]], "ddd")</f>
        <v>Mon</v>
      </c>
    </row>
    <row r="1351" spans="1:27"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s="3">
        <v>6</v>
      </c>
      <c r="T1351" s="4">
        <v>0</v>
      </c>
      <c r="U1351" s="3">
        <v>17.2224</v>
      </c>
      <c r="V1351" s="2">
        <f>salestable[[#This Row],[Sales]] * (1 - salestable[[#This Row],[Discount]])</f>
        <v>35.880000000000003</v>
      </c>
      <c r="W1351" s="2">
        <f>salestable[[#This Row],[Sales]] * salestable[[#This Row],[Discount]]</f>
        <v>0</v>
      </c>
      <c r="X1351">
        <f>YEAR(salestable[[#This Row],[Order Date]])</f>
        <v>2014</v>
      </c>
      <c r="Y1351" t="str">
        <f>TEXT(salestable[[#This Row],[Order Date]],"MMMM")</f>
        <v>March</v>
      </c>
      <c r="Z1351" t="str">
        <f>"Q"&amp;ROUNDUP(MONTH(salestable[[#This Row],[Order Date]])/3,0)</f>
        <v>Q1</v>
      </c>
      <c r="AA1351" t="str">
        <f>TEXT(salestable[[#This Row],[Order Date]], "ddd")</f>
        <v>Mon</v>
      </c>
    </row>
    <row r="1352" spans="1:27"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s="3">
        <v>3</v>
      </c>
      <c r="T1352" s="4">
        <v>0.3</v>
      </c>
      <c r="U1352" s="3">
        <v>-70.104299999999995</v>
      </c>
      <c r="V1352" s="2">
        <f>salestable[[#This Row],[Sales]] * (1 - salestable[[#This Row],[Discount]])</f>
        <v>180.7953</v>
      </c>
      <c r="W1352" s="2">
        <f>salestable[[#This Row],[Sales]] * salestable[[#This Row],[Discount]]</f>
        <v>77.483699999999999</v>
      </c>
      <c r="X1352">
        <f>YEAR(salestable[[#This Row],[Order Date]])</f>
        <v>2014</v>
      </c>
      <c r="Y1352" t="str">
        <f>TEXT(salestable[[#This Row],[Order Date]],"MMMM")</f>
        <v>October</v>
      </c>
      <c r="Z1352" t="str">
        <f>"Q"&amp;ROUNDUP(MONTH(salestable[[#This Row],[Order Date]])/3,0)</f>
        <v>Q4</v>
      </c>
      <c r="AA1352" t="str">
        <f>TEXT(salestable[[#This Row],[Order Date]], "ddd")</f>
        <v>Fri</v>
      </c>
    </row>
    <row r="1353" spans="1:27"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s="3">
        <v>2</v>
      </c>
      <c r="T1353" s="4">
        <v>0</v>
      </c>
      <c r="U1353" s="3">
        <v>7.85</v>
      </c>
      <c r="V1353" s="2">
        <f>salestable[[#This Row],[Sales]] * (1 - salestable[[#This Row],[Discount]])</f>
        <v>31.4</v>
      </c>
      <c r="W1353" s="2">
        <f>salestable[[#This Row],[Sales]] * salestable[[#This Row],[Discount]]</f>
        <v>0</v>
      </c>
      <c r="X1353">
        <f>YEAR(salestable[[#This Row],[Order Date]])</f>
        <v>2016</v>
      </c>
      <c r="Y1353" t="str">
        <f>TEXT(salestable[[#This Row],[Order Date]],"MMMM")</f>
        <v>March</v>
      </c>
      <c r="Z1353" t="str">
        <f>"Q"&amp;ROUNDUP(MONTH(salestable[[#This Row],[Order Date]])/3,0)</f>
        <v>Q1</v>
      </c>
      <c r="AA1353" t="str">
        <f>TEXT(salestable[[#This Row],[Order Date]], "ddd")</f>
        <v>Mon</v>
      </c>
    </row>
    <row r="1354" spans="1:27"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s="3">
        <v>5</v>
      </c>
      <c r="T1354" s="4">
        <v>0.2</v>
      </c>
      <c r="U1354" s="3">
        <v>20.695499999999999</v>
      </c>
      <c r="V1354" s="2">
        <f>salestable[[#This Row],[Sales]] * (1 - salestable[[#This Row],[Discount]])</f>
        <v>147.16800000000001</v>
      </c>
      <c r="W1354" s="2">
        <f>salestable[[#This Row],[Sales]] * salestable[[#This Row],[Discount]]</f>
        <v>36.792000000000002</v>
      </c>
      <c r="X1354">
        <f>YEAR(salestable[[#This Row],[Order Date]])</f>
        <v>2017</v>
      </c>
      <c r="Y1354" t="str">
        <f>TEXT(salestable[[#This Row],[Order Date]],"MMMM")</f>
        <v>May</v>
      </c>
      <c r="Z1354" t="str">
        <f>"Q"&amp;ROUNDUP(MONTH(salestable[[#This Row],[Order Date]])/3,0)</f>
        <v>Q2</v>
      </c>
      <c r="AA1354" t="str">
        <f>TEXT(salestable[[#This Row],[Order Date]], "ddd")</f>
        <v>Thu</v>
      </c>
    </row>
    <row r="1355" spans="1:27"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s="3">
        <v>3</v>
      </c>
      <c r="T1355" s="4">
        <v>0</v>
      </c>
      <c r="U1355" s="3">
        <v>8.4527999999999999</v>
      </c>
      <c r="V1355" s="2">
        <f>salestable[[#This Row],[Sales]] * (1 - salestable[[#This Row],[Discount]])</f>
        <v>17.61</v>
      </c>
      <c r="W1355" s="2">
        <f>salestable[[#This Row],[Sales]] * salestable[[#This Row],[Discount]]</f>
        <v>0</v>
      </c>
      <c r="X1355">
        <f>YEAR(salestable[[#This Row],[Order Date]])</f>
        <v>2017</v>
      </c>
      <c r="Y1355" t="str">
        <f>TEXT(salestable[[#This Row],[Order Date]],"MMMM")</f>
        <v>May</v>
      </c>
      <c r="Z1355" t="str">
        <f>"Q"&amp;ROUNDUP(MONTH(salestable[[#This Row],[Order Date]])/3,0)</f>
        <v>Q2</v>
      </c>
      <c r="AA1355" t="str">
        <f>TEXT(salestable[[#This Row],[Order Date]], "ddd")</f>
        <v>Thu</v>
      </c>
    </row>
    <row r="1356" spans="1:27"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s="3">
        <v>1</v>
      </c>
      <c r="T1356" s="4">
        <v>0.2</v>
      </c>
      <c r="U1356" s="3">
        <v>11.283899999999999</v>
      </c>
      <c r="V1356" s="2">
        <f>salestable[[#This Row],[Sales]] * (1 - salestable[[#This Row],[Discount]])</f>
        <v>240.72320000000002</v>
      </c>
      <c r="W1356" s="2">
        <f>salestable[[#This Row],[Sales]] * salestable[[#This Row],[Discount]]</f>
        <v>60.180800000000005</v>
      </c>
      <c r="X1356">
        <f>YEAR(salestable[[#This Row],[Order Date]])</f>
        <v>2017</v>
      </c>
      <c r="Y1356" t="str">
        <f>TEXT(salestable[[#This Row],[Order Date]],"MMMM")</f>
        <v>May</v>
      </c>
      <c r="Z1356" t="str">
        <f>"Q"&amp;ROUNDUP(MONTH(salestable[[#This Row],[Order Date]])/3,0)</f>
        <v>Q2</v>
      </c>
      <c r="AA1356" t="str">
        <f>TEXT(salestable[[#This Row],[Order Date]], "ddd")</f>
        <v>Thu</v>
      </c>
    </row>
    <row r="1357" spans="1:27"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s="3">
        <v>3</v>
      </c>
      <c r="T1357" s="4">
        <v>0.2</v>
      </c>
      <c r="U1357" s="3">
        <v>-44.155200000000001</v>
      </c>
      <c r="V1357" s="2">
        <f>salestable[[#This Row],[Sales]] * (1 - salestable[[#This Row],[Discount]])</f>
        <v>176.62080000000003</v>
      </c>
      <c r="W1357" s="2">
        <f>salestable[[#This Row],[Sales]] * salestable[[#This Row],[Discount]]</f>
        <v>44.155200000000008</v>
      </c>
      <c r="X1357">
        <f>YEAR(salestable[[#This Row],[Order Date]])</f>
        <v>2014</v>
      </c>
      <c r="Y1357" t="str">
        <f>TEXT(salestable[[#This Row],[Order Date]],"MMMM")</f>
        <v>July</v>
      </c>
      <c r="Z1357" t="str">
        <f>"Q"&amp;ROUNDUP(MONTH(salestable[[#This Row],[Order Date]])/3,0)</f>
        <v>Q3</v>
      </c>
      <c r="AA1357" t="str">
        <f>TEXT(salestable[[#This Row],[Order Date]], "ddd")</f>
        <v>Sat</v>
      </c>
    </row>
    <row r="1358" spans="1:27"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s="3">
        <v>11</v>
      </c>
      <c r="T1358" s="4">
        <v>0.2</v>
      </c>
      <c r="U1358" s="3">
        <v>-35.177999999999997</v>
      </c>
      <c r="V1358" s="2">
        <f>salestable[[#This Row],[Sales]] * (1 - salestable[[#This Row],[Discount]])</f>
        <v>225.13919999999999</v>
      </c>
      <c r="W1358" s="2">
        <f>salestable[[#This Row],[Sales]] * salestable[[#This Row],[Discount]]</f>
        <v>56.284799999999997</v>
      </c>
      <c r="X1358">
        <f>YEAR(salestable[[#This Row],[Order Date]])</f>
        <v>2014</v>
      </c>
      <c r="Y1358" t="str">
        <f>TEXT(salestable[[#This Row],[Order Date]],"MMMM")</f>
        <v>July</v>
      </c>
      <c r="Z1358" t="str">
        <f>"Q"&amp;ROUNDUP(MONTH(salestable[[#This Row],[Order Date]])/3,0)</f>
        <v>Q3</v>
      </c>
      <c r="AA1358" t="str">
        <f>TEXT(salestable[[#This Row],[Order Date]], "ddd")</f>
        <v>Sat</v>
      </c>
    </row>
    <row r="1359" spans="1:27"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s="3">
        <v>3</v>
      </c>
      <c r="T1359" s="4">
        <v>0</v>
      </c>
      <c r="U1359" s="3">
        <v>36.404400000000003</v>
      </c>
      <c r="V1359" s="2">
        <f>salestable[[#This Row],[Sales]] * (1 - salestable[[#This Row],[Discount]])</f>
        <v>79.14</v>
      </c>
      <c r="W1359" s="2">
        <f>salestable[[#This Row],[Sales]] * salestable[[#This Row],[Discount]]</f>
        <v>0</v>
      </c>
      <c r="X1359">
        <f>YEAR(salestable[[#This Row],[Order Date]])</f>
        <v>2016</v>
      </c>
      <c r="Y1359" t="str">
        <f>TEXT(salestable[[#This Row],[Order Date]],"MMMM")</f>
        <v>May</v>
      </c>
      <c r="Z1359" t="str">
        <f>"Q"&amp;ROUNDUP(MONTH(salestable[[#This Row],[Order Date]])/3,0)</f>
        <v>Q2</v>
      </c>
      <c r="AA1359" t="str">
        <f>TEXT(salestable[[#This Row],[Order Date]], "ddd")</f>
        <v>Thu</v>
      </c>
    </row>
    <row r="1360" spans="1:27"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s="3">
        <v>1</v>
      </c>
      <c r="T1360" s="4">
        <v>0.6</v>
      </c>
      <c r="U1360" s="3">
        <v>-1.4413</v>
      </c>
      <c r="V1360" s="2">
        <f>salestable[[#This Row],[Sales]] * (1 - salestable[[#This Row],[Discount]])</f>
        <v>0.79520000000000002</v>
      </c>
      <c r="W1360" s="2">
        <f>salestable[[#This Row],[Sales]] * salestable[[#This Row],[Discount]]</f>
        <v>1.1927999999999999</v>
      </c>
      <c r="X1360">
        <f>YEAR(salestable[[#This Row],[Order Date]])</f>
        <v>2017</v>
      </c>
      <c r="Y1360" t="str">
        <f>TEXT(salestable[[#This Row],[Order Date]],"MMMM")</f>
        <v>April</v>
      </c>
      <c r="Z1360" t="str">
        <f>"Q"&amp;ROUNDUP(MONTH(salestable[[#This Row],[Order Date]])/3,0)</f>
        <v>Q2</v>
      </c>
      <c r="AA1360" t="str">
        <f>TEXT(salestable[[#This Row],[Order Date]], "ddd")</f>
        <v>Wed</v>
      </c>
    </row>
    <row r="1361" spans="1:27"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s="3">
        <v>2</v>
      </c>
      <c r="T1361" s="4">
        <v>0.2</v>
      </c>
      <c r="U1361" s="3">
        <v>0</v>
      </c>
      <c r="V1361" s="2">
        <f>salestable[[#This Row],[Sales]] * (1 - salestable[[#This Row],[Discount]])</f>
        <v>116.45440000000002</v>
      </c>
      <c r="W1361" s="2">
        <f>salestable[[#This Row],[Sales]] * salestable[[#This Row],[Discount]]</f>
        <v>29.113600000000005</v>
      </c>
      <c r="X1361">
        <f>YEAR(salestable[[#This Row],[Order Date]])</f>
        <v>2014</v>
      </c>
      <c r="Y1361" t="str">
        <f>TEXT(salestable[[#This Row],[Order Date]],"MMMM")</f>
        <v>September</v>
      </c>
      <c r="Z1361" t="str">
        <f>"Q"&amp;ROUNDUP(MONTH(salestable[[#This Row],[Order Date]])/3,0)</f>
        <v>Q3</v>
      </c>
      <c r="AA1361" t="str">
        <f>TEXT(salestable[[#This Row],[Order Date]], "ddd")</f>
        <v>Fri</v>
      </c>
    </row>
    <row r="1362" spans="1:27"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s="3">
        <v>7</v>
      </c>
      <c r="T1362" s="4">
        <v>0.2</v>
      </c>
      <c r="U1362" s="3">
        <v>9.2441999999999993</v>
      </c>
      <c r="V1362" s="2">
        <f>salestable[[#This Row],[Sales]] * (1 - salestable[[#This Row],[Discount]])</f>
        <v>98.604800000000012</v>
      </c>
      <c r="W1362" s="2">
        <f>salestable[[#This Row],[Sales]] * salestable[[#This Row],[Discount]]</f>
        <v>24.651200000000003</v>
      </c>
      <c r="X1362">
        <f>YEAR(salestable[[#This Row],[Order Date]])</f>
        <v>2017</v>
      </c>
      <c r="Y1362" t="str">
        <f>TEXT(salestable[[#This Row],[Order Date]],"MMMM")</f>
        <v>October</v>
      </c>
      <c r="Z1362" t="str">
        <f>"Q"&amp;ROUNDUP(MONTH(salestable[[#This Row],[Order Date]])/3,0)</f>
        <v>Q4</v>
      </c>
      <c r="AA1362" t="str">
        <f>TEXT(salestable[[#This Row],[Order Date]], "ddd")</f>
        <v>Thu</v>
      </c>
    </row>
    <row r="1363" spans="1:27"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s="3">
        <v>4</v>
      </c>
      <c r="T1363" s="4">
        <v>0.2</v>
      </c>
      <c r="U1363" s="3">
        <v>7.4</v>
      </c>
      <c r="V1363" s="2">
        <f>salestable[[#This Row],[Sales]] * (1 - salestable[[#This Row],[Discount]])</f>
        <v>18.943999999999999</v>
      </c>
      <c r="W1363" s="2">
        <f>salestable[[#This Row],[Sales]] * salestable[[#This Row],[Discount]]</f>
        <v>4.7359999999999998</v>
      </c>
      <c r="X1363">
        <f>YEAR(salestable[[#This Row],[Order Date]])</f>
        <v>2017</v>
      </c>
      <c r="Y1363" t="str">
        <f>TEXT(salestable[[#This Row],[Order Date]],"MMMM")</f>
        <v>October</v>
      </c>
      <c r="Z1363" t="str">
        <f>"Q"&amp;ROUNDUP(MONTH(salestable[[#This Row],[Order Date]])/3,0)</f>
        <v>Q4</v>
      </c>
      <c r="AA1363" t="str">
        <f>TEXT(salestable[[#This Row],[Order Date]], "ddd")</f>
        <v>Thu</v>
      </c>
    </row>
    <row r="1364" spans="1:27"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s="3">
        <v>4</v>
      </c>
      <c r="T1364" s="4">
        <v>0.4</v>
      </c>
      <c r="U1364" s="3">
        <v>-56.755600000000001</v>
      </c>
      <c r="V1364" s="2">
        <f>salestable[[#This Row],[Sales]] * (1 - salestable[[#This Row],[Discount]])</f>
        <v>185.7456</v>
      </c>
      <c r="W1364" s="2">
        <f>salestable[[#This Row],[Sales]] * salestable[[#This Row],[Discount]]</f>
        <v>123.83040000000001</v>
      </c>
      <c r="X1364">
        <f>YEAR(salestable[[#This Row],[Order Date]])</f>
        <v>2017</v>
      </c>
      <c r="Y1364" t="str">
        <f>TEXT(salestable[[#This Row],[Order Date]],"MMMM")</f>
        <v>October</v>
      </c>
      <c r="Z1364" t="str">
        <f>"Q"&amp;ROUNDUP(MONTH(salestable[[#This Row],[Order Date]])/3,0)</f>
        <v>Q4</v>
      </c>
      <c r="AA1364" t="str">
        <f>TEXT(salestable[[#This Row],[Order Date]], "ddd")</f>
        <v>Thu</v>
      </c>
    </row>
    <row r="1365" spans="1:27"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s="3">
        <v>14</v>
      </c>
      <c r="T1365" s="4">
        <v>0.7</v>
      </c>
      <c r="U1365" s="3">
        <v>-25.591999999999999</v>
      </c>
      <c r="V1365" s="2">
        <f>salestable[[#This Row],[Sales]] * (1 - salestable[[#This Row],[Discount]])</f>
        <v>11.516400000000001</v>
      </c>
      <c r="W1365" s="2">
        <f>salestable[[#This Row],[Sales]] * salestable[[#This Row],[Discount]]</f>
        <v>26.871599999999997</v>
      </c>
      <c r="X1365">
        <f>YEAR(salestable[[#This Row],[Order Date]])</f>
        <v>2017</v>
      </c>
      <c r="Y1365" t="str">
        <f>TEXT(salestable[[#This Row],[Order Date]],"MMMM")</f>
        <v>November</v>
      </c>
      <c r="Z1365" t="str">
        <f>"Q"&amp;ROUNDUP(MONTH(salestable[[#This Row],[Order Date]])/3,0)</f>
        <v>Q4</v>
      </c>
      <c r="AA1365" t="str">
        <f>TEXT(salestable[[#This Row],[Order Date]], "ddd")</f>
        <v>Fri</v>
      </c>
    </row>
    <row r="1366" spans="1:27"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s="3">
        <v>2</v>
      </c>
      <c r="T1366" s="4">
        <v>0.7</v>
      </c>
      <c r="U1366" s="3">
        <v>-63.996000000000002</v>
      </c>
      <c r="V1366" s="2">
        <f>salestable[[#This Row],[Sales]] * (1 - salestable[[#This Row],[Discount]])</f>
        <v>28.798200000000005</v>
      </c>
      <c r="W1366" s="2">
        <f>salestable[[#This Row],[Sales]] * salestable[[#This Row],[Discount]]</f>
        <v>67.195799999999991</v>
      </c>
      <c r="X1366">
        <f>YEAR(salestable[[#This Row],[Order Date]])</f>
        <v>2017</v>
      </c>
      <c r="Y1366" t="str">
        <f>TEXT(salestable[[#This Row],[Order Date]],"MMMM")</f>
        <v>November</v>
      </c>
      <c r="Z1366" t="str">
        <f>"Q"&amp;ROUNDUP(MONTH(salestable[[#This Row],[Order Date]])/3,0)</f>
        <v>Q4</v>
      </c>
      <c r="AA1366" t="str">
        <f>TEXT(salestable[[#This Row],[Order Date]], "ddd")</f>
        <v>Fri</v>
      </c>
    </row>
    <row r="1367" spans="1:27"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s="3">
        <v>6</v>
      </c>
      <c r="T1367" s="4">
        <v>0.2</v>
      </c>
      <c r="U1367" s="3">
        <v>-35.992800000000003</v>
      </c>
      <c r="V1367" s="2">
        <f>salestable[[#This Row],[Sales]] * (1 - salestable[[#This Row],[Discount]])</f>
        <v>191.9616</v>
      </c>
      <c r="W1367" s="2">
        <f>salestable[[#This Row],[Sales]] * salestable[[#This Row],[Discount]]</f>
        <v>47.990400000000001</v>
      </c>
      <c r="X1367">
        <f>YEAR(salestable[[#This Row],[Order Date]])</f>
        <v>2017</v>
      </c>
      <c r="Y1367" t="str">
        <f>TEXT(salestable[[#This Row],[Order Date]],"MMMM")</f>
        <v>November</v>
      </c>
      <c r="Z1367" t="str">
        <f>"Q"&amp;ROUNDUP(MONTH(salestable[[#This Row],[Order Date]])/3,0)</f>
        <v>Q4</v>
      </c>
      <c r="AA1367" t="str">
        <f>TEXT(salestable[[#This Row],[Order Date]], "ddd")</f>
        <v>Fri</v>
      </c>
    </row>
    <row r="1368" spans="1:27"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s="3">
        <v>2</v>
      </c>
      <c r="T1368" s="4">
        <v>0.2</v>
      </c>
      <c r="U1368" s="3">
        <v>15.1188</v>
      </c>
      <c r="V1368" s="2">
        <f>salestable[[#This Row],[Sales]] * (1 - salestable[[#This Row],[Discount]])</f>
        <v>161.2672</v>
      </c>
      <c r="W1368" s="2">
        <f>salestable[[#This Row],[Sales]] * salestable[[#This Row],[Discount]]</f>
        <v>40.316800000000001</v>
      </c>
      <c r="X1368">
        <f>YEAR(salestable[[#This Row],[Order Date]])</f>
        <v>2017</v>
      </c>
      <c r="Y1368" t="str">
        <f>TEXT(salestable[[#This Row],[Order Date]],"MMMM")</f>
        <v>November</v>
      </c>
      <c r="Z1368" t="str">
        <f>"Q"&amp;ROUNDUP(MONTH(salestable[[#This Row],[Order Date]])/3,0)</f>
        <v>Q4</v>
      </c>
      <c r="AA1368" t="str">
        <f>TEXT(salestable[[#This Row],[Order Date]], "ddd")</f>
        <v>Fri</v>
      </c>
    </row>
    <row r="1369" spans="1:27"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s="3">
        <v>4</v>
      </c>
      <c r="T1369" s="4">
        <v>0.2</v>
      </c>
      <c r="U1369" s="3">
        <v>-146.1096</v>
      </c>
      <c r="V1369" s="2">
        <f>salestable[[#This Row],[Sales]] * (1 - salestable[[#This Row],[Discount]])</f>
        <v>719.30880000000002</v>
      </c>
      <c r="W1369" s="2">
        <f>salestable[[#This Row],[Sales]] * salestable[[#This Row],[Discount]]</f>
        <v>179.8272</v>
      </c>
      <c r="X1369">
        <f>YEAR(salestable[[#This Row],[Order Date]])</f>
        <v>2017</v>
      </c>
      <c r="Y1369" t="str">
        <f>TEXT(salestable[[#This Row],[Order Date]],"MMMM")</f>
        <v>November</v>
      </c>
      <c r="Z1369" t="str">
        <f>"Q"&amp;ROUNDUP(MONTH(salestable[[#This Row],[Order Date]])/3,0)</f>
        <v>Q4</v>
      </c>
      <c r="AA1369" t="str">
        <f>TEXT(salestable[[#This Row],[Order Date]], "ddd")</f>
        <v>Fri</v>
      </c>
    </row>
    <row r="1370" spans="1:27"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s="3">
        <v>5</v>
      </c>
      <c r="T1370" s="4">
        <v>0</v>
      </c>
      <c r="U1370" s="3">
        <v>62.737000000000002</v>
      </c>
      <c r="V1370" s="2">
        <f>salestable[[#This Row],[Sales]] * (1 - salestable[[#This Row],[Discount]])</f>
        <v>145.9</v>
      </c>
      <c r="W1370" s="2">
        <f>salestable[[#This Row],[Sales]] * salestable[[#This Row],[Discount]]</f>
        <v>0</v>
      </c>
      <c r="X1370">
        <f>YEAR(salestable[[#This Row],[Order Date]])</f>
        <v>2017</v>
      </c>
      <c r="Y1370" t="str">
        <f>TEXT(salestable[[#This Row],[Order Date]],"MMMM")</f>
        <v>July</v>
      </c>
      <c r="Z1370" t="str">
        <f>"Q"&amp;ROUNDUP(MONTH(salestable[[#This Row],[Order Date]])/3,0)</f>
        <v>Q3</v>
      </c>
      <c r="AA1370" t="str">
        <f>TEXT(salestable[[#This Row],[Order Date]], "ddd")</f>
        <v>Sat</v>
      </c>
    </row>
    <row r="1371" spans="1:27"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s="3">
        <v>7</v>
      </c>
      <c r="T1371" s="4">
        <v>0.7</v>
      </c>
      <c r="U1371" s="3">
        <v>-786.74400000000003</v>
      </c>
      <c r="V1371" s="2">
        <f>salestable[[#This Row],[Sales]] * (1 - salestable[[#This Row],[Discount]])</f>
        <v>177.01740000000004</v>
      </c>
      <c r="W1371" s="2">
        <f>salestable[[#This Row],[Sales]] * salestable[[#This Row],[Discount]]</f>
        <v>413.04059999999998</v>
      </c>
      <c r="X1371">
        <f>YEAR(salestable[[#This Row],[Order Date]])</f>
        <v>2015</v>
      </c>
      <c r="Y1371" t="str">
        <f>TEXT(salestable[[#This Row],[Order Date]],"MMMM")</f>
        <v>December</v>
      </c>
      <c r="Z1371" t="str">
        <f>"Q"&amp;ROUNDUP(MONTH(salestable[[#This Row],[Order Date]])/3,0)</f>
        <v>Q4</v>
      </c>
      <c r="AA1371" t="str">
        <f>TEXT(salestable[[#This Row],[Order Date]], "ddd")</f>
        <v>Thu</v>
      </c>
    </row>
    <row r="1372" spans="1:27"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s="3">
        <v>3</v>
      </c>
      <c r="T1372" s="4">
        <v>0.2</v>
      </c>
      <c r="U1372" s="3">
        <v>1.5794999999999999</v>
      </c>
      <c r="V1372" s="2">
        <f>salestable[[#This Row],[Sales]] * (1 - salestable[[#This Row],[Discount]])</f>
        <v>11.231999999999999</v>
      </c>
      <c r="W1372" s="2">
        <f>salestable[[#This Row],[Sales]] * salestable[[#This Row],[Discount]]</f>
        <v>2.8079999999999998</v>
      </c>
      <c r="X1372">
        <f>YEAR(salestable[[#This Row],[Order Date]])</f>
        <v>2015</v>
      </c>
      <c r="Y1372" t="str">
        <f>TEXT(salestable[[#This Row],[Order Date]],"MMMM")</f>
        <v>December</v>
      </c>
      <c r="Z1372" t="str">
        <f>"Q"&amp;ROUNDUP(MONTH(salestable[[#This Row],[Order Date]])/3,0)</f>
        <v>Q4</v>
      </c>
      <c r="AA1372" t="str">
        <f>TEXT(salestable[[#This Row],[Order Date]], "ddd")</f>
        <v>Thu</v>
      </c>
    </row>
    <row r="1373" spans="1:27"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s="3">
        <v>3</v>
      </c>
      <c r="T1373" s="4">
        <v>0</v>
      </c>
      <c r="U1373" s="3">
        <v>4.9080000000000004</v>
      </c>
      <c r="V1373" s="2">
        <f>salestable[[#This Row],[Sales]] * (1 - salestable[[#This Row],[Discount]])</f>
        <v>49.08</v>
      </c>
      <c r="W1373" s="2">
        <f>salestable[[#This Row],[Sales]] * salestable[[#This Row],[Discount]]</f>
        <v>0</v>
      </c>
      <c r="X1373">
        <f>YEAR(salestable[[#This Row],[Order Date]])</f>
        <v>2017</v>
      </c>
      <c r="Y1373" t="str">
        <f>TEXT(salestable[[#This Row],[Order Date]],"MMMM")</f>
        <v>March</v>
      </c>
      <c r="Z1373" t="str">
        <f>"Q"&amp;ROUNDUP(MONTH(salestable[[#This Row],[Order Date]])/3,0)</f>
        <v>Q1</v>
      </c>
      <c r="AA1373" t="str">
        <f>TEXT(salestable[[#This Row],[Order Date]], "ddd")</f>
        <v>Tue</v>
      </c>
    </row>
    <row r="1374" spans="1:27"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s="3">
        <v>2</v>
      </c>
      <c r="T1374" s="4">
        <v>0</v>
      </c>
      <c r="U1374" s="3">
        <v>14.8</v>
      </c>
      <c r="V1374" s="2">
        <f>salestable[[#This Row],[Sales]] * (1 - salestable[[#This Row],[Discount]])</f>
        <v>29.6</v>
      </c>
      <c r="W1374" s="2">
        <f>salestable[[#This Row],[Sales]] * salestable[[#This Row],[Discount]]</f>
        <v>0</v>
      </c>
      <c r="X1374">
        <f>YEAR(salestable[[#This Row],[Order Date]])</f>
        <v>2014</v>
      </c>
      <c r="Y1374" t="str">
        <f>TEXT(salestable[[#This Row],[Order Date]],"MMMM")</f>
        <v>April</v>
      </c>
      <c r="Z1374" t="str">
        <f>"Q"&amp;ROUNDUP(MONTH(salestable[[#This Row],[Order Date]])/3,0)</f>
        <v>Q2</v>
      </c>
      <c r="AA1374" t="str">
        <f>TEXT(salestable[[#This Row],[Order Date]], "ddd")</f>
        <v>Tue</v>
      </c>
    </row>
    <row r="1375" spans="1:27"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s="3">
        <v>4</v>
      </c>
      <c r="T1375" s="4">
        <v>0.2</v>
      </c>
      <c r="U1375" s="3">
        <v>5.5536000000000003</v>
      </c>
      <c r="V1375" s="2">
        <f>salestable[[#This Row],[Sales]] * (1 - salestable[[#This Row],[Discount]])</f>
        <v>13.670400000000001</v>
      </c>
      <c r="W1375" s="2">
        <f>salestable[[#This Row],[Sales]] * salestable[[#This Row],[Discount]]</f>
        <v>3.4176000000000002</v>
      </c>
      <c r="X1375">
        <f>YEAR(salestable[[#This Row],[Order Date]])</f>
        <v>2014</v>
      </c>
      <c r="Y1375" t="str">
        <f>TEXT(salestable[[#This Row],[Order Date]],"MMMM")</f>
        <v>April</v>
      </c>
      <c r="Z1375" t="str">
        <f>"Q"&amp;ROUNDUP(MONTH(salestable[[#This Row],[Order Date]])/3,0)</f>
        <v>Q2</v>
      </c>
      <c r="AA1375" t="str">
        <f>TEXT(salestable[[#This Row],[Order Date]], "ddd")</f>
        <v>Tue</v>
      </c>
    </row>
    <row r="1376" spans="1:27"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s="3">
        <v>5</v>
      </c>
      <c r="T1376" s="4">
        <v>0</v>
      </c>
      <c r="U1376" s="3">
        <v>118.6575</v>
      </c>
      <c r="V1376" s="2">
        <f>salestable[[#This Row],[Sales]] * (1 - salestable[[#This Row],[Discount]])</f>
        <v>912.75</v>
      </c>
      <c r="W1376" s="2">
        <f>salestable[[#This Row],[Sales]] * salestable[[#This Row],[Discount]]</f>
        <v>0</v>
      </c>
      <c r="X1376">
        <f>YEAR(salestable[[#This Row],[Order Date]])</f>
        <v>2015</v>
      </c>
      <c r="Y1376" t="str">
        <f>TEXT(salestable[[#This Row],[Order Date]],"MMMM")</f>
        <v>September</v>
      </c>
      <c r="Z1376" t="str">
        <f>"Q"&amp;ROUNDUP(MONTH(salestable[[#This Row],[Order Date]])/3,0)</f>
        <v>Q3</v>
      </c>
      <c r="AA1376" t="str">
        <f>TEXT(salestable[[#This Row],[Order Date]], "ddd")</f>
        <v>Mon</v>
      </c>
    </row>
    <row r="1377" spans="1:27"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s="3">
        <v>3</v>
      </c>
      <c r="T1377" s="4">
        <v>0</v>
      </c>
      <c r="U1377" s="3">
        <v>305.13</v>
      </c>
      <c r="V1377" s="2">
        <f>salestable[[#This Row],[Sales]] * (1 - salestable[[#This Row],[Discount]])</f>
        <v>1089.75</v>
      </c>
      <c r="W1377" s="2">
        <f>salestable[[#This Row],[Sales]] * salestable[[#This Row],[Discount]]</f>
        <v>0</v>
      </c>
      <c r="X1377">
        <f>YEAR(salestable[[#This Row],[Order Date]])</f>
        <v>2014</v>
      </c>
      <c r="Y1377" t="str">
        <f>TEXT(salestable[[#This Row],[Order Date]],"MMMM")</f>
        <v>August</v>
      </c>
      <c r="Z1377" t="str">
        <f>"Q"&amp;ROUNDUP(MONTH(salestable[[#This Row],[Order Date]])/3,0)</f>
        <v>Q3</v>
      </c>
      <c r="AA1377" t="str">
        <f>TEXT(salestable[[#This Row],[Order Date]], "ddd")</f>
        <v>Mon</v>
      </c>
    </row>
    <row r="1378" spans="1:27"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s="3">
        <v>8</v>
      </c>
      <c r="T1378" s="4">
        <v>0</v>
      </c>
      <c r="U1378" s="3">
        <v>219.44159999999999</v>
      </c>
      <c r="V1378" s="2">
        <f>salestable[[#This Row],[Sales]] * (1 - salestable[[#This Row],[Discount]])</f>
        <v>447.84</v>
      </c>
      <c r="W1378" s="2">
        <f>salestable[[#This Row],[Sales]] * salestable[[#This Row],[Discount]]</f>
        <v>0</v>
      </c>
      <c r="X1378">
        <f>YEAR(salestable[[#This Row],[Order Date]])</f>
        <v>2014</v>
      </c>
      <c r="Y1378" t="str">
        <f>TEXT(salestable[[#This Row],[Order Date]],"MMMM")</f>
        <v>August</v>
      </c>
      <c r="Z1378" t="str">
        <f>"Q"&amp;ROUNDUP(MONTH(salestable[[#This Row],[Order Date]])/3,0)</f>
        <v>Q3</v>
      </c>
      <c r="AA1378" t="str">
        <f>TEXT(salestable[[#This Row],[Order Date]], "ddd")</f>
        <v>Mon</v>
      </c>
    </row>
    <row r="1379" spans="1:27"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s="3">
        <v>5</v>
      </c>
      <c r="T1379" s="4">
        <v>0</v>
      </c>
      <c r="U1379" s="3">
        <v>4.2640000000000002</v>
      </c>
      <c r="V1379" s="2">
        <f>salestable[[#This Row],[Sales]] * (1 - salestable[[#This Row],[Discount]])</f>
        <v>16.399999999999999</v>
      </c>
      <c r="W1379" s="2">
        <f>salestable[[#This Row],[Sales]] * salestable[[#This Row],[Discount]]</f>
        <v>0</v>
      </c>
      <c r="X1379">
        <f>YEAR(salestable[[#This Row],[Order Date]])</f>
        <v>2014</v>
      </c>
      <c r="Y1379" t="str">
        <f>TEXT(salestable[[#This Row],[Order Date]],"MMMM")</f>
        <v>August</v>
      </c>
      <c r="Z1379" t="str">
        <f>"Q"&amp;ROUNDUP(MONTH(salestable[[#This Row],[Order Date]])/3,0)</f>
        <v>Q3</v>
      </c>
      <c r="AA1379" t="str">
        <f>TEXT(salestable[[#This Row],[Order Date]], "ddd")</f>
        <v>Mon</v>
      </c>
    </row>
    <row r="1380" spans="1:27"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s="3">
        <v>5</v>
      </c>
      <c r="T1380" s="4">
        <v>0.2</v>
      </c>
      <c r="U1380" s="3">
        <v>34.996499999999997</v>
      </c>
      <c r="V1380" s="2">
        <f>salestable[[#This Row],[Sales]] * (1 - salestable[[#This Row],[Discount]])</f>
        <v>319.96800000000002</v>
      </c>
      <c r="W1380" s="2">
        <f>salestable[[#This Row],[Sales]] * salestable[[#This Row],[Discount]]</f>
        <v>79.992000000000004</v>
      </c>
      <c r="X1380">
        <f>YEAR(salestable[[#This Row],[Order Date]])</f>
        <v>2014</v>
      </c>
      <c r="Y1380" t="str">
        <f>TEXT(salestable[[#This Row],[Order Date]],"MMMM")</f>
        <v>August</v>
      </c>
      <c r="Z1380" t="str">
        <f>"Q"&amp;ROUNDUP(MONTH(salestable[[#This Row],[Order Date]])/3,0)</f>
        <v>Q3</v>
      </c>
      <c r="AA1380" t="str">
        <f>TEXT(salestable[[#This Row],[Order Date]], "ddd")</f>
        <v>Mon</v>
      </c>
    </row>
    <row r="1381" spans="1:27"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s="3">
        <v>5</v>
      </c>
      <c r="T1381" s="4">
        <v>0</v>
      </c>
      <c r="U1381" s="3">
        <v>7.9450000000000003</v>
      </c>
      <c r="V1381" s="2">
        <f>salestable[[#This Row],[Sales]] * (1 - salestable[[#This Row],[Discount]])</f>
        <v>158.9</v>
      </c>
      <c r="W1381" s="2">
        <f>salestable[[#This Row],[Sales]] * salestable[[#This Row],[Discount]]</f>
        <v>0</v>
      </c>
      <c r="X1381">
        <f>YEAR(salestable[[#This Row],[Order Date]])</f>
        <v>2014</v>
      </c>
      <c r="Y1381" t="str">
        <f>TEXT(salestable[[#This Row],[Order Date]],"MMMM")</f>
        <v>August</v>
      </c>
      <c r="Z1381" t="str">
        <f>"Q"&amp;ROUNDUP(MONTH(salestable[[#This Row],[Order Date]])/3,0)</f>
        <v>Q3</v>
      </c>
      <c r="AA1381" t="str">
        <f>TEXT(salestable[[#This Row],[Order Date]], "ddd")</f>
        <v>Mon</v>
      </c>
    </row>
    <row r="1382" spans="1:27"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s="3">
        <v>1</v>
      </c>
      <c r="T1382" s="4">
        <v>0.2</v>
      </c>
      <c r="U1382" s="3">
        <v>4.7792000000000003</v>
      </c>
      <c r="V1382" s="2">
        <f>salestable[[#This Row],[Sales]] * (1 - salestable[[#This Row],[Discount]])</f>
        <v>10.5472</v>
      </c>
      <c r="W1382" s="2">
        <f>salestable[[#This Row],[Sales]] * salestable[[#This Row],[Discount]]</f>
        <v>2.6368</v>
      </c>
      <c r="X1382">
        <f>YEAR(salestable[[#This Row],[Order Date]])</f>
        <v>2014</v>
      </c>
      <c r="Y1382" t="str">
        <f>TEXT(salestable[[#This Row],[Order Date]],"MMMM")</f>
        <v>August</v>
      </c>
      <c r="Z1382" t="str">
        <f>"Q"&amp;ROUNDUP(MONTH(salestable[[#This Row],[Order Date]])/3,0)</f>
        <v>Q3</v>
      </c>
      <c r="AA1382" t="str">
        <f>TEXT(salestable[[#This Row],[Order Date]], "ddd")</f>
        <v>Mon</v>
      </c>
    </row>
    <row r="1383" spans="1:27"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s="3">
        <v>3</v>
      </c>
      <c r="T1383" s="4">
        <v>0.6</v>
      </c>
      <c r="U1383" s="3">
        <v>-90.248400000000004</v>
      </c>
      <c r="V1383" s="2">
        <f>salestable[[#This Row],[Sales]] * (1 - salestable[[#This Row],[Discount]])</f>
        <v>33.580800000000004</v>
      </c>
      <c r="W1383" s="2">
        <f>salestable[[#This Row],[Sales]] * salestable[[#This Row],[Discount]]</f>
        <v>50.371199999999995</v>
      </c>
      <c r="X1383">
        <f>YEAR(salestable[[#This Row],[Order Date]])</f>
        <v>2016</v>
      </c>
      <c r="Y1383" t="str">
        <f>TEXT(salestable[[#This Row],[Order Date]],"MMMM")</f>
        <v>September</v>
      </c>
      <c r="Z1383" t="str">
        <f>"Q"&amp;ROUNDUP(MONTH(salestable[[#This Row],[Order Date]])/3,0)</f>
        <v>Q3</v>
      </c>
      <c r="AA1383" t="str">
        <f>TEXT(salestable[[#This Row],[Order Date]], "ddd")</f>
        <v>Sat</v>
      </c>
    </row>
    <row r="1384" spans="1:27"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s="3">
        <v>1</v>
      </c>
      <c r="T1384" s="4">
        <v>0</v>
      </c>
      <c r="U1384" s="3">
        <v>1.6195999999999999</v>
      </c>
      <c r="V1384" s="2">
        <f>salestable[[#This Row],[Sales]] * (1 - salestable[[#This Row],[Discount]])</f>
        <v>80.98</v>
      </c>
      <c r="W1384" s="2">
        <f>salestable[[#This Row],[Sales]] * salestable[[#This Row],[Discount]]</f>
        <v>0</v>
      </c>
      <c r="X1384">
        <f>YEAR(salestable[[#This Row],[Order Date]])</f>
        <v>2016</v>
      </c>
      <c r="Y1384" t="str">
        <f>TEXT(salestable[[#This Row],[Order Date]],"MMMM")</f>
        <v>February</v>
      </c>
      <c r="Z1384" t="str">
        <f>"Q"&amp;ROUNDUP(MONTH(salestable[[#This Row],[Order Date]])/3,0)</f>
        <v>Q1</v>
      </c>
      <c r="AA1384" t="str">
        <f>TEXT(salestable[[#This Row],[Order Date]], "ddd")</f>
        <v>Fri</v>
      </c>
    </row>
    <row r="1385" spans="1:27"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s="3">
        <v>9</v>
      </c>
      <c r="T1385" s="4">
        <v>0</v>
      </c>
      <c r="U1385" s="3">
        <v>170.9316</v>
      </c>
      <c r="V1385" s="2">
        <f>salestable[[#This Row],[Sales]] * (1 - salestable[[#This Row],[Discount]])</f>
        <v>348.84</v>
      </c>
      <c r="W1385" s="2">
        <f>salestable[[#This Row],[Sales]] * salestable[[#This Row],[Discount]]</f>
        <v>0</v>
      </c>
      <c r="X1385">
        <f>YEAR(salestable[[#This Row],[Order Date]])</f>
        <v>2016</v>
      </c>
      <c r="Y1385" t="str">
        <f>TEXT(salestable[[#This Row],[Order Date]],"MMMM")</f>
        <v>February</v>
      </c>
      <c r="Z1385" t="str">
        <f>"Q"&amp;ROUNDUP(MONTH(salestable[[#This Row],[Order Date]])/3,0)</f>
        <v>Q1</v>
      </c>
      <c r="AA1385" t="str">
        <f>TEXT(salestable[[#This Row],[Order Date]], "ddd")</f>
        <v>Fri</v>
      </c>
    </row>
    <row r="1386" spans="1:27"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s="3">
        <v>5</v>
      </c>
      <c r="T1386" s="4">
        <v>0</v>
      </c>
      <c r="U1386" s="3">
        <v>0.189</v>
      </c>
      <c r="V1386" s="2">
        <f>salestable[[#This Row],[Sales]] * (1 - salestable[[#This Row],[Discount]])</f>
        <v>9.4499999999999993</v>
      </c>
      <c r="W1386" s="2">
        <f>salestable[[#This Row],[Sales]] * salestable[[#This Row],[Discount]]</f>
        <v>0</v>
      </c>
      <c r="X1386">
        <f>YEAR(salestable[[#This Row],[Order Date]])</f>
        <v>2016</v>
      </c>
      <c r="Y1386" t="str">
        <f>TEXT(salestable[[#This Row],[Order Date]],"MMMM")</f>
        <v>February</v>
      </c>
      <c r="Z1386" t="str">
        <f>"Q"&amp;ROUNDUP(MONTH(salestable[[#This Row],[Order Date]])/3,0)</f>
        <v>Q1</v>
      </c>
      <c r="AA1386" t="str">
        <f>TEXT(salestable[[#This Row],[Order Date]], "ddd")</f>
        <v>Fri</v>
      </c>
    </row>
    <row r="1387" spans="1:27"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s="3">
        <v>3</v>
      </c>
      <c r="T1387" s="4">
        <v>0</v>
      </c>
      <c r="U1387" s="3">
        <v>7.1592000000000002</v>
      </c>
      <c r="V1387" s="2">
        <f>salestable[[#This Row],[Sales]] * (1 - salestable[[#This Row],[Discount]])</f>
        <v>18.84</v>
      </c>
      <c r="W1387" s="2">
        <f>salestable[[#This Row],[Sales]] * salestable[[#This Row],[Discount]]</f>
        <v>0</v>
      </c>
      <c r="X1387">
        <f>YEAR(salestable[[#This Row],[Order Date]])</f>
        <v>2016</v>
      </c>
      <c r="Y1387" t="str">
        <f>TEXT(salestable[[#This Row],[Order Date]],"MMMM")</f>
        <v>February</v>
      </c>
      <c r="Z1387" t="str">
        <f>"Q"&amp;ROUNDUP(MONTH(salestable[[#This Row],[Order Date]])/3,0)</f>
        <v>Q1</v>
      </c>
      <c r="AA1387" t="str">
        <f>TEXT(salestable[[#This Row],[Order Date]], "ddd")</f>
        <v>Fri</v>
      </c>
    </row>
    <row r="1388" spans="1:27"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s="3">
        <v>2</v>
      </c>
      <c r="T1388" s="4">
        <v>0</v>
      </c>
      <c r="U1388" s="3">
        <v>52.7956</v>
      </c>
      <c r="V1388" s="2">
        <f>salestable[[#This Row],[Sales]] * (1 - salestable[[#This Row],[Discount]])</f>
        <v>239.98</v>
      </c>
      <c r="W1388" s="2">
        <f>salestable[[#This Row],[Sales]] * salestable[[#This Row],[Discount]]</f>
        <v>0</v>
      </c>
      <c r="X1388">
        <f>YEAR(salestable[[#This Row],[Order Date]])</f>
        <v>2016</v>
      </c>
      <c r="Y1388" t="str">
        <f>TEXT(salestable[[#This Row],[Order Date]],"MMMM")</f>
        <v>February</v>
      </c>
      <c r="Z1388" t="str">
        <f>"Q"&amp;ROUNDUP(MONTH(salestable[[#This Row],[Order Date]])/3,0)</f>
        <v>Q1</v>
      </c>
      <c r="AA1388" t="str">
        <f>TEXT(salestable[[#This Row],[Order Date]], "ddd")</f>
        <v>Fri</v>
      </c>
    </row>
    <row r="1389" spans="1:27"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s="3">
        <v>2</v>
      </c>
      <c r="T1389" s="4">
        <v>0</v>
      </c>
      <c r="U1389" s="3">
        <v>78.941199999999995</v>
      </c>
      <c r="V1389" s="2">
        <f>salestable[[#This Row],[Sales]] * (1 - salestable[[#This Row],[Discount]])</f>
        <v>167.96</v>
      </c>
      <c r="W1389" s="2">
        <f>salestable[[#This Row],[Sales]] * salestable[[#This Row],[Discount]]</f>
        <v>0</v>
      </c>
      <c r="X1389">
        <f>YEAR(salestable[[#This Row],[Order Date]])</f>
        <v>2016</v>
      </c>
      <c r="Y1389" t="str">
        <f>TEXT(salestable[[#This Row],[Order Date]],"MMMM")</f>
        <v>February</v>
      </c>
      <c r="Z1389" t="str">
        <f>"Q"&amp;ROUNDUP(MONTH(salestable[[#This Row],[Order Date]])/3,0)</f>
        <v>Q1</v>
      </c>
      <c r="AA1389" t="str">
        <f>TEXT(salestable[[#This Row],[Order Date]], "ddd")</f>
        <v>Fri</v>
      </c>
    </row>
    <row r="1390" spans="1:27"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s="3">
        <v>3</v>
      </c>
      <c r="T1390" s="4">
        <v>0</v>
      </c>
      <c r="U1390" s="3">
        <v>28.3095</v>
      </c>
      <c r="V1390" s="2">
        <f>salestable[[#This Row],[Sales]] * (1 - salestable[[#This Row],[Discount]])</f>
        <v>104.85</v>
      </c>
      <c r="W1390" s="2">
        <f>salestable[[#This Row],[Sales]] * salestable[[#This Row],[Discount]]</f>
        <v>0</v>
      </c>
      <c r="X1390">
        <f>YEAR(salestable[[#This Row],[Order Date]])</f>
        <v>2016</v>
      </c>
      <c r="Y1390" t="str">
        <f>TEXT(salestable[[#This Row],[Order Date]],"MMMM")</f>
        <v>February</v>
      </c>
      <c r="Z1390" t="str">
        <f>"Q"&amp;ROUNDUP(MONTH(salestable[[#This Row],[Order Date]])/3,0)</f>
        <v>Q1</v>
      </c>
      <c r="AA1390" t="str">
        <f>TEXT(salestable[[#This Row],[Order Date]], "ddd")</f>
        <v>Fri</v>
      </c>
    </row>
    <row r="1391" spans="1:27"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s="3">
        <v>3</v>
      </c>
      <c r="T1391" s="4">
        <v>0</v>
      </c>
      <c r="U1391" s="3">
        <v>126.0558</v>
      </c>
      <c r="V1391" s="2">
        <f>salestable[[#This Row],[Sales]] * (1 - salestable[[#This Row],[Discount]])</f>
        <v>484.83</v>
      </c>
      <c r="W1391" s="2">
        <f>salestable[[#This Row],[Sales]] * salestable[[#This Row],[Discount]]</f>
        <v>0</v>
      </c>
      <c r="X1391">
        <f>YEAR(salestable[[#This Row],[Order Date]])</f>
        <v>2016</v>
      </c>
      <c r="Y1391" t="str">
        <f>TEXT(salestable[[#This Row],[Order Date]],"MMMM")</f>
        <v>February</v>
      </c>
      <c r="Z1391" t="str">
        <f>"Q"&amp;ROUNDUP(MONTH(salestable[[#This Row],[Order Date]])/3,0)</f>
        <v>Q1</v>
      </c>
      <c r="AA1391" t="str">
        <f>TEXT(salestable[[#This Row],[Order Date]], "ddd")</f>
        <v>Fri</v>
      </c>
    </row>
    <row r="1392" spans="1:27"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s="3">
        <v>3</v>
      </c>
      <c r="T1392" s="4">
        <v>0</v>
      </c>
      <c r="U1392" s="3">
        <v>60.255299999999998</v>
      </c>
      <c r="V1392" s="2">
        <f>salestable[[#This Row],[Sales]] * (1 - salestable[[#This Row],[Discount]])</f>
        <v>122.97</v>
      </c>
      <c r="W1392" s="2">
        <f>salestable[[#This Row],[Sales]] * salestable[[#This Row],[Discount]]</f>
        <v>0</v>
      </c>
      <c r="X1392">
        <f>YEAR(salestable[[#This Row],[Order Date]])</f>
        <v>2016</v>
      </c>
      <c r="Y1392" t="str">
        <f>TEXT(salestable[[#This Row],[Order Date]],"MMMM")</f>
        <v>February</v>
      </c>
      <c r="Z1392" t="str">
        <f>"Q"&amp;ROUNDUP(MONTH(salestable[[#This Row],[Order Date]])/3,0)</f>
        <v>Q1</v>
      </c>
      <c r="AA1392" t="str">
        <f>TEXT(salestable[[#This Row],[Order Date]], "ddd")</f>
        <v>Fri</v>
      </c>
    </row>
    <row r="1393" spans="1:27"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s="3">
        <v>3</v>
      </c>
      <c r="T1393" s="4">
        <v>0</v>
      </c>
      <c r="U1393" s="3">
        <v>1.5444</v>
      </c>
      <c r="V1393" s="2">
        <f>salestable[[#This Row],[Sales]] * (1 - salestable[[#This Row],[Discount]])</f>
        <v>154.44</v>
      </c>
      <c r="W1393" s="2">
        <f>salestable[[#This Row],[Sales]] * salestable[[#This Row],[Discount]]</f>
        <v>0</v>
      </c>
      <c r="X1393">
        <f>YEAR(salestable[[#This Row],[Order Date]])</f>
        <v>2016</v>
      </c>
      <c r="Y1393" t="str">
        <f>TEXT(salestable[[#This Row],[Order Date]],"MMMM")</f>
        <v>February</v>
      </c>
      <c r="Z1393" t="str">
        <f>"Q"&amp;ROUNDUP(MONTH(salestable[[#This Row],[Order Date]])/3,0)</f>
        <v>Q1</v>
      </c>
      <c r="AA1393" t="str">
        <f>TEXT(salestable[[#This Row],[Order Date]], "ddd")</f>
        <v>Fri</v>
      </c>
    </row>
    <row r="1394" spans="1:27"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s="3">
        <v>7</v>
      </c>
      <c r="T1394" s="4">
        <v>0</v>
      </c>
      <c r="U1394" s="3">
        <v>160.91390000000001</v>
      </c>
      <c r="V1394" s="2">
        <f>salestable[[#This Row],[Sales]] * (1 - salestable[[#This Row],[Discount]])</f>
        <v>342.37</v>
      </c>
      <c r="W1394" s="2">
        <f>salestable[[#This Row],[Sales]] * salestable[[#This Row],[Discount]]</f>
        <v>0</v>
      </c>
      <c r="X1394">
        <f>YEAR(salestable[[#This Row],[Order Date]])</f>
        <v>2016</v>
      </c>
      <c r="Y1394" t="str">
        <f>TEXT(salestable[[#This Row],[Order Date]],"MMMM")</f>
        <v>February</v>
      </c>
      <c r="Z1394" t="str">
        <f>"Q"&amp;ROUNDUP(MONTH(salestable[[#This Row],[Order Date]])/3,0)</f>
        <v>Q1</v>
      </c>
      <c r="AA1394" t="str">
        <f>TEXT(salestable[[#This Row],[Order Date]], "ddd")</f>
        <v>Fri</v>
      </c>
    </row>
    <row r="1395" spans="1:27"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s="3">
        <v>3</v>
      </c>
      <c r="T1395" s="4">
        <v>0.2</v>
      </c>
      <c r="U1395" s="3">
        <v>1.5522</v>
      </c>
      <c r="V1395" s="2">
        <f>salestable[[#This Row],[Sales]] * (1 - salestable[[#This Row],[Discount]])</f>
        <v>7.6416000000000004</v>
      </c>
      <c r="W1395" s="2">
        <f>salestable[[#This Row],[Sales]] * salestable[[#This Row],[Discount]]</f>
        <v>1.9104000000000001</v>
      </c>
      <c r="X1395">
        <f>YEAR(salestable[[#This Row],[Order Date]])</f>
        <v>2017</v>
      </c>
      <c r="Y1395" t="str">
        <f>TEXT(salestable[[#This Row],[Order Date]],"MMMM")</f>
        <v>July</v>
      </c>
      <c r="Z1395" t="str">
        <f>"Q"&amp;ROUNDUP(MONTH(salestable[[#This Row],[Order Date]])/3,0)</f>
        <v>Q3</v>
      </c>
      <c r="AA1395" t="str">
        <f>TEXT(salestable[[#This Row],[Order Date]], "ddd")</f>
        <v>Mon</v>
      </c>
    </row>
    <row r="1396" spans="1:27"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s="3">
        <v>5</v>
      </c>
      <c r="T1396" s="4">
        <v>0.5</v>
      </c>
      <c r="U1396" s="3">
        <v>-430.61700000000002</v>
      </c>
      <c r="V1396" s="2">
        <f>salestable[[#This Row],[Sales]] * (1 - salestable[[#This Row],[Discount]])</f>
        <v>326.22500000000002</v>
      </c>
      <c r="W1396" s="2">
        <f>salestable[[#This Row],[Sales]] * salestable[[#This Row],[Discount]]</f>
        <v>326.22500000000002</v>
      </c>
      <c r="X1396">
        <f>YEAR(salestable[[#This Row],[Order Date]])</f>
        <v>2017</v>
      </c>
      <c r="Y1396" t="str">
        <f>TEXT(salestable[[#This Row],[Order Date]],"MMMM")</f>
        <v>October</v>
      </c>
      <c r="Z1396" t="str">
        <f>"Q"&amp;ROUNDUP(MONTH(salestable[[#This Row],[Order Date]])/3,0)</f>
        <v>Q4</v>
      </c>
      <c r="AA1396" t="str">
        <f>TEXT(salestable[[#This Row],[Order Date]], "ddd")</f>
        <v>Mon</v>
      </c>
    </row>
    <row r="1397" spans="1:27"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s="3">
        <v>3</v>
      </c>
      <c r="T1397" s="4">
        <v>0.5</v>
      </c>
      <c r="U1397" s="3">
        <v>-42.652799999999999</v>
      </c>
      <c r="V1397" s="2">
        <f>salestable[[#This Row],[Sales]] * (1 - salestable[[#This Row],[Discount]])</f>
        <v>33.322499999999998</v>
      </c>
      <c r="W1397" s="2">
        <f>salestable[[#This Row],[Sales]] * salestable[[#This Row],[Discount]]</f>
        <v>33.322499999999998</v>
      </c>
      <c r="X1397">
        <f>YEAR(salestable[[#This Row],[Order Date]])</f>
        <v>2017</v>
      </c>
      <c r="Y1397" t="str">
        <f>TEXT(salestable[[#This Row],[Order Date]],"MMMM")</f>
        <v>October</v>
      </c>
      <c r="Z1397" t="str">
        <f>"Q"&amp;ROUNDUP(MONTH(salestable[[#This Row],[Order Date]])/3,0)</f>
        <v>Q4</v>
      </c>
      <c r="AA1397" t="str">
        <f>TEXT(salestable[[#This Row],[Order Date]], "ddd")</f>
        <v>Mon</v>
      </c>
    </row>
    <row r="1398" spans="1:27"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s="3">
        <v>4</v>
      </c>
      <c r="T1398" s="4">
        <v>0.2</v>
      </c>
      <c r="U1398" s="3">
        <v>6.0255999999999998</v>
      </c>
      <c r="V1398" s="2">
        <f>salestable[[#This Row],[Sales]] * (1 - salestable[[#This Row],[Discount]])</f>
        <v>13.772800000000002</v>
      </c>
      <c r="W1398" s="2">
        <f>salestable[[#This Row],[Sales]] * salestable[[#This Row],[Discount]]</f>
        <v>3.4432000000000005</v>
      </c>
      <c r="X1398">
        <f>YEAR(salestable[[#This Row],[Order Date]])</f>
        <v>2016</v>
      </c>
      <c r="Y1398" t="str">
        <f>TEXT(salestable[[#This Row],[Order Date]],"MMMM")</f>
        <v>November</v>
      </c>
      <c r="Z1398" t="str">
        <f>"Q"&amp;ROUNDUP(MONTH(salestable[[#This Row],[Order Date]])/3,0)</f>
        <v>Q4</v>
      </c>
      <c r="AA1398" t="str">
        <f>TEXT(salestable[[#This Row],[Order Date]], "ddd")</f>
        <v>Thu</v>
      </c>
    </row>
    <row r="1399" spans="1:27"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s="3">
        <v>2</v>
      </c>
      <c r="T1399" s="4">
        <v>0</v>
      </c>
      <c r="U1399" s="3">
        <v>5.6643999999999997</v>
      </c>
      <c r="V1399" s="2">
        <f>salestable[[#This Row],[Sales]] * (1 - salestable[[#This Row],[Discount]])</f>
        <v>11.56</v>
      </c>
      <c r="W1399" s="2">
        <f>salestable[[#This Row],[Sales]] * salestable[[#This Row],[Discount]]</f>
        <v>0</v>
      </c>
      <c r="X1399">
        <f>YEAR(salestable[[#This Row],[Order Date]])</f>
        <v>2016</v>
      </c>
      <c r="Y1399" t="str">
        <f>TEXT(salestable[[#This Row],[Order Date]],"MMMM")</f>
        <v>November</v>
      </c>
      <c r="Z1399" t="str">
        <f>"Q"&amp;ROUNDUP(MONTH(salestable[[#This Row],[Order Date]])/3,0)</f>
        <v>Q4</v>
      </c>
      <c r="AA1399" t="str">
        <f>TEXT(salestable[[#This Row],[Order Date]], "ddd")</f>
        <v>Thu</v>
      </c>
    </row>
    <row r="1400" spans="1:27"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s="3">
        <v>4</v>
      </c>
      <c r="T1400" s="4">
        <v>0</v>
      </c>
      <c r="U1400" s="3">
        <v>11.492000000000001</v>
      </c>
      <c r="V1400" s="2">
        <f>salestable[[#This Row],[Sales]] * (1 - salestable[[#This Row],[Discount]])</f>
        <v>88.4</v>
      </c>
      <c r="W1400" s="2">
        <f>salestable[[#This Row],[Sales]] * salestable[[#This Row],[Discount]]</f>
        <v>0</v>
      </c>
      <c r="X1400">
        <f>YEAR(salestable[[#This Row],[Order Date]])</f>
        <v>2016</v>
      </c>
      <c r="Y1400" t="str">
        <f>TEXT(salestable[[#This Row],[Order Date]],"MMMM")</f>
        <v>November</v>
      </c>
      <c r="Z1400" t="str">
        <f>"Q"&amp;ROUNDUP(MONTH(salestable[[#This Row],[Order Date]])/3,0)</f>
        <v>Q4</v>
      </c>
      <c r="AA1400" t="str">
        <f>TEXT(salestable[[#This Row],[Order Date]], "ddd")</f>
        <v>Thu</v>
      </c>
    </row>
    <row r="1401" spans="1:27"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s="3">
        <v>1</v>
      </c>
      <c r="T1401" s="4">
        <v>0</v>
      </c>
      <c r="U1401" s="3">
        <v>3.1103999999999998</v>
      </c>
      <c r="V1401" s="2">
        <f>salestable[[#This Row],[Sales]] * (1 - salestable[[#This Row],[Discount]])</f>
        <v>6.48</v>
      </c>
      <c r="W1401" s="2">
        <f>salestable[[#This Row],[Sales]] * salestable[[#This Row],[Discount]]</f>
        <v>0</v>
      </c>
      <c r="X1401">
        <f>YEAR(salestable[[#This Row],[Order Date]])</f>
        <v>2016</v>
      </c>
      <c r="Y1401" t="str">
        <f>TEXT(salestable[[#This Row],[Order Date]],"MMMM")</f>
        <v>November</v>
      </c>
      <c r="Z1401" t="str">
        <f>"Q"&amp;ROUNDUP(MONTH(salestable[[#This Row],[Order Date]])/3,0)</f>
        <v>Q4</v>
      </c>
      <c r="AA1401" t="str">
        <f>TEXT(salestable[[#This Row],[Order Date]], "ddd")</f>
        <v>Thu</v>
      </c>
    </row>
    <row r="1402" spans="1:27"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s="3">
        <v>2</v>
      </c>
      <c r="T1402" s="4">
        <v>0</v>
      </c>
      <c r="U1402" s="3">
        <v>6.1040000000000001</v>
      </c>
      <c r="V1402" s="2">
        <f>salestable[[#This Row],[Sales]] * (1 - salestable[[#This Row],[Discount]])</f>
        <v>21.8</v>
      </c>
      <c r="W1402" s="2">
        <f>salestable[[#This Row],[Sales]] * salestable[[#This Row],[Discount]]</f>
        <v>0</v>
      </c>
      <c r="X1402">
        <f>YEAR(salestable[[#This Row],[Order Date]])</f>
        <v>2016</v>
      </c>
      <c r="Y1402" t="str">
        <f>TEXT(salestable[[#This Row],[Order Date]],"MMMM")</f>
        <v>November</v>
      </c>
      <c r="Z1402" t="str">
        <f>"Q"&amp;ROUNDUP(MONTH(salestable[[#This Row],[Order Date]])/3,0)</f>
        <v>Q4</v>
      </c>
      <c r="AA1402" t="str">
        <f>TEXT(salestable[[#This Row],[Order Date]], "ddd")</f>
        <v>Tue</v>
      </c>
    </row>
    <row r="1403" spans="1:27"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s="3">
        <v>3</v>
      </c>
      <c r="T1403" s="4">
        <v>0</v>
      </c>
      <c r="U1403" s="3">
        <v>118.3413</v>
      </c>
      <c r="V1403" s="2">
        <f>salestable[[#This Row],[Sales]] * (1 - salestable[[#This Row],[Discount]])</f>
        <v>251.79</v>
      </c>
      <c r="W1403" s="2">
        <f>salestable[[#This Row],[Sales]] * salestable[[#This Row],[Discount]]</f>
        <v>0</v>
      </c>
      <c r="X1403">
        <f>YEAR(salestable[[#This Row],[Order Date]])</f>
        <v>2016</v>
      </c>
      <c r="Y1403" t="str">
        <f>TEXT(salestable[[#This Row],[Order Date]],"MMMM")</f>
        <v>November</v>
      </c>
      <c r="Z1403" t="str">
        <f>"Q"&amp;ROUNDUP(MONTH(salestable[[#This Row],[Order Date]])/3,0)</f>
        <v>Q4</v>
      </c>
      <c r="AA1403" t="str">
        <f>TEXT(salestable[[#This Row],[Order Date]], "ddd")</f>
        <v>Tue</v>
      </c>
    </row>
    <row r="1404" spans="1:27"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s="3">
        <v>2</v>
      </c>
      <c r="T1404" s="4">
        <v>0.4</v>
      </c>
      <c r="U1404" s="3">
        <v>-58.133200000000002</v>
      </c>
      <c r="V1404" s="2">
        <f>salestable[[#This Row],[Sales]] * (1 - salestable[[#This Row],[Discount]])</f>
        <v>123.10559999999998</v>
      </c>
      <c r="W1404" s="2">
        <f>salestable[[#This Row],[Sales]] * salestable[[#This Row],[Discount]]</f>
        <v>82.070400000000006</v>
      </c>
      <c r="X1404">
        <f>YEAR(salestable[[#This Row],[Order Date]])</f>
        <v>2016</v>
      </c>
      <c r="Y1404" t="str">
        <f>TEXT(salestable[[#This Row],[Order Date]],"MMMM")</f>
        <v>April</v>
      </c>
      <c r="Z1404" t="str">
        <f>"Q"&amp;ROUNDUP(MONTH(salestable[[#This Row],[Order Date]])/3,0)</f>
        <v>Q2</v>
      </c>
      <c r="AA1404" t="str">
        <f>TEXT(salestable[[#This Row],[Order Date]], "ddd")</f>
        <v>Tue</v>
      </c>
    </row>
    <row r="1405" spans="1:27"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s="3">
        <v>5</v>
      </c>
      <c r="T1405" s="4">
        <v>0.2</v>
      </c>
      <c r="U1405" s="3">
        <v>146.79</v>
      </c>
      <c r="V1405" s="2">
        <f>salestable[[#This Row],[Sales]] * (1 - salestable[[#This Row],[Discount]])</f>
        <v>335.52</v>
      </c>
      <c r="W1405" s="2">
        <f>salestable[[#This Row],[Sales]] * salestable[[#This Row],[Discount]]</f>
        <v>83.88</v>
      </c>
      <c r="X1405">
        <f>YEAR(salestable[[#This Row],[Order Date]])</f>
        <v>2016</v>
      </c>
      <c r="Y1405" t="str">
        <f>TEXT(salestable[[#This Row],[Order Date]],"MMMM")</f>
        <v>April</v>
      </c>
      <c r="Z1405" t="str">
        <f>"Q"&amp;ROUNDUP(MONTH(salestable[[#This Row],[Order Date]])/3,0)</f>
        <v>Q2</v>
      </c>
      <c r="AA1405" t="str">
        <f>TEXT(salestable[[#This Row],[Order Date]], "ddd")</f>
        <v>Tue</v>
      </c>
    </row>
    <row r="1406" spans="1:27"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s="3">
        <v>1</v>
      </c>
      <c r="T1406" s="4">
        <v>0.2</v>
      </c>
      <c r="U1406" s="3">
        <v>-2.1896</v>
      </c>
      <c r="V1406" s="2">
        <f>salestable[[#This Row],[Sales]] * (1 - salestable[[#This Row],[Discount]])</f>
        <v>8.2431999999999999</v>
      </c>
      <c r="W1406" s="2">
        <f>salestable[[#This Row],[Sales]] * salestable[[#This Row],[Discount]]</f>
        <v>2.0608</v>
      </c>
      <c r="X1406">
        <f>YEAR(salestable[[#This Row],[Order Date]])</f>
        <v>2014</v>
      </c>
      <c r="Y1406" t="str">
        <f>TEXT(salestable[[#This Row],[Order Date]],"MMMM")</f>
        <v>April</v>
      </c>
      <c r="Z1406" t="str">
        <f>"Q"&amp;ROUNDUP(MONTH(salestable[[#This Row],[Order Date]])/3,0)</f>
        <v>Q2</v>
      </c>
      <c r="AA1406" t="str">
        <f>TEXT(salestable[[#This Row],[Order Date]], "ddd")</f>
        <v>Sun</v>
      </c>
    </row>
    <row r="1407" spans="1:27"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s="3">
        <v>3</v>
      </c>
      <c r="T1407" s="4">
        <v>0.4</v>
      </c>
      <c r="U1407" s="3">
        <v>-36.111600000000003</v>
      </c>
      <c r="V1407" s="2">
        <f>salestable[[#This Row],[Sales]] * (1 - salestable[[#This Row],[Discount]])</f>
        <v>92.858400000000003</v>
      </c>
      <c r="W1407" s="2">
        <f>salestable[[#This Row],[Sales]] * salestable[[#This Row],[Discount]]</f>
        <v>61.905600000000007</v>
      </c>
      <c r="X1407">
        <f>YEAR(salestable[[#This Row],[Order Date]])</f>
        <v>2014</v>
      </c>
      <c r="Y1407" t="str">
        <f>TEXT(salestable[[#This Row],[Order Date]],"MMMM")</f>
        <v>April</v>
      </c>
      <c r="Z1407" t="str">
        <f>"Q"&amp;ROUNDUP(MONTH(salestable[[#This Row],[Order Date]])/3,0)</f>
        <v>Q2</v>
      </c>
      <c r="AA1407" t="str">
        <f>TEXT(salestable[[#This Row],[Order Date]], "ddd")</f>
        <v>Sun</v>
      </c>
    </row>
    <row r="1408" spans="1:27"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s="3">
        <v>2</v>
      </c>
      <c r="T1408" s="4">
        <v>0.2</v>
      </c>
      <c r="U1408" s="3">
        <v>21.896999999999998</v>
      </c>
      <c r="V1408" s="2">
        <f>salestable[[#This Row],[Sales]] * (1 - salestable[[#This Row],[Discount]])</f>
        <v>93.427200000000013</v>
      </c>
      <c r="W1408" s="2">
        <f>salestable[[#This Row],[Sales]] * salestable[[#This Row],[Discount]]</f>
        <v>23.356800000000003</v>
      </c>
      <c r="X1408">
        <f>YEAR(salestable[[#This Row],[Order Date]])</f>
        <v>2014</v>
      </c>
      <c r="Y1408" t="str">
        <f>TEXT(salestable[[#This Row],[Order Date]],"MMMM")</f>
        <v>April</v>
      </c>
      <c r="Z1408" t="str">
        <f>"Q"&amp;ROUNDUP(MONTH(salestable[[#This Row],[Order Date]])/3,0)</f>
        <v>Q2</v>
      </c>
      <c r="AA1408" t="str">
        <f>TEXT(salestable[[#This Row],[Order Date]], "ddd")</f>
        <v>Sun</v>
      </c>
    </row>
    <row r="1409" spans="1:27"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s="3">
        <v>2</v>
      </c>
      <c r="T1409" s="4">
        <v>0</v>
      </c>
      <c r="U1409" s="3">
        <v>19.6248</v>
      </c>
      <c r="V1409" s="2">
        <f>salestable[[#This Row],[Sales]] * (1 - salestable[[#This Row],[Discount]])</f>
        <v>75.48</v>
      </c>
      <c r="W1409" s="2">
        <f>salestable[[#This Row],[Sales]] * salestable[[#This Row],[Discount]]</f>
        <v>0</v>
      </c>
      <c r="X1409">
        <f>YEAR(salestable[[#This Row],[Order Date]])</f>
        <v>2016</v>
      </c>
      <c r="Y1409" t="str">
        <f>TEXT(salestable[[#This Row],[Order Date]],"MMMM")</f>
        <v>September</v>
      </c>
      <c r="Z1409" t="str">
        <f>"Q"&amp;ROUNDUP(MONTH(salestable[[#This Row],[Order Date]])/3,0)</f>
        <v>Q3</v>
      </c>
      <c r="AA1409" t="str">
        <f>TEXT(salestable[[#This Row],[Order Date]], "ddd")</f>
        <v>Fri</v>
      </c>
    </row>
    <row r="1410" spans="1:27"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s="3">
        <v>2</v>
      </c>
      <c r="T1410" s="4">
        <v>0</v>
      </c>
      <c r="U1410" s="3">
        <v>9.9949999999999992</v>
      </c>
      <c r="V1410" s="2">
        <f>salestable[[#This Row],[Sales]] * (1 - salestable[[#This Row],[Discount]])</f>
        <v>39.979999999999997</v>
      </c>
      <c r="W1410" s="2">
        <f>salestable[[#This Row],[Sales]] * salestable[[#This Row],[Discount]]</f>
        <v>0</v>
      </c>
      <c r="X1410">
        <f>YEAR(salestable[[#This Row],[Order Date]])</f>
        <v>2016</v>
      </c>
      <c r="Y1410" t="str">
        <f>TEXT(salestable[[#This Row],[Order Date]],"MMMM")</f>
        <v>September</v>
      </c>
      <c r="Z1410" t="str">
        <f>"Q"&amp;ROUNDUP(MONTH(salestable[[#This Row],[Order Date]])/3,0)</f>
        <v>Q3</v>
      </c>
      <c r="AA1410" t="str">
        <f>TEXT(salestable[[#This Row],[Order Date]], "ddd")</f>
        <v>Fri</v>
      </c>
    </row>
    <row r="1411" spans="1:27"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s="3">
        <v>3</v>
      </c>
      <c r="T1411" s="4">
        <v>0.5</v>
      </c>
      <c r="U1411" s="3">
        <v>-204.44579999999999</v>
      </c>
      <c r="V1411" s="2">
        <f>salestable[[#This Row],[Sales]] * (1 - salestable[[#This Row],[Discount]])</f>
        <v>196.58250000000001</v>
      </c>
      <c r="W1411" s="2">
        <f>salestable[[#This Row],[Sales]] * salestable[[#This Row],[Discount]]</f>
        <v>196.58250000000001</v>
      </c>
      <c r="X1411">
        <f>YEAR(salestable[[#This Row],[Order Date]])</f>
        <v>2016</v>
      </c>
      <c r="Y1411" t="str">
        <f>TEXT(salestable[[#This Row],[Order Date]],"MMMM")</f>
        <v>September</v>
      </c>
      <c r="Z1411" t="str">
        <f>"Q"&amp;ROUNDUP(MONTH(salestable[[#This Row],[Order Date]])/3,0)</f>
        <v>Q3</v>
      </c>
      <c r="AA1411" t="str">
        <f>TEXT(salestable[[#This Row],[Order Date]], "ddd")</f>
        <v>Sun</v>
      </c>
    </row>
    <row r="1412" spans="1:27"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s="3">
        <v>2</v>
      </c>
      <c r="T1412" s="4">
        <v>0.2</v>
      </c>
      <c r="U1412" s="3">
        <v>8.8800000000000008</v>
      </c>
      <c r="V1412" s="2">
        <f>salestable[[#This Row],[Sales]] * (1 - salestable[[#This Row],[Discount]])</f>
        <v>18.943999999999999</v>
      </c>
      <c r="W1412" s="2">
        <f>salestable[[#This Row],[Sales]] * salestable[[#This Row],[Discount]]</f>
        <v>4.7359999999999998</v>
      </c>
      <c r="X1412">
        <f>YEAR(salestable[[#This Row],[Order Date]])</f>
        <v>2017</v>
      </c>
      <c r="Y1412" t="str">
        <f>TEXT(salestable[[#This Row],[Order Date]],"MMMM")</f>
        <v>November</v>
      </c>
      <c r="Z1412" t="str">
        <f>"Q"&amp;ROUNDUP(MONTH(salestable[[#This Row],[Order Date]])/3,0)</f>
        <v>Q4</v>
      </c>
      <c r="AA1412" t="str">
        <f>TEXT(salestable[[#This Row],[Order Date]], "ddd")</f>
        <v>Sat</v>
      </c>
    </row>
    <row r="1413" spans="1:27"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s="3">
        <v>2</v>
      </c>
      <c r="T1413" s="4">
        <v>0.1</v>
      </c>
      <c r="U1413" s="3">
        <v>72.534400000000005</v>
      </c>
      <c r="V1413" s="2">
        <f>salestable[[#This Row],[Sales]] * (1 - salestable[[#This Row],[Discount]])</f>
        <v>367.2054</v>
      </c>
      <c r="W1413" s="2">
        <f>salestable[[#This Row],[Sales]] * salestable[[#This Row],[Discount]]</f>
        <v>40.800600000000003</v>
      </c>
      <c r="X1413">
        <f>YEAR(salestable[[#This Row],[Order Date]])</f>
        <v>2016</v>
      </c>
      <c r="Y1413" t="str">
        <f>TEXT(salestable[[#This Row],[Order Date]],"MMMM")</f>
        <v>July</v>
      </c>
      <c r="Z1413" t="str">
        <f>"Q"&amp;ROUNDUP(MONTH(salestable[[#This Row],[Order Date]])/3,0)</f>
        <v>Q3</v>
      </c>
      <c r="AA1413" t="str">
        <f>TEXT(salestable[[#This Row],[Order Date]], "ddd")</f>
        <v>Sat</v>
      </c>
    </row>
    <row r="1414" spans="1:27"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s="3">
        <v>4</v>
      </c>
      <c r="T1414" s="4">
        <v>0</v>
      </c>
      <c r="U1414" s="3">
        <v>14.8752</v>
      </c>
      <c r="V1414" s="2">
        <f>salestable[[#This Row],[Sales]] * (1 - salestable[[#This Row],[Discount]])</f>
        <v>165.28</v>
      </c>
      <c r="W1414" s="2">
        <f>salestable[[#This Row],[Sales]] * salestable[[#This Row],[Discount]]</f>
        <v>0</v>
      </c>
      <c r="X1414">
        <f>YEAR(salestable[[#This Row],[Order Date]])</f>
        <v>2016</v>
      </c>
      <c r="Y1414" t="str">
        <f>TEXT(salestable[[#This Row],[Order Date]],"MMMM")</f>
        <v>July</v>
      </c>
      <c r="Z1414" t="str">
        <f>"Q"&amp;ROUNDUP(MONTH(salestable[[#This Row],[Order Date]])/3,0)</f>
        <v>Q3</v>
      </c>
      <c r="AA1414" t="str">
        <f>TEXT(salestable[[#This Row],[Order Date]], "ddd")</f>
        <v>Sat</v>
      </c>
    </row>
    <row r="1415" spans="1:27"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s="3">
        <v>7</v>
      </c>
      <c r="T1415" s="4">
        <v>0.2</v>
      </c>
      <c r="U1415" s="3">
        <v>108.7996</v>
      </c>
      <c r="V1415" s="2">
        <f>salestable[[#This Row],[Sales]] * (1 - salestable[[#This Row],[Discount]])</f>
        <v>267.81439999999998</v>
      </c>
      <c r="W1415" s="2">
        <f>salestable[[#This Row],[Sales]] * salestable[[#This Row],[Discount]]</f>
        <v>66.953599999999994</v>
      </c>
      <c r="X1415">
        <f>YEAR(salestable[[#This Row],[Order Date]])</f>
        <v>2014</v>
      </c>
      <c r="Y1415" t="str">
        <f>TEXT(salestable[[#This Row],[Order Date]],"MMMM")</f>
        <v>June</v>
      </c>
      <c r="Z1415" t="str">
        <f>"Q"&amp;ROUNDUP(MONTH(salestable[[#This Row],[Order Date]])/3,0)</f>
        <v>Q2</v>
      </c>
      <c r="AA1415" t="str">
        <f>TEXT(salestable[[#This Row],[Order Date]], "ddd")</f>
        <v>Mon</v>
      </c>
    </row>
    <row r="1416" spans="1:27"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s="3">
        <v>3</v>
      </c>
      <c r="T1416" s="4">
        <v>0</v>
      </c>
      <c r="U1416" s="3">
        <v>26.396699999999999</v>
      </c>
      <c r="V1416" s="2">
        <f>salestable[[#This Row],[Sales]] * (1 - salestable[[#This Row],[Discount]])</f>
        <v>239.97</v>
      </c>
      <c r="W1416" s="2">
        <f>salestable[[#This Row],[Sales]] * salestable[[#This Row],[Discount]]</f>
        <v>0</v>
      </c>
      <c r="X1416">
        <f>YEAR(salestable[[#This Row],[Order Date]])</f>
        <v>2017</v>
      </c>
      <c r="Y1416" t="str">
        <f>TEXT(salestable[[#This Row],[Order Date]],"MMMM")</f>
        <v>January</v>
      </c>
      <c r="Z1416" t="str">
        <f>"Q"&amp;ROUNDUP(MONTH(salestable[[#This Row],[Order Date]])/3,0)</f>
        <v>Q1</v>
      </c>
      <c r="AA1416" t="str">
        <f>TEXT(salestable[[#This Row],[Order Date]], "ddd")</f>
        <v>Sat</v>
      </c>
    </row>
    <row r="1417" spans="1:27"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s="3">
        <v>3</v>
      </c>
      <c r="T1417" s="4">
        <v>0</v>
      </c>
      <c r="U1417" s="3">
        <v>12.8316</v>
      </c>
      <c r="V1417" s="2">
        <f>salestable[[#This Row],[Sales]] * (1 - salestable[[#This Row],[Discount]])</f>
        <v>37.74</v>
      </c>
      <c r="W1417" s="2">
        <f>salestable[[#This Row],[Sales]] * salestable[[#This Row],[Discount]]</f>
        <v>0</v>
      </c>
      <c r="X1417">
        <f>YEAR(salestable[[#This Row],[Order Date]])</f>
        <v>2017</v>
      </c>
      <c r="Y1417" t="str">
        <f>TEXT(salestable[[#This Row],[Order Date]],"MMMM")</f>
        <v>January</v>
      </c>
      <c r="Z1417" t="str">
        <f>"Q"&amp;ROUNDUP(MONTH(salestable[[#This Row],[Order Date]])/3,0)</f>
        <v>Q1</v>
      </c>
      <c r="AA1417" t="str">
        <f>TEXT(salestable[[#This Row],[Order Date]], "ddd")</f>
        <v>Sat</v>
      </c>
    </row>
    <row r="1418" spans="1:27"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s="3">
        <v>7</v>
      </c>
      <c r="T1418" s="4">
        <v>0.2</v>
      </c>
      <c r="U1418" s="3">
        <v>118.29300000000001</v>
      </c>
      <c r="V1418" s="2">
        <f>salestable[[#This Row],[Sales]] * (1 - salestable[[#This Row],[Discount]])</f>
        <v>757.07520000000011</v>
      </c>
      <c r="W1418" s="2">
        <f>salestable[[#This Row],[Sales]] * salestable[[#This Row],[Discount]]</f>
        <v>189.26880000000003</v>
      </c>
      <c r="X1418">
        <f>YEAR(salestable[[#This Row],[Order Date]])</f>
        <v>2015</v>
      </c>
      <c r="Y1418" t="str">
        <f>TEXT(salestable[[#This Row],[Order Date]],"MMMM")</f>
        <v>September</v>
      </c>
      <c r="Z1418" t="str">
        <f>"Q"&amp;ROUNDUP(MONTH(salestable[[#This Row],[Order Date]])/3,0)</f>
        <v>Q3</v>
      </c>
      <c r="AA1418" t="str">
        <f>TEXT(salestable[[#This Row],[Order Date]], "ddd")</f>
        <v>Mon</v>
      </c>
    </row>
    <row r="1419" spans="1:27"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s="3">
        <v>3</v>
      </c>
      <c r="T1419" s="4">
        <v>0.2</v>
      </c>
      <c r="U1419" s="3">
        <v>32.130000000000003</v>
      </c>
      <c r="V1419" s="2">
        <f>salestable[[#This Row],[Sales]] * (1 - salestable[[#This Row],[Discount]])</f>
        <v>120.96</v>
      </c>
      <c r="W1419" s="2">
        <f>salestable[[#This Row],[Sales]] * salestable[[#This Row],[Discount]]</f>
        <v>30.24</v>
      </c>
      <c r="X1419">
        <f>YEAR(salestable[[#This Row],[Order Date]])</f>
        <v>2015</v>
      </c>
      <c r="Y1419" t="str">
        <f>TEXT(salestable[[#This Row],[Order Date]],"MMMM")</f>
        <v>September</v>
      </c>
      <c r="Z1419" t="str">
        <f>"Q"&amp;ROUNDUP(MONTH(salestable[[#This Row],[Order Date]])/3,0)</f>
        <v>Q3</v>
      </c>
      <c r="AA1419" t="str">
        <f>TEXT(salestable[[#This Row],[Order Date]], "ddd")</f>
        <v>Mon</v>
      </c>
    </row>
    <row r="1420" spans="1:27"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s="3">
        <v>4</v>
      </c>
      <c r="T1420" s="4">
        <v>0.6</v>
      </c>
      <c r="U1420" s="3">
        <v>-1.4783999999999999</v>
      </c>
      <c r="V1420" s="2">
        <f>salestable[[#This Row],[Sales]] * (1 - salestable[[#This Row],[Discount]])</f>
        <v>1.9712000000000001</v>
      </c>
      <c r="W1420" s="2">
        <f>salestable[[#This Row],[Sales]] * salestable[[#This Row],[Discount]]</f>
        <v>2.9567999999999999</v>
      </c>
      <c r="X1420">
        <f>YEAR(salestable[[#This Row],[Order Date]])</f>
        <v>2015</v>
      </c>
      <c r="Y1420" t="str">
        <f>TEXT(salestable[[#This Row],[Order Date]],"MMMM")</f>
        <v>September</v>
      </c>
      <c r="Z1420" t="str">
        <f>"Q"&amp;ROUNDUP(MONTH(salestable[[#This Row],[Order Date]])/3,0)</f>
        <v>Q3</v>
      </c>
      <c r="AA1420" t="str">
        <f>TEXT(salestable[[#This Row],[Order Date]], "ddd")</f>
        <v>Mon</v>
      </c>
    </row>
    <row r="1421" spans="1:27"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s="3">
        <v>4</v>
      </c>
      <c r="T1421" s="4">
        <v>0.2</v>
      </c>
      <c r="U1421" s="3">
        <v>31.273599999999998</v>
      </c>
      <c r="V1421" s="2">
        <f>salestable[[#This Row],[Sales]] * (1 - salestable[[#This Row],[Discount]])</f>
        <v>69.017600000000002</v>
      </c>
      <c r="W1421" s="2">
        <f>salestable[[#This Row],[Sales]] * salestable[[#This Row],[Discount]]</f>
        <v>17.2544</v>
      </c>
      <c r="X1421">
        <f>YEAR(salestable[[#This Row],[Order Date]])</f>
        <v>2015</v>
      </c>
      <c r="Y1421" t="str">
        <f>TEXT(salestable[[#This Row],[Order Date]],"MMMM")</f>
        <v>September</v>
      </c>
      <c r="Z1421" t="str">
        <f>"Q"&amp;ROUNDUP(MONTH(salestable[[#This Row],[Order Date]])/3,0)</f>
        <v>Q3</v>
      </c>
      <c r="AA1421" t="str">
        <f>TEXT(salestable[[#This Row],[Order Date]], "ddd")</f>
        <v>Sat</v>
      </c>
    </row>
    <row r="1422" spans="1:27"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s="3">
        <v>2</v>
      </c>
      <c r="T1422" s="4">
        <v>0.7</v>
      </c>
      <c r="U1422" s="3">
        <v>-48.392000000000003</v>
      </c>
      <c r="V1422" s="2">
        <f>salestable[[#This Row],[Sales]] * (1 - salestable[[#This Row],[Discount]])</f>
        <v>21.776400000000002</v>
      </c>
      <c r="W1422" s="2">
        <f>salestable[[#This Row],[Sales]] * salestable[[#This Row],[Discount]]</f>
        <v>50.811599999999991</v>
      </c>
      <c r="X1422">
        <f>YEAR(salestable[[#This Row],[Order Date]])</f>
        <v>2015</v>
      </c>
      <c r="Y1422" t="str">
        <f>TEXT(salestable[[#This Row],[Order Date]],"MMMM")</f>
        <v>September</v>
      </c>
      <c r="Z1422" t="str">
        <f>"Q"&amp;ROUNDUP(MONTH(salestable[[#This Row],[Order Date]])/3,0)</f>
        <v>Q3</v>
      </c>
      <c r="AA1422" t="str">
        <f>TEXT(salestable[[#This Row],[Order Date]], "ddd")</f>
        <v>Sat</v>
      </c>
    </row>
    <row r="1423" spans="1:27"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s="3">
        <v>2</v>
      </c>
      <c r="T1423" s="4">
        <v>0.2</v>
      </c>
      <c r="U1423" s="3">
        <v>14.409599999999999</v>
      </c>
      <c r="V1423" s="2">
        <f>salestable[[#This Row],[Sales]] * (1 - salestable[[#This Row],[Discount]])</f>
        <v>48.537599999999998</v>
      </c>
      <c r="W1423" s="2">
        <f>salestable[[#This Row],[Sales]] * salestable[[#This Row],[Discount]]</f>
        <v>12.134399999999999</v>
      </c>
      <c r="X1423">
        <f>YEAR(salestable[[#This Row],[Order Date]])</f>
        <v>2015</v>
      </c>
      <c r="Y1423" t="str">
        <f>TEXT(salestable[[#This Row],[Order Date]],"MMMM")</f>
        <v>September</v>
      </c>
      <c r="Z1423" t="str">
        <f>"Q"&amp;ROUNDUP(MONTH(salestable[[#This Row],[Order Date]])/3,0)</f>
        <v>Q3</v>
      </c>
      <c r="AA1423" t="str">
        <f>TEXT(salestable[[#This Row],[Order Date]], "ddd")</f>
        <v>Sat</v>
      </c>
    </row>
    <row r="1424" spans="1:27"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s="3">
        <v>9</v>
      </c>
      <c r="T1424" s="4">
        <v>0.7</v>
      </c>
      <c r="U1424" s="3">
        <v>-59.057099999999998</v>
      </c>
      <c r="V1424" s="2">
        <f>salestable[[#This Row],[Sales]] * (1 - salestable[[#This Row],[Discount]])</f>
        <v>23.109300000000005</v>
      </c>
      <c r="W1424" s="2">
        <f>salestable[[#This Row],[Sales]] * salestable[[#This Row],[Discount]]</f>
        <v>53.921700000000001</v>
      </c>
      <c r="X1424">
        <f>YEAR(salestable[[#This Row],[Order Date]])</f>
        <v>2015</v>
      </c>
      <c r="Y1424" t="str">
        <f>TEXT(salestable[[#This Row],[Order Date]],"MMMM")</f>
        <v>September</v>
      </c>
      <c r="Z1424" t="str">
        <f>"Q"&amp;ROUNDUP(MONTH(salestable[[#This Row],[Order Date]])/3,0)</f>
        <v>Q3</v>
      </c>
      <c r="AA1424" t="str">
        <f>TEXT(salestable[[#This Row],[Order Date]], "ddd")</f>
        <v>Sat</v>
      </c>
    </row>
    <row r="1425" spans="1:27"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s="3">
        <v>6</v>
      </c>
      <c r="T1425" s="4">
        <v>0.2</v>
      </c>
      <c r="U1425" s="3">
        <v>-1.4987999999999999</v>
      </c>
      <c r="V1425" s="2">
        <f>salestable[[#This Row],[Sales]] * (1 - salestable[[#This Row],[Discount]])</f>
        <v>95.923200000000008</v>
      </c>
      <c r="W1425" s="2">
        <f>salestable[[#This Row],[Sales]] * salestable[[#This Row],[Discount]]</f>
        <v>23.980800000000002</v>
      </c>
      <c r="X1425">
        <f>YEAR(salestable[[#This Row],[Order Date]])</f>
        <v>2015</v>
      </c>
      <c r="Y1425" t="str">
        <f>TEXT(salestable[[#This Row],[Order Date]],"MMMM")</f>
        <v>September</v>
      </c>
      <c r="Z1425" t="str">
        <f>"Q"&amp;ROUNDUP(MONTH(salestable[[#This Row],[Order Date]])/3,0)</f>
        <v>Q3</v>
      </c>
      <c r="AA1425" t="str">
        <f>TEXT(salestable[[#This Row],[Order Date]], "ddd")</f>
        <v>Sat</v>
      </c>
    </row>
    <row r="1426" spans="1:27"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s="3">
        <v>5</v>
      </c>
      <c r="T1426" s="4">
        <v>0.2</v>
      </c>
      <c r="U1426" s="3">
        <v>23.096499999999999</v>
      </c>
      <c r="V1426" s="2">
        <f>salestable[[#This Row],[Sales]] * (1 - salestable[[#This Row],[Discount]])</f>
        <v>211.16800000000001</v>
      </c>
      <c r="W1426" s="2">
        <f>salestable[[#This Row],[Sales]] * salestable[[#This Row],[Discount]]</f>
        <v>52.792000000000002</v>
      </c>
      <c r="X1426">
        <f>YEAR(salestable[[#This Row],[Order Date]])</f>
        <v>2015</v>
      </c>
      <c r="Y1426" t="str">
        <f>TEXT(salestable[[#This Row],[Order Date]],"MMMM")</f>
        <v>September</v>
      </c>
      <c r="Z1426" t="str">
        <f>"Q"&amp;ROUNDUP(MONTH(salestable[[#This Row],[Order Date]])/3,0)</f>
        <v>Q3</v>
      </c>
      <c r="AA1426" t="str">
        <f>TEXT(salestable[[#This Row],[Order Date]], "ddd")</f>
        <v>Sat</v>
      </c>
    </row>
    <row r="1427" spans="1:27"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s="3">
        <v>4</v>
      </c>
      <c r="T1427" s="4">
        <v>0.2</v>
      </c>
      <c r="U1427" s="3">
        <v>-86.366399999999999</v>
      </c>
      <c r="V1427" s="2">
        <f>salestable[[#This Row],[Sales]] * (1 - salestable[[#This Row],[Discount]])</f>
        <v>290.91840000000002</v>
      </c>
      <c r="W1427" s="2">
        <f>salestable[[#This Row],[Sales]] * salestable[[#This Row],[Discount]]</f>
        <v>72.729600000000005</v>
      </c>
      <c r="X1427">
        <f>YEAR(salestable[[#This Row],[Order Date]])</f>
        <v>2015</v>
      </c>
      <c r="Y1427" t="str">
        <f>TEXT(salestable[[#This Row],[Order Date]],"MMMM")</f>
        <v>September</v>
      </c>
      <c r="Z1427" t="str">
        <f>"Q"&amp;ROUNDUP(MONTH(salestable[[#This Row],[Order Date]])/3,0)</f>
        <v>Q3</v>
      </c>
      <c r="AA1427" t="str">
        <f>TEXT(salestable[[#This Row],[Order Date]], "ddd")</f>
        <v>Sat</v>
      </c>
    </row>
    <row r="1428" spans="1:27"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s="3">
        <v>2</v>
      </c>
      <c r="T1428" s="4">
        <v>0.2</v>
      </c>
      <c r="U1428" s="3">
        <v>3.2831999999999999</v>
      </c>
      <c r="V1428" s="2">
        <f>salestable[[#This Row],[Sales]] * (1 - salestable[[#This Row],[Discount]])</f>
        <v>7.7824</v>
      </c>
      <c r="W1428" s="2">
        <f>salestable[[#This Row],[Sales]] * salestable[[#This Row],[Discount]]</f>
        <v>1.9456</v>
      </c>
      <c r="X1428">
        <f>YEAR(salestable[[#This Row],[Order Date]])</f>
        <v>2015</v>
      </c>
      <c r="Y1428" t="str">
        <f>TEXT(salestable[[#This Row],[Order Date]],"MMMM")</f>
        <v>October</v>
      </c>
      <c r="Z1428" t="str">
        <f>"Q"&amp;ROUNDUP(MONTH(salestable[[#This Row],[Order Date]])/3,0)</f>
        <v>Q4</v>
      </c>
      <c r="AA1428" t="str">
        <f>TEXT(salestable[[#This Row],[Order Date]], "ddd")</f>
        <v>Sat</v>
      </c>
    </row>
    <row r="1429" spans="1:27"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s="3">
        <v>5</v>
      </c>
      <c r="T1429" s="4">
        <v>0</v>
      </c>
      <c r="U1429" s="3">
        <v>7.08</v>
      </c>
      <c r="V1429" s="2">
        <f>salestable[[#This Row],[Sales]] * (1 - salestable[[#This Row],[Discount]])</f>
        <v>14.75</v>
      </c>
      <c r="W1429" s="2">
        <f>salestable[[#This Row],[Sales]] * salestable[[#This Row],[Discount]]</f>
        <v>0</v>
      </c>
      <c r="X1429">
        <f>YEAR(salestable[[#This Row],[Order Date]])</f>
        <v>2015</v>
      </c>
      <c r="Y1429" t="str">
        <f>TEXT(salestable[[#This Row],[Order Date]],"MMMM")</f>
        <v>October</v>
      </c>
      <c r="Z1429" t="str">
        <f>"Q"&amp;ROUNDUP(MONTH(salestable[[#This Row],[Order Date]])/3,0)</f>
        <v>Q4</v>
      </c>
      <c r="AA1429" t="str">
        <f>TEXT(salestable[[#This Row],[Order Date]], "ddd")</f>
        <v>Sat</v>
      </c>
    </row>
    <row r="1430" spans="1:27"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s="3">
        <v>5</v>
      </c>
      <c r="T1430" s="4">
        <v>0.2</v>
      </c>
      <c r="U1430" s="3">
        <v>9.3125</v>
      </c>
      <c r="V1430" s="2">
        <f>salestable[[#This Row],[Sales]] * (1 - salestable[[#This Row],[Discount]])</f>
        <v>23.840000000000003</v>
      </c>
      <c r="W1430" s="2">
        <f>salestable[[#This Row],[Sales]] * salestable[[#This Row],[Discount]]</f>
        <v>5.9600000000000009</v>
      </c>
      <c r="X1430">
        <f>YEAR(salestable[[#This Row],[Order Date]])</f>
        <v>2015</v>
      </c>
      <c r="Y1430" t="str">
        <f>TEXT(salestable[[#This Row],[Order Date]],"MMMM")</f>
        <v>October</v>
      </c>
      <c r="Z1430" t="str">
        <f>"Q"&amp;ROUNDUP(MONTH(salestable[[#This Row],[Order Date]])/3,0)</f>
        <v>Q4</v>
      </c>
      <c r="AA1430" t="str">
        <f>TEXT(salestable[[#This Row],[Order Date]], "ddd")</f>
        <v>Sat</v>
      </c>
    </row>
    <row r="1431" spans="1:27"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s="3">
        <v>14</v>
      </c>
      <c r="T1431" s="4">
        <v>0</v>
      </c>
      <c r="U1431" s="3">
        <v>196.61320000000001</v>
      </c>
      <c r="V1431" s="2">
        <f>salestable[[#This Row],[Sales]] * (1 - salestable[[#This Row],[Discount]])</f>
        <v>427.42</v>
      </c>
      <c r="W1431" s="2">
        <f>salestable[[#This Row],[Sales]] * salestable[[#This Row],[Discount]]</f>
        <v>0</v>
      </c>
      <c r="X1431">
        <f>YEAR(salestable[[#This Row],[Order Date]])</f>
        <v>2015</v>
      </c>
      <c r="Y1431" t="str">
        <f>TEXT(salestable[[#This Row],[Order Date]],"MMMM")</f>
        <v>October</v>
      </c>
      <c r="Z1431" t="str">
        <f>"Q"&amp;ROUNDUP(MONTH(salestable[[#This Row],[Order Date]])/3,0)</f>
        <v>Q4</v>
      </c>
      <c r="AA1431" t="str">
        <f>TEXT(salestable[[#This Row],[Order Date]], "ddd")</f>
        <v>Sat</v>
      </c>
    </row>
    <row r="1432" spans="1:27"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s="3">
        <v>8</v>
      </c>
      <c r="T1432" s="4">
        <v>0.4</v>
      </c>
      <c r="U1432" s="3">
        <v>-40.471200000000003</v>
      </c>
      <c r="V1432" s="2">
        <f>salestable[[#This Row],[Sales]] * (1 - salestable[[#This Row],[Discount]])</f>
        <v>132.4512</v>
      </c>
      <c r="W1432" s="2">
        <f>salestable[[#This Row],[Sales]] * salestable[[#This Row],[Discount]]</f>
        <v>88.30080000000001</v>
      </c>
      <c r="X1432">
        <f>YEAR(salestable[[#This Row],[Order Date]])</f>
        <v>2017</v>
      </c>
      <c r="Y1432" t="str">
        <f>TEXT(salestable[[#This Row],[Order Date]],"MMMM")</f>
        <v>November</v>
      </c>
      <c r="Z1432" t="str">
        <f>"Q"&amp;ROUNDUP(MONTH(salestable[[#This Row],[Order Date]])/3,0)</f>
        <v>Q4</v>
      </c>
      <c r="AA1432" t="str">
        <f>TEXT(salestable[[#This Row],[Order Date]], "ddd")</f>
        <v>Sun</v>
      </c>
    </row>
    <row r="1433" spans="1:27"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s="3">
        <v>6</v>
      </c>
      <c r="T1433" s="4">
        <v>0</v>
      </c>
      <c r="U1433" s="3">
        <v>74.852400000000003</v>
      </c>
      <c r="V1433" s="2">
        <f>salestable[[#This Row],[Sales]] * (1 - salestable[[#This Row],[Discount]])</f>
        <v>152.76</v>
      </c>
      <c r="W1433" s="2">
        <f>salestable[[#This Row],[Sales]] * salestable[[#This Row],[Discount]]</f>
        <v>0</v>
      </c>
      <c r="X1433">
        <f>YEAR(salestable[[#This Row],[Order Date]])</f>
        <v>2014</v>
      </c>
      <c r="Y1433" t="str">
        <f>TEXT(salestable[[#This Row],[Order Date]],"MMMM")</f>
        <v>December</v>
      </c>
      <c r="Z1433" t="str">
        <f>"Q"&amp;ROUNDUP(MONTH(salestable[[#This Row],[Order Date]])/3,0)</f>
        <v>Q4</v>
      </c>
      <c r="AA1433" t="str">
        <f>TEXT(salestable[[#This Row],[Order Date]], "ddd")</f>
        <v>Fri</v>
      </c>
    </row>
    <row r="1434" spans="1:27"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s="3">
        <v>1</v>
      </c>
      <c r="T1434" s="4">
        <v>0</v>
      </c>
      <c r="U1434" s="3">
        <v>1.9629000000000001</v>
      </c>
      <c r="V1434" s="2">
        <f>salestable[[#This Row],[Sales]] * (1 - salestable[[#This Row],[Discount]])</f>
        <v>7.27</v>
      </c>
      <c r="W1434" s="2">
        <f>salestable[[#This Row],[Sales]] * salestable[[#This Row],[Discount]]</f>
        <v>0</v>
      </c>
      <c r="X1434">
        <f>YEAR(salestable[[#This Row],[Order Date]])</f>
        <v>2014</v>
      </c>
      <c r="Y1434" t="str">
        <f>TEXT(salestable[[#This Row],[Order Date]],"MMMM")</f>
        <v>December</v>
      </c>
      <c r="Z1434" t="str">
        <f>"Q"&amp;ROUNDUP(MONTH(salestable[[#This Row],[Order Date]])/3,0)</f>
        <v>Q4</v>
      </c>
      <c r="AA1434" t="str">
        <f>TEXT(salestable[[#This Row],[Order Date]], "ddd")</f>
        <v>Fri</v>
      </c>
    </row>
    <row r="1435" spans="1:27"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s="3">
        <v>14</v>
      </c>
      <c r="T1435" s="4">
        <v>0</v>
      </c>
      <c r="U1435" s="3">
        <v>163.78739999999999</v>
      </c>
      <c r="V1435" s="2">
        <f>salestable[[#This Row],[Sales]] * (1 - salestable[[#This Row],[Discount]])</f>
        <v>1819.86</v>
      </c>
      <c r="W1435" s="2">
        <f>salestable[[#This Row],[Sales]] * salestable[[#This Row],[Discount]]</f>
        <v>0</v>
      </c>
      <c r="X1435">
        <f>YEAR(salestable[[#This Row],[Order Date]])</f>
        <v>2014</v>
      </c>
      <c r="Y1435" t="str">
        <f>TEXT(salestable[[#This Row],[Order Date]],"MMMM")</f>
        <v>December</v>
      </c>
      <c r="Z1435" t="str">
        <f>"Q"&amp;ROUNDUP(MONTH(salestable[[#This Row],[Order Date]])/3,0)</f>
        <v>Q4</v>
      </c>
      <c r="AA1435" t="str">
        <f>TEXT(salestable[[#This Row],[Order Date]], "ddd")</f>
        <v>Fri</v>
      </c>
    </row>
    <row r="1436" spans="1:27"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s="3">
        <v>5</v>
      </c>
      <c r="T1436" s="4">
        <v>0</v>
      </c>
      <c r="U1436" s="3">
        <v>15.593999999999999</v>
      </c>
      <c r="V1436" s="2">
        <f>salestable[[#This Row],[Sales]] * (1 - salestable[[#This Row],[Discount]])</f>
        <v>33.9</v>
      </c>
      <c r="W1436" s="2">
        <f>salestable[[#This Row],[Sales]] * salestable[[#This Row],[Discount]]</f>
        <v>0</v>
      </c>
      <c r="X1436">
        <f>YEAR(salestable[[#This Row],[Order Date]])</f>
        <v>2016</v>
      </c>
      <c r="Y1436" t="str">
        <f>TEXT(salestable[[#This Row],[Order Date]],"MMMM")</f>
        <v>December</v>
      </c>
      <c r="Z1436" t="str">
        <f>"Q"&amp;ROUNDUP(MONTH(salestable[[#This Row],[Order Date]])/3,0)</f>
        <v>Q4</v>
      </c>
      <c r="AA1436" t="str">
        <f>TEXT(salestable[[#This Row],[Order Date]], "ddd")</f>
        <v>Mon</v>
      </c>
    </row>
    <row r="1437" spans="1:27"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s="3">
        <v>6</v>
      </c>
      <c r="T1437" s="4">
        <v>0.2</v>
      </c>
      <c r="U1437" s="3">
        <v>10.8864</v>
      </c>
      <c r="V1437" s="2">
        <f>salestable[[#This Row],[Sales]] * (1 - salestable[[#This Row],[Discount]])</f>
        <v>24.883200000000002</v>
      </c>
      <c r="W1437" s="2">
        <f>salestable[[#This Row],[Sales]] * salestable[[#This Row],[Discount]]</f>
        <v>6.2208000000000006</v>
      </c>
      <c r="X1437">
        <f>YEAR(salestable[[#This Row],[Order Date]])</f>
        <v>2017</v>
      </c>
      <c r="Y1437" t="str">
        <f>TEXT(salestable[[#This Row],[Order Date]],"MMMM")</f>
        <v>June</v>
      </c>
      <c r="Z1437" t="str">
        <f>"Q"&amp;ROUNDUP(MONTH(salestable[[#This Row],[Order Date]])/3,0)</f>
        <v>Q2</v>
      </c>
      <c r="AA1437" t="str">
        <f>TEXT(salestable[[#This Row],[Order Date]], "ddd")</f>
        <v>Tue</v>
      </c>
    </row>
    <row r="1438" spans="1:27"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s="3">
        <v>2</v>
      </c>
      <c r="T1438" s="4">
        <v>0.2</v>
      </c>
      <c r="U1438" s="3">
        <v>0.59040000000000004</v>
      </c>
      <c r="V1438" s="2">
        <f>salestable[[#This Row],[Sales]] * (1 - salestable[[#This Row],[Discount]])</f>
        <v>4.1984000000000004</v>
      </c>
      <c r="W1438" s="2">
        <f>salestable[[#This Row],[Sales]] * salestable[[#This Row],[Discount]]</f>
        <v>1.0496000000000001</v>
      </c>
      <c r="X1438">
        <f>YEAR(salestable[[#This Row],[Order Date]])</f>
        <v>2017</v>
      </c>
      <c r="Y1438" t="str">
        <f>TEXT(salestable[[#This Row],[Order Date]],"MMMM")</f>
        <v>June</v>
      </c>
      <c r="Z1438" t="str">
        <f>"Q"&amp;ROUNDUP(MONTH(salestable[[#This Row],[Order Date]])/3,0)</f>
        <v>Q2</v>
      </c>
      <c r="AA1438" t="str">
        <f>TEXT(salestable[[#This Row],[Order Date]], "ddd")</f>
        <v>Tue</v>
      </c>
    </row>
    <row r="1439" spans="1:27"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s="3">
        <v>3</v>
      </c>
      <c r="T1439" s="4">
        <v>0.2</v>
      </c>
      <c r="U1439" s="3">
        <v>42.880499999999998</v>
      </c>
      <c r="V1439" s="2">
        <f>salestable[[#This Row],[Sales]] * (1 - salestable[[#This Row],[Discount]])</f>
        <v>211.10400000000001</v>
      </c>
      <c r="W1439" s="2">
        <f>salestable[[#This Row],[Sales]] * salestable[[#This Row],[Discount]]</f>
        <v>52.776000000000003</v>
      </c>
      <c r="X1439">
        <f>YEAR(salestable[[#This Row],[Order Date]])</f>
        <v>2015</v>
      </c>
      <c r="Y1439" t="str">
        <f>TEXT(salestable[[#This Row],[Order Date]],"MMMM")</f>
        <v>October</v>
      </c>
      <c r="Z1439" t="str">
        <f>"Q"&amp;ROUNDUP(MONTH(salestable[[#This Row],[Order Date]])/3,0)</f>
        <v>Q4</v>
      </c>
      <c r="AA1439" t="str">
        <f>TEXT(salestable[[#This Row],[Order Date]], "ddd")</f>
        <v>Thu</v>
      </c>
    </row>
    <row r="1440" spans="1:27"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s="3">
        <v>5</v>
      </c>
      <c r="T1440" s="4">
        <v>0.3</v>
      </c>
      <c r="U1440" s="3">
        <v>-350.49</v>
      </c>
      <c r="V1440" s="2">
        <f>salestable[[#This Row],[Sales]] * (1 - salestable[[#This Row],[Discount]])</f>
        <v>1717.4009999999998</v>
      </c>
      <c r="W1440" s="2">
        <f>salestable[[#This Row],[Sales]] * salestable[[#This Row],[Discount]]</f>
        <v>736.02899999999988</v>
      </c>
      <c r="X1440">
        <f>YEAR(salestable[[#This Row],[Order Date]])</f>
        <v>2015</v>
      </c>
      <c r="Y1440" t="str">
        <f>TEXT(salestable[[#This Row],[Order Date]],"MMMM")</f>
        <v>October</v>
      </c>
      <c r="Z1440" t="str">
        <f>"Q"&amp;ROUNDUP(MONTH(salestable[[#This Row],[Order Date]])/3,0)</f>
        <v>Q4</v>
      </c>
      <c r="AA1440" t="str">
        <f>TEXT(salestable[[#This Row],[Order Date]], "ddd")</f>
        <v>Thu</v>
      </c>
    </row>
    <row r="1441" spans="1:27"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s="3">
        <v>5</v>
      </c>
      <c r="T1441" s="4">
        <v>0</v>
      </c>
      <c r="U1441" s="3">
        <v>13.365</v>
      </c>
      <c r="V1441" s="2">
        <f>salestable[[#This Row],[Sales]] * (1 - salestable[[#This Row],[Discount]])</f>
        <v>29.7</v>
      </c>
      <c r="W1441" s="2">
        <f>salestable[[#This Row],[Sales]] * salestable[[#This Row],[Discount]]</f>
        <v>0</v>
      </c>
      <c r="X1441">
        <f>YEAR(salestable[[#This Row],[Order Date]])</f>
        <v>2017</v>
      </c>
      <c r="Y1441" t="str">
        <f>TEXT(salestable[[#This Row],[Order Date]],"MMMM")</f>
        <v>April</v>
      </c>
      <c r="Z1441" t="str">
        <f>"Q"&amp;ROUNDUP(MONTH(salestable[[#This Row],[Order Date]])/3,0)</f>
        <v>Q2</v>
      </c>
      <c r="AA1441" t="str">
        <f>TEXT(salestable[[#This Row],[Order Date]], "ddd")</f>
        <v>Wed</v>
      </c>
    </row>
    <row r="1442" spans="1:27"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s="3">
        <v>4</v>
      </c>
      <c r="T1442" s="4">
        <v>0</v>
      </c>
      <c r="U1442" s="3">
        <v>17.981999999999999</v>
      </c>
      <c r="V1442" s="2">
        <f>salestable[[#This Row],[Sales]] * (1 - salestable[[#This Row],[Discount]])</f>
        <v>39.96</v>
      </c>
      <c r="W1442" s="2">
        <f>salestable[[#This Row],[Sales]] * salestable[[#This Row],[Discount]]</f>
        <v>0</v>
      </c>
      <c r="X1442">
        <f>YEAR(salestable[[#This Row],[Order Date]])</f>
        <v>2017</v>
      </c>
      <c r="Y1442" t="str">
        <f>TEXT(salestable[[#This Row],[Order Date]],"MMMM")</f>
        <v>April</v>
      </c>
      <c r="Z1442" t="str">
        <f>"Q"&amp;ROUNDUP(MONTH(salestable[[#This Row],[Order Date]])/3,0)</f>
        <v>Q2</v>
      </c>
      <c r="AA1442" t="str">
        <f>TEXT(salestable[[#This Row],[Order Date]], "ddd")</f>
        <v>Wed</v>
      </c>
    </row>
    <row r="1443" spans="1:27"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s="3">
        <v>2</v>
      </c>
      <c r="T1443" s="4">
        <v>0.2</v>
      </c>
      <c r="U1443" s="3">
        <v>11.46</v>
      </c>
      <c r="V1443" s="2">
        <f>salestable[[#This Row],[Sales]] * (1 - salestable[[#This Row],[Discount]])</f>
        <v>29.337599999999998</v>
      </c>
      <c r="W1443" s="2">
        <f>salestable[[#This Row],[Sales]] * salestable[[#This Row],[Discount]]</f>
        <v>7.3343999999999996</v>
      </c>
      <c r="X1443">
        <f>YEAR(salestable[[#This Row],[Order Date]])</f>
        <v>2017</v>
      </c>
      <c r="Y1443" t="str">
        <f>TEXT(salestable[[#This Row],[Order Date]],"MMMM")</f>
        <v>December</v>
      </c>
      <c r="Z1443" t="str">
        <f>"Q"&amp;ROUNDUP(MONTH(salestable[[#This Row],[Order Date]])/3,0)</f>
        <v>Q4</v>
      </c>
      <c r="AA1443" t="str">
        <f>TEXT(salestable[[#This Row],[Order Date]], "ddd")</f>
        <v>Tue</v>
      </c>
    </row>
    <row r="1444" spans="1:27"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s="3">
        <v>2</v>
      </c>
      <c r="T1444" s="4">
        <v>0</v>
      </c>
      <c r="U1444" s="3">
        <v>6.3296000000000001</v>
      </c>
      <c r="V1444" s="2">
        <f>salestable[[#This Row],[Sales]] * (1 - salestable[[#This Row],[Discount]])</f>
        <v>13.76</v>
      </c>
      <c r="W1444" s="2">
        <f>salestable[[#This Row],[Sales]] * salestable[[#This Row],[Discount]]</f>
        <v>0</v>
      </c>
      <c r="X1444">
        <f>YEAR(salestable[[#This Row],[Order Date]])</f>
        <v>2017</v>
      </c>
      <c r="Y1444" t="str">
        <f>TEXT(salestable[[#This Row],[Order Date]],"MMMM")</f>
        <v>August</v>
      </c>
      <c r="Z1444" t="str">
        <f>"Q"&amp;ROUNDUP(MONTH(salestable[[#This Row],[Order Date]])/3,0)</f>
        <v>Q3</v>
      </c>
      <c r="AA1444" t="str">
        <f>TEXT(salestable[[#This Row],[Order Date]], "ddd")</f>
        <v>Sat</v>
      </c>
    </row>
    <row r="1445" spans="1:27"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s="3">
        <v>4</v>
      </c>
      <c r="T1445" s="4">
        <v>0.2</v>
      </c>
      <c r="U1445" s="3">
        <v>17.428000000000001</v>
      </c>
      <c r="V1445" s="2">
        <f>salestable[[#This Row],[Sales]] * (1 - salestable[[#This Row],[Discount]])</f>
        <v>111.53920000000001</v>
      </c>
      <c r="W1445" s="2">
        <f>salestable[[#This Row],[Sales]] * salestable[[#This Row],[Discount]]</f>
        <v>27.884800000000002</v>
      </c>
      <c r="X1445">
        <f>YEAR(salestable[[#This Row],[Order Date]])</f>
        <v>2015</v>
      </c>
      <c r="Y1445" t="str">
        <f>TEXT(salestable[[#This Row],[Order Date]],"MMMM")</f>
        <v>October</v>
      </c>
      <c r="Z1445" t="str">
        <f>"Q"&amp;ROUNDUP(MONTH(salestable[[#This Row],[Order Date]])/3,0)</f>
        <v>Q4</v>
      </c>
      <c r="AA1445" t="str">
        <f>TEXT(salestable[[#This Row],[Order Date]], "ddd")</f>
        <v>Thu</v>
      </c>
    </row>
    <row r="1446" spans="1:27"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s="3">
        <v>9</v>
      </c>
      <c r="T1446" s="4">
        <v>0.2</v>
      </c>
      <c r="U1446" s="3">
        <v>148.49459999999999</v>
      </c>
      <c r="V1446" s="2">
        <f>salestable[[#This Row],[Sales]] * (1 - salestable[[#This Row],[Discount]])</f>
        <v>1583.9424000000001</v>
      </c>
      <c r="W1446" s="2">
        <f>salestable[[#This Row],[Sales]] * salestable[[#This Row],[Discount]]</f>
        <v>395.98560000000003</v>
      </c>
      <c r="X1446">
        <f>YEAR(salestable[[#This Row],[Order Date]])</f>
        <v>2016</v>
      </c>
      <c r="Y1446" t="str">
        <f>TEXT(salestable[[#This Row],[Order Date]],"MMMM")</f>
        <v>May</v>
      </c>
      <c r="Z1446" t="str">
        <f>"Q"&amp;ROUNDUP(MONTH(salestable[[#This Row],[Order Date]])/3,0)</f>
        <v>Q2</v>
      </c>
      <c r="AA1446" t="str">
        <f>TEXT(salestable[[#This Row],[Order Date]], "ddd")</f>
        <v>Mon</v>
      </c>
    </row>
    <row r="1447" spans="1:27"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s="3">
        <v>4</v>
      </c>
      <c r="T1447" s="4">
        <v>0.2</v>
      </c>
      <c r="U1447" s="3">
        <v>-39.1248</v>
      </c>
      <c r="V1447" s="2">
        <f>salestable[[#This Row],[Sales]] * (1 - salestable[[#This Row],[Discount]])</f>
        <v>131.78880000000001</v>
      </c>
      <c r="W1447" s="2">
        <f>salestable[[#This Row],[Sales]] * salestable[[#This Row],[Discount]]</f>
        <v>32.947200000000002</v>
      </c>
      <c r="X1447">
        <f>YEAR(salestable[[#This Row],[Order Date]])</f>
        <v>2017</v>
      </c>
      <c r="Y1447" t="str">
        <f>TEXT(salestable[[#This Row],[Order Date]],"MMMM")</f>
        <v>June</v>
      </c>
      <c r="Z1447" t="str">
        <f>"Q"&amp;ROUNDUP(MONTH(salestable[[#This Row],[Order Date]])/3,0)</f>
        <v>Q2</v>
      </c>
      <c r="AA1447" t="str">
        <f>TEXT(salestable[[#This Row],[Order Date]], "ddd")</f>
        <v>Tue</v>
      </c>
    </row>
    <row r="1448" spans="1:27"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s="3">
        <v>7</v>
      </c>
      <c r="T1448" s="4">
        <v>0.3</v>
      </c>
      <c r="U1448" s="3">
        <v>-87.341800000000006</v>
      </c>
      <c r="V1448" s="2">
        <f>salestable[[#This Row],[Sales]] * (1 - salestable[[#This Row],[Discount]])</f>
        <v>329.21139999999997</v>
      </c>
      <c r="W1448" s="2">
        <f>salestable[[#This Row],[Sales]] * salestable[[#This Row],[Discount]]</f>
        <v>141.09059999999999</v>
      </c>
      <c r="X1448">
        <f>YEAR(salestable[[#This Row],[Order Date]])</f>
        <v>2017</v>
      </c>
      <c r="Y1448" t="str">
        <f>TEXT(salestable[[#This Row],[Order Date]],"MMMM")</f>
        <v>June</v>
      </c>
      <c r="Z1448" t="str">
        <f>"Q"&amp;ROUNDUP(MONTH(salestable[[#This Row],[Order Date]])/3,0)</f>
        <v>Q2</v>
      </c>
      <c r="AA1448" t="str">
        <f>TEXT(salestable[[#This Row],[Order Date]], "ddd")</f>
        <v>Tue</v>
      </c>
    </row>
    <row r="1449" spans="1:27"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s="3">
        <v>2</v>
      </c>
      <c r="T1449" s="4">
        <v>0.2</v>
      </c>
      <c r="U1449" s="3">
        <v>5.9980000000000002</v>
      </c>
      <c r="V1449" s="2">
        <f>salestable[[#This Row],[Sales]] * (1 - salestable[[#This Row],[Discount]])</f>
        <v>38.387200000000007</v>
      </c>
      <c r="W1449" s="2">
        <f>salestable[[#This Row],[Sales]] * salestable[[#This Row],[Discount]]</f>
        <v>9.5968000000000018</v>
      </c>
      <c r="X1449">
        <f>YEAR(salestable[[#This Row],[Order Date]])</f>
        <v>2017</v>
      </c>
      <c r="Y1449" t="str">
        <f>TEXT(salestable[[#This Row],[Order Date]],"MMMM")</f>
        <v>June</v>
      </c>
      <c r="Z1449" t="str">
        <f>"Q"&amp;ROUNDUP(MONTH(salestable[[#This Row],[Order Date]])/3,0)</f>
        <v>Q2</v>
      </c>
      <c r="AA1449" t="str">
        <f>TEXT(salestable[[#This Row],[Order Date]], "ddd")</f>
        <v>Tue</v>
      </c>
    </row>
    <row r="1450" spans="1:27"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s="3">
        <v>3</v>
      </c>
      <c r="T1450" s="4">
        <v>0.7</v>
      </c>
      <c r="U1450" s="3">
        <v>-1.7514000000000001</v>
      </c>
      <c r="V1450" s="2">
        <f>salestable[[#This Row],[Sales]] * (1 - salestable[[#This Row],[Discount]])</f>
        <v>0.75060000000000004</v>
      </c>
      <c r="W1450" s="2">
        <f>salestable[[#This Row],[Sales]] * salestable[[#This Row],[Discount]]</f>
        <v>1.7513999999999996</v>
      </c>
      <c r="X1450">
        <f>YEAR(salestable[[#This Row],[Order Date]])</f>
        <v>2014</v>
      </c>
      <c r="Y1450" t="str">
        <f>TEXT(salestable[[#This Row],[Order Date]],"MMMM")</f>
        <v>April</v>
      </c>
      <c r="Z1450" t="str">
        <f>"Q"&amp;ROUNDUP(MONTH(salestable[[#This Row],[Order Date]])/3,0)</f>
        <v>Q2</v>
      </c>
      <c r="AA1450" t="str">
        <f>TEXT(salestable[[#This Row],[Order Date]], "ddd")</f>
        <v>Wed</v>
      </c>
    </row>
    <row r="1451" spans="1:27"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s="3">
        <v>3</v>
      </c>
      <c r="T1451" s="4">
        <v>0.2</v>
      </c>
      <c r="U1451" s="3">
        <v>11.093999999999999</v>
      </c>
      <c r="V1451" s="2">
        <f>salestable[[#This Row],[Sales]] * (1 - salestable[[#This Row],[Discount]])</f>
        <v>71.001599999999996</v>
      </c>
      <c r="W1451" s="2">
        <f>salestable[[#This Row],[Sales]] * salestable[[#This Row],[Discount]]</f>
        <v>17.750399999999999</v>
      </c>
      <c r="X1451">
        <f>YEAR(salestable[[#This Row],[Order Date]])</f>
        <v>2015</v>
      </c>
      <c r="Y1451" t="str">
        <f>TEXT(salestable[[#This Row],[Order Date]],"MMMM")</f>
        <v>May</v>
      </c>
      <c r="Z1451" t="str">
        <f>"Q"&amp;ROUNDUP(MONTH(salestable[[#This Row],[Order Date]])/3,0)</f>
        <v>Q2</v>
      </c>
      <c r="AA1451" t="str">
        <f>TEXT(salestable[[#This Row],[Order Date]], "ddd")</f>
        <v>Fri</v>
      </c>
    </row>
    <row r="1452" spans="1:27"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s="3">
        <v>1</v>
      </c>
      <c r="T1452" s="4">
        <v>0.7</v>
      </c>
      <c r="U1452" s="3">
        <v>-1.35</v>
      </c>
      <c r="V1452" s="2">
        <f>salestable[[#This Row],[Sales]] * (1 - salestable[[#This Row],[Discount]])</f>
        <v>0.60750000000000004</v>
      </c>
      <c r="W1452" s="2">
        <f>salestable[[#This Row],[Sales]] * salestable[[#This Row],[Discount]]</f>
        <v>1.4174999999999998</v>
      </c>
      <c r="X1452">
        <f>YEAR(salestable[[#This Row],[Order Date]])</f>
        <v>2015</v>
      </c>
      <c r="Y1452" t="str">
        <f>TEXT(salestable[[#This Row],[Order Date]],"MMMM")</f>
        <v>July</v>
      </c>
      <c r="Z1452" t="str">
        <f>"Q"&amp;ROUNDUP(MONTH(salestable[[#This Row],[Order Date]])/3,0)</f>
        <v>Q3</v>
      </c>
      <c r="AA1452" t="str">
        <f>TEXT(salestable[[#This Row],[Order Date]], "ddd")</f>
        <v>Sun</v>
      </c>
    </row>
    <row r="1453" spans="1:27"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s="3">
        <v>7</v>
      </c>
      <c r="T1453" s="4">
        <v>0</v>
      </c>
      <c r="U1453" s="3">
        <v>34.780200000000001</v>
      </c>
      <c r="V1453" s="2">
        <f>salestable[[#This Row],[Sales]] * (1 - salestable[[#This Row],[Discount]])</f>
        <v>70.98</v>
      </c>
      <c r="W1453" s="2">
        <f>salestable[[#This Row],[Sales]] * salestable[[#This Row],[Discount]]</f>
        <v>0</v>
      </c>
      <c r="X1453">
        <f>YEAR(salestable[[#This Row],[Order Date]])</f>
        <v>2016</v>
      </c>
      <c r="Y1453" t="str">
        <f>TEXT(salestable[[#This Row],[Order Date]],"MMMM")</f>
        <v>November</v>
      </c>
      <c r="Z1453" t="str">
        <f>"Q"&amp;ROUNDUP(MONTH(salestable[[#This Row],[Order Date]])/3,0)</f>
        <v>Q4</v>
      </c>
      <c r="AA1453" t="str">
        <f>TEXT(salestable[[#This Row],[Order Date]], "ddd")</f>
        <v>Sat</v>
      </c>
    </row>
    <row r="1454" spans="1:27"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s="3">
        <v>3</v>
      </c>
      <c r="T1454" s="4">
        <v>0</v>
      </c>
      <c r="U1454" s="3">
        <v>45.84</v>
      </c>
      <c r="V1454" s="2">
        <f>salestable[[#This Row],[Sales]] * (1 - salestable[[#This Row],[Discount]])</f>
        <v>91.68</v>
      </c>
      <c r="W1454" s="2">
        <f>salestable[[#This Row],[Sales]] * salestable[[#This Row],[Discount]]</f>
        <v>0</v>
      </c>
      <c r="X1454">
        <f>YEAR(salestable[[#This Row],[Order Date]])</f>
        <v>2016</v>
      </c>
      <c r="Y1454" t="str">
        <f>TEXT(salestable[[#This Row],[Order Date]],"MMMM")</f>
        <v>November</v>
      </c>
      <c r="Z1454" t="str">
        <f>"Q"&amp;ROUNDUP(MONTH(salestable[[#This Row],[Order Date]])/3,0)</f>
        <v>Q4</v>
      </c>
      <c r="AA1454" t="str">
        <f>TEXT(salestable[[#This Row],[Order Date]], "ddd")</f>
        <v>Sat</v>
      </c>
    </row>
    <row r="1455" spans="1:27"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s="3">
        <v>5</v>
      </c>
      <c r="T1455" s="4">
        <v>0</v>
      </c>
      <c r="U1455" s="3">
        <v>16.875</v>
      </c>
      <c r="V1455" s="2">
        <f>salestable[[#This Row],[Sales]] * (1 - salestable[[#This Row],[Discount]])</f>
        <v>33.75</v>
      </c>
      <c r="W1455" s="2">
        <f>salestable[[#This Row],[Sales]] * salestable[[#This Row],[Discount]]</f>
        <v>0</v>
      </c>
      <c r="X1455">
        <f>YEAR(salestable[[#This Row],[Order Date]])</f>
        <v>2016</v>
      </c>
      <c r="Y1455" t="str">
        <f>TEXT(salestable[[#This Row],[Order Date]],"MMMM")</f>
        <v>November</v>
      </c>
      <c r="Z1455" t="str">
        <f>"Q"&amp;ROUNDUP(MONTH(salestable[[#This Row],[Order Date]])/3,0)</f>
        <v>Q4</v>
      </c>
      <c r="AA1455" t="str">
        <f>TEXT(salestable[[#This Row],[Order Date]], "ddd")</f>
        <v>Sat</v>
      </c>
    </row>
    <row r="1456" spans="1:27"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s="3">
        <v>8</v>
      </c>
      <c r="T1456" s="4">
        <v>0</v>
      </c>
      <c r="U1456" s="3">
        <v>1459.2</v>
      </c>
      <c r="V1456" s="2">
        <f>salestable[[#This Row],[Sales]] * (1 - salestable[[#This Row],[Discount]])</f>
        <v>3040</v>
      </c>
      <c r="W1456" s="2">
        <f>salestable[[#This Row],[Sales]] * salestable[[#This Row],[Discount]]</f>
        <v>0</v>
      </c>
      <c r="X1456">
        <f>YEAR(salestable[[#This Row],[Order Date]])</f>
        <v>2016</v>
      </c>
      <c r="Y1456" t="str">
        <f>TEXT(salestable[[#This Row],[Order Date]],"MMMM")</f>
        <v>November</v>
      </c>
      <c r="Z1456" t="str">
        <f>"Q"&amp;ROUNDUP(MONTH(salestable[[#This Row],[Order Date]])/3,0)</f>
        <v>Q4</v>
      </c>
      <c r="AA1456" t="str">
        <f>TEXT(salestable[[#This Row],[Order Date]], "ddd")</f>
        <v>Sat</v>
      </c>
    </row>
    <row r="1457" spans="1:27"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s="3">
        <v>3</v>
      </c>
      <c r="T1457" s="4">
        <v>0</v>
      </c>
      <c r="U1457" s="3">
        <v>41.951999999999998</v>
      </c>
      <c r="V1457" s="2">
        <f>salestable[[#This Row],[Sales]] * (1 - salestable[[#This Row],[Discount]])</f>
        <v>91.2</v>
      </c>
      <c r="W1457" s="2">
        <f>salestable[[#This Row],[Sales]] * salestable[[#This Row],[Discount]]</f>
        <v>0</v>
      </c>
      <c r="X1457">
        <f>YEAR(salestable[[#This Row],[Order Date]])</f>
        <v>2017</v>
      </c>
      <c r="Y1457" t="str">
        <f>TEXT(salestable[[#This Row],[Order Date]],"MMMM")</f>
        <v>June</v>
      </c>
      <c r="Z1457" t="str">
        <f>"Q"&amp;ROUNDUP(MONTH(salestable[[#This Row],[Order Date]])/3,0)</f>
        <v>Q2</v>
      </c>
      <c r="AA1457" t="str">
        <f>TEXT(salestable[[#This Row],[Order Date]], "ddd")</f>
        <v>Mon</v>
      </c>
    </row>
    <row r="1458" spans="1:27"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s="3">
        <v>3</v>
      </c>
      <c r="T1458" s="4">
        <v>0</v>
      </c>
      <c r="U1458" s="3">
        <v>67.941000000000003</v>
      </c>
      <c r="V1458" s="2">
        <f>salestable[[#This Row],[Sales]] * (1 - salestable[[#This Row],[Discount]])</f>
        <v>452.94</v>
      </c>
      <c r="W1458" s="2">
        <f>salestable[[#This Row],[Sales]] * salestable[[#This Row],[Discount]]</f>
        <v>0</v>
      </c>
      <c r="X1458">
        <f>YEAR(salestable[[#This Row],[Order Date]])</f>
        <v>2017</v>
      </c>
      <c r="Y1458" t="str">
        <f>TEXT(salestable[[#This Row],[Order Date]],"MMMM")</f>
        <v>June</v>
      </c>
      <c r="Z1458" t="str">
        <f>"Q"&amp;ROUNDUP(MONTH(salestable[[#This Row],[Order Date]])/3,0)</f>
        <v>Q2</v>
      </c>
      <c r="AA1458" t="str">
        <f>TEXT(salestable[[#This Row],[Order Date]], "ddd")</f>
        <v>Mon</v>
      </c>
    </row>
    <row r="1459" spans="1:27"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s="3">
        <v>9</v>
      </c>
      <c r="T1459" s="4">
        <v>0</v>
      </c>
      <c r="U1459" s="3">
        <v>23.49</v>
      </c>
      <c r="V1459" s="2">
        <f>salestable[[#This Row],[Sales]] * (1 - salestable[[#This Row],[Discount]])</f>
        <v>52.2</v>
      </c>
      <c r="W1459" s="2">
        <f>salestable[[#This Row],[Sales]] * salestable[[#This Row],[Discount]]</f>
        <v>0</v>
      </c>
      <c r="X1459">
        <f>YEAR(salestable[[#This Row],[Order Date]])</f>
        <v>2015</v>
      </c>
      <c r="Y1459" t="str">
        <f>TEXT(salestable[[#This Row],[Order Date]],"MMMM")</f>
        <v>August</v>
      </c>
      <c r="Z1459" t="str">
        <f>"Q"&amp;ROUNDUP(MONTH(salestable[[#This Row],[Order Date]])/3,0)</f>
        <v>Q3</v>
      </c>
      <c r="AA1459" t="str">
        <f>TEXT(salestable[[#This Row],[Order Date]], "ddd")</f>
        <v>Mon</v>
      </c>
    </row>
    <row r="1460" spans="1:27"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s="3">
        <v>4</v>
      </c>
      <c r="T1460" s="4">
        <v>0.2</v>
      </c>
      <c r="U1460" s="3">
        <v>5.1791999999999998</v>
      </c>
      <c r="V1460" s="2">
        <f>salestable[[#This Row],[Sales]] * (1 - salestable[[#This Row],[Discount]])</f>
        <v>12.748800000000001</v>
      </c>
      <c r="W1460" s="2">
        <f>salestable[[#This Row],[Sales]] * salestable[[#This Row],[Discount]]</f>
        <v>3.1872000000000003</v>
      </c>
      <c r="X1460">
        <f>YEAR(salestable[[#This Row],[Order Date]])</f>
        <v>2016</v>
      </c>
      <c r="Y1460" t="str">
        <f>TEXT(salestable[[#This Row],[Order Date]],"MMMM")</f>
        <v>September</v>
      </c>
      <c r="Z1460" t="str">
        <f>"Q"&amp;ROUNDUP(MONTH(salestable[[#This Row],[Order Date]])/3,0)</f>
        <v>Q3</v>
      </c>
      <c r="AA1460" t="str">
        <f>TEXT(salestable[[#This Row],[Order Date]], "ddd")</f>
        <v>Sun</v>
      </c>
    </row>
    <row r="1461" spans="1:27"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s="3">
        <v>2</v>
      </c>
      <c r="T1461" s="4">
        <v>0</v>
      </c>
      <c r="U1461" s="3">
        <v>9.8856000000000002</v>
      </c>
      <c r="V1461" s="2">
        <f>salestable[[#This Row],[Sales]] * (1 - salestable[[#This Row],[Discount]])</f>
        <v>27.46</v>
      </c>
      <c r="W1461" s="2">
        <f>salestable[[#This Row],[Sales]] * salestable[[#This Row],[Discount]]</f>
        <v>0</v>
      </c>
      <c r="X1461">
        <f>YEAR(salestable[[#This Row],[Order Date]])</f>
        <v>2014</v>
      </c>
      <c r="Y1461" t="str">
        <f>TEXT(salestable[[#This Row],[Order Date]],"MMMM")</f>
        <v>May</v>
      </c>
      <c r="Z1461" t="str">
        <f>"Q"&amp;ROUNDUP(MONTH(salestable[[#This Row],[Order Date]])/3,0)</f>
        <v>Q2</v>
      </c>
      <c r="AA1461" t="str">
        <f>TEXT(salestable[[#This Row],[Order Date]], "ddd")</f>
        <v>Sun</v>
      </c>
    </row>
    <row r="1462" spans="1:27"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s="3">
        <v>2</v>
      </c>
      <c r="T1462" s="4">
        <v>0.2</v>
      </c>
      <c r="U1462" s="3">
        <v>19.398399999999999</v>
      </c>
      <c r="V1462" s="2">
        <f>salestable[[#This Row],[Sales]] * (1 - salestable[[#This Row],[Discount]])</f>
        <v>44.339200000000005</v>
      </c>
      <c r="W1462" s="2">
        <f>salestable[[#This Row],[Sales]] * salestable[[#This Row],[Discount]]</f>
        <v>11.084800000000001</v>
      </c>
      <c r="X1462">
        <f>YEAR(salestable[[#This Row],[Order Date]])</f>
        <v>2015</v>
      </c>
      <c r="Y1462" t="str">
        <f>TEXT(salestable[[#This Row],[Order Date]],"MMMM")</f>
        <v>December</v>
      </c>
      <c r="Z1462" t="str">
        <f>"Q"&amp;ROUNDUP(MONTH(salestable[[#This Row],[Order Date]])/3,0)</f>
        <v>Q4</v>
      </c>
      <c r="AA1462" t="str">
        <f>TEXT(salestable[[#This Row],[Order Date]], "ddd")</f>
        <v>Tue</v>
      </c>
    </row>
    <row r="1463" spans="1:27"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s="3">
        <v>2</v>
      </c>
      <c r="T1463" s="4">
        <v>0.3</v>
      </c>
      <c r="U1463" s="3">
        <v>-31.372199999999999</v>
      </c>
      <c r="V1463" s="2">
        <f>salestable[[#This Row],[Sales]] * (1 - salestable[[#This Row],[Discount]])</f>
        <v>170.80419999999998</v>
      </c>
      <c r="W1463" s="2">
        <f>salestable[[#This Row],[Sales]] * salestable[[#This Row],[Discount]]</f>
        <v>73.201799999999992</v>
      </c>
      <c r="X1463">
        <f>YEAR(salestable[[#This Row],[Order Date]])</f>
        <v>2016</v>
      </c>
      <c r="Y1463" t="str">
        <f>TEXT(salestable[[#This Row],[Order Date]],"MMMM")</f>
        <v>March</v>
      </c>
      <c r="Z1463" t="str">
        <f>"Q"&amp;ROUNDUP(MONTH(salestable[[#This Row],[Order Date]])/3,0)</f>
        <v>Q1</v>
      </c>
      <c r="AA1463" t="str">
        <f>TEXT(salestable[[#This Row],[Order Date]], "ddd")</f>
        <v>Fri</v>
      </c>
    </row>
    <row r="1464" spans="1:27"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s="3">
        <v>2</v>
      </c>
      <c r="T1464" s="4">
        <v>0.2</v>
      </c>
      <c r="U1464" s="3">
        <v>43.995600000000003</v>
      </c>
      <c r="V1464" s="2">
        <f>salestable[[#This Row],[Sales]] * (1 - salestable[[#This Row],[Discount]])</f>
        <v>127.98720000000002</v>
      </c>
      <c r="W1464" s="2">
        <f>salestable[[#This Row],[Sales]] * salestable[[#This Row],[Discount]]</f>
        <v>31.996800000000004</v>
      </c>
      <c r="X1464">
        <f>YEAR(salestable[[#This Row],[Order Date]])</f>
        <v>2016</v>
      </c>
      <c r="Y1464" t="str">
        <f>TEXT(salestable[[#This Row],[Order Date]],"MMMM")</f>
        <v>August</v>
      </c>
      <c r="Z1464" t="str">
        <f>"Q"&amp;ROUNDUP(MONTH(salestable[[#This Row],[Order Date]])/3,0)</f>
        <v>Q3</v>
      </c>
      <c r="AA1464" t="str">
        <f>TEXT(salestable[[#This Row],[Order Date]], "ddd")</f>
        <v>Fri</v>
      </c>
    </row>
    <row r="1465" spans="1:27"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s="3">
        <v>6</v>
      </c>
      <c r="T1465" s="4">
        <v>0.3</v>
      </c>
      <c r="U1465" s="3">
        <v>-29.2776</v>
      </c>
      <c r="V1465" s="2">
        <f>salestable[[#This Row],[Sales]] * (1 - salestable[[#This Row],[Discount]])</f>
        <v>717.30119999999988</v>
      </c>
      <c r="W1465" s="2">
        <f>salestable[[#This Row],[Sales]] * salestable[[#This Row],[Discount]]</f>
        <v>307.41479999999996</v>
      </c>
      <c r="X1465">
        <f>YEAR(salestable[[#This Row],[Order Date]])</f>
        <v>2016</v>
      </c>
      <c r="Y1465" t="str">
        <f>TEXT(salestable[[#This Row],[Order Date]],"MMMM")</f>
        <v>August</v>
      </c>
      <c r="Z1465" t="str">
        <f>"Q"&amp;ROUNDUP(MONTH(salestable[[#This Row],[Order Date]])/3,0)</f>
        <v>Q3</v>
      </c>
      <c r="AA1465" t="str">
        <f>TEXT(salestable[[#This Row],[Order Date]], "ddd")</f>
        <v>Fri</v>
      </c>
    </row>
    <row r="1466" spans="1:27"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s="3">
        <v>2</v>
      </c>
      <c r="T1466" s="4">
        <v>0</v>
      </c>
      <c r="U1466" s="3">
        <v>1.8031999999999999</v>
      </c>
      <c r="V1466" s="2">
        <f>salestable[[#This Row],[Sales]] * (1 - salestable[[#This Row],[Discount]])</f>
        <v>3.68</v>
      </c>
      <c r="W1466" s="2">
        <f>salestable[[#This Row],[Sales]] * salestable[[#This Row],[Discount]]</f>
        <v>0</v>
      </c>
      <c r="X1466">
        <f>YEAR(salestable[[#This Row],[Order Date]])</f>
        <v>2016</v>
      </c>
      <c r="Y1466" t="str">
        <f>TEXT(salestable[[#This Row],[Order Date]],"MMMM")</f>
        <v>December</v>
      </c>
      <c r="Z1466" t="str">
        <f>"Q"&amp;ROUNDUP(MONTH(salestable[[#This Row],[Order Date]])/3,0)</f>
        <v>Q4</v>
      </c>
      <c r="AA1466" t="str">
        <f>TEXT(salestable[[#This Row],[Order Date]], "ddd")</f>
        <v>Fri</v>
      </c>
    </row>
    <row r="1467" spans="1:27"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s="3">
        <v>4</v>
      </c>
      <c r="T1467" s="4">
        <v>0.2</v>
      </c>
      <c r="U1467" s="3">
        <v>-3.0344000000000002</v>
      </c>
      <c r="V1467" s="2">
        <f>salestable[[#This Row],[Sales]] * (1 - salestable[[#This Row],[Discount]])</f>
        <v>97.100800000000007</v>
      </c>
      <c r="W1467" s="2">
        <f>salestable[[#This Row],[Sales]] * salestable[[#This Row],[Discount]]</f>
        <v>24.275200000000002</v>
      </c>
      <c r="X1467">
        <f>YEAR(salestable[[#This Row],[Order Date]])</f>
        <v>2014</v>
      </c>
      <c r="Y1467" t="str">
        <f>TEXT(salestable[[#This Row],[Order Date]],"MMMM")</f>
        <v>August</v>
      </c>
      <c r="Z1467" t="str">
        <f>"Q"&amp;ROUNDUP(MONTH(salestable[[#This Row],[Order Date]])/3,0)</f>
        <v>Q3</v>
      </c>
      <c r="AA1467" t="str">
        <f>TEXT(salestable[[#This Row],[Order Date]], "ddd")</f>
        <v>Fri</v>
      </c>
    </row>
    <row r="1468" spans="1:27"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s="3">
        <v>3</v>
      </c>
      <c r="T1468" s="4">
        <v>0.2</v>
      </c>
      <c r="U1468" s="3">
        <v>-10.7973</v>
      </c>
      <c r="V1468" s="2">
        <f>salestable[[#This Row],[Sales]] * (1 - salestable[[#This Row],[Discount]])</f>
        <v>76.780799999999999</v>
      </c>
      <c r="W1468" s="2">
        <f>salestable[[#This Row],[Sales]] * salestable[[#This Row],[Discount]]</f>
        <v>19.1952</v>
      </c>
      <c r="X1468">
        <f>YEAR(salestable[[#This Row],[Order Date]])</f>
        <v>2014</v>
      </c>
      <c r="Y1468" t="str">
        <f>TEXT(salestable[[#This Row],[Order Date]],"MMMM")</f>
        <v>August</v>
      </c>
      <c r="Z1468" t="str">
        <f>"Q"&amp;ROUNDUP(MONTH(salestable[[#This Row],[Order Date]])/3,0)</f>
        <v>Q3</v>
      </c>
      <c r="AA1468" t="str">
        <f>TEXT(salestable[[#This Row],[Order Date]], "ddd")</f>
        <v>Fri</v>
      </c>
    </row>
    <row r="1469" spans="1:27"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s="3">
        <v>4</v>
      </c>
      <c r="T1469" s="4">
        <v>0.2</v>
      </c>
      <c r="U1469" s="3">
        <v>31.995999999999999</v>
      </c>
      <c r="V1469" s="2">
        <f>salestable[[#This Row],[Sales]] * (1 - salestable[[#This Row],[Discount]])</f>
        <v>204.77440000000001</v>
      </c>
      <c r="W1469" s="2">
        <f>salestable[[#This Row],[Sales]] * salestable[[#This Row],[Discount]]</f>
        <v>51.193600000000004</v>
      </c>
      <c r="X1469">
        <f>YEAR(salestable[[#This Row],[Order Date]])</f>
        <v>2015</v>
      </c>
      <c r="Y1469" t="str">
        <f>TEXT(salestable[[#This Row],[Order Date]],"MMMM")</f>
        <v>May</v>
      </c>
      <c r="Z1469" t="str">
        <f>"Q"&amp;ROUNDUP(MONTH(salestable[[#This Row],[Order Date]])/3,0)</f>
        <v>Q2</v>
      </c>
      <c r="AA1469" t="str">
        <f>TEXT(salestable[[#This Row],[Order Date]], "ddd")</f>
        <v>Sat</v>
      </c>
    </row>
    <row r="1470" spans="1:27"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s="3">
        <v>3</v>
      </c>
      <c r="T1470" s="4">
        <v>0</v>
      </c>
      <c r="U1470" s="3">
        <v>226.96440000000001</v>
      </c>
      <c r="V1470" s="2">
        <f>salestable[[#This Row],[Sales]] * (1 - salestable[[#This Row],[Discount]])</f>
        <v>872.94</v>
      </c>
      <c r="W1470" s="2">
        <f>salestable[[#This Row],[Sales]] * salestable[[#This Row],[Discount]]</f>
        <v>0</v>
      </c>
      <c r="X1470">
        <f>YEAR(salestable[[#This Row],[Order Date]])</f>
        <v>2017</v>
      </c>
      <c r="Y1470" t="str">
        <f>TEXT(salestable[[#This Row],[Order Date]],"MMMM")</f>
        <v>December</v>
      </c>
      <c r="Z1470" t="str">
        <f>"Q"&amp;ROUNDUP(MONTH(salestable[[#This Row],[Order Date]])/3,0)</f>
        <v>Q4</v>
      </c>
      <c r="AA1470" t="str">
        <f>TEXT(salestable[[#This Row],[Order Date]], "ddd")</f>
        <v>Sat</v>
      </c>
    </row>
    <row r="1471" spans="1:27"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s="3">
        <v>2</v>
      </c>
      <c r="T1471" s="4">
        <v>0</v>
      </c>
      <c r="U1471" s="3">
        <v>19.523800000000001</v>
      </c>
      <c r="V1471" s="2">
        <f>salestable[[#This Row],[Sales]] * (1 - salestable[[#This Row],[Discount]])</f>
        <v>41.54</v>
      </c>
      <c r="W1471" s="2">
        <f>salestable[[#This Row],[Sales]] * salestable[[#This Row],[Discount]]</f>
        <v>0</v>
      </c>
      <c r="X1471">
        <f>YEAR(salestable[[#This Row],[Order Date]])</f>
        <v>2017</v>
      </c>
      <c r="Y1471" t="str">
        <f>TEXT(salestable[[#This Row],[Order Date]],"MMMM")</f>
        <v>December</v>
      </c>
      <c r="Z1471" t="str">
        <f>"Q"&amp;ROUNDUP(MONTH(salestable[[#This Row],[Order Date]])/3,0)</f>
        <v>Q4</v>
      </c>
      <c r="AA1471" t="str">
        <f>TEXT(salestable[[#This Row],[Order Date]], "ddd")</f>
        <v>Sat</v>
      </c>
    </row>
    <row r="1472" spans="1:27"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s="3">
        <v>2</v>
      </c>
      <c r="T1472" s="4">
        <v>0</v>
      </c>
      <c r="U1472" s="3">
        <v>6.2207999999999997</v>
      </c>
      <c r="V1472" s="2">
        <f>salestable[[#This Row],[Sales]] * (1 - salestable[[#This Row],[Discount]])</f>
        <v>12.96</v>
      </c>
      <c r="W1472" s="2">
        <f>salestable[[#This Row],[Sales]] * salestable[[#This Row],[Discount]]</f>
        <v>0</v>
      </c>
      <c r="X1472">
        <f>YEAR(salestable[[#This Row],[Order Date]])</f>
        <v>2017</v>
      </c>
      <c r="Y1472" t="str">
        <f>TEXT(salestable[[#This Row],[Order Date]],"MMMM")</f>
        <v>December</v>
      </c>
      <c r="Z1472" t="str">
        <f>"Q"&amp;ROUNDUP(MONTH(salestable[[#This Row],[Order Date]])/3,0)</f>
        <v>Q4</v>
      </c>
      <c r="AA1472" t="str">
        <f>TEXT(salestable[[#This Row],[Order Date]], "ddd")</f>
        <v>Sat</v>
      </c>
    </row>
    <row r="1473" spans="1:27"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s="3">
        <v>2</v>
      </c>
      <c r="T1473" s="4">
        <v>0.2</v>
      </c>
      <c r="U1473" s="3">
        <v>0.59919999999999995</v>
      </c>
      <c r="V1473" s="2">
        <f>salestable[[#This Row],[Sales]] * (1 - salestable[[#This Row],[Discount]])</f>
        <v>5.4784000000000006</v>
      </c>
      <c r="W1473" s="2">
        <f>salestable[[#This Row],[Sales]] * salestable[[#This Row],[Discount]]</f>
        <v>1.3696000000000002</v>
      </c>
      <c r="X1473">
        <f>YEAR(salestable[[#This Row],[Order Date]])</f>
        <v>2015</v>
      </c>
      <c r="Y1473" t="str">
        <f>TEXT(salestable[[#This Row],[Order Date]],"MMMM")</f>
        <v>September</v>
      </c>
      <c r="Z1473" t="str">
        <f>"Q"&amp;ROUNDUP(MONTH(salestable[[#This Row],[Order Date]])/3,0)</f>
        <v>Q3</v>
      </c>
      <c r="AA1473" t="str">
        <f>TEXT(salestable[[#This Row],[Order Date]], "ddd")</f>
        <v>Thu</v>
      </c>
    </row>
    <row r="1474" spans="1:27"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s="3">
        <v>3</v>
      </c>
      <c r="T1474" s="4">
        <v>0</v>
      </c>
      <c r="U1474" s="3">
        <v>4.0749000000000004</v>
      </c>
      <c r="V1474" s="2">
        <f>salestable[[#This Row],[Sales]] * (1 - salestable[[#This Row],[Discount]])</f>
        <v>8.67</v>
      </c>
      <c r="W1474" s="2">
        <f>salestable[[#This Row],[Sales]] * salestable[[#This Row],[Discount]]</f>
        <v>0</v>
      </c>
      <c r="X1474">
        <f>YEAR(salestable[[#This Row],[Order Date]])</f>
        <v>2017</v>
      </c>
      <c r="Y1474" t="str">
        <f>TEXT(salestable[[#This Row],[Order Date]],"MMMM")</f>
        <v>July</v>
      </c>
      <c r="Z1474" t="str">
        <f>"Q"&amp;ROUNDUP(MONTH(salestable[[#This Row],[Order Date]])/3,0)</f>
        <v>Q3</v>
      </c>
      <c r="AA1474" t="str">
        <f>TEXT(salestable[[#This Row],[Order Date]], "ddd")</f>
        <v>Tue</v>
      </c>
    </row>
    <row r="1475" spans="1:27"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s="3">
        <v>4</v>
      </c>
      <c r="T1475" s="4">
        <v>0.6</v>
      </c>
      <c r="U1475" s="3">
        <v>-4.0128000000000004</v>
      </c>
      <c r="V1475" s="2">
        <f>salestable[[#This Row],[Sales]] * (1 - salestable[[#This Row],[Discount]])</f>
        <v>2.6752000000000002</v>
      </c>
      <c r="W1475" s="2">
        <f>salestable[[#This Row],[Sales]] * salestable[[#This Row],[Discount]]</f>
        <v>4.0127999999999995</v>
      </c>
      <c r="X1475">
        <f>YEAR(salestable[[#This Row],[Order Date]])</f>
        <v>2015</v>
      </c>
      <c r="Y1475" t="str">
        <f>TEXT(salestable[[#This Row],[Order Date]],"MMMM")</f>
        <v>December</v>
      </c>
      <c r="Z1475" t="str">
        <f>"Q"&amp;ROUNDUP(MONTH(salestable[[#This Row],[Order Date]])/3,0)</f>
        <v>Q4</v>
      </c>
      <c r="AA1475" t="str">
        <f>TEXT(salestable[[#This Row],[Order Date]], "ddd")</f>
        <v>Tue</v>
      </c>
    </row>
    <row r="1476" spans="1:27"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s="3">
        <v>6</v>
      </c>
      <c r="T1476" s="4">
        <v>0</v>
      </c>
      <c r="U1476" s="3">
        <v>5.0111999999999997</v>
      </c>
      <c r="V1476" s="2">
        <f>salestable[[#This Row],[Sales]] * (1 - salestable[[#This Row],[Discount]])</f>
        <v>17.28</v>
      </c>
      <c r="W1476" s="2">
        <f>salestable[[#This Row],[Sales]] * salestable[[#This Row],[Discount]]</f>
        <v>0</v>
      </c>
      <c r="X1476">
        <f>YEAR(salestable[[#This Row],[Order Date]])</f>
        <v>2016</v>
      </c>
      <c r="Y1476" t="str">
        <f>TEXT(salestable[[#This Row],[Order Date]],"MMMM")</f>
        <v>November</v>
      </c>
      <c r="Z1476" t="str">
        <f>"Q"&amp;ROUNDUP(MONTH(salestable[[#This Row],[Order Date]])/3,0)</f>
        <v>Q4</v>
      </c>
      <c r="AA1476" t="str">
        <f>TEXT(salestable[[#This Row],[Order Date]], "ddd")</f>
        <v>Sat</v>
      </c>
    </row>
    <row r="1477" spans="1:27"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s="3">
        <v>3</v>
      </c>
      <c r="T1477" s="4">
        <v>0.2</v>
      </c>
      <c r="U1477" s="3">
        <v>6.4206000000000003</v>
      </c>
      <c r="V1477" s="2">
        <f>salestable[[#This Row],[Sales]] * (1 - salestable[[#This Row],[Discount]])</f>
        <v>14.169600000000001</v>
      </c>
      <c r="W1477" s="2">
        <f>salestable[[#This Row],[Sales]] * salestable[[#This Row],[Discount]]</f>
        <v>3.5424000000000002</v>
      </c>
      <c r="X1477">
        <f>YEAR(salestable[[#This Row],[Order Date]])</f>
        <v>2016</v>
      </c>
      <c r="Y1477" t="str">
        <f>TEXT(salestable[[#This Row],[Order Date]],"MMMM")</f>
        <v>November</v>
      </c>
      <c r="Z1477" t="str">
        <f>"Q"&amp;ROUNDUP(MONTH(salestable[[#This Row],[Order Date]])/3,0)</f>
        <v>Q4</v>
      </c>
      <c r="AA1477" t="str">
        <f>TEXT(salestable[[#This Row],[Order Date]], "ddd")</f>
        <v>Sat</v>
      </c>
    </row>
    <row r="1478" spans="1:27"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s="3">
        <v>7</v>
      </c>
      <c r="T1478" s="4">
        <v>0</v>
      </c>
      <c r="U1478" s="3">
        <v>13.2986</v>
      </c>
      <c r="V1478" s="2">
        <f>salestable[[#This Row],[Sales]] * (1 - salestable[[#This Row],[Discount]])</f>
        <v>28.91</v>
      </c>
      <c r="W1478" s="2">
        <f>salestable[[#This Row],[Sales]] * salestable[[#This Row],[Discount]]</f>
        <v>0</v>
      </c>
      <c r="X1478">
        <f>YEAR(salestable[[#This Row],[Order Date]])</f>
        <v>2017</v>
      </c>
      <c r="Y1478" t="str">
        <f>TEXT(salestable[[#This Row],[Order Date]],"MMMM")</f>
        <v>March</v>
      </c>
      <c r="Z1478" t="str">
        <f>"Q"&amp;ROUNDUP(MONTH(salestable[[#This Row],[Order Date]])/3,0)</f>
        <v>Q1</v>
      </c>
      <c r="AA1478" t="str">
        <f>TEXT(salestable[[#This Row],[Order Date]], "ddd")</f>
        <v>Sun</v>
      </c>
    </row>
    <row r="1479" spans="1:27"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s="3">
        <v>7</v>
      </c>
      <c r="T1479" s="4">
        <v>0.2</v>
      </c>
      <c r="U1479" s="3">
        <v>5.8653000000000004</v>
      </c>
      <c r="V1479" s="2">
        <f>salestable[[#This Row],[Sales]] * (1 - salestable[[#This Row],[Discount]])</f>
        <v>41.708800000000004</v>
      </c>
      <c r="W1479" s="2">
        <f>salestable[[#This Row],[Sales]] * salestable[[#This Row],[Discount]]</f>
        <v>10.427200000000001</v>
      </c>
      <c r="X1479">
        <f>YEAR(salestable[[#This Row],[Order Date]])</f>
        <v>2016</v>
      </c>
      <c r="Y1479" t="str">
        <f>TEXT(salestable[[#This Row],[Order Date]],"MMMM")</f>
        <v>November</v>
      </c>
      <c r="Z1479" t="str">
        <f>"Q"&amp;ROUNDUP(MONTH(salestable[[#This Row],[Order Date]])/3,0)</f>
        <v>Q4</v>
      </c>
      <c r="AA1479" t="str">
        <f>TEXT(salestable[[#This Row],[Order Date]], "ddd")</f>
        <v>Sun</v>
      </c>
    </row>
    <row r="1480" spans="1:27"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s="3">
        <v>4</v>
      </c>
      <c r="T1480" s="4">
        <v>0.2</v>
      </c>
      <c r="U1480" s="3">
        <v>2.3976000000000002</v>
      </c>
      <c r="V1480" s="2">
        <f>salestable[[#This Row],[Sales]] * (1 - salestable[[#This Row],[Discount]])</f>
        <v>25.574400000000001</v>
      </c>
      <c r="W1480" s="2">
        <f>salestable[[#This Row],[Sales]] * salestable[[#This Row],[Discount]]</f>
        <v>6.3936000000000002</v>
      </c>
      <c r="X1480">
        <f>YEAR(salestable[[#This Row],[Order Date]])</f>
        <v>2017</v>
      </c>
      <c r="Y1480" t="str">
        <f>TEXT(salestable[[#This Row],[Order Date]],"MMMM")</f>
        <v>November</v>
      </c>
      <c r="Z1480" t="str">
        <f>"Q"&amp;ROUNDUP(MONTH(salestable[[#This Row],[Order Date]])/3,0)</f>
        <v>Q4</v>
      </c>
      <c r="AA1480" t="str">
        <f>TEXT(salestable[[#This Row],[Order Date]], "ddd")</f>
        <v>Sun</v>
      </c>
    </row>
    <row r="1481" spans="1:27"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s="3">
        <v>4</v>
      </c>
      <c r="T1481" s="4">
        <v>0</v>
      </c>
      <c r="U1481" s="3">
        <v>12.441599999999999</v>
      </c>
      <c r="V1481" s="2">
        <f>salestable[[#This Row],[Sales]] * (1 - salestable[[#This Row],[Discount]])</f>
        <v>25.92</v>
      </c>
      <c r="W1481" s="2">
        <f>salestable[[#This Row],[Sales]] * salestable[[#This Row],[Discount]]</f>
        <v>0</v>
      </c>
      <c r="X1481">
        <f>YEAR(salestable[[#This Row],[Order Date]])</f>
        <v>2016</v>
      </c>
      <c r="Y1481" t="str">
        <f>TEXT(salestable[[#This Row],[Order Date]],"MMMM")</f>
        <v>December</v>
      </c>
      <c r="Z1481" t="str">
        <f>"Q"&amp;ROUNDUP(MONTH(salestable[[#This Row],[Order Date]])/3,0)</f>
        <v>Q4</v>
      </c>
      <c r="AA1481" t="str">
        <f>TEXT(salestable[[#This Row],[Order Date]], "ddd")</f>
        <v>Fri</v>
      </c>
    </row>
    <row r="1482" spans="1:27"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s="3">
        <v>7</v>
      </c>
      <c r="T1482" s="4">
        <v>0</v>
      </c>
      <c r="U1482" s="3">
        <v>19.825399999999998</v>
      </c>
      <c r="V1482" s="2">
        <f>salestable[[#This Row],[Sales]] * (1 - salestable[[#This Row],[Discount]])</f>
        <v>40.46</v>
      </c>
      <c r="W1482" s="2">
        <f>salestable[[#This Row],[Sales]] * salestable[[#This Row],[Discount]]</f>
        <v>0</v>
      </c>
      <c r="X1482">
        <f>YEAR(salestable[[#This Row],[Order Date]])</f>
        <v>2016</v>
      </c>
      <c r="Y1482" t="str">
        <f>TEXT(salestable[[#This Row],[Order Date]],"MMMM")</f>
        <v>December</v>
      </c>
      <c r="Z1482" t="str">
        <f>"Q"&amp;ROUNDUP(MONTH(salestable[[#This Row],[Order Date]])/3,0)</f>
        <v>Q4</v>
      </c>
      <c r="AA1482" t="str">
        <f>TEXT(salestable[[#This Row],[Order Date]], "ddd")</f>
        <v>Fri</v>
      </c>
    </row>
    <row r="1483" spans="1:27"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s="3">
        <v>3</v>
      </c>
      <c r="T1483" s="4">
        <v>0</v>
      </c>
      <c r="U1483" s="3">
        <v>8.8062000000000005</v>
      </c>
      <c r="V1483" s="2">
        <f>salestable[[#This Row],[Sales]] * (1 - salestable[[#This Row],[Discount]])</f>
        <v>33.869999999999997</v>
      </c>
      <c r="W1483" s="2">
        <f>salestable[[#This Row],[Sales]] * salestable[[#This Row],[Discount]]</f>
        <v>0</v>
      </c>
      <c r="X1483">
        <f>YEAR(salestable[[#This Row],[Order Date]])</f>
        <v>2016</v>
      </c>
      <c r="Y1483" t="str">
        <f>TEXT(salestable[[#This Row],[Order Date]],"MMMM")</f>
        <v>December</v>
      </c>
      <c r="Z1483" t="str">
        <f>"Q"&amp;ROUNDUP(MONTH(salestable[[#This Row],[Order Date]])/3,0)</f>
        <v>Q4</v>
      </c>
      <c r="AA1483" t="str">
        <f>TEXT(salestable[[#This Row],[Order Date]], "ddd")</f>
        <v>Fri</v>
      </c>
    </row>
    <row r="1484" spans="1:27"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s="3">
        <v>2</v>
      </c>
      <c r="T1484" s="4">
        <v>0.2</v>
      </c>
      <c r="U1484" s="3">
        <v>1.7023999999999999</v>
      </c>
      <c r="V1484" s="2">
        <f>salestable[[#This Row],[Sales]] * (1 - salestable[[#This Row],[Discount]])</f>
        <v>7.7824</v>
      </c>
      <c r="W1484" s="2">
        <f>salestable[[#This Row],[Sales]] * salestable[[#This Row],[Discount]]</f>
        <v>1.9456</v>
      </c>
      <c r="X1484">
        <f>YEAR(salestable[[#This Row],[Order Date]])</f>
        <v>2017</v>
      </c>
      <c r="Y1484" t="str">
        <f>TEXT(salestable[[#This Row],[Order Date]],"MMMM")</f>
        <v>August</v>
      </c>
      <c r="Z1484" t="str">
        <f>"Q"&amp;ROUNDUP(MONTH(salestable[[#This Row],[Order Date]])/3,0)</f>
        <v>Q3</v>
      </c>
      <c r="AA1484" t="str">
        <f>TEXT(salestable[[#This Row],[Order Date]], "ddd")</f>
        <v>Fri</v>
      </c>
    </row>
    <row r="1485" spans="1:27"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s="3">
        <v>1</v>
      </c>
      <c r="T1485" s="4">
        <v>0.2</v>
      </c>
      <c r="U1485" s="3">
        <v>1.07</v>
      </c>
      <c r="V1485" s="2">
        <f>salestable[[#This Row],[Sales]] * (1 - salestable[[#This Row],[Discount]])</f>
        <v>2.7392000000000003</v>
      </c>
      <c r="W1485" s="2">
        <f>salestable[[#This Row],[Sales]] * salestable[[#This Row],[Discount]]</f>
        <v>0.68480000000000008</v>
      </c>
      <c r="X1485">
        <f>YEAR(salestable[[#This Row],[Order Date]])</f>
        <v>2017</v>
      </c>
      <c r="Y1485" t="str">
        <f>TEXT(salestable[[#This Row],[Order Date]],"MMMM")</f>
        <v>August</v>
      </c>
      <c r="Z1485" t="str">
        <f>"Q"&amp;ROUNDUP(MONTH(salestable[[#This Row],[Order Date]])/3,0)</f>
        <v>Q3</v>
      </c>
      <c r="AA1485" t="str">
        <f>TEXT(salestable[[#This Row],[Order Date]], "ddd")</f>
        <v>Fri</v>
      </c>
    </row>
    <row r="1486" spans="1:27"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s="3">
        <v>3</v>
      </c>
      <c r="T1486" s="4">
        <v>0</v>
      </c>
      <c r="U1486" s="3">
        <v>30.09</v>
      </c>
      <c r="V1486" s="2">
        <f>salestable[[#This Row],[Sales]] * (1 - salestable[[#This Row],[Discount]])</f>
        <v>177</v>
      </c>
      <c r="W1486" s="2">
        <f>salestable[[#This Row],[Sales]] * salestable[[#This Row],[Discount]]</f>
        <v>0</v>
      </c>
      <c r="X1486">
        <f>YEAR(salestable[[#This Row],[Order Date]])</f>
        <v>2016</v>
      </c>
      <c r="Y1486" t="str">
        <f>TEXT(salestable[[#This Row],[Order Date]],"MMMM")</f>
        <v>October</v>
      </c>
      <c r="Z1486" t="str">
        <f>"Q"&amp;ROUNDUP(MONTH(salestable[[#This Row],[Order Date]])/3,0)</f>
        <v>Q4</v>
      </c>
      <c r="AA1486" t="str">
        <f>TEXT(salestable[[#This Row],[Order Date]], "ddd")</f>
        <v>Fri</v>
      </c>
    </row>
    <row r="1487" spans="1:27"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s="3">
        <v>2</v>
      </c>
      <c r="T1487" s="4">
        <v>0</v>
      </c>
      <c r="U1487" s="3">
        <v>1.3160000000000001</v>
      </c>
      <c r="V1487" s="2">
        <f>salestable[[#This Row],[Sales]] * (1 - salestable[[#This Row],[Discount]])</f>
        <v>3.76</v>
      </c>
      <c r="W1487" s="2">
        <f>salestable[[#This Row],[Sales]] * salestable[[#This Row],[Discount]]</f>
        <v>0</v>
      </c>
      <c r="X1487">
        <f>YEAR(salestable[[#This Row],[Order Date]])</f>
        <v>2014</v>
      </c>
      <c r="Y1487" t="str">
        <f>TEXT(salestable[[#This Row],[Order Date]],"MMMM")</f>
        <v>November</v>
      </c>
      <c r="Z1487" t="str">
        <f>"Q"&amp;ROUNDUP(MONTH(salestable[[#This Row],[Order Date]])/3,0)</f>
        <v>Q4</v>
      </c>
      <c r="AA1487" t="str">
        <f>TEXT(salestable[[#This Row],[Order Date]], "ddd")</f>
        <v>Thu</v>
      </c>
    </row>
    <row r="1488" spans="1:27"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s="3">
        <v>7</v>
      </c>
      <c r="T1488" s="4">
        <v>0.2</v>
      </c>
      <c r="U1488" s="3">
        <v>106.1242</v>
      </c>
      <c r="V1488" s="2">
        <f>salestable[[#This Row],[Sales]] * (1 - salestable[[#This Row],[Discount]])</f>
        <v>970.27840000000003</v>
      </c>
      <c r="W1488" s="2">
        <f>salestable[[#This Row],[Sales]] * salestable[[#This Row],[Discount]]</f>
        <v>242.56960000000001</v>
      </c>
      <c r="X1488">
        <f>YEAR(salestable[[#This Row],[Order Date]])</f>
        <v>2015</v>
      </c>
      <c r="Y1488" t="str">
        <f>TEXT(salestable[[#This Row],[Order Date]],"MMMM")</f>
        <v>November</v>
      </c>
      <c r="Z1488" t="str">
        <f>"Q"&amp;ROUNDUP(MONTH(salestable[[#This Row],[Order Date]])/3,0)</f>
        <v>Q4</v>
      </c>
      <c r="AA1488" t="str">
        <f>TEXT(salestable[[#This Row],[Order Date]], "ddd")</f>
        <v>Tue</v>
      </c>
    </row>
    <row r="1489" spans="1:27"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s="3">
        <v>3</v>
      </c>
      <c r="T1489" s="4">
        <v>0</v>
      </c>
      <c r="U1489" s="3">
        <v>37.787399999999998</v>
      </c>
      <c r="V1489" s="2">
        <f>salestable[[#This Row],[Sales]] * (1 - salestable[[#This Row],[Discount]])</f>
        <v>89.97</v>
      </c>
      <c r="W1489" s="2">
        <f>salestable[[#This Row],[Sales]] * salestable[[#This Row],[Discount]]</f>
        <v>0</v>
      </c>
      <c r="X1489">
        <f>YEAR(salestable[[#This Row],[Order Date]])</f>
        <v>2015</v>
      </c>
      <c r="Y1489" t="str">
        <f>TEXT(salestable[[#This Row],[Order Date]],"MMMM")</f>
        <v>November</v>
      </c>
      <c r="Z1489" t="str">
        <f>"Q"&amp;ROUNDUP(MONTH(salestable[[#This Row],[Order Date]])/3,0)</f>
        <v>Q4</v>
      </c>
      <c r="AA1489" t="str">
        <f>TEXT(salestable[[#This Row],[Order Date]], "ddd")</f>
        <v>Tue</v>
      </c>
    </row>
    <row r="1490" spans="1:27"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s="3">
        <v>3</v>
      </c>
      <c r="T1490" s="4">
        <v>0</v>
      </c>
      <c r="U1490" s="3">
        <v>16.614000000000001</v>
      </c>
      <c r="V1490" s="2">
        <f>salestable[[#This Row],[Sales]] * (1 - salestable[[#This Row],[Discount]])</f>
        <v>42.6</v>
      </c>
      <c r="W1490" s="2">
        <f>salestable[[#This Row],[Sales]] * salestable[[#This Row],[Discount]]</f>
        <v>0</v>
      </c>
      <c r="X1490">
        <f>YEAR(salestable[[#This Row],[Order Date]])</f>
        <v>2015</v>
      </c>
      <c r="Y1490" t="str">
        <f>TEXT(salestable[[#This Row],[Order Date]],"MMMM")</f>
        <v>November</v>
      </c>
      <c r="Z1490" t="str">
        <f>"Q"&amp;ROUNDUP(MONTH(salestable[[#This Row],[Order Date]])/3,0)</f>
        <v>Q4</v>
      </c>
      <c r="AA1490" t="str">
        <f>TEXT(salestable[[#This Row],[Order Date]], "ddd")</f>
        <v>Tue</v>
      </c>
    </row>
    <row r="1491" spans="1:27"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s="3">
        <v>2</v>
      </c>
      <c r="T1491" s="4">
        <v>0.2</v>
      </c>
      <c r="U1491" s="3">
        <v>1.764</v>
      </c>
      <c r="V1491" s="2">
        <f>salestable[[#This Row],[Sales]] * (1 - salestable[[#This Row],[Discount]])</f>
        <v>4.032</v>
      </c>
      <c r="W1491" s="2">
        <f>salestable[[#This Row],[Sales]] * salestable[[#This Row],[Discount]]</f>
        <v>1.008</v>
      </c>
      <c r="X1491">
        <f>YEAR(salestable[[#This Row],[Order Date]])</f>
        <v>2014</v>
      </c>
      <c r="Y1491" t="str">
        <f>TEXT(salestable[[#This Row],[Order Date]],"MMMM")</f>
        <v>November</v>
      </c>
      <c r="Z1491" t="str">
        <f>"Q"&amp;ROUNDUP(MONTH(salestable[[#This Row],[Order Date]])/3,0)</f>
        <v>Q4</v>
      </c>
      <c r="AA1491" t="str">
        <f>TEXT(salestable[[#This Row],[Order Date]], "ddd")</f>
        <v>Sat</v>
      </c>
    </row>
    <row r="1492" spans="1:27"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s="3">
        <v>4</v>
      </c>
      <c r="T1492" s="4">
        <v>0</v>
      </c>
      <c r="U1492" s="3">
        <v>28.332000000000001</v>
      </c>
      <c r="V1492" s="2">
        <f>salestable[[#This Row],[Sales]] * (1 - salestable[[#This Row],[Discount]])</f>
        <v>62.96</v>
      </c>
      <c r="W1492" s="2">
        <f>salestable[[#This Row],[Sales]] * salestable[[#This Row],[Discount]]</f>
        <v>0</v>
      </c>
      <c r="X1492">
        <f>YEAR(salestable[[#This Row],[Order Date]])</f>
        <v>2017</v>
      </c>
      <c r="Y1492" t="str">
        <f>TEXT(salestable[[#This Row],[Order Date]],"MMMM")</f>
        <v>April</v>
      </c>
      <c r="Z1492" t="str">
        <f>"Q"&amp;ROUNDUP(MONTH(salestable[[#This Row],[Order Date]])/3,0)</f>
        <v>Q2</v>
      </c>
      <c r="AA1492" t="str">
        <f>TEXT(salestable[[#This Row],[Order Date]], "ddd")</f>
        <v>Sun</v>
      </c>
    </row>
    <row r="1493" spans="1:27"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s="3">
        <v>1</v>
      </c>
      <c r="T1493" s="4">
        <v>0</v>
      </c>
      <c r="U1493" s="3">
        <v>2.8812000000000002</v>
      </c>
      <c r="V1493" s="2">
        <f>salestable[[#This Row],[Sales]] * (1 - salestable[[#This Row],[Discount]])</f>
        <v>5.88</v>
      </c>
      <c r="W1493" s="2">
        <f>salestable[[#This Row],[Sales]] * salestable[[#This Row],[Discount]]</f>
        <v>0</v>
      </c>
      <c r="X1493">
        <f>YEAR(salestable[[#This Row],[Order Date]])</f>
        <v>2017</v>
      </c>
      <c r="Y1493" t="str">
        <f>TEXT(salestable[[#This Row],[Order Date]],"MMMM")</f>
        <v>November</v>
      </c>
      <c r="Z1493" t="str">
        <f>"Q"&amp;ROUNDUP(MONTH(salestable[[#This Row],[Order Date]])/3,0)</f>
        <v>Q4</v>
      </c>
      <c r="AA1493" t="str">
        <f>TEXT(salestable[[#This Row],[Order Date]], "ddd")</f>
        <v>Fri</v>
      </c>
    </row>
    <row r="1494" spans="1:27"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s="3">
        <v>6</v>
      </c>
      <c r="T1494" s="4">
        <v>0.1</v>
      </c>
      <c r="U1494" s="3">
        <v>173.74080000000001</v>
      </c>
      <c r="V1494" s="2">
        <f>salestable[[#This Row],[Sales]] * (1 - salestable[[#This Row],[Discount]])</f>
        <v>879.56280000000004</v>
      </c>
      <c r="W1494" s="2">
        <f>salestable[[#This Row],[Sales]] * salestable[[#This Row],[Discount]]</f>
        <v>97.729200000000006</v>
      </c>
      <c r="X1494">
        <f>YEAR(salestable[[#This Row],[Order Date]])</f>
        <v>2017</v>
      </c>
      <c r="Y1494" t="str">
        <f>TEXT(salestable[[#This Row],[Order Date]],"MMMM")</f>
        <v>November</v>
      </c>
      <c r="Z1494" t="str">
        <f>"Q"&amp;ROUNDUP(MONTH(salestable[[#This Row],[Order Date]])/3,0)</f>
        <v>Q4</v>
      </c>
      <c r="AA1494" t="str">
        <f>TEXT(salestable[[#This Row],[Order Date]], "ddd")</f>
        <v>Fri</v>
      </c>
    </row>
    <row r="1495" spans="1:27"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s="3">
        <v>2</v>
      </c>
      <c r="T1495" s="4">
        <v>0</v>
      </c>
      <c r="U1495" s="3">
        <v>3.6631999999999998</v>
      </c>
      <c r="V1495" s="2">
        <f>salestable[[#This Row],[Sales]] * (1 - salestable[[#This Row],[Discount]])</f>
        <v>9.64</v>
      </c>
      <c r="W1495" s="2">
        <f>salestable[[#This Row],[Sales]] * salestable[[#This Row],[Discount]]</f>
        <v>0</v>
      </c>
      <c r="X1495">
        <f>YEAR(salestable[[#This Row],[Order Date]])</f>
        <v>2017</v>
      </c>
      <c r="Y1495" t="str">
        <f>TEXT(salestable[[#This Row],[Order Date]],"MMMM")</f>
        <v>October</v>
      </c>
      <c r="Z1495" t="str">
        <f>"Q"&amp;ROUNDUP(MONTH(salestable[[#This Row],[Order Date]])/3,0)</f>
        <v>Q4</v>
      </c>
      <c r="AA1495" t="str">
        <f>TEXT(salestable[[#This Row],[Order Date]], "ddd")</f>
        <v>Mon</v>
      </c>
    </row>
    <row r="1496" spans="1:27"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s="3">
        <v>3</v>
      </c>
      <c r="T1496" s="4">
        <v>0</v>
      </c>
      <c r="U1496" s="3">
        <v>11.214</v>
      </c>
      <c r="V1496" s="2">
        <f>salestable[[#This Row],[Sales]] * (1 - salestable[[#This Row],[Discount]])</f>
        <v>40.049999999999997</v>
      </c>
      <c r="W1496" s="2">
        <f>salestable[[#This Row],[Sales]] * salestable[[#This Row],[Discount]]</f>
        <v>0</v>
      </c>
      <c r="X1496">
        <f>YEAR(salestable[[#This Row],[Order Date]])</f>
        <v>2014</v>
      </c>
      <c r="Y1496" t="str">
        <f>TEXT(salestable[[#This Row],[Order Date]],"MMMM")</f>
        <v>December</v>
      </c>
      <c r="Z1496" t="str">
        <f>"Q"&amp;ROUNDUP(MONTH(salestable[[#This Row],[Order Date]])/3,0)</f>
        <v>Q4</v>
      </c>
      <c r="AA1496" t="str">
        <f>TEXT(salestable[[#This Row],[Order Date]], "ddd")</f>
        <v>Wed</v>
      </c>
    </row>
    <row r="1497" spans="1:27"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s="3">
        <v>7</v>
      </c>
      <c r="T1497" s="4">
        <v>0.2</v>
      </c>
      <c r="U1497" s="3">
        <v>3.1850000000000001</v>
      </c>
      <c r="V1497" s="2">
        <f>salestable[[#This Row],[Sales]] * (1 - salestable[[#This Row],[Discount]])</f>
        <v>8.1536000000000008</v>
      </c>
      <c r="W1497" s="2">
        <f>salestable[[#This Row],[Sales]] * salestable[[#This Row],[Discount]]</f>
        <v>2.0384000000000002</v>
      </c>
      <c r="X1497">
        <f>YEAR(salestable[[#This Row],[Order Date]])</f>
        <v>2017</v>
      </c>
      <c r="Y1497" t="str">
        <f>TEXT(salestable[[#This Row],[Order Date]],"MMMM")</f>
        <v>September</v>
      </c>
      <c r="Z1497" t="str">
        <f>"Q"&amp;ROUNDUP(MONTH(salestable[[#This Row],[Order Date]])/3,0)</f>
        <v>Q3</v>
      </c>
      <c r="AA1497" t="str">
        <f>TEXT(salestable[[#This Row],[Order Date]], "ddd")</f>
        <v>Mon</v>
      </c>
    </row>
    <row r="1498" spans="1:27"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s="3">
        <v>1</v>
      </c>
      <c r="T1498" s="4">
        <v>0.2</v>
      </c>
      <c r="U1498" s="3">
        <v>-0.20979999999999999</v>
      </c>
      <c r="V1498" s="2">
        <f>salestable[[#This Row],[Sales]] * (1 - salestable[[#This Row],[Discount]])</f>
        <v>13.427199999999999</v>
      </c>
      <c r="W1498" s="2">
        <f>salestable[[#This Row],[Sales]] * salestable[[#This Row],[Discount]]</f>
        <v>3.3567999999999998</v>
      </c>
      <c r="X1498">
        <f>YEAR(salestable[[#This Row],[Order Date]])</f>
        <v>2017</v>
      </c>
      <c r="Y1498" t="str">
        <f>TEXT(salestable[[#This Row],[Order Date]],"MMMM")</f>
        <v>September</v>
      </c>
      <c r="Z1498" t="str">
        <f>"Q"&amp;ROUNDUP(MONTH(salestable[[#This Row],[Order Date]])/3,0)</f>
        <v>Q3</v>
      </c>
      <c r="AA1498" t="str">
        <f>TEXT(salestable[[#This Row],[Order Date]], "ddd")</f>
        <v>Mon</v>
      </c>
    </row>
    <row r="1499" spans="1:27"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s="3">
        <v>5</v>
      </c>
      <c r="T1499" s="4">
        <v>0.2</v>
      </c>
      <c r="U1499" s="3">
        <v>3.7719999999999998</v>
      </c>
      <c r="V1499" s="2">
        <f>salestable[[#This Row],[Sales]] * (1 - salestable[[#This Row],[Discount]])</f>
        <v>10.496</v>
      </c>
      <c r="W1499" s="2">
        <f>salestable[[#This Row],[Sales]] * salestable[[#This Row],[Discount]]</f>
        <v>2.6240000000000001</v>
      </c>
      <c r="X1499">
        <f>YEAR(salestable[[#This Row],[Order Date]])</f>
        <v>2017</v>
      </c>
      <c r="Y1499" t="str">
        <f>TEXT(salestable[[#This Row],[Order Date]],"MMMM")</f>
        <v>September</v>
      </c>
      <c r="Z1499" t="str">
        <f>"Q"&amp;ROUNDUP(MONTH(salestable[[#This Row],[Order Date]])/3,0)</f>
        <v>Q3</v>
      </c>
      <c r="AA1499" t="str">
        <f>TEXT(salestable[[#This Row],[Order Date]], "ddd")</f>
        <v>Mon</v>
      </c>
    </row>
    <row r="1500" spans="1:27"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s="3">
        <v>5</v>
      </c>
      <c r="T1500" s="4">
        <v>0.2</v>
      </c>
      <c r="U1500" s="3">
        <v>6.5830000000000002</v>
      </c>
      <c r="V1500" s="2">
        <f>salestable[[#This Row],[Sales]] * (1 - salestable[[#This Row],[Discount]])</f>
        <v>14.528</v>
      </c>
      <c r="W1500" s="2">
        <f>salestable[[#This Row],[Sales]] * salestable[[#This Row],[Discount]]</f>
        <v>3.6320000000000001</v>
      </c>
      <c r="X1500">
        <f>YEAR(salestable[[#This Row],[Order Date]])</f>
        <v>2016</v>
      </c>
      <c r="Y1500" t="str">
        <f>TEXT(salestable[[#This Row],[Order Date]],"MMMM")</f>
        <v>October</v>
      </c>
      <c r="Z1500" t="str">
        <f>"Q"&amp;ROUNDUP(MONTH(salestable[[#This Row],[Order Date]])/3,0)</f>
        <v>Q4</v>
      </c>
      <c r="AA1500" t="str">
        <f>TEXT(salestable[[#This Row],[Order Date]], "ddd")</f>
        <v>Mon</v>
      </c>
    </row>
    <row r="1501" spans="1:27"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s="3">
        <v>3</v>
      </c>
      <c r="T1501" s="4">
        <v>0.2</v>
      </c>
      <c r="U1501" s="3">
        <v>5.8202999999999996</v>
      </c>
      <c r="V1501" s="2">
        <f>salestable[[#This Row],[Sales]] * (1 - salestable[[#This Row],[Discount]])</f>
        <v>12.844800000000001</v>
      </c>
      <c r="W1501" s="2">
        <f>salestable[[#This Row],[Sales]] * salestable[[#This Row],[Discount]]</f>
        <v>3.2112000000000003</v>
      </c>
      <c r="X1501">
        <f>YEAR(salestable[[#This Row],[Order Date]])</f>
        <v>2017</v>
      </c>
      <c r="Y1501" t="str">
        <f>TEXT(salestable[[#This Row],[Order Date]],"MMMM")</f>
        <v>November</v>
      </c>
      <c r="Z1501" t="str">
        <f>"Q"&amp;ROUNDUP(MONTH(salestable[[#This Row],[Order Date]])/3,0)</f>
        <v>Q4</v>
      </c>
      <c r="AA1501" t="str">
        <f>TEXT(salestable[[#This Row],[Order Date]], "ddd")</f>
        <v>Sun</v>
      </c>
    </row>
    <row r="1502" spans="1:27"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s="3">
        <v>9</v>
      </c>
      <c r="T1502" s="4">
        <v>0.2</v>
      </c>
      <c r="U1502" s="3">
        <v>69.704999999999998</v>
      </c>
      <c r="V1502" s="2">
        <f>salestable[[#This Row],[Sales]] * (1 - salestable[[#This Row],[Discount]])</f>
        <v>178.44480000000001</v>
      </c>
      <c r="W1502" s="2">
        <f>salestable[[#This Row],[Sales]] * salestable[[#This Row],[Discount]]</f>
        <v>44.611200000000004</v>
      </c>
      <c r="X1502">
        <f>YEAR(salestable[[#This Row],[Order Date]])</f>
        <v>2017</v>
      </c>
      <c r="Y1502" t="str">
        <f>TEXT(salestable[[#This Row],[Order Date]],"MMMM")</f>
        <v>November</v>
      </c>
      <c r="Z1502" t="str">
        <f>"Q"&amp;ROUNDUP(MONTH(salestable[[#This Row],[Order Date]])/3,0)</f>
        <v>Q4</v>
      </c>
      <c r="AA1502" t="str">
        <f>TEXT(salestable[[#This Row],[Order Date]], "ddd")</f>
        <v>Sun</v>
      </c>
    </row>
    <row r="1503" spans="1:27"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s="3">
        <v>3</v>
      </c>
      <c r="T1503" s="4">
        <v>0.2</v>
      </c>
      <c r="U1503" s="3">
        <v>-47.254199999999997</v>
      </c>
      <c r="V1503" s="2">
        <f>salestable[[#This Row],[Sales]] * (1 - salestable[[#This Row],[Discount]])</f>
        <v>432.03840000000002</v>
      </c>
      <c r="W1503" s="2">
        <f>salestable[[#This Row],[Sales]] * salestable[[#This Row],[Discount]]</f>
        <v>108.00960000000001</v>
      </c>
      <c r="X1503">
        <f>YEAR(salestable[[#This Row],[Order Date]])</f>
        <v>2017</v>
      </c>
      <c r="Y1503" t="str">
        <f>TEXT(salestable[[#This Row],[Order Date]],"MMMM")</f>
        <v>November</v>
      </c>
      <c r="Z1503" t="str">
        <f>"Q"&amp;ROUNDUP(MONTH(salestable[[#This Row],[Order Date]])/3,0)</f>
        <v>Q4</v>
      </c>
      <c r="AA1503" t="str">
        <f>TEXT(salestable[[#This Row],[Order Date]], "ddd")</f>
        <v>Sun</v>
      </c>
    </row>
    <row r="1504" spans="1:27"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s="3">
        <v>2</v>
      </c>
      <c r="T1504" s="4">
        <v>0.2</v>
      </c>
      <c r="U1504" s="3">
        <v>3.3519999999999999</v>
      </c>
      <c r="V1504" s="2">
        <f>salestable[[#This Row],[Sales]] * (1 - salestable[[#This Row],[Discount]])</f>
        <v>26.816000000000003</v>
      </c>
      <c r="W1504" s="2">
        <f>salestable[[#This Row],[Sales]] * salestable[[#This Row],[Discount]]</f>
        <v>6.7040000000000006</v>
      </c>
      <c r="X1504">
        <f>YEAR(salestable[[#This Row],[Order Date]])</f>
        <v>2016</v>
      </c>
      <c r="Y1504" t="str">
        <f>TEXT(salestable[[#This Row],[Order Date]],"MMMM")</f>
        <v>November</v>
      </c>
      <c r="Z1504" t="str">
        <f>"Q"&amp;ROUNDUP(MONTH(salestable[[#This Row],[Order Date]])/3,0)</f>
        <v>Q4</v>
      </c>
      <c r="AA1504" t="str">
        <f>TEXT(salestable[[#This Row],[Order Date]], "ddd")</f>
        <v>Thu</v>
      </c>
    </row>
    <row r="1505" spans="1:27"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s="3">
        <v>2</v>
      </c>
      <c r="T1505" s="4">
        <v>0</v>
      </c>
      <c r="U1505" s="3">
        <v>3.0813999999999999</v>
      </c>
      <c r="V1505" s="2">
        <f>salestable[[#This Row],[Sales]] * (1 - salestable[[#This Row],[Discount]])</f>
        <v>9.94</v>
      </c>
      <c r="W1505" s="2">
        <f>salestable[[#This Row],[Sales]] * salestable[[#This Row],[Discount]]</f>
        <v>0</v>
      </c>
      <c r="X1505">
        <f>YEAR(salestable[[#This Row],[Order Date]])</f>
        <v>2016</v>
      </c>
      <c r="Y1505" t="str">
        <f>TEXT(salestable[[#This Row],[Order Date]],"MMMM")</f>
        <v>November</v>
      </c>
      <c r="Z1505" t="str">
        <f>"Q"&amp;ROUNDUP(MONTH(salestable[[#This Row],[Order Date]])/3,0)</f>
        <v>Q4</v>
      </c>
      <c r="AA1505" t="str">
        <f>TEXT(salestable[[#This Row],[Order Date]], "ddd")</f>
        <v>Thu</v>
      </c>
    </row>
    <row r="1506" spans="1:27"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s="3">
        <v>4</v>
      </c>
      <c r="T1506" s="4">
        <v>0</v>
      </c>
      <c r="U1506" s="3">
        <v>3.36</v>
      </c>
      <c r="V1506" s="2">
        <f>salestable[[#This Row],[Sales]] * (1 - salestable[[#This Row],[Discount]])</f>
        <v>6.72</v>
      </c>
      <c r="W1506" s="2">
        <f>salestable[[#This Row],[Sales]] * salestable[[#This Row],[Discount]]</f>
        <v>0</v>
      </c>
      <c r="X1506">
        <f>YEAR(salestable[[#This Row],[Order Date]])</f>
        <v>2015</v>
      </c>
      <c r="Y1506" t="str">
        <f>TEXT(salestable[[#This Row],[Order Date]],"MMMM")</f>
        <v>August</v>
      </c>
      <c r="Z1506" t="str">
        <f>"Q"&amp;ROUNDUP(MONTH(salestable[[#This Row],[Order Date]])/3,0)</f>
        <v>Q3</v>
      </c>
      <c r="AA1506" t="str">
        <f>TEXT(salestable[[#This Row],[Order Date]], "ddd")</f>
        <v>Sat</v>
      </c>
    </row>
    <row r="1507" spans="1:27"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s="3">
        <v>6</v>
      </c>
      <c r="T1507" s="4">
        <v>0.2</v>
      </c>
      <c r="U1507" s="3">
        <v>-175.8708</v>
      </c>
      <c r="V1507" s="2">
        <f>salestable[[#This Row],[Sales]] * (1 - salestable[[#This Row],[Discount]])</f>
        <v>803.98080000000004</v>
      </c>
      <c r="W1507" s="2">
        <f>salestable[[#This Row],[Sales]] * salestable[[#This Row],[Discount]]</f>
        <v>200.99520000000001</v>
      </c>
      <c r="X1507">
        <f>YEAR(salestable[[#This Row],[Order Date]])</f>
        <v>2015</v>
      </c>
      <c r="Y1507" t="str">
        <f>TEXT(salestable[[#This Row],[Order Date]],"MMMM")</f>
        <v>August</v>
      </c>
      <c r="Z1507" t="str">
        <f>"Q"&amp;ROUNDUP(MONTH(salestable[[#This Row],[Order Date]])/3,0)</f>
        <v>Q3</v>
      </c>
      <c r="AA1507" t="str">
        <f>TEXT(salestable[[#This Row],[Order Date]], "ddd")</f>
        <v>Sat</v>
      </c>
    </row>
    <row r="1508" spans="1:27"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s="3">
        <v>3</v>
      </c>
      <c r="T1508" s="4">
        <v>0.2</v>
      </c>
      <c r="U1508" s="3">
        <v>5.5875000000000004</v>
      </c>
      <c r="V1508" s="2">
        <f>salestable[[#This Row],[Sales]] * (1 - salestable[[#This Row],[Discount]])</f>
        <v>14.304</v>
      </c>
      <c r="W1508" s="2">
        <f>salestable[[#This Row],[Sales]] * salestable[[#This Row],[Discount]]</f>
        <v>3.5760000000000001</v>
      </c>
      <c r="X1508">
        <f>YEAR(salestable[[#This Row],[Order Date]])</f>
        <v>2017</v>
      </c>
      <c r="Y1508" t="str">
        <f>TEXT(salestable[[#This Row],[Order Date]],"MMMM")</f>
        <v>December</v>
      </c>
      <c r="Z1508" t="str">
        <f>"Q"&amp;ROUNDUP(MONTH(salestable[[#This Row],[Order Date]])/3,0)</f>
        <v>Q4</v>
      </c>
      <c r="AA1508" t="str">
        <f>TEXT(salestable[[#This Row],[Order Date]], "ddd")</f>
        <v>Sun</v>
      </c>
    </row>
    <row r="1509" spans="1:27"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s="3">
        <v>4</v>
      </c>
      <c r="T1509" s="4">
        <v>0</v>
      </c>
      <c r="U1509" s="3">
        <v>190.08</v>
      </c>
      <c r="V1509" s="2">
        <f>salestable[[#This Row],[Sales]] * (1 - salestable[[#This Row],[Discount]])</f>
        <v>396</v>
      </c>
      <c r="W1509" s="2">
        <f>salestable[[#This Row],[Sales]] * salestable[[#This Row],[Discount]]</f>
        <v>0</v>
      </c>
      <c r="X1509">
        <f>YEAR(salestable[[#This Row],[Order Date]])</f>
        <v>2016</v>
      </c>
      <c r="Y1509" t="str">
        <f>TEXT(salestable[[#This Row],[Order Date]],"MMMM")</f>
        <v>September</v>
      </c>
      <c r="Z1509" t="str">
        <f>"Q"&amp;ROUNDUP(MONTH(salestable[[#This Row],[Order Date]])/3,0)</f>
        <v>Q3</v>
      </c>
      <c r="AA1509" t="str">
        <f>TEXT(salestable[[#This Row],[Order Date]], "ddd")</f>
        <v>Sat</v>
      </c>
    </row>
    <row r="1510" spans="1:27"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s="3">
        <v>3</v>
      </c>
      <c r="T1510" s="4">
        <v>0</v>
      </c>
      <c r="U1510" s="3">
        <v>15.525</v>
      </c>
      <c r="V1510" s="2">
        <f>salestable[[#This Row],[Sales]] * (1 - salestable[[#This Row],[Discount]])</f>
        <v>34.5</v>
      </c>
      <c r="W1510" s="2">
        <f>salestable[[#This Row],[Sales]] * salestable[[#This Row],[Discount]]</f>
        <v>0</v>
      </c>
      <c r="X1510">
        <f>YEAR(salestable[[#This Row],[Order Date]])</f>
        <v>2017</v>
      </c>
      <c r="Y1510" t="str">
        <f>TEXT(salestable[[#This Row],[Order Date]],"MMMM")</f>
        <v>December</v>
      </c>
      <c r="Z1510" t="str">
        <f>"Q"&amp;ROUNDUP(MONTH(salestable[[#This Row],[Order Date]])/3,0)</f>
        <v>Q4</v>
      </c>
      <c r="AA1510" t="str">
        <f>TEXT(salestable[[#This Row],[Order Date]], "ddd")</f>
        <v>Sun</v>
      </c>
    </row>
    <row r="1511" spans="1:27"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s="3">
        <v>2</v>
      </c>
      <c r="T1511" s="4">
        <v>0</v>
      </c>
      <c r="U1511" s="3">
        <v>3.0095999999999998</v>
      </c>
      <c r="V1511" s="2">
        <f>salestable[[#This Row],[Sales]] * (1 - salestable[[#This Row],[Discount]])</f>
        <v>8.36</v>
      </c>
      <c r="W1511" s="2">
        <f>salestable[[#This Row],[Sales]] * salestable[[#This Row],[Discount]]</f>
        <v>0</v>
      </c>
      <c r="X1511">
        <f>YEAR(salestable[[#This Row],[Order Date]])</f>
        <v>2017</v>
      </c>
      <c r="Y1511" t="str">
        <f>TEXT(salestable[[#This Row],[Order Date]],"MMMM")</f>
        <v>September</v>
      </c>
      <c r="Z1511" t="str">
        <f>"Q"&amp;ROUNDUP(MONTH(salestable[[#This Row],[Order Date]])/3,0)</f>
        <v>Q3</v>
      </c>
      <c r="AA1511" t="str">
        <f>TEXT(salestable[[#This Row],[Order Date]], "ddd")</f>
        <v>Tue</v>
      </c>
    </row>
    <row r="1512" spans="1:27"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s="3">
        <v>8</v>
      </c>
      <c r="T1512" s="4">
        <v>0</v>
      </c>
      <c r="U1512" s="3">
        <v>111.824</v>
      </c>
      <c r="V1512" s="2">
        <f>salestable[[#This Row],[Sales]] * (1 - salestable[[#This Row],[Discount]])</f>
        <v>385.6</v>
      </c>
      <c r="W1512" s="2">
        <f>salestable[[#This Row],[Sales]] * salestable[[#This Row],[Discount]]</f>
        <v>0</v>
      </c>
      <c r="X1512">
        <f>YEAR(salestable[[#This Row],[Order Date]])</f>
        <v>2017</v>
      </c>
      <c r="Y1512" t="str">
        <f>TEXT(salestable[[#This Row],[Order Date]],"MMMM")</f>
        <v>June</v>
      </c>
      <c r="Z1512" t="str">
        <f>"Q"&amp;ROUNDUP(MONTH(salestable[[#This Row],[Order Date]])/3,0)</f>
        <v>Q2</v>
      </c>
      <c r="AA1512" t="str">
        <f>TEXT(salestable[[#This Row],[Order Date]], "ddd")</f>
        <v>Sat</v>
      </c>
    </row>
    <row r="1513" spans="1:27"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s="3">
        <v>9</v>
      </c>
      <c r="T1513" s="4">
        <v>0</v>
      </c>
      <c r="U1513" s="3">
        <v>11.820600000000001</v>
      </c>
      <c r="V1513" s="2">
        <f>salestable[[#This Row],[Sales]] * (1 - salestable[[#This Row],[Discount]])</f>
        <v>35.82</v>
      </c>
      <c r="W1513" s="2">
        <f>salestable[[#This Row],[Sales]] * salestable[[#This Row],[Discount]]</f>
        <v>0</v>
      </c>
      <c r="X1513">
        <f>YEAR(salestable[[#This Row],[Order Date]])</f>
        <v>2017</v>
      </c>
      <c r="Y1513" t="str">
        <f>TEXT(salestable[[#This Row],[Order Date]],"MMMM")</f>
        <v>June</v>
      </c>
      <c r="Z1513" t="str">
        <f>"Q"&amp;ROUNDUP(MONTH(salestable[[#This Row],[Order Date]])/3,0)</f>
        <v>Q2</v>
      </c>
      <c r="AA1513" t="str">
        <f>TEXT(salestable[[#This Row],[Order Date]], "ddd")</f>
        <v>Sat</v>
      </c>
    </row>
    <row r="1514" spans="1:27"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s="3">
        <v>3</v>
      </c>
      <c r="T1514" s="4">
        <v>0.2</v>
      </c>
      <c r="U1514" s="3">
        <v>12.504</v>
      </c>
      <c r="V1514" s="2">
        <f>salestable[[#This Row],[Sales]] * (1 - salestable[[#This Row],[Discount]])</f>
        <v>160.05119999999999</v>
      </c>
      <c r="W1514" s="2">
        <f>salestable[[#This Row],[Sales]] * salestable[[#This Row],[Discount]]</f>
        <v>40.012799999999999</v>
      </c>
      <c r="X1514">
        <f>YEAR(salestable[[#This Row],[Order Date]])</f>
        <v>2017</v>
      </c>
      <c r="Y1514" t="str">
        <f>TEXT(salestable[[#This Row],[Order Date]],"MMMM")</f>
        <v>August</v>
      </c>
      <c r="Z1514" t="str">
        <f>"Q"&amp;ROUNDUP(MONTH(salestable[[#This Row],[Order Date]])/3,0)</f>
        <v>Q3</v>
      </c>
      <c r="AA1514" t="str">
        <f>TEXT(salestable[[#This Row],[Order Date]], "ddd")</f>
        <v>Fri</v>
      </c>
    </row>
    <row r="1515" spans="1:27"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s="3">
        <v>5</v>
      </c>
      <c r="T1515" s="4">
        <v>0.8</v>
      </c>
      <c r="U1515" s="3">
        <v>-33.139000000000003</v>
      </c>
      <c r="V1515" s="2">
        <f>salestable[[#This Row],[Sales]] * (1 - salestable[[#This Row],[Discount]])</f>
        <v>4.2759999999999989</v>
      </c>
      <c r="W1515" s="2">
        <f>salestable[[#This Row],[Sales]] * salestable[[#This Row],[Discount]]</f>
        <v>17.103999999999999</v>
      </c>
      <c r="X1515">
        <f>YEAR(salestable[[#This Row],[Order Date]])</f>
        <v>2017</v>
      </c>
      <c r="Y1515" t="str">
        <f>TEXT(salestable[[#This Row],[Order Date]],"MMMM")</f>
        <v>August</v>
      </c>
      <c r="Z1515" t="str">
        <f>"Q"&amp;ROUNDUP(MONTH(salestable[[#This Row],[Order Date]])/3,0)</f>
        <v>Q3</v>
      </c>
      <c r="AA1515" t="str">
        <f>TEXT(salestable[[#This Row],[Order Date]], "ddd")</f>
        <v>Fri</v>
      </c>
    </row>
    <row r="1516" spans="1:27"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s="3">
        <v>4</v>
      </c>
      <c r="T1516" s="4">
        <v>0.8</v>
      </c>
      <c r="U1516" s="3">
        <v>-11.4648</v>
      </c>
      <c r="V1516" s="2">
        <f>salestable[[#This Row],[Sales]] * (1 - salestable[[#This Row],[Discount]])</f>
        <v>1.3487999999999996</v>
      </c>
      <c r="W1516" s="2">
        <f>salestable[[#This Row],[Sales]] * salestable[[#This Row],[Discount]]</f>
        <v>5.3952</v>
      </c>
      <c r="X1516">
        <f>YEAR(salestable[[#This Row],[Order Date]])</f>
        <v>2017</v>
      </c>
      <c r="Y1516" t="str">
        <f>TEXT(salestable[[#This Row],[Order Date]],"MMMM")</f>
        <v>August</v>
      </c>
      <c r="Z1516" t="str">
        <f>"Q"&amp;ROUNDUP(MONTH(salestable[[#This Row],[Order Date]])/3,0)</f>
        <v>Q3</v>
      </c>
      <c r="AA1516" t="str">
        <f>TEXT(salestable[[#This Row],[Order Date]], "ddd")</f>
        <v>Fri</v>
      </c>
    </row>
    <row r="1517" spans="1:27"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s="3">
        <v>1</v>
      </c>
      <c r="T1517" s="4">
        <v>0.3</v>
      </c>
      <c r="U1517" s="3">
        <v>-9.0980000000000008</v>
      </c>
      <c r="V1517" s="2">
        <f>salestable[[#This Row],[Sales]] * (1 - salestable[[#This Row],[Discount]])</f>
        <v>44.580199999999998</v>
      </c>
      <c r="W1517" s="2">
        <f>salestable[[#This Row],[Sales]] * salestable[[#This Row],[Discount]]</f>
        <v>19.105799999999999</v>
      </c>
      <c r="X1517">
        <f>YEAR(salestable[[#This Row],[Order Date]])</f>
        <v>2017</v>
      </c>
      <c r="Y1517" t="str">
        <f>TEXT(salestable[[#This Row],[Order Date]],"MMMM")</f>
        <v>December</v>
      </c>
      <c r="Z1517" t="str">
        <f>"Q"&amp;ROUNDUP(MONTH(salestable[[#This Row],[Order Date]])/3,0)</f>
        <v>Q4</v>
      </c>
      <c r="AA1517" t="str">
        <f>TEXT(salestable[[#This Row],[Order Date]], "ddd")</f>
        <v>Mon</v>
      </c>
    </row>
    <row r="1518" spans="1:27"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s="3">
        <v>4</v>
      </c>
      <c r="T1518" s="4">
        <v>0</v>
      </c>
      <c r="U1518" s="3">
        <v>116.872</v>
      </c>
      <c r="V1518" s="2">
        <f>salestable[[#This Row],[Sales]] * (1 - salestable[[#This Row],[Discount]])</f>
        <v>1669.6</v>
      </c>
      <c r="W1518" s="2">
        <f>salestable[[#This Row],[Sales]] * salestable[[#This Row],[Discount]]</f>
        <v>0</v>
      </c>
      <c r="X1518">
        <f>YEAR(salestable[[#This Row],[Order Date]])</f>
        <v>2017</v>
      </c>
      <c r="Y1518" t="str">
        <f>TEXT(salestable[[#This Row],[Order Date]],"MMMM")</f>
        <v>December</v>
      </c>
      <c r="Z1518" t="str">
        <f>"Q"&amp;ROUNDUP(MONTH(salestable[[#This Row],[Order Date]])/3,0)</f>
        <v>Q4</v>
      </c>
      <c r="AA1518" t="str">
        <f>TEXT(salestable[[#This Row],[Order Date]], "ddd")</f>
        <v>Sun</v>
      </c>
    </row>
    <row r="1519" spans="1:27"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s="3">
        <v>2</v>
      </c>
      <c r="T1519" s="4">
        <v>0.2</v>
      </c>
      <c r="U1519" s="3">
        <v>27.248000000000001</v>
      </c>
      <c r="V1519" s="2">
        <f>salestable[[#This Row],[Sales]] * (1 - salestable[[#This Row],[Discount]])</f>
        <v>67.072000000000003</v>
      </c>
      <c r="W1519" s="2">
        <f>salestable[[#This Row],[Sales]] * salestable[[#This Row],[Discount]]</f>
        <v>16.768000000000001</v>
      </c>
      <c r="X1519">
        <f>YEAR(salestable[[#This Row],[Order Date]])</f>
        <v>2014</v>
      </c>
      <c r="Y1519" t="str">
        <f>TEXT(salestable[[#This Row],[Order Date]],"MMMM")</f>
        <v>February</v>
      </c>
      <c r="Z1519" t="str">
        <f>"Q"&amp;ROUNDUP(MONTH(salestable[[#This Row],[Order Date]])/3,0)</f>
        <v>Q1</v>
      </c>
      <c r="AA1519" t="str">
        <f>TEXT(salestable[[#This Row],[Order Date]], "ddd")</f>
        <v>Mon</v>
      </c>
    </row>
    <row r="1520" spans="1:27"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s="3">
        <v>3</v>
      </c>
      <c r="T1520" s="4">
        <v>0.2</v>
      </c>
      <c r="U1520" s="3">
        <v>4.3133999999999997</v>
      </c>
      <c r="V1520" s="2">
        <f>salestable[[#This Row],[Sales]] * (1 - salestable[[#This Row],[Discount]])</f>
        <v>10.617600000000001</v>
      </c>
      <c r="W1520" s="2">
        <f>salestable[[#This Row],[Sales]] * salestable[[#This Row],[Discount]]</f>
        <v>2.6544000000000003</v>
      </c>
      <c r="X1520">
        <f>YEAR(salestable[[#This Row],[Order Date]])</f>
        <v>2014</v>
      </c>
      <c r="Y1520" t="str">
        <f>TEXT(salestable[[#This Row],[Order Date]],"MMMM")</f>
        <v>February</v>
      </c>
      <c r="Z1520" t="str">
        <f>"Q"&amp;ROUNDUP(MONTH(salestable[[#This Row],[Order Date]])/3,0)</f>
        <v>Q1</v>
      </c>
      <c r="AA1520" t="str">
        <f>TEXT(salestable[[#This Row],[Order Date]], "ddd")</f>
        <v>Mon</v>
      </c>
    </row>
    <row r="1521" spans="1:27"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s="3">
        <v>7</v>
      </c>
      <c r="T1521" s="4">
        <v>0.2</v>
      </c>
      <c r="U1521" s="3">
        <v>7.7343000000000002</v>
      </c>
      <c r="V1521" s="2">
        <f>salestable[[#This Row],[Sales]] * (1 - salestable[[#This Row],[Discount]])</f>
        <v>17.0688</v>
      </c>
      <c r="W1521" s="2">
        <f>salestable[[#This Row],[Sales]] * salestable[[#This Row],[Discount]]</f>
        <v>4.2671999999999999</v>
      </c>
      <c r="X1521">
        <f>YEAR(salestable[[#This Row],[Order Date]])</f>
        <v>2017</v>
      </c>
      <c r="Y1521" t="str">
        <f>TEXT(salestable[[#This Row],[Order Date]],"MMMM")</f>
        <v>February</v>
      </c>
      <c r="Z1521" t="str">
        <f>"Q"&amp;ROUNDUP(MONTH(salestable[[#This Row],[Order Date]])/3,0)</f>
        <v>Q1</v>
      </c>
      <c r="AA1521" t="str">
        <f>TEXT(salestable[[#This Row],[Order Date]], "ddd")</f>
        <v>Sat</v>
      </c>
    </row>
    <row r="1522" spans="1:27"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s="3">
        <v>5</v>
      </c>
      <c r="T1522" s="4">
        <v>0.2</v>
      </c>
      <c r="U1522" s="3">
        <v>2.0649999999999999</v>
      </c>
      <c r="V1522" s="2">
        <f>salestable[[#This Row],[Sales]] * (1 - salestable[[#This Row],[Discount]])</f>
        <v>13.216000000000001</v>
      </c>
      <c r="W1522" s="2">
        <f>salestable[[#This Row],[Sales]] * salestable[[#This Row],[Discount]]</f>
        <v>3.3040000000000003</v>
      </c>
      <c r="X1522">
        <f>YEAR(salestable[[#This Row],[Order Date]])</f>
        <v>2017</v>
      </c>
      <c r="Y1522" t="str">
        <f>TEXT(salestable[[#This Row],[Order Date]],"MMMM")</f>
        <v>April</v>
      </c>
      <c r="Z1522" t="str">
        <f>"Q"&amp;ROUNDUP(MONTH(salestable[[#This Row],[Order Date]])/3,0)</f>
        <v>Q2</v>
      </c>
      <c r="AA1522" t="str">
        <f>TEXT(salestable[[#This Row],[Order Date]], "ddd")</f>
        <v>Sun</v>
      </c>
    </row>
    <row r="1523" spans="1:27"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s="3">
        <v>6</v>
      </c>
      <c r="T1523" s="4">
        <v>0.2</v>
      </c>
      <c r="U1523" s="3">
        <v>48.951599999999999</v>
      </c>
      <c r="V1523" s="2">
        <f>salestable[[#This Row],[Sales]] * (1 - salestable[[#This Row],[Discount]])</f>
        <v>164.8896</v>
      </c>
      <c r="W1523" s="2">
        <f>salestable[[#This Row],[Sales]] * salestable[[#This Row],[Discount]]</f>
        <v>41.2224</v>
      </c>
      <c r="X1523">
        <f>YEAR(salestable[[#This Row],[Order Date]])</f>
        <v>2015</v>
      </c>
      <c r="Y1523" t="str">
        <f>TEXT(salestable[[#This Row],[Order Date]],"MMMM")</f>
        <v>December</v>
      </c>
      <c r="Z1523" t="str">
        <f>"Q"&amp;ROUNDUP(MONTH(salestable[[#This Row],[Order Date]])/3,0)</f>
        <v>Q4</v>
      </c>
      <c r="AA1523" t="str">
        <f>TEXT(salestable[[#This Row],[Order Date]], "ddd")</f>
        <v>Sun</v>
      </c>
    </row>
    <row r="1524" spans="1:27"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s="3">
        <v>5</v>
      </c>
      <c r="T1524" s="4">
        <v>0.2</v>
      </c>
      <c r="U1524" s="3">
        <v>6.7229999999999999</v>
      </c>
      <c r="V1524" s="2">
        <f>salestable[[#This Row],[Sales]] * (1 - salestable[[#This Row],[Discount]])</f>
        <v>15.936000000000002</v>
      </c>
      <c r="W1524" s="2">
        <f>salestable[[#This Row],[Sales]] * salestable[[#This Row],[Discount]]</f>
        <v>3.9840000000000004</v>
      </c>
      <c r="X1524">
        <f>YEAR(salestable[[#This Row],[Order Date]])</f>
        <v>2015</v>
      </c>
      <c r="Y1524" t="str">
        <f>TEXT(salestable[[#This Row],[Order Date]],"MMMM")</f>
        <v>December</v>
      </c>
      <c r="Z1524" t="str">
        <f>"Q"&amp;ROUNDUP(MONTH(salestable[[#This Row],[Order Date]])/3,0)</f>
        <v>Q4</v>
      </c>
      <c r="AA1524" t="str">
        <f>TEXT(salestable[[#This Row],[Order Date]], "ddd")</f>
        <v>Sun</v>
      </c>
    </row>
    <row r="1525" spans="1:27"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s="3">
        <v>8</v>
      </c>
      <c r="T1525" s="4">
        <v>0.2</v>
      </c>
      <c r="U1525" s="3">
        <v>61.96</v>
      </c>
      <c r="V1525" s="2">
        <f>salestable[[#This Row],[Sales]] * (1 - salestable[[#This Row],[Discount]])</f>
        <v>158.61760000000001</v>
      </c>
      <c r="W1525" s="2">
        <f>salestable[[#This Row],[Sales]] * salestable[[#This Row],[Discount]]</f>
        <v>39.654400000000003</v>
      </c>
      <c r="X1525">
        <f>YEAR(salestable[[#This Row],[Order Date]])</f>
        <v>2015</v>
      </c>
      <c r="Y1525" t="str">
        <f>TEXT(salestable[[#This Row],[Order Date]],"MMMM")</f>
        <v>December</v>
      </c>
      <c r="Z1525" t="str">
        <f>"Q"&amp;ROUNDUP(MONTH(salestable[[#This Row],[Order Date]])/3,0)</f>
        <v>Q4</v>
      </c>
      <c r="AA1525" t="str">
        <f>TEXT(salestable[[#This Row],[Order Date]], "ddd")</f>
        <v>Sun</v>
      </c>
    </row>
    <row r="1526" spans="1:27"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s="3">
        <v>6</v>
      </c>
      <c r="T1526" s="4">
        <v>0.2</v>
      </c>
      <c r="U1526" s="3">
        <v>-58.687199999999997</v>
      </c>
      <c r="V1526" s="2">
        <f>salestable[[#This Row],[Sales]] * (1 - salestable[[#This Row],[Discount]])</f>
        <v>197.68320000000003</v>
      </c>
      <c r="W1526" s="2">
        <f>salestable[[#This Row],[Sales]] * salestable[[#This Row],[Discount]]</f>
        <v>49.420800000000007</v>
      </c>
      <c r="X1526">
        <f>YEAR(salestable[[#This Row],[Order Date]])</f>
        <v>2015</v>
      </c>
      <c r="Y1526" t="str">
        <f>TEXT(salestable[[#This Row],[Order Date]],"MMMM")</f>
        <v>December</v>
      </c>
      <c r="Z1526" t="str">
        <f>"Q"&amp;ROUNDUP(MONTH(salestable[[#This Row],[Order Date]])/3,0)</f>
        <v>Q4</v>
      </c>
      <c r="AA1526" t="str">
        <f>TEXT(salestable[[#This Row],[Order Date]], "ddd")</f>
        <v>Sun</v>
      </c>
    </row>
    <row r="1527" spans="1:27"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s="3">
        <v>6</v>
      </c>
      <c r="T1527" s="4">
        <v>0.2</v>
      </c>
      <c r="U1527" s="3">
        <v>9.7091999999999992</v>
      </c>
      <c r="V1527" s="2">
        <f>salestable[[#This Row],[Sales]] * (1 - salestable[[#This Row],[Discount]])</f>
        <v>69.043199999999999</v>
      </c>
      <c r="W1527" s="2">
        <f>salestable[[#This Row],[Sales]] * salestable[[#This Row],[Discount]]</f>
        <v>17.2608</v>
      </c>
      <c r="X1527">
        <f>YEAR(salestable[[#This Row],[Order Date]])</f>
        <v>2015</v>
      </c>
      <c r="Y1527" t="str">
        <f>TEXT(salestable[[#This Row],[Order Date]],"MMMM")</f>
        <v>December</v>
      </c>
      <c r="Z1527" t="str">
        <f>"Q"&amp;ROUNDUP(MONTH(salestable[[#This Row],[Order Date]])/3,0)</f>
        <v>Q4</v>
      </c>
      <c r="AA1527" t="str">
        <f>TEXT(salestable[[#This Row],[Order Date]], "ddd")</f>
        <v>Sun</v>
      </c>
    </row>
    <row r="1528" spans="1:27"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s="3">
        <v>2</v>
      </c>
      <c r="T1528" s="4">
        <v>0.2</v>
      </c>
      <c r="U1528" s="3">
        <v>0.36399999999999999</v>
      </c>
      <c r="V1528" s="2">
        <f>salestable[[#This Row],[Sales]] * (1 - salestable[[#This Row],[Discount]])</f>
        <v>3.3280000000000003</v>
      </c>
      <c r="W1528" s="2">
        <f>salestable[[#This Row],[Sales]] * salestable[[#This Row],[Discount]]</f>
        <v>0.83200000000000007</v>
      </c>
      <c r="X1528">
        <f>YEAR(salestable[[#This Row],[Order Date]])</f>
        <v>2016</v>
      </c>
      <c r="Y1528" t="str">
        <f>TEXT(salestable[[#This Row],[Order Date]],"MMMM")</f>
        <v>July</v>
      </c>
      <c r="Z1528" t="str">
        <f>"Q"&amp;ROUNDUP(MONTH(salestable[[#This Row],[Order Date]])/3,0)</f>
        <v>Q3</v>
      </c>
      <c r="AA1528" t="str">
        <f>TEXT(salestable[[#This Row],[Order Date]], "ddd")</f>
        <v>Fri</v>
      </c>
    </row>
    <row r="1529" spans="1:27"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s="3">
        <v>2</v>
      </c>
      <c r="T1529" s="4">
        <v>0.2</v>
      </c>
      <c r="U1529" s="3">
        <v>3.3488000000000002</v>
      </c>
      <c r="V1529" s="2">
        <f>salestable[[#This Row],[Sales]] * (1 - salestable[[#This Row],[Discount]])</f>
        <v>9.3184000000000005</v>
      </c>
      <c r="W1529" s="2">
        <f>salestable[[#This Row],[Sales]] * salestable[[#This Row],[Discount]]</f>
        <v>2.3296000000000001</v>
      </c>
      <c r="X1529">
        <f>YEAR(salestable[[#This Row],[Order Date]])</f>
        <v>2016</v>
      </c>
      <c r="Y1529" t="str">
        <f>TEXT(salestable[[#This Row],[Order Date]],"MMMM")</f>
        <v>July</v>
      </c>
      <c r="Z1529" t="str">
        <f>"Q"&amp;ROUNDUP(MONTH(salestable[[#This Row],[Order Date]])/3,0)</f>
        <v>Q3</v>
      </c>
      <c r="AA1529" t="str">
        <f>TEXT(salestable[[#This Row],[Order Date]], "ddd")</f>
        <v>Fri</v>
      </c>
    </row>
    <row r="1530" spans="1:27"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s="3">
        <v>7</v>
      </c>
      <c r="T1530" s="4">
        <v>0</v>
      </c>
      <c r="U1530" s="3">
        <v>0.52359999999999995</v>
      </c>
      <c r="V1530" s="2">
        <f>salestable[[#This Row],[Sales]] * (1 - salestable[[#This Row],[Discount]])</f>
        <v>26.18</v>
      </c>
      <c r="W1530" s="2">
        <f>salestable[[#This Row],[Sales]] * salestable[[#This Row],[Discount]]</f>
        <v>0</v>
      </c>
      <c r="X1530">
        <f>YEAR(salestable[[#This Row],[Order Date]])</f>
        <v>2015</v>
      </c>
      <c r="Y1530" t="str">
        <f>TEXT(salestable[[#This Row],[Order Date]],"MMMM")</f>
        <v>November</v>
      </c>
      <c r="Z1530" t="str">
        <f>"Q"&amp;ROUNDUP(MONTH(salestable[[#This Row],[Order Date]])/3,0)</f>
        <v>Q4</v>
      </c>
      <c r="AA1530" t="str">
        <f>TEXT(salestable[[#This Row],[Order Date]], "ddd")</f>
        <v>Sat</v>
      </c>
    </row>
    <row r="1531" spans="1:27"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s="3">
        <v>2</v>
      </c>
      <c r="T1531" s="4">
        <v>0</v>
      </c>
      <c r="U1531" s="3">
        <v>3.431</v>
      </c>
      <c r="V1531" s="2">
        <f>salestable[[#This Row],[Sales]] * (1 - salestable[[#This Row],[Discount]])</f>
        <v>7.3</v>
      </c>
      <c r="W1531" s="2">
        <f>salestable[[#This Row],[Sales]] * salestable[[#This Row],[Discount]]</f>
        <v>0</v>
      </c>
      <c r="X1531">
        <f>YEAR(salestable[[#This Row],[Order Date]])</f>
        <v>2015</v>
      </c>
      <c r="Y1531" t="str">
        <f>TEXT(salestable[[#This Row],[Order Date]],"MMMM")</f>
        <v>November</v>
      </c>
      <c r="Z1531" t="str">
        <f>"Q"&amp;ROUNDUP(MONTH(salestable[[#This Row],[Order Date]])/3,0)</f>
        <v>Q4</v>
      </c>
      <c r="AA1531" t="str">
        <f>TEXT(salestable[[#This Row],[Order Date]], "ddd")</f>
        <v>Sat</v>
      </c>
    </row>
    <row r="1532" spans="1:27"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s="3">
        <v>3</v>
      </c>
      <c r="T1532" s="4">
        <v>0.2</v>
      </c>
      <c r="U1532" s="3">
        <v>23.234999999999999</v>
      </c>
      <c r="V1532" s="2">
        <f>salestable[[#This Row],[Sales]] * (1 - salestable[[#This Row],[Discount]])</f>
        <v>59.481600000000007</v>
      </c>
      <c r="W1532" s="2">
        <f>salestable[[#This Row],[Sales]] * salestable[[#This Row],[Discount]]</f>
        <v>14.870400000000002</v>
      </c>
      <c r="X1532">
        <f>YEAR(salestable[[#This Row],[Order Date]])</f>
        <v>2015</v>
      </c>
      <c r="Y1532" t="str">
        <f>TEXT(salestable[[#This Row],[Order Date]],"MMMM")</f>
        <v>March</v>
      </c>
      <c r="Z1532" t="str">
        <f>"Q"&amp;ROUNDUP(MONTH(salestable[[#This Row],[Order Date]])/3,0)</f>
        <v>Q1</v>
      </c>
      <c r="AA1532" t="str">
        <f>TEXT(salestable[[#This Row],[Order Date]], "ddd")</f>
        <v>Thu</v>
      </c>
    </row>
    <row r="1533" spans="1:27"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s="3">
        <v>1</v>
      </c>
      <c r="T1533" s="4">
        <v>0.2</v>
      </c>
      <c r="U1533" s="3">
        <v>0.80579999999999996</v>
      </c>
      <c r="V1533" s="2">
        <f>salestable[[#This Row],[Sales]] * (1 - salestable[[#This Row],[Discount]])</f>
        <v>8.5952000000000002</v>
      </c>
      <c r="W1533" s="2">
        <f>salestable[[#This Row],[Sales]] * salestable[[#This Row],[Discount]]</f>
        <v>2.1488</v>
      </c>
      <c r="X1533">
        <f>YEAR(salestable[[#This Row],[Order Date]])</f>
        <v>2017</v>
      </c>
      <c r="Y1533" t="str">
        <f>TEXT(salestable[[#This Row],[Order Date]],"MMMM")</f>
        <v>August</v>
      </c>
      <c r="Z1533" t="str">
        <f>"Q"&amp;ROUNDUP(MONTH(salestable[[#This Row],[Order Date]])/3,0)</f>
        <v>Q3</v>
      </c>
      <c r="AA1533" t="str">
        <f>TEXT(salestable[[#This Row],[Order Date]], "ddd")</f>
        <v>Thu</v>
      </c>
    </row>
    <row r="1534" spans="1:27"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s="3">
        <v>3</v>
      </c>
      <c r="T1534" s="4">
        <v>0.2</v>
      </c>
      <c r="U1534" s="3">
        <v>2.7222</v>
      </c>
      <c r="V1534" s="2">
        <f>salestable[[#This Row],[Sales]] * (1 - salestable[[#This Row],[Discount]])</f>
        <v>6.7008000000000001</v>
      </c>
      <c r="W1534" s="2">
        <f>salestable[[#This Row],[Sales]] * salestable[[#This Row],[Discount]]</f>
        <v>1.6752</v>
      </c>
      <c r="X1534">
        <f>YEAR(salestable[[#This Row],[Order Date]])</f>
        <v>2017</v>
      </c>
      <c r="Y1534" t="str">
        <f>TEXT(salestable[[#This Row],[Order Date]],"MMMM")</f>
        <v>August</v>
      </c>
      <c r="Z1534" t="str">
        <f>"Q"&amp;ROUNDUP(MONTH(salestable[[#This Row],[Order Date]])/3,0)</f>
        <v>Q3</v>
      </c>
      <c r="AA1534" t="str">
        <f>TEXT(salestable[[#This Row],[Order Date]], "ddd")</f>
        <v>Thu</v>
      </c>
    </row>
    <row r="1535" spans="1:27"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s="3">
        <v>6</v>
      </c>
      <c r="T1535" s="4">
        <v>0</v>
      </c>
      <c r="U1535" s="3">
        <v>0</v>
      </c>
      <c r="V1535" s="2">
        <f>salestable[[#This Row],[Sales]] * (1 - salestable[[#This Row],[Discount]])</f>
        <v>212.88</v>
      </c>
      <c r="W1535" s="2">
        <f>salestable[[#This Row],[Sales]] * salestable[[#This Row],[Discount]]</f>
        <v>0</v>
      </c>
      <c r="X1535">
        <f>YEAR(salestable[[#This Row],[Order Date]])</f>
        <v>2016</v>
      </c>
      <c r="Y1535" t="str">
        <f>TEXT(salestable[[#This Row],[Order Date]],"MMMM")</f>
        <v>December</v>
      </c>
      <c r="Z1535" t="str">
        <f>"Q"&amp;ROUNDUP(MONTH(salestable[[#This Row],[Order Date]])/3,0)</f>
        <v>Q4</v>
      </c>
      <c r="AA1535" t="str">
        <f>TEXT(salestable[[#This Row],[Order Date]], "ddd")</f>
        <v>Sun</v>
      </c>
    </row>
    <row r="1536" spans="1:27"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s="3">
        <v>2</v>
      </c>
      <c r="T1536" s="4">
        <v>0.15</v>
      </c>
      <c r="U1536" s="3">
        <v>16.7986</v>
      </c>
      <c r="V1536" s="2">
        <f>salestable[[#This Row],[Sales]] * (1 - salestable[[#This Row],[Discount]])</f>
        <v>173.38554999999999</v>
      </c>
      <c r="W1536" s="2">
        <f>salestable[[#This Row],[Sales]] * salestable[[#This Row],[Discount]]</f>
        <v>30.597449999999998</v>
      </c>
      <c r="X1536">
        <f>YEAR(salestable[[#This Row],[Order Date]])</f>
        <v>2017</v>
      </c>
      <c r="Y1536" t="str">
        <f>TEXT(salestable[[#This Row],[Order Date]],"MMMM")</f>
        <v>February</v>
      </c>
      <c r="Z1536" t="str">
        <f>"Q"&amp;ROUNDUP(MONTH(salestable[[#This Row],[Order Date]])/3,0)</f>
        <v>Q1</v>
      </c>
      <c r="AA1536" t="str">
        <f>TEXT(salestable[[#This Row],[Order Date]], "ddd")</f>
        <v>Fri</v>
      </c>
    </row>
    <row r="1537" spans="1:27"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s="3">
        <v>3</v>
      </c>
      <c r="T1537" s="4">
        <v>0</v>
      </c>
      <c r="U1537" s="3">
        <v>0.40739999999999998</v>
      </c>
      <c r="V1537" s="2">
        <f>salestable[[#This Row],[Sales]] * (1 - salestable[[#This Row],[Discount]])</f>
        <v>40.74</v>
      </c>
      <c r="W1537" s="2">
        <f>salestable[[#This Row],[Sales]] * salestable[[#This Row],[Discount]]</f>
        <v>0</v>
      </c>
      <c r="X1537">
        <f>YEAR(salestable[[#This Row],[Order Date]])</f>
        <v>2016</v>
      </c>
      <c r="Y1537" t="str">
        <f>TEXT(salestable[[#This Row],[Order Date]],"MMMM")</f>
        <v>October</v>
      </c>
      <c r="Z1537" t="str">
        <f>"Q"&amp;ROUNDUP(MONTH(salestable[[#This Row],[Order Date]])/3,0)</f>
        <v>Q4</v>
      </c>
      <c r="AA1537" t="str">
        <f>TEXT(salestable[[#This Row],[Order Date]], "ddd")</f>
        <v>Sat</v>
      </c>
    </row>
    <row r="1538" spans="1:27"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s="3">
        <v>3</v>
      </c>
      <c r="T1538" s="4">
        <v>0</v>
      </c>
      <c r="U1538" s="3">
        <v>3.0341999999999998</v>
      </c>
      <c r="V1538" s="2">
        <f>salestable[[#This Row],[Sales]] * (1 - salestable[[#This Row],[Discount]])</f>
        <v>11.67</v>
      </c>
      <c r="W1538" s="2">
        <f>salestable[[#This Row],[Sales]] * salestable[[#This Row],[Discount]]</f>
        <v>0</v>
      </c>
      <c r="X1538">
        <f>YEAR(salestable[[#This Row],[Order Date]])</f>
        <v>2016</v>
      </c>
      <c r="Y1538" t="str">
        <f>TEXT(salestable[[#This Row],[Order Date]],"MMMM")</f>
        <v>October</v>
      </c>
      <c r="Z1538" t="str">
        <f>"Q"&amp;ROUNDUP(MONTH(salestable[[#This Row],[Order Date]])/3,0)</f>
        <v>Q4</v>
      </c>
      <c r="AA1538" t="str">
        <f>TEXT(salestable[[#This Row],[Order Date]], "ddd")</f>
        <v>Sat</v>
      </c>
    </row>
    <row r="1539" spans="1:27"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s="3">
        <v>1</v>
      </c>
      <c r="T1539" s="4">
        <v>0</v>
      </c>
      <c r="U1539" s="3">
        <v>11.597099999999999</v>
      </c>
      <c r="V1539" s="2">
        <f>salestable[[#This Row],[Sales]] * (1 - salestable[[#This Row],[Discount]])</f>
        <v>39.99</v>
      </c>
      <c r="W1539" s="2">
        <f>salestable[[#This Row],[Sales]] * salestable[[#This Row],[Discount]]</f>
        <v>0</v>
      </c>
      <c r="X1539">
        <f>YEAR(salestable[[#This Row],[Order Date]])</f>
        <v>2017</v>
      </c>
      <c r="Y1539" t="str">
        <f>TEXT(salestable[[#This Row],[Order Date]],"MMMM")</f>
        <v>September</v>
      </c>
      <c r="Z1539" t="str">
        <f>"Q"&amp;ROUNDUP(MONTH(salestable[[#This Row],[Order Date]])/3,0)</f>
        <v>Q3</v>
      </c>
      <c r="AA1539" t="str">
        <f>TEXT(salestable[[#This Row],[Order Date]], "ddd")</f>
        <v>Fri</v>
      </c>
    </row>
    <row r="1540" spans="1:27"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s="3">
        <v>2</v>
      </c>
      <c r="T1540" s="4">
        <v>0</v>
      </c>
      <c r="U1540" s="3">
        <v>6.5119999999999996</v>
      </c>
      <c r="V1540" s="2">
        <f>salestable[[#This Row],[Sales]] * (1 - salestable[[#This Row],[Discount]])</f>
        <v>16.28</v>
      </c>
      <c r="W1540" s="2">
        <f>salestable[[#This Row],[Sales]] * salestable[[#This Row],[Discount]]</f>
        <v>0</v>
      </c>
      <c r="X1540">
        <f>YEAR(salestable[[#This Row],[Order Date]])</f>
        <v>2017</v>
      </c>
      <c r="Y1540" t="str">
        <f>TEXT(salestable[[#This Row],[Order Date]],"MMMM")</f>
        <v>September</v>
      </c>
      <c r="Z1540" t="str">
        <f>"Q"&amp;ROUNDUP(MONTH(salestable[[#This Row],[Order Date]])/3,0)</f>
        <v>Q3</v>
      </c>
      <c r="AA1540" t="str">
        <f>TEXT(salestable[[#This Row],[Order Date]], "ddd")</f>
        <v>Fri</v>
      </c>
    </row>
    <row r="1541" spans="1:27"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s="3">
        <v>3</v>
      </c>
      <c r="T1541" s="4">
        <v>0</v>
      </c>
      <c r="U1541" s="3">
        <v>203.56440000000001</v>
      </c>
      <c r="V1541" s="2">
        <f>salestable[[#This Row],[Sales]] * (1 - salestable[[#This Row],[Discount]])</f>
        <v>782.94</v>
      </c>
      <c r="W1541" s="2">
        <f>salestable[[#This Row],[Sales]] * salestable[[#This Row],[Discount]]</f>
        <v>0</v>
      </c>
      <c r="X1541">
        <f>YEAR(salestable[[#This Row],[Order Date]])</f>
        <v>2017</v>
      </c>
      <c r="Y1541" t="str">
        <f>TEXT(salestable[[#This Row],[Order Date]],"MMMM")</f>
        <v>September</v>
      </c>
      <c r="Z1541" t="str">
        <f>"Q"&amp;ROUNDUP(MONTH(salestable[[#This Row],[Order Date]])/3,0)</f>
        <v>Q3</v>
      </c>
      <c r="AA1541" t="str">
        <f>TEXT(salestable[[#This Row],[Order Date]], "ddd")</f>
        <v>Fri</v>
      </c>
    </row>
    <row r="1542" spans="1:27"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s="3">
        <v>7</v>
      </c>
      <c r="T1542" s="4">
        <v>0</v>
      </c>
      <c r="U1542" s="3">
        <v>116.3904</v>
      </c>
      <c r="V1542" s="2">
        <f>salestable[[#This Row],[Sales]] * (1 - salestable[[#This Row],[Discount]])</f>
        <v>242.48</v>
      </c>
      <c r="W1542" s="2">
        <f>salestable[[#This Row],[Sales]] * salestable[[#This Row],[Discount]]</f>
        <v>0</v>
      </c>
      <c r="X1542">
        <f>YEAR(salestable[[#This Row],[Order Date]])</f>
        <v>2017</v>
      </c>
      <c r="Y1542" t="str">
        <f>TEXT(salestable[[#This Row],[Order Date]],"MMMM")</f>
        <v>September</v>
      </c>
      <c r="Z1542" t="str">
        <f>"Q"&amp;ROUNDUP(MONTH(salestable[[#This Row],[Order Date]])/3,0)</f>
        <v>Q3</v>
      </c>
      <c r="AA1542" t="str">
        <f>TEXT(salestable[[#This Row],[Order Date]], "ddd")</f>
        <v>Fri</v>
      </c>
    </row>
    <row r="1543" spans="1:27"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s="3">
        <v>5</v>
      </c>
      <c r="T1543" s="4">
        <v>0.2</v>
      </c>
      <c r="U1543" s="3">
        <v>2.2879999999999998</v>
      </c>
      <c r="V1543" s="2">
        <f>salestable[[#This Row],[Sales]] * (1 - salestable[[#This Row],[Discount]])</f>
        <v>6.6560000000000006</v>
      </c>
      <c r="W1543" s="2">
        <f>salestable[[#This Row],[Sales]] * salestable[[#This Row],[Discount]]</f>
        <v>1.6640000000000001</v>
      </c>
      <c r="X1543">
        <f>YEAR(salestable[[#This Row],[Order Date]])</f>
        <v>2014</v>
      </c>
      <c r="Y1543" t="str">
        <f>TEXT(salestable[[#This Row],[Order Date]],"MMMM")</f>
        <v>March</v>
      </c>
      <c r="Z1543" t="str">
        <f>"Q"&amp;ROUNDUP(MONTH(salestable[[#This Row],[Order Date]])/3,0)</f>
        <v>Q1</v>
      </c>
      <c r="AA1543" t="str">
        <f>TEXT(salestable[[#This Row],[Order Date]], "ddd")</f>
        <v>Tue</v>
      </c>
    </row>
    <row r="1544" spans="1:27"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s="3">
        <v>6</v>
      </c>
      <c r="T1544" s="4">
        <v>0.2</v>
      </c>
      <c r="U1544" s="3">
        <v>1.7003999999999999</v>
      </c>
      <c r="V1544" s="2">
        <f>salestable[[#This Row],[Sales]] * (1 - salestable[[#This Row],[Discount]])</f>
        <v>8.3712</v>
      </c>
      <c r="W1544" s="2">
        <f>salestable[[#This Row],[Sales]] * salestable[[#This Row],[Discount]]</f>
        <v>2.0928</v>
      </c>
      <c r="X1544">
        <f>YEAR(salestable[[#This Row],[Order Date]])</f>
        <v>2014</v>
      </c>
      <c r="Y1544" t="str">
        <f>TEXT(salestable[[#This Row],[Order Date]],"MMMM")</f>
        <v>March</v>
      </c>
      <c r="Z1544" t="str">
        <f>"Q"&amp;ROUNDUP(MONTH(salestable[[#This Row],[Order Date]])/3,0)</f>
        <v>Q1</v>
      </c>
      <c r="AA1544" t="str">
        <f>TEXT(salestable[[#This Row],[Order Date]], "ddd")</f>
        <v>Tue</v>
      </c>
    </row>
    <row r="1545" spans="1:27"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s="3">
        <v>3</v>
      </c>
      <c r="T1545" s="4">
        <v>0.2</v>
      </c>
      <c r="U1545" s="3">
        <v>29.0136</v>
      </c>
      <c r="V1545" s="2">
        <f>salestable[[#This Row],[Sales]] * (1 - salestable[[#This Row],[Discount]])</f>
        <v>66.316800000000001</v>
      </c>
      <c r="W1545" s="2">
        <f>salestable[[#This Row],[Sales]] * salestable[[#This Row],[Discount]]</f>
        <v>16.5792</v>
      </c>
      <c r="X1545">
        <f>YEAR(salestable[[#This Row],[Order Date]])</f>
        <v>2014</v>
      </c>
      <c r="Y1545" t="str">
        <f>TEXT(salestable[[#This Row],[Order Date]],"MMMM")</f>
        <v>February</v>
      </c>
      <c r="Z1545" t="str">
        <f>"Q"&amp;ROUNDUP(MONTH(salestable[[#This Row],[Order Date]])/3,0)</f>
        <v>Q1</v>
      </c>
      <c r="AA1545" t="str">
        <f>TEXT(salestable[[#This Row],[Order Date]], "ddd")</f>
        <v>Tue</v>
      </c>
    </row>
    <row r="1546" spans="1:27"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s="3">
        <v>4</v>
      </c>
      <c r="T1546" s="4">
        <v>0</v>
      </c>
      <c r="U1546" s="3">
        <v>16.0928</v>
      </c>
      <c r="V1546" s="2">
        <f>salestable[[#This Row],[Sales]] * (1 - salestable[[#This Row],[Discount]])</f>
        <v>34.24</v>
      </c>
      <c r="W1546" s="2">
        <f>salestable[[#This Row],[Sales]] * salestable[[#This Row],[Discount]]</f>
        <v>0</v>
      </c>
      <c r="X1546">
        <f>YEAR(salestable[[#This Row],[Order Date]])</f>
        <v>2014</v>
      </c>
      <c r="Y1546" t="str">
        <f>TEXT(salestable[[#This Row],[Order Date]],"MMMM")</f>
        <v>February</v>
      </c>
      <c r="Z1546" t="str">
        <f>"Q"&amp;ROUNDUP(MONTH(salestable[[#This Row],[Order Date]])/3,0)</f>
        <v>Q1</v>
      </c>
      <c r="AA1546" t="str">
        <f>TEXT(salestable[[#This Row],[Order Date]], "ddd")</f>
        <v>Tue</v>
      </c>
    </row>
    <row r="1547" spans="1:27"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s="3">
        <v>7</v>
      </c>
      <c r="T1547" s="4">
        <v>0.2</v>
      </c>
      <c r="U1547" s="3">
        <v>196.68600000000001</v>
      </c>
      <c r="V1547" s="2">
        <f>salestable[[#This Row],[Sales]] * (1 - salestable[[#This Row],[Discount]])</f>
        <v>1258.7904000000001</v>
      </c>
      <c r="W1547" s="2">
        <f>salestable[[#This Row],[Sales]] * salestable[[#This Row],[Discount]]</f>
        <v>314.69760000000002</v>
      </c>
      <c r="X1547">
        <f>YEAR(salestable[[#This Row],[Order Date]])</f>
        <v>2014</v>
      </c>
      <c r="Y1547" t="str">
        <f>TEXT(salestable[[#This Row],[Order Date]],"MMMM")</f>
        <v>December</v>
      </c>
      <c r="Z1547" t="str">
        <f>"Q"&amp;ROUNDUP(MONTH(salestable[[#This Row],[Order Date]])/3,0)</f>
        <v>Q4</v>
      </c>
      <c r="AA1547" t="str">
        <f>TEXT(salestable[[#This Row],[Order Date]], "ddd")</f>
        <v>Wed</v>
      </c>
    </row>
    <row r="1548" spans="1:27"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s="3">
        <v>4</v>
      </c>
      <c r="T1548" s="4">
        <v>0.2</v>
      </c>
      <c r="U1548" s="3">
        <v>117.432</v>
      </c>
      <c r="V1548" s="2">
        <f>salestable[[#This Row],[Sales]] * (1 - salestable[[#This Row],[Discount]])</f>
        <v>268.416</v>
      </c>
      <c r="W1548" s="2">
        <f>salestable[[#This Row],[Sales]] * salestable[[#This Row],[Discount]]</f>
        <v>67.103999999999999</v>
      </c>
      <c r="X1548">
        <f>YEAR(salestable[[#This Row],[Order Date]])</f>
        <v>2015</v>
      </c>
      <c r="Y1548" t="str">
        <f>TEXT(salestable[[#This Row],[Order Date]],"MMMM")</f>
        <v>November</v>
      </c>
      <c r="Z1548" t="str">
        <f>"Q"&amp;ROUNDUP(MONTH(salestable[[#This Row],[Order Date]])/3,0)</f>
        <v>Q4</v>
      </c>
      <c r="AA1548" t="str">
        <f>TEXT(salestable[[#This Row],[Order Date]], "ddd")</f>
        <v>Mon</v>
      </c>
    </row>
    <row r="1549" spans="1:27"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s="3">
        <v>2</v>
      </c>
      <c r="T1549" s="4">
        <v>0.8</v>
      </c>
      <c r="U1549" s="3">
        <v>-40.650399999999998</v>
      </c>
      <c r="V1549" s="2">
        <f>salestable[[#This Row],[Sales]] * (1 - salestable[[#This Row],[Discount]])</f>
        <v>4.7823999999999991</v>
      </c>
      <c r="W1549" s="2">
        <f>salestable[[#This Row],[Sales]] * salestable[[#This Row],[Discount]]</f>
        <v>19.1296</v>
      </c>
      <c r="X1549">
        <f>YEAR(salestable[[#This Row],[Order Date]])</f>
        <v>2015</v>
      </c>
      <c r="Y1549" t="str">
        <f>TEXT(salestable[[#This Row],[Order Date]],"MMMM")</f>
        <v>November</v>
      </c>
      <c r="Z1549" t="str">
        <f>"Q"&amp;ROUNDUP(MONTH(salestable[[#This Row],[Order Date]])/3,0)</f>
        <v>Q4</v>
      </c>
      <c r="AA1549" t="str">
        <f>TEXT(salestable[[#This Row],[Order Date]], "ddd")</f>
        <v>Mon</v>
      </c>
    </row>
    <row r="1550" spans="1:27"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s="3">
        <v>2</v>
      </c>
      <c r="T1550" s="4">
        <v>0.2</v>
      </c>
      <c r="U1550" s="3">
        <v>2.3673999999999999</v>
      </c>
      <c r="V1550" s="2">
        <f>salestable[[#This Row],[Sales]] * (1 - salestable[[#This Row],[Discount]])</f>
        <v>21.644800000000004</v>
      </c>
      <c r="W1550" s="2">
        <f>salestable[[#This Row],[Sales]] * salestable[[#This Row],[Discount]]</f>
        <v>5.4112000000000009</v>
      </c>
      <c r="X1550">
        <f>YEAR(salestable[[#This Row],[Order Date]])</f>
        <v>2015</v>
      </c>
      <c r="Y1550" t="str">
        <f>TEXT(salestable[[#This Row],[Order Date]],"MMMM")</f>
        <v>November</v>
      </c>
      <c r="Z1550" t="str">
        <f>"Q"&amp;ROUNDUP(MONTH(salestable[[#This Row],[Order Date]])/3,0)</f>
        <v>Q4</v>
      </c>
      <c r="AA1550" t="str">
        <f>TEXT(salestable[[#This Row],[Order Date]], "ddd")</f>
        <v>Mon</v>
      </c>
    </row>
    <row r="1551" spans="1:27"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s="3">
        <v>1</v>
      </c>
      <c r="T1551" s="4">
        <v>0.2</v>
      </c>
      <c r="U1551" s="3">
        <v>174.9975</v>
      </c>
      <c r="V1551" s="2">
        <f>salestable[[#This Row],[Sales]] * (1 - salestable[[#This Row],[Discount]])</f>
        <v>447.99360000000001</v>
      </c>
      <c r="W1551" s="2">
        <f>salestable[[#This Row],[Sales]] * salestable[[#This Row],[Discount]]</f>
        <v>111.9984</v>
      </c>
      <c r="X1551">
        <f>YEAR(salestable[[#This Row],[Order Date]])</f>
        <v>2014</v>
      </c>
      <c r="Y1551" t="str">
        <f>TEXT(salestable[[#This Row],[Order Date]],"MMMM")</f>
        <v>July</v>
      </c>
      <c r="Z1551" t="str">
        <f>"Q"&amp;ROUNDUP(MONTH(salestable[[#This Row],[Order Date]])/3,0)</f>
        <v>Q3</v>
      </c>
      <c r="AA1551" t="str">
        <f>TEXT(salestable[[#This Row],[Order Date]], "ddd")</f>
        <v>Sun</v>
      </c>
    </row>
    <row r="1552" spans="1:27"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s="3">
        <v>6</v>
      </c>
      <c r="T1552" s="4">
        <v>0.8</v>
      </c>
      <c r="U1552" s="3">
        <v>-24.708600000000001</v>
      </c>
      <c r="V1552" s="2">
        <f>salestable[[#This Row],[Sales]] * (1 - salestable[[#This Row],[Discount]])</f>
        <v>1.8647999999999996</v>
      </c>
      <c r="W1552" s="2">
        <f>salestable[[#This Row],[Sales]] * salestable[[#This Row],[Discount]]</f>
        <v>7.4592000000000001</v>
      </c>
      <c r="X1552">
        <f>YEAR(salestable[[#This Row],[Order Date]])</f>
        <v>2017</v>
      </c>
      <c r="Y1552" t="str">
        <f>TEXT(salestable[[#This Row],[Order Date]],"MMMM")</f>
        <v>November</v>
      </c>
      <c r="Z1552" t="str">
        <f>"Q"&amp;ROUNDUP(MONTH(salestable[[#This Row],[Order Date]])/3,0)</f>
        <v>Q4</v>
      </c>
      <c r="AA1552" t="str">
        <f>TEXT(salestable[[#This Row],[Order Date]], "ddd")</f>
        <v>Mon</v>
      </c>
    </row>
    <row r="1553" spans="1:27"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s="3">
        <v>2</v>
      </c>
      <c r="T1553" s="4">
        <v>0</v>
      </c>
      <c r="U1553" s="3">
        <v>54.860399999999998</v>
      </c>
      <c r="V1553" s="2">
        <f>salestable[[#This Row],[Sales]] * (1 - salestable[[#This Row],[Discount]])</f>
        <v>111.96</v>
      </c>
      <c r="W1553" s="2">
        <f>salestable[[#This Row],[Sales]] * salestable[[#This Row],[Discount]]</f>
        <v>0</v>
      </c>
      <c r="X1553">
        <f>YEAR(salestable[[#This Row],[Order Date]])</f>
        <v>2016</v>
      </c>
      <c r="Y1553" t="str">
        <f>TEXT(salestable[[#This Row],[Order Date]],"MMMM")</f>
        <v>June</v>
      </c>
      <c r="Z1553" t="str">
        <f>"Q"&amp;ROUNDUP(MONTH(salestable[[#This Row],[Order Date]])/3,0)</f>
        <v>Q2</v>
      </c>
      <c r="AA1553" t="str">
        <f>TEXT(salestable[[#This Row],[Order Date]], "ddd")</f>
        <v>Fri</v>
      </c>
    </row>
    <row r="1554" spans="1:27"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s="3">
        <v>7</v>
      </c>
      <c r="T1554" s="4">
        <v>0</v>
      </c>
      <c r="U1554" s="3">
        <v>10.348800000000001</v>
      </c>
      <c r="V1554" s="2">
        <f>salestable[[#This Row],[Sales]] * (1 - salestable[[#This Row],[Discount]])</f>
        <v>21.56</v>
      </c>
      <c r="W1554" s="2">
        <f>salestable[[#This Row],[Sales]] * salestable[[#This Row],[Discount]]</f>
        <v>0</v>
      </c>
      <c r="X1554">
        <f>YEAR(salestable[[#This Row],[Order Date]])</f>
        <v>2014</v>
      </c>
      <c r="Y1554" t="str">
        <f>TEXT(salestable[[#This Row],[Order Date]],"MMMM")</f>
        <v>May</v>
      </c>
      <c r="Z1554" t="str">
        <f>"Q"&amp;ROUNDUP(MONTH(salestable[[#This Row],[Order Date]])/3,0)</f>
        <v>Q2</v>
      </c>
      <c r="AA1554" t="str">
        <f>TEXT(salestable[[#This Row],[Order Date]], "ddd")</f>
        <v>Sat</v>
      </c>
    </row>
    <row r="1555" spans="1:27"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s="3">
        <v>5</v>
      </c>
      <c r="T1555" s="4">
        <v>0</v>
      </c>
      <c r="U1555" s="3">
        <v>57.384999999999998</v>
      </c>
      <c r="V1555" s="2">
        <f>salestable[[#This Row],[Sales]] * (1 - salestable[[#This Row],[Discount]])</f>
        <v>124.75</v>
      </c>
      <c r="W1555" s="2">
        <f>salestable[[#This Row],[Sales]] * salestable[[#This Row],[Discount]]</f>
        <v>0</v>
      </c>
      <c r="X1555">
        <f>YEAR(salestable[[#This Row],[Order Date]])</f>
        <v>2017</v>
      </c>
      <c r="Y1555" t="str">
        <f>TEXT(salestable[[#This Row],[Order Date]],"MMMM")</f>
        <v>October</v>
      </c>
      <c r="Z1555" t="str">
        <f>"Q"&amp;ROUNDUP(MONTH(salestable[[#This Row],[Order Date]])/3,0)</f>
        <v>Q4</v>
      </c>
      <c r="AA1555" t="str">
        <f>TEXT(salestable[[#This Row],[Order Date]], "ddd")</f>
        <v>Mon</v>
      </c>
    </row>
    <row r="1556" spans="1:27"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s="3">
        <v>3</v>
      </c>
      <c r="T1556" s="4">
        <v>0</v>
      </c>
      <c r="U1556" s="3">
        <v>1.5311999999999999</v>
      </c>
      <c r="V1556" s="2">
        <f>salestable[[#This Row],[Sales]] * (1 - salestable[[#This Row],[Discount]])</f>
        <v>5.28</v>
      </c>
      <c r="W1556" s="2">
        <f>salestable[[#This Row],[Sales]] * salestable[[#This Row],[Discount]]</f>
        <v>0</v>
      </c>
      <c r="X1556">
        <f>YEAR(salestable[[#This Row],[Order Date]])</f>
        <v>2015</v>
      </c>
      <c r="Y1556" t="str">
        <f>TEXT(salestable[[#This Row],[Order Date]],"MMMM")</f>
        <v>February</v>
      </c>
      <c r="Z1556" t="str">
        <f>"Q"&amp;ROUNDUP(MONTH(salestable[[#This Row],[Order Date]])/3,0)</f>
        <v>Q1</v>
      </c>
      <c r="AA1556" t="str">
        <f>TEXT(salestable[[#This Row],[Order Date]], "ddd")</f>
        <v>Fri</v>
      </c>
    </row>
    <row r="1557" spans="1:27"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s="3">
        <v>4</v>
      </c>
      <c r="T1557" s="4">
        <v>0</v>
      </c>
      <c r="U1557" s="3">
        <v>39.5428</v>
      </c>
      <c r="V1557" s="2">
        <f>salestable[[#This Row],[Sales]] * (1 - salestable[[#This Row],[Discount]])</f>
        <v>91.96</v>
      </c>
      <c r="W1557" s="2">
        <f>salestable[[#This Row],[Sales]] * salestable[[#This Row],[Discount]]</f>
        <v>0</v>
      </c>
      <c r="X1557">
        <f>YEAR(salestable[[#This Row],[Order Date]])</f>
        <v>2017</v>
      </c>
      <c r="Y1557" t="str">
        <f>TEXT(salestable[[#This Row],[Order Date]],"MMMM")</f>
        <v>September</v>
      </c>
      <c r="Z1557" t="str">
        <f>"Q"&amp;ROUNDUP(MONTH(salestable[[#This Row],[Order Date]])/3,0)</f>
        <v>Q3</v>
      </c>
      <c r="AA1557" t="str">
        <f>TEXT(salestable[[#This Row],[Order Date]], "ddd")</f>
        <v>Mon</v>
      </c>
    </row>
    <row r="1558" spans="1:27"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s="3">
        <v>1</v>
      </c>
      <c r="T1558" s="4">
        <v>0.2</v>
      </c>
      <c r="U1558" s="3">
        <v>3.504</v>
      </c>
      <c r="V1558" s="2">
        <f>salestable[[#This Row],[Sales]] * (1 - salestable[[#This Row],[Discount]])</f>
        <v>7.4752000000000001</v>
      </c>
      <c r="W1558" s="2">
        <f>salestable[[#This Row],[Sales]] * salestable[[#This Row],[Discount]]</f>
        <v>1.8688</v>
      </c>
      <c r="X1558">
        <f>YEAR(salestable[[#This Row],[Order Date]])</f>
        <v>2016</v>
      </c>
      <c r="Y1558" t="str">
        <f>TEXT(salestable[[#This Row],[Order Date]],"MMMM")</f>
        <v>May</v>
      </c>
      <c r="Z1558" t="str">
        <f>"Q"&amp;ROUNDUP(MONTH(salestable[[#This Row],[Order Date]])/3,0)</f>
        <v>Q2</v>
      </c>
      <c r="AA1558" t="str">
        <f>TEXT(salestable[[#This Row],[Order Date]], "ddd")</f>
        <v>Mon</v>
      </c>
    </row>
    <row r="1559" spans="1:27"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s="3">
        <v>5</v>
      </c>
      <c r="T1559" s="4">
        <v>0.2</v>
      </c>
      <c r="U1559" s="3">
        <v>9.92</v>
      </c>
      <c r="V1559" s="2">
        <f>salestable[[#This Row],[Sales]] * (1 - salestable[[#This Row],[Discount]])</f>
        <v>63.488</v>
      </c>
      <c r="W1559" s="2">
        <f>salestable[[#This Row],[Sales]] * salestable[[#This Row],[Discount]]</f>
        <v>15.872</v>
      </c>
      <c r="X1559">
        <f>YEAR(salestable[[#This Row],[Order Date]])</f>
        <v>2016</v>
      </c>
      <c r="Y1559" t="str">
        <f>TEXT(salestable[[#This Row],[Order Date]],"MMMM")</f>
        <v>May</v>
      </c>
      <c r="Z1559" t="str">
        <f>"Q"&amp;ROUNDUP(MONTH(salestable[[#This Row],[Order Date]])/3,0)</f>
        <v>Q2</v>
      </c>
      <c r="AA1559" t="str">
        <f>TEXT(salestable[[#This Row],[Order Date]], "ddd")</f>
        <v>Mon</v>
      </c>
    </row>
    <row r="1560" spans="1:27"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s="3">
        <v>2</v>
      </c>
      <c r="T1560" s="4">
        <v>0</v>
      </c>
      <c r="U1560" s="3">
        <v>44.709600000000002</v>
      </c>
      <c r="V1560" s="2">
        <f>salestable[[#This Row],[Sales]] * (1 - salestable[[#This Row],[Discount]])</f>
        <v>171.96</v>
      </c>
      <c r="W1560" s="2">
        <f>salestable[[#This Row],[Sales]] * salestable[[#This Row],[Discount]]</f>
        <v>0</v>
      </c>
      <c r="X1560">
        <f>YEAR(salestable[[#This Row],[Order Date]])</f>
        <v>2015</v>
      </c>
      <c r="Y1560" t="str">
        <f>TEXT(salestable[[#This Row],[Order Date]],"MMMM")</f>
        <v>March</v>
      </c>
      <c r="Z1560" t="str">
        <f>"Q"&amp;ROUNDUP(MONTH(salestable[[#This Row],[Order Date]])/3,0)</f>
        <v>Q1</v>
      </c>
      <c r="AA1560" t="str">
        <f>TEXT(salestable[[#This Row],[Order Date]], "ddd")</f>
        <v>Mon</v>
      </c>
    </row>
    <row r="1561" spans="1:27"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s="3">
        <v>9</v>
      </c>
      <c r="T1561" s="4">
        <v>0.2</v>
      </c>
      <c r="U1561" s="3">
        <v>12.815099999999999</v>
      </c>
      <c r="V1561" s="2">
        <f>salestable[[#This Row],[Sales]] * (1 - salestable[[#This Row],[Discount]])</f>
        <v>28.281599999999997</v>
      </c>
      <c r="W1561" s="2">
        <f>salestable[[#This Row],[Sales]] * salestable[[#This Row],[Discount]]</f>
        <v>7.0703999999999994</v>
      </c>
      <c r="X1561">
        <f>YEAR(salestable[[#This Row],[Order Date]])</f>
        <v>2016</v>
      </c>
      <c r="Y1561" t="str">
        <f>TEXT(salestable[[#This Row],[Order Date]],"MMMM")</f>
        <v>April</v>
      </c>
      <c r="Z1561" t="str">
        <f>"Q"&amp;ROUNDUP(MONTH(salestable[[#This Row],[Order Date]])/3,0)</f>
        <v>Q2</v>
      </c>
      <c r="AA1561" t="str">
        <f>TEXT(salestable[[#This Row],[Order Date]], "ddd")</f>
        <v>Sat</v>
      </c>
    </row>
    <row r="1562" spans="1:27"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s="3">
        <v>6</v>
      </c>
      <c r="T1562" s="4">
        <v>0</v>
      </c>
      <c r="U1562" s="3">
        <v>9.0719999999999992</v>
      </c>
      <c r="V1562" s="2">
        <f>salestable[[#This Row],[Sales]] * (1 - salestable[[#This Row],[Discount]])</f>
        <v>18.899999999999999</v>
      </c>
      <c r="W1562" s="2">
        <f>salestable[[#This Row],[Sales]] * salestable[[#This Row],[Discount]]</f>
        <v>0</v>
      </c>
      <c r="X1562">
        <f>YEAR(salestable[[#This Row],[Order Date]])</f>
        <v>2014</v>
      </c>
      <c r="Y1562" t="str">
        <f>TEXT(salestable[[#This Row],[Order Date]],"MMMM")</f>
        <v>April</v>
      </c>
      <c r="Z1562" t="str">
        <f>"Q"&amp;ROUNDUP(MONTH(salestable[[#This Row],[Order Date]])/3,0)</f>
        <v>Q2</v>
      </c>
      <c r="AA1562" t="str">
        <f>TEXT(salestable[[#This Row],[Order Date]], "ddd")</f>
        <v>Fri</v>
      </c>
    </row>
    <row r="1563" spans="1:27"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s="3">
        <v>1</v>
      </c>
      <c r="T1563" s="4">
        <v>0</v>
      </c>
      <c r="U1563" s="3">
        <v>0.7228</v>
      </c>
      <c r="V1563" s="2">
        <f>salestable[[#This Row],[Sales]] * (1 - salestable[[#This Row],[Discount]])</f>
        <v>2.78</v>
      </c>
      <c r="W1563" s="2">
        <f>salestable[[#This Row],[Sales]] * salestable[[#This Row],[Discount]]</f>
        <v>0</v>
      </c>
      <c r="X1563">
        <f>YEAR(salestable[[#This Row],[Order Date]])</f>
        <v>2017</v>
      </c>
      <c r="Y1563" t="str">
        <f>TEXT(salestable[[#This Row],[Order Date]],"MMMM")</f>
        <v>September</v>
      </c>
      <c r="Z1563" t="str">
        <f>"Q"&amp;ROUNDUP(MONTH(salestable[[#This Row],[Order Date]])/3,0)</f>
        <v>Q3</v>
      </c>
      <c r="AA1563" t="str">
        <f>TEXT(salestable[[#This Row],[Order Date]], "ddd")</f>
        <v>Tue</v>
      </c>
    </row>
    <row r="1564" spans="1:27"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s="3">
        <v>5</v>
      </c>
      <c r="T1564" s="4">
        <v>0.4</v>
      </c>
      <c r="U1564" s="3">
        <v>-295.9785</v>
      </c>
      <c r="V1564" s="2">
        <f>salestable[[#This Row],[Sales]] * (1 - salestable[[#This Row],[Discount]])</f>
        <v>626.77800000000002</v>
      </c>
      <c r="W1564" s="2">
        <f>salestable[[#This Row],[Sales]] * salestable[[#This Row],[Discount]]</f>
        <v>417.85200000000009</v>
      </c>
      <c r="X1564">
        <f>YEAR(salestable[[#This Row],[Order Date]])</f>
        <v>2017</v>
      </c>
      <c r="Y1564" t="str">
        <f>TEXT(salestable[[#This Row],[Order Date]],"MMMM")</f>
        <v>June</v>
      </c>
      <c r="Z1564" t="str">
        <f>"Q"&amp;ROUNDUP(MONTH(salestable[[#This Row],[Order Date]])/3,0)</f>
        <v>Q2</v>
      </c>
      <c r="AA1564" t="str">
        <f>TEXT(salestable[[#This Row],[Order Date]], "ddd")</f>
        <v>Fri</v>
      </c>
    </row>
    <row r="1565" spans="1:27"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s="3">
        <v>3</v>
      </c>
      <c r="T1565" s="4">
        <v>0.2</v>
      </c>
      <c r="U1565" s="3">
        <v>4.1151</v>
      </c>
      <c r="V1565" s="2">
        <f>salestable[[#This Row],[Sales]] * (1 - salestable[[#This Row],[Discount]])</f>
        <v>9.0815999999999999</v>
      </c>
      <c r="W1565" s="2">
        <f>salestable[[#This Row],[Sales]] * salestable[[#This Row],[Discount]]</f>
        <v>2.2704</v>
      </c>
      <c r="X1565">
        <f>YEAR(salestable[[#This Row],[Order Date]])</f>
        <v>2015</v>
      </c>
      <c r="Y1565" t="str">
        <f>TEXT(salestable[[#This Row],[Order Date]],"MMMM")</f>
        <v>November</v>
      </c>
      <c r="Z1565" t="str">
        <f>"Q"&amp;ROUNDUP(MONTH(salestable[[#This Row],[Order Date]])/3,0)</f>
        <v>Q4</v>
      </c>
      <c r="AA1565" t="str">
        <f>TEXT(salestable[[#This Row],[Order Date]], "ddd")</f>
        <v>Mon</v>
      </c>
    </row>
    <row r="1566" spans="1:27"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s="3">
        <v>5</v>
      </c>
      <c r="T1566" s="4">
        <v>0</v>
      </c>
      <c r="U1566" s="3">
        <v>17.745000000000001</v>
      </c>
      <c r="V1566" s="2">
        <f>salestable[[#This Row],[Sales]] * (1 - salestable[[#This Row],[Discount]])</f>
        <v>354.9</v>
      </c>
      <c r="W1566" s="2">
        <f>salestable[[#This Row],[Sales]] * salestable[[#This Row],[Discount]]</f>
        <v>0</v>
      </c>
      <c r="X1566">
        <f>YEAR(salestable[[#This Row],[Order Date]])</f>
        <v>2014</v>
      </c>
      <c r="Y1566" t="str">
        <f>TEXT(salestable[[#This Row],[Order Date]],"MMMM")</f>
        <v>March</v>
      </c>
      <c r="Z1566" t="str">
        <f>"Q"&amp;ROUNDUP(MONTH(salestable[[#This Row],[Order Date]])/3,0)</f>
        <v>Q1</v>
      </c>
      <c r="AA1566" t="str">
        <f>TEXT(salestable[[#This Row],[Order Date]], "ddd")</f>
        <v>Tue</v>
      </c>
    </row>
    <row r="1567" spans="1:27"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s="3">
        <v>3</v>
      </c>
      <c r="T1567" s="4">
        <v>0.2</v>
      </c>
      <c r="U1567" s="3">
        <v>39.687899999999999</v>
      </c>
      <c r="V1567" s="2">
        <f>salestable[[#This Row],[Sales]] * (1 - salestable[[#This Row],[Discount]])</f>
        <v>362.86080000000004</v>
      </c>
      <c r="W1567" s="2">
        <f>salestable[[#This Row],[Sales]] * salestable[[#This Row],[Discount]]</f>
        <v>90.71520000000001</v>
      </c>
      <c r="X1567">
        <f>YEAR(salestable[[#This Row],[Order Date]])</f>
        <v>2015</v>
      </c>
      <c r="Y1567" t="str">
        <f>TEXT(salestable[[#This Row],[Order Date]],"MMMM")</f>
        <v>March</v>
      </c>
      <c r="Z1567" t="str">
        <f>"Q"&amp;ROUNDUP(MONTH(salestable[[#This Row],[Order Date]])/3,0)</f>
        <v>Q1</v>
      </c>
      <c r="AA1567" t="str">
        <f>TEXT(salestable[[#This Row],[Order Date]], "ddd")</f>
        <v>Thu</v>
      </c>
    </row>
    <row r="1568" spans="1:27"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s="3">
        <v>3</v>
      </c>
      <c r="T1568" s="4">
        <v>0.2</v>
      </c>
      <c r="U1568" s="3">
        <v>-0.26850000000000002</v>
      </c>
      <c r="V1568" s="2">
        <f>salestable[[#This Row],[Sales]] * (1 - salestable[[#This Row],[Discount]])</f>
        <v>17.184000000000001</v>
      </c>
      <c r="W1568" s="2">
        <f>salestable[[#This Row],[Sales]] * salestable[[#This Row],[Discount]]</f>
        <v>4.2960000000000003</v>
      </c>
      <c r="X1568">
        <f>YEAR(salestable[[#This Row],[Order Date]])</f>
        <v>2015</v>
      </c>
      <c r="Y1568" t="str">
        <f>TEXT(salestable[[#This Row],[Order Date]],"MMMM")</f>
        <v>November</v>
      </c>
      <c r="Z1568" t="str">
        <f>"Q"&amp;ROUNDUP(MONTH(salestable[[#This Row],[Order Date]])/3,0)</f>
        <v>Q4</v>
      </c>
      <c r="AA1568" t="str">
        <f>TEXT(salestable[[#This Row],[Order Date]], "ddd")</f>
        <v>Sun</v>
      </c>
    </row>
    <row r="1569" spans="1:27"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s="3">
        <v>4</v>
      </c>
      <c r="T1569" s="4">
        <v>0.8</v>
      </c>
      <c r="U1569" s="3">
        <v>-13.6152</v>
      </c>
      <c r="V1569" s="2">
        <f>salestable[[#This Row],[Sales]] * (1 - salestable[[#This Row],[Discount]])</f>
        <v>1.7567999999999997</v>
      </c>
      <c r="W1569" s="2">
        <f>salestable[[#This Row],[Sales]] * salestable[[#This Row],[Discount]]</f>
        <v>7.0272000000000006</v>
      </c>
      <c r="X1569">
        <f>YEAR(salestable[[#This Row],[Order Date]])</f>
        <v>2015</v>
      </c>
      <c r="Y1569" t="str">
        <f>TEXT(salestable[[#This Row],[Order Date]],"MMMM")</f>
        <v>November</v>
      </c>
      <c r="Z1569" t="str">
        <f>"Q"&amp;ROUNDUP(MONTH(salestable[[#This Row],[Order Date]])/3,0)</f>
        <v>Q4</v>
      </c>
      <c r="AA1569" t="str">
        <f>TEXT(salestable[[#This Row],[Order Date]], "ddd")</f>
        <v>Sun</v>
      </c>
    </row>
    <row r="1570" spans="1:27"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s="3">
        <v>3</v>
      </c>
      <c r="T1570" s="4">
        <v>0</v>
      </c>
      <c r="U1570" s="3">
        <v>60.255299999999998</v>
      </c>
      <c r="V1570" s="2">
        <f>salestable[[#This Row],[Sales]] * (1 - salestable[[#This Row],[Discount]])</f>
        <v>122.97</v>
      </c>
      <c r="W1570" s="2">
        <f>salestable[[#This Row],[Sales]] * salestable[[#This Row],[Discount]]</f>
        <v>0</v>
      </c>
      <c r="X1570">
        <f>YEAR(salestable[[#This Row],[Order Date]])</f>
        <v>2017</v>
      </c>
      <c r="Y1570" t="str">
        <f>TEXT(salestable[[#This Row],[Order Date]],"MMMM")</f>
        <v>June</v>
      </c>
      <c r="Z1570" t="str">
        <f>"Q"&amp;ROUNDUP(MONTH(salestable[[#This Row],[Order Date]])/3,0)</f>
        <v>Q2</v>
      </c>
      <c r="AA1570" t="str">
        <f>TEXT(salestable[[#This Row],[Order Date]], "ddd")</f>
        <v>Sun</v>
      </c>
    </row>
    <row r="1571" spans="1:27"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s="3">
        <v>3</v>
      </c>
      <c r="T1571" s="4">
        <v>0</v>
      </c>
      <c r="U1571" s="3">
        <v>3.7235999999999998</v>
      </c>
      <c r="V1571" s="2">
        <f>salestable[[#This Row],[Sales]] * (1 - salestable[[#This Row],[Discount]])</f>
        <v>12.84</v>
      </c>
      <c r="W1571" s="2">
        <f>salestable[[#This Row],[Sales]] * salestable[[#This Row],[Discount]]</f>
        <v>0</v>
      </c>
      <c r="X1571">
        <f>YEAR(salestable[[#This Row],[Order Date]])</f>
        <v>2017</v>
      </c>
      <c r="Y1571" t="str">
        <f>TEXT(salestable[[#This Row],[Order Date]],"MMMM")</f>
        <v>November</v>
      </c>
      <c r="Z1571" t="str">
        <f>"Q"&amp;ROUNDUP(MONTH(salestable[[#This Row],[Order Date]])/3,0)</f>
        <v>Q4</v>
      </c>
      <c r="AA1571" t="str">
        <f>TEXT(salestable[[#This Row],[Order Date]], "ddd")</f>
        <v>Sun</v>
      </c>
    </row>
    <row r="1572" spans="1:27"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s="3">
        <v>5</v>
      </c>
      <c r="T1572" s="4">
        <v>0.2</v>
      </c>
      <c r="U1572" s="3">
        <v>-67.941000000000003</v>
      </c>
      <c r="V1572" s="2">
        <f>salestable[[#This Row],[Sales]] * (1 - salestable[[#This Row],[Discount]])</f>
        <v>483.13599999999997</v>
      </c>
      <c r="W1572" s="2">
        <f>salestable[[#This Row],[Sales]] * salestable[[#This Row],[Discount]]</f>
        <v>120.78399999999999</v>
      </c>
      <c r="X1572">
        <f>YEAR(salestable[[#This Row],[Order Date]])</f>
        <v>2014</v>
      </c>
      <c r="Y1572" t="str">
        <f>TEXT(salestable[[#This Row],[Order Date]],"MMMM")</f>
        <v>November</v>
      </c>
      <c r="Z1572" t="str">
        <f>"Q"&amp;ROUNDUP(MONTH(salestable[[#This Row],[Order Date]])/3,0)</f>
        <v>Q4</v>
      </c>
      <c r="AA1572" t="str">
        <f>TEXT(salestable[[#This Row],[Order Date]], "ddd")</f>
        <v>Sun</v>
      </c>
    </row>
    <row r="1573" spans="1:27"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s="3">
        <v>3</v>
      </c>
      <c r="T1573" s="4">
        <v>0</v>
      </c>
      <c r="U1573" s="3">
        <v>10.4832</v>
      </c>
      <c r="V1573" s="2">
        <f>salestable[[#This Row],[Sales]] * (1 - salestable[[#This Row],[Discount]])</f>
        <v>21.84</v>
      </c>
      <c r="W1573" s="2">
        <f>salestable[[#This Row],[Sales]] * salestable[[#This Row],[Discount]]</f>
        <v>0</v>
      </c>
      <c r="X1573">
        <f>YEAR(salestable[[#This Row],[Order Date]])</f>
        <v>2014</v>
      </c>
      <c r="Y1573" t="str">
        <f>TEXT(salestable[[#This Row],[Order Date]],"MMMM")</f>
        <v>November</v>
      </c>
      <c r="Z1573" t="str">
        <f>"Q"&amp;ROUNDUP(MONTH(salestable[[#This Row],[Order Date]])/3,0)</f>
        <v>Q4</v>
      </c>
      <c r="AA1573" t="str">
        <f>TEXT(salestable[[#This Row],[Order Date]], "ddd")</f>
        <v>Sun</v>
      </c>
    </row>
    <row r="1574" spans="1:27"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s="3">
        <v>1</v>
      </c>
      <c r="T1574" s="4">
        <v>0</v>
      </c>
      <c r="U1574" s="3">
        <v>6.2979000000000003</v>
      </c>
      <c r="V1574" s="2">
        <f>salestable[[#This Row],[Sales]] * (1 - salestable[[#This Row],[Discount]])</f>
        <v>29.99</v>
      </c>
      <c r="W1574" s="2">
        <f>salestable[[#This Row],[Sales]] * salestable[[#This Row],[Discount]]</f>
        <v>0</v>
      </c>
      <c r="X1574">
        <f>YEAR(salestable[[#This Row],[Order Date]])</f>
        <v>2014</v>
      </c>
      <c r="Y1574" t="str">
        <f>TEXT(salestable[[#This Row],[Order Date]],"MMMM")</f>
        <v>November</v>
      </c>
      <c r="Z1574" t="str">
        <f>"Q"&amp;ROUNDUP(MONTH(salestable[[#This Row],[Order Date]])/3,0)</f>
        <v>Q4</v>
      </c>
      <c r="AA1574" t="str">
        <f>TEXT(salestable[[#This Row],[Order Date]], "ddd")</f>
        <v>Sun</v>
      </c>
    </row>
    <row r="1575" spans="1:27"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s="3">
        <v>2</v>
      </c>
      <c r="T1575" s="4">
        <v>0.2</v>
      </c>
      <c r="U1575" s="3">
        <v>23.84</v>
      </c>
      <c r="V1575" s="2">
        <f>salestable[[#This Row],[Sales]] * (1 - salestable[[#This Row],[Discount]])</f>
        <v>305.15199999999999</v>
      </c>
      <c r="W1575" s="2">
        <f>salestable[[#This Row],[Sales]] * salestable[[#This Row],[Discount]]</f>
        <v>76.287999999999997</v>
      </c>
      <c r="X1575">
        <f>YEAR(salestable[[#This Row],[Order Date]])</f>
        <v>2014</v>
      </c>
      <c r="Y1575" t="str">
        <f>TEXT(salestable[[#This Row],[Order Date]],"MMMM")</f>
        <v>November</v>
      </c>
      <c r="Z1575" t="str">
        <f>"Q"&amp;ROUNDUP(MONTH(salestable[[#This Row],[Order Date]])/3,0)</f>
        <v>Q4</v>
      </c>
      <c r="AA1575" t="str">
        <f>TEXT(salestable[[#This Row],[Order Date]], "ddd")</f>
        <v>Sun</v>
      </c>
    </row>
    <row r="1576" spans="1:27"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s="3">
        <v>3</v>
      </c>
      <c r="T1576" s="4">
        <v>0.2</v>
      </c>
      <c r="U1576" s="3">
        <v>-9.1530000000000005</v>
      </c>
      <c r="V1576" s="2">
        <f>salestable[[#This Row],[Sales]] * (1 - salestable[[#This Row],[Discount]])</f>
        <v>32.544000000000004</v>
      </c>
      <c r="W1576" s="2">
        <f>salestable[[#This Row],[Sales]] * salestable[[#This Row],[Discount]]</f>
        <v>8.136000000000001</v>
      </c>
      <c r="X1576">
        <f>YEAR(salestable[[#This Row],[Order Date]])</f>
        <v>2014</v>
      </c>
      <c r="Y1576" t="str">
        <f>TEXT(salestable[[#This Row],[Order Date]],"MMMM")</f>
        <v>December</v>
      </c>
      <c r="Z1576" t="str">
        <f>"Q"&amp;ROUNDUP(MONTH(salestable[[#This Row],[Order Date]])/3,0)</f>
        <v>Q4</v>
      </c>
      <c r="AA1576" t="str">
        <f>TEXT(salestable[[#This Row],[Order Date]], "ddd")</f>
        <v>Mon</v>
      </c>
    </row>
    <row r="1577" spans="1:27"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s="3">
        <v>5</v>
      </c>
      <c r="T1577" s="4">
        <v>0.3</v>
      </c>
      <c r="U1577" s="3">
        <v>-21.808</v>
      </c>
      <c r="V1577" s="2">
        <f>salestable[[#This Row],[Sales]] * (1 - salestable[[#This Row],[Discount]])</f>
        <v>534.29599999999994</v>
      </c>
      <c r="W1577" s="2">
        <f>salestable[[#This Row],[Sales]] * salestable[[#This Row],[Discount]]</f>
        <v>228.98399999999998</v>
      </c>
      <c r="X1577">
        <f>YEAR(salestable[[#This Row],[Order Date]])</f>
        <v>2014</v>
      </c>
      <c r="Y1577" t="str">
        <f>TEXT(salestable[[#This Row],[Order Date]],"MMMM")</f>
        <v>December</v>
      </c>
      <c r="Z1577" t="str">
        <f>"Q"&amp;ROUNDUP(MONTH(salestable[[#This Row],[Order Date]])/3,0)</f>
        <v>Q4</v>
      </c>
      <c r="AA1577" t="str">
        <f>TEXT(salestable[[#This Row],[Order Date]], "ddd")</f>
        <v>Mon</v>
      </c>
    </row>
    <row r="1578" spans="1:27"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s="3">
        <v>2</v>
      </c>
      <c r="T1578" s="4">
        <v>0.2</v>
      </c>
      <c r="U1578" s="3">
        <v>2.3952</v>
      </c>
      <c r="V1578" s="2">
        <f>salestable[[#This Row],[Sales]] * (1 - salestable[[#This Row],[Discount]])</f>
        <v>19.161600000000004</v>
      </c>
      <c r="W1578" s="2">
        <f>salestable[[#This Row],[Sales]] * salestable[[#This Row],[Discount]]</f>
        <v>4.7904000000000009</v>
      </c>
      <c r="X1578">
        <f>YEAR(salestable[[#This Row],[Order Date]])</f>
        <v>2016</v>
      </c>
      <c r="Y1578" t="str">
        <f>TEXT(salestable[[#This Row],[Order Date]],"MMMM")</f>
        <v>April</v>
      </c>
      <c r="Z1578" t="str">
        <f>"Q"&amp;ROUNDUP(MONTH(salestable[[#This Row],[Order Date]])/3,0)</f>
        <v>Q2</v>
      </c>
      <c r="AA1578" t="str">
        <f>TEXT(salestable[[#This Row],[Order Date]], "ddd")</f>
        <v>Fri</v>
      </c>
    </row>
    <row r="1579" spans="1:27"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s="3">
        <v>1</v>
      </c>
      <c r="T1579" s="4">
        <v>0</v>
      </c>
      <c r="U1579" s="3">
        <v>2.4401999999999999</v>
      </c>
      <c r="V1579" s="2">
        <f>salestable[[#This Row],[Sales]] * (1 - salestable[[#This Row],[Discount]])</f>
        <v>4.9800000000000004</v>
      </c>
      <c r="W1579" s="2">
        <f>salestable[[#This Row],[Sales]] * salestable[[#This Row],[Discount]]</f>
        <v>0</v>
      </c>
      <c r="X1579">
        <f>YEAR(salestable[[#This Row],[Order Date]])</f>
        <v>2016</v>
      </c>
      <c r="Y1579" t="str">
        <f>TEXT(salestable[[#This Row],[Order Date]],"MMMM")</f>
        <v>May</v>
      </c>
      <c r="Z1579" t="str">
        <f>"Q"&amp;ROUNDUP(MONTH(salestable[[#This Row],[Order Date]])/3,0)</f>
        <v>Q2</v>
      </c>
      <c r="AA1579" t="str">
        <f>TEXT(salestable[[#This Row],[Order Date]], "ddd")</f>
        <v>Mon</v>
      </c>
    </row>
    <row r="1580" spans="1:27"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s="3">
        <v>3</v>
      </c>
      <c r="T1580" s="4">
        <v>0</v>
      </c>
      <c r="U1580" s="3">
        <v>49.555199999999999</v>
      </c>
      <c r="V1580" s="2">
        <f>salestable[[#This Row],[Sales]] * (1 - salestable[[#This Row],[Discount]])</f>
        <v>170.88</v>
      </c>
      <c r="W1580" s="2">
        <f>salestable[[#This Row],[Sales]] * salestable[[#This Row],[Discount]]</f>
        <v>0</v>
      </c>
      <c r="X1580">
        <f>YEAR(salestable[[#This Row],[Order Date]])</f>
        <v>2016</v>
      </c>
      <c r="Y1580" t="str">
        <f>TEXT(salestable[[#This Row],[Order Date]],"MMMM")</f>
        <v>February</v>
      </c>
      <c r="Z1580" t="str">
        <f>"Q"&amp;ROUNDUP(MONTH(salestable[[#This Row],[Order Date]])/3,0)</f>
        <v>Q1</v>
      </c>
      <c r="AA1580" t="str">
        <f>TEXT(salestable[[#This Row],[Order Date]], "ddd")</f>
        <v>Sat</v>
      </c>
    </row>
    <row r="1581" spans="1:27"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s="3">
        <v>2</v>
      </c>
      <c r="T1581" s="4">
        <v>0</v>
      </c>
      <c r="U1581" s="3">
        <v>89.3142</v>
      </c>
      <c r="V1581" s="2">
        <f>salestable[[#This Row],[Sales]] * (1 - salestable[[#This Row],[Discount]])</f>
        <v>307.98</v>
      </c>
      <c r="W1581" s="2">
        <f>salestable[[#This Row],[Sales]] * salestable[[#This Row],[Discount]]</f>
        <v>0</v>
      </c>
      <c r="X1581">
        <f>YEAR(salestable[[#This Row],[Order Date]])</f>
        <v>2015</v>
      </c>
      <c r="Y1581" t="str">
        <f>TEXT(salestable[[#This Row],[Order Date]],"MMMM")</f>
        <v>August</v>
      </c>
      <c r="Z1581" t="str">
        <f>"Q"&amp;ROUNDUP(MONTH(salestable[[#This Row],[Order Date]])/3,0)</f>
        <v>Q3</v>
      </c>
      <c r="AA1581" t="str">
        <f>TEXT(salestable[[#This Row],[Order Date]], "ddd")</f>
        <v>Sun</v>
      </c>
    </row>
    <row r="1582" spans="1:27"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s="3">
        <v>9</v>
      </c>
      <c r="T1582" s="4">
        <v>0.4</v>
      </c>
      <c r="U1582" s="3">
        <v>-153.1224</v>
      </c>
      <c r="V1582" s="2">
        <f>salestable[[#This Row],[Sales]] * (1 - salestable[[#This Row],[Discount]])</f>
        <v>229.68359999999998</v>
      </c>
      <c r="W1582" s="2">
        <f>salestable[[#This Row],[Sales]] * salestable[[#This Row],[Discount]]</f>
        <v>153.1224</v>
      </c>
      <c r="X1582">
        <f>YEAR(salestable[[#This Row],[Order Date]])</f>
        <v>2015</v>
      </c>
      <c r="Y1582" t="str">
        <f>TEXT(salestable[[#This Row],[Order Date]],"MMMM")</f>
        <v>August</v>
      </c>
      <c r="Z1582" t="str">
        <f>"Q"&amp;ROUNDUP(MONTH(salestable[[#This Row],[Order Date]])/3,0)</f>
        <v>Q3</v>
      </c>
      <c r="AA1582" t="str">
        <f>TEXT(salestable[[#This Row],[Order Date]], "ddd")</f>
        <v>Sun</v>
      </c>
    </row>
    <row r="1583" spans="1:27"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s="3">
        <v>2</v>
      </c>
      <c r="T1583" s="4">
        <v>0</v>
      </c>
      <c r="U1583" s="3">
        <v>2.9371999999999998</v>
      </c>
      <c r="V1583" s="2">
        <f>salestable[[#This Row],[Sales]] * (1 - salestable[[#This Row],[Discount]])</f>
        <v>41.96</v>
      </c>
      <c r="W1583" s="2">
        <f>salestable[[#This Row],[Sales]] * salestable[[#This Row],[Discount]]</f>
        <v>0</v>
      </c>
      <c r="X1583">
        <f>YEAR(salestable[[#This Row],[Order Date]])</f>
        <v>2015</v>
      </c>
      <c r="Y1583" t="str">
        <f>TEXT(salestable[[#This Row],[Order Date]],"MMMM")</f>
        <v>August</v>
      </c>
      <c r="Z1583" t="str">
        <f>"Q"&amp;ROUNDUP(MONTH(salestable[[#This Row],[Order Date]])/3,0)</f>
        <v>Q3</v>
      </c>
      <c r="AA1583" t="str">
        <f>TEXT(salestable[[#This Row],[Order Date]], "ddd")</f>
        <v>Sun</v>
      </c>
    </row>
    <row r="1584" spans="1:27"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s="3">
        <v>2</v>
      </c>
      <c r="T1584" s="4">
        <v>0.2</v>
      </c>
      <c r="U1584" s="3">
        <v>456.58800000000002</v>
      </c>
      <c r="V1584" s="2">
        <f>salestable[[#This Row],[Sales]] * (1 - salestable[[#This Row],[Discount]])</f>
        <v>974.05439999999999</v>
      </c>
      <c r="W1584" s="2">
        <f>salestable[[#This Row],[Sales]] * salestable[[#This Row],[Discount]]</f>
        <v>243.5136</v>
      </c>
      <c r="X1584">
        <f>YEAR(salestable[[#This Row],[Order Date]])</f>
        <v>2015</v>
      </c>
      <c r="Y1584" t="str">
        <f>TEXT(salestable[[#This Row],[Order Date]],"MMMM")</f>
        <v>August</v>
      </c>
      <c r="Z1584" t="str">
        <f>"Q"&amp;ROUNDUP(MONTH(salestable[[#This Row],[Order Date]])/3,0)</f>
        <v>Q3</v>
      </c>
      <c r="AA1584" t="str">
        <f>TEXT(salestable[[#This Row],[Order Date]], "ddd")</f>
        <v>Sun</v>
      </c>
    </row>
    <row r="1585" spans="1:27"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s="3">
        <v>3</v>
      </c>
      <c r="T1585" s="4">
        <v>0</v>
      </c>
      <c r="U1585" s="3">
        <v>18.345600000000001</v>
      </c>
      <c r="V1585" s="2">
        <f>salestable[[#This Row],[Sales]] * (1 - salestable[[#This Row],[Discount]])</f>
        <v>47.04</v>
      </c>
      <c r="W1585" s="2">
        <f>salestable[[#This Row],[Sales]] * salestable[[#This Row],[Discount]]</f>
        <v>0</v>
      </c>
      <c r="X1585">
        <f>YEAR(salestable[[#This Row],[Order Date]])</f>
        <v>2015</v>
      </c>
      <c r="Y1585" t="str">
        <f>TEXT(salestable[[#This Row],[Order Date]],"MMMM")</f>
        <v>August</v>
      </c>
      <c r="Z1585" t="str">
        <f>"Q"&amp;ROUNDUP(MONTH(salestable[[#This Row],[Order Date]])/3,0)</f>
        <v>Q3</v>
      </c>
      <c r="AA1585" t="str">
        <f>TEXT(salestable[[#This Row],[Order Date]], "ddd")</f>
        <v>Sun</v>
      </c>
    </row>
    <row r="1586" spans="1:27"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s="3">
        <v>2</v>
      </c>
      <c r="T1586" s="4">
        <v>0</v>
      </c>
      <c r="U1586" s="3">
        <v>2.9567999999999999</v>
      </c>
      <c r="V1586" s="2">
        <f>salestable[[#This Row],[Sales]] * (1 - salestable[[#This Row],[Discount]])</f>
        <v>6.16</v>
      </c>
      <c r="W1586" s="2">
        <f>salestable[[#This Row],[Sales]] * salestable[[#This Row],[Discount]]</f>
        <v>0</v>
      </c>
      <c r="X1586">
        <f>YEAR(salestable[[#This Row],[Order Date]])</f>
        <v>2015</v>
      </c>
      <c r="Y1586" t="str">
        <f>TEXT(salestable[[#This Row],[Order Date]],"MMMM")</f>
        <v>August</v>
      </c>
      <c r="Z1586" t="str">
        <f>"Q"&amp;ROUNDUP(MONTH(salestable[[#This Row],[Order Date]])/3,0)</f>
        <v>Q3</v>
      </c>
      <c r="AA1586" t="str">
        <f>TEXT(salestable[[#This Row],[Order Date]], "ddd")</f>
        <v>Sun</v>
      </c>
    </row>
    <row r="1587" spans="1:27"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s="3">
        <v>5</v>
      </c>
      <c r="T1587" s="4">
        <v>0</v>
      </c>
      <c r="U1587" s="3">
        <v>274.38600000000002</v>
      </c>
      <c r="V1587" s="2">
        <f>salestable[[#This Row],[Sales]] * (1 - salestable[[#This Row],[Discount]])</f>
        <v>979.95</v>
      </c>
      <c r="W1587" s="2">
        <f>salestable[[#This Row],[Sales]] * salestable[[#This Row],[Discount]]</f>
        <v>0</v>
      </c>
      <c r="X1587">
        <f>YEAR(salestable[[#This Row],[Order Date]])</f>
        <v>2015</v>
      </c>
      <c r="Y1587" t="str">
        <f>TEXT(salestable[[#This Row],[Order Date]],"MMMM")</f>
        <v>August</v>
      </c>
      <c r="Z1587" t="str">
        <f>"Q"&amp;ROUNDUP(MONTH(salestable[[#This Row],[Order Date]])/3,0)</f>
        <v>Q3</v>
      </c>
      <c r="AA1587" t="str">
        <f>TEXT(salestable[[#This Row],[Order Date]], "ddd")</f>
        <v>Sun</v>
      </c>
    </row>
    <row r="1588" spans="1:27"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s="3">
        <v>3</v>
      </c>
      <c r="T1588" s="4">
        <v>0</v>
      </c>
      <c r="U1588" s="3">
        <v>68.975999999999999</v>
      </c>
      <c r="V1588" s="2">
        <f>salestable[[#This Row],[Sales]] * (1 - salestable[[#This Row],[Discount]])</f>
        <v>143.69999999999999</v>
      </c>
      <c r="W1588" s="2">
        <f>salestable[[#This Row],[Sales]] * salestable[[#This Row],[Discount]]</f>
        <v>0</v>
      </c>
      <c r="X1588">
        <f>YEAR(salestable[[#This Row],[Order Date]])</f>
        <v>2015</v>
      </c>
      <c r="Y1588" t="str">
        <f>TEXT(salestable[[#This Row],[Order Date]],"MMMM")</f>
        <v>August</v>
      </c>
      <c r="Z1588" t="str">
        <f>"Q"&amp;ROUNDUP(MONTH(salestable[[#This Row],[Order Date]])/3,0)</f>
        <v>Q3</v>
      </c>
      <c r="AA1588" t="str">
        <f>TEXT(salestable[[#This Row],[Order Date]], "ddd")</f>
        <v>Sun</v>
      </c>
    </row>
    <row r="1589" spans="1:27"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s="3">
        <v>3</v>
      </c>
      <c r="T1589" s="4">
        <v>0</v>
      </c>
      <c r="U1589" s="3">
        <v>5.0054999999999996</v>
      </c>
      <c r="V1589" s="2">
        <f>salestable[[#This Row],[Sales]] * (1 - salestable[[#This Row],[Discount]])</f>
        <v>10.65</v>
      </c>
      <c r="W1589" s="2">
        <f>salestable[[#This Row],[Sales]] * salestable[[#This Row],[Discount]]</f>
        <v>0</v>
      </c>
      <c r="X1589">
        <f>YEAR(salestable[[#This Row],[Order Date]])</f>
        <v>2015</v>
      </c>
      <c r="Y1589" t="str">
        <f>TEXT(salestable[[#This Row],[Order Date]],"MMMM")</f>
        <v>August</v>
      </c>
      <c r="Z1589" t="str">
        <f>"Q"&amp;ROUNDUP(MONTH(salestable[[#This Row],[Order Date]])/3,0)</f>
        <v>Q3</v>
      </c>
      <c r="AA1589" t="str">
        <f>TEXT(salestable[[#This Row],[Order Date]], "ddd")</f>
        <v>Sun</v>
      </c>
    </row>
    <row r="1590" spans="1:27"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s="3">
        <v>4</v>
      </c>
      <c r="T1590" s="4">
        <v>0</v>
      </c>
      <c r="U1590" s="3">
        <v>34.692</v>
      </c>
      <c r="V1590" s="2">
        <f>salestable[[#This Row],[Sales]] * (1 - salestable[[#This Row],[Discount]])</f>
        <v>247.8</v>
      </c>
      <c r="W1590" s="2">
        <f>salestable[[#This Row],[Sales]] * salestable[[#This Row],[Discount]]</f>
        <v>0</v>
      </c>
      <c r="X1590">
        <f>YEAR(salestable[[#This Row],[Order Date]])</f>
        <v>2015</v>
      </c>
      <c r="Y1590" t="str">
        <f>TEXT(salestable[[#This Row],[Order Date]],"MMMM")</f>
        <v>August</v>
      </c>
      <c r="Z1590" t="str">
        <f>"Q"&amp;ROUNDUP(MONTH(salestable[[#This Row],[Order Date]])/3,0)</f>
        <v>Q3</v>
      </c>
      <c r="AA1590" t="str">
        <f>TEXT(salestable[[#This Row],[Order Date]], "ddd")</f>
        <v>Sun</v>
      </c>
    </row>
    <row r="1591" spans="1:27"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s="3">
        <v>4</v>
      </c>
      <c r="T1591" s="4">
        <v>0</v>
      </c>
      <c r="U1591" s="3">
        <v>2.9592000000000001</v>
      </c>
      <c r="V1591" s="2">
        <f>salestable[[#This Row],[Sales]] * (1 - salestable[[#This Row],[Discount]])</f>
        <v>10.96</v>
      </c>
      <c r="W1591" s="2">
        <f>salestable[[#This Row],[Sales]] * salestable[[#This Row],[Discount]]</f>
        <v>0</v>
      </c>
      <c r="X1591">
        <f>YEAR(salestable[[#This Row],[Order Date]])</f>
        <v>2016</v>
      </c>
      <c r="Y1591" t="str">
        <f>TEXT(salestable[[#This Row],[Order Date]],"MMMM")</f>
        <v>May</v>
      </c>
      <c r="Z1591" t="str">
        <f>"Q"&amp;ROUNDUP(MONTH(salestable[[#This Row],[Order Date]])/3,0)</f>
        <v>Q2</v>
      </c>
      <c r="AA1591" t="str">
        <f>TEXT(salestable[[#This Row],[Order Date]], "ddd")</f>
        <v>Thu</v>
      </c>
    </row>
    <row r="1592" spans="1:27"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s="3">
        <v>7</v>
      </c>
      <c r="T1592" s="4">
        <v>0.2</v>
      </c>
      <c r="U1592" s="3">
        <v>5.8604000000000003</v>
      </c>
      <c r="V1592" s="2">
        <f>salestable[[#This Row],[Sales]] * (1 - salestable[[#This Row],[Discount]])</f>
        <v>26.790400000000002</v>
      </c>
      <c r="W1592" s="2">
        <f>salestable[[#This Row],[Sales]] * salestable[[#This Row],[Discount]]</f>
        <v>6.6976000000000004</v>
      </c>
      <c r="X1592">
        <f>YEAR(salestable[[#This Row],[Order Date]])</f>
        <v>2016</v>
      </c>
      <c r="Y1592" t="str">
        <f>TEXT(salestable[[#This Row],[Order Date]],"MMMM")</f>
        <v>April</v>
      </c>
      <c r="Z1592" t="str">
        <f>"Q"&amp;ROUNDUP(MONTH(salestable[[#This Row],[Order Date]])/3,0)</f>
        <v>Q2</v>
      </c>
      <c r="AA1592" t="str">
        <f>TEXT(salestable[[#This Row],[Order Date]], "ddd")</f>
        <v>Fri</v>
      </c>
    </row>
    <row r="1593" spans="1:27"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s="3">
        <v>5</v>
      </c>
      <c r="T1593" s="4">
        <v>0.2</v>
      </c>
      <c r="U1593" s="3">
        <v>2.9144999999999999</v>
      </c>
      <c r="V1593" s="2">
        <f>salestable[[#This Row],[Sales]] * (1 - salestable[[#This Row],[Discount]])</f>
        <v>6.4319999999999995</v>
      </c>
      <c r="W1593" s="2">
        <f>salestable[[#This Row],[Sales]] * salestable[[#This Row],[Discount]]</f>
        <v>1.6079999999999999</v>
      </c>
      <c r="X1593">
        <f>YEAR(salestable[[#This Row],[Order Date]])</f>
        <v>2016</v>
      </c>
      <c r="Y1593" t="str">
        <f>TEXT(salestable[[#This Row],[Order Date]],"MMMM")</f>
        <v>April</v>
      </c>
      <c r="Z1593" t="str">
        <f>"Q"&amp;ROUNDUP(MONTH(salestable[[#This Row],[Order Date]])/3,0)</f>
        <v>Q2</v>
      </c>
      <c r="AA1593" t="str">
        <f>TEXT(salestable[[#This Row],[Order Date]], "ddd")</f>
        <v>Fri</v>
      </c>
    </row>
    <row r="1594" spans="1:27"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s="3">
        <v>4</v>
      </c>
      <c r="T1594" s="4">
        <v>0.2</v>
      </c>
      <c r="U1594" s="3">
        <v>22.676400000000001</v>
      </c>
      <c r="V1594" s="2">
        <f>salestable[[#This Row],[Sales]] * (1 - salestable[[#This Row],[Discount]])</f>
        <v>161.25440000000003</v>
      </c>
      <c r="W1594" s="2">
        <f>salestable[[#This Row],[Sales]] * salestable[[#This Row],[Discount]]</f>
        <v>40.313600000000008</v>
      </c>
      <c r="X1594">
        <f>YEAR(salestable[[#This Row],[Order Date]])</f>
        <v>2015</v>
      </c>
      <c r="Y1594" t="str">
        <f>TEXT(salestable[[#This Row],[Order Date]],"MMMM")</f>
        <v>June</v>
      </c>
      <c r="Z1594" t="str">
        <f>"Q"&amp;ROUNDUP(MONTH(salestable[[#This Row],[Order Date]])/3,0)</f>
        <v>Q2</v>
      </c>
      <c r="AA1594" t="str">
        <f>TEXT(salestable[[#This Row],[Order Date]], "ddd")</f>
        <v>Tue</v>
      </c>
    </row>
    <row r="1595" spans="1:27"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s="3">
        <v>3</v>
      </c>
      <c r="T1595" s="4">
        <v>0</v>
      </c>
      <c r="U1595" s="3">
        <v>6.5856000000000003</v>
      </c>
      <c r="V1595" s="2">
        <f>salestable[[#This Row],[Sales]] * (1 - salestable[[#This Row],[Discount]])</f>
        <v>13.44</v>
      </c>
      <c r="W1595" s="2">
        <f>salestable[[#This Row],[Sales]] * salestable[[#This Row],[Discount]]</f>
        <v>0</v>
      </c>
      <c r="X1595">
        <f>YEAR(salestable[[#This Row],[Order Date]])</f>
        <v>2014</v>
      </c>
      <c r="Y1595" t="str">
        <f>TEXT(salestable[[#This Row],[Order Date]],"MMMM")</f>
        <v>October</v>
      </c>
      <c r="Z1595" t="str">
        <f>"Q"&amp;ROUNDUP(MONTH(salestable[[#This Row],[Order Date]])/3,0)</f>
        <v>Q4</v>
      </c>
      <c r="AA1595" t="str">
        <f>TEXT(salestable[[#This Row],[Order Date]], "ddd")</f>
        <v>Sun</v>
      </c>
    </row>
    <row r="1596" spans="1:27"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s="3">
        <v>3</v>
      </c>
      <c r="T1596" s="4">
        <v>0.3</v>
      </c>
      <c r="U1596" s="3">
        <v>-35.905799999999999</v>
      </c>
      <c r="V1596" s="2">
        <f>salestable[[#This Row],[Sales]] * (1 - salestable[[#This Row],[Discount]])</f>
        <v>251.34059999999997</v>
      </c>
      <c r="W1596" s="2">
        <f>salestable[[#This Row],[Sales]] * salestable[[#This Row],[Discount]]</f>
        <v>107.7174</v>
      </c>
      <c r="X1596">
        <f>YEAR(salestable[[#This Row],[Order Date]])</f>
        <v>2015</v>
      </c>
      <c r="Y1596" t="str">
        <f>TEXT(salestable[[#This Row],[Order Date]],"MMMM")</f>
        <v>March</v>
      </c>
      <c r="Z1596" t="str">
        <f>"Q"&amp;ROUNDUP(MONTH(salestable[[#This Row],[Order Date]])/3,0)</f>
        <v>Q1</v>
      </c>
      <c r="AA1596" t="str">
        <f>TEXT(salestable[[#This Row],[Order Date]], "ddd")</f>
        <v>Tue</v>
      </c>
    </row>
    <row r="1597" spans="1:27"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s="3">
        <v>2</v>
      </c>
      <c r="T1597" s="4">
        <v>0.3</v>
      </c>
      <c r="U1597" s="3">
        <v>-2.0568</v>
      </c>
      <c r="V1597" s="2">
        <f>salestable[[#This Row],[Sales]] * (1 - salestable[[#This Row],[Discount]])</f>
        <v>33.594399999999993</v>
      </c>
      <c r="W1597" s="2">
        <f>salestable[[#This Row],[Sales]] * salestable[[#This Row],[Discount]]</f>
        <v>14.397599999999999</v>
      </c>
      <c r="X1597">
        <f>YEAR(salestable[[#This Row],[Order Date]])</f>
        <v>2017</v>
      </c>
      <c r="Y1597" t="str">
        <f>TEXT(salestable[[#This Row],[Order Date]],"MMMM")</f>
        <v>May</v>
      </c>
      <c r="Z1597" t="str">
        <f>"Q"&amp;ROUNDUP(MONTH(salestable[[#This Row],[Order Date]])/3,0)</f>
        <v>Q2</v>
      </c>
      <c r="AA1597" t="str">
        <f>TEXT(salestable[[#This Row],[Order Date]], "ddd")</f>
        <v>Mon</v>
      </c>
    </row>
    <row r="1598" spans="1:27"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s="3">
        <v>13</v>
      </c>
      <c r="T1598" s="4">
        <v>0</v>
      </c>
      <c r="U1598" s="3">
        <v>175.136</v>
      </c>
      <c r="V1598" s="2">
        <f>salestable[[#This Row],[Sales]] * (1 - salestable[[#This Row],[Discount]])</f>
        <v>547.29999999999995</v>
      </c>
      <c r="W1598" s="2">
        <f>salestable[[#This Row],[Sales]] * salestable[[#This Row],[Discount]]</f>
        <v>0</v>
      </c>
      <c r="X1598">
        <f>YEAR(salestable[[#This Row],[Order Date]])</f>
        <v>2017</v>
      </c>
      <c r="Y1598" t="str">
        <f>TEXT(salestable[[#This Row],[Order Date]],"MMMM")</f>
        <v>October</v>
      </c>
      <c r="Z1598" t="str">
        <f>"Q"&amp;ROUNDUP(MONTH(salestable[[#This Row],[Order Date]])/3,0)</f>
        <v>Q4</v>
      </c>
      <c r="AA1598" t="str">
        <f>TEXT(salestable[[#This Row],[Order Date]], "ddd")</f>
        <v>Mon</v>
      </c>
    </row>
    <row r="1599" spans="1:27"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s="3">
        <v>4</v>
      </c>
      <c r="T1599" s="4">
        <v>0.2</v>
      </c>
      <c r="U1599" s="3">
        <v>5.28</v>
      </c>
      <c r="V1599" s="2">
        <f>salestable[[#This Row],[Sales]] * (1 - salestable[[#This Row],[Discount]])</f>
        <v>13.516800000000002</v>
      </c>
      <c r="W1599" s="2">
        <f>salestable[[#This Row],[Sales]] * salestable[[#This Row],[Discount]]</f>
        <v>3.3792000000000004</v>
      </c>
      <c r="X1599">
        <f>YEAR(salestable[[#This Row],[Order Date]])</f>
        <v>2017</v>
      </c>
      <c r="Y1599" t="str">
        <f>TEXT(salestable[[#This Row],[Order Date]],"MMMM")</f>
        <v>November</v>
      </c>
      <c r="Z1599" t="str">
        <f>"Q"&amp;ROUNDUP(MONTH(salestable[[#This Row],[Order Date]])/3,0)</f>
        <v>Q4</v>
      </c>
      <c r="AA1599" t="str">
        <f>TEXT(salestable[[#This Row],[Order Date]], "ddd")</f>
        <v>Sun</v>
      </c>
    </row>
    <row r="1600" spans="1:27"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s="3">
        <v>1</v>
      </c>
      <c r="T1600" s="4">
        <v>0.2</v>
      </c>
      <c r="U1600" s="3">
        <v>0.50039999999999996</v>
      </c>
      <c r="V1600" s="2">
        <f>salestable[[#This Row],[Sales]] * (1 - salestable[[#This Row],[Discount]])</f>
        <v>5.3376000000000001</v>
      </c>
      <c r="W1600" s="2">
        <f>salestable[[#This Row],[Sales]] * salestable[[#This Row],[Discount]]</f>
        <v>1.3344</v>
      </c>
      <c r="X1600">
        <f>YEAR(salestable[[#This Row],[Order Date]])</f>
        <v>2017</v>
      </c>
      <c r="Y1600" t="str">
        <f>TEXT(salestable[[#This Row],[Order Date]],"MMMM")</f>
        <v>November</v>
      </c>
      <c r="Z1600" t="str">
        <f>"Q"&amp;ROUNDUP(MONTH(salestable[[#This Row],[Order Date]])/3,0)</f>
        <v>Q4</v>
      </c>
      <c r="AA1600" t="str">
        <f>TEXT(salestable[[#This Row],[Order Date]], "ddd")</f>
        <v>Sun</v>
      </c>
    </row>
    <row r="1601" spans="1:27"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s="3">
        <v>4</v>
      </c>
      <c r="T1601" s="4">
        <v>0.2</v>
      </c>
      <c r="U1601" s="3">
        <v>8.6744000000000003</v>
      </c>
      <c r="V1601" s="2">
        <f>salestable[[#This Row],[Sales]] * (1 - salestable[[#This Row],[Discount]])</f>
        <v>79.308800000000005</v>
      </c>
      <c r="W1601" s="2">
        <f>salestable[[#This Row],[Sales]] * salestable[[#This Row],[Discount]]</f>
        <v>19.827200000000001</v>
      </c>
      <c r="X1601">
        <f>YEAR(salestable[[#This Row],[Order Date]])</f>
        <v>2017</v>
      </c>
      <c r="Y1601" t="str">
        <f>TEXT(salestable[[#This Row],[Order Date]],"MMMM")</f>
        <v>November</v>
      </c>
      <c r="Z1601" t="str">
        <f>"Q"&amp;ROUNDUP(MONTH(salestable[[#This Row],[Order Date]])/3,0)</f>
        <v>Q4</v>
      </c>
      <c r="AA1601" t="str">
        <f>TEXT(salestable[[#This Row],[Order Date]], "ddd")</f>
        <v>Sun</v>
      </c>
    </row>
    <row r="1602" spans="1:27"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s="3">
        <v>2</v>
      </c>
      <c r="T1602" s="4">
        <v>0.6</v>
      </c>
      <c r="U1602" s="3">
        <v>-13.993</v>
      </c>
      <c r="V1602" s="2">
        <f>salestable[[#This Row],[Sales]] * (1 - salestable[[#This Row],[Discount]])</f>
        <v>6.3968000000000007</v>
      </c>
      <c r="W1602" s="2">
        <f>salestable[[#This Row],[Sales]] * salestable[[#This Row],[Discount]]</f>
        <v>9.5952000000000002</v>
      </c>
      <c r="X1602">
        <f>YEAR(salestable[[#This Row],[Order Date]])</f>
        <v>2017</v>
      </c>
      <c r="Y1602" t="str">
        <f>TEXT(salestable[[#This Row],[Order Date]],"MMMM")</f>
        <v>November</v>
      </c>
      <c r="Z1602" t="str">
        <f>"Q"&amp;ROUNDUP(MONTH(salestable[[#This Row],[Order Date]])/3,0)</f>
        <v>Q4</v>
      </c>
      <c r="AA1602" t="str">
        <f>TEXT(salestable[[#This Row],[Order Date]], "ddd")</f>
        <v>Sun</v>
      </c>
    </row>
    <row r="1603" spans="1:27"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s="3">
        <v>2</v>
      </c>
      <c r="T1603" s="4">
        <v>0</v>
      </c>
      <c r="U1603" s="3">
        <v>42.392000000000003</v>
      </c>
      <c r="V1603" s="2">
        <f>salestable[[#This Row],[Sales]] * (1 - salestable[[#This Row],[Discount]])</f>
        <v>211.96</v>
      </c>
      <c r="W1603" s="2">
        <f>salestable[[#This Row],[Sales]] * salestable[[#This Row],[Discount]]</f>
        <v>0</v>
      </c>
      <c r="X1603">
        <f>YEAR(salestable[[#This Row],[Order Date]])</f>
        <v>2016</v>
      </c>
      <c r="Y1603" t="str">
        <f>TEXT(salestable[[#This Row],[Order Date]],"MMMM")</f>
        <v>May</v>
      </c>
      <c r="Z1603" t="str">
        <f>"Q"&amp;ROUNDUP(MONTH(salestable[[#This Row],[Order Date]])/3,0)</f>
        <v>Q2</v>
      </c>
      <c r="AA1603" t="str">
        <f>TEXT(salestable[[#This Row],[Order Date]], "ddd")</f>
        <v>Sun</v>
      </c>
    </row>
    <row r="1604" spans="1:27"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s="3">
        <v>3</v>
      </c>
      <c r="T1604" s="4">
        <v>0.2</v>
      </c>
      <c r="U1604" s="3">
        <v>1.6679999999999999</v>
      </c>
      <c r="V1604" s="2">
        <f>salestable[[#This Row],[Sales]] * (1 - salestable[[#This Row],[Discount]])</f>
        <v>5.3376000000000001</v>
      </c>
      <c r="W1604" s="2">
        <f>salestable[[#This Row],[Sales]] * salestable[[#This Row],[Discount]]</f>
        <v>1.3344</v>
      </c>
      <c r="X1604">
        <f>YEAR(salestable[[#This Row],[Order Date]])</f>
        <v>2016</v>
      </c>
      <c r="Y1604" t="str">
        <f>TEXT(salestable[[#This Row],[Order Date]],"MMMM")</f>
        <v>December</v>
      </c>
      <c r="Z1604" t="str">
        <f>"Q"&amp;ROUNDUP(MONTH(salestable[[#This Row],[Order Date]])/3,0)</f>
        <v>Q4</v>
      </c>
      <c r="AA1604" t="str">
        <f>TEXT(salestable[[#This Row],[Order Date]], "ddd")</f>
        <v>Sun</v>
      </c>
    </row>
    <row r="1605" spans="1:27"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s="3">
        <v>6</v>
      </c>
      <c r="T1605" s="4">
        <v>0</v>
      </c>
      <c r="U1605" s="3">
        <v>45.2226</v>
      </c>
      <c r="V1605" s="2">
        <f>salestable[[#This Row],[Sales]] * (1 - salestable[[#This Row],[Discount]])</f>
        <v>155.94</v>
      </c>
      <c r="W1605" s="2">
        <f>salestable[[#This Row],[Sales]] * salestable[[#This Row],[Discount]]</f>
        <v>0</v>
      </c>
      <c r="X1605">
        <f>YEAR(salestable[[#This Row],[Order Date]])</f>
        <v>2017</v>
      </c>
      <c r="Y1605" t="str">
        <f>TEXT(salestable[[#This Row],[Order Date]],"MMMM")</f>
        <v>November</v>
      </c>
      <c r="Z1605" t="str">
        <f>"Q"&amp;ROUNDUP(MONTH(salestable[[#This Row],[Order Date]])/3,0)</f>
        <v>Q4</v>
      </c>
      <c r="AA1605" t="str">
        <f>TEXT(salestable[[#This Row],[Order Date]], "ddd")</f>
        <v>Thu</v>
      </c>
    </row>
    <row r="1606" spans="1:27"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s="3">
        <v>5</v>
      </c>
      <c r="T1606" s="4">
        <v>0.2</v>
      </c>
      <c r="U1606" s="3">
        <v>12.987</v>
      </c>
      <c r="V1606" s="2">
        <f>salestable[[#This Row],[Sales]] * (1 - salestable[[#This Row],[Discount]])</f>
        <v>31.968000000000004</v>
      </c>
      <c r="W1606" s="2">
        <f>salestable[[#This Row],[Sales]] * salestable[[#This Row],[Discount]]</f>
        <v>7.9920000000000009</v>
      </c>
      <c r="X1606">
        <f>YEAR(salestable[[#This Row],[Order Date]])</f>
        <v>2016</v>
      </c>
      <c r="Y1606" t="str">
        <f>TEXT(salestable[[#This Row],[Order Date]],"MMMM")</f>
        <v>April</v>
      </c>
      <c r="Z1606" t="str">
        <f>"Q"&amp;ROUNDUP(MONTH(salestable[[#This Row],[Order Date]])/3,0)</f>
        <v>Q2</v>
      </c>
      <c r="AA1606" t="str">
        <f>TEXT(salestable[[#This Row],[Order Date]], "ddd")</f>
        <v>Tue</v>
      </c>
    </row>
    <row r="1607" spans="1:27"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s="3">
        <v>3</v>
      </c>
      <c r="T1607" s="4">
        <v>0</v>
      </c>
      <c r="U1607" s="3">
        <v>1.5287999999999999</v>
      </c>
      <c r="V1607" s="2">
        <f>salestable[[#This Row],[Sales]] * (1 - salestable[[#This Row],[Discount]])</f>
        <v>5.46</v>
      </c>
      <c r="W1607" s="2">
        <f>salestable[[#This Row],[Sales]] * salestable[[#This Row],[Discount]]</f>
        <v>0</v>
      </c>
      <c r="X1607">
        <f>YEAR(salestable[[#This Row],[Order Date]])</f>
        <v>2016</v>
      </c>
      <c r="Y1607" t="str">
        <f>TEXT(salestable[[#This Row],[Order Date]],"MMMM")</f>
        <v>April</v>
      </c>
      <c r="Z1607" t="str">
        <f>"Q"&amp;ROUNDUP(MONTH(salestable[[#This Row],[Order Date]])/3,0)</f>
        <v>Q2</v>
      </c>
      <c r="AA1607" t="str">
        <f>TEXT(salestable[[#This Row],[Order Date]], "ddd")</f>
        <v>Tue</v>
      </c>
    </row>
    <row r="1608" spans="1:27"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s="3">
        <v>5</v>
      </c>
      <c r="T1608" s="4">
        <v>0</v>
      </c>
      <c r="U1608" s="3">
        <v>21.228000000000002</v>
      </c>
      <c r="V1608" s="2">
        <f>salestable[[#This Row],[Sales]] * (1 - salestable[[#This Row],[Discount]])</f>
        <v>73.2</v>
      </c>
      <c r="W1608" s="2">
        <f>salestable[[#This Row],[Sales]] * salestable[[#This Row],[Discount]]</f>
        <v>0</v>
      </c>
      <c r="X1608">
        <f>YEAR(salestable[[#This Row],[Order Date]])</f>
        <v>2016</v>
      </c>
      <c r="Y1608" t="str">
        <f>TEXT(salestable[[#This Row],[Order Date]],"MMMM")</f>
        <v>April</v>
      </c>
      <c r="Z1608" t="str">
        <f>"Q"&amp;ROUNDUP(MONTH(salestable[[#This Row],[Order Date]])/3,0)</f>
        <v>Q2</v>
      </c>
      <c r="AA1608" t="str">
        <f>TEXT(salestable[[#This Row],[Order Date]], "ddd")</f>
        <v>Tue</v>
      </c>
    </row>
    <row r="1609" spans="1:27"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s="3">
        <v>1</v>
      </c>
      <c r="T1609" s="4">
        <v>0.2</v>
      </c>
      <c r="U1609" s="3">
        <v>1.9710000000000001</v>
      </c>
      <c r="V1609" s="2">
        <f>salestable[[#This Row],[Sales]] * (1 - salestable[[#This Row],[Discount]])</f>
        <v>4.6719999999999997</v>
      </c>
      <c r="W1609" s="2">
        <f>salestable[[#This Row],[Sales]] * salestable[[#This Row],[Discount]]</f>
        <v>1.1679999999999999</v>
      </c>
      <c r="X1609">
        <f>YEAR(salestable[[#This Row],[Order Date]])</f>
        <v>2016</v>
      </c>
      <c r="Y1609" t="str">
        <f>TEXT(salestable[[#This Row],[Order Date]],"MMMM")</f>
        <v>April</v>
      </c>
      <c r="Z1609" t="str">
        <f>"Q"&amp;ROUNDUP(MONTH(salestable[[#This Row],[Order Date]])/3,0)</f>
        <v>Q2</v>
      </c>
      <c r="AA1609" t="str">
        <f>TEXT(salestable[[#This Row],[Order Date]], "ddd")</f>
        <v>Tue</v>
      </c>
    </row>
    <row r="1610" spans="1:27"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s="3">
        <v>4</v>
      </c>
      <c r="T1610" s="4">
        <v>0</v>
      </c>
      <c r="U1610" s="3">
        <v>10.224</v>
      </c>
      <c r="V1610" s="2">
        <f>salestable[[#This Row],[Sales]] * (1 - salestable[[#This Row],[Discount]])</f>
        <v>22.72</v>
      </c>
      <c r="W1610" s="2">
        <f>salestable[[#This Row],[Sales]] * salestable[[#This Row],[Discount]]</f>
        <v>0</v>
      </c>
      <c r="X1610">
        <f>YEAR(salestable[[#This Row],[Order Date]])</f>
        <v>2016</v>
      </c>
      <c r="Y1610" t="str">
        <f>TEXT(salestable[[#This Row],[Order Date]],"MMMM")</f>
        <v>April</v>
      </c>
      <c r="Z1610" t="str">
        <f>"Q"&amp;ROUNDUP(MONTH(salestable[[#This Row],[Order Date]])/3,0)</f>
        <v>Q2</v>
      </c>
      <c r="AA1610" t="str">
        <f>TEXT(salestable[[#This Row],[Order Date]], "ddd")</f>
        <v>Tue</v>
      </c>
    </row>
    <row r="1611" spans="1:27"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s="3">
        <v>3</v>
      </c>
      <c r="T1611" s="4">
        <v>0.2</v>
      </c>
      <c r="U1611" s="3">
        <v>3.2675999999999998</v>
      </c>
      <c r="V1611" s="2">
        <f>salestable[[#This Row],[Sales]] * (1 - salestable[[#This Row],[Discount]])</f>
        <v>7.4688000000000008</v>
      </c>
      <c r="W1611" s="2">
        <f>salestable[[#This Row],[Sales]] * salestable[[#This Row],[Discount]]</f>
        <v>1.8672000000000002</v>
      </c>
      <c r="X1611">
        <f>YEAR(salestable[[#This Row],[Order Date]])</f>
        <v>2016</v>
      </c>
      <c r="Y1611" t="str">
        <f>TEXT(salestable[[#This Row],[Order Date]],"MMMM")</f>
        <v>April</v>
      </c>
      <c r="Z1611" t="str">
        <f>"Q"&amp;ROUNDUP(MONTH(salestable[[#This Row],[Order Date]])/3,0)</f>
        <v>Q2</v>
      </c>
      <c r="AA1611" t="str">
        <f>TEXT(salestable[[#This Row],[Order Date]], "ddd")</f>
        <v>Tue</v>
      </c>
    </row>
    <row r="1612" spans="1:27"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s="3">
        <v>2</v>
      </c>
      <c r="T1612" s="4">
        <v>0.15</v>
      </c>
      <c r="U1612" s="3">
        <v>27.3568</v>
      </c>
      <c r="V1612" s="2">
        <f>salestable[[#This Row],[Sales]] * (1 - salestable[[#This Row],[Discount]])</f>
        <v>247.06609999999998</v>
      </c>
      <c r="W1612" s="2">
        <f>salestable[[#This Row],[Sales]] * salestable[[#This Row],[Discount]]</f>
        <v>43.599899999999998</v>
      </c>
      <c r="X1612">
        <f>YEAR(salestable[[#This Row],[Order Date]])</f>
        <v>2014</v>
      </c>
      <c r="Y1612" t="str">
        <f>TEXT(salestable[[#This Row],[Order Date]],"MMMM")</f>
        <v>May</v>
      </c>
      <c r="Z1612" t="str">
        <f>"Q"&amp;ROUNDUP(MONTH(salestable[[#This Row],[Order Date]])/3,0)</f>
        <v>Q2</v>
      </c>
      <c r="AA1612" t="str">
        <f>TEXT(salestable[[#This Row],[Order Date]], "ddd")</f>
        <v>Mon</v>
      </c>
    </row>
    <row r="1613" spans="1:27"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s="3">
        <v>2</v>
      </c>
      <c r="T1613" s="4">
        <v>0.2</v>
      </c>
      <c r="U1613" s="3">
        <v>20.1584</v>
      </c>
      <c r="V1613" s="2">
        <f>salestable[[#This Row],[Sales]] * (1 - salestable[[#This Row],[Discount]])</f>
        <v>161.2672</v>
      </c>
      <c r="W1613" s="2">
        <f>salestable[[#This Row],[Sales]] * salestable[[#This Row],[Discount]]</f>
        <v>40.316800000000001</v>
      </c>
      <c r="X1613">
        <f>YEAR(salestable[[#This Row],[Order Date]])</f>
        <v>2014</v>
      </c>
      <c r="Y1613" t="str">
        <f>TEXT(salestable[[#This Row],[Order Date]],"MMMM")</f>
        <v>May</v>
      </c>
      <c r="Z1613" t="str">
        <f>"Q"&amp;ROUNDUP(MONTH(salestable[[#This Row],[Order Date]])/3,0)</f>
        <v>Q2</v>
      </c>
      <c r="AA1613" t="str">
        <f>TEXT(salestable[[#This Row],[Order Date]], "ddd")</f>
        <v>Mon</v>
      </c>
    </row>
    <row r="1614" spans="1:27"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s="3">
        <v>2</v>
      </c>
      <c r="T1614" s="4">
        <v>0.2</v>
      </c>
      <c r="U1614" s="3">
        <v>31.494</v>
      </c>
      <c r="V1614" s="2">
        <f>salestable[[#This Row],[Sales]] * (1 - salestable[[#This Row],[Discount]])</f>
        <v>67.187200000000004</v>
      </c>
      <c r="W1614" s="2">
        <f>salestable[[#This Row],[Sales]] * salestable[[#This Row],[Discount]]</f>
        <v>16.796800000000001</v>
      </c>
      <c r="X1614">
        <f>YEAR(salestable[[#This Row],[Order Date]])</f>
        <v>2014</v>
      </c>
      <c r="Y1614" t="str">
        <f>TEXT(salestable[[#This Row],[Order Date]],"MMMM")</f>
        <v>May</v>
      </c>
      <c r="Z1614" t="str">
        <f>"Q"&amp;ROUNDUP(MONTH(salestable[[#This Row],[Order Date]])/3,0)</f>
        <v>Q2</v>
      </c>
      <c r="AA1614" t="str">
        <f>TEXT(salestable[[#This Row],[Order Date]], "ddd")</f>
        <v>Mon</v>
      </c>
    </row>
    <row r="1615" spans="1:27"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s="3">
        <v>7</v>
      </c>
      <c r="T1615" s="4">
        <v>0</v>
      </c>
      <c r="U1615" s="3">
        <v>290.00580000000002</v>
      </c>
      <c r="V1615" s="2">
        <f>salestable[[#This Row],[Sales]] * (1 - salestable[[#This Row],[Discount]])</f>
        <v>1000.02</v>
      </c>
      <c r="W1615" s="2">
        <f>salestable[[#This Row],[Sales]] * salestable[[#This Row],[Discount]]</f>
        <v>0</v>
      </c>
      <c r="X1615">
        <f>YEAR(salestable[[#This Row],[Order Date]])</f>
        <v>2017</v>
      </c>
      <c r="Y1615" t="str">
        <f>TEXT(salestable[[#This Row],[Order Date]],"MMMM")</f>
        <v>December</v>
      </c>
      <c r="Z1615" t="str">
        <f>"Q"&amp;ROUNDUP(MONTH(salestable[[#This Row],[Order Date]])/3,0)</f>
        <v>Q4</v>
      </c>
      <c r="AA1615" t="str">
        <f>TEXT(salestable[[#This Row],[Order Date]], "ddd")</f>
        <v>Thu</v>
      </c>
    </row>
    <row r="1616" spans="1:27"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s="3">
        <v>3</v>
      </c>
      <c r="T1616" s="4">
        <v>0.2</v>
      </c>
      <c r="U1616" s="3">
        <v>-13.646100000000001</v>
      </c>
      <c r="V1616" s="2">
        <f>salestable[[#This Row],[Sales]] * (1 - salestable[[#This Row],[Discount]])</f>
        <v>67.180800000000005</v>
      </c>
      <c r="W1616" s="2">
        <f>salestable[[#This Row],[Sales]] * salestable[[#This Row],[Discount]]</f>
        <v>16.795200000000001</v>
      </c>
      <c r="X1616">
        <f>YEAR(salestable[[#This Row],[Order Date]])</f>
        <v>2016</v>
      </c>
      <c r="Y1616" t="str">
        <f>TEXT(salestable[[#This Row],[Order Date]],"MMMM")</f>
        <v>March</v>
      </c>
      <c r="Z1616" t="str">
        <f>"Q"&amp;ROUNDUP(MONTH(salestable[[#This Row],[Order Date]])/3,0)</f>
        <v>Q1</v>
      </c>
      <c r="AA1616" t="str">
        <f>TEXT(salestable[[#This Row],[Order Date]], "ddd")</f>
        <v>Tue</v>
      </c>
    </row>
    <row r="1617" spans="1:27"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s="3">
        <v>1</v>
      </c>
      <c r="T1617" s="4">
        <v>0</v>
      </c>
      <c r="U1617" s="3">
        <v>1.8</v>
      </c>
      <c r="V1617" s="2">
        <f>salestable[[#This Row],[Sales]] * (1 - salestable[[#This Row],[Discount]])</f>
        <v>3.75</v>
      </c>
      <c r="W1617" s="2">
        <f>salestable[[#This Row],[Sales]] * salestable[[#This Row],[Discount]]</f>
        <v>0</v>
      </c>
      <c r="X1617">
        <f>YEAR(salestable[[#This Row],[Order Date]])</f>
        <v>2015</v>
      </c>
      <c r="Y1617" t="str">
        <f>TEXT(salestable[[#This Row],[Order Date]],"MMMM")</f>
        <v>August</v>
      </c>
      <c r="Z1617" t="str">
        <f>"Q"&amp;ROUNDUP(MONTH(salestable[[#This Row],[Order Date]])/3,0)</f>
        <v>Q3</v>
      </c>
      <c r="AA1617" t="str">
        <f>TEXT(salestable[[#This Row],[Order Date]], "ddd")</f>
        <v>Mon</v>
      </c>
    </row>
    <row r="1618" spans="1:27"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s="3">
        <v>4</v>
      </c>
      <c r="T1618" s="4">
        <v>0</v>
      </c>
      <c r="U1618" s="3">
        <v>19.872</v>
      </c>
      <c r="V1618" s="2">
        <f>salestable[[#This Row],[Sales]] * (1 - salestable[[#This Row],[Discount]])</f>
        <v>41.4</v>
      </c>
      <c r="W1618" s="2">
        <f>salestable[[#This Row],[Sales]] * salestable[[#This Row],[Discount]]</f>
        <v>0</v>
      </c>
      <c r="X1618">
        <f>YEAR(salestable[[#This Row],[Order Date]])</f>
        <v>2015</v>
      </c>
      <c r="Y1618" t="str">
        <f>TEXT(salestable[[#This Row],[Order Date]],"MMMM")</f>
        <v>August</v>
      </c>
      <c r="Z1618" t="str">
        <f>"Q"&amp;ROUNDUP(MONTH(salestable[[#This Row],[Order Date]])/3,0)</f>
        <v>Q3</v>
      </c>
      <c r="AA1618" t="str">
        <f>TEXT(salestable[[#This Row],[Order Date]], "ddd")</f>
        <v>Mon</v>
      </c>
    </row>
    <row r="1619" spans="1:27"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s="3">
        <v>3</v>
      </c>
      <c r="T1619" s="4">
        <v>0</v>
      </c>
      <c r="U1619" s="3">
        <v>12.511799999999999</v>
      </c>
      <c r="V1619" s="2">
        <f>salestable[[#This Row],[Sales]] * (1 - salestable[[#This Row],[Discount]])</f>
        <v>29.79</v>
      </c>
      <c r="W1619" s="2">
        <f>salestable[[#This Row],[Sales]] * salestable[[#This Row],[Discount]]</f>
        <v>0</v>
      </c>
      <c r="X1619">
        <f>YEAR(salestable[[#This Row],[Order Date]])</f>
        <v>2015</v>
      </c>
      <c r="Y1619" t="str">
        <f>TEXT(salestable[[#This Row],[Order Date]],"MMMM")</f>
        <v>August</v>
      </c>
      <c r="Z1619" t="str">
        <f>"Q"&amp;ROUNDUP(MONTH(salestable[[#This Row],[Order Date]])/3,0)</f>
        <v>Q3</v>
      </c>
      <c r="AA1619" t="str">
        <f>TEXT(salestable[[#This Row],[Order Date]], "ddd")</f>
        <v>Mon</v>
      </c>
    </row>
    <row r="1620" spans="1:27"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s="3">
        <v>2</v>
      </c>
      <c r="T1620" s="4">
        <v>0</v>
      </c>
      <c r="U1620" s="3">
        <v>8.9220000000000006</v>
      </c>
      <c r="V1620" s="2">
        <f>salestable[[#This Row],[Sales]] * (1 - salestable[[#This Row],[Discount]])</f>
        <v>59.48</v>
      </c>
      <c r="W1620" s="2">
        <f>salestable[[#This Row],[Sales]] * salestable[[#This Row],[Discount]]</f>
        <v>0</v>
      </c>
      <c r="X1620">
        <f>YEAR(salestable[[#This Row],[Order Date]])</f>
        <v>2016</v>
      </c>
      <c r="Y1620" t="str">
        <f>TEXT(salestable[[#This Row],[Order Date]],"MMMM")</f>
        <v>September</v>
      </c>
      <c r="Z1620" t="str">
        <f>"Q"&amp;ROUNDUP(MONTH(salestable[[#This Row],[Order Date]])/3,0)</f>
        <v>Q3</v>
      </c>
      <c r="AA1620" t="str">
        <f>TEXT(salestable[[#This Row],[Order Date]], "ddd")</f>
        <v>Sat</v>
      </c>
    </row>
    <row r="1621" spans="1:27"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s="3">
        <v>1</v>
      </c>
      <c r="T1621" s="4">
        <v>0</v>
      </c>
      <c r="U1621" s="3">
        <v>3.0773999999999999</v>
      </c>
      <c r="V1621" s="2">
        <f>salestable[[#This Row],[Sales]] * (1 - salestable[[#This Row],[Discount]])</f>
        <v>6.69</v>
      </c>
      <c r="W1621" s="2">
        <f>salestable[[#This Row],[Sales]] * salestable[[#This Row],[Discount]]</f>
        <v>0</v>
      </c>
      <c r="X1621">
        <f>YEAR(salestable[[#This Row],[Order Date]])</f>
        <v>2016</v>
      </c>
      <c r="Y1621" t="str">
        <f>TEXT(salestable[[#This Row],[Order Date]],"MMMM")</f>
        <v>September</v>
      </c>
      <c r="Z1621" t="str">
        <f>"Q"&amp;ROUNDUP(MONTH(salestable[[#This Row],[Order Date]])/3,0)</f>
        <v>Q3</v>
      </c>
      <c r="AA1621" t="str">
        <f>TEXT(salestable[[#This Row],[Order Date]], "ddd")</f>
        <v>Sat</v>
      </c>
    </row>
    <row r="1622" spans="1:27"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s="3">
        <v>2</v>
      </c>
      <c r="T1622" s="4">
        <v>0</v>
      </c>
      <c r="U1622" s="3">
        <v>99.23</v>
      </c>
      <c r="V1622" s="2">
        <f>salestable[[#This Row],[Sales]] * (1 - salestable[[#This Row],[Discount]])</f>
        <v>198.46</v>
      </c>
      <c r="W1622" s="2">
        <f>salestable[[#This Row],[Sales]] * salestable[[#This Row],[Discount]]</f>
        <v>0</v>
      </c>
      <c r="X1622">
        <f>YEAR(salestable[[#This Row],[Order Date]])</f>
        <v>2017</v>
      </c>
      <c r="Y1622" t="str">
        <f>TEXT(salestable[[#This Row],[Order Date]],"MMMM")</f>
        <v>July</v>
      </c>
      <c r="Z1622" t="str">
        <f>"Q"&amp;ROUNDUP(MONTH(salestable[[#This Row],[Order Date]])/3,0)</f>
        <v>Q3</v>
      </c>
      <c r="AA1622" t="str">
        <f>TEXT(salestable[[#This Row],[Order Date]], "ddd")</f>
        <v>Sat</v>
      </c>
    </row>
    <row r="1623" spans="1:27"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s="3">
        <v>8</v>
      </c>
      <c r="T1623" s="4">
        <v>0</v>
      </c>
      <c r="U1623" s="3">
        <v>385.37520000000001</v>
      </c>
      <c r="V1623" s="2">
        <f>salestable[[#This Row],[Sales]] * (1 - salestable[[#This Row],[Discount]])</f>
        <v>786.48</v>
      </c>
      <c r="W1623" s="2">
        <f>salestable[[#This Row],[Sales]] * salestable[[#This Row],[Discount]]</f>
        <v>0</v>
      </c>
      <c r="X1623">
        <f>YEAR(salestable[[#This Row],[Order Date]])</f>
        <v>2017</v>
      </c>
      <c r="Y1623" t="str">
        <f>TEXT(salestable[[#This Row],[Order Date]],"MMMM")</f>
        <v>July</v>
      </c>
      <c r="Z1623" t="str">
        <f>"Q"&amp;ROUNDUP(MONTH(salestable[[#This Row],[Order Date]])/3,0)</f>
        <v>Q3</v>
      </c>
      <c r="AA1623" t="str">
        <f>TEXT(salestable[[#This Row],[Order Date]], "ddd")</f>
        <v>Sat</v>
      </c>
    </row>
    <row r="1624" spans="1:27"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s="3">
        <v>2</v>
      </c>
      <c r="T1624" s="4">
        <v>0.2</v>
      </c>
      <c r="U1624" s="3">
        <v>7.8192000000000004</v>
      </c>
      <c r="V1624" s="2">
        <f>salestable[[#This Row],[Sales]] * (1 - salestable[[#This Row],[Discount]])</f>
        <v>18.534400000000002</v>
      </c>
      <c r="W1624" s="2">
        <f>salestable[[#This Row],[Sales]] * salestable[[#This Row],[Discount]]</f>
        <v>4.6336000000000004</v>
      </c>
      <c r="X1624">
        <f>YEAR(salestable[[#This Row],[Order Date]])</f>
        <v>2017</v>
      </c>
      <c r="Y1624" t="str">
        <f>TEXT(salestable[[#This Row],[Order Date]],"MMMM")</f>
        <v>July</v>
      </c>
      <c r="Z1624" t="str">
        <f>"Q"&amp;ROUNDUP(MONTH(salestable[[#This Row],[Order Date]])/3,0)</f>
        <v>Q3</v>
      </c>
      <c r="AA1624" t="str">
        <f>TEXT(salestable[[#This Row],[Order Date]], "ddd")</f>
        <v>Sat</v>
      </c>
    </row>
    <row r="1625" spans="1:27"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s="3">
        <v>2</v>
      </c>
      <c r="T1625" s="4">
        <v>0</v>
      </c>
      <c r="U1625" s="3">
        <v>10.5</v>
      </c>
      <c r="V1625" s="2">
        <f>salestable[[#This Row],[Sales]] * (1 - salestable[[#This Row],[Discount]])</f>
        <v>50</v>
      </c>
      <c r="W1625" s="2">
        <f>salestable[[#This Row],[Sales]] * salestable[[#This Row],[Discount]]</f>
        <v>0</v>
      </c>
      <c r="X1625">
        <f>YEAR(salestable[[#This Row],[Order Date]])</f>
        <v>2017</v>
      </c>
      <c r="Y1625" t="str">
        <f>TEXT(salestable[[#This Row],[Order Date]],"MMMM")</f>
        <v>July</v>
      </c>
      <c r="Z1625" t="str">
        <f>"Q"&amp;ROUNDUP(MONTH(salestable[[#This Row],[Order Date]])/3,0)</f>
        <v>Q3</v>
      </c>
      <c r="AA1625" t="str">
        <f>TEXT(salestable[[#This Row],[Order Date]], "ddd")</f>
        <v>Sat</v>
      </c>
    </row>
    <row r="1626" spans="1:27"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s="3">
        <v>5</v>
      </c>
      <c r="T1626" s="4">
        <v>0.2</v>
      </c>
      <c r="U1626" s="3">
        <v>84.495000000000005</v>
      </c>
      <c r="V1626" s="2">
        <f>salestable[[#This Row],[Sales]] * (1 - salestable[[#This Row],[Discount]])</f>
        <v>540.76800000000003</v>
      </c>
      <c r="W1626" s="2">
        <f>salestable[[#This Row],[Sales]] * salestable[[#This Row],[Discount]]</f>
        <v>135.19200000000001</v>
      </c>
      <c r="X1626">
        <f>YEAR(salestable[[#This Row],[Order Date]])</f>
        <v>2015</v>
      </c>
      <c r="Y1626" t="str">
        <f>TEXT(salestable[[#This Row],[Order Date]],"MMMM")</f>
        <v>December</v>
      </c>
      <c r="Z1626" t="str">
        <f>"Q"&amp;ROUNDUP(MONTH(salestable[[#This Row],[Order Date]])/3,0)</f>
        <v>Q4</v>
      </c>
      <c r="AA1626" t="str">
        <f>TEXT(salestable[[#This Row],[Order Date]], "ddd")</f>
        <v>Sat</v>
      </c>
    </row>
    <row r="1627" spans="1:27"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s="3">
        <v>3</v>
      </c>
      <c r="T1627" s="4">
        <v>0</v>
      </c>
      <c r="U1627" s="3">
        <v>556.97400000000005</v>
      </c>
      <c r="V1627" s="2">
        <f>salestable[[#This Row],[Sales]] * (1 - salestable[[#This Row],[Discount]])</f>
        <v>1265.8499999999999</v>
      </c>
      <c r="W1627" s="2">
        <f>salestable[[#This Row],[Sales]] * salestable[[#This Row],[Discount]]</f>
        <v>0</v>
      </c>
      <c r="X1627">
        <f>YEAR(salestable[[#This Row],[Order Date]])</f>
        <v>2015</v>
      </c>
      <c r="Y1627" t="str">
        <f>TEXT(salestable[[#This Row],[Order Date]],"MMMM")</f>
        <v>December</v>
      </c>
      <c r="Z1627" t="str">
        <f>"Q"&amp;ROUNDUP(MONTH(salestable[[#This Row],[Order Date]])/3,0)</f>
        <v>Q4</v>
      </c>
      <c r="AA1627" t="str">
        <f>TEXT(salestable[[#This Row],[Order Date]], "ddd")</f>
        <v>Sat</v>
      </c>
    </row>
    <row r="1628" spans="1:27"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s="3">
        <v>5</v>
      </c>
      <c r="T1628" s="4">
        <v>0</v>
      </c>
      <c r="U1628" s="3">
        <v>141.2775</v>
      </c>
      <c r="V1628" s="2">
        <f>salestable[[#This Row],[Sales]] * (1 - salestable[[#This Row],[Discount]])</f>
        <v>523.25</v>
      </c>
      <c r="W1628" s="2">
        <f>salestable[[#This Row],[Sales]] * salestable[[#This Row],[Discount]]</f>
        <v>0</v>
      </c>
      <c r="X1628">
        <f>YEAR(salestable[[#This Row],[Order Date]])</f>
        <v>2015</v>
      </c>
      <c r="Y1628" t="str">
        <f>TEXT(salestable[[#This Row],[Order Date]],"MMMM")</f>
        <v>November</v>
      </c>
      <c r="Z1628" t="str">
        <f>"Q"&amp;ROUNDUP(MONTH(salestable[[#This Row],[Order Date]])/3,0)</f>
        <v>Q4</v>
      </c>
      <c r="AA1628" t="str">
        <f>TEXT(salestable[[#This Row],[Order Date]], "ddd")</f>
        <v>Mon</v>
      </c>
    </row>
    <row r="1629" spans="1:27"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s="3">
        <v>6</v>
      </c>
      <c r="T1629" s="4">
        <v>0</v>
      </c>
      <c r="U1629" s="3">
        <v>155.25</v>
      </c>
      <c r="V1629" s="2">
        <f>salestable[[#This Row],[Sales]] * (1 - salestable[[#This Row],[Discount]])</f>
        <v>517.5</v>
      </c>
      <c r="W1629" s="2">
        <f>salestable[[#This Row],[Sales]] * salestable[[#This Row],[Discount]]</f>
        <v>0</v>
      </c>
      <c r="X1629">
        <f>YEAR(salestable[[#This Row],[Order Date]])</f>
        <v>2015</v>
      </c>
      <c r="Y1629" t="str">
        <f>TEXT(salestable[[#This Row],[Order Date]],"MMMM")</f>
        <v>September</v>
      </c>
      <c r="Z1629" t="str">
        <f>"Q"&amp;ROUNDUP(MONTH(salestable[[#This Row],[Order Date]])/3,0)</f>
        <v>Q3</v>
      </c>
      <c r="AA1629" t="str">
        <f>TEXT(salestable[[#This Row],[Order Date]], "ddd")</f>
        <v>Thu</v>
      </c>
    </row>
    <row r="1630" spans="1:27"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s="3">
        <v>5</v>
      </c>
      <c r="T1630" s="4">
        <v>0.2</v>
      </c>
      <c r="U1630" s="3">
        <v>2.464</v>
      </c>
      <c r="V1630" s="2">
        <f>salestable[[#This Row],[Sales]] * (1 - salestable[[#This Row],[Discount]])</f>
        <v>14.336000000000002</v>
      </c>
      <c r="W1630" s="2">
        <f>salestable[[#This Row],[Sales]] * salestable[[#This Row],[Discount]]</f>
        <v>3.5840000000000005</v>
      </c>
      <c r="X1630">
        <f>YEAR(salestable[[#This Row],[Order Date]])</f>
        <v>2017</v>
      </c>
      <c r="Y1630" t="str">
        <f>TEXT(salestable[[#This Row],[Order Date]],"MMMM")</f>
        <v>June</v>
      </c>
      <c r="Z1630" t="str">
        <f>"Q"&amp;ROUNDUP(MONTH(salestable[[#This Row],[Order Date]])/3,0)</f>
        <v>Q2</v>
      </c>
      <c r="AA1630" t="str">
        <f>TEXT(salestable[[#This Row],[Order Date]], "ddd")</f>
        <v>Wed</v>
      </c>
    </row>
    <row r="1631" spans="1:27"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s="3">
        <v>6</v>
      </c>
      <c r="T1631" s="4">
        <v>0.7</v>
      </c>
      <c r="U1631" s="3">
        <v>-34.380000000000003</v>
      </c>
      <c r="V1631" s="2">
        <f>salestable[[#This Row],[Sales]] * (1 - salestable[[#This Row],[Discount]])</f>
        <v>12.376800000000001</v>
      </c>
      <c r="W1631" s="2">
        <f>salestable[[#This Row],[Sales]] * salestable[[#This Row],[Discount]]</f>
        <v>28.879199999999997</v>
      </c>
      <c r="X1631">
        <f>YEAR(salestable[[#This Row],[Order Date]])</f>
        <v>2017</v>
      </c>
      <c r="Y1631" t="str">
        <f>TEXT(salestable[[#This Row],[Order Date]],"MMMM")</f>
        <v>June</v>
      </c>
      <c r="Z1631" t="str">
        <f>"Q"&amp;ROUNDUP(MONTH(salestable[[#This Row],[Order Date]])/3,0)</f>
        <v>Q2</v>
      </c>
      <c r="AA1631" t="str">
        <f>TEXT(salestable[[#This Row],[Order Date]], "ddd")</f>
        <v>Wed</v>
      </c>
    </row>
    <row r="1632" spans="1:27"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s="3">
        <v>3</v>
      </c>
      <c r="T1632" s="4">
        <v>0.2</v>
      </c>
      <c r="U1632" s="3">
        <v>88.029899999999998</v>
      </c>
      <c r="V1632" s="2">
        <f>salestable[[#This Row],[Sales]] * (1 - salestable[[#This Row],[Discount]])</f>
        <v>804.84480000000008</v>
      </c>
      <c r="W1632" s="2">
        <f>salestable[[#This Row],[Sales]] * salestable[[#This Row],[Discount]]</f>
        <v>201.21120000000002</v>
      </c>
      <c r="X1632">
        <f>YEAR(salestable[[#This Row],[Order Date]])</f>
        <v>2016</v>
      </c>
      <c r="Y1632" t="str">
        <f>TEXT(salestable[[#This Row],[Order Date]],"MMMM")</f>
        <v>May</v>
      </c>
      <c r="Z1632" t="str">
        <f>"Q"&amp;ROUNDUP(MONTH(salestable[[#This Row],[Order Date]])/3,0)</f>
        <v>Q2</v>
      </c>
      <c r="AA1632" t="str">
        <f>TEXT(salestable[[#This Row],[Order Date]], "ddd")</f>
        <v>Sun</v>
      </c>
    </row>
    <row r="1633" spans="1:27"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s="3">
        <v>2</v>
      </c>
      <c r="T1633" s="4">
        <v>0.2</v>
      </c>
      <c r="U1633" s="3">
        <v>3.7408000000000001</v>
      </c>
      <c r="V1633" s="2">
        <f>salestable[[#This Row],[Sales]] * (1 - salestable[[#This Row],[Discount]])</f>
        <v>8.5504000000000016</v>
      </c>
      <c r="W1633" s="2">
        <f>salestable[[#This Row],[Sales]] * salestable[[#This Row],[Discount]]</f>
        <v>2.1376000000000004</v>
      </c>
      <c r="X1633">
        <f>YEAR(salestable[[#This Row],[Order Date]])</f>
        <v>2016</v>
      </c>
      <c r="Y1633" t="str">
        <f>TEXT(salestable[[#This Row],[Order Date]],"MMMM")</f>
        <v>May</v>
      </c>
      <c r="Z1633" t="str">
        <f>"Q"&amp;ROUNDUP(MONTH(salestable[[#This Row],[Order Date]])/3,0)</f>
        <v>Q2</v>
      </c>
      <c r="AA1633" t="str">
        <f>TEXT(salestable[[#This Row],[Order Date]], "ddd")</f>
        <v>Sun</v>
      </c>
    </row>
    <row r="1634" spans="1:27"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s="3">
        <v>2</v>
      </c>
      <c r="T1634" s="4">
        <v>0.2</v>
      </c>
      <c r="U1634" s="3">
        <v>3.6288</v>
      </c>
      <c r="V1634" s="2">
        <f>salestable[[#This Row],[Sales]] * (1 - salestable[[#This Row],[Discount]])</f>
        <v>8.2944000000000013</v>
      </c>
      <c r="W1634" s="2">
        <f>salestable[[#This Row],[Sales]] * salestable[[#This Row],[Discount]]</f>
        <v>2.0736000000000003</v>
      </c>
      <c r="X1634">
        <f>YEAR(salestable[[#This Row],[Order Date]])</f>
        <v>2016</v>
      </c>
      <c r="Y1634" t="str">
        <f>TEXT(salestable[[#This Row],[Order Date]],"MMMM")</f>
        <v>May</v>
      </c>
      <c r="Z1634" t="str">
        <f>"Q"&amp;ROUNDUP(MONTH(salestable[[#This Row],[Order Date]])/3,0)</f>
        <v>Q2</v>
      </c>
      <c r="AA1634" t="str">
        <f>TEXT(salestable[[#This Row],[Order Date]], "ddd")</f>
        <v>Sun</v>
      </c>
    </row>
    <row r="1635" spans="1:27"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s="3">
        <v>2</v>
      </c>
      <c r="T1635" s="4">
        <v>0.2</v>
      </c>
      <c r="U1635" s="3">
        <v>1.57</v>
      </c>
      <c r="V1635" s="2">
        <f>salestable[[#This Row],[Sales]] * (1 - salestable[[#This Row],[Discount]])</f>
        <v>20.096000000000004</v>
      </c>
      <c r="W1635" s="2">
        <f>salestable[[#This Row],[Sales]] * salestable[[#This Row],[Discount]]</f>
        <v>5.0240000000000009</v>
      </c>
      <c r="X1635">
        <f>YEAR(salestable[[#This Row],[Order Date]])</f>
        <v>2016</v>
      </c>
      <c r="Y1635" t="str">
        <f>TEXT(salestable[[#This Row],[Order Date]],"MMMM")</f>
        <v>May</v>
      </c>
      <c r="Z1635" t="str">
        <f>"Q"&amp;ROUNDUP(MONTH(salestable[[#This Row],[Order Date]])/3,0)</f>
        <v>Q2</v>
      </c>
      <c r="AA1635" t="str">
        <f>TEXT(salestable[[#This Row],[Order Date]], "ddd")</f>
        <v>Sun</v>
      </c>
    </row>
    <row r="1636" spans="1:27"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s="3">
        <v>2</v>
      </c>
      <c r="T1636" s="4">
        <v>0.2</v>
      </c>
      <c r="U1636" s="3">
        <v>7.2640000000000002</v>
      </c>
      <c r="V1636" s="2">
        <f>salestable[[#This Row],[Sales]] * (1 - salestable[[#This Row],[Discount]])</f>
        <v>46.489600000000003</v>
      </c>
      <c r="W1636" s="2">
        <f>salestable[[#This Row],[Sales]] * salestable[[#This Row],[Discount]]</f>
        <v>11.622400000000001</v>
      </c>
      <c r="X1636">
        <f>YEAR(salestable[[#This Row],[Order Date]])</f>
        <v>2016</v>
      </c>
      <c r="Y1636" t="str">
        <f>TEXT(salestable[[#This Row],[Order Date]],"MMMM")</f>
        <v>May</v>
      </c>
      <c r="Z1636" t="str">
        <f>"Q"&amp;ROUNDUP(MONTH(salestable[[#This Row],[Order Date]])/3,0)</f>
        <v>Q2</v>
      </c>
      <c r="AA1636" t="str">
        <f>TEXT(salestable[[#This Row],[Order Date]], "ddd")</f>
        <v>Sun</v>
      </c>
    </row>
    <row r="1637" spans="1:27"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s="3">
        <v>3</v>
      </c>
      <c r="T1637" s="4">
        <v>0.2</v>
      </c>
      <c r="U1637" s="3">
        <v>5.4432</v>
      </c>
      <c r="V1637" s="2">
        <f>salestable[[#This Row],[Sales]] * (1 - salestable[[#This Row],[Discount]])</f>
        <v>12.441600000000001</v>
      </c>
      <c r="W1637" s="2">
        <f>salestable[[#This Row],[Sales]] * salestable[[#This Row],[Discount]]</f>
        <v>3.1104000000000003</v>
      </c>
      <c r="X1637">
        <f>YEAR(salestable[[#This Row],[Order Date]])</f>
        <v>2014</v>
      </c>
      <c r="Y1637" t="str">
        <f>TEXT(salestable[[#This Row],[Order Date]],"MMMM")</f>
        <v>November</v>
      </c>
      <c r="Z1637" t="str">
        <f>"Q"&amp;ROUNDUP(MONTH(salestable[[#This Row],[Order Date]])/3,0)</f>
        <v>Q4</v>
      </c>
      <c r="AA1637" t="str">
        <f>TEXT(salestable[[#This Row],[Order Date]], "ddd")</f>
        <v>Wed</v>
      </c>
    </row>
    <row r="1638" spans="1:27"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s="3">
        <v>5</v>
      </c>
      <c r="T1638" s="4">
        <v>0.2</v>
      </c>
      <c r="U1638" s="3">
        <v>-167.27</v>
      </c>
      <c r="V1638" s="2">
        <f>salestable[[#This Row],[Sales]] * (1 - salestable[[#This Row],[Discount]])</f>
        <v>535.26400000000001</v>
      </c>
      <c r="W1638" s="2">
        <f>salestable[[#This Row],[Sales]] * salestable[[#This Row],[Discount]]</f>
        <v>133.816</v>
      </c>
      <c r="X1638">
        <f>YEAR(salestable[[#This Row],[Order Date]])</f>
        <v>2014</v>
      </c>
      <c r="Y1638" t="str">
        <f>TEXT(salestable[[#This Row],[Order Date]],"MMMM")</f>
        <v>November</v>
      </c>
      <c r="Z1638" t="str">
        <f>"Q"&amp;ROUNDUP(MONTH(salestable[[#This Row],[Order Date]])/3,0)</f>
        <v>Q4</v>
      </c>
      <c r="AA1638" t="str">
        <f>TEXT(salestable[[#This Row],[Order Date]], "ddd")</f>
        <v>Wed</v>
      </c>
    </row>
    <row r="1639" spans="1:27"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s="3">
        <v>4</v>
      </c>
      <c r="T1639" s="4">
        <v>0.2</v>
      </c>
      <c r="U1639" s="3">
        <v>-87.667199999999994</v>
      </c>
      <c r="V1639" s="2">
        <f>salestable[[#This Row],[Sales]] * (1 - salestable[[#This Row],[Discount]])</f>
        <v>350.66880000000003</v>
      </c>
      <c r="W1639" s="2">
        <f>salestable[[#This Row],[Sales]] * salestable[[#This Row],[Discount]]</f>
        <v>87.667200000000008</v>
      </c>
      <c r="X1639">
        <f>YEAR(salestable[[#This Row],[Order Date]])</f>
        <v>2014</v>
      </c>
      <c r="Y1639" t="str">
        <f>TEXT(salestable[[#This Row],[Order Date]],"MMMM")</f>
        <v>November</v>
      </c>
      <c r="Z1639" t="str">
        <f>"Q"&amp;ROUNDUP(MONTH(salestable[[#This Row],[Order Date]])/3,0)</f>
        <v>Q4</v>
      </c>
      <c r="AA1639" t="str">
        <f>TEXT(salestable[[#This Row],[Order Date]], "ddd")</f>
        <v>Wed</v>
      </c>
    </row>
    <row r="1640" spans="1:27"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s="3">
        <v>3</v>
      </c>
      <c r="T1640" s="4">
        <v>0</v>
      </c>
      <c r="U1640" s="3">
        <v>9.3312000000000008</v>
      </c>
      <c r="V1640" s="2">
        <f>salestable[[#This Row],[Sales]] * (1 - salestable[[#This Row],[Discount]])</f>
        <v>19.440000000000001</v>
      </c>
      <c r="W1640" s="2">
        <f>salestable[[#This Row],[Sales]] * salestable[[#This Row],[Discount]]</f>
        <v>0</v>
      </c>
      <c r="X1640">
        <f>YEAR(salestable[[#This Row],[Order Date]])</f>
        <v>2016</v>
      </c>
      <c r="Y1640" t="str">
        <f>TEXT(salestable[[#This Row],[Order Date]],"MMMM")</f>
        <v>May</v>
      </c>
      <c r="Z1640" t="str">
        <f>"Q"&amp;ROUNDUP(MONTH(salestable[[#This Row],[Order Date]])/3,0)</f>
        <v>Q2</v>
      </c>
      <c r="AA1640" t="str">
        <f>TEXT(salestable[[#This Row],[Order Date]], "ddd")</f>
        <v>Thu</v>
      </c>
    </row>
    <row r="1641" spans="1:27"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s="3">
        <v>2</v>
      </c>
      <c r="T1641" s="4">
        <v>0</v>
      </c>
      <c r="U1641" s="3">
        <v>4.4344000000000001</v>
      </c>
      <c r="V1641" s="2">
        <f>salestable[[#This Row],[Sales]] * (1 - salestable[[#This Row],[Discount]])</f>
        <v>9.64</v>
      </c>
      <c r="W1641" s="2">
        <f>salestable[[#This Row],[Sales]] * salestable[[#This Row],[Discount]]</f>
        <v>0</v>
      </c>
      <c r="X1641">
        <f>YEAR(salestable[[#This Row],[Order Date]])</f>
        <v>2016</v>
      </c>
      <c r="Y1641" t="str">
        <f>TEXT(salestable[[#This Row],[Order Date]],"MMMM")</f>
        <v>May</v>
      </c>
      <c r="Z1641" t="str">
        <f>"Q"&amp;ROUNDUP(MONTH(salestable[[#This Row],[Order Date]])/3,0)</f>
        <v>Q2</v>
      </c>
      <c r="AA1641" t="str">
        <f>TEXT(salestable[[#This Row],[Order Date]], "ddd")</f>
        <v>Thu</v>
      </c>
    </row>
    <row r="1642" spans="1:27"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s="3">
        <v>2</v>
      </c>
      <c r="T1642" s="4">
        <v>0</v>
      </c>
      <c r="U1642" s="3">
        <v>5.8419999999999996</v>
      </c>
      <c r="V1642" s="2">
        <f>salestable[[#This Row],[Sales]] * (1 - salestable[[#This Row],[Discount]])</f>
        <v>12.7</v>
      </c>
      <c r="W1642" s="2">
        <f>salestable[[#This Row],[Sales]] * salestable[[#This Row],[Discount]]</f>
        <v>0</v>
      </c>
      <c r="X1642">
        <f>YEAR(salestable[[#This Row],[Order Date]])</f>
        <v>2016</v>
      </c>
      <c r="Y1642" t="str">
        <f>TEXT(salestable[[#This Row],[Order Date]],"MMMM")</f>
        <v>May</v>
      </c>
      <c r="Z1642" t="str">
        <f>"Q"&amp;ROUNDUP(MONTH(salestable[[#This Row],[Order Date]])/3,0)</f>
        <v>Q2</v>
      </c>
      <c r="AA1642" t="str">
        <f>TEXT(salestable[[#This Row],[Order Date]], "ddd")</f>
        <v>Thu</v>
      </c>
    </row>
    <row r="1643" spans="1:27"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s="3">
        <v>3</v>
      </c>
      <c r="T1643" s="4">
        <v>0</v>
      </c>
      <c r="U1643" s="3">
        <v>17.375399999999999</v>
      </c>
      <c r="V1643" s="2">
        <f>salestable[[#This Row],[Sales]] * (1 - salestable[[#This Row],[Discount]])</f>
        <v>41.37</v>
      </c>
      <c r="W1643" s="2">
        <f>salestable[[#This Row],[Sales]] * salestable[[#This Row],[Discount]]</f>
        <v>0</v>
      </c>
      <c r="X1643">
        <f>YEAR(salestable[[#This Row],[Order Date]])</f>
        <v>2016</v>
      </c>
      <c r="Y1643" t="str">
        <f>TEXT(salestable[[#This Row],[Order Date]],"MMMM")</f>
        <v>May</v>
      </c>
      <c r="Z1643" t="str">
        <f>"Q"&amp;ROUNDUP(MONTH(salestable[[#This Row],[Order Date]])/3,0)</f>
        <v>Q2</v>
      </c>
      <c r="AA1643" t="str">
        <f>TEXT(salestable[[#This Row],[Order Date]], "ddd")</f>
        <v>Thu</v>
      </c>
    </row>
    <row r="1644" spans="1:27"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s="3">
        <v>2</v>
      </c>
      <c r="T1644" s="4">
        <v>0.2</v>
      </c>
      <c r="U1644" s="3">
        <v>3.9449999999999998</v>
      </c>
      <c r="V1644" s="2">
        <f>salestable[[#This Row],[Sales]] * (1 - salestable[[#This Row],[Discount]])</f>
        <v>10.099200000000002</v>
      </c>
      <c r="W1644" s="2">
        <f>salestable[[#This Row],[Sales]] * salestable[[#This Row],[Discount]]</f>
        <v>2.5248000000000004</v>
      </c>
      <c r="X1644">
        <f>YEAR(salestable[[#This Row],[Order Date]])</f>
        <v>2014</v>
      </c>
      <c r="Y1644" t="str">
        <f>TEXT(salestable[[#This Row],[Order Date]],"MMMM")</f>
        <v>November</v>
      </c>
      <c r="Z1644" t="str">
        <f>"Q"&amp;ROUNDUP(MONTH(salestable[[#This Row],[Order Date]])/3,0)</f>
        <v>Q4</v>
      </c>
      <c r="AA1644" t="str">
        <f>TEXT(salestable[[#This Row],[Order Date]], "ddd")</f>
        <v>Sat</v>
      </c>
    </row>
    <row r="1645" spans="1:27"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s="3">
        <v>3</v>
      </c>
      <c r="T1645" s="4">
        <v>0</v>
      </c>
      <c r="U1645" s="3">
        <v>349.33920000000001</v>
      </c>
      <c r="V1645" s="2">
        <f>salestable[[#This Row],[Sales]] * (1 - salestable[[#This Row],[Discount]])</f>
        <v>1247.6400000000001</v>
      </c>
      <c r="W1645" s="2">
        <f>salestable[[#This Row],[Sales]] * salestable[[#This Row],[Discount]]</f>
        <v>0</v>
      </c>
      <c r="X1645">
        <f>YEAR(salestable[[#This Row],[Order Date]])</f>
        <v>2015</v>
      </c>
      <c r="Y1645" t="str">
        <f>TEXT(salestable[[#This Row],[Order Date]],"MMMM")</f>
        <v>March</v>
      </c>
      <c r="Z1645" t="str">
        <f>"Q"&amp;ROUNDUP(MONTH(salestable[[#This Row],[Order Date]])/3,0)</f>
        <v>Q1</v>
      </c>
      <c r="AA1645" t="str">
        <f>TEXT(salestable[[#This Row],[Order Date]], "ddd")</f>
        <v>Thu</v>
      </c>
    </row>
    <row r="1646" spans="1:27"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s="3">
        <v>7</v>
      </c>
      <c r="T1646" s="4">
        <v>0</v>
      </c>
      <c r="U1646" s="3">
        <v>1480.4671000000001</v>
      </c>
      <c r="V1646" s="2">
        <f>salestable[[#This Row],[Sales]] * (1 - salestable[[#This Row],[Discount]])</f>
        <v>3149.93</v>
      </c>
      <c r="W1646" s="2">
        <f>salestable[[#This Row],[Sales]] * salestable[[#This Row],[Discount]]</f>
        <v>0</v>
      </c>
      <c r="X1646">
        <f>YEAR(salestable[[#This Row],[Order Date]])</f>
        <v>2015</v>
      </c>
      <c r="Y1646" t="str">
        <f>TEXT(salestable[[#This Row],[Order Date]],"MMMM")</f>
        <v>March</v>
      </c>
      <c r="Z1646" t="str">
        <f>"Q"&amp;ROUNDUP(MONTH(salestable[[#This Row],[Order Date]])/3,0)</f>
        <v>Q1</v>
      </c>
      <c r="AA1646" t="str">
        <f>TEXT(salestable[[#This Row],[Order Date]], "ddd")</f>
        <v>Thu</v>
      </c>
    </row>
    <row r="1647" spans="1:27"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s="3">
        <v>2</v>
      </c>
      <c r="T1647" s="4">
        <v>0</v>
      </c>
      <c r="U1647" s="3">
        <v>100.65600000000001</v>
      </c>
      <c r="V1647" s="2">
        <f>salestable[[#This Row],[Sales]] * (1 - salestable[[#This Row],[Discount]])</f>
        <v>209.7</v>
      </c>
      <c r="W1647" s="2">
        <f>salestable[[#This Row],[Sales]] * salestable[[#This Row],[Discount]]</f>
        <v>0</v>
      </c>
      <c r="X1647">
        <f>YEAR(salestable[[#This Row],[Order Date]])</f>
        <v>2015</v>
      </c>
      <c r="Y1647" t="str">
        <f>TEXT(salestable[[#This Row],[Order Date]],"MMMM")</f>
        <v>March</v>
      </c>
      <c r="Z1647" t="str">
        <f>"Q"&amp;ROUNDUP(MONTH(salestable[[#This Row],[Order Date]])/3,0)</f>
        <v>Q1</v>
      </c>
      <c r="AA1647" t="str">
        <f>TEXT(salestable[[#This Row],[Order Date]], "ddd")</f>
        <v>Thu</v>
      </c>
    </row>
    <row r="1648" spans="1:27"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s="3">
        <v>2</v>
      </c>
      <c r="T1648" s="4">
        <v>0.2</v>
      </c>
      <c r="U1648" s="3">
        <v>-3.0939999999999999</v>
      </c>
      <c r="V1648" s="2">
        <f>salestable[[#This Row],[Sales]] * (1 - salestable[[#This Row],[Discount]])</f>
        <v>28.288</v>
      </c>
      <c r="W1648" s="2">
        <f>salestable[[#This Row],[Sales]] * salestable[[#This Row],[Discount]]</f>
        <v>7.0720000000000001</v>
      </c>
      <c r="X1648">
        <f>YEAR(salestable[[#This Row],[Order Date]])</f>
        <v>2015</v>
      </c>
      <c r="Y1648" t="str">
        <f>TEXT(salestable[[#This Row],[Order Date]],"MMMM")</f>
        <v>November</v>
      </c>
      <c r="Z1648" t="str">
        <f>"Q"&amp;ROUNDUP(MONTH(salestable[[#This Row],[Order Date]])/3,0)</f>
        <v>Q4</v>
      </c>
      <c r="AA1648" t="str">
        <f>TEXT(salestable[[#This Row],[Order Date]], "ddd")</f>
        <v>Sun</v>
      </c>
    </row>
    <row r="1649" spans="1:27"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s="3">
        <v>2</v>
      </c>
      <c r="T1649" s="4">
        <v>0.2</v>
      </c>
      <c r="U1649" s="3">
        <v>-0.71279999999999999</v>
      </c>
      <c r="V1649" s="2">
        <f>salestable[[#This Row],[Sales]] * (1 - salestable[[#This Row],[Discount]])</f>
        <v>2.5344000000000002</v>
      </c>
      <c r="W1649" s="2">
        <f>salestable[[#This Row],[Sales]] * salestable[[#This Row],[Discount]]</f>
        <v>0.63360000000000005</v>
      </c>
      <c r="X1649">
        <f>YEAR(salestable[[#This Row],[Order Date]])</f>
        <v>2015</v>
      </c>
      <c r="Y1649" t="str">
        <f>TEXT(salestable[[#This Row],[Order Date]],"MMMM")</f>
        <v>November</v>
      </c>
      <c r="Z1649" t="str">
        <f>"Q"&amp;ROUNDUP(MONTH(salestable[[#This Row],[Order Date]])/3,0)</f>
        <v>Q4</v>
      </c>
      <c r="AA1649" t="str">
        <f>TEXT(salestable[[#This Row],[Order Date]], "ddd")</f>
        <v>Sun</v>
      </c>
    </row>
    <row r="1650" spans="1:27"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s="3">
        <v>6</v>
      </c>
      <c r="T1650" s="4">
        <v>0.7</v>
      </c>
      <c r="U1650" s="3">
        <v>-100.92</v>
      </c>
      <c r="V1650" s="2">
        <f>salestable[[#This Row],[Sales]] * (1 - salestable[[#This Row],[Discount]])</f>
        <v>36.331200000000003</v>
      </c>
      <c r="W1650" s="2">
        <f>salestable[[#This Row],[Sales]] * salestable[[#This Row],[Discount]]</f>
        <v>84.772799999999989</v>
      </c>
      <c r="X1650">
        <f>YEAR(salestable[[#This Row],[Order Date]])</f>
        <v>2015</v>
      </c>
      <c r="Y1650" t="str">
        <f>TEXT(salestable[[#This Row],[Order Date]],"MMMM")</f>
        <v>September</v>
      </c>
      <c r="Z1650" t="str">
        <f>"Q"&amp;ROUNDUP(MONTH(salestable[[#This Row],[Order Date]])/3,0)</f>
        <v>Q3</v>
      </c>
      <c r="AA1650" t="str">
        <f>TEXT(salestable[[#This Row],[Order Date]], "ddd")</f>
        <v>Sat</v>
      </c>
    </row>
    <row r="1651" spans="1:27"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s="3">
        <v>1</v>
      </c>
      <c r="T1651" s="4">
        <v>0.4</v>
      </c>
      <c r="U1651" s="3">
        <v>-9.1788000000000007</v>
      </c>
      <c r="V1651" s="2">
        <f>salestable[[#This Row],[Sales]] * (1 - salestable[[#This Row],[Discount]])</f>
        <v>27.536399999999997</v>
      </c>
      <c r="W1651" s="2">
        <f>salestable[[#This Row],[Sales]] * salestable[[#This Row],[Discount]]</f>
        <v>18.357600000000001</v>
      </c>
      <c r="X1651">
        <f>YEAR(salestable[[#This Row],[Order Date]])</f>
        <v>2015</v>
      </c>
      <c r="Y1651" t="str">
        <f>TEXT(salestable[[#This Row],[Order Date]],"MMMM")</f>
        <v>September</v>
      </c>
      <c r="Z1651" t="str">
        <f>"Q"&amp;ROUNDUP(MONTH(salestable[[#This Row],[Order Date]])/3,0)</f>
        <v>Q3</v>
      </c>
      <c r="AA1651" t="str">
        <f>TEXT(salestable[[#This Row],[Order Date]], "ddd")</f>
        <v>Sat</v>
      </c>
    </row>
    <row r="1652" spans="1:27"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s="3">
        <v>2</v>
      </c>
      <c r="T1652" s="4">
        <v>0</v>
      </c>
      <c r="U1652" s="3">
        <v>53.860799999999998</v>
      </c>
      <c r="V1652" s="2">
        <f>salestable[[#This Row],[Sales]] * (1 - salestable[[#This Row],[Discount]])</f>
        <v>109.92</v>
      </c>
      <c r="W1652" s="2">
        <f>salestable[[#This Row],[Sales]] * salestable[[#This Row],[Discount]]</f>
        <v>0</v>
      </c>
      <c r="X1652">
        <f>YEAR(salestable[[#This Row],[Order Date]])</f>
        <v>2014</v>
      </c>
      <c r="Y1652" t="str">
        <f>TEXT(salestable[[#This Row],[Order Date]],"MMMM")</f>
        <v>August</v>
      </c>
      <c r="Z1652" t="str">
        <f>"Q"&amp;ROUNDUP(MONTH(salestable[[#This Row],[Order Date]])/3,0)</f>
        <v>Q3</v>
      </c>
      <c r="AA1652" t="str">
        <f>TEXT(salestable[[#This Row],[Order Date]], "ddd")</f>
        <v>Fri</v>
      </c>
    </row>
    <row r="1653" spans="1:27"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s="3">
        <v>2</v>
      </c>
      <c r="T1653" s="4">
        <v>0</v>
      </c>
      <c r="U1653" s="3">
        <v>6.4127999999999998</v>
      </c>
      <c r="V1653" s="2">
        <f>salestable[[#This Row],[Sales]] * (1 - salestable[[#This Row],[Discount]])</f>
        <v>13.36</v>
      </c>
      <c r="W1653" s="2">
        <f>salestable[[#This Row],[Sales]] * salestable[[#This Row],[Discount]]</f>
        <v>0</v>
      </c>
      <c r="X1653">
        <f>YEAR(salestable[[#This Row],[Order Date]])</f>
        <v>2014</v>
      </c>
      <c r="Y1653" t="str">
        <f>TEXT(salestable[[#This Row],[Order Date]],"MMMM")</f>
        <v>August</v>
      </c>
      <c r="Z1653" t="str">
        <f>"Q"&amp;ROUNDUP(MONTH(salestable[[#This Row],[Order Date]])/3,0)</f>
        <v>Q3</v>
      </c>
      <c r="AA1653" t="str">
        <f>TEXT(salestable[[#This Row],[Order Date]], "ddd")</f>
        <v>Fri</v>
      </c>
    </row>
    <row r="1654" spans="1:27"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s="3">
        <v>6</v>
      </c>
      <c r="T1654" s="4">
        <v>0</v>
      </c>
      <c r="U1654" s="3">
        <v>45.813600000000001</v>
      </c>
      <c r="V1654" s="2">
        <f>salestable[[#This Row],[Sales]] * (1 - salestable[[#This Row],[Discount]])</f>
        <v>169.68</v>
      </c>
      <c r="W1654" s="2">
        <f>salestable[[#This Row],[Sales]] * salestable[[#This Row],[Discount]]</f>
        <v>0</v>
      </c>
      <c r="X1654">
        <f>YEAR(salestable[[#This Row],[Order Date]])</f>
        <v>2017</v>
      </c>
      <c r="Y1654" t="str">
        <f>TEXT(salestable[[#This Row],[Order Date]],"MMMM")</f>
        <v>November</v>
      </c>
      <c r="Z1654" t="str">
        <f>"Q"&amp;ROUNDUP(MONTH(salestable[[#This Row],[Order Date]])/3,0)</f>
        <v>Q4</v>
      </c>
      <c r="AA1654" t="str">
        <f>TEXT(salestable[[#This Row],[Order Date]], "ddd")</f>
        <v>Sat</v>
      </c>
    </row>
    <row r="1655" spans="1:27"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s="3">
        <v>4</v>
      </c>
      <c r="T1655" s="4">
        <v>0</v>
      </c>
      <c r="U1655" s="3">
        <v>54.333199999999998</v>
      </c>
      <c r="V1655" s="2">
        <f>salestable[[#This Row],[Sales]] * (1 - salestable[[#This Row],[Discount]])</f>
        <v>132.52000000000001</v>
      </c>
      <c r="W1655" s="2">
        <f>salestable[[#This Row],[Sales]] * salestable[[#This Row],[Discount]]</f>
        <v>0</v>
      </c>
      <c r="X1655">
        <f>YEAR(salestable[[#This Row],[Order Date]])</f>
        <v>2017</v>
      </c>
      <c r="Y1655" t="str">
        <f>TEXT(salestable[[#This Row],[Order Date]],"MMMM")</f>
        <v>November</v>
      </c>
      <c r="Z1655" t="str">
        <f>"Q"&amp;ROUNDUP(MONTH(salestable[[#This Row],[Order Date]])/3,0)</f>
        <v>Q4</v>
      </c>
      <c r="AA1655" t="str">
        <f>TEXT(salestable[[#This Row],[Order Date]], "ddd")</f>
        <v>Sat</v>
      </c>
    </row>
    <row r="1656" spans="1:27"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s="3">
        <v>2</v>
      </c>
      <c r="T1656" s="4">
        <v>0</v>
      </c>
      <c r="U1656" s="3">
        <v>1.4208000000000001</v>
      </c>
      <c r="V1656" s="2">
        <f>salestable[[#This Row],[Sales]] * (1 - salestable[[#This Row],[Discount]])</f>
        <v>2.96</v>
      </c>
      <c r="W1656" s="2">
        <f>salestable[[#This Row],[Sales]] * salestable[[#This Row],[Discount]]</f>
        <v>0</v>
      </c>
      <c r="X1656">
        <f>YEAR(salestable[[#This Row],[Order Date]])</f>
        <v>2017</v>
      </c>
      <c r="Y1656" t="str">
        <f>TEXT(salestable[[#This Row],[Order Date]],"MMMM")</f>
        <v>November</v>
      </c>
      <c r="Z1656" t="str">
        <f>"Q"&amp;ROUNDUP(MONTH(salestable[[#This Row],[Order Date]])/3,0)</f>
        <v>Q4</v>
      </c>
      <c r="AA1656" t="str">
        <f>TEXT(salestable[[#This Row],[Order Date]], "ddd")</f>
        <v>Sat</v>
      </c>
    </row>
    <row r="1657" spans="1:27"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s="3">
        <v>2</v>
      </c>
      <c r="T1657" s="4">
        <v>0.2</v>
      </c>
      <c r="U1657" s="3">
        <v>2.9567999999999999</v>
      </c>
      <c r="V1657" s="2">
        <f>salestable[[#This Row],[Sales]] * (1 - salestable[[#This Row],[Discount]])</f>
        <v>6.7584000000000009</v>
      </c>
      <c r="W1657" s="2">
        <f>salestable[[#This Row],[Sales]] * salestable[[#This Row],[Discount]]</f>
        <v>1.6896000000000002</v>
      </c>
      <c r="X1657">
        <f>YEAR(salestable[[#This Row],[Order Date]])</f>
        <v>2017</v>
      </c>
      <c r="Y1657" t="str">
        <f>TEXT(salestable[[#This Row],[Order Date]],"MMMM")</f>
        <v>November</v>
      </c>
      <c r="Z1657" t="str">
        <f>"Q"&amp;ROUNDUP(MONTH(salestable[[#This Row],[Order Date]])/3,0)</f>
        <v>Q4</v>
      </c>
      <c r="AA1657" t="str">
        <f>TEXT(salestable[[#This Row],[Order Date]], "ddd")</f>
        <v>Sat</v>
      </c>
    </row>
    <row r="1658" spans="1:27"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s="3">
        <v>3</v>
      </c>
      <c r="T1658" s="4">
        <v>0</v>
      </c>
      <c r="U1658" s="3">
        <v>9.5939999999999994</v>
      </c>
      <c r="V1658" s="2">
        <f>salestable[[#This Row],[Sales]] * (1 - salestable[[#This Row],[Discount]])</f>
        <v>95.94</v>
      </c>
      <c r="W1658" s="2">
        <f>salestable[[#This Row],[Sales]] * salestable[[#This Row],[Discount]]</f>
        <v>0</v>
      </c>
      <c r="X1658">
        <f>YEAR(salestable[[#This Row],[Order Date]])</f>
        <v>2017</v>
      </c>
      <c r="Y1658" t="str">
        <f>TEXT(salestable[[#This Row],[Order Date]],"MMMM")</f>
        <v>November</v>
      </c>
      <c r="Z1658" t="str">
        <f>"Q"&amp;ROUNDUP(MONTH(salestable[[#This Row],[Order Date]])/3,0)</f>
        <v>Q4</v>
      </c>
      <c r="AA1658" t="str">
        <f>TEXT(salestable[[#This Row],[Order Date]], "ddd")</f>
        <v>Sat</v>
      </c>
    </row>
    <row r="1659" spans="1:27"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s="3">
        <v>7</v>
      </c>
      <c r="T1659" s="4">
        <v>0</v>
      </c>
      <c r="U1659" s="3">
        <v>10.7849</v>
      </c>
      <c r="V1659" s="2">
        <f>salestable[[#This Row],[Sales]] * (1 - salestable[[#This Row],[Discount]])</f>
        <v>34.79</v>
      </c>
      <c r="W1659" s="2">
        <f>salestable[[#This Row],[Sales]] * salestable[[#This Row],[Discount]]</f>
        <v>0</v>
      </c>
      <c r="X1659">
        <f>YEAR(salestable[[#This Row],[Order Date]])</f>
        <v>2014</v>
      </c>
      <c r="Y1659" t="str">
        <f>TEXT(salestable[[#This Row],[Order Date]],"MMMM")</f>
        <v>May</v>
      </c>
      <c r="Z1659" t="str">
        <f>"Q"&amp;ROUNDUP(MONTH(salestable[[#This Row],[Order Date]])/3,0)</f>
        <v>Q2</v>
      </c>
      <c r="AA1659" t="str">
        <f>TEXT(salestable[[#This Row],[Order Date]], "ddd")</f>
        <v>Mon</v>
      </c>
    </row>
    <row r="1660" spans="1:27"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s="3">
        <v>3</v>
      </c>
      <c r="T1660" s="4">
        <v>0.2</v>
      </c>
      <c r="U1660" s="3">
        <v>10.048500000000001</v>
      </c>
      <c r="V1660" s="2">
        <f>salestable[[#This Row],[Sales]] * (1 - salestable[[#This Row],[Discount]])</f>
        <v>128.6208</v>
      </c>
      <c r="W1660" s="2">
        <f>salestable[[#This Row],[Sales]] * salestable[[#This Row],[Discount]]</f>
        <v>32.155200000000001</v>
      </c>
      <c r="X1660">
        <f>YEAR(salestable[[#This Row],[Order Date]])</f>
        <v>2017</v>
      </c>
      <c r="Y1660" t="str">
        <f>TEXT(salestable[[#This Row],[Order Date]],"MMMM")</f>
        <v>January</v>
      </c>
      <c r="Z1660" t="str">
        <f>"Q"&amp;ROUNDUP(MONTH(salestable[[#This Row],[Order Date]])/3,0)</f>
        <v>Q1</v>
      </c>
      <c r="AA1660" t="str">
        <f>TEXT(salestable[[#This Row],[Order Date]], "ddd")</f>
        <v>Fri</v>
      </c>
    </row>
    <row r="1661" spans="1:27"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s="3">
        <v>3</v>
      </c>
      <c r="T1661" s="4">
        <v>0.2</v>
      </c>
      <c r="U1661" s="3">
        <v>27.734999999999999</v>
      </c>
      <c r="V1661" s="2">
        <f>salestable[[#This Row],[Sales]] * (1 - salestable[[#This Row],[Discount]])</f>
        <v>71.001599999999996</v>
      </c>
      <c r="W1661" s="2">
        <f>salestable[[#This Row],[Sales]] * salestable[[#This Row],[Discount]]</f>
        <v>17.750399999999999</v>
      </c>
      <c r="X1661">
        <f>YEAR(salestable[[#This Row],[Order Date]])</f>
        <v>2017</v>
      </c>
      <c r="Y1661" t="str">
        <f>TEXT(salestable[[#This Row],[Order Date]],"MMMM")</f>
        <v>October</v>
      </c>
      <c r="Z1661" t="str">
        <f>"Q"&amp;ROUNDUP(MONTH(salestable[[#This Row],[Order Date]])/3,0)</f>
        <v>Q4</v>
      </c>
      <c r="AA1661" t="str">
        <f>TEXT(salestable[[#This Row],[Order Date]], "ddd")</f>
        <v>Mon</v>
      </c>
    </row>
    <row r="1662" spans="1:27"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s="3">
        <v>2</v>
      </c>
      <c r="T1662" s="4">
        <v>0.2</v>
      </c>
      <c r="U1662" s="3">
        <v>5.2140000000000004</v>
      </c>
      <c r="V1662" s="2">
        <f>salestable[[#This Row],[Sales]] * (1 - salestable[[#This Row],[Discount]])</f>
        <v>11.123200000000001</v>
      </c>
      <c r="W1662" s="2">
        <f>salestable[[#This Row],[Sales]] * salestable[[#This Row],[Discount]]</f>
        <v>2.7808000000000002</v>
      </c>
      <c r="X1662">
        <f>YEAR(salestable[[#This Row],[Order Date]])</f>
        <v>2017</v>
      </c>
      <c r="Y1662" t="str">
        <f>TEXT(salestable[[#This Row],[Order Date]],"MMMM")</f>
        <v>October</v>
      </c>
      <c r="Z1662" t="str">
        <f>"Q"&amp;ROUNDUP(MONTH(salestable[[#This Row],[Order Date]])/3,0)</f>
        <v>Q4</v>
      </c>
      <c r="AA1662" t="str">
        <f>TEXT(salestable[[#This Row],[Order Date]], "ddd")</f>
        <v>Mon</v>
      </c>
    </row>
    <row r="1663" spans="1:27"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s="3">
        <v>5</v>
      </c>
      <c r="T1663" s="4">
        <v>0.4</v>
      </c>
      <c r="U1663" s="3">
        <v>-158.102</v>
      </c>
      <c r="V1663" s="2">
        <f>salestable[[#This Row],[Sales]] * (1 - salestable[[#This Row],[Discount]])</f>
        <v>406.548</v>
      </c>
      <c r="W1663" s="2">
        <f>salestable[[#This Row],[Sales]] * salestable[[#This Row],[Discount]]</f>
        <v>271.03200000000004</v>
      </c>
      <c r="X1663">
        <f>YEAR(salestable[[#This Row],[Order Date]])</f>
        <v>2017</v>
      </c>
      <c r="Y1663" t="str">
        <f>TEXT(salestable[[#This Row],[Order Date]],"MMMM")</f>
        <v>April</v>
      </c>
      <c r="Z1663" t="str">
        <f>"Q"&amp;ROUNDUP(MONTH(salestable[[#This Row],[Order Date]])/3,0)</f>
        <v>Q2</v>
      </c>
      <c r="AA1663" t="str">
        <f>TEXT(salestable[[#This Row],[Order Date]], "ddd")</f>
        <v>Sun</v>
      </c>
    </row>
    <row r="1664" spans="1:27"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s="3">
        <v>3</v>
      </c>
      <c r="T1664" s="4">
        <v>0.7</v>
      </c>
      <c r="U1664" s="3">
        <v>-9.2639999999999993</v>
      </c>
      <c r="V1664" s="2">
        <f>salestable[[#This Row],[Sales]] * (1 - salestable[[#This Row],[Discount]])</f>
        <v>4.1688000000000009</v>
      </c>
      <c r="W1664" s="2">
        <f>salestable[[#This Row],[Sales]] * salestable[[#This Row],[Discount]]</f>
        <v>9.7271999999999998</v>
      </c>
      <c r="X1664">
        <f>YEAR(salestable[[#This Row],[Order Date]])</f>
        <v>2017</v>
      </c>
      <c r="Y1664" t="str">
        <f>TEXT(salestable[[#This Row],[Order Date]],"MMMM")</f>
        <v>April</v>
      </c>
      <c r="Z1664" t="str">
        <f>"Q"&amp;ROUNDUP(MONTH(salestable[[#This Row],[Order Date]])/3,0)</f>
        <v>Q2</v>
      </c>
      <c r="AA1664" t="str">
        <f>TEXT(salestable[[#This Row],[Order Date]], "ddd")</f>
        <v>Sun</v>
      </c>
    </row>
    <row r="1665" spans="1:27"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s="3">
        <v>5</v>
      </c>
      <c r="T1665" s="4">
        <v>0.2</v>
      </c>
      <c r="U1665" s="3">
        <v>3.6680000000000001</v>
      </c>
      <c r="V1665" s="2">
        <f>salestable[[#This Row],[Sales]] * (1 - salestable[[#This Row],[Discount]])</f>
        <v>33.536000000000001</v>
      </c>
      <c r="W1665" s="2">
        <f>salestable[[#This Row],[Sales]] * salestable[[#This Row],[Discount]]</f>
        <v>8.3840000000000003</v>
      </c>
      <c r="X1665">
        <f>YEAR(salestable[[#This Row],[Order Date]])</f>
        <v>2016</v>
      </c>
      <c r="Y1665" t="str">
        <f>TEXT(salestable[[#This Row],[Order Date]],"MMMM")</f>
        <v>November</v>
      </c>
      <c r="Z1665" t="str">
        <f>"Q"&amp;ROUNDUP(MONTH(salestable[[#This Row],[Order Date]])/3,0)</f>
        <v>Q4</v>
      </c>
      <c r="AA1665" t="str">
        <f>TEXT(salestable[[#This Row],[Order Date]], "ddd")</f>
        <v>Thu</v>
      </c>
    </row>
    <row r="1666" spans="1:27"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s="3">
        <v>3</v>
      </c>
      <c r="T1666" s="4">
        <v>0.2</v>
      </c>
      <c r="U1666" s="3">
        <v>-7.4394</v>
      </c>
      <c r="V1666" s="2">
        <f>salestable[[#This Row],[Sales]] * (1 - salestable[[#This Row],[Discount]])</f>
        <v>238.06080000000003</v>
      </c>
      <c r="W1666" s="2">
        <f>salestable[[#This Row],[Sales]] * salestable[[#This Row],[Discount]]</f>
        <v>59.515200000000007</v>
      </c>
      <c r="X1666">
        <f>YEAR(salestable[[#This Row],[Order Date]])</f>
        <v>2016</v>
      </c>
      <c r="Y1666" t="str">
        <f>TEXT(salestable[[#This Row],[Order Date]],"MMMM")</f>
        <v>November</v>
      </c>
      <c r="Z1666" t="str">
        <f>"Q"&amp;ROUNDUP(MONTH(salestable[[#This Row],[Order Date]])/3,0)</f>
        <v>Q4</v>
      </c>
      <c r="AA1666" t="str">
        <f>TEXT(salestable[[#This Row],[Order Date]], "ddd")</f>
        <v>Thu</v>
      </c>
    </row>
    <row r="1667" spans="1:27"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s="3">
        <v>3</v>
      </c>
      <c r="T1667" s="4">
        <v>0.2</v>
      </c>
      <c r="U1667" s="3">
        <v>0.86880000000000002</v>
      </c>
      <c r="V1667" s="2">
        <f>salestable[[#This Row],[Sales]] * (1 - salestable[[#This Row],[Discount]])</f>
        <v>3.4752000000000005</v>
      </c>
      <c r="W1667" s="2">
        <f>salestable[[#This Row],[Sales]] * salestable[[#This Row],[Discount]]</f>
        <v>0.86880000000000013</v>
      </c>
      <c r="X1667">
        <f>YEAR(salestable[[#This Row],[Order Date]])</f>
        <v>2016</v>
      </c>
      <c r="Y1667" t="str">
        <f>TEXT(salestable[[#This Row],[Order Date]],"MMMM")</f>
        <v>November</v>
      </c>
      <c r="Z1667" t="str">
        <f>"Q"&amp;ROUNDUP(MONTH(salestable[[#This Row],[Order Date]])/3,0)</f>
        <v>Q4</v>
      </c>
      <c r="AA1667" t="str">
        <f>TEXT(salestable[[#This Row],[Order Date]], "ddd")</f>
        <v>Thu</v>
      </c>
    </row>
    <row r="1668" spans="1:27"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s="3">
        <v>2</v>
      </c>
      <c r="T1668" s="4">
        <v>0.2</v>
      </c>
      <c r="U1668" s="3">
        <v>-2.3748</v>
      </c>
      <c r="V1668" s="2">
        <f>salestable[[#This Row],[Sales]] * (1 - salestable[[#This Row],[Discount]])</f>
        <v>75.993600000000001</v>
      </c>
      <c r="W1668" s="2">
        <f>salestable[[#This Row],[Sales]] * salestable[[#This Row],[Discount]]</f>
        <v>18.9984</v>
      </c>
      <c r="X1668">
        <f>YEAR(salestable[[#This Row],[Order Date]])</f>
        <v>2016</v>
      </c>
      <c r="Y1668" t="str">
        <f>TEXT(salestable[[#This Row],[Order Date]],"MMMM")</f>
        <v>November</v>
      </c>
      <c r="Z1668" t="str">
        <f>"Q"&amp;ROUNDUP(MONTH(salestable[[#This Row],[Order Date]])/3,0)</f>
        <v>Q4</v>
      </c>
      <c r="AA1668" t="str">
        <f>TEXT(salestable[[#This Row],[Order Date]], "ddd")</f>
        <v>Thu</v>
      </c>
    </row>
    <row r="1669" spans="1:27"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s="3">
        <v>3</v>
      </c>
      <c r="T1669" s="4">
        <v>0.2</v>
      </c>
      <c r="U1669" s="3">
        <v>23.234999999999999</v>
      </c>
      <c r="V1669" s="2">
        <f>salestable[[#This Row],[Sales]] * (1 - salestable[[#This Row],[Discount]])</f>
        <v>59.481600000000007</v>
      </c>
      <c r="W1669" s="2">
        <f>salestable[[#This Row],[Sales]] * salestable[[#This Row],[Discount]]</f>
        <v>14.870400000000002</v>
      </c>
      <c r="X1669">
        <f>YEAR(salestable[[#This Row],[Order Date]])</f>
        <v>2016</v>
      </c>
      <c r="Y1669" t="str">
        <f>TEXT(salestable[[#This Row],[Order Date]],"MMMM")</f>
        <v>November</v>
      </c>
      <c r="Z1669" t="str">
        <f>"Q"&amp;ROUNDUP(MONTH(salestable[[#This Row],[Order Date]])/3,0)</f>
        <v>Q4</v>
      </c>
      <c r="AA1669" t="str">
        <f>TEXT(salestable[[#This Row],[Order Date]], "ddd")</f>
        <v>Thu</v>
      </c>
    </row>
    <row r="1670" spans="1:27"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s="3">
        <v>3</v>
      </c>
      <c r="T1670" s="4">
        <v>0.2</v>
      </c>
      <c r="U1670" s="3">
        <v>1.5794999999999999</v>
      </c>
      <c r="V1670" s="2">
        <f>salestable[[#This Row],[Sales]] * (1 - salestable[[#This Row],[Discount]])</f>
        <v>11.231999999999999</v>
      </c>
      <c r="W1670" s="2">
        <f>salestable[[#This Row],[Sales]] * salestable[[#This Row],[Discount]]</f>
        <v>2.8079999999999998</v>
      </c>
      <c r="X1670">
        <f>YEAR(salestable[[#This Row],[Order Date]])</f>
        <v>2016</v>
      </c>
      <c r="Y1670" t="str">
        <f>TEXT(salestable[[#This Row],[Order Date]],"MMMM")</f>
        <v>November</v>
      </c>
      <c r="Z1670" t="str">
        <f>"Q"&amp;ROUNDUP(MONTH(salestable[[#This Row],[Order Date]])/3,0)</f>
        <v>Q4</v>
      </c>
      <c r="AA1670" t="str">
        <f>TEXT(salestable[[#This Row],[Order Date]], "ddd")</f>
        <v>Thu</v>
      </c>
    </row>
    <row r="1671" spans="1:27"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s="3">
        <v>4</v>
      </c>
      <c r="T1671" s="4">
        <v>0.4</v>
      </c>
      <c r="U1671" s="3">
        <v>-373.3048</v>
      </c>
      <c r="V1671" s="2">
        <f>salestable[[#This Row],[Sales]] * (1 - salestable[[#This Row],[Discount]])</f>
        <v>610.86239999999998</v>
      </c>
      <c r="W1671" s="2">
        <f>salestable[[#This Row],[Sales]] * salestable[[#This Row],[Discount]]</f>
        <v>407.24160000000006</v>
      </c>
      <c r="X1671">
        <f>YEAR(salestable[[#This Row],[Order Date]])</f>
        <v>2015</v>
      </c>
      <c r="Y1671" t="str">
        <f>TEXT(salestable[[#This Row],[Order Date]],"MMMM")</f>
        <v>January</v>
      </c>
      <c r="Z1671" t="str">
        <f>"Q"&amp;ROUNDUP(MONTH(salestable[[#This Row],[Order Date]])/3,0)</f>
        <v>Q1</v>
      </c>
      <c r="AA1671" t="str">
        <f>TEXT(salestable[[#This Row],[Order Date]], "ddd")</f>
        <v>Sat</v>
      </c>
    </row>
    <row r="1672" spans="1:27"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s="3">
        <v>3</v>
      </c>
      <c r="T1672" s="4">
        <v>0.2</v>
      </c>
      <c r="U1672" s="3">
        <v>5.2125000000000004</v>
      </c>
      <c r="V1672" s="2">
        <f>salestable[[#This Row],[Sales]] * (1 - salestable[[#This Row],[Discount]])</f>
        <v>13.344000000000001</v>
      </c>
      <c r="W1672" s="2">
        <f>salestable[[#This Row],[Sales]] * salestable[[#This Row],[Discount]]</f>
        <v>3.3360000000000003</v>
      </c>
      <c r="X1672">
        <f>YEAR(salestable[[#This Row],[Order Date]])</f>
        <v>2017</v>
      </c>
      <c r="Y1672" t="str">
        <f>TEXT(salestable[[#This Row],[Order Date]],"MMMM")</f>
        <v>October</v>
      </c>
      <c r="Z1672" t="str">
        <f>"Q"&amp;ROUNDUP(MONTH(salestable[[#This Row],[Order Date]])/3,0)</f>
        <v>Q4</v>
      </c>
      <c r="AA1672" t="str">
        <f>TEXT(salestable[[#This Row],[Order Date]], "ddd")</f>
        <v>Thu</v>
      </c>
    </row>
    <row r="1673" spans="1:27"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s="3">
        <v>2</v>
      </c>
      <c r="T1673" s="4">
        <v>0</v>
      </c>
      <c r="U1673" s="3">
        <v>19.331399999999999</v>
      </c>
      <c r="V1673" s="2">
        <f>salestable[[#This Row],[Sales]] * (1 - salestable[[#This Row],[Discount]])</f>
        <v>58.58</v>
      </c>
      <c r="W1673" s="2">
        <f>salestable[[#This Row],[Sales]] * salestable[[#This Row],[Discount]]</f>
        <v>0</v>
      </c>
      <c r="X1673">
        <f>YEAR(salestable[[#This Row],[Order Date]])</f>
        <v>2016</v>
      </c>
      <c r="Y1673" t="str">
        <f>TEXT(salestable[[#This Row],[Order Date]],"MMMM")</f>
        <v>March</v>
      </c>
      <c r="Z1673" t="str">
        <f>"Q"&amp;ROUNDUP(MONTH(salestable[[#This Row],[Order Date]])/3,0)</f>
        <v>Q1</v>
      </c>
      <c r="AA1673" t="str">
        <f>TEXT(salestable[[#This Row],[Order Date]], "ddd")</f>
        <v>Tue</v>
      </c>
    </row>
    <row r="1674" spans="1:27"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s="3">
        <v>4</v>
      </c>
      <c r="T1674" s="4">
        <v>0.2</v>
      </c>
      <c r="U1674" s="3">
        <v>62.988</v>
      </c>
      <c r="V1674" s="2">
        <f>salestable[[#This Row],[Sales]] * (1 - salestable[[#This Row],[Discount]])</f>
        <v>134.37440000000001</v>
      </c>
      <c r="W1674" s="2">
        <f>salestable[[#This Row],[Sales]] * salestable[[#This Row],[Discount]]</f>
        <v>33.593600000000002</v>
      </c>
      <c r="X1674">
        <f>YEAR(salestable[[#This Row],[Order Date]])</f>
        <v>2017</v>
      </c>
      <c r="Y1674" t="str">
        <f>TEXT(salestable[[#This Row],[Order Date]],"MMMM")</f>
        <v>July</v>
      </c>
      <c r="Z1674" t="str">
        <f>"Q"&amp;ROUNDUP(MONTH(salestable[[#This Row],[Order Date]])/3,0)</f>
        <v>Q3</v>
      </c>
      <c r="AA1674" t="str">
        <f>TEXT(salestable[[#This Row],[Order Date]], "ddd")</f>
        <v>Mon</v>
      </c>
    </row>
    <row r="1675" spans="1:27"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s="3">
        <v>2</v>
      </c>
      <c r="T1675" s="4">
        <v>0</v>
      </c>
      <c r="U1675" s="3">
        <v>96.343800000000002</v>
      </c>
      <c r="V1675" s="2">
        <f>salestable[[#This Row],[Sales]] * (1 - salestable[[#This Row],[Discount]])</f>
        <v>196.62</v>
      </c>
      <c r="W1675" s="2">
        <f>salestable[[#This Row],[Sales]] * salestable[[#This Row],[Discount]]</f>
        <v>0</v>
      </c>
      <c r="X1675">
        <f>YEAR(salestable[[#This Row],[Order Date]])</f>
        <v>2015</v>
      </c>
      <c r="Y1675" t="str">
        <f>TEXT(salestable[[#This Row],[Order Date]],"MMMM")</f>
        <v>December</v>
      </c>
      <c r="Z1675" t="str">
        <f>"Q"&amp;ROUNDUP(MONTH(salestable[[#This Row],[Order Date]])/3,0)</f>
        <v>Q4</v>
      </c>
      <c r="AA1675" t="str">
        <f>TEXT(salestable[[#This Row],[Order Date]], "ddd")</f>
        <v>Fri</v>
      </c>
    </row>
    <row r="1676" spans="1:27"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s="3">
        <v>2</v>
      </c>
      <c r="T1676" s="4">
        <v>0.6</v>
      </c>
      <c r="U1676" s="3">
        <v>-10.419600000000001</v>
      </c>
      <c r="V1676" s="2">
        <f>salestable[[#This Row],[Sales]] * (1 - salestable[[#This Row],[Discount]])</f>
        <v>8.7744</v>
      </c>
      <c r="W1676" s="2">
        <f>salestable[[#This Row],[Sales]] * salestable[[#This Row],[Discount]]</f>
        <v>13.1616</v>
      </c>
      <c r="X1676">
        <f>YEAR(salestable[[#This Row],[Order Date]])</f>
        <v>2015</v>
      </c>
      <c r="Y1676" t="str">
        <f>TEXT(salestable[[#This Row],[Order Date]],"MMMM")</f>
        <v>September</v>
      </c>
      <c r="Z1676" t="str">
        <f>"Q"&amp;ROUNDUP(MONTH(salestable[[#This Row],[Order Date]])/3,0)</f>
        <v>Q3</v>
      </c>
      <c r="AA1676" t="str">
        <f>TEXT(salestable[[#This Row],[Order Date]], "ddd")</f>
        <v>Thu</v>
      </c>
    </row>
    <row r="1677" spans="1:27"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s="3">
        <v>3</v>
      </c>
      <c r="T1677" s="4">
        <v>0.8</v>
      </c>
      <c r="U1677" s="3">
        <v>-10.211399999999999</v>
      </c>
      <c r="V1677" s="2">
        <f>salestable[[#This Row],[Sales]] * (1 - salestable[[#This Row],[Discount]])</f>
        <v>1.3175999999999997</v>
      </c>
      <c r="W1677" s="2">
        <f>salestable[[#This Row],[Sales]] * salestable[[#This Row],[Discount]]</f>
        <v>5.2704000000000004</v>
      </c>
      <c r="X1677">
        <f>YEAR(salestable[[#This Row],[Order Date]])</f>
        <v>2015</v>
      </c>
      <c r="Y1677" t="str">
        <f>TEXT(salestable[[#This Row],[Order Date]],"MMMM")</f>
        <v>September</v>
      </c>
      <c r="Z1677" t="str">
        <f>"Q"&amp;ROUNDUP(MONTH(salestable[[#This Row],[Order Date]])/3,0)</f>
        <v>Q3</v>
      </c>
      <c r="AA1677" t="str">
        <f>TEXT(salestable[[#This Row],[Order Date]], "ddd")</f>
        <v>Thu</v>
      </c>
    </row>
    <row r="1678" spans="1:27"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s="3">
        <v>3</v>
      </c>
      <c r="T1678" s="4">
        <v>0</v>
      </c>
      <c r="U1678" s="3">
        <v>26.07</v>
      </c>
      <c r="V1678" s="2">
        <f>salestable[[#This Row],[Sales]] * (1 - salestable[[#This Row],[Discount]])</f>
        <v>104.28</v>
      </c>
      <c r="W1678" s="2">
        <f>salestable[[#This Row],[Sales]] * salestable[[#This Row],[Discount]]</f>
        <v>0</v>
      </c>
      <c r="X1678">
        <f>YEAR(salestable[[#This Row],[Order Date]])</f>
        <v>2016</v>
      </c>
      <c r="Y1678" t="str">
        <f>TEXT(salestable[[#This Row],[Order Date]],"MMMM")</f>
        <v>May</v>
      </c>
      <c r="Z1678" t="str">
        <f>"Q"&amp;ROUNDUP(MONTH(salestable[[#This Row],[Order Date]])/3,0)</f>
        <v>Q2</v>
      </c>
      <c r="AA1678" t="str">
        <f>TEXT(salestable[[#This Row],[Order Date]], "ddd")</f>
        <v>Wed</v>
      </c>
    </row>
    <row r="1679" spans="1:27"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s="3">
        <v>3</v>
      </c>
      <c r="T1679" s="4">
        <v>0</v>
      </c>
      <c r="U1679" s="3">
        <v>8.7905999999999995</v>
      </c>
      <c r="V1679" s="2">
        <f>salestable[[#This Row],[Sales]] * (1 - salestable[[#This Row],[Discount]])</f>
        <v>17.940000000000001</v>
      </c>
      <c r="W1679" s="2">
        <f>salestable[[#This Row],[Sales]] * salestable[[#This Row],[Discount]]</f>
        <v>0</v>
      </c>
      <c r="X1679">
        <f>YEAR(salestable[[#This Row],[Order Date]])</f>
        <v>2016</v>
      </c>
      <c r="Y1679" t="str">
        <f>TEXT(salestable[[#This Row],[Order Date]],"MMMM")</f>
        <v>May</v>
      </c>
      <c r="Z1679" t="str">
        <f>"Q"&amp;ROUNDUP(MONTH(salestable[[#This Row],[Order Date]])/3,0)</f>
        <v>Q2</v>
      </c>
      <c r="AA1679" t="str">
        <f>TEXT(salestable[[#This Row],[Order Date]], "ddd")</f>
        <v>Wed</v>
      </c>
    </row>
    <row r="1680" spans="1:27"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s="3">
        <v>1</v>
      </c>
      <c r="T1680" s="4">
        <v>0.2</v>
      </c>
      <c r="U1680" s="3">
        <v>-14.5764</v>
      </c>
      <c r="V1680" s="2">
        <f>salestable[[#This Row],[Sales]] * (1 - salestable[[#This Row],[Discount]])</f>
        <v>51.827200000000005</v>
      </c>
      <c r="W1680" s="2">
        <f>salestable[[#This Row],[Sales]] * salestable[[#This Row],[Discount]]</f>
        <v>12.956800000000001</v>
      </c>
      <c r="X1680">
        <f>YEAR(salestable[[#This Row],[Order Date]])</f>
        <v>2014</v>
      </c>
      <c r="Y1680" t="str">
        <f>TEXT(salestable[[#This Row],[Order Date]],"MMMM")</f>
        <v>September</v>
      </c>
      <c r="Z1680" t="str">
        <f>"Q"&amp;ROUNDUP(MONTH(salestable[[#This Row],[Order Date]])/3,0)</f>
        <v>Q3</v>
      </c>
      <c r="AA1680" t="str">
        <f>TEXT(salestable[[#This Row],[Order Date]], "ddd")</f>
        <v>Sun</v>
      </c>
    </row>
    <row r="1681" spans="1:27"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s="3">
        <v>3</v>
      </c>
      <c r="T1681" s="4">
        <v>0.4</v>
      </c>
      <c r="U1681" s="3">
        <v>4.3175999999999997</v>
      </c>
      <c r="V1681" s="2">
        <f>salestable[[#This Row],[Sales]] * (1 - salestable[[#This Row],[Discount]])</f>
        <v>19.429199999999998</v>
      </c>
      <c r="W1681" s="2">
        <f>salestable[[#This Row],[Sales]] * salestable[[#This Row],[Discount]]</f>
        <v>12.9528</v>
      </c>
      <c r="X1681">
        <f>YEAR(salestable[[#This Row],[Order Date]])</f>
        <v>2014</v>
      </c>
      <c r="Y1681" t="str">
        <f>TEXT(salestable[[#This Row],[Order Date]],"MMMM")</f>
        <v>September</v>
      </c>
      <c r="Z1681" t="str">
        <f>"Q"&amp;ROUNDUP(MONTH(salestable[[#This Row],[Order Date]])/3,0)</f>
        <v>Q3</v>
      </c>
      <c r="AA1681" t="str">
        <f>TEXT(salestable[[#This Row],[Order Date]], "ddd")</f>
        <v>Sun</v>
      </c>
    </row>
    <row r="1682" spans="1:27"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s="3">
        <v>2</v>
      </c>
      <c r="T1682" s="4">
        <v>0.2</v>
      </c>
      <c r="U1682" s="3">
        <v>8.4735999999999994</v>
      </c>
      <c r="V1682" s="2">
        <f>salestable[[#This Row],[Sales]] * (1 - salestable[[#This Row],[Discount]])</f>
        <v>33.894400000000005</v>
      </c>
      <c r="W1682" s="2">
        <f>salestable[[#This Row],[Sales]] * salestable[[#This Row],[Discount]]</f>
        <v>8.4736000000000011</v>
      </c>
      <c r="X1682">
        <f>YEAR(salestable[[#This Row],[Order Date]])</f>
        <v>2014</v>
      </c>
      <c r="Y1682" t="str">
        <f>TEXT(salestable[[#This Row],[Order Date]],"MMMM")</f>
        <v>September</v>
      </c>
      <c r="Z1682" t="str">
        <f>"Q"&amp;ROUNDUP(MONTH(salestable[[#This Row],[Order Date]])/3,0)</f>
        <v>Q3</v>
      </c>
      <c r="AA1682" t="str">
        <f>TEXT(salestable[[#This Row],[Order Date]], "ddd")</f>
        <v>Sun</v>
      </c>
    </row>
    <row r="1683" spans="1:27"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s="3">
        <v>4</v>
      </c>
      <c r="T1683" s="4">
        <v>0.7</v>
      </c>
      <c r="U1683" s="3">
        <v>-559.35599999999999</v>
      </c>
      <c r="V1683" s="2">
        <f>salestable[[#This Row],[Sales]] * (1 - salestable[[#This Row],[Discount]])</f>
        <v>119.86200000000002</v>
      </c>
      <c r="W1683" s="2">
        <f>salestable[[#This Row],[Sales]] * salestable[[#This Row],[Discount]]</f>
        <v>279.678</v>
      </c>
      <c r="X1683">
        <f>YEAR(salestable[[#This Row],[Order Date]])</f>
        <v>2014</v>
      </c>
      <c r="Y1683" t="str">
        <f>TEXT(salestable[[#This Row],[Order Date]],"MMMM")</f>
        <v>September</v>
      </c>
      <c r="Z1683" t="str">
        <f>"Q"&amp;ROUNDUP(MONTH(salestable[[#This Row],[Order Date]])/3,0)</f>
        <v>Q3</v>
      </c>
      <c r="AA1683" t="str">
        <f>TEXT(salestable[[#This Row],[Order Date]], "ddd")</f>
        <v>Sun</v>
      </c>
    </row>
    <row r="1684" spans="1:27"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s="3">
        <v>1</v>
      </c>
      <c r="T1684" s="4">
        <v>0</v>
      </c>
      <c r="U1684" s="3">
        <v>9.1056000000000008</v>
      </c>
      <c r="V1684" s="2">
        <f>salestable[[#This Row],[Sales]] * (1 - salestable[[#This Row],[Discount]])</f>
        <v>18.97</v>
      </c>
      <c r="W1684" s="2">
        <f>salestable[[#This Row],[Sales]] * salestable[[#This Row],[Discount]]</f>
        <v>0</v>
      </c>
      <c r="X1684">
        <f>YEAR(salestable[[#This Row],[Order Date]])</f>
        <v>2016</v>
      </c>
      <c r="Y1684" t="str">
        <f>TEXT(salestable[[#This Row],[Order Date]],"MMMM")</f>
        <v>September</v>
      </c>
      <c r="Z1684" t="str">
        <f>"Q"&amp;ROUNDUP(MONTH(salestable[[#This Row],[Order Date]])/3,0)</f>
        <v>Q3</v>
      </c>
      <c r="AA1684" t="str">
        <f>TEXT(salestable[[#This Row],[Order Date]], "ddd")</f>
        <v>Thu</v>
      </c>
    </row>
    <row r="1685" spans="1:27"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s="3">
        <v>3</v>
      </c>
      <c r="T1685" s="4">
        <v>0</v>
      </c>
      <c r="U1685" s="3">
        <v>6.2244000000000002</v>
      </c>
      <c r="V1685" s="2">
        <f>salestable[[#This Row],[Sales]] * (1 - salestable[[#This Row],[Discount]])</f>
        <v>14.82</v>
      </c>
      <c r="W1685" s="2">
        <f>salestable[[#This Row],[Sales]] * salestable[[#This Row],[Discount]]</f>
        <v>0</v>
      </c>
      <c r="X1685">
        <f>YEAR(salestable[[#This Row],[Order Date]])</f>
        <v>2016</v>
      </c>
      <c r="Y1685" t="str">
        <f>TEXT(salestable[[#This Row],[Order Date]],"MMMM")</f>
        <v>November</v>
      </c>
      <c r="Z1685" t="str">
        <f>"Q"&amp;ROUNDUP(MONTH(salestable[[#This Row],[Order Date]])/3,0)</f>
        <v>Q4</v>
      </c>
      <c r="AA1685" t="str">
        <f>TEXT(salestable[[#This Row],[Order Date]], "ddd")</f>
        <v>Mon</v>
      </c>
    </row>
    <row r="1686" spans="1:27"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s="3">
        <v>2</v>
      </c>
      <c r="T1686" s="4">
        <v>0.2</v>
      </c>
      <c r="U1686" s="3">
        <v>12.41</v>
      </c>
      <c r="V1686" s="2">
        <f>salestable[[#This Row],[Sales]] * (1 - salestable[[#This Row],[Discount]])</f>
        <v>79.424000000000007</v>
      </c>
      <c r="W1686" s="2">
        <f>salestable[[#This Row],[Sales]] * salestable[[#This Row],[Discount]]</f>
        <v>19.856000000000002</v>
      </c>
      <c r="X1686">
        <f>YEAR(salestable[[#This Row],[Order Date]])</f>
        <v>2017</v>
      </c>
      <c r="Y1686" t="str">
        <f>TEXT(salestable[[#This Row],[Order Date]],"MMMM")</f>
        <v>April</v>
      </c>
      <c r="Z1686" t="str">
        <f>"Q"&amp;ROUNDUP(MONTH(salestable[[#This Row],[Order Date]])/3,0)</f>
        <v>Q2</v>
      </c>
      <c r="AA1686" t="str">
        <f>TEXT(salestable[[#This Row],[Order Date]], "ddd")</f>
        <v>Mon</v>
      </c>
    </row>
    <row r="1687" spans="1:27"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s="3">
        <v>2</v>
      </c>
      <c r="T1687" s="4">
        <v>0.7</v>
      </c>
      <c r="U1687" s="3">
        <v>-0.99</v>
      </c>
      <c r="V1687" s="2">
        <f>salestable[[#This Row],[Sales]] * (1 - salestable[[#This Row],[Discount]])</f>
        <v>0.35640000000000005</v>
      </c>
      <c r="W1687" s="2">
        <f>salestable[[#This Row],[Sales]] * salestable[[#This Row],[Discount]]</f>
        <v>0.83159999999999989</v>
      </c>
      <c r="X1687">
        <f>YEAR(salestable[[#This Row],[Order Date]])</f>
        <v>2017</v>
      </c>
      <c r="Y1687" t="str">
        <f>TEXT(salestable[[#This Row],[Order Date]],"MMMM")</f>
        <v>April</v>
      </c>
      <c r="Z1687" t="str">
        <f>"Q"&amp;ROUNDUP(MONTH(salestable[[#This Row],[Order Date]])/3,0)</f>
        <v>Q2</v>
      </c>
      <c r="AA1687" t="str">
        <f>TEXT(salestable[[#This Row],[Order Date]], "ddd")</f>
        <v>Mon</v>
      </c>
    </row>
    <row r="1688" spans="1:27"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s="3">
        <v>2</v>
      </c>
      <c r="T1688" s="4">
        <v>0.7</v>
      </c>
      <c r="U1688" s="3">
        <v>-5.7637999999999998</v>
      </c>
      <c r="V1688" s="2">
        <f>salestable[[#This Row],[Sales]] * (1 - salestable[[#This Row],[Discount]])</f>
        <v>2.2554000000000003</v>
      </c>
      <c r="W1688" s="2">
        <f>salestable[[#This Row],[Sales]] * salestable[[#This Row],[Discount]]</f>
        <v>5.2625999999999999</v>
      </c>
      <c r="X1688">
        <f>YEAR(salestable[[#This Row],[Order Date]])</f>
        <v>2017</v>
      </c>
      <c r="Y1688" t="str">
        <f>TEXT(salestable[[#This Row],[Order Date]],"MMMM")</f>
        <v>April</v>
      </c>
      <c r="Z1688" t="str">
        <f>"Q"&amp;ROUNDUP(MONTH(salestable[[#This Row],[Order Date]])/3,0)</f>
        <v>Q2</v>
      </c>
      <c r="AA1688" t="str">
        <f>TEXT(salestable[[#This Row],[Order Date]], "ddd")</f>
        <v>Mon</v>
      </c>
    </row>
    <row r="1689" spans="1:27"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s="3">
        <v>2</v>
      </c>
      <c r="T1689" s="4">
        <v>0.2</v>
      </c>
      <c r="U1689" s="3">
        <v>3.6288</v>
      </c>
      <c r="V1689" s="2">
        <f>salestable[[#This Row],[Sales]] * (1 - salestable[[#This Row],[Discount]])</f>
        <v>8.2944000000000013</v>
      </c>
      <c r="W1689" s="2">
        <f>salestable[[#This Row],[Sales]] * salestable[[#This Row],[Discount]]</f>
        <v>2.0736000000000003</v>
      </c>
      <c r="X1689">
        <f>YEAR(salestable[[#This Row],[Order Date]])</f>
        <v>2017</v>
      </c>
      <c r="Y1689" t="str">
        <f>TEXT(salestable[[#This Row],[Order Date]],"MMMM")</f>
        <v>December</v>
      </c>
      <c r="Z1689" t="str">
        <f>"Q"&amp;ROUNDUP(MONTH(salestable[[#This Row],[Order Date]])/3,0)</f>
        <v>Q4</v>
      </c>
      <c r="AA1689" t="str">
        <f>TEXT(salestable[[#This Row],[Order Date]], "ddd")</f>
        <v>Sun</v>
      </c>
    </row>
    <row r="1690" spans="1:27"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s="3">
        <v>2</v>
      </c>
      <c r="T1690" s="4">
        <v>0.2</v>
      </c>
      <c r="U1690" s="3">
        <v>23.315999999999999</v>
      </c>
      <c r="V1690" s="2">
        <f>salestable[[#This Row],[Sales]] * (1 - salestable[[#This Row],[Discount]])</f>
        <v>248.70400000000001</v>
      </c>
      <c r="W1690" s="2">
        <f>salestable[[#This Row],[Sales]] * salestable[[#This Row],[Discount]]</f>
        <v>62.176000000000002</v>
      </c>
      <c r="X1690">
        <f>YEAR(salestable[[#This Row],[Order Date]])</f>
        <v>2017</v>
      </c>
      <c r="Y1690" t="str">
        <f>TEXT(salestable[[#This Row],[Order Date]],"MMMM")</f>
        <v>December</v>
      </c>
      <c r="Z1690" t="str">
        <f>"Q"&amp;ROUNDUP(MONTH(salestable[[#This Row],[Order Date]])/3,0)</f>
        <v>Q4</v>
      </c>
      <c r="AA1690" t="str">
        <f>TEXT(salestable[[#This Row],[Order Date]], "ddd")</f>
        <v>Sun</v>
      </c>
    </row>
    <row r="1691" spans="1:27"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s="3">
        <v>6</v>
      </c>
      <c r="T1691" s="4">
        <v>0.4</v>
      </c>
      <c r="U1691" s="3">
        <v>-227.49119999999999</v>
      </c>
      <c r="V1691" s="2">
        <f>salestable[[#This Row],[Sales]] * (1 - salestable[[#This Row],[Discount]])</f>
        <v>511.85519999999997</v>
      </c>
      <c r="W1691" s="2">
        <f>salestable[[#This Row],[Sales]] * salestable[[#This Row],[Discount]]</f>
        <v>341.23680000000002</v>
      </c>
      <c r="X1691">
        <f>YEAR(salestable[[#This Row],[Order Date]])</f>
        <v>2014</v>
      </c>
      <c r="Y1691" t="str">
        <f>TEXT(salestable[[#This Row],[Order Date]],"MMMM")</f>
        <v>August</v>
      </c>
      <c r="Z1691" t="str">
        <f>"Q"&amp;ROUNDUP(MONTH(salestable[[#This Row],[Order Date]])/3,0)</f>
        <v>Q3</v>
      </c>
      <c r="AA1691" t="str">
        <f>TEXT(salestable[[#This Row],[Order Date]], "ddd")</f>
        <v>Sat</v>
      </c>
    </row>
    <row r="1692" spans="1:27"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s="3">
        <v>5</v>
      </c>
      <c r="T1692" s="4">
        <v>0</v>
      </c>
      <c r="U1692" s="3">
        <v>15.387</v>
      </c>
      <c r="V1692" s="2">
        <f>salestable[[#This Row],[Sales]] * (1 - salestable[[#This Row],[Discount]])</f>
        <v>33.450000000000003</v>
      </c>
      <c r="W1692" s="2">
        <f>salestable[[#This Row],[Sales]] * salestable[[#This Row],[Discount]]</f>
        <v>0</v>
      </c>
      <c r="X1692">
        <f>YEAR(salestable[[#This Row],[Order Date]])</f>
        <v>2017</v>
      </c>
      <c r="Y1692" t="str">
        <f>TEXT(salestable[[#This Row],[Order Date]],"MMMM")</f>
        <v>December</v>
      </c>
      <c r="Z1692" t="str">
        <f>"Q"&amp;ROUNDUP(MONTH(salestable[[#This Row],[Order Date]])/3,0)</f>
        <v>Q4</v>
      </c>
      <c r="AA1692" t="str">
        <f>TEXT(salestable[[#This Row],[Order Date]], "ddd")</f>
        <v>Sat</v>
      </c>
    </row>
    <row r="1693" spans="1:27"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s="3">
        <v>5</v>
      </c>
      <c r="T1693" s="4">
        <v>0</v>
      </c>
      <c r="U1693" s="3">
        <v>5.0960000000000001</v>
      </c>
      <c r="V1693" s="2">
        <f>salestable[[#This Row],[Sales]] * (1 - salestable[[#This Row],[Discount]])</f>
        <v>10.4</v>
      </c>
      <c r="W1693" s="2">
        <f>salestable[[#This Row],[Sales]] * salestable[[#This Row],[Discount]]</f>
        <v>0</v>
      </c>
      <c r="X1693">
        <f>YEAR(salestable[[#This Row],[Order Date]])</f>
        <v>2017</v>
      </c>
      <c r="Y1693" t="str">
        <f>TEXT(salestable[[#This Row],[Order Date]],"MMMM")</f>
        <v>December</v>
      </c>
      <c r="Z1693" t="str">
        <f>"Q"&amp;ROUNDUP(MONTH(salestable[[#This Row],[Order Date]])/3,0)</f>
        <v>Q4</v>
      </c>
      <c r="AA1693" t="str">
        <f>TEXT(salestable[[#This Row],[Order Date]], "ddd")</f>
        <v>Sat</v>
      </c>
    </row>
    <row r="1694" spans="1:27"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s="3">
        <v>5</v>
      </c>
      <c r="T1694" s="4">
        <v>0.2</v>
      </c>
      <c r="U1694" s="3">
        <v>6.2904999999999998</v>
      </c>
      <c r="V1694" s="2">
        <f>salestable[[#This Row],[Sales]] * (1 - salestable[[#This Row],[Discount]])</f>
        <v>17.504000000000001</v>
      </c>
      <c r="W1694" s="2">
        <f>salestable[[#This Row],[Sales]] * salestable[[#This Row],[Discount]]</f>
        <v>4.3760000000000003</v>
      </c>
      <c r="X1694">
        <f>YEAR(salestable[[#This Row],[Order Date]])</f>
        <v>2016</v>
      </c>
      <c r="Y1694" t="str">
        <f>TEXT(salestable[[#This Row],[Order Date]],"MMMM")</f>
        <v>March</v>
      </c>
      <c r="Z1694" t="str">
        <f>"Q"&amp;ROUNDUP(MONTH(salestable[[#This Row],[Order Date]])/3,0)</f>
        <v>Q1</v>
      </c>
      <c r="AA1694" t="str">
        <f>TEXT(salestable[[#This Row],[Order Date]], "ddd")</f>
        <v>Mon</v>
      </c>
    </row>
    <row r="1695" spans="1:27"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s="3">
        <v>2</v>
      </c>
      <c r="T1695" s="4">
        <v>0.2</v>
      </c>
      <c r="U1695" s="3">
        <v>3.5741999999999998</v>
      </c>
      <c r="V1695" s="2">
        <f>salestable[[#This Row],[Sales]] * (1 - salestable[[#This Row],[Discount]])</f>
        <v>10.892800000000001</v>
      </c>
      <c r="W1695" s="2">
        <f>salestable[[#This Row],[Sales]] * salestable[[#This Row],[Discount]]</f>
        <v>2.7232000000000003</v>
      </c>
      <c r="X1695">
        <f>YEAR(salestable[[#This Row],[Order Date]])</f>
        <v>2016</v>
      </c>
      <c r="Y1695" t="str">
        <f>TEXT(salestable[[#This Row],[Order Date]],"MMMM")</f>
        <v>June</v>
      </c>
      <c r="Z1695" t="str">
        <f>"Q"&amp;ROUNDUP(MONTH(salestable[[#This Row],[Order Date]])/3,0)</f>
        <v>Q2</v>
      </c>
      <c r="AA1695" t="str">
        <f>TEXT(salestable[[#This Row],[Order Date]], "ddd")</f>
        <v>Sun</v>
      </c>
    </row>
    <row r="1696" spans="1:27"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s="3">
        <v>4</v>
      </c>
      <c r="T1696" s="4">
        <v>0</v>
      </c>
      <c r="U1696" s="3">
        <v>19.8276</v>
      </c>
      <c r="V1696" s="2">
        <f>salestable[[#This Row],[Sales]] * (1 - salestable[[#This Row],[Discount]])</f>
        <v>63.96</v>
      </c>
      <c r="W1696" s="2">
        <f>salestable[[#This Row],[Sales]] * salestable[[#This Row],[Discount]]</f>
        <v>0</v>
      </c>
      <c r="X1696">
        <f>YEAR(salestable[[#This Row],[Order Date]])</f>
        <v>2015</v>
      </c>
      <c r="Y1696" t="str">
        <f>TEXT(salestable[[#This Row],[Order Date]],"MMMM")</f>
        <v>September</v>
      </c>
      <c r="Z1696" t="str">
        <f>"Q"&amp;ROUNDUP(MONTH(salestable[[#This Row],[Order Date]])/3,0)</f>
        <v>Q3</v>
      </c>
      <c r="AA1696" t="str">
        <f>TEXT(salestable[[#This Row],[Order Date]], "ddd")</f>
        <v>Fri</v>
      </c>
    </row>
    <row r="1697" spans="1:27"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s="3">
        <v>3</v>
      </c>
      <c r="T1697" s="4">
        <v>0</v>
      </c>
      <c r="U1697" s="3">
        <v>7.0853999999999999</v>
      </c>
      <c r="V1697" s="2">
        <f>salestable[[#This Row],[Sales]] * (1 - salestable[[#This Row],[Discount]])</f>
        <v>14.46</v>
      </c>
      <c r="W1697" s="2">
        <f>salestable[[#This Row],[Sales]] * salestable[[#This Row],[Discount]]</f>
        <v>0</v>
      </c>
      <c r="X1697">
        <f>YEAR(salestable[[#This Row],[Order Date]])</f>
        <v>2015</v>
      </c>
      <c r="Y1697" t="str">
        <f>TEXT(salestable[[#This Row],[Order Date]],"MMMM")</f>
        <v>September</v>
      </c>
      <c r="Z1697" t="str">
        <f>"Q"&amp;ROUNDUP(MONTH(salestable[[#This Row],[Order Date]])/3,0)</f>
        <v>Q3</v>
      </c>
      <c r="AA1697" t="str">
        <f>TEXT(salestable[[#This Row],[Order Date]], "ddd")</f>
        <v>Fri</v>
      </c>
    </row>
    <row r="1698" spans="1:27"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s="3">
        <v>2</v>
      </c>
      <c r="T1698" s="4">
        <v>0</v>
      </c>
      <c r="U1698" s="3">
        <v>52.49</v>
      </c>
      <c r="V1698" s="2">
        <f>salestable[[#This Row],[Sales]] * (1 - salestable[[#This Row],[Discount]])</f>
        <v>104.98</v>
      </c>
      <c r="W1698" s="2">
        <f>salestable[[#This Row],[Sales]] * salestable[[#This Row],[Discount]]</f>
        <v>0</v>
      </c>
      <c r="X1698">
        <f>YEAR(salestable[[#This Row],[Order Date]])</f>
        <v>2015</v>
      </c>
      <c r="Y1698" t="str">
        <f>TEXT(salestable[[#This Row],[Order Date]],"MMMM")</f>
        <v>September</v>
      </c>
      <c r="Z1698" t="str">
        <f>"Q"&amp;ROUNDUP(MONTH(salestable[[#This Row],[Order Date]])/3,0)</f>
        <v>Q3</v>
      </c>
      <c r="AA1698" t="str">
        <f>TEXT(salestable[[#This Row],[Order Date]], "ddd")</f>
        <v>Fri</v>
      </c>
    </row>
    <row r="1699" spans="1:27"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s="3">
        <v>2</v>
      </c>
      <c r="T1699" s="4">
        <v>0</v>
      </c>
      <c r="U1699" s="3">
        <v>31.0184</v>
      </c>
      <c r="V1699" s="2">
        <f>salestable[[#This Row],[Sales]] * (1 - salestable[[#This Row],[Discount]])</f>
        <v>106.96</v>
      </c>
      <c r="W1699" s="2">
        <f>salestable[[#This Row],[Sales]] * salestable[[#This Row],[Discount]]</f>
        <v>0</v>
      </c>
      <c r="X1699">
        <f>YEAR(salestable[[#This Row],[Order Date]])</f>
        <v>2015</v>
      </c>
      <c r="Y1699" t="str">
        <f>TEXT(salestable[[#This Row],[Order Date]],"MMMM")</f>
        <v>December</v>
      </c>
      <c r="Z1699" t="str">
        <f>"Q"&amp;ROUNDUP(MONTH(salestable[[#This Row],[Order Date]])/3,0)</f>
        <v>Q4</v>
      </c>
      <c r="AA1699" t="str">
        <f>TEXT(salestable[[#This Row],[Order Date]], "ddd")</f>
        <v>Sun</v>
      </c>
    </row>
    <row r="1700" spans="1:27"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s="3">
        <v>7</v>
      </c>
      <c r="T1700" s="4">
        <v>0</v>
      </c>
      <c r="U1700" s="3">
        <v>10.348800000000001</v>
      </c>
      <c r="V1700" s="2">
        <f>salestable[[#This Row],[Sales]] * (1 - salestable[[#This Row],[Discount]])</f>
        <v>21.56</v>
      </c>
      <c r="W1700" s="2">
        <f>salestable[[#This Row],[Sales]] * salestable[[#This Row],[Discount]]</f>
        <v>0</v>
      </c>
      <c r="X1700">
        <f>YEAR(salestable[[#This Row],[Order Date]])</f>
        <v>2015</v>
      </c>
      <c r="Y1700" t="str">
        <f>TEXT(salestable[[#This Row],[Order Date]],"MMMM")</f>
        <v>December</v>
      </c>
      <c r="Z1700" t="str">
        <f>"Q"&amp;ROUNDUP(MONTH(salestable[[#This Row],[Order Date]])/3,0)</f>
        <v>Q4</v>
      </c>
      <c r="AA1700" t="str">
        <f>TEXT(salestable[[#This Row],[Order Date]], "ddd")</f>
        <v>Sun</v>
      </c>
    </row>
    <row r="1701" spans="1:27"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s="3">
        <v>6</v>
      </c>
      <c r="T1701" s="4">
        <v>0</v>
      </c>
      <c r="U1701" s="3">
        <v>113.4936</v>
      </c>
      <c r="V1701" s="2">
        <f>salestable[[#This Row],[Sales]] * (1 - salestable[[#This Row],[Discount]])</f>
        <v>515.88</v>
      </c>
      <c r="W1701" s="2">
        <f>salestable[[#This Row],[Sales]] * salestable[[#This Row],[Discount]]</f>
        <v>0</v>
      </c>
      <c r="X1701">
        <f>YEAR(salestable[[#This Row],[Order Date]])</f>
        <v>2014</v>
      </c>
      <c r="Y1701" t="str">
        <f>TEXT(salestable[[#This Row],[Order Date]],"MMMM")</f>
        <v>June</v>
      </c>
      <c r="Z1701" t="str">
        <f>"Q"&amp;ROUNDUP(MONTH(salestable[[#This Row],[Order Date]])/3,0)</f>
        <v>Q2</v>
      </c>
      <c r="AA1701" t="str">
        <f>TEXT(salestable[[#This Row],[Order Date]], "ddd")</f>
        <v>Tue</v>
      </c>
    </row>
    <row r="1702" spans="1:27"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s="3">
        <v>2</v>
      </c>
      <c r="T1702" s="4">
        <v>0.2</v>
      </c>
      <c r="U1702" s="3">
        <v>4.2804000000000002</v>
      </c>
      <c r="V1702" s="2">
        <f>salestable[[#This Row],[Sales]] * (1 - salestable[[#This Row],[Discount]])</f>
        <v>9.4464000000000006</v>
      </c>
      <c r="W1702" s="2">
        <f>salestable[[#This Row],[Sales]] * salestable[[#This Row],[Discount]]</f>
        <v>2.3616000000000001</v>
      </c>
      <c r="X1702">
        <f>YEAR(salestable[[#This Row],[Order Date]])</f>
        <v>2015</v>
      </c>
      <c r="Y1702" t="str">
        <f>TEXT(salestable[[#This Row],[Order Date]],"MMMM")</f>
        <v>July</v>
      </c>
      <c r="Z1702" t="str">
        <f>"Q"&amp;ROUNDUP(MONTH(salestable[[#This Row],[Order Date]])/3,0)</f>
        <v>Q3</v>
      </c>
      <c r="AA1702" t="str">
        <f>TEXT(salestable[[#This Row],[Order Date]], "ddd")</f>
        <v>Mon</v>
      </c>
    </row>
    <row r="1703" spans="1:27"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s="3">
        <v>9</v>
      </c>
      <c r="T1703" s="4">
        <v>0.1</v>
      </c>
      <c r="U1703" s="3">
        <v>321.83999999999997</v>
      </c>
      <c r="V1703" s="2">
        <f>salestable[[#This Row],[Sales]] * (1 - salestable[[#This Row],[Discount]])</f>
        <v>1737.9359999999999</v>
      </c>
      <c r="W1703" s="2">
        <f>salestable[[#This Row],[Sales]] * salestable[[#This Row],[Discount]]</f>
        <v>193.10400000000001</v>
      </c>
      <c r="X1703">
        <f>YEAR(salestable[[#This Row],[Order Date]])</f>
        <v>2015</v>
      </c>
      <c r="Y1703" t="str">
        <f>TEXT(salestable[[#This Row],[Order Date]],"MMMM")</f>
        <v>July</v>
      </c>
      <c r="Z1703" t="str">
        <f>"Q"&amp;ROUNDUP(MONTH(salestable[[#This Row],[Order Date]])/3,0)</f>
        <v>Q3</v>
      </c>
      <c r="AA1703" t="str">
        <f>TEXT(salestable[[#This Row],[Order Date]], "ddd")</f>
        <v>Mon</v>
      </c>
    </row>
    <row r="1704" spans="1:27"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s="3">
        <v>2</v>
      </c>
      <c r="T1704" s="4">
        <v>0</v>
      </c>
      <c r="U1704" s="3">
        <v>4.6811999999999996</v>
      </c>
      <c r="V1704" s="2">
        <f>salestable[[#This Row],[Sales]] * (1 - salestable[[#This Row],[Discount]])</f>
        <v>9.9600000000000009</v>
      </c>
      <c r="W1704" s="2">
        <f>salestable[[#This Row],[Sales]] * salestable[[#This Row],[Discount]]</f>
        <v>0</v>
      </c>
      <c r="X1704">
        <f>YEAR(salestable[[#This Row],[Order Date]])</f>
        <v>2015</v>
      </c>
      <c r="Y1704" t="str">
        <f>TEXT(salestable[[#This Row],[Order Date]],"MMMM")</f>
        <v>July</v>
      </c>
      <c r="Z1704" t="str">
        <f>"Q"&amp;ROUNDUP(MONTH(salestable[[#This Row],[Order Date]])/3,0)</f>
        <v>Q3</v>
      </c>
      <c r="AA1704" t="str">
        <f>TEXT(salestable[[#This Row],[Order Date]], "ddd")</f>
        <v>Mon</v>
      </c>
    </row>
    <row r="1705" spans="1:27"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s="3">
        <v>5</v>
      </c>
      <c r="T1705" s="4">
        <v>0</v>
      </c>
      <c r="U1705" s="3">
        <v>5.8045</v>
      </c>
      <c r="V1705" s="2">
        <f>salestable[[#This Row],[Sales]] * (1 - salestable[[#This Row],[Discount]])</f>
        <v>12.35</v>
      </c>
      <c r="W1705" s="2">
        <f>salestable[[#This Row],[Sales]] * salestable[[#This Row],[Discount]]</f>
        <v>0</v>
      </c>
      <c r="X1705">
        <f>YEAR(salestable[[#This Row],[Order Date]])</f>
        <v>2014</v>
      </c>
      <c r="Y1705" t="str">
        <f>TEXT(salestable[[#This Row],[Order Date]],"MMMM")</f>
        <v>February</v>
      </c>
      <c r="Z1705" t="str">
        <f>"Q"&amp;ROUNDUP(MONTH(salestable[[#This Row],[Order Date]])/3,0)</f>
        <v>Q1</v>
      </c>
      <c r="AA1705" t="str">
        <f>TEXT(salestable[[#This Row],[Order Date]], "ddd")</f>
        <v>Sun</v>
      </c>
    </row>
    <row r="1706" spans="1:27"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s="3">
        <v>3</v>
      </c>
      <c r="T1706" s="4">
        <v>0.7</v>
      </c>
      <c r="U1706" s="3">
        <v>-7.1147999999999998</v>
      </c>
      <c r="V1706" s="2">
        <f>salestable[[#This Row],[Sales]] * (1 - salestable[[#This Row],[Discount]])</f>
        <v>2.9106000000000005</v>
      </c>
      <c r="W1706" s="2">
        <f>salestable[[#This Row],[Sales]] * salestable[[#This Row],[Discount]]</f>
        <v>6.7913999999999994</v>
      </c>
      <c r="X1706">
        <f>YEAR(salestable[[#This Row],[Order Date]])</f>
        <v>2016</v>
      </c>
      <c r="Y1706" t="str">
        <f>TEXT(salestable[[#This Row],[Order Date]],"MMMM")</f>
        <v>March</v>
      </c>
      <c r="Z1706" t="str">
        <f>"Q"&amp;ROUNDUP(MONTH(salestable[[#This Row],[Order Date]])/3,0)</f>
        <v>Q1</v>
      </c>
      <c r="AA1706" t="str">
        <f>TEXT(salestable[[#This Row],[Order Date]], "ddd")</f>
        <v>Tue</v>
      </c>
    </row>
    <row r="1707" spans="1:27"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s="3">
        <v>2</v>
      </c>
      <c r="T1707" s="4">
        <v>0.7</v>
      </c>
      <c r="U1707" s="3">
        <v>-9.2880000000000003</v>
      </c>
      <c r="V1707" s="2">
        <f>salestable[[#This Row],[Sales]] * (1 - salestable[[#This Row],[Discount]])</f>
        <v>3.4830000000000005</v>
      </c>
      <c r="W1707" s="2">
        <f>salestable[[#This Row],[Sales]] * salestable[[#This Row],[Discount]]</f>
        <v>8.1269999999999989</v>
      </c>
      <c r="X1707">
        <f>YEAR(salestable[[#This Row],[Order Date]])</f>
        <v>2015</v>
      </c>
      <c r="Y1707" t="str">
        <f>TEXT(salestable[[#This Row],[Order Date]],"MMMM")</f>
        <v>November</v>
      </c>
      <c r="Z1707" t="str">
        <f>"Q"&amp;ROUNDUP(MONTH(salestable[[#This Row],[Order Date]])/3,0)</f>
        <v>Q4</v>
      </c>
      <c r="AA1707" t="str">
        <f>TEXT(salestable[[#This Row],[Order Date]], "ddd")</f>
        <v>Sun</v>
      </c>
    </row>
    <row r="1708" spans="1:27"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s="3">
        <v>6</v>
      </c>
      <c r="T1708" s="4">
        <v>0</v>
      </c>
      <c r="U1708" s="3">
        <v>20.6142</v>
      </c>
      <c r="V1708" s="2">
        <f>salestable[[#This Row],[Sales]] * (1 - salestable[[#This Row],[Discount]])</f>
        <v>43.86</v>
      </c>
      <c r="W1708" s="2">
        <f>salestable[[#This Row],[Sales]] * salestable[[#This Row],[Discount]]</f>
        <v>0</v>
      </c>
      <c r="X1708">
        <f>YEAR(salestable[[#This Row],[Order Date]])</f>
        <v>2017</v>
      </c>
      <c r="Y1708" t="str">
        <f>TEXT(salestable[[#This Row],[Order Date]],"MMMM")</f>
        <v>October</v>
      </c>
      <c r="Z1708" t="str">
        <f>"Q"&amp;ROUNDUP(MONTH(salestable[[#This Row],[Order Date]])/3,0)</f>
        <v>Q4</v>
      </c>
      <c r="AA1708" t="str">
        <f>TEXT(salestable[[#This Row],[Order Date]], "ddd")</f>
        <v>Mon</v>
      </c>
    </row>
    <row r="1709" spans="1:27"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s="3">
        <v>2</v>
      </c>
      <c r="T1709" s="4">
        <v>0.2</v>
      </c>
      <c r="U1709" s="3">
        <v>16.704000000000001</v>
      </c>
      <c r="V1709" s="2">
        <f>salestable[[#This Row],[Sales]] * (1 - salestable[[#This Row],[Discount]])</f>
        <v>118.78399999999999</v>
      </c>
      <c r="W1709" s="2">
        <f>salestable[[#This Row],[Sales]] * salestable[[#This Row],[Discount]]</f>
        <v>29.695999999999998</v>
      </c>
      <c r="X1709">
        <f>YEAR(salestable[[#This Row],[Order Date]])</f>
        <v>2017</v>
      </c>
      <c r="Y1709" t="str">
        <f>TEXT(salestable[[#This Row],[Order Date]],"MMMM")</f>
        <v>October</v>
      </c>
      <c r="Z1709" t="str">
        <f>"Q"&amp;ROUNDUP(MONTH(salestable[[#This Row],[Order Date]])/3,0)</f>
        <v>Q4</v>
      </c>
      <c r="AA1709" t="str">
        <f>TEXT(salestable[[#This Row],[Order Date]], "ddd")</f>
        <v>Mon</v>
      </c>
    </row>
    <row r="1710" spans="1:27"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s="3">
        <v>2</v>
      </c>
      <c r="T1710" s="4">
        <v>0</v>
      </c>
      <c r="U1710" s="3">
        <v>3.71</v>
      </c>
      <c r="V1710" s="2">
        <f>salestable[[#This Row],[Sales]] * (1 - salestable[[#This Row],[Discount]])</f>
        <v>7.42</v>
      </c>
      <c r="W1710" s="2">
        <f>salestable[[#This Row],[Sales]] * salestable[[#This Row],[Discount]]</f>
        <v>0</v>
      </c>
      <c r="X1710">
        <f>YEAR(salestable[[#This Row],[Order Date]])</f>
        <v>2017</v>
      </c>
      <c r="Y1710" t="str">
        <f>TEXT(salestable[[#This Row],[Order Date]],"MMMM")</f>
        <v>October</v>
      </c>
      <c r="Z1710" t="str">
        <f>"Q"&amp;ROUNDUP(MONTH(salestable[[#This Row],[Order Date]])/3,0)</f>
        <v>Q4</v>
      </c>
      <c r="AA1710" t="str">
        <f>TEXT(salestable[[#This Row],[Order Date]], "ddd")</f>
        <v>Mon</v>
      </c>
    </row>
    <row r="1711" spans="1:27"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s="3">
        <v>1</v>
      </c>
      <c r="T1711" s="4">
        <v>0.2</v>
      </c>
      <c r="U1711" s="3">
        <v>-0.89990000000000003</v>
      </c>
      <c r="V1711" s="2">
        <f>salestable[[#This Row],[Sales]] * (1 - salestable[[#This Row],[Discount]])</f>
        <v>57.593600000000009</v>
      </c>
      <c r="W1711" s="2">
        <f>salestable[[#This Row],[Sales]] * salestable[[#This Row],[Discount]]</f>
        <v>14.398400000000002</v>
      </c>
      <c r="X1711">
        <f>YEAR(salestable[[#This Row],[Order Date]])</f>
        <v>2017</v>
      </c>
      <c r="Y1711" t="str">
        <f>TEXT(salestable[[#This Row],[Order Date]],"MMMM")</f>
        <v>October</v>
      </c>
      <c r="Z1711" t="str">
        <f>"Q"&amp;ROUNDUP(MONTH(salestable[[#This Row],[Order Date]])/3,0)</f>
        <v>Q4</v>
      </c>
      <c r="AA1711" t="str">
        <f>TEXT(salestable[[#This Row],[Order Date]], "ddd")</f>
        <v>Mon</v>
      </c>
    </row>
    <row r="1712" spans="1:27"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s="3">
        <v>5</v>
      </c>
      <c r="T1712" s="4">
        <v>0</v>
      </c>
      <c r="U1712" s="3">
        <v>6.5670000000000002</v>
      </c>
      <c r="V1712" s="2">
        <f>salestable[[#This Row],[Sales]] * (1 - salestable[[#This Row],[Discount]])</f>
        <v>19.899999999999999</v>
      </c>
      <c r="W1712" s="2">
        <f>salestable[[#This Row],[Sales]] * salestable[[#This Row],[Discount]]</f>
        <v>0</v>
      </c>
      <c r="X1712">
        <f>YEAR(salestable[[#This Row],[Order Date]])</f>
        <v>2017</v>
      </c>
      <c r="Y1712" t="str">
        <f>TEXT(salestable[[#This Row],[Order Date]],"MMMM")</f>
        <v>October</v>
      </c>
      <c r="Z1712" t="str">
        <f>"Q"&amp;ROUNDUP(MONTH(salestable[[#This Row],[Order Date]])/3,0)</f>
        <v>Q4</v>
      </c>
      <c r="AA1712" t="str">
        <f>TEXT(salestable[[#This Row],[Order Date]], "ddd")</f>
        <v>Mon</v>
      </c>
    </row>
    <row r="1713" spans="1:27"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s="3">
        <v>14</v>
      </c>
      <c r="T1713" s="4">
        <v>0</v>
      </c>
      <c r="U1713" s="3">
        <v>510.63600000000002</v>
      </c>
      <c r="V1713" s="2">
        <f>salestable[[#This Row],[Sales]] * (1 - salestable[[#This Row],[Discount]])</f>
        <v>1702.12</v>
      </c>
      <c r="W1713" s="2">
        <f>salestable[[#This Row],[Sales]] * salestable[[#This Row],[Discount]]</f>
        <v>0</v>
      </c>
      <c r="X1713">
        <f>YEAR(salestable[[#This Row],[Order Date]])</f>
        <v>2017</v>
      </c>
      <c r="Y1713" t="str">
        <f>TEXT(salestable[[#This Row],[Order Date]],"MMMM")</f>
        <v>October</v>
      </c>
      <c r="Z1713" t="str">
        <f>"Q"&amp;ROUNDUP(MONTH(salestable[[#This Row],[Order Date]])/3,0)</f>
        <v>Q4</v>
      </c>
      <c r="AA1713" t="str">
        <f>TEXT(salestable[[#This Row],[Order Date]], "ddd")</f>
        <v>Mon</v>
      </c>
    </row>
    <row r="1714" spans="1:27"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s="3">
        <v>6</v>
      </c>
      <c r="T1714" s="4">
        <v>0.2</v>
      </c>
      <c r="U1714" s="3">
        <v>5.0064000000000002</v>
      </c>
      <c r="V1714" s="2">
        <f>salestable[[#This Row],[Sales]] * (1 - salestable[[#This Row],[Discount]])</f>
        <v>11.443200000000001</v>
      </c>
      <c r="W1714" s="2">
        <f>salestable[[#This Row],[Sales]] * salestable[[#This Row],[Discount]]</f>
        <v>2.8608000000000002</v>
      </c>
      <c r="X1714">
        <f>YEAR(salestable[[#This Row],[Order Date]])</f>
        <v>2015</v>
      </c>
      <c r="Y1714" t="str">
        <f>TEXT(salestable[[#This Row],[Order Date]],"MMMM")</f>
        <v>January</v>
      </c>
      <c r="Z1714" t="str">
        <f>"Q"&amp;ROUNDUP(MONTH(salestable[[#This Row],[Order Date]])/3,0)</f>
        <v>Q1</v>
      </c>
      <c r="AA1714" t="str">
        <f>TEXT(salestable[[#This Row],[Order Date]], "ddd")</f>
        <v>Fri</v>
      </c>
    </row>
    <row r="1715" spans="1:27"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s="3">
        <v>7</v>
      </c>
      <c r="T1715" s="4">
        <v>0.5</v>
      </c>
      <c r="U1715" s="3">
        <v>-566.5625</v>
      </c>
      <c r="V1715" s="2">
        <f>salestable[[#This Row],[Sales]] * (1 - salestable[[#This Row],[Discount]])</f>
        <v>382.8125</v>
      </c>
      <c r="W1715" s="2">
        <f>salestable[[#This Row],[Sales]] * salestable[[#This Row],[Discount]]</f>
        <v>382.8125</v>
      </c>
      <c r="X1715">
        <f>YEAR(salestable[[#This Row],[Order Date]])</f>
        <v>2017</v>
      </c>
      <c r="Y1715" t="str">
        <f>TEXT(salestable[[#This Row],[Order Date]],"MMMM")</f>
        <v>September</v>
      </c>
      <c r="Z1715" t="str">
        <f>"Q"&amp;ROUNDUP(MONTH(salestable[[#This Row],[Order Date]])/3,0)</f>
        <v>Q3</v>
      </c>
      <c r="AA1715" t="str">
        <f>TEXT(salestable[[#This Row],[Order Date]], "ddd")</f>
        <v>Fri</v>
      </c>
    </row>
    <row r="1716" spans="1:27"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s="3">
        <v>2</v>
      </c>
      <c r="T1716" s="4">
        <v>0.15</v>
      </c>
      <c r="U1716" s="3">
        <v>-14.478400000000001</v>
      </c>
      <c r="V1716" s="2">
        <f>salestable[[#This Row],[Sales]] * (1 - salestable[[#This Row],[Discount]])</f>
        <v>261.51609999999999</v>
      </c>
      <c r="W1716" s="2">
        <f>salestable[[#This Row],[Sales]] * salestable[[#This Row],[Discount]]</f>
        <v>46.149899999999995</v>
      </c>
      <c r="X1716">
        <f>YEAR(salestable[[#This Row],[Order Date]])</f>
        <v>2017</v>
      </c>
      <c r="Y1716" t="str">
        <f>TEXT(salestable[[#This Row],[Order Date]],"MMMM")</f>
        <v>October</v>
      </c>
      <c r="Z1716" t="str">
        <f>"Q"&amp;ROUNDUP(MONTH(salestable[[#This Row],[Order Date]])/3,0)</f>
        <v>Q4</v>
      </c>
      <c r="AA1716" t="str">
        <f>TEXT(salestable[[#This Row],[Order Date]], "ddd")</f>
        <v>Sat</v>
      </c>
    </row>
    <row r="1717" spans="1:27"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s="3">
        <v>2</v>
      </c>
      <c r="T1717" s="4">
        <v>0.2</v>
      </c>
      <c r="U1717" s="3">
        <v>2.7955999999999999</v>
      </c>
      <c r="V1717" s="2">
        <f>salestable[[#This Row],[Sales]] * (1 - salestable[[#This Row],[Discount]])</f>
        <v>6.1696</v>
      </c>
      <c r="W1717" s="2">
        <f>salestable[[#This Row],[Sales]] * salestable[[#This Row],[Discount]]</f>
        <v>1.5424</v>
      </c>
      <c r="X1717">
        <f>YEAR(salestable[[#This Row],[Order Date]])</f>
        <v>2016</v>
      </c>
      <c r="Y1717" t="str">
        <f>TEXT(salestable[[#This Row],[Order Date]],"MMMM")</f>
        <v>April</v>
      </c>
      <c r="Z1717" t="str">
        <f>"Q"&amp;ROUNDUP(MONTH(salestable[[#This Row],[Order Date]])/3,0)</f>
        <v>Q2</v>
      </c>
      <c r="AA1717" t="str">
        <f>TEXT(salestable[[#This Row],[Order Date]], "ddd")</f>
        <v>Sat</v>
      </c>
    </row>
    <row r="1718" spans="1:27"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s="3">
        <v>5</v>
      </c>
      <c r="T1718" s="4">
        <v>0</v>
      </c>
      <c r="U1718" s="3">
        <v>70.441000000000003</v>
      </c>
      <c r="V1718" s="2">
        <f>salestable[[#This Row],[Sales]] * (1 - salestable[[#This Row],[Discount]])</f>
        <v>242.9</v>
      </c>
      <c r="W1718" s="2">
        <f>salestable[[#This Row],[Sales]] * salestable[[#This Row],[Discount]]</f>
        <v>0</v>
      </c>
      <c r="X1718">
        <f>YEAR(salestable[[#This Row],[Order Date]])</f>
        <v>2016</v>
      </c>
      <c r="Y1718" t="str">
        <f>TEXT(salestable[[#This Row],[Order Date]],"MMMM")</f>
        <v>May</v>
      </c>
      <c r="Z1718" t="str">
        <f>"Q"&amp;ROUNDUP(MONTH(salestable[[#This Row],[Order Date]])/3,0)</f>
        <v>Q2</v>
      </c>
      <c r="AA1718" t="str">
        <f>TEXT(salestable[[#This Row],[Order Date]], "ddd")</f>
        <v>Thu</v>
      </c>
    </row>
    <row r="1719" spans="1:27"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s="3">
        <v>5</v>
      </c>
      <c r="T1719" s="4">
        <v>0</v>
      </c>
      <c r="U1719" s="3">
        <v>0</v>
      </c>
      <c r="V1719" s="2">
        <f>salestable[[#This Row],[Sales]] * (1 - salestable[[#This Row],[Discount]])</f>
        <v>454.9</v>
      </c>
      <c r="W1719" s="2">
        <f>salestable[[#This Row],[Sales]] * salestable[[#This Row],[Discount]]</f>
        <v>0</v>
      </c>
      <c r="X1719">
        <f>YEAR(salestable[[#This Row],[Order Date]])</f>
        <v>2016</v>
      </c>
      <c r="Y1719" t="str">
        <f>TEXT(salestable[[#This Row],[Order Date]],"MMMM")</f>
        <v>May</v>
      </c>
      <c r="Z1719" t="str">
        <f>"Q"&amp;ROUNDUP(MONTH(salestable[[#This Row],[Order Date]])/3,0)</f>
        <v>Q2</v>
      </c>
      <c r="AA1719" t="str">
        <f>TEXT(salestable[[#This Row],[Order Date]], "ddd")</f>
        <v>Thu</v>
      </c>
    </row>
    <row r="1720" spans="1:27"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s="3">
        <v>4</v>
      </c>
      <c r="T1720" s="4">
        <v>0</v>
      </c>
      <c r="U1720" s="3">
        <v>15.086399999999999</v>
      </c>
      <c r="V1720" s="2">
        <f>salestable[[#This Row],[Sales]] * (1 - salestable[[#This Row],[Discount]])</f>
        <v>35.92</v>
      </c>
      <c r="W1720" s="2">
        <f>salestable[[#This Row],[Sales]] * salestable[[#This Row],[Discount]]</f>
        <v>0</v>
      </c>
      <c r="X1720">
        <f>YEAR(salestable[[#This Row],[Order Date]])</f>
        <v>2016</v>
      </c>
      <c r="Y1720" t="str">
        <f>TEXT(salestable[[#This Row],[Order Date]],"MMMM")</f>
        <v>May</v>
      </c>
      <c r="Z1720" t="str">
        <f>"Q"&amp;ROUNDUP(MONTH(salestable[[#This Row],[Order Date]])/3,0)</f>
        <v>Q2</v>
      </c>
      <c r="AA1720" t="str">
        <f>TEXT(salestable[[#This Row],[Order Date]], "ddd")</f>
        <v>Thu</v>
      </c>
    </row>
    <row r="1721" spans="1:27"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s="3">
        <v>8</v>
      </c>
      <c r="T1721" s="4">
        <v>0</v>
      </c>
      <c r="U1721" s="3">
        <v>12.3256</v>
      </c>
      <c r="V1721" s="2">
        <f>salestable[[#This Row],[Sales]] * (1 - salestable[[#This Row],[Discount]])</f>
        <v>39.76</v>
      </c>
      <c r="W1721" s="2">
        <f>salestable[[#This Row],[Sales]] * salestable[[#This Row],[Discount]]</f>
        <v>0</v>
      </c>
      <c r="X1721">
        <f>YEAR(salestable[[#This Row],[Order Date]])</f>
        <v>2016</v>
      </c>
      <c r="Y1721" t="str">
        <f>TEXT(salestable[[#This Row],[Order Date]],"MMMM")</f>
        <v>May</v>
      </c>
      <c r="Z1721" t="str">
        <f>"Q"&amp;ROUNDUP(MONTH(salestable[[#This Row],[Order Date]])/3,0)</f>
        <v>Q2</v>
      </c>
      <c r="AA1721" t="str">
        <f>TEXT(salestable[[#This Row],[Order Date]], "ddd")</f>
        <v>Thu</v>
      </c>
    </row>
    <row r="1722" spans="1:27"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s="3">
        <v>4</v>
      </c>
      <c r="T1722" s="4">
        <v>0.2</v>
      </c>
      <c r="U1722" s="3">
        <v>14.92</v>
      </c>
      <c r="V1722" s="2">
        <f>salestable[[#This Row],[Sales]] * (1 - salestable[[#This Row],[Discount]])</f>
        <v>38.1952</v>
      </c>
      <c r="W1722" s="2">
        <f>salestable[[#This Row],[Sales]] * salestable[[#This Row],[Discount]]</f>
        <v>9.5488</v>
      </c>
      <c r="X1722">
        <f>YEAR(salestable[[#This Row],[Order Date]])</f>
        <v>2016</v>
      </c>
      <c r="Y1722" t="str">
        <f>TEXT(salestable[[#This Row],[Order Date]],"MMMM")</f>
        <v>May</v>
      </c>
      <c r="Z1722" t="str">
        <f>"Q"&amp;ROUNDUP(MONTH(salestable[[#This Row],[Order Date]])/3,0)</f>
        <v>Q2</v>
      </c>
      <c r="AA1722" t="str">
        <f>TEXT(salestable[[#This Row],[Order Date]], "ddd")</f>
        <v>Thu</v>
      </c>
    </row>
    <row r="1723" spans="1:27"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s="3">
        <v>2</v>
      </c>
      <c r="T1723" s="4">
        <v>0.2</v>
      </c>
      <c r="U1723" s="3">
        <v>11.998799999999999</v>
      </c>
      <c r="V1723" s="2">
        <f>salestable[[#This Row],[Sales]] * (1 - salestable[[#This Row],[Discount]])</f>
        <v>127.98720000000002</v>
      </c>
      <c r="W1723" s="2">
        <f>salestable[[#This Row],[Sales]] * salestable[[#This Row],[Discount]]</f>
        <v>31.996800000000004</v>
      </c>
      <c r="X1723">
        <f>YEAR(salestable[[#This Row],[Order Date]])</f>
        <v>2015</v>
      </c>
      <c r="Y1723" t="str">
        <f>TEXT(salestable[[#This Row],[Order Date]],"MMMM")</f>
        <v>December</v>
      </c>
      <c r="Z1723" t="str">
        <f>"Q"&amp;ROUNDUP(MONTH(salestable[[#This Row],[Order Date]])/3,0)</f>
        <v>Q4</v>
      </c>
      <c r="AA1723" t="str">
        <f>TEXT(salestable[[#This Row],[Order Date]], "ddd")</f>
        <v>Sun</v>
      </c>
    </row>
    <row r="1724" spans="1:27"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s="3">
        <v>4</v>
      </c>
      <c r="T1724" s="4">
        <v>0.2</v>
      </c>
      <c r="U1724" s="3">
        <v>51.193600000000004</v>
      </c>
      <c r="V1724" s="2">
        <f>salestable[[#This Row],[Sales]] * (1 - salestable[[#This Row],[Discount]])</f>
        <v>204.77440000000001</v>
      </c>
      <c r="W1724" s="2">
        <f>salestable[[#This Row],[Sales]] * salestable[[#This Row],[Discount]]</f>
        <v>51.193600000000004</v>
      </c>
      <c r="X1724">
        <f>YEAR(salestable[[#This Row],[Order Date]])</f>
        <v>2015</v>
      </c>
      <c r="Y1724" t="str">
        <f>TEXT(salestable[[#This Row],[Order Date]],"MMMM")</f>
        <v>December</v>
      </c>
      <c r="Z1724" t="str">
        <f>"Q"&amp;ROUNDUP(MONTH(salestable[[#This Row],[Order Date]])/3,0)</f>
        <v>Q4</v>
      </c>
      <c r="AA1724" t="str">
        <f>TEXT(salestable[[#This Row],[Order Date]], "ddd")</f>
        <v>Sun</v>
      </c>
    </row>
    <row r="1725" spans="1:27"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s="3">
        <v>3</v>
      </c>
      <c r="T1725" s="4">
        <v>0.3</v>
      </c>
      <c r="U1725" s="3">
        <v>-71.811599999999999</v>
      </c>
      <c r="V1725" s="2">
        <f>salestable[[#This Row],[Sales]] * (1 - salestable[[#This Row],[Discount]])</f>
        <v>251.34059999999997</v>
      </c>
      <c r="W1725" s="2">
        <f>salestable[[#This Row],[Sales]] * salestable[[#This Row],[Discount]]</f>
        <v>107.7174</v>
      </c>
      <c r="X1725">
        <f>YEAR(salestable[[#This Row],[Order Date]])</f>
        <v>2015</v>
      </c>
      <c r="Y1725" t="str">
        <f>TEXT(salestable[[#This Row],[Order Date]],"MMMM")</f>
        <v>December</v>
      </c>
      <c r="Z1725" t="str">
        <f>"Q"&amp;ROUNDUP(MONTH(salestable[[#This Row],[Order Date]])/3,0)</f>
        <v>Q4</v>
      </c>
      <c r="AA1725" t="str">
        <f>TEXT(salestable[[#This Row],[Order Date]], "ddd")</f>
        <v>Sun</v>
      </c>
    </row>
    <row r="1726" spans="1:27"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s="3">
        <v>3</v>
      </c>
      <c r="T1726" s="4">
        <v>0.2</v>
      </c>
      <c r="U1726" s="3">
        <v>43.435200000000002</v>
      </c>
      <c r="V1726" s="2">
        <f>salestable[[#This Row],[Sales]] * (1 - salestable[[#This Row],[Discount]])</f>
        <v>347.48160000000001</v>
      </c>
      <c r="W1726" s="2">
        <f>salestable[[#This Row],[Sales]] * salestable[[#This Row],[Discount]]</f>
        <v>86.870400000000004</v>
      </c>
      <c r="X1726">
        <f>YEAR(salestable[[#This Row],[Order Date]])</f>
        <v>2015</v>
      </c>
      <c r="Y1726" t="str">
        <f>TEXT(salestable[[#This Row],[Order Date]],"MMMM")</f>
        <v>December</v>
      </c>
      <c r="Z1726" t="str">
        <f>"Q"&amp;ROUNDUP(MONTH(salestable[[#This Row],[Order Date]])/3,0)</f>
        <v>Q4</v>
      </c>
      <c r="AA1726" t="str">
        <f>TEXT(salestable[[#This Row],[Order Date]], "ddd")</f>
        <v>Sat</v>
      </c>
    </row>
    <row r="1727" spans="1:27"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s="3">
        <v>2</v>
      </c>
      <c r="T1727" s="4">
        <v>0.2</v>
      </c>
      <c r="U1727" s="3">
        <v>0.44400000000000001</v>
      </c>
      <c r="V1727" s="2">
        <f>salestable[[#This Row],[Sales]] * (1 - salestable[[#This Row],[Discount]])</f>
        <v>2.8416000000000001</v>
      </c>
      <c r="W1727" s="2">
        <f>salestable[[#This Row],[Sales]] * salestable[[#This Row],[Discount]]</f>
        <v>0.71040000000000003</v>
      </c>
      <c r="X1727">
        <f>YEAR(salestable[[#This Row],[Order Date]])</f>
        <v>2015</v>
      </c>
      <c r="Y1727" t="str">
        <f>TEXT(salestable[[#This Row],[Order Date]],"MMMM")</f>
        <v>December</v>
      </c>
      <c r="Z1727" t="str">
        <f>"Q"&amp;ROUNDUP(MONTH(salestable[[#This Row],[Order Date]])/3,0)</f>
        <v>Q4</v>
      </c>
      <c r="AA1727" t="str">
        <f>TEXT(salestable[[#This Row],[Order Date]], "ddd")</f>
        <v>Sat</v>
      </c>
    </row>
    <row r="1728" spans="1:27"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s="3">
        <v>4</v>
      </c>
      <c r="T1728" s="4">
        <v>0.2</v>
      </c>
      <c r="U1728" s="3">
        <v>7.7728000000000002</v>
      </c>
      <c r="V1728" s="2">
        <f>salestable[[#This Row],[Sales]] * (1 - salestable[[#This Row],[Discount]])</f>
        <v>71.065600000000003</v>
      </c>
      <c r="W1728" s="2">
        <f>salestable[[#This Row],[Sales]] * salestable[[#This Row],[Discount]]</f>
        <v>17.766400000000001</v>
      </c>
      <c r="X1728">
        <f>YEAR(salestable[[#This Row],[Order Date]])</f>
        <v>2015</v>
      </c>
      <c r="Y1728" t="str">
        <f>TEXT(salestable[[#This Row],[Order Date]],"MMMM")</f>
        <v>December</v>
      </c>
      <c r="Z1728" t="str">
        <f>"Q"&amp;ROUNDUP(MONTH(salestable[[#This Row],[Order Date]])/3,0)</f>
        <v>Q4</v>
      </c>
      <c r="AA1728" t="str">
        <f>TEXT(salestable[[#This Row],[Order Date]], "ddd")</f>
        <v>Sat</v>
      </c>
    </row>
    <row r="1729" spans="1:27"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s="3">
        <v>5</v>
      </c>
      <c r="T1729" s="4">
        <v>0.4</v>
      </c>
      <c r="U1729" s="3">
        <v>-69.89</v>
      </c>
      <c r="V1729" s="2">
        <f>salestable[[#This Row],[Sales]] * (1 - salestable[[#This Row],[Discount]])</f>
        <v>629.00999999999988</v>
      </c>
      <c r="W1729" s="2">
        <f>salestable[[#This Row],[Sales]] * salestable[[#This Row],[Discount]]</f>
        <v>419.34</v>
      </c>
      <c r="X1729">
        <f>YEAR(salestable[[#This Row],[Order Date]])</f>
        <v>2017</v>
      </c>
      <c r="Y1729" t="str">
        <f>TEXT(salestable[[#This Row],[Order Date]],"MMMM")</f>
        <v>April</v>
      </c>
      <c r="Z1729" t="str">
        <f>"Q"&amp;ROUNDUP(MONTH(salestable[[#This Row],[Order Date]])/3,0)</f>
        <v>Q2</v>
      </c>
      <c r="AA1729" t="str">
        <f>TEXT(salestable[[#This Row],[Order Date]], "ddd")</f>
        <v>Sat</v>
      </c>
    </row>
    <row r="1730" spans="1:27"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s="3">
        <v>4</v>
      </c>
      <c r="T1730" s="4">
        <v>0</v>
      </c>
      <c r="U1730" s="3">
        <v>21</v>
      </c>
      <c r="V1730" s="2">
        <f>salestable[[#This Row],[Sales]] * (1 - salestable[[#This Row],[Discount]])</f>
        <v>100</v>
      </c>
      <c r="W1730" s="2">
        <f>salestable[[#This Row],[Sales]] * salestable[[#This Row],[Discount]]</f>
        <v>0</v>
      </c>
      <c r="X1730">
        <f>YEAR(salestable[[#This Row],[Order Date]])</f>
        <v>2016</v>
      </c>
      <c r="Y1730" t="str">
        <f>TEXT(salestable[[#This Row],[Order Date]],"MMMM")</f>
        <v>February</v>
      </c>
      <c r="Z1730" t="str">
        <f>"Q"&amp;ROUNDUP(MONTH(salestable[[#This Row],[Order Date]])/3,0)</f>
        <v>Q1</v>
      </c>
      <c r="AA1730" t="str">
        <f>TEXT(salestable[[#This Row],[Order Date]], "ddd")</f>
        <v>Sun</v>
      </c>
    </row>
    <row r="1731" spans="1:27"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s="3">
        <v>3</v>
      </c>
      <c r="T1731" s="4">
        <v>0</v>
      </c>
      <c r="U1731" s="3">
        <v>3.6017999999999999</v>
      </c>
      <c r="V1731" s="2">
        <f>salestable[[#This Row],[Sales]] * (1 - salestable[[#This Row],[Discount]])</f>
        <v>7.83</v>
      </c>
      <c r="W1731" s="2">
        <f>salestable[[#This Row],[Sales]] * salestable[[#This Row],[Discount]]</f>
        <v>0</v>
      </c>
      <c r="X1731">
        <f>YEAR(salestable[[#This Row],[Order Date]])</f>
        <v>2016</v>
      </c>
      <c r="Y1731" t="str">
        <f>TEXT(salestable[[#This Row],[Order Date]],"MMMM")</f>
        <v>February</v>
      </c>
      <c r="Z1731" t="str">
        <f>"Q"&amp;ROUNDUP(MONTH(salestable[[#This Row],[Order Date]])/3,0)</f>
        <v>Q1</v>
      </c>
      <c r="AA1731" t="str">
        <f>TEXT(salestable[[#This Row],[Order Date]], "ddd")</f>
        <v>Sun</v>
      </c>
    </row>
    <row r="1732" spans="1:27"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s="3">
        <v>8</v>
      </c>
      <c r="T1732" s="4">
        <v>0.2</v>
      </c>
      <c r="U1732" s="3">
        <v>31.283200000000001</v>
      </c>
      <c r="V1732" s="2">
        <f>salestable[[#This Row],[Sales]] * (1 - salestable[[#This Row],[Discount]])</f>
        <v>77.004800000000003</v>
      </c>
      <c r="W1732" s="2">
        <f>salestable[[#This Row],[Sales]] * salestable[[#This Row],[Discount]]</f>
        <v>19.251200000000001</v>
      </c>
      <c r="X1732">
        <f>YEAR(salestable[[#This Row],[Order Date]])</f>
        <v>2014</v>
      </c>
      <c r="Y1732" t="str">
        <f>TEXT(salestable[[#This Row],[Order Date]],"MMMM")</f>
        <v>September</v>
      </c>
      <c r="Z1732" t="str">
        <f>"Q"&amp;ROUNDUP(MONTH(salestable[[#This Row],[Order Date]])/3,0)</f>
        <v>Q3</v>
      </c>
      <c r="AA1732" t="str">
        <f>TEXT(salestable[[#This Row],[Order Date]], "ddd")</f>
        <v>Sun</v>
      </c>
    </row>
    <row r="1733" spans="1:27"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s="3">
        <v>2</v>
      </c>
      <c r="T1733" s="4">
        <v>0.2</v>
      </c>
      <c r="U1733" s="3">
        <v>3.7408000000000001</v>
      </c>
      <c r="V1733" s="2">
        <f>salestable[[#This Row],[Sales]] * (1 - salestable[[#This Row],[Discount]])</f>
        <v>8.5504000000000016</v>
      </c>
      <c r="W1733" s="2">
        <f>salestable[[#This Row],[Sales]] * salestable[[#This Row],[Discount]]</f>
        <v>2.1376000000000004</v>
      </c>
      <c r="X1733">
        <f>YEAR(salestable[[#This Row],[Order Date]])</f>
        <v>2014</v>
      </c>
      <c r="Y1733" t="str">
        <f>TEXT(salestable[[#This Row],[Order Date]],"MMMM")</f>
        <v>September</v>
      </c>
      <c r="Z1733" t="str">
        <f>"Q"&amp;ROUNDUP(MONTH(salestable[[#This Row],[Order Date]])/3,0)</f>
        <v>Q3</v>
      </c>
      <c r="AA1733" t="str">
        <f>TEXT(salestable[[#This Row],[Order Date]], "ddd")</f>
        <v>Sun</v>
      </c>
    </row>
    <row r="1734" spans="1:27"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s="3">
        <v>3</v>
      </c>
      <c r="T1734" s="4">
        <v>0.2</v>
      </c>
      <c r="U1734" s="3">
        <v>-33.804000000000002</v>
      </c>
      <c r="V1734" s="2">
        <f>salestable[[#This Row],[Sales]] * (1 - salestable[[#This Row],[Discount]])</f>
        <v>270.43200000000002</v>
      </c>
      <c r="W1734" s="2">
        <f>salestable[[#This Row],[Sales]] * salestable[[#This Row],[Discount]]</f>
        <v>67.608000000000004</v>
      </c>
      <c r="X1734">
        <f>YEAR(salestable[[#This Row],[Order Date]])</f>
        <v>2016</v>
      </c>
      <c r="Y1734" t="str">
        <f>TEXT(salestable[[#This Row],[Order Date]],"MMMM")</f>
        <v>July</v>
      </c>
      <c r="Z1734" t="str">
        <f>"Q"&amp;ROUNDUP(MONTH(salestable[[#This Row],[Order Date]])/3,0)</f>
        <v>Q3</v>
      </c>
      <c r="AA1734" t="str">
        <f>TEXT(salestable[[#This Row],[Order Date]], "ddd")</f>
        <v>Sun</v>
      </c>
    </row>
    <row r="1735" spans="1:27"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s="3">
        <v>4</v>
      </c>
      <c r="T1735" s="4">
        <v>0.2</v>
      </c>
      <c r="U1735" s="3">
        <v>17.352</v>
      </c>
      <c r="V1735" s="2">
        <f>salestable[[#This Row],[Sales]] * (1 - salestable[[#This Row],[Discount]])</f>
        <v>123.39200000000001</v>
      </c>
      <c r="W1735" s="2">
        <f>salestable[[#This Row],[Sales]] * salestable[[#This Row],[Discount]]</f>
        <v>30.848000000000003</v>
      </c>
      <c r="X1735">
        <f>YEAR(salestable[[#This Row],[Order Date]])</f>
        <v>2016</v>
      </c>
      <c r="Y1735" t="str">
        <f>TEXT(salestable[[#This Row],[Order Date]],"MMMM")</f>
        <v>July</v>
      </c>
      <c r="Z1735" t="str">
        <f>"Q"&amp;ROUNDUP(MONTH(salestable[[#This Row],[Order Date]])/3,0)</f>
        <v>Q3</v>
      </c>
      <c r="AA1735" t="str">
        <f>TEXT(salestable[[#This Row],[Order Date]], "ddd")</f>
        <v>Sun</v>
      </c>
    </row>
    <row r="1736" spans="1:27"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s="3">
        <v>2</v>
      </c>
      <c r="T1736" s="4">
        <v>0.2</v>
      </c>
      <c r="U1736" s="3">
        <v>6.5339999999999998</v>
      </c>
      <c r="V1736" s="2">
        <f>salestable[[#This Row],[Sales]] * (1 - salestable[[#This Row],[Discount]])</f>
        <v>27.878399999999999</v>
      </c>
      <c r="W1736" s="2">
        <f>salestable[[#This Row],[Sales]] * salestable[[#This Row],[Discount]]</f>
        <v>6.9695999999999998</v>
      </c>
      <c r="X1736">
        <f>YEAR(salestable[[#This Row],[Order Date]])</f>
        <v>2017</v>
      </c>
      <c r="Y1736" t="str">
        <f>TEXT(salestable[[#This Row],[Order Date]],"MMMM")</f>
        <v>July</v>
      </c>
      <c r="Z1736" t="str">
        <f>"Q"&amp;ROUNDUP(MONTH(salestable[[#This Row],[Order Date]])/3,0)</f>
        <v>Q3</v>
      </c>
      <c r="AA1736" t="str">
        <f>TEXT(salestable[[#This Row],[Order Date]], "ddd")</f>
        <v>Sat</v>
      </c>
    </row>
    <row r="1737" spans="1:27"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s="3">
        <v>5</v>
      </c>
      <c r="T1737" s="4">
        <v>0.2</v>
      </c>
      <c r="U1737" s="3">
        <v>1.375</v>
      </c>
      <c r="V1737" s="2">
        <f>salestable[[#This Row],[Sales]] * (1 - salestable[[#This Row],[Discount]])</f>
        <v>17.600000000000001</v>
      </c>
      <c r="W1737" s="2">
        <f>salestable[[#This Row],[Sales]] * salestable[[#This Row],[Discount]]</f>
        <v>4.4000000000000004</v>
      </c>
      <c r="X1737">
        <f>YEAR(salestable[[#This Row],[Order Date]])</f>
        <v>2017</v>
      </c>
      <c r="Y1737" t="str">
        <f>TEXT(salestable[[#This Row],[Order Date]],"MMMM")</f>
        <v>July</v>
      </c>
      <c r="Z1737" t="str">
        <f>"Q"&amp;ROUNDUP(MONTH(salestable[[#This Row],[Order Date]])/3,0)</f>
        <v>Q3</v>
      </c>
      <c r="AA1737" t="str">
        <f>TEXT(salestable[[#This Row],[Order Date]], "ddd")</f>
        <v>Sat</v>
      </c>
    </row>
    <row r="1738" spans="1:27"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s="3">
        <v>3</v>
      </c>
      <c r="T1738" s="4">
        <v>0.2</v>
      </c>
      <c r="U1738" s="3">
        <v>0.38219999999999998</v>
      </c>
      <c r="V1738" s="2">
        <f>salestable[[#This Row],[Sales]] * (1 - salestable[[#This Row],[Discount]])</f>
        <v>3.4944000000000006</v>
      </c>
      <c r="W1738" s="2">
        <f>salestable[[#This Row],[Sales]] * salestable[[#This Row],[Discount]]</f>
        <v>0.87360000000000015</v>
      </c>
      <c r="X1738">
        <f>YEAR(salestable[[#This Row],[Order Date]])</f>
        <v>2017</v>
      </c>
      <c r="Y1738" t="str">
        <f>TEXT(salestable[[#This Row],[Order Date]],"MMMM")</f>
        <v>July</v>
      </c>
      <c r="Z1738" t="str">
        <f>"Q"&amp;ROUNDUP(MONTH(salestable[[#This Row],[Order Date]])/3,0)</f>
        <v>Q3</v>
      </c>
      <c r="AA1738" t="str">
        <f>TEXT(salestable[[#This Row],[Order Date]], "ddd")</f>
        <v>Sat</v>
      </c>
    </row>
    <row r="1739" spans="1:27"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s="3">
        <v>3</v>
      </c>
      <c r="T1739" s="4">
        <v>0</v>
      </c>
      <c r="U1739" s="3">
        <v>8.4887999999999995</v>
      </c>
      <c r="V1739" s="2">
        <f>salestable[[#This Row],[Sales]] * (1 - salestable[[#This Row],[Discount]])</f>
        <v>31.44</v>
      </c>
      <c r="W1739" s="2">
        <f>salestable[[#This Row],[Sales]] * salestable[[#This Row],[Discount]]</f>
        <v>0</v>
      </c>
      <c r="X1739">
        <f>YEAR(salestable[[#This Row],[Order Date]])</f>
        <v>2015</v>
      </c>
      <c r="Y1739" t="str">
        <f>TEXT(salestable[[#This Row],[Order Date]],"MMMM")</f>
        <v>September</v>
      </c>
      <c r="Z1739" t="str">
        <f>"Q"&amp;ROUNDUP(MONTH(salestable[[#This Row],[Order Date]])/3,0)</f>
        <v>Q3</v>
      </c>
      <c r="AA1739" t="str">
        <f>TEXT(salestable[[#This Row],[Order Date]], "ddd")</f>
        <v>Thu</v>
      </c>
    </row>
    <row r="1740" spans="1:27"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s="3">
        <v>2</v>
      </c>
      <c r="T1740" s="4">
        <v>0</v>
      </c>
      <c r="U1740" s="3">
        <v>3.4009999999999998</v>
      </c>
      <c r="V1740" s="2">
        <f>salestable[[#This Row],[Sales]] * (1 - salestable[[#This Row],[Discount]])</f>
        <v>17.899999999999999</v>
      </c>
      <c r="W1740" s="2">
        <f>salestable[[#This Row],[Sales]] * salestable[[#This Row],[Discount]]</f>
        <v>0</v>
      </c>
      <c r="X1740">
        <f>YEAR(salestable[[#This Row],[Order Date]])</f>
        <v>2015</v>
      </c>
      <c r="Y1740" t="str">
        <f>TEXT(salestable[[#This Row],[Order Date]],"MMMM")</f>
        <v>September</v>
      </c>
      <c r="Z1740" t="str">
        <f>"Q"&amp;ROUNDUP(MONTH(salestable[[#This Row],[Order Date]])/3,0)</f>
        <v>Q3</v>
      </c>
      <c r="AA1740" t="str">
        <f>TEXT(salestable[[#This Row],[Order Date]], "ddd")</f>
        <v>Thu</v>
      </c>
    </row>
    <row r="1741" spans="1:27"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s="3">
        <v>5</v>
      </c>
      <c r="T1741" s="4">
        <v>0</v>
      </c>
      <c r="U1741" s="3">
        <v>46.601999999999997</v>
      </c>
      <c r="V1741" s="2">
        <f>salestable[[#This Row],[Sales]] * (1 - salestable[[#This Row],[Discount]])</f>
        <v>129.44999999999999</v>
      </c>
      <c r="W1741" s="2">
        <f>salestable[[#This Row],[Sales]] * salestable[[#This Row],[Discount]]</f>
        <v>0</v>
      </c>
      <c r="X1741">
        <f>YEAR(salestable[[#This Row],[Order Date]])</f>
        <v>2015</v>
      </c>
      <c r="Y1741" t="str">
        <f>TEXT(salestable[[#This Row],[Order Date]],"MMMM")</f>
        <v>September</v>
      </c>
      <c r="Z1741" t="str">
        <f>"Q"&amp;ROUNDUP(MONTH(salestable[[#This Row],[Order Date]])/3,0)</f>
        <v>Q3</v>
      </c>
      <c r="AA1741" t="str">
        <f>TEXT(salestable[[#This Row],[Order Date]], "ddd")</f>
        <v>Thu</v>
      </c>
    </row>
    <row r="1742" spans="1:27"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s="3">
        <v>8</v>
      </c>
      <c r="T1742" s="4">
        <v>0</v>
      </c>
      <c r="U1742" s="3">
        <v>9.6047999999999991</v>
      </c>
      <c r="V1742" s="2">
        <f>salestable[[#This Row],[Sales]] * (1 - salestable[[#This Row],[Discount]])</f>
        <v>20.88</v>
      </c>
      <c r="W1742" s="2">
        <f>salestable[[#This Row],[Sales]] * salestable[[#This Row],[Discount]]</f>
        <v>0</v>
      </c>
      <c r="X1742">
        <f>YEAR(salestable[[#This Row],[Order Date]])</f>
        <v>2014</v>
      </c>
      <c r="Y1742" t="str">
        <f>TEXT(salestable[[#This Row],[Order Date]],"MMMM")</f>
        <v>August</v>
      </c>
      <c r="Z1742" t="str">
        <f>"Q"&amp;ROUNDUP(MONTH(salestable[[#This Row],[Order Date]])/3,0)</f>
        <v>Q3</v>
      </c>
      <c r="AA1742" t="str">
        <f>TEXT(salestable[[#This Row],[Order Date]], "ddd")</f>
        <v>Sat</v>
      </c>
    </row>
    <row r="1743" spans="1:27"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s="3">
        <v>4</v>
      </c>
      <c r="T1743" s="4">
        <v>0.2</v>
      </c>
      <c r="U1743" s="3">
        <v>7.2576000000000001</v>
      </c>
      <c r="V1743" s="2">
        <f>salestable[[#This Row],[Sales]] * (1 - salestable[[#This Row],[Discount]])</f>
        <v>16.588800000000003</v>
      </c>
      <c r="W1743" s="2">
        <f>salestable[[#This Row],[Sales]] * salestable[[#This Row],[Discount]]</f>
        <v>4.1472000000000007</v>
      </c>
      <c r="X1743">
        <f>YEAR(salestable[[#This Row],[Order Date]])</f>
        <v>2017</v>
      </c>
      <c r="Y1743" t="str">
        <f>TEXT(salestable[[#This Row],[Order Date]],"MMMM")</f>
        <v>October</v>
      </c>
      <c r="Z1743" t="str">
        <f>"Q"&amp;ROUNDUP(MONTH(salestable[[#This Row],[Order Date]])/3,0)</f>
        <v>Q4</v>
      </c>
      <c r="AA1743" t="str">
        <f>TEXT(salestable[[#This Row],[Order Date]], "ddd")</f>
        <v>Mon</v>
      </c>
    </row>
    <row r="1744" spans="1:27"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s="3">
        <v>2</v>
      </c>
      <c r="T1744" s="4">
        <v>0.2</v>
      </c>
      <c r="U1744" s="3">
        <v>0.98560000000000003</v>
      </c>
      <c r="V1744" s="2">
        <f>salestable[[#This Row],[Sales]] * (1 - salestable[[#This Row],[Discount]])</f>
        <v>5.7344000000000008</v>
      </c>
      <c r="W1744" s="2">
        <f>salestable[[#This Row],[Sales]] * salestable[[#This Row],[Discount]]</f>
        <v>1.4336000000000002</v>
      </c>
      <c r="X1744">
        <f>YEAR(salestable[[#This Row],[Order Date]])</f>
        <v>2017</v>
      </c>
      <c r="Y1744" t="str">
        <f>TEXT(salestable[[#This Row],[Order Date]],"MMMM")</f>
        <v>October</v>
      </c>
      <c r="Z1744" t="str">
        <f>"Q"&amp;ROUNDUP(MONTH(salestable[[#This Row],[Order Date]])/3,0)</f>
        <v>Q4</v>
      </c>
      <c r="AA1744" t="str">
        <f>TEXT(salestable[[#This Row],[Order Date]], "ddd")</f>
        <v>Mon</v>
      </c>
    </row>
    <row r="1745" spans="1:27"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s="3">
        <v>2</v>
      </c>
      <c r="T1745" s="4">
        <v>0.2</v>
      </c>
      <c r="U1745" s="3">
        <v>-2.5127999999999999</v>
      </c>
      <c r="V1745" s="2">
        <f>salestable[[#This Row],[Sales]] * (1 - salestable[[#This Row],[Discount]])</f>
        <v>8.9344000000000001</v>
      </c>
      <c r="W1745" s="2">
        <f>salestable[[#This Row],[Sales]] * salestable[[#This Row],[Discount]]</f>
        <v>2.2336</v>
      </c>
      <c r="X1745">
        <f>YEAR(salestable[[#This Row],[Order Date]])</f>
        <v>2017</v>
      </c>
      <c r="Y1745" t="str">
        <f>TEXT(salestable[[#This Row],[Order Date]],"MMMM")</f>
        <v>October</v>
      </c>
      <c r="Z1745" t="str">
        <f>"Q"&amp;ROUNDUP(MONTH(salestable[[#This Row],[Order Date]])/3,0)</f>
        <v>Q4</v>
      </c>
      <c r="AA1745" t="str">
        <f>TEXT(salestable[[#This Row],[Order Date]], "ddd")</f>
        <v>Mon</v>
      </c>
    </row>
    <row r="1746" spans="1:27"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s="3">
        <v>7</v>
      </c>
      <c r="T1746" s="4">
        <v>0.2</v>
      </c>
      <c r="U1746" s="3">
        <v>-55.3</v>
      </c>
      <c r="V1746" s="2">
        <f>salestable[[#This Row],[Sales]] * (1 - salestable[[#This Row],[Discount]])</f>
        <v>353.92</v>
      </c>
      <c r="W1746" s="2">
        <f>salestable[[#This Row],[Sales]] * salestable[[#This Row],[Discount]]</f>
        <v>88.48</v>
      </c>
      <c r="X1746">
        <f>YEAR(salestable[[#This Row],[Order Date]])</f>
        <v>2017</v>
      </c>
      <c r="Y1746" t="str">
        <f>TEXT(salestable[[#This Row],[Order Date]],"MMMM")</f>
        <v>October</v>
      </c>
      <c r="Z1746" t="str">
        <f>"Q"&amp;ROUNDUP(MONTH(salestable[[#This Row],[Order Date]])/3,0)</f>
        <v>Q4</v>
      </c>
      <c r="AA1746" t="str">
        <f>TEXT(salestable[[#This Row],[Order Date]], "ddd")</f>
        <v>Mon</v>
      </c>
    </row>
    <row r="1747" spans="1:27"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s="3">
        <v>2</v>
      </c>
      <c r="T1747" s="4">
        <v>0</v>
      </c>
      <c r="U1747" s="3">
        <v>4.9432</v>
      </c>
      <c r="V1747" s="2">
        <f>salestable[[#This Row],[Sales]] * (1 - salestable[[#This Row],[Discount]])</f>
        <v>13.36</v>
      </c>
      <c r="W1747" s="2">
        <f>salestable[[#This Row],[Sales]] * salestable[[#This Row],[Discount]]</f>
        <v>0</v>
      </c>
      <c r="X1747">
        <f>YEAR(salestable[[#This Row],[Order Date]])</f>
        <v>2014</v>
      </c>
      <c r="Y1747" t="str">
        <f>TEXT(salestable[[#This Row],[Order Date]],"MMMM")</f>
        <v>June</v>
      </c>
      <c r="Z1747" t="str">
        <f>"Q"&amp;ROUNDUP(MONTH(salestable[[#This Row],[Order Date]])/3,0)</f>
        <v>Q2</v>
      </c>
      <c r="AA1747" t="str">
        <f>TEXT(salestable[[#This Row],[Order Date]], "ddd")</f>
        <v>Fri</v>
      </c>
    </row>
    <row r="1748" spans="1:27"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s="3">
        <v>8</v>
      </c>
      <c r="T1748" s="4">
        <v>0.7</v>
      </c>
      <c r="U1748" s="3">
        <v>-8.2368000000000006</v>
      </c>
      <c r="V1748" s="2">
        <f>salestable[[#This Row],[Sales]] * (1 - salestable[[#This Row],[Discount]])</f>
        <v>3.3696000000000002</v>
      </c>
      <c r="W1748" s="2">
        <f>salestable[[#This Row],[Sales]] * salestable[[#This Row],[Discount]]</f>
        <v>7.8623999999999992</v>
      </c>
      <c r="X1748">
        <f>YEAR(salestable[[#This Row],[Order Date]])</f>
        <v>2016</v>
      </c>
      <c r="Y1748" t="str">
        <f>TEXT(salestable[[#This Row],[Order Date]],"MMMM")</f>
        <v>August</v>
      </c>
      <c r="Z1748" t="str">
        <f>"Q"&amp;ROUNDUP(MONTH(salestable[[#This Row],[Order Date]])/3,0)</f>
        <v>Q3</v>
      </c>
      <c r="AA1748" t="str">
        <f>TEXT(salestable[[#This Row],[Order Date]], "ddd")</f>
        <v>Sat</v>
      </c>
    </row>
    <row r="1749" spans="1:27"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s="3">
        <v>3</v>
      </c>
      <c r="T1749" s="4">
        <v>0.2</v>
      </c>
      <c r="U1749" s="3">
        <v>3.21</v>
      </c>
      <c r="V1749" s="2">
        <f>salestable[[#This Row],[Sales]] * (1 - salestable[[#This Row],[Discount]])</f>
        <v>8.2176000000000009</v>
      </c>
      <c r="W1749" s="2">
        <f>salestable[[#This Row],[Sales]] * salestable[[#This Row],[Discount]]</f>
        <v>2.0544000000000002</v>
      </c>
      <c r="X1749">
        <f>YEAR(salestable[[#This Row],[Order Date]])</f>
        <v>2016</v>
      </c>
      <c r="Y1749" t="str">
        <f>TEXT(salestable[[#This Row],[Order Date]],"MMMM")</f>
        <v>August</v>
      </c>
      <c r="Z1749" t="str">
        <f>"Q"&amp;ROUNDUP(MONTH(salestable[[#This Row],[Order Date]])/3,0)</f>
        <v>Q3</v>
      </c>
      <c r="AA1749" t="str">
        <f>TEXT(salestable[[#This Row],[Order Date]], "ddd")</f>
        <v>Sat</v>
      </c>
    </row>
    <row r="1750" spans="1:27"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s="3">
        <v>2</v>
      </c>
      <c r="T1750" s="4">
        <v>0.2</v>
      </c>
      <c r="U1750" s="3">
        <v>3.6288</v>
      </c>
      <c r="V1750" s="2">
        <f>salestable[[#This Row],[Sales]] * (1 - salestable[[#This Row],[Discount]])</f>
        <v>8.2944000000000013</v>
      </c>
      <c r="W1750" s="2">
        <f>salestable[[#This Row],[Sales]] * salestable[[#This Row],[Discount]]</f>
        <v>2.0736000000000003</v>
      </c>
      <c r="X1750">
        <f>YEAR(salestable[[#This Row],[Order Date]])</f>
        <v>2014</v>
      </c>
      <c r="Y1750" t="str">
        <f>TEXT(salestable[[#This Row],[Order Date]],"MMMM")</f>
        <v>April</v>
      </c>
      <c r="Z1750" t="str">
        <f>"Q"&amp;ROUNDUP(MONTH(salestable[[#This Row],[Order Date]])/3,0)</f>
        <v>Q2</v>
      </c>
      <c r="AA1750" t="str">
        <f>TEXT(salestable[[#This Row],[Order Date]], "ddd")</f>
        <v>Fri</v>
      </c>
    </row>
    <row r="1751" spans="1:27"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s="3">
        <v>3</v>
      </c>
      <c r="T1751" s="4">
        <v>0.2</v>
      </c>
      <c r="U1751" s="3">
        <v>0.54600000000000004</v>
      </c>
      <c r="V1751" s="2">
        <f>salestable[[#This Row],[Sales]] * (1 - salestable[[#This Row],[Discount]])</f>
        <v>4.9920000000000009</v>
      </c>
      <c r="W1751" s="2">
        <f>salestable[[#This Row],[Sales]] * salestable[[#This Row],[Discount]]</f>
        <v>1.2480000000000002</v>
      </c>
      <c r="X1751">
        <f>YEAR(salestable[[#This Row],[Order Date]])</f>
        <v>2014</v>
      </c>
      <c r="Y1751" t="str">
        <f>TEXT(salestable[[#This Row],[Order Date]],"MMMM")</f>
        <v>April</v>
      </c>
      <c r="Z1751" t="str">
        <f>"Q"&amp;ROUNDUP(MONTH(salestable[[#This Row],[Order Date]])/3,0)</f>
        <v>Q2</v>
      </c>
      <c r="AA1751" t="str">
        <f>TEXT(salestable[[#This Row],[Order Date]], "ddd")</f>
        <v>Fri</v>
      </c>
    </row>
    <row r="1752" spans="1:27"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s="3">
        <v>2</v>
      </c>
      <c r="T1752" s="4">
        <v>0.3</v>
      </c>
      <c r="U1752" s="3">
        <v>-32.522599999999997</v>
      </c>
      <c r="V1752" s="2">
        <f>salestable[[#This Row],[Sales]] * (1 - salestable[[#This Row],[Discount]])</f>
        <v>144.87339999999998</v>
      </c>
      <c r="W1752" s="2">
        <f>salestable[[#This Row],[Sales]] * salestable[[#This Row],[Discount]]</f>
        <v>62.088599999999992</v>
      </c>
      <c r="X1752">
        <f>YEAR(salestable[[#This Row],[Order Date]])</f>
        <v>2015</v>
      </c>
      <c r="Y1752" t="str">
        <f>TEXT(salestable[[#This Row],[Order Date]],"MMMM")</f>
        <v>November</v>
      </c>
      <c r="Z1752" t="str">
        <f>"Q"&amp;ROUNDUP(MONTH(salestable[[#This Row],[Order Date]])/3,0)</f>
        <v>Q4</v>
      </c>
      <c r="AA1752" t="str">
        <f>TEXT(salestable[[#This Row],[Order Date]], "ddd")</f>
        <v>Sun</v>
      </c>
    </row>
    <row r="1753" spans="1:27"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s="3">
        <v>2</v>
      </c>
      <c r="T1753" s="4">
        <v>0</v>
      </c>
      <c r="U1753" s="3">
        <v>3.6894</v>
      </c>
      <c r="V1753" s="2">
        <f>salestable[[#This Row],[Sales]] * (1 - salestable[[#This Row],[Discount]])</f>
        <v>9.4600000000000009</v>
      </c>
      <c r="W1753" s="2">
        <f>salestable[[#This Row],[Sales]] * salestable[[#This Row],[Discount]]</f>
        <v>0</v>
      </c>
      <c r="X1753">
        <f>YEAR(salestable[[#This Row],[Order Date]])</f>
        <v>2017</v>
      </c>
      <c r="Y1753" t="str">
        <f>TEXT(salestable[[#This Row],[Order Date]],"MMMM")</f>
        <v>October</v>
      </c>
      <c r="Z1753" t="str">
        <f>"Q"&amp;ROUNDUP(MONTH(salestable[[#This Row],[Order Date]])/3,0)</f>
        <v>Q4</v>
      </c>
      <c r="AA1753" t="str">
        <f>TEXT(salestable[[#This Row],[Order Date]], "ddd")</f>
        <v>Sat</v>
      </c>
    </row>
    <row r="1754" spans="1:27"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s="3">
        <v>9</v>
      </c>
      <c r="T1754" s="4">
        <v>0</v>
      </c>
      <c r="U1754" s="3">
        <v>151.09739999999999</v>
      </c>
      <c r="V1754" s="2">
        <f>salestable[[#This Row],[Sales]] * (1 - salestable[[#This Row],[Discount]])</f>
        <v>559.62</v>
      </c>
      <c r="W1754" s="2">
        <f>salestable[[#This Row],[Sales]] * salestable[[#This Row],[Discount]]</f>
        <v>0</v>
      </c>
      <c r="X1754">
        <f>YEAR(salestable[[#This Row],[Order Date]])</f>
        <v>2017</v>
      </c>
      <c r="Y1754" t="str">
        <f>TEXT(salestable[[#This Row],[Order Date]],"MMMM")</f>
        <v>December</v>
      </c>
      <c r="Z1754" t="str">
        <f>"Q"&amp;ROUNDUP(MONTH(salestable[[#This Row],[Order Date]])/3,0)</f>
        <v>Q4</v>
      </c>
      <c r="AA1754" t="str">
        <f>TEXT(salestable[[#This Row],[Order Date]], "ddd")</f>
        <v>Sat</v>
      </c>
    </row>
    <row r="1755" spans="1:27"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s="3">
        <v>2</v>
      </c>
      <c r="T1755" s="4">
        <v>0</v>
      </c>
      <c r="U1755" s="3">
        <v>53.860799999999998</v>
      </c>
      <c r="V1755" s="2">
        <f>salestable[[#This Row],[Sales]] * (1 - salestable[[#This Row],[Discount]])</f>
        <v>109.92</v>
      </c>
      <c r="W1755" s="2">
        <f>salestable[[#This Row],[Sales]] * salestable[[#This Row],[Discount]]</f>
        <v>0</v>
      </c>
      <c r="X1755">
        <f>YEAR(salestable[[#This Row],[Order Date]])</f>
        <v>2017</v>
      </c>
      <c r="Y1755" t="str">
        <f>TEXT(salestable[[#This Row],[Order Date]],"MMMM")</f>
        <v>December</v>
      </c>
      <c r="Z1755" t="str">
        <f>"Q"&amp;ROUNDUP(MONTH(salestable[[#This Row],[Order Date]])/3,0)</f>
        <v>Q4</v>
      </c>
      <c r="AA1755" t="str">
        <f>TEXT(salestable[[#This Row],[Order Date]], "ddd")</f>
        <v>Sat</v>
      </c>
    </row>
    <row r="1756" spans="1:27"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s="3">
        <v>2</v>
      </c>
      <c r="T1756" s="4">
        <v>0</v>
      </c>
      <c r="U1756" s="3">
        <v>3.8519999999999999</v>
      </c>
      <c r="V1756" s="2">
        <f>salestable[[#This Row],[Sales]] * (1 - salestable[[#This Row],[Discount]])</f>
        <v>8.56</v>
      </c>
      <c r="W1756" s="2">
        <f>salestable[[#This Row],[Sales]] * salestable[[#This Row],[Discount]]</f>
        <v>0</v>
      </c>
      <c r="X1756">
        <f>YEAR(salestable[[#This Row],[Order Date]])</f>
        <v>2017</v>
      </c>
      <c r="Y1756" t="str">
        <f>TEXT(salestable[[#This Row],[Order Date]],"MMMM")</f>
        <v>December</v>
      </c>
      <c r="Z1756" t="str">
        <f>"Q"&amp;ROUNDUP(MONTH(salestable[[#This Row],[Order Date]])/3,0)</f>
        <v>Q4</v>
      </c>
      <c r="AA1756" t="str">
        <f>TEXT(salestable[[#This Row],[Order Date]], "ddd")</f>
        <v>Sat</v>
      </c>
    </row>
    <row r="1757" spans="1:27"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s="3">
        <v>11</v>
      </c>
      <c r="T1757" s="4">
        <v>0.2</v>
      </c>
      <c r="U1757" s="3">
        <v>130.75810000000001</v>
      </c>
      <c r="V1757" s="2">
        <f>salestable[[#This Row],[Sales]] * (1 - salestable[[#This Row],[Discount]])</f>
        <v>288.56959999999998</v>
      </c>
      <c r="W1757" s="2">
        <f>salestable[[#This Row],[Sales]] * salestable[[#This Row],[Discount]]</f>
        <v>72.142399999999995</v>
      </c>
      <c r="X1757">
        <f>YEAR(salestable[[#This Row],[Order Date]])</f>
        <v>2015</v>
      </c>
      <c r="Y1757" t="str">
        <f>TEXT(salestable[[#This Row],[Order Date]],"MMMM")</f>
        <v>December</v>
      </c>
      <c r="Z1757" t="str">
        <f>"Q"&amp;ROUNDUP(MONTH(salestable[[#This Row],[Order Date]])/3,0)</f>
        <v>Q4</v>
      </c>
      <c r="AA1757" t="str">
        <f>TEXT(salestable[[#This Row],[Order Date]], "ddd")</f>
        <v>Tue</v>
      </c>
    </row>
    <row r="1758" spans="1:27"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s="3">
        <v>6</v>
      </c>
      <c r="T1758" s="4">
        <v>0.2</v>
      </c>
      <c r="U1758" s="3">
        <v>150.36000000000001</v>
      </c>
      <c r="V1758" s="2">
        <f>salestable[[#This Row],[Sales]] * (1 - salestable[[#This Row],[Discount]])</f>
        <v>1374.7200000000003</v>
      </c>
      <c r="W1758" s="2">
        <f>salestable[[#This Row],[Sales]] * salestable[[#This Row],[Discount]]</f>
        <v>343.68000000000006</v>
      </c>
      <c r="X1758">
        <f>YEAR(salestable[[#This Row],[Order Date]])</f>
        <v>2015</v>
      </c>
      <c r="Y1758" t="str">
        <f>TEXT(salestable[[#This Row],[Order Date]],"MMMM")</f>
        <v>December</v>
      </c>
      <c r="Z1758" t="str">
        <f>"Q"&amp;ROUNDUP(MONTH(salestable[[#This Row],[Order Date]])/3,0)</f>
        <v>Q4</v>
      </c>
      <c r="AA1758" t="str">
        <f>TEXT(salestable[[#This Row],[Order Date]], "ddd")</f>
        <v>Tue</v>
      </c>
    </row>
    <row r="1759" spans="1:27"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s="3">
        <v>6</v>
      </c>
      <c r="T1759" s="4">
        <v>0.8</v>
      </c>
      <c r="U1759" s="3">
        <v>-66.508799999999994</v>
      </c>
      <c r="V1759" s="2">
        <f>salestable[[#This Row],[Sales]] * (1 - salestable[[#This Row],[Discount]])</f>
        <v>8.3135999999999974</v>
      </c>
      <c r="W1759" s="2">
        <f>salestable[[#This Row],[Sales]] * salestable[[#This Row],[Discount]]</f>
        <v>33.254399999999997</v>
      </c>
      <c r="X1759">
        <f>YEAR(salestable[[#This Row],[Order Date]])</f>
        <v>2015</v>
      </c>
      <c r="Y1759" t="str">
        <f>TEXT(salestable[[#This Row],[Order Date]],"MMMM")</f>
        <v>July</v>
      </c>
      <c r="Z1759" t="str">
        <f>"Q"&amp;ROUNDUP(MONTH(salestable[[#This Row],[Order Date]])/3,0)</f>
        <v>Q3</v>
      </c>
      <c r="AA1759" t="str">
        <f>TEXT(salestable[[#This Row],[Order Date]], "ddd")</f>
        <v>Mon</v>
      </c>
    </row>
    <row r="1760" spans="1:27"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s="3">
        <v>2</v>
      </c>
      <c r="T1760" s="4">
        <v>0.2</v>
      </c>
      <c r="U1760" s="3">
        <v>7.6154000000000002</v>
      </c>
      <c r="V1760" s="2">
        <f>salestable[[#This Row],[Sales]] * (1 - salestable[[#This Row],[Discount]])</f>
        <v>37.491199999999999</v>
      </c>
      <c r="W1760" s="2">
        <f>salestable[[#This Row],[Sales]] * salestable[[#This Row],[Discount]]</f>
        <v>9.3727999999999998</v>
      </c>
      <c r="X1760">
        <f>YEAR(salestable[[#This Row],[Order Date]])</f>
        <v>2014</v>
      </c>
      <c r="Y1760" t="str">
        <f>TEXT(salestable[[#This Row],[Order Date]],"MMMM")</f>
        <v>May</v>
      </c>
      <c r="Z1760" t="str">
        <f>"Q"&amp;ROUNDUP(MONTH(salestable[[#This Row],[Order Date]])/3,0)</f>
        <v>Q2</v>
      </c>
      <c r="AA1760" t="str">
        <f>TEXT(salestable[[#This Row],[Order Date]], "ddd")</f>
        <v>Sun</v>
      </c>
    </row>
    <row r="1761" spans="1:27"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s="3">
        <v>3</v>
      </c>
      <c r="T1761" s="4">
        <v>0.2</v>
      </c>
      <c r="U1761" s="3">
        <v>4.8840000000000003</v>
      </c>
      <c r="V1761" s="2">
        <f>salestable[[#This Row],[Sales]] * (1 - salestable[[#This Row],[Discount]])</f>
        <v>15.628800000000002</v>
      </c>
      <c r="W1761" s="2">
        <f>salestable[[#This Row],[Sales]] * salestable[[#This Row],[Discount]]</f>
        <v>3.9072000000000005</v>
      </c>
      <c r="X1761">
        <f>YEAR(salestable[[#This Row],[Order Date]])</f>
        <v>2014</v>
      </c>
      <c r="Y1761" t="str">
        <f>TEXT(salestable[[#This Row],[Order Date]],"MMMM")</f>
        <v>January</v>
      </c>
      <c r="Z1761" t="str">
        <f>"Q"&amp;ROUNDUP(MONTH(salestable[[#This Row],[Order Date]])/3,0)</f>
        <v>Q1</v>
      </c>
      <c r="AA1761" t="str">
        <f>TEXT(salestable[[#This Row],[Order Date]], "ddd")</f>
        <v>Sun</v>
      </c>
    </row>
    <row r="1762" spans="1:27"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s="3">
        <v>4</v>
      </c>
      <c r="T1762" s="4">
        <v>0.15</v>
      </c>
      <c r="U1762" s="3">
        <v>-4.8391999999999999</v>
      </c>
      <c r="V1762" s="2">
        <f>salestable[[#This Row],[Sales]] * (1 - salestable[[#This Row],[Discount]])</f>
        <v>349.63220000000001</v>
      </c>
      <c r="W1762" s="2">
        <f>salestable[[#This Row],[Sales]] * salestable[[#This Row],[Discount]]</f>
        <v>61.699799999999996</v>
      </c>
      <c r="X1762">
        <f>YEAR(salestable[[#This Row],[Order Date]])</f>
        <v>2015</v>
      </c>
      <c r="Y1762" t="str">
        <f>TEXT(salestable[[#This Row],[Order Date]],"MMMM")</f>
        <v>September</v>
      </c>
      <c r="Z1762" t="str">
        <f>"Q"&amp;ROUNDUP(MONTH(salestable[[#This Row],[Order Date]])/3,0)</f>
        <v>Q3</v>
      </c>
      <c r="AA1762" t="str">
        <f>TEXT(salestable[[#This Row],[Order Date]], "ddd")</f>
        <v>Sat</v>
      </c>
    </row>
    <row r="1763" spans="1:27"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s="3">
        <v>6</v>
      </c>
      <c r="T1763" s="4">
        <v>0.2</v>
      </c>
      <c r="U1763" s="3">
        <v>9.7037999999999993</v>
      </c>
      <c r="V1763" s="2">
        <f>salestable[[#This Row],[Sales]] * (1 - salestable[[#This Row],[Discount]])</f>
        <v>23.0016</v>
      </c>
      <c r="W1763" s="2">
        <f>salestable[[#This Row],[Sales]] * salestable[[#This Row],[Discount]]</f>
        <v>5.7504</v>
      </c>
      <c r="X1763">
        <f>YEAR(salestable[[#This Row],[Order Date]])</f>
        <v>2015</v>
      </c>
      <c r="Y1763" t="str">
        <f>TEXT(salestable[[#This Row],[Order Date]],"MMMM")</f>
        <v>September</v>
      </c>
      <c r="Z1763" t="str">
        <f>"Q"&amp;ROUNDUP(MONTH(salestable[[#This Row],[Order Date]])/3,0)</f>
        <v>Q3</v>
      </c>
      <c r="AA1763" t="str">
        <f>TEXT(salestable[[#This Row],[Order Date]], "ddd")</f>
        <v>Sat</v>
      </c>
    </row>
    <row r="1764" spans="1:27"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s="3">
        <v>3</v>
      </c>
      <c r="T1764" s="4">
        <v>0.15</v>
      </c>
      <c r="U1764" s="3">
        <v>-20.696400000000001</v>
      </c>
      <c r="V1764" s="2">
        <f>salestable[[#This Row],[Sales]] * (1 - salestable[[#This Row],[Discount]])</f>
        <v>249.21915000000001</v>
      </c>
      <c r="W1764" s="2">
        <f>salestable[[#This Row],[Sales]] * salestable[[#This Row],[Discount]]</f>
        <v>43.979849999999999</v>
      </c>
      <c r="X1764">
        <f>YEAR(salestable[[#This Row],[Order Date]])</f>
        <v>2015</v>
      </c>
      <c r="Y1764" t="str">
        <f>TEXT(salestable[[#This Row],[Order Date]],"MMMM")</f>
        <v>September</v>
      </c>
      <c r="Z1764" t="str">
        <f>"Q"&amp;ROUNDUP(MONTH(salestable[[#This Row],[Order Date]])/3,0)</f>
        <v>Q3</v>
      </c>
      <c r="AA1764" t="str">
        <f>TEXT(salestable[[#This Row],[Order Date]], "ddd")</f>
        <v>Sat</v>
      </c>
    </row>
    <row r="1765" spans="1:27"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s="3">
        <v>2</v>
      </c>
      <c r="T1765" s="4">
        <v>0</v>
      </c>
      <c r="U1765" s="3">
        <v>10.518000000000001</v>
      </c>
      <c r="V1765" s="2">
        <f>salestable[[#This Row],[Sales]] * (1 - salestable[[#This Row],[Discount]])</f>
        <v>35.06</v>
      </c>
      <c r="W1765" s="2">
        <f>salestable[[#This Row],[Sales]] * salestable[[#This Row],[Discount]]</f>
        <v>0</v>
      </c>
      <c r="X1765">
        <f>YEAR(salestable[[#This Row],[Order Date]])</f>
        <v>2016</v>
      </c>
      <c r="Y1765" t="str">
        <f>TEXT(salestable[[#This Row],[Order Date]],"MMMM")</f>
        <v>August</v>
      </c>
      <c r="Z1765" t="str">
        <f>"Q"&amp;ROUNDUP(MONTH(salestable[[#This Row],[Order Date]])/3,0)</f>
        <v>Q3</v>
      </c>
      <c r="AA1765" t="str">
        <f>TEXT(salestable[[#This Row],[Order Date]], "ddd")</f>
        <v>Thu</v>
      </c>
    </row>
    <row r="1766" spans="1:27"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s="3">
        <v>1</v>
      </c>
      <c r="T1766" s="4">
        <v>0</v>
      </c>
      <c r="U1766" s="3">
        <v>1.8997999999999999</v>
      </c>
      <c r="V1766" s="2">
        <f>salestable[[#This Row],[Sales]] * (1 - salestable[[#This Row],[Discount]])</f>
        <v>4.13</v>
      </c>
      <c r="W1766" s="2">
        <f>salestable[[#This Row],[Sales]] * salestable[[#This Row],[Discount]]</f>
        <v>0</v>
      </c>
      <c r="X1766">
        <f>YEAR(salestable[[#This Row],[Order Date]])</f>
        <v>2016</v>
      </c>
      <c r="Y1766" t="str">
        <f>TEXT(salestable[[#This Row],[Order Date]],"MMMM")</f>
        <v>August</v>
      </c>
      <c r="Z1766" t="str">
        <f>"Q"&amp;ROUNDUP(MONTH(salestable[[#This Row],[Order Date]])/3,0)</f>
        <v>Q3</v>
      </c>
      <c r="AA1766" t="str">
        <f>TEXT(salestable[[#This Row],[Order Date]], "ddd")</f>
        <v>Thu</v>
      </c>
    </row>
    <row r="1767" spans="1:27"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s="3">
        <v>9</v>
      </c>
      <c r="T1767" s="4">
        <v>0</v>
      </c>
      <c r="U1767" s="3">
        <v>46.116</v>
      </c>
      <c r="V1767" s="2">
        <f>salestable[[#This Row],[Sales]] * (1 - salestable[[#This Row],[Discount]])</f>
        <v>109.8</v>
      </c>
      <c r="W1767" s="2">
        <f>salestable[[#This Row],[Sales]] * salestable[[#This Row],[Discount]]</f>
        <v>0</v>
      </c>
      <c r="X1767">
        <f>YEAR(salestable[[#This Row],[Order Date]])</f>
        <v>2016</v>
      </c>
      <c r="Y1767" t="str">
        <f>TEXT(salestable[[#This Row],[Order Date]],"MMMM")</f>
        <v>August</v>
      </c>
      <c r="Z1767" t="str">
        <f>"Q"&amp;ROUNDUP(MONTH(salestable[[#This Row],[Order Date]])/3,0)</f>
        <v>Q3</v>
      </c>
      <c r="AA1767" t="str">
        <f>TEXT(salestable[[#This Row],[Order Date]], "ddd")</f>
        <v>Thu</v>
      </c>
    </row>
    <row r="1768" spans="1:27"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s="3">
        <v>2</v>
      </c>
      <c r="T1768" s="4">
        <v>0</v>
      </c>
      <c r="U1768" s="3">
        <v>4.8117999999999999</v>
      </c>
      <c r="V1768" s="2">
        <f>salestable[[#This Row],[Sales]] * (1 - salestable[[#This Row],[Discount]])</f>
        <v>9.82</v>
      </c>
      <c r="W1768" s="2">
        <f>salestable[[#This Row],[Sales]] * salestable[[#This Row],[Discount]]</f>
        <v>0</v>
      </c>
      <c r="X1768">
        <f>YEAR(salestable[[#This Row],[Order Date]])</f>
        <v>2016</v>
      </c>
      <c r="Y1768" t="str">
        <f>TEXT(salestable[[#This Row],[Order Date]],"MMMM")</f>
        <v>August</v>
      </c>
      <c r="Z1768" t="str">
        <f>"Q"&amp;ROUNDUP(MONTH(salestable[[#This Row],[Order Date]])/3,0)</f>
        <v>Q3</v>
      </c>
      <c r="AA1768" t="str">
        <f>TEXT(salestable[[#This Row],[Order Date]], "ddd")</f>
        <v>Thu</v>
      </c>
    </row>
    <row r="1769" spans="1:27"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s="3">
        <v>4</v>
      </c>
      <c r="T1769" s="4">
        <v>0.7</v>
      </c>
      <c r="U1769" s="3">
        <v>-5.8604000000000003</v>
      </c>
      <c r="V1769" s="2">
        <f>salestable[[#This Row],[Sales]] * (1 - salestable[[#This Row],[Discount]])</f>
        <v>2.2932000000000006</v>
      </c>
      <c r="W1769" s="2">
        <f>salestable[[#This Row],[Sales]] * salestable[[#This Row],[Discount]]</f>
        <v>5.3507999999999996</v>
      </c>
      <c r="X1769">
        <f>YEAR(salestable[[#This Row],[Order Date]])</f>
        <v>2014</v>
      </c>
      <c r="Y1769" t="str">
        <f>TEXT(salestable[[#This Row],[Order Date]],"MMMM")</f>
        <v>March</v>
      </c>
      <c r="Z1769" t="str">
        <f>"Q"&amp;ROUNDUP(MONTH(salestable[[#This Row],[Order Date]])/3,0)</f>
        <v>Q1</v>
      </c>
      <c r="AA1769" t="str">
        <f>TEXT(salestable[[#This Row],[Order Date]], "ddd")</f>
        <v>Sat</v>
      </c>
    </row>
    <row r="1770" spans="1:27"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s="3">
        <v>5</v>
      </c>
      <c r="T1770" s="4">
        <v>0.7</v>
      </c>
      <c r="U1770" s="3">
        <v>-39.456499999999998</v>
      </c>
      <c r="V1770" s="2">
        <f>salestable[[#This Row],[Sales]] * (1 - salestable[[#This Row],[Discount]])</f>
        <v>15.439500000000002</v>
      </c>
      <c r="W1770" s="2">
        <f>salestable[[#This Row],[Sales]] * salestable[[#This Row],[Discount]]</f>
        <v>36.025500000000001</v>
      </c>
      <c r="X1770">
        <f>YEAR(salestable[[#This Row],[Order Date]])</f>
        <v>2014</v>
      </c>
      <c r="Y1770" t="str">
        <f>TEXT(salestable[[#This Row],[Order Date]],"MMMM")</f>
        <v>March</v>
      </c>
      <c r="Z1770" t="str">
        <f>"Q"&amp;ROUNDUP(MONTH(salestable[[#This Row],[Order Date]])/3,0)</f>
        <v>Q1</v>
      </c>
      <c r="AA1770" t="str">
        <f>TEXT(salestable[[#This Row],[Order Date]], "ddd")</f>
        <v>Sat</v>
      </c>
    </row>
    <row r="1771" spans="1:27"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s="3">
        <v>4</v>
      </c>
      <c r="T1771" s="4">
        <v>0.2</v>
      </c>
      <c r="U1771" s="3">
        <v>-1.3952</v>
      </c>
      <c r="V1771" s="2">
        <f>salestable[[#This Row],[Sales]] * (1 - salestable[[#This Row],[Discount]])</f>
        <v>5.5808</v>
      </c>
      <c r="W1771" s="2">
        <f>salestable[[#This Row],[Sales]] * salestable[[#This Row],[Discount]]</f>
        <v>1.3952</v>
      </c>
      <c r="X1771">
        <f>YEAR(salestable[[#This Row],[Order Date]])</f>
        <v>2017</v>
      </c>
      <c r="Y1771" t="str">
        <f>TEXT(salestable[[#This Row],[Order Date]],"MMMM")</f>
        <v>March</v>
      </c>
      <c r="Z1771" t="str">
        <f>"Q"&amp;ROUNDUP(MONTH(salestable[[#This Row],[Order Date]])/3,0)</f>
        <v>Q1</v>
      </c>
      <c r="AA1771" t="str">
        <f>TEXT(salestable[[#This Row],[Order Date]], "ddd")</f>
        <v>Thu</v>
      </c>
    </row>
    <row r="1772" spans="1:27"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s="3">
        <v>7</v>
      </c>
      <c r="T1772" s="4">
        <v>0.8</v>
      </c>
      <c r="U1772" s="3">
        <v>-20.1663</v>
      </c>
      <c r="V1772" s="2">
        <f>salestable[[#This Row],[Sales]] * (1 - salestable[[#This Row],[Discount]])</f>
        <v>2.4443999999999995</v>
      </c>
      <c r="W1772" s="2">
        <f>salestable[[#This Row],[Sales]] * salestable[[#This Row],[Discount]]</f>
        <v>9.7775999999999996</v>
      </c>
      <c r="X1772">
        <f>YEAR(salestable[[#This Row],[Order Date]])</f>
        <v>2017</v>
      </c>
      <c r="Y1772" t="str">
        <f>TEXT(salestable[[#This Row],[Order Date]],"MMMM")</f>
        <v>March</v>
      </c>
      <c r="Z1772" t="str">
        <f>"Q"&amp;ROUNDUP(MONTH(salestable[[#This Row],[Order Date]])/3,0)</f>
        <v>Q1</v>
      </c>
      <c r="AA1772" t="str">
        <f>TEXT(salestable[[#This Row],[Order Date]], "ddd")</f>
        <v>Thu</v>
      </c>
    </row>
    <row r="1773" spans="1:27"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s="3">
        <v>2</v>
      </c>
      <c r="T1773" s="4">
        <v>0.2</v>
      </c>
      <c r="U1773" s="3">
        <v>-24.495999999999999</v>
      </c>
      <c r="V1773" s="2">
        <f>salestable[[#This Row],[Sales]] * (1 - salestable[[#This Row],[Discount]])</f>
        <v>78.387200000000007</v>
      </c>
      <c r="W1773" s="2">
        <f>salestable[[#This Row],[Sales]] * salestable[[#This Row],[Discount]]</f>
        <v>19.596800000000002</v>
      </c>
      <c r="X1773">
        <f>YEAR(salestable[[#This Row],[Order Date]])</f>
        <v>2016</v>
      </c>
      <c r="Y1773" t="str">
        <f>TEXT(salestable[[#This Row],[Order Date]],"MMMM")</f>
        <v>November</v>
      </c>
      <c r="Z1773" t="str">
        <f>"Q"&amp;ROUNDUP(MONTH(salestable[[#This Row],[Order Date]])/3,0)</f>
        <v>Q4</v>
      </c>
      <c r="AA1773" t="str">
        <f>TEXT(salestable[[#This Row],[Order Date]], "ddd")</f>
        <v>Sun</v>
      </c>
    </row>
    <row r="1774" spans="1:27"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s="3">
        <v>6</v>
      </c>
      <c r="T1774" s="4">
        <v>0.2</v>
      </c>
      <c r="U1774" s="3">
        <v>19.5</v>
      </c>
      <c r="V1774" s="2">
        <f>salestable[[#This Row],[Sales]] * (1 - salestable[[#This Row],[Discount]])</f>
        <v>49.92</v>
      </c>
      <c r="W1774" s="2">
        <f>salestable[[#This Row],[Sales]] * salestable[[#This Row],[Discount]]</f>
        <v>12.48</v>
      </c>
      <c r="X1774">
        <f>YEAR(salestable[[#This Row],[Order Date]])</f>
        <v>2016</v>
      </c>
      <c r="Y1774" t="str">
        <f>TEXT(salestable[[#This Row],[Order Date]],"MMMM")</f>
        <v>November</v>
      </c>
      <c r="Z1774" t="str">
        <f>"Q"&amp;ROUNDUP(MONTH(salestable[[#This Row],[Order Date]])/3,0)</f>
        <v>Q4</v>
      </c>
      <c r="AA1774" t="str">
        <f>TEXT(salestable[[#This Row],[Order Date]], "ddd")</f>
        <v>Sun</v>
      </c>
    </row>
    <row r="1775" spans="1:27"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s="3">
        <v>2</v>
      </c>
      <c r="T1775" s="4">
        <v>0</v>
      </c>
      <c r="U1775" s="3">
        <v>9.3870000000000005</v>
      </c>
      <c r="V1775" s="2">
        <f>salestable[[#This Row],[Sales]] * (1 - salestable[[#This Row],[Discount]])</f>
        <v>20.86</v>
      </c>
      <c r="W1775" s="2">
        <f>salestable[[#This Row],[Sales]] * salestable[[#This Row],[Discount]]</f>
        <v>0</v>
      </c>
      <c r="X1775">
        <f>YEAR(salestable[[#This Row],[Order Date]])</f>
        <v>2014</v>
      </c>
      <c r="Y1775" t="str">
        <f>TEXT(salestable[[#This Row],[Order Date]],"MMMM")</f>
        <v>April</v>
      </c>
      <c r="Z1775" t="str">
        <f>"Q"&amp;ROUNDUP(MONTH(salestable[[#This Row],[Order Date]])/3,0)</f>
        <v>Q2</v>
      </c>
      <c r="AA1775" t="str">
        <f>TEXT(salestable[[#This Row],[Order Date]], "ddd")</f>
        <v>Mon</v>
      </c>
    </row>
    <row r="1776" spans="1:27"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s="3">
        <v>9</v>
      </c>
      <c r="T1776" s="4">
        <v>0</v>
      </c>
      <c r="U1776" s="3">
        <v>129.37860000000001</v>
      </c>
      <c r="V1776" s="2">
        <f>salestable[[#This Row],[Sales]] * (1 - salestable[[#This Row],[Discount]])</f>
        <v>497.61</v>
      </c>
      <c r="W1776" s="2">
        <f>salestable[[#This Row],[Sales]] * salestable[[#This Row],[Discount]]</f>
        <v>0</v>
      </c>
      <c r="X1776">
        <f>YEAR(salestable[[#This Row],[Order Date]])</f>
        <v>2014</v>
      </c>
      <c r="Y1776" t="str">
        <f>TEXT(salestable[[#This Row],[Order Date]],"MMMM")</f>
        <v>April</v>
      </c>
      <c r="Z1776" t="str">
        <f>"Q"&amp;ROUNDUP(MONTH(salestable[[#This Row],[Order Date]])/3,0)</f>
        <v>Q2</v>
      </c>
      <c r="AA1776" t="str">
        <f>TEXT(salestable[[#This Row],[Order Date]], "ddd")</f>
        <v>Mon</v>
      </c>
    </row>
    <row r="1777" spans="1:27"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s="3">
        <v>2</v>
      </c>
      <c r="T1777" s="4">
        <v>0</v>
      </c>
      <c r="U1777" s="3">
        <v>1.4952000000000001</v>
      </c>
      <c r="V1777" s="2">
        <f>salestable[[#This Row],[Sales]] * (1 - salestable[[#This Row],[Discount]])</f>
        <v>5.34</v>
      </c>
      <c r="W1777" s="2">
        <f>salestable[[#This Row],[Sales]] * salestable[[#This Row],[Discount]]</f>
        <v>0</v>
      </c>
      <c r="X1777">
        <f>YEAR(salestable[[#This Row],[Order Date]])</f>
        <v>2014</v>
      </c>
      <c r="Y1777" t="str">
        <f>TEXT(salestable[[#This Row],[Order Date]],"MMMM")</f>
        <v>April</v>
      </c>
      <c r="Z1777" t="str">
        <f>"Q"&amp;ROUNDUP(MONTH(salestable[[#This Row],[Order Date]])/3,0)</f>
        <v>Q2</v>
      </c>
      <c r="AA1777" t="str">
        <f>TEXT(salestable[[#This Row],[Order Date]], "ddd")</f>
        <v>Mon</v>
      </c>
    </row>
    <row r="1778" spans="1:27"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s="3">
        <v>1</v>
      </c>
      <c r="T1778" s="4">
        <v>0</v>
      </c>
      <c r="U1778" s="3">
        <v>1.512</v>
      </c>
      <c r="V1778" s="2">
        <f>salestable[[#This Row],[Sales]] * (1 - salestable[[#This Row],[Discount]])</f>
        <v>3.15</v>
      </c>
      <c r="W1778" s="2">
        <f>salestable[[#This Row],[Sales]] * salestable[[#This Row],[Discount]]</f>
        <v>0</v>
      </c>
      <c r="X1778">
        <f>YEAR(salestable[[#This Row],[Order Date]])</f>
        <v>2014</v>
      </c>
      <c r="Y1778" t="str">
        <f>TEXT(salestable[[#This Row],[Order Date]],"MMMM")</f>
        <v>April</v>
      </c>
      <c r="Z1778" t="str">
        <f>"Q"&amp;ROUNDUP(MONTH(salestable[[#This Row],[Order Date]])/3,0)</f>
        <v>Q2</v>
      </c>
      <c r="AA1778" t="str">
        <f>TEXT(salestable[[#This Row],[Order Date]], "ddd")</f>
        <v>Mon</v>
      </c>
    </row>
    <row r="1779" spans="1:27"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s="3">
        <v>9</v>
      </c>
      <c r="T1779" s="4">
        <v>0</v>
      </c>
      <c r="U1779" s="3">
        <v>180.76589999999999</v>
      </c>
      <c r="V1779" s="2">
        <f>salestable[[#This Row],[Sales]] * (1 - salestable[[#This Row],[Discount]])</f>
        <v>368.91</v>
      </c>
      <c r="W1779" s="2">
        <f>salestable[[#This Row],[Sales]] * salestable[[#This Row],[Discount]]</f>
        <v>0</v>
      </c>
      <c r="X1779">
        <f>YEAR(salestable[[#This Row],[Order Date]])</f>
        <v>2015</v>
      </c>
      <c r="Y1779" t="str">
        <f>TEXT(salestable[[#This Row],[Order Date]],"MMMM")</f>
        <v>November</v>
      </c>
      <c r="Z1779" t="str">
        <f>"Q"&amp;ROUNDUP(MONTH(salestable[[#This Row],[Order Date]])/3,0)</f>
        <v>Q4</v>
      </c>
      <c r="AA1779" t="str">
        <f>TEXT(salestable[[#This Row],[Order Date]], "ddd")</f>
        <v>Tue</v>
      </c>
    </row>
    <row r="1780" spans="1:27"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s="3">
        <v>5</v>
      </c>
      <c r="T1780" s="4">
        <v>0</v>
      </c>
      <c r="U1780" s="3">
        <v>6.6150000000000002</v>
      </c>
      <c r="V1780" s="2">
        <f>salestable[[#This Row],[Sales]] * (1 - salestable[[#This Row],[Discount]])</f>
        <v>14.7</v>
      </c>
      <c r="W1780" s="2">
        <f>salestable[[#This Row],[Sales]] * salestable[[#This Row],[Discount]]</f>
        <v>0</v>
      </c>
      <c r="X1780">
        <f>YEAR(salestable[[#This Row],[Order Date]])</f>
        <v>2015</v>
      </c>
      <c r="Y1780" t="str">
        <f>TEXT(salestable[[#This Row],[Order Date]],"MMMM")</f>
        <v>November</v>
      </c>
      <c r="Z1780" t="str">
        <f>"Q"&amp;ROUNDUP(MONTH(salestable[[#This Row],[Order Date]])/3,0)</f>
        <v>Q4</v>
      </c>
      <c r="AA1780" t="str">
        <f>TEXT(salestable[[#This Row],[Order Date]], "ddd")</f>
        <v>Tue</v>
      </c>
    </row>
    <row r="1781" spans="1:27"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s="3">
        <v>3</v>
      </c>
      <c r="T1781" s="4">
        <v>0</v>
      </c>
      <c r="U1781" s="3">
        <v>14.9925</v>
      </c>
      <c r="V1781" s="2">
        <f>salestable[[#This Row],[Sales]] * (1 - salestable[[#This Row],[Discount]])</f>
        <v>59.97</v>
      </c>
      <c r="W1781" s="2">
        <f>salestable[[#This Row],[Sales]] * salestable[[#This Row],[Discount]]</f>
        <v>0</v>
      </c>
      <c r="X1781">
        <f>YEAR(salestable[[#This Row],[Order Date]])</f>
        <v>2016</v>
      </c>
      <c r="Y1781" t="str">
        <f>TEXT(salestable[[#This Row],[Order Date]],"MMMM")</f>
        <v>November</v>
      </c>
      <c r="Z1781" t="str">
        <f>"Q"&amp;ROUNDUP(MONTH(salestable[[#This Row],[Order Date]])/3,0)</f>
        <v>Q4</v>
      </c>
      <c r="AA1781" t="str">
        <f>TEXT(salestable[[#This Row],[Order Date]], "ddd")</f>
        <v>Fri</v>
      </c>
    </row>
    <row r="1782" spans="1:27"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s="3">
        <v>1</v>
      </c>
      <c r="T1782" s="4">
        <v>0</v>
      </c>
      <c r="U1782" s="3">
        <v>20.84</v>
      </c>
      <c r="V1782" s="2">
        <f>salestable[[#This Row],[Sales]] * (1 - salestable[[#This Row],[Discount]])</f>
        <v>83.36</v>
      </c>
      <c r="W1782" s="2">
        <f>salestable[[#This Row],[Sales]] * salestable[[#This Row],[Discount]]</f>
        <v>0</v>
      </c>
      <c r="X1782">
        <f>YEAR(salestable[[#This Row],[Order Date]])</f>
        <v>2016</v>
      </c>
      <c r="Y1782" t="str">
        <f>TEXT(salestable[[#This Row],[Order Date]],"MMMM")</f>
        <v>November</v>
      </c>
      <c r="Z1782" t="str">
        <f>"Q"&amp;ROUNDUP(MONTH(salestable[[#This Row],[Order Date]])/3,0)</f>
        <v>Q4</v>
      </c>
      <c r="AA1782" t="str">
        <f>TEXT(salestable[[#This Row],[Order Date]], "ddd")</f>
        <v>Fri</v>
      </c>
    </row>
    <row r="1783" spans="1:27"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s="3">
        <v>2</v>
      </c>
      <c r="T1783" s="4">
        <v>0</v>
      </c>
      <c r="U1783" s="3">
        <v>3.0268000000000002</v>
      </c>
      <c r="V1783" s="2">
        <f>salestable[[#This Row],[Sales]] * (1 - salestable[[#This Row],[Discount]])</f>
        <v>6.58</v>
      </c>
      <c r="W1783" s="2">
        <f>salestable[[#This Row],[Sales]] * salestable[[#This Row],[Discount]]</f>
        <v>0</v>
      </c>
      <c r="X1783">
        <f>YEAR(salestable[[#This Row],[Order Date]])</f>
        <v>2015</v>
      </c>
      <c r="Y1783" t="str">
        <f>TEXT(salestable[[#This Row],[Order Date]],"MMMM")</f>
        <v>July</v>
      </c>
      <c r="Z1783" t="str">
        <f>"Q"&amp;ROUNDUP(MONTH(salestable[[#This Row],[Order Date]])/3,0)</f>
        <v>Q3</v>
      </c>
      <c r="AA1783" t="str">
        <f>TEXT(salestable[[#This Row],[Order Date]], "ddd")</f>
        <v>Thu</v>
      </c>
    </row>
    <row r="1784" spans="1:27"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s="3">
        <v>3</v>
      </c>
      <c r="T1784" s="4">
        <v>0</v>
      </c>
      <c r="U1784" s="3">
        <v>59.011200000000002</v>
      </c>
      <c r="V1784" s="2">
        <f>salestable[[#This Row],[Sales]] * (1 - salestable[[#This Row],[Discount]])</f>
        <v>122.94</v>
      </c>
      <c r="W1784" s="2">
        <f>salestable[[#This Row],[Sales]] * salestable[[#This Row],[Discount]]</f>
        <v>0</v>
      </c>
      <c r="X1784">
        <f>YEAR(salestable[[#This Row],[Order Date]])</f>
        <v>2015</v>
      </c>
      <c r="Y1784" t="str">
        <f>TEXT(salestable[[#This Row],[Order Date]],"MMMM")</f>
        <v>July</v>
      </c>
      <c r="Z1784" t="str">
        <f>"Q"&amp;ROUNDUP(MONTH(salestable[[#This Row],[Order Date]])/3,0)</f>
        <v>Q3</v>
      </c>
      <c r="AA1784" t="str">
        <f>TEXT(salestable[[#This Row],[Order Date]], "ddd")</f>
        <v>Thu</v>
      </c>
    </row>
    <row r="1785" spans="1:27"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s="3">
        <v>4</v>
      </c>
      <c r="T1785" s="4">
        <v>0</v>
      </c>
      <c r="U1785" s="3">
        <v>107.7216</v>
      </c>
      <c r="V1785" s="2">
        <f>salestable[[#This Row],[Sales]] * (1 - salestable[[#This Row],[Discount]])</f>
        <v>219.84</v>
      </c>
      <c r="W1785" s="2">
        <f>salestable[[#This Row],[Sales]] * salestable[[#This Row],[Discount]]</f>
        <v>0</v>
      </c>
      <c r="X1785">
        <f>YEAR(salestable[[#This Row],[Order Date]])</f>
        <v>2017</v>
      </c>
      <c r="Y1785" t="str">
        <f>TEXT(salestable[[#This Row],[Order Date]],"MMMM")</f>
        <v>September</v>
      </c>
      <c r="Z1785" t="str">
        <f>"Q"&amp;ROUNDUP(MONTH(salestable[[#This Row],[Order Date]])/3,0)</f>
        <v>Q3</v>
      </c>
      <c r="AA1785" t="str">
        <f>TEXT(salestable[[#This Row],[Order Date]], "ddd")</f>
        <v>Fri</v>
      </c>
    </row>
    <row r="1786" spans="1:27"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s="3">
        <v>6</v>
      </c>
      <c r="T1786" s="4">
        <v>0</v>
      </c>
      <c r="U1786" s="3">
        <v>9.8160000000000007</v>
      </c>
      <c r="V1786" s="2">
        <f>salestable[[#This Row],[Sales]] * (1 - salestable[[#This Row],[Discount]])</f>
        <v>98.16</v>
      </c>
      <c r="W1786" s="2">
        <f>salestable[[#This Row],[Sales]] * salestable[[#This Row],[Discount]]</f>
        <v>0</v>
      </c>
      <c r="X1786">
        <f>YEAR(salestable[[#This Row],[Order Date]])</f>
        <v>2017</v>
      </c>
      <c r="Y1786" t="str">
        <f>TEXT(salestable[[#This Row],[Order Date]],"MMMM")</f>
        <v>September</v>
      </c>
      <c r="Z1786" t="str">
        <f>"Q"&amp;ROUNDUP(MONTH(salestable[[#This Row],[Order Date]])/3,0)</f>
        <v>Q3</v>
      </c>
      <c r="AA1786" t="str">
        <f>TEXT(salestable[[#This Row],[Order Date]], "ddd")</f>
        <v>Fri</v>
      </c>
    </row>
    <row r="1787" spans="1:27"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s="3">
        <v>8</v>
      </c>
      <c r="T1787" s="4">
        <v>0</v>
      </c>
      <c r="U1787" s="3">
        <v>15.5288</v>
      </c>
      <c r="V1787" s="2">
        <f>salestable[[#This Row],[Sales]] * (1 - salestable[[#This Row],[Discount]])</f>
        <v>33.04</v>
      </c>
      <c r="W1787" s="2">
        <f>salestable[[#This Row],[Sales]] * salestable[[#This Row],[Discount]]</f>
        <v>0</v>
      </c>
      <c r="X1787">
        <f>YEAR(salestable[[#This Row],[Order Date]])</f>
        <v>2017</v>
      </c>
      <c r="Y1787" t="str">
        <f>TEXT(salestable[[#This Row],[Order Date]],"MMMM")</f>
        <v>September</v>
      </c>
      <c r="Z1787" t="str">
        <f>"Q"&amp;ROUNDUP(MONTH(salestable[[#This Row],[Order Date]])/3,0)</f>
        <v>Q3</v>
      </c>
      <c r="AA1787" t="str">
        <f>TEXT(salestable[[#This Row],[Order Date]], "ddd")</f>
        <v>Fri</v>
      </c>
    </row>
    <row r="1788" spans="1:27"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s="3">
        <v>3</v>
      </c>
      <c r="T1788" s="4">
        <v>0</v>
      </c>
      <c r="U1788" s="3">
        <v>25.221299999999999</v>
      </c>
      <c r="V1788" s="2">
        <f>salestable[[#This Row],[Sales]] * (1 - salestable[[#This Row],[Discount]])</f>
        <v>86.97</v>
      </c>
      <c r="W1788" s="2">
        <f>salestable[[#This Row],[Sales]] * salestable[[#This Row],[Discount]]</f>
        <v>0</v>
      </c>
      <c r="X1788">
        <f>YEAR(salestable[[#This Row],[Order Date]])</f>
        <v>2017</v>
      </c>
      <c r="Y1788" t="str">
        <f>TEXT(salestable[[#This Row],[Order Date]],"MMMM")</f>
        <v>September</v>
      </c>
      <c r="Z1788" t="str">
        <f>"Q"&amp;ROUNDUP(MONTH(salestable[[#This Row],[Order Date]])/3,0)</f>
        <v>Q3</v>
      </c>
      <c r="AA1788" t="str">
        <f>TEXT(salestable[[#This Row],[Order Date]], "ddd")</f>
        <v>Fri</v>
      </c>
    </row>
    <row r="1789" spans="1:27"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s="3">
        <v>3</v>
      </c>
      <c r="T1789" s="4">
        <v>0</v>
      </c>
      <c r="U1789" s="3">
        <v>64.785600000000002</v>
      </c>
      <c r="V1789" s="2">
        <f>salestable[[#This Row],[Sales]] * (1 - salestable[[#This Row],[Discount]])</f>
        <v>134.97</v>
      </c>
      <c r="W1789" s="2">
        <f>salestable[[#This Row],[Sales]] * salestable[[#This Row],[Discount]]</f>
        <v>0</v>
      </c>
      <c r="X1789">
        <f>YEAR(salestable[[#This Row],[Order Date]])</f>
        <v>2015</v>
      </c>
      <c r="Y1789" t="str">
        <f>TEXT(salestable[[#This Row],[Order Date]],"MMMM")</f>
        <v>February</v>
      </c>
      <c r="Z1789" t="str">
        <f>"Q"&amp;ROUNDUP(MONTH(salestable[[#This Row],[Order Date]])/3,0)</f>
        <v>Q1</v>
      </c>
      <c r="AA1789" t="str">
        <f>TEXT(salestable[[#This Row],[Order Date]], "ddd")</f>
        <v>Sun</v>
      </c>
    </row>
    <row r="1790" spans="1:27"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s="3">
        <v>2</v>
      </c>
      <c r="T1790" s="4">
        <v>0</v>
      </c>
      <c r="U1790" s="3">
        <v>195.99440000000001</v>
      </c>
      <c r="V1790" s="2">
        <f>salestable[[#This Row],[Sales]] * (1 - salestable[[#This Row],[Discount]])</f>
        <v>699.98</v>
      </c>
      <c r="W1790" s="2">
        <f>salestable[[#This Row],[Sales]] * salestable[[#This Row],[Discount]]</f>
        <v>0</v>
      </c>
      <c r="X1790">
        <f>YEAR(salestable[[#This Row],[Order Date]])</f>
        <v>2015</v>
      </c>
      <c r="Y1790" t="str">
        <f>TEXT(salestable[[#This Row],[Order Date]],"MMMM")</f>
        <v>February</v>
      </c>
      <c r="Z1790" t="str">
        <f>"Q"&amp;ROUNDUP(MONTH(salestable[[#This Row],[Order Date]])/3,0)</f>
        <v>Q1</v>
      </c>
      <c r="AA1790" t="str">
        <f>TEXT(salestable[[#This Row],[Order Date]], "ddd")</f>
        <v>Sun</v>
      </c>
    </row>
    <row r="1791" spans="1:27"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s="3">
        <v>5</v>
      </c>
      <c r="T1791" s="4">
        <v>0</v>
      </c>
      <c r="U1791" s="3">
        <v>26.590499999999999</v>
      </c>
      <c r="V1791" s="2">
        <f>salestable[[#This Row],[Sales]] * (1 - salestable[[#This Row],[Discount]])</f>
        <v>139.94999999999999</v>
      </c>
      <c r="W1791" s="2">
        <f>salestable[[#This Row],[Sales]] * salestable[[#This Row],[Discount]]</f>
        <v>0</v>
      </c>
      <c r="X1791">
        <f>YEAR(salestable[[#This Row],[Order Date]])</f>
        <v>2015</v>
      </c>
      <c r="Y1791" t="str">
        <f>TEXT(salestable[[#This Row],[Order Date]],"MMMM")</f>
        <v>February</v>
      </c>
      <c r="Z1791" t="str">
        <f>"Q"&amp;ROUNDUP(MONTH(salestable[[#This Row],[Order Date]])/3,0)</f>
        <v>Q1</v>
      </c>
      <c r="AA1791" t="str">
        <f>TEXT(salestable[[#This Row],[Order Date]], "ddd")</f>
        <v>Sun</v>
      </c>
    </row>
    <row r="1792" spans="1:27"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s="3">
        <v>1</v>
      </c>
      <c r="T1792" s="4">
        <v>0</v>
      </c>
      <c r="U1792" s="3">
        <v>24.47</v>
      </c>
      <c r="V1792" s="2">
        <f>salestable[[#This Row],[Sales]] * (1 - salestable[[#This Row],[Discount]])</f>
        <v>48.94</v>
      </c>
      <c r="W1792" s="2">
        <f>salestable[[#This Row],[Sales]] * salestable[[#This Row],[Discount]]</f>
        <v>0</v>
      </c>
      <c r="X1792">
        <f>YEAR(salestable[[#This Row],[Order Date]])</f>
        <v>2014</v>
      </c>
      <c r="Y1792" t="str">
        <f>TEXT(salestable[[#This Row],[Order Date]],"MMMM")</f>
        <v>September</v>
      </c>
      <c r="Z1792" t="str">
        <f>"Q"&amp;ROUNDUP(MONTH(salestable[[#This Row],[Order Date]])/3,0)</f>
        <v>Q3</v>
      </c>
      <c r="AA1792" t="str">
        <f>TEXT(salestable[[#This Row],[Order Date]], "ddd")</f>
        <v>Tue</v>
      </c>
    </row>
    <row r="1793" spans="1:27"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s="3">
        <v>8</v>
      </c>
      <c r="T1793" s="4">
        <v>0</v>
      </c>
      <c r="U1793" s="3">
        <v>673.88160000000005</v>
      </c>
      <c r="V1793" s="2">
        <f>salestable[[#This Row],[Sales]] * (1 - salestable[[#This Row],[Discount]])</f>
        <v>2807.84</v>
      </c>
      <c r="W1793" s="2">
        <f>salestable[[#This Row],[Sales]] * salestable[[#This Row],[Discount]]</f>
        <v>0</v>
      </c>
      <c r="X1793">
        <f>YEAR(salestable[[#This Row],[Order Date]])</f>
        <v>2014</v>
      </c>
      <c r="Y1793" t="str">
        <f>TEXT(salestable[[#This Row],[Order Date]],"MMMM")</f>
        <v>December</v>
      </c>
      <c r="Z1793" t="str">
        <f>"Q"&amp;ROUNDUP(MONTH(salestable[[#This Row],[Order Date]])/3,0)</f>
        <v>Q4</v>
      </c>
      <c r="AA1793" t="str">
        <f>TEXT(salestable[[#This Row],[Order Date]], "ddd")</f>
        <v>Mon</v>
      </c>
    </row>
    <row r="1794" spans="1:27"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s="3">
        <v>4</v>
      </c>
      <c r="T1794" s="4">
        <v>0</v>
      </c>
      <c r="U1794" s="3">
        <v>12.5928</v>
      </c>
      <c r="V1794" s="2">
        <f>salestable[[#This Row],[Sales]] * (1 - salestable[[#This Row],[Discount]])</f>
        <v>46.64</v>
      </c>
      <c r="W1794" s="2">
        <f>salestable[[#This Row],[Sales]] * salestable[[#This Row],[Discount]]</f>
        <v>0</v>
      </c>
      <c r="X1794">
        <f>YEAR(salestable[[#This Row],[Order Date]])</f>
        <v>2014</v>
      </c>
      <c r="Y1794" t="str">
        <f>TEXT(salestable[[#This Row],[Order Date]],"MMMM")</f>
        <v>December</v>
      </c>
      <c r="Z1794" t="str">
        <f>"Q"&amp;ROUNDUP(MONTH(salestable[[#This Row],[Order Date]])/3,0)</f>
        <v>Q4</v>
      </c>
      <c r="AA1794" t="str">
        <f>TEXT(salestable[[#This Row],[Order Date]], "ddd")</f>
        <v>Mon</v>
      </c>
    </row>
    <row r="1795" spans="1:27"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s="3">
        <v>2</v>
      </c>
      <c r="T1795" s="4">
        <v>0.2</v>
      </c>
      <c r="U1795" s="3">
        <v>6.0415999999999999</v>
      </c>
      <c r="V1795" s="2">
        <f>salestable[[#This Row],[Sales]] * (1 - salestable[[#This Row],[Discount]])</f>
        <v>48.332799999999999</v>
      </c>
      <c r="W1795" s="2">
        <f>salestable[[#This Row],[Sales]] * salestable[[#This Row],[Discount]]</f>
        <v>12.0832</v>
      </c>
      <c r="X1795">
        <f>YEAR(salestable[[#This Row],[Order Date]])</f>
        <v>2014</v>
      </c>
      <c r="Y1795" t="str">
        <f>TEXT(salestable[[#This Row],[Order Date]],"MMMM")</f>
        <v>December</v>
      </c>
      <c r="Z1795" t="str">
        <f>"Q"&amp;ROUNDUP(MONTH(salestable[[#This Row],[Order Date]])/3,0)</f>
        <v>Q4</v>
      </c>
      <c r="AA1795" t="str">
        <f>TEXT(salestable[[#This Row],[Order Date]], "ddd")</f>
        <v>Mon</v>
      </c>
    </row>
    <row r="1796" spans="1:27"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s="3">
        <v>3</v>
      </c>
      <c r="T1796" s="4">
        <v>0</v>
      </c>
      <c r="U1796" s="3">
        <v>26.984999999999999</v>
      </c>
      <c r="V1796" s="2">
        <f>salestable[[#This Row],[Sales]] * (1 - salestable[[#This Row],[Discount]])</f>
        <v>107.94</v>
      </c>
      <c r="W1796" s="2">
        <f>salestable[[#This Row],[Sales]] * salestable[[#This Row],[Discount]]</f>
        <v>0</v>
      </c>
      <c r="X1796">
        <f>YEAR(salestable[[#This Row],[Order Date]])</f>
        <v>2016</v>
      </c>
      <c r="Y1796" t="str">
        <f>TEXT(salestable[[#This Row],[Order Date]],"MMMM")</f>
        <v>September</v>
      </c>
      <c r="Z1796" t="str">
        <f>"Q"&amp;ROUNDUP(MONTH(salestable[[#This Row],[Order Date]])/3,0)</f>
        <v>Q3</v>
      </c>
      <c r="AA1796" t="str">
        <f>TEXT(salestable[[#This Row],[Order Date]], "ddd")</f>
        <v>Mon</v>
      </c>
    </row>
    <row r="1797" spans="1:27"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s="3">
        <v>8</v>
      </c>
      <c r="T1797" s="4">
        <v>0</v>
      </c>
      <c r="U1797" s="3">
        <v>16.598400000000002</v>
      </c>
      <c r="V1797" s="2">
        <f>salestable[[#This Row],[Sales]] * (1 - salestable[[#This Row],[Discount]])</f>
        <v>63.84</v>
      </c>
      <c r="W1797" s="2">
        <f>salestable[[#This Row],[Sales]] * salestable[[#This Row],[Discount]]</f>
        <v>0</v>
      </c>
      <c r="X1797">
        <f>YEAR(salestable[[#This Row],[Order Date]])</f>
        <v>2017</v>
      </c>
      <c r="Y1797" t="str">
        <f>TEXT(salestable[[#This Row],[Order Date]],"MMMM")</f>
        <v>August</v>
      </c>
      <c r="Z1797" t="str">
        <f>"Q"&amp;ROUNDUP(MONTH(salestable[[#This Row],[Order Date]])/3,0)</f>
        <v>Q3</v>
      </c>
      <c r="AA1797" t="str">
        <f>TEXT(salestable[[#This Row],[Order Date]], "ddd")</f>
        <v>Sun</v>
      </c>
    </row>
    <row r="1798" spans="1:27"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s="3">
        <v>3</v>
      </c>
      <c r="T1798" s="4">
        <v>0</v>
      </c>
      <c r="U1798" s="3">
        <v>100.9113</v>
      </c>
      <c r="V1798" s="2">
        <f>salestable[[#This Row],[Sales]] * (1 - salestable[[#This Row],[Discount]])</f>
        <v>347.97</v>
      </c>
      <c r="W1798" s="2">
        <f>salestable[[#This Row],[Sales]] * salestable[[#This Row],[Discount]]</f>
        <v>0</v>
      </c>
      <c r="X1798">
        <f>YEAR(salestable[[#This Row],[Order Date]])</f>
        <v>2017</v>
      </c>
      <c r="Y1798" t="str">
        <f>TEXT(salestable[[#This Row],[Order Date]],"MMMM")</f>
        <v>August</v>
      </c>
      <c r="Z1798" t="str">
        <f>"Q"&amp;ROUNDUP(MONTH(salestable[[#This Row],[Order Date]])/3,0)</f>
        <v>Q3</v>
      </c>
      <c r="AA1798" t="str">
        <f>TEXT(salestable[[#This Row],[Order Date]], "ddd")</f>
        <v>Sun</v>
      </c>
    </row>
    <row r="1799" spans="1:27"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s="3">
        <v>6</v>
      </c>
      <c r="T1799" s="4">
        <v>0.2</v>
      </c>
      <c r="U1799" s="3">
        <v>11.565</v>
      </c>
      <c r="V1799" s="2">
        <f>salestable[[#This Row],[Sales]] * (1 - salestable[[#This Row],[Discount]])</f>
        <v>29.606400000000004</v>
      </c>
      <c r="W1799" s="2">
        <f>salestable[[#This Row],[Sales]] * salestable[[#This Row],[Discount]]</f>
        <v>7.4016000000000011</v>
      </c>
      <c r="X1799">
        <f>YEAR(salestable[[#This Row],[Order Date]])</f>
        <v>2017</v>
      </c>
      <c r="Y1799" t="str">
        <f>TEXT(salestable[[#This Row],[Order Date]],"MMMM")</f>
        <v>August</v>
      </c>
      <c r="Z1799" t="str">
        <f>"Q"&amp;ROUNDUP(MONTH(salestable[[#This Row],[Order Date]])/3,0)</f>
        <v>Q3</v>
      </c>
      <c r="AA1799" t="str">
        <f>TEXT(salestable[[#This Row],[Order Date]], "ddd")</f>
        <v>Sun</v>
      </c>
    </row>
    <row r="1800" spans="1:27"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s="3">
        <v>5</v>
      </c>
      <c r="T1800" s="4">
        <v>0</v>
      </c>
      <c r="U1800" s="3">
        <v>73.320999999999998</v>
      </c>
      <c r="V1800" s="2">
        <f>salestable[[#This Row],[Sales]] * (1 - salestable[[#This Row],[Discount]])</f>
        <v>215.65</v>
      </c>
      <c r="W1800" s="2">
        <f>salestable[[#This Row],[Sales]] * salestable[[#This Row],[Discount]]</f>
        <v>0</v>
      </c>
      <c r="X1800">
        <f>YEAR(salestable[[#This Row],[Order Date]])</f>
        <v>2016</v>
      </c>
      <c r="Y1800" t="str">
        <f>TEXT(salestable[[#This Row],[Order Date]],"MMMM")</f>
        <v>July</v>
      </c>
      <c r="Z1800" t="str">
        <f>"Q"&amp;ROUNDUP(MONTH(salestable[[#This Row],[Order Date]])/3,0)</f>
        <v>Q3</v>
      </c>
      <c r="AA1800" t="str">
        <f>TEXT(salestable[[#This Row],[Order Date]], "ddd")</f>
        <v>Thu</v>
      </c>
    </row>
    <row r="1801" spans="1:27"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s="3">
        <v>4</v>
      </c>
      <c r="T1801" s="4">
        <v>0.2</v>
      </c>
      <c r="U1801" s="3">
        <v>3.6295999999999999</v>
      </c>
      <c r="V1801" s="2">
        <f>salestable[[#This Row],[Sales]] * (1 - salestable[[#This Row],[Discount]])</f>
        <v>8.9344000000000001</v>
      </c>
      <c r="W1801" s="2">
        <f>salestable[[#This Row],[Sales]] * salestable[[#This Row],[Discount]]</f>
        <v>2.2336</v>
      </c>
      <c r="X1801">
        <f>YEAR(salestable[[#This Row],[Order Date]])</f>
        <v>2016</v>
      </c>
      <c r="Y1801" t="str">
        <f>TEXT(salestable[[#This Row],[Order Date]],"MMMM")</f>
        <v>August</v>
      </c>
      <c r="Z1801" t="str">
        <f>"Q"&amp;ROUNDUP(MONTH(salestable[[#This Row],[Order Date]])/3,0)</f>
        <v>Q3</v>
      </c>
      <c r="AA1801" t="str">
        <f>TEXT(salestable[[#This Row],[Order Date]], "ddd")</f>
        <v>Mon</v>
      </c>
    </row>
    <row r="1802" spans="1:27"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s="3">
        <v>3</v>
      </c>
      <c r="T1802" s="4">
        <v>0.2</v>
      </c>
      <c r="U1802" s="3">
        <v>17.534400000000002</v>
      </c>
      <c r="V1802" s="2">
        <f>salestable[[#This Row],[Sales]] * (1 - salestable[[#This Row],[Discount]])</f>
        <v>43.1616</v>
      </c>
      <c r="W1802" s="2">
        <f>salestable[[#This Row],[Sales]] * salestable[[#This Row],[Discount]]</f>
        <v>10.7904</v>
      </c>
      <c r="X1802">
        <f>YEAR(salestable[[#This Row],[Order Date]])</f>
        <v>2016</v>
      </c>
      <c r="Y1802" t="str">
        <f>TEXT(salestable[[#This Row],[Order Date]],"MMMM")</f>
        <v>August</v>
      </c>
      <c r="Z1802" t="str">
        <f>"Q"&amp;ROUNDUP(MONTH(salestable[[#This Row],[Order Date]])/3,0)</f>
        <v>Q3</v>
      </c>
      <c r="AA1802" t="str">
        <f>TEXT(salestable[[#This Row],[Order Date]], "ddd")</f>
        <v>Mon</v>
      </c>
    </row>
    <row r="1803" spans="1:27"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s="3">
        <v>1</v>
      </c>
      <c r="T1803" s="4">
        <v>0</v>
      </c>
      <c r="U1803" s="3">
        <v>1.5047999999999999</v>
      </c>
      <c r="V1803" s="2">
        <f>salestable[[#This Row],[Sales]] * (1 - salestable[[#This Row],[Discount]])</f>
        <v>4.18</v>
      </c>
      <c r="W1803" s="2">
        <f>salestable[[#This Row],[Sales]] * salestable[[#This Row],[Discount]]</f>
        <v>0</v>
      </c>
      <c r="X1803">
        <f>YEAR(salestable[[#This Row],[Order Date]])</f>
        <v>2016</v>
      </c>
      <c r="Y1803" t="str">
        <f>TEXT(salestable[[#This Row],[Order Date]],"MMMM")</f>
        <v>November</v>
      </c>
      <c r="Z1803" t="str">
        <f>"Q"&amp;ROUNDUP(MONTH(salestable[[#This Row],[Order Date]])/3,0)</f>
        <v>Q4</v>
      </c>
      <c r="AA1803" t="str">
        <f>TEXT(salestable[[#This Row],[Order Date]], "ddd")</f>
        <v>Sun</v>
      </c>
    </row>
    <row r="1804" spans="1:27"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s="3">
        <v>1</v>
      </c>
      <c r="T1804" s="4">
        <v>0.7</v>
      </c>
      <c r="U1804" s="3">
        <v>-4.2987000000000002</v>
      </c>
      <c r="V1804" s="2">
        <f>salestable[[#This Row],[Sales]] * (1 - salestable[[#This Row],[Discount]])</f>
        <v>1.6821000000000004</v>
      </c>
      <c r="W1804" s="2">
        <f>salestable[[#This Row],[Sales]] * salestable[[#This Row],[Discount]]</f>
        <v>3.9249000000000001</v>
      </c>
      <c r="X1804">
        <f>YEAR(salestable[[#This Row],[Order Date]])</f>
        <v>2017</v>
      </c>
      <c r="Y1804" t="str">
        <f>TEXT(salestable[[#This Row],[Order Date]],"MMMM")</f>
        <v>September</v>
      </c>
      <c r="Z1804" t="str">
        <f>"Q"&amp;ROUNDUP(MONTH(salestable[[#This Row],[Order Date]])/3,0)</f>
        <v>Q3</v>
      </c>
      <c r="AA1804" t="str">
        <f>TEXT(salestable[[#This Row],[Order Date]], "ddd")</f>
        <v>Fri</v>
      </c>
    </row>
    <row r="1805" spans="1:27"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s="3">
        <v>7</v>
      </c>
      <c r="T1805" s="4">
        <v>0.2</v>
      </c>
      <c r="U1805" s="3">
        <v>-1049.3406</v>
      </c>
      <c r="V1805" s="2">
        <f>salestable[[#This Row],[Sales]] * (1 - salestable[[#This Row],[Discount]])</f>
        <v>3730.9888000000001</v>
      </c>
      <c r="W1805" s="2">
        <f>salestable[[#This Row],[Sales]] * salestable[[#This Row],[Discount]]</f>
        <v>932.74720000000002</v>
      </c>
      <c r="X1805">
        <f>YEAR(salestable[[#This Row],[Order Date]])</f>
        <v>2017</v>
      </c>
      <c r="Y1805" t="str">
        <f>TEXT(salestable[[#This Row],[Order Date]],"MMMM")</f>
        <v>September</v>
      </c>
      <c r="Z1805" t="str">
        <f>"Q"&amp;ROUNDUP(MONTH(salestable[[#This Row],[Order Date]])/3,0)</f>
        <v>Q3</v>
      </c>
      <c r="AA1805" t="str">
        <f>TEXT(salestable[[#This Row],[Order Date]], "ddd")</f>
        <v>Fri</v>
      </c>
    </row>
    <row r="1806" spans="1:27"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s="3">
        <v>2</v>
      </c>
      <c r="T1806" s="4">
        <v>0.2</v>
      </c>
      <c r="U1806" s="3">
        <v>22.9954</v>
      </c>
      <c r="V1806" s="2">
        <f>salestable[[#This Row],[Sales]] * (1 - salestable[[#This Row],[Discount]])</f>
        <v>63.987200000000001</v>
      </c>
      <c r="W1806" s="2">
        <f>salestable[[#This Row],[Sales]] * salestable[[#This Row],[Discount]]</f>
        <v>15.9968</v>
      </c>
      <c r="X1806">
        <f>YEAR(salestable[[#This Row],[Order Date]])</f>
        <v>2017</v>
      </c>
      <c r="Y1806" t="str">
        <f>TEXT(salestable[[#This Row],[Order Date]],"MMMM")</f>
        <v>September</v>
      </c>
      <c r="Z1806" t="str">
        <f>"Q"&amp;ROUNDUP(MONTH(salestable[[#This Row],[Order Date]])/3,0)</f>
        <v>Q3</v>
      </c>
      <c r="AA1806" t="str">
        <f>TEXT(salestable[[#This Row],[Order Date]], "ddd")</f>
        <v>Fri</v>
      </c>
    </row>
    <row r="1807" spans="1:27"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s="3">
        <v>7</v>
      </c>
      <c r="T1807" s="4">
        <v>0.2</v>
      </c>
      <c r="U1807" s="3">
        <v>257.59440000000001</v>
      </c>
      <c r="V1807" s="2">
        <f>salestable[[#This Row],[Sales]] * (1 - salestable[[#This Row],[Discount]])</f>
        <v>2060.7552000000001</v>
      </c>
      <c r="W1807" s="2">
        <f>salestable[[#This Row],[Sales]] * salestable[[#This Row],[Discount]]</f>
        <v>515.18880000000001</v>
      </c>
      <c r="X1807">
        <f>YEAR(salestable[[#This Row],[Order Date]])</f>
        <v>2016</v>
      </c>
      <c r="Y1807" t="str">
        <f>TEXT(salestable[[#This Row],[Order Date]],"MMMM")</f>
        <v>December</v>
      </c>
      <c r="Z1807" t="str">
        <f>"Q"&amp;ROUNDUP(MONTH(salestable[[#This Row],[Order Date]])/3,0)</f>
        <v>Q4</v>
      </c>
      <c r="AA1807" t="str">
        <f>TEXT(salestable[[#This Row],[Order Date]], "ddd")</f>
        <v>Sun</v>
      </c>
    </row>
    <row r="1808" spans="1:27"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s="3">
        <v>7</v>
      </c>
      <c r="T1808" s="4">
        <v>0</v>
      </c>
      <c r="U1808" s="3">
        <v>21.7728</v>
      </c>
      <c r="V1808" s="2">
        <f>salestable[[#This Row],[Sales]] * (1 - salestable[[#This Row],[Discount]])</f>
        <v>45.36</v>
      </c>
      <c r="W1808" s="2">
        <f>salestable[[#This Row],[Sales]] * salestable[[#This Row],[Discount]]</f>
        <v>0</v>
      </c>
      <c r="X1808">
        <f>YEAR(salestable[[#This Row],[Order Date]])</f>
        <v>2016</v>
      </c>
      <c r="Y1808" t="str">
        <f>TEXT(salestable[[#This Row],[Order Date]],"MMMM")</f>
        <v>December</v>
      </c>
      <c r="Z1808" t="str">
        <f>"Q"&amp;ROUNDUP(MONTH(salestable[[#This Row],[Order Date]])/3,0)</f>
        <v>Q4</v>
      </c>
      <c r="AA1808" t="str">
        <f>TEXT(salestable[[#This Row],[Order Date]], "ddd")</f>
        <v>Sun</v>
      </c>
    </row>
    <row r="1809" spans="1:27"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s="3">
        <v>7</v>
      </c>
      <c r="T1809" s="4">
        <v>0</v>
      </c>
      <c r="U1809" s="3">
        <v>76.272000000000006</v>
      </c>
      <c r="V1809" s="2">
        <f>salestable[[#This Row],[Sales]] * (1 - salestable[[#This Row],[Discount]])</f>
        <v>254.24</v>
      </c>
      <c r="W1809" s="2">
        <f>salestable[[#This Row],[Sales]] * salestable[[#This Row],[Discount]]</f>
        <v>0</v>
      </c>
      <c r="X1809">
        <f>YEAR(salestable[[#This Row],[Order Date]])</f>
        <v>2016</v>
      </c>
      <c r="Y1809" t="str">
        <f>TEXT(salestable[[#This Row],[Order Date]],"MMMM")</f>
        <v>December</v>
      </c>
      <c r="Z1809" t="str">
        <f>"Q"&amp;ROUNDUP(MONTH(salestable[[#This Row],[Order Date]])/3,0)</f>
        <v>Q4</v>
      </c>
      <c r="AA1809" t="str">
        <f>TEXT(salestable[[#This Row],[Order Date]], "ddd")</f>
        <v>Sun</v>
      </c>
    </row>
    <row r="1810" spans="1:27"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s="3">
        <v>7</v>
      </c>
      <c r="T1810" s="4">
        <v>0</v>
      </c>
      <c r="U1810" s="3">
        <v>0.69930000000000003</v>
      </c>
      <c r="V1810" s="2">
        <f>salestable[[#This Row],[Sales]] * (1 - salestable[[#This Row],[Discount]])</f>
        <v>69.930000000000007</v>
      </c>
      <c r="W1810" s="2">
        <f>salestable[[#This Row],[Sales]] * salestable[[#This Row],[Discount]]</f>
        <v>0</v>
      </c>
      <c r="X1810">
        <f>YEAR(salestable[[#This Row],[Order Date]])</f>
        <v>2016</v>
      </c>
      <c r="Y1810" t="str">
        <f>TEXT(salestable[[#This Row],[Order Date]],"MMMM")</f>
        <v>February</v>
      </c>
      <c r="Z1810" t="str">
        <f>"Q"&amp;ROUNDUP(MONTH(salestable[[#This Row],[Order Date]])/3,0)</f>
        <v>Q1</v>
      </c>
      <c r="AA1810" t="str">
        <f>TEXT(salestable[[#This Row],[Order Date]], "ddd")</f>
        <v>Thu</v>
      </c>
    </row>
    <row r="1811" spans="1:27"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s="3">
        <v>7</v>
      </c>
      <c r="T1811" s="4">
        <v>0.6</v>
      </c>
      <c r="U1811" s="3">
        <v>-12.117000000000001</v>
      </c>
      <c r="V1811" s="2">
        <f>salestable[[#This Row],[Sales]] * (1 - salestable[[#This Row],[Discount]])</f>
        <v>6.4623999999999997</v>
      </c>
      <c r="W1811" s="2">
        <f>salestable[[#This Row],[Sales]] * salestable[[#This Row],[Discount]]</f>
        <v>9.6935999999999982</v>
      </c>
      <c r="X1811">
        <f>YEAR(salestable[[#This Row],[Order Date]])</f>
        <v>2016</v>
      </c>
      <c r="Y1811" t="str">
        <f>TEXT(salestable[[#This Row],[Order Date]],"MMMM")</f>
        <v>October</v>
      </c>
      <c r="Z1811" t="str">
        <f>"Q"&amp;ROUNDUP(MONTH(salestable[[#This Row],[Order Date]])/3,0)</f>
        <v>Q4</v>
      </c>
      <c r="AA1811" t="str">
        <f>TEXT(salestable[[#This Row],[Order Date]], "ddd")</f>
        <v>Sun</v>
      </c>
    </row>
    <row r="1812" spans="1:27"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s="3">
        <v>3</v>
      </c>
      <c r="T1812" s="4">
        <v>0.2</v>
      </c>
      <c r="U1812" s="3">
        <v>17.815200000000001</v>
      </c>
      <c r="V1812" s="2">
        <f>salestable[[#This Row],[Sales]] * (1 - salestable[[#This Row],[Discount]])</f>
        <v>43.852800000000002</v>
      </c>
      <c r="W1812" s="2">
        <f>salestable[[#This Row],[Sales]] * salestable[[#This Row],[Discount]]</f>
        <v>10.963200000000001</v>
      </c>
      <c r="X1812">
        <f>YEAR(salestable[[#This Row],[Order Date]])</f>
        <v>2016</v>
      </c>
      <c r="Y1812" t="str">
        <f>TEXT(salestable[[#This Row],[Order Date]],"MMMM")</f>
        <v>October</v>
      </c>
      <c r="Z1812" t="str">
        <f>"Q"&amp;ROUNDUP(MONTH(salestable[[#This Row],[Order Date]])/3,0)</f>
        <v>Q4</v>
      </c>
      <c r="AA1812" t="str">
        <f>TEXT(salestable[[#This Row],[Order Date]], "ddd")</f>
        <v>Sun</v>
      </c>
    </row>
    <row r="1813" spans="1:27"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s="3">
        <v>7</v>
      </c>
      <c r="T1813" s="4">
        <v>0</v>
      </c>
      <c r="U1813" s="3">
        <v>245.02099999999999</v>
      </c>
      <c r="V1813" s="2">
        <f>salestable[[#This Row],[Sales]] * (1 - salestable[[#This Row],[Discount]])</f>
        <v>1441.3</v>
      </c>
      <c r="W1813" s="2">
        <f>salestable[[#This Row],[Sales]] * salestable[[#This Row],[Discount]]</f>
        <v>0</v>
      </c>
      <c r="X1813">
        <f>YEAR(salestable[[#This Row],[Order Date]])</f>
        <v>2014</v>
      </c>
      <c r="Y1813" t="str">
        <f>TEXT(salestable[[#This Row],[Order Date]],"MMMM")</f>
        <v>June</v>
      </c>
      <c r="Z1813" t="str">
        <f>"Q"&amp;ROUNDUP(MONTH(salestable[[#This Row],[Order Date]])/3,0)</f>
        <v>Q2</v>
      </c>
      <c r="AA1813" t="str">
        <f>TEXT(salestable[[#This Row],[Order Date]], "ddd")</f>
        <v>Mon</v>
      </c>
    </row>
    <row r="1814" spans="1:27"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s="3">
        <v>5</v>
      </c>
      <c r="T1814" s="4">
        <v>0.2</v>
      </c>
      <c r="U1814" s="3">
        <v>28.13</v>
      </c>
      <c r="V1814" s="2">
        <f>salestable[[#This Row],[Sales]] * (1 - salestable[[#This Row],[Discount]])</f>
        <v>62.08</v>
      </c>
      <c r="W1814" s="2">
        <f>salestable[[#This Row],[Sales]] * salestable[[#This Row],[Discount]]</f>
        <v>15.52</v>
      </c>
      <c r="X1814">
        <f>YEAR(salestable[[#This Row],[Order Date]])</f>
        <v>2017</v>
      </c>
      <c r="Y1814" t="str">
        <f>TEXT(salestable[[#This Row],[Order Date]],"MMMM")</f>
        <v>November</v>
      </c>
      <c r="Z1814" t="str">
        <f>"Q"&amp;ROUNDUP(MONTH(salestable[[#This Row],[Order Date]])/3,0)</f>
        <v>Q4</v>
      </c>
      <c r="AA1814" t="str">
        <f>TEXT(salestable[[#This Row],[Order Date]], "ddd")</f>
        <v>Mon</v>
      </c>
    </row>
    <row r="1815" spans="1:27"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s="3">
        <v>2</v>
      </c>
      <c r="T1815" s="4">
        <v>0.2</v>
      </c>
      <c r="U1815" s="3">
        <v>1.5713999999999999</v>
      </c>
      <c r="V1815" s="2">
        <f>salestable[[#This Row],[Sales]] * (1 - salestable[[#This Row],[Discount]])</f>
        <v>3.7248000000000001</v>
      </c>
      <c r="W1815" s="2">
        <f>salestable[[#This Row],[Sales]] * salestable[[#This Row],[Discount]]</f>
        <v>0.93120000000000003</v>
      </c>
      <c r="X1815">
        <f>YEAR(salestable[[#This Row],[Order Date]])</f>
        <v>2017</v>
      </c>
      <c r="Y1815" t="str">
        <f>TEXT(salestable[[#This Row],[Order Date]],"MMMM")</f>
        <v>November</v>
      </c>
      <c r="Z1815" t="str">
        <f>"Q"&amp;ROUNDUP(MONTH(salestable[[#This Row],[Order Date]])/3,0)</f>
        <v>Q4</v>
      </c>
      <c r="AA1815" t="str">
        <f>TEXT(salestable[[#This Row],[Order Date]], "ddd")</f>
        <v>Mon</v>
      </c>
    </row>
    <row r="1816" spans="1:27"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s="3">
        <v>3</v>
      </c>
      <c r="T1816" s="4">
        <v>0.2</v>
      </c>
      <c r="U1816" s="3">
        <v>-8.5068000000000001</v>
      </c>
      <c r="V1816" s="2">
        <f>salestable[[#This Row],[Sales]] * (1 - salestable[[#This Row],[Discount]])</f>
        <v>136.1088</v>
      </c>
      <c r="W1816" s="2">
        <f>salestable[[#This Row],[Sales]] * salestable[[#This Row],[Discount]]</f>
        <v>34.027200000000001</v>
      </c>
      <c r="X1816">
        <f>YEAR(salestable[[#This Row],[Order Date]])</f>
        <v>2015</v>
      </c>
      <c r="Y1816" t="str">
        <f>TEXT(salestable[[#This Row],[Order Date]],"MMMM")</f>
        <v>September</v>
      </c>
      <c r="Z1816" t="str">
        <f>"Q"&amp;ROUNDUP(MONTH(salestable[[#This Row],[Order Date]])/3,0)</f>
        <v>Q3</v>
      </c>
      <c r="AA1816" t="str">
        <f>TEXT(salestable[[#This Row],[Order Date]], "ddd")</f>
        <v>Mon</v>
      </c>
    </row>
    <row r="1817" spans="1:27"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s="3">
        <v>2</v>
      </c>
      <c r="T1817" s="4">
        <v>0</v>
      </c>
      <c r="U1817" s="3">
        <v>3.4685999999999999</v>
      </c>
      <c r="V1817" s="2">
        <f>salestable[[#This Row],[Sales]] * (1 - salestable[[#This Row],[Discount]])</f>
        <v>7.38</v>
      </c>
      <c r="W1817" s="2">
        <f>salestable[[#This Row],[Sales]] * salestable[[#This Row],[Discount]]</f>
        <v>0</v>
      </c>
      <c r="X1817">
        <f>YEAR(salestable[[#This Row],[Order Date]])</f>
        <v>2015</v>
      </c>
      <c r="Y1817" t="str">
        <f>TEXT(salestable[[#This Row],[Order Date]],"MMMM")</f>
        <v>June</v>
      </c>
      <c r="Z1817" t="str">
        <f>"Q"&amp;ROUNDUP(MONTH(salestable[[#This Row],[Order Date]])/3,0)</f>
        <v>Q2</v>
      </c>
      <c r="AA1817" t="str">
        <f>TEXT(salestable[[#This Row],[Order Date]], "ddd")</f>
        <v>Thu</v>
      </c>
    </row>
    <row r="1818" spans="1:27"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s="3">
        <v>2</v>
      </c>
      <c r="T1818" s="4">
        <v>0</v>
      </c>
      <c r="U1818" s="3">
        <v>3.0558000000000001</v>
      </c>
      <c r="V1818" s="2">
        <f>salestable[[#This Row],[Sales]] * (1 - salestable[[#This Row],[Discount]])</f>
        <v>9.26</v>
      </c>
      <c r="W1818" s="2">
        <f>salestable[[#This Row],[Sales]] * salestable[[#This Row],[Discount]]</f>
        <v>0</v>
      </c>
      <c r="X1818">
        <f>YEAR(salestable[[#This Row],[Order Date]])</f>
        <v>2015</v>
      </c>
      <c r="Y1818" t="str">
        <f>TEXT(salestable[[#This Row],[Order Date]],"MMMM")</f>
        <v>June</v>
      </c>
      <c r="Z1818" t="str">
        <f>"Q"&amp;ROUNDUP(MONTH(salestable[[#This Row],[Order Date]])/3,0)</f>
        <v>Q2</v>
      </c>
      <c r="AA1818" t="str">
        <f>TEXT(salestable[[#This Row],[Order Date]], "ddd")</f>
        <v>Thu</v>
      </c>
    </row>
    <row r="1819" spans="1:27"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s="3">
        <v>2</v>
      </c>
      <c r="T1819" s="4">
        <v>0</v>
      </c>
      <c r="U1819" s="3">
        <v>4.5815999999999999</v>
      </c>
      <c r="V1819" s="2">
        <f>salestable[[#This Row],[Sales]] * (1 - salestable[[#This Row],[Discount]])</f>
        <v>9.9600000000000009</v>
      </c>
      <c r="W1819" s="2">
        <f>salestable[[#This Row],[Sales]] * salestable[[#This Row],[Discount]]</f>
        <v>0</v>
      </c>
      <c r="X1819">
        <f>YEAR(salestable[[#This Row],[Order Date]])</f>
        <v>2015</v>
      </c>
      <c r="Y1819" t="str">
        <f>TEXT(salestable[[#This Row],[Order Date]],"MMMM")</f>
        <v>December</v>
      </c>
      <c r="Z1819" t="str">
        <f>"Q"&amp;ROUNDUP(MONTH(salestable[[#This Row],[Order Date]])/3,0)</f>
        <v>Q4</v>
      </c>
      <c r="AA1819" t="str">
        <f>TEXT(salestable[[#This Row],[Order Date]], "ddd")</f>
        <v>Sun</v>
      </c>
    </row>
    <row r="1820" spans="1:27"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s="3">
        <v>2</v>
      </c>
      <c r="T1820" s="4">
        <v>0.8</v>
      </c>
      <c r="U1820" s="3">
        <v>-166.32</v>
      </c>
      <c r="V1820" s="2">
        <f>salestable[[#This Row],[Sales]] * (1 - salestable[[#This Row],[Discount]])</f>
        <v>15.119999999999996</v>
      </c>
      <c r="W1820" s="2">
        <f>salestable[[#This Row],[Sales]] * salestable[[#This Row],[Discount]]</f>
        <v>60.48</v>
      </c>
      <c r="X1820">
        <f>YEAR(salestable[[#This Row],[Order Date]])</f>
        <v>2014</v>
      </c>
      <c r="Y1820" t="str">
        <f>TEXT(salestable[[#This Row],[Order Date]],"MMMM")</f>
        <v>May</v>
      </c>
      <c r="Z1820" t="str">
        <f>"Q"&amp;ROUNDUP(MONTH(salestable[[#This Row],[Order Date]])/3,0)</f>
        <v>Q2</v>
      </c>
      <c r="AA1820" t="str">
        <f>TEXT(salestable[[#This Row],[Order Date]], "ddd")</f>
        <v>Sun</v>
      </c>
    </row>
    <row r="1821" spans="1:27"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s="3">
        <v>2</v>
      </c>
      <c r="T1821" s="4">
        <v>0.6</v>
      </c>
      <c r="U1821" s="3">
        <v>-24.189</v>
      </c>
      <c r="V1821" s="2">
        <f>salestable[[#This Row],[Sales]] * (1 - salestable[[#This Row],[Discount]])</f>
        <v>11.728000000000002</v>
      </c>
      <c r="W1821" s="2">
        <f>salestable[[#This Row],[Sales]] * salestable[[#This Row],[Discount]]</f>
        <v>17.591999999999999</v>
      </c>
      <c r="X1821">
        <f>YEAR(salestable[[#This Row],[Order Date]])</f>
        <v>2014</v>
      </c>
      <c r="Y1821" t="str">
        <f>TEXT(salestable[[#This Row],[Order Date]],"MMMM")</f>
        <v>May</v>
      </c>
      <c r="Z1821" t="str">
        <f>"Q"&amp;ROUNDUP(MONTH(salestable[[#This Row],[Order Date]])/3,0)</f>
        <v>Q2</v>
      </c>
      <c r="AA1821" t="str">
        <f>TEXT(salestable[[#This Row],[Order Date]], "ddd")</f>
        <v>Sun</v>
      </c>
    </row>
    <row r="1822" spans="1:27"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s="3">
        <v>6</v>
      </c>
      <c r="T1822" s="4">
        <v>0.8</v>
      </c>
      <c r="U1822" s="3">
        <v>-225.55680000000001</v>
      </c>
      <c r="V1822" s="2">
        <f>salestable[[#This Row],[Sales]] * (1 - salestable[[#This Row],[Discount]])</f>
        <v>18.412799999999994</v>
      </c>
      <c r="W1822" s="2">
        <f>salestable[[#This Row],[Sales]] * salestable[[#This Row],[Discount]]</f>
        <v>73.651200000000003</v>
      </c>
      <c r="X1822">
        <f>YEAR(salestable[[#This Row],[Order Date]])</f>
        <v>2016</v>
      </c>
      <c r="Y1822" t="str">
        <f>TEXT(salestable[[#This Row],[Order Date]],"MMMM")</f>
        <v>February</v>
      </c>
      <c r="Z1822" t="str">
        <f>"Q"&amp;ROUNDUP(MONTH(salestable[[#This Row],[Order Date]])/3,0)</f>
        <v>Q1</v>
      </c>
      <c r="AA1822" t="str">
        <f>TEXT(salestable[[#This Row],[Order Date]], "ddd")</f>
        <v>Tue</v>
      </c>
    </row>
    <row r="1823" spans="1:27"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s="3">
        <v>4</v>
      </c>
      <c r="T1823" s="4">
        <v>0.2</v>
      </c>
      <c r="U1823" s="3">
        <v>1.8311999999999999</v>
      </c>
      <c r="V1823" s="2">
        <f>salestable[[#This Row],[Sales]] * (1 - salestable[[#This Row],[Discount]])</f>
        <v>5.5808</v>
      </c>
      <c r="W1823" s="2">
        <f>salestable[[#This Row],[Sales]] * salestable[[#This Row],[Discount]]</f>
        <v>1.3952</v>
      </c>
      <c r="X1823">
        <f>YEAR(salestable[[#This Row],[Order Date]])</f>
        <v>2016</v>
      </c>
      <c r="Y1823" t="str">
        <f>TEXT(salestable[[#This Row],[Order Date]],"MMMM")</f>
        <v>February</v>
      </c>
      <c r="Z1823" t="str">
        <f>"Q"&amp;ROUNDUP(MONTH(salestable[[#This Row],[Order Date]])/3,0)</f>
        <v>Q1</v>
      </c>
      <c r="AA1823" t="str">
        <f>TEXT(salestable[[#This Row],[Order Date]], "ddd")</f>
        <v>Tue</v>
      </c>
    </row>
    <row r="1824" spans="1:27"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s="3">
        <v>3</v>
      </c>
      <c r="T1824" s="4">
        <v>0.3</v>
      </c>
      <c r="U1824" s="3">
        <v>-2.6981999999999999</v>
      </c>
      <c r="V1824" s="2">
        <f>salestable[[#This Row],[Sales]] * (1 - salestable[[#This Row],[Discount]])</f>
        <v>44.070599999999999</v>
      </c>
      <c r="W1824" s="2">
        <f>salestable[[#This Row],[Sales]] * salestable[[#This Row],[Discount]]</f>
        <v>18.8874</v>
      </c>
      <c r="X1824">
        <f>YEAR(salestable[[#This Row],[Order Date]])</f>
        <v>2016</v>
      </c>
      <c r="Y1824" t="str">
        <f>TEXT(salestable[[#This Row],[Order Date]],"MMMM")</f>
        <v>February</v>
      </c>
      <c r="Z1824" t="str">
        <f>"Q"&amp;ROUNDUP(MONTH(salestable[[#This Row],[Order Date]])/3,0)</f>
        <v>Q1</v>
      </c>
      <c r="AA1824" t="str">
        <f>TEXT(salestable[[#This Row],[Order Date]], "ddd")</f>
        <v>Tue</v>
      </c>
    </row>
    <row r="1825" spans="1:27"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s="3">
        <v>1</v>
      </c>
      <c r="T1825" s="4">
        <v>0.2</v>
      </c>
      <c r="U1825" s="3">
        <v>1.8144</v>
      </c>
      <c r="V1825" s="2">
        <f>salestable[[#This Row],[Sales]] * (1 - salestable[[#This Row],[Discount]])</f>
        <v>4.1472000000000007</v>
      </c>
      <c r="W1825" s="2">
        <f>salestable[[#This Row],[Sales]] * salestable[[#This Row],[Discount]]</f>
        <v>1.0368000000000002</v>
      </c>
      <c r="X1825">
        <f>YEAR(salestable[[#This Row],[Order Date]])</f>
        <v>2016</v>
      </c>
      <c r="Y1825" t="str">
        <f>TEXT(salestable[[#This Row],[Order Date]],"MMMM")</f>
        <v>February</v>
      </c>
      <c r="Z1825" t="str">
        <f>"Q"&amp;ROUNDUP(MONTH(salestable[[#This Row],[Order Date]])/3,0)</f>
        <v>Q1</v>
      </c>
      <c r="AA1825" t="str">
        <f>TEXT(salestable[[#This Row],[Order Date]], "ddd")</f>
        <v>Tue</v>
      </c>
    </row>
    <row r="1826" spans="1:27"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s="3">
        <v>10</v>
      </c>
      <c r="T1826" s="4">
        <v>0.7</v>
      </c>
      <c r="U1826" s="3">
        <v>-25.056000000000001</v>
      </c>
      <c r="V1826" s="2">
        <f>salestable[[#This Row],[Sales]] * (1 - salestable[[#This Row],[Discount]])</f>
        <v>9.3960000000000008</v>
      </c>
      <c r="W1826" s="2">
        <f>salestable[[#This Row],[Sales]] * salestable[[#This Row],[Discount]]</f>
        <v>21.923999999999999</v>
      </c>
      <c r="X1826">
        <f>YEAR(salestable[[#This Row],[Order Date]])</f>
        <v>2016</v>
      </c>
      <c r="Y1826" t="str">
        <f>TEXT(salestable[[#This Row],[Order Date]],"MMMM")</f>
        <v>December</v>
      </c>
      <c r="Z1826" t="str">
        <f>"Q"&amp;ROUNDUP(MONTH(salestable[[#This Row],[Order Date]])/3,0)</f>
        <v>Q4</v>
      </c>
      <c r="AA1826" t="str">
        <f>TEXT(salestable[[#This Row],[Order Date]], "ddd")</f>
        <v>Thu</v>
      </c>
    </row>
    <row r="1827" spans="1:27"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s="3">
        <v>4</v>
      </c>
      <c r="T1827" s="4">
        <v>0.2</v>
      </c>
      <c r="U1827" s="3">
        <v>3.1080000000000001</v>
      </c>
      <c r="V1827" s="2">
        <f>salestable[[#This Row],[Sales]] * (1 - salestable[[#This Row],[Discount]])</f>
        <v>9.4719999999999995</v>
      </c>
      <c r="W1827" s="2">
        <f>salestable[[#This Row],[Sales]] * salestable[[#This Row],[Discount]]</f>
        <v>2.3679999999999999</v>
      </c>
      <c r="X1827">
        <f>YEAR(salestable[[#This Row],[Order Date]])</f>
        <v>2016</v>
      </c>
      <c r="Y1827" t="str">
        <f>TEXT(salestable[[#This Row],[Order Date]],"MMMM")</f>
        <v>December</v>
      </c>
      <c r="Z1827" t="str">
        <f>"Q"&amp;ROUNDUP(MONTH(salestable[[#This Row],[Order Date]])/3,0)</f>
        <v>Q4</v>
      </c>
      <c r="AA1827" t="str">
        <f>TEXT(salestable[[#This Row],[Order Date]], "ddd")</f>
        <v>Thu</v>
      </c>
    </row>
    <row r="1828" spans="1:27"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s="3">
        <v>1</v>
      </c>
      <c r="T1828" s="4">
        <v>0.2</v>
      </c>
      <c r="U1828" s="3">
        <v>4.8415999999999997</v>
      </c>
      <c r="V1828" s="2">
        <f>salestable[[#This Row],[Sales]] * (1 - salestable[[#This Row],[Discount]])</f>
        <v>18.2272</v>
      </c>
      <c r="W1828" s="2">
        <f>salestable[[#This Row],[Sales]] * salestable[[#This Row],[Discount]]</f>
        <v>4.5568</v>
      </c>
      <c r="X1828">
        <f>YEAR(salestable[[#This Row],[Order Date]])</f>
        <v>2016</v>
      </c>
      <c r="Y1828" t="str">
        <f>TEXT(salestable[[#This Row],[Order Date]],"MMMM")</f>
        <v>December</v>
      </c>
      <c r="Z1828" t="str">
        <f>"Q"&amp;ROUNDUP(MONTH(salestable[[#This Row],[Order Date]])/3,0)</f>
        <v>Q4</v>
      </c>
      <c r="AA1828" t="str">
        <f>TEXT(salestable[[#This Row],[Order Date]], "ddd")</f>
        <v>Thu</v>
      </c>
    </row>
    <row r="1829" spans="1:27"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s="3">
        <v>3</v>
      </c>
      <c r="T1829" s="4">
        <v>0.2</v>
      </c>
      <c r="U1829" s="3">
        <v>126.8973</v>
      </c>
      <c r="V1829" s="2">
        <f>salestable[[#This Row],[Sales]] * (1 - salestable[[#This Row],[Discount]])</f>
        <v>902.38080000000014</v>
      </c>
      <c r="W1829" s="2">
        <f>salestable[[#This Row],[Sales]] * salestable[[#This Row],[Discount]]</f>
        <v>225.59520000000003</v>
      </c>
      <c r="X1829">
        <f>YEAR(salestable[[#This Row],[Order Date]])</f>
        <v>2016</v>
      </c>
      <c r="Y1829" t="str">
        <f>TEXT(salestable[[#This Row],[Order Date]],"MMMM")</f>
        <v>February</v>
      </c>
      <c r="Z1829" t="str">
        <f>"Q"&amp;ROUNDUP(MONTH(salestable[[#This Row],[Order Date]])/3,0)</f>
        <v>Q1</v>
      </c>
      <c r="AA1829" t="str">
        <f>TEXT(salestable[[#This Row],[Order Date]], "ddd")</f>
        <v>Mon</v>
      </c>
    </row>
    <row r="1830" spans="1:27"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s="3">
        <v>6</v>
      </c>
      <c r="T1830" s="4">
        <v>0</v>
      </c>
      <c r="U1830" s="3">
        <v>18.662400000000002</v>
      </c>
      <c r="V1830" s="2">
        <f>salestable[[#This Row],[Sales]] * (1 - salestable[[#This Row],[Discount]])</f>
        <v>38.880000000000003</v>
      </c>
      <c r="W1830" s="2">
        <f>salestable[[#This Row],[Sales]] * salestable[[#This Row],[Discount]]</f>
        <v>0</v>
      </c>
      <c r="X1830">
        <f>YEAR(salestable[[#This Row],[Order Date]])</f>
        <v>2015</v>
      </c>
      <c r="Y1830" t="str">
        <f>TEXT(salestable[[#This Row],[Order Date]],"MMMM")</f>
        <v>July</v>
      </c>
      <c r="Z1830" t="str">
        <f>"Q"&amp;ROUNDUP(MONTH(salestable[[#This Row],[Order Date]])/3,0)</f>
        <v>Q3</v>
      </c>
      <c r="AA1830" t="str">
        <f>TEXT(salestable[[#This Row],[Order Date]], "ddd")</f>
        <v>Mon</v>
      </c>
    </row>
    <row r="1831" spans="1:27"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s="3">
        <v>2</v>
      </c>
      <c r="T1831" s="4">
        <v>0.4</v>
      </c>
      <c r="U1831" s="3">
        <v>-168.95580000000001</v>
      </c>
      <c r="V1831" s="2">
        <f>salestable[[#This Row],[Sales]] * (1 - salestable[[#This Row],[Discount]])</f>
        <v>467.87760000000003</v>
      </c>
      <c r="W1831" s="2">
        <f>salestable[[#This Row],[Sales]] * salestable[[#This Row],[Discount]]</f>
        <v>311.91840000000002</v>
      </c>
      <c r="X1831">
        <f>YEAR(salestable[[#This Row],[Order Date]])</f>
        <v>2014</v>
      </c>
      <c r="Y1831" t="str">
        <f>TEXT(salestable[[#This Row],[Order Date]],"MMMM")</f>
        <v>May</v>
      </c>
      <c r="Z1831" t="str">
        <f>"Q"&amp;ROUNDUP(MONTH(salestable[[#This Row],[Order Date]])/3,0)</f>
        <v>Q2</v>
      </c>
      <c r="AA1831" t="str">
        <f>TEXT(salestable[[#This Row],[Order Date]], "ddd")</f>
        <v>Sun</v>
      </c>
    </row>
    <row r="1832" spans="1:27"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s="3">
        <v>8</v>
      </c>
      <c r="T1832" s="4">
        <v>0</v>
      </c>
      <c r="U1832" s="3">
        <v>374.37920000000003</v>
      </c>
      <c r="V1832" s="2">
        <f>salestable[[#This Row],[Sales]] * (1 - salestable[[#This Row],[Discount]])</f>
        <v>1439.92</v>
      </c>
      <c r="W1832" s="2">
        <f>salestable[[#This Row],[Sales]] * salestable[[#This Row],[Discount]]</f>
        <v>0</v>
      </c>
      <c r="X1832">
        <f>YEAR(salestable[[#This Row],[Order Date]])</f>
        <v>2017</v>
      </c>
      <c r="Y1832" t="str">
        <f>TEXT(salestable[[#This Row],[Order Date]],"MMMM")</f>
        <v>October</v>
      </c>
      <c r="Z1832" t="str">
        <f>"Q"&amp;ROUNDUP(MONTH(salestable[[#This Row],[Order Date]])/3,0)</f>
        <v>Q4</v>
      </c>
      <c r="AA1832" t="str">
        <f>TEXT(salestable[[#This Row],[Order Date]], "ddd")</f>
        <v>Sat</v>
      </c>
    </row>
    <row r="1833" spans="1:27"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s="3">
        <v>1</v>
      </c>
      <c r="T1833" s="4">
        <v>0</v>
      </c>
      <c r="U1833" s="3">
        <v>62.906399999999998</v>
      </c>
      <c r="V1833" s="2">
        <f>salestable[[#This Row],[Sales]] * (1 - salestable[[#This Row],[Discount]])</f>
        <v>262.11</v>
      </c>
      <c r="W1833" s="2">
        <f>salestable[[#This Row],[Sales]] * salestable[[#This Row],[Discount]]</f>
        <v>0</v>
      </c>
      <c r="X1833">
        <f>YEAR(salestable[[#This Row],[Order Date]])</f>
        <v>2017</v>
      </c>
      <c r="Y1833" t="str">
        <f>TEXT(salestable[[#This Row],[Order Date]],"MMMM")</f>
        <v>October</v>
      </c>
      <c r="Z1833" t="str">
        <f>"Q"&amp;ROUNDUP(MONTH(salestable[[#This Row],[Order Date]])/3,0)</f>
        <v>Q4</v>
      </c>
      <c r="AA1833" t="str">
        <f>TEXT(salestable[[#This Row],[Order Date]], "ddd")</f>
        <v>Sat</v>
      </c>
    </row>
    <row r="1834" spans="1:27"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s="3">
        <v>3</v>
      </c>
      <c r="T1834" s="4">
        <v>0.2</v>
      </c>
      <c r="U1834" s="3">
        <v>25.875</v>
      </c>
      <c r="V1834" s="2">
        <f>salestable[[#This Row],[Sales]] * (1 - salestable[[#This Row],[Discount]])</f>
        <v>165.60000000000002</v>
      </c>
      <c r="W1834" s="2">
        <f>salestable[[#This Row],[Sales]] * salestable[[#This Row],[Discount]]</f>
        <v>41.400000000000006</v>
      </c>
      <c r="X1834">
        <f>YEAR(salestable[[#This Row],[Order Date]])</f>
        <v>2015</v>
      </c>
      <c r="Y1834" t="str">
        <f>TEXT(salestable[[#This Row],[Order Date]],"MMMM")</f>
        <v>November</v>
      </c>
      <c r="Z1834" t="str">
        <f>"Q"&amp;ROUNDUP(MONTH(salestable[[#This Row],[Order Date]])/3,0)</f>
        <v>Q4</v>
      </c>
      <c r="AA1834" t="str">
        <f>TEXT(salestable[[#This Row],[Order Date]], "ddd")</f>
        <v>Thu</v>
      </c>
    </row>
    <row r="1835" spans="1:27"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s="3">
        <v>3</v>
      </c>
      <c r="T1835" s="4">
        <v>0.4</v>
      </c>
      <c r="U1835" s="3">
        <v>-263.99669999999998</v>
      </c>
      <c r="V1835" s="2">
        <f>salestable[[#This Row],[Sales]] * (1 - salestable[[#This Row],[Discount]])</f>
        <v>863.98919999999998</v>
      </c>
      <c r="W1835" s="2">
        <f>salestable[[#This Row],[Sales]] * salestable[[#This Row],[Discount]]</f>
        <v>575.99279999999999</v>
      </c>
      <c r="X1835">
        <f>YEAR(salestable[[#This Row],[Order Date]])</f>
        <v>2017</v>
      </c>
      <c r="Y1835" t="str">
        <f>TEXT(salestable[[#This Row],[Order Date]],"MMMM")</f>
        <v>August</v>
      </c>
      <c r="Z1835" t="str">
        <f>"Q"&amp;ROUNDUP(MONTH(salestable[[#This Row],[Order Date]])/3,0)</f>
        <v>Q3</v>
      </c>
      <c r="AA1835" t="str">
        <f>TEXT(salestable[[#This Row],[Order Date]], "ddd")</f>
        <v>Tue</v>
      </c>
    </row>
    <row r="1836" spans="1:27"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s="3">
        <v>7</v>
      </c>
      <c r="T1836" s="4">
        <v>0.2</v>
      </c>
      <c r="U1836" s="3">
        <v>12.700799999999999</v>
      </c>
      <c r="V1836" s="2">
        <f>salestable[[#This Row],[Sales]] * (1 - salestable[[#This Row],[Discount]])</f>
        <v>29.0304</v>
      </c>
      <c r="W1836" s="2">
        <f>salestable[[#This Row],[Sales]] * salestable[[#This Row],[Discount]]</f>
        <v>7.2576000000000001</v>
      </c>
      <c r="X1836">
        <f>YEAR(salestable[[#This Row],[Order Date]])</f>
        <v>2017</v>
      </c>
      <c r="Y1836" t="str">
        <f>TEXT(salestable[[#This Row],[Order Date]],"MMMM")</f>
        <v>August</v>
      </c>
      <c r="Z1836" t="str">
        <f>"Q"&amp;ROUNDUP(MONTH(salestable[[#This Row],[Order Date]])/3,0)</f>
        <v>Q3</v>
      </c>
      <c r="AA1836" t="str">
        <f>TEXT(salestable[[#This Row],[Order Date]], "ddd")</f>
        <v>Tue</v>
      </c>
    </row>
    <row r="1837" spans="1:27"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s="3">
        <v>5</v>
      </c>
      <c r="T1837" s="4">
        <v>0</v>
      </c>
      <c r="U1837" s="3">
        <v>6.2060000000000004</v>
      </c>
      <c r="V1837" s="2">
        <f>salestable[[#This Row],[Sales]] * (1 - salestable[[#This Row],[Discount]])</f>
        <v>21.4</v>
      </c>
      <c r="W1837" s="2">
        <f>salestable[[#This Row],[Sales]] * salestable[[#This Row],[Discount]]</f>
        <v>0</v>
      </c>
      <c r="X1837">
        <f>YEAR(salestable[[#This Row],[Order Date]])</f>
        <v>2014</v>
      </c>
      <c r="Y1837" t="str">
        <f>TEXT(salestable[[#This Row],[Order Date]],"MMMM")</f>
        <v>June</v>
      </c>
      <c r="Z1837" t="str">
        <f>"Q"&amp;ROUNDUP(MONTH(salestable[[#This Row],[Order Date]])/3,0)</f>
        <v>Q2</v>
      </c>
      <c r="AA1837" t="str">
        <f>TEXT(salestable[[#This Row],[Order Date]], "ddd")</f>
        <v>Sat</v>
      </c>
    </row>
    <row r="1838" spans="1:27"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s="3">
        <v>7</v>
      </c>
      <c r="T1838" s="4">
        <v>0</v>
      </c>
      <c r="U1838" s="3">
        <v>361.29939999999999</v>
      </c>
      <c r="V1838" s="2">
        <f>salestable[[#This Row],[Sales]] * (1 - salestable[[#This Row],[Discount]])</f>
        <v>1245.8599999999999</v>
      </c>
      <c r="W1838" s="2">
        <f>salestable[[#This Row],[Sales]] * salestable[[#This Row],[Discount]]</f>
        <v>0</v>
      </c>
      <c r="X1838">
        <f>YEAR(salestable[[#This Row],[Order Date]])</f>
        <v>2017</v>
      </c>
      <c r="Y1838" t="str">
        <f>TEXT(salestable[[#This Row],[Order Date]],"MMMM")</f>
        <v>February</v>
      </c>
      <c r="Z1838" t="str">
        <f>"Q"&amp;ROUNDUP(MONTH(salestable[[#This Row],[Order Date]])/3,0)</f>
        <v>Q1</v>
      </c>
      <c r="AA1838" t="str">
        <f>TEXT(salestable[[#This Row],[Order Date]], "ddd")</f>
        <v>Sun</v>
      </c>
    </row>
    <row r="1839" spans="1:27"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s="3">
        <v>3</v>
      </c>
      <c r="T1839" s="4">
        <v>0.2</v>
      </c>
      <c r="U1839" s="3">
        <v>5.9211</v>
      </c>
      <c r="V1839" s="2">
        <f>salestable[[#This Row],[Sales]] * (1 - salestable[[#This Row],[Discount]])</f>
        <v>14.035200000000001</v>
      </c>
      <c r="W1839" s="2">
        <f>salestable[[#This Row],[Sales]] * salestable[[#This Row],[Discount]]</f>
        <v>3.5088000000000004</v>
      </c>
      <c r="X1839">
        <f>YEAR(salestable[[#This Row],[Order Date]])</f>
        <v>2014</v>
      </c>
      <c r="Y1839" t="str">
        <f>TEXT(salestable[[#This Row],[Order Date]],"MMMM")</f>
        <v>August</v>
      </c>
      <c r="Z1839" t="str">
        <f>"Q"&amp;ROUNDUP(MONTH(salestable[[#This Row],[Order Date]])/3,0)</f>
        <v>Q3</v>
      </c>
      <c r="AA1839" t="str">
        <f>TEXT(salestable[[#This Row],[Order Date]], "ddd")</f>
        <v>Fri</v>
      </c>
    </row>
    <row r="1840" spans="1:27"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s="3">
        <v>4</v>
      </c>
      <c r="T1840" s="4">
        <v>0.2</v>
      </c>
      <c r="U1840" s="3">
        <v>12.135199999999999</v>
      </c>
      <c r="V1840" s="2">
        <f>salestable[[#This Row],[Sales]] * (1 - salestable[[#This Row],[Discount]])</f>
        <v>35.302399999999999</v>
      </c>
      <c r="W1840" s="2">
        <f>salestable[[#This Row],[Sales]] * salestable[[#This Row],[Discount]]</f>
        <v>8.8255999999999997</v>
      </c>
      <c r="X1840">
        <f>YEAR(salestable[[#This Row],[Order Date]])</f>
        <v>2014</v>
      </c>
      <c r="Y1840" t="str">
        <f>TEXT(salestable[[#This Row],[Order Date]],"MMMM")</f>
        <v>August</v>
      </c>
      <c r="Z1840" t="str">
        <f>"Q"&amp;ROUNDUP(MONTH(salestable[[#This Row],[Order Date]])/3,0)</f>
        <v>Q3</v>
      </c>
      <c r="AA1840" t="str">
        <f>TEXT(salestable[[#This Row],[Order Date]], "ddd")</f>
        <v>Fri</v>
      </c>
    </row>
    <row r="1841" spans="1:27"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s="3">
        <v>1</v>
      </c>
      <c r="T1841" s="4">
        <v>0.2</v>
      </c>
      <c r="U1841" s="3">
        <v>10.224500000000001</v>
      </c>
      <c r="V1841" s="2">
        <f>salestable[[#This Row],[Sales]] * (1 - salestable[[#This Row],[Discount]])</f>
        <v>50.336000000000006</v>
      </c>
      <c r="W1841" s="2">
        <f>salestable[[#This Row],[Sales]] * salestable[[#This Row],[Discount]]</f>
        <v>12.584000000000001</v>
      </c>
      <c r="X1841">
        <f>YEAR(salestable[[#This Row],[Order Date]])</f>
        <v>2014</v>
      </c>
      <c r="Y1841" t="str">
        <f>TEXT(salestable[[#This Row],[Order Date]],"MMMM")</f>
        <v>August</v>
      </c>
      <c r="Z1841" t="str">
        <f>"Q"&amp;ROUNDUP(MONTH(salestable[[#This Row],[Order Date]])/3,0)</f>
        <v>Q3</v>
      </c>
      <c r="AA1841" t="str">
        <f>TEXT(salestable[[#This Row],[Order Date]], "ddd")</f>
        <v>Fri</v>
      </c>
    </row>
    <row r="1842" spans="1:27"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s="3">
        <v>2</v>
      </c>
      <c r="T1842" s="4">
        <v>0.2</v>
      </c>
      <c r="U1842" s="3">
        <v>29.364000000000001</v>
      </c>
      <c r="V1842" s="2">
        <f>salestable[[#This Row],[Sales]] * (1 - salestable[[#This Row],[Discount]])</f>
        <v>62.643200000000007</v>
      </c>
      <c r="W1842" s="2">
        <f>salestable[[#This Row],[Sales]] * salestable[[#This Row],[Discount]]</f>
        <v>15.660800000000002</v>
      </c>
      <c r="X1842">
        <f>YEAR(salestable[[#This Row],[Order Date]])</f>
        <v>2014</v>
      </c>
      <c r="Y1842" t="str">
        <f>TEXT(salestable[[#This Row],[Order Date]],"MMMM")</f>
        <v>August</v>
      </c>
      <c r="Z1842" t="str">
        <f>"Q"&amp;ROUNDUP(MONTH(salestable[[#This Row],[Order Date]])/3,0)</f>
        <v>Q3</v>
      </c>
      <c r="AA1842" t="str">
        <f>TEXT(salestable[[#This Row],[Order Date]], "ddd")</f>
        <v>Fri</v>
      </c>
    </row>
    <row r="1843" spans="1:27"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s="3">
        <v>1</v>
      </c>
      <c r="T1843" s="4">
        <v>0</v>
      </c>
      <c r="U1843" s="3">
        <v>39.4268</v>
      </c>
      <c r="V1843" s="2">
        <f>salestable[[#This Row],[Sales]] * (1 - salestable[[#This Row],[Discount]])</f>
        <v>140.81</v>
      </c>
      <c r="W1843" s="2">
        <f>salestable[[#This Row],[Sales]] * salestable[[#This Row],[Discount]]</f>
        <v>0</v>
      </c>
      <c r="X1843">
        <f>YEAR(salestable[[#This Row],[Order Date]])</f>
        <v>2016</v>
      </c>
      <c r="Y1843" t="str">
        <f>TEXT(salestable[[#This Row],[Order Date]],"MMMM")</f>
        <v>July</v>
      </c>
      <c r="Z1843" t="str">
        <f>"Q"&amp;ROUNDUP(MONTH(salestable[[#This Row],[Order Date]])/3,0)</f>
        <v>Q3</v>
      </c>
      <c r="AA1843" t="str">
        <f>TEXT(salestable[[#This Row],[Order Date]], "ddd")</f>
        <v>Mon</v>
      </c>
    </row>
    <row r="1844" spans="1:27"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s="3">
        <v>4</v>
      </c>
      <c r="T1844" s="4">
        <v>0.2</v>
      </c>
      <c r="U1844" s="3">
        <v>13.532400000000001</v>
      </c>
      <c r="V1844" s="2">
        <f>salestable[[#This Row],[Sales]] * (1 - salestable[[#This Row],[Discount]])</f>
        <v>32.076799999999999</v>
      </c>
      <c r="W1844" s="2">
        <f>salestable[[#This Row],[Sales]] * salestable[[#This Row],[Discount]]</f>
        <v>8.0191999999999997</v>
      </c>
      <c r="X1844">
        <f>YEAR(salestable[[#This Row],[Order Date]])</f>
        <v>2015</v>
      </c>
      <c r="Y1844" t="str">
        <f>TEXT(salestable[[#This Row],[Order Date]],"MMMM")</f>
        <v>February</v>
      </c>
      <c r="Z1844" t="str">
        <f>"Q"&amp;ROUNDUP(MONTH(salestable[[#This Row],[Order Date]])/3,0)</f>
        <v>Q1</v>
      </c>
      <c r="AA1844" t="str">
        <f>TEXT(salestable[[#This Row],[Order Date]], "ddd")</f>
        <v>Mon</v>
      </c>
    </row>
    <row r="1845" spans="1:27"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s="3">
        <v>2</v>
      </c>
      <c r="T1845" s="4">
        <v>0.6</v>
      </c>
      <c r="U1845" s="3">
        <v>-30.588000000000001</v>
      </c>
      <c r="V1845" s="2">
        <f>salestable[[#This Row],[Sales]] * (1 - salestable[[#This Row],[Discount]])</f>
        <v>16.313600000000001</v>
      </c>
      <c r="W1845" s="2">
        <f>salestable[[#This Row],[Sales]] * salestable[[#This Row],[Discount]]</f>
        <v>24.470399999999998</v>
      </c>
      <c r="X1845">
        <f>YEAR(salestable[[#This Row],[Order Date]])</f>
        <v>2015</v>
      </c>
      <c r="Y1845" t="str">
        <f>TEXT(salestable[[#This Row],[Order Date]],"MMMM")</f>
        <v>February</v>
      </c>
      <c r="Z1845" t="str">
        <f>"Q"&amp;ROUNDUP(MONTH(salestable[[#This Row],[Order Date]])/3,0)</f>
        <v>Q1</v>
      </c>
      <c r="AA1845" t="str">
        <f>TEXT(salestable[[#This Row],[Order Date]], "ddd")</f>
        <v>Mon</v>
      </c>
    </row>
    <row r="1846" spans="1:27"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s="3">
        <v>3</v>
      </c>
      <c r="T1846" s="4">
        <v>0</v>
      </c>
      <c r="U1846" s="3">
        <v>11.774100000000001</v>
      </c>
      <c r="V1846" s="2">
        <f>salestable[[#This Row],[Sales]] * (1 - salestable[[#This Row],[Discount]])</f>
        <v>90.57</v>
      </c>
      <c r="W1846" s="2">
        <f>salestable[[#This Row],[Sales]] * salestable[[#This Row],[Discount]]</f>
        <v>0</v>
      </c>
      <c r="X1846">
        <f>YEAR(salestable[[#This Row],[Order Date]])</f>
        <v>2017</v>
      </c>
      <c r="Y1846" t="str">
        <f>TEXT(salestable[[#This Row],[Order Date]],"MMMM")</f>
        <v>July</v>
      </c>
      <c r="Z1846" t="str">
        <f>"Q"&amp;ROUNDUP(MONTH(salestable[[#This Row],[Order Date]])/3,0)</f>
        <v>Q3</v>
      </c>
      <c r="AA1846" t="str">
        <f>TEXT(salestable[[#This Row],[Order Date]], "ddd")</f>
        <v>Sat</v>
      </c>
    </row>
    <row r="1847" spans="1:27"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s="3">
        <v>6</v>
      </c>
      <c r="T1847" s="4">
        <v>0</v>
      </c>
      <c r="U1847" s="3">
        <v>19.238399999999999</v>
      </c>
      <c r="V1847" s="2">
        <f>salestable[[#This Row],[Sales]] * (1 - salestable[[#This Row],[Discount]])</f>
        <v>40.08</v>
      </c>
      <c r="W1847" s="2">
        <f>salestable[[#This Row],[Sales]] * salestable[[#This Row],[Discount]]</f>
        <v>0</v>
      </c>
      <c r="X1847">
        <f>YEAR(salestable[[#This Row],[Order Date]])</f>
        <v>2017</v>
      </c>
      <c r="Y1847" t="str">
        <f>TEXT(salestable[[#This Row],[Order Date]],"MMMM")</f>
        <v>January</v>
      </c>
      <c r="Z1847" t="str">
        <f>"Q"&amp;ROUNDUP(MONTH(salestable[[#This Row],[Order Date]])/3,0)</f>
        <v>Q1</v>
      </c>
      <c r="AA1847" t="str">
        <f>TEXT(salestable[[#This Row],[Order Date]], "ddd")</f>
        <v>Thu</v>
      </c>
    </row>
    <row r="1848" spans="1:27"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s="3">
        <v>2</v>
      </c>
      <c r="T1848" s="4">
        <v>0</v>
      </c>
      <c r="U1848" s="3">
        <v>15.8256</v>
      </c>
      <c r="V1848" s="2">
        <f>salestable[[#This Row],[Sales]] * (1 - salestable[[#This Row],[Discount]])</f>
        <v>37.68</v>
      </c>
      <c r="W1848" s="2">
        <f>salestable[[#This Row],[Sales]] * salestable[[#This Row],[Discount]]</f>
        <v>0</v>
      </c>
      <c r="X1848">
        <f>YEAR(salestable[[#This Row],[Order Date]])</f>
        <v>2017</v>
      </c>
      <c r="Y1848" t="str">
        <f>TEXT(salestable[[#This Row],[Order Date]],"MMMM")</f>
        <v>January</v>
      </c>
      <c r="Z1848" t="str">
        <f>"Q"&amp;ROUNDUP(MONTH(salestable[[#This Row],[Order Date]])/3,0)</f>
        <v>Q1</v>
      </c>
      <c r="AA1848" t="str">
        <f>TEXT(salestable[[#This Row],[Order Date]], "ddd")</f>
        <v>Thu</v>
      </c>
    </row>
    <row r="1849" spans="1:27"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s="3">
        <v>3</v>
      </c>
      <c r="T1849" s="4">
        <v>0.2</v>
      </c>
      <c r="U1849" s="3">
        <v>27.176400000000001</v>
      </c>
      <c r="V1849" s="2">
        <f>salestable[[#This Row],[Sales]] * (1 - salestable[[#This Row],[Discount]])</f>
        <v>289.88159999999999</v>
      </c>
      <c r="W1849" s="2">
        <f>salestable[[#This Row],[Sales]] * salestable[[#This Row],[Discount]]</f>
        <v>72.470399999999998</v>
      </c>
      <c r="X1849">
        <f>YEAR(salestable[[#This Row],[Order Date]])</f>
        <v>2017</v>
      </c>
      <c r="Y1849" t="str">
        <f>TEXT(salestable[[#This Row],[Order Date]],"MMMM")</f>
        <v>September</v>
      </c>
      <c r="Z1849" t="str">
        <f>"Q"&amp;ROUNDUP(MONTH(salestable[[#This Row],[Order Date]])/3,0)</f>
        <v>Q3</v>
      </c>
      <c r="AA1849" t="str">
        <f>TEXT(salestable[[#This Row],[Order Date]], "ddd")</f>
        <v>Sun</v>
      </c>
    </row>
    <row r="1850" spans="1:27"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s="3">
        <v>2</v>
      </c>
      <c r="T1850" s="4">
        <v>0.2</v>
      </c>
      <c r="U1850" s="3">
        <v>2.2450000000000001</v>
      </c>
      <c r="V1850" s="2">
        <f>salestable[[#This Row],[Sales]] * (1 - salestable[[#This Row],[Discount]])</f>
        <v>5.7472000000000003</v>
      </c>
      <c r="W1850" s="2">
        <f>salestable[[#This Row],[Sales]] * salestable[[#This Row],[Discount]]</f>
        <v>1.4368000000000001</v>
      </c>
      <c r="X1850">
        <f>YEAR(salestable[[#This Row],[Order Date]])</f>
        <v>2017</v>
      </c>
      <c r="Y1850" t="str">
        <f>TEXT(salestable[[#This Row],[Order Date]],"MMMM")</f>
        <v>September</v>
      </c>
      <c r="Z1850" t="str">
        <f>"Q"&amp;ROUNDUP(MONTH(salestable[[#This Row],[Order Date]])/3,0)</f>
        <v>Q3</v>
      </c>
      <c r="AA1850" t="str">
        <f>TEXT(salestable[[#This Row],[Order Date]], "ddd")</f>
        <v>Sun</v>
      </c>
    </row>
    <row r="1851" spans="1:27"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s="3">
        <v>1</v>
      </c>
      <c r="T1851" s="4">
        <v>0</v>
      </c>
      <c r="U1851" s="3">
        <v>9.7327999999999992</v>
      </c>
      <c r="V1851" s="2">
        <f>salestable[[#This Row],[Sales]] * (1 - salestable[[#This Row],[Discount]])</f>
        <v>34.76</v>
      </c>
      <c r="W1851" s="2">
        <f>salestable[[#This Row],[Sales]] * salestable[[#This Row],[Discount]]</f>
        <v>0</v>
      </c>
      <c r="X1851">
        <f>YEAR(salestable[[#This Row],[Order Date]])</f>
        <v>2015</v>
      </c>
      <c r="Y1851" t="str">
        <f>TEXT(salestable[[#This Row],[Order Date]],"MMMM")</f>
        <v>July</v>
      </c>
      <c r="Z1851" t="str">
        <f>"Q"&amp;ROUNDUP(MONTH(salestable[[#This Row],[Order Date]])/3,0)</f>
        <v>Q3</v>
      </c>
      <c r="AA1851" t="str">
        <f>TEXT(salestable[[#This Row],[Order Date]], "ddd")</f>
        <v>Mon</v>
      </c>
    </row>
    <row r="1852" spans="1:27"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s="3">
        <v>5</v>
      </c>
      <c r="T1852" s="4">
        <v>0</v>
      </c>
      <c r="U1852" s="3">
        <v>124.68</v>
      </c>
      <c r="V1852" s="2">
        <f>salestable[[#This Row],[Sales]] * (1 - salestable[[#This Row],[Discount]])</f>
        <v>831.2</v>
      </c>
      <c r="W1852" s="2">
        <f>salestable[[#This Row],[Sales]] * salestable[[#This Row],[Discount]]</f>
        <v>0</v>
      </c>
      <c r="X1852">
        <f>YEAR(salestable[[#This Row],[Order Date]])</f>
        <v>2015</v>
      </c>
      <c r="Y1852" t="str">
        <f>TEXT(salestable[[#This Row],[Order Date]],"MMMM")</f>
        <v>July</v>
      </c>
      <c r="Z1852" t="str">
        <f>"Q"&amp;ROUNDUP(MONTH(salestable[[#This Row],[Order Date]])/3,0)</f>
        <v>Q3</v>
      </c>
      <c r="AA1852" t="str">
        <f>TEXT(salestable[[#This Row],[Order Date]], "ddd")</f>
        <v>Mon</v>
      </c>
    </row>
    <row r="1853" spans="1:27"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s="3">
        <v>5</v>
      </c>
      <c r="T1853" s="4">
        <v>0</v>
      </c>
      <c r="U1853" s="3">
        <v>11.88</v>
      </c>
      <c r="V1853" s="2">
        <f>salestable[[#This Row],[Sales]] * (1 - salestable[[#This Row],[Discount]])</f>
        <v>26.4</v>
      </c>
      <c r="W1853" s="2">
        <f>salestable[[#This Row],[Sales]] * salestable[[#This Row],[Discount]]</f>
        <v>0</v>
      </c>
      <c r="X1853">
        <f>YEAR(salestable[[#This Row],[Order Date]])</f>
        <v>2015</v>
      </c>
      <c r="Y1853" t="str">
        <f>TEXT(salestable[[#This Row],[Order Date]],"MMMM")</f>
        <v>July</v>
      </c>
      <c r="Z1853" t="str">
        <f>"Q"&amp;ROUNDUP(MONTH(salestable[[#This Row],[Order Date]])/3,0)</f>
        <v>Q3</v>
      </c>
      <c r="AA1853" t="str">
        <f>TEXT(salestable[[#This Row],[Order Date]], "ddd")</f>
        <v>Mon</v>
      </c>
    </row>
    <row r="1854" spans="1:27"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s="3">
        <v>7</v>
      </c>
      <c r="T1854" s="4">
        <v>0</v>
      </c>
      <c r="U1854" s="3">
        <v>49.104999999999997</v>
      </c>
      <c r="V1854" s="2">
        <f>salestable[[#This Row],[Sales]] * (1 - salestable[[#This Row],[Discount]])</f>
        <v>106.75</v>
      </c>
      <c r="W1854" s="2">
        <f>salestable[[#This Row],[Sales]] * salestable[[#This Row],[Discount]]</f>
        <v>0</v>
      </c>
      <c r="X1854">
        <f>YEAR(salestable[[#This Row],[Order Date]])</f>
        <v>2015</v>
      </c>
      <c r="Y1854" t="str">
        <f>TEXT(salestable[[#This Row],[Order Date]],"MMMM")</f>
        <v>July</v>
      </c>
      <c r="Z1854" t="str">
        <f>"Q"&amp;ROUNDUP(MONTH(salestable[[#This Row],[Order Date]])/3,0)</f>
        <v>Q3</v>
      </c>
      <c r="AA1854" t="str">
        <f>TEXT(salestable[[#This Row],[Order Date]], "ddd")</f>
        <v>Mon</v>
      </c>
    </row>
    <row r="1855" spans="1:27"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s="3">
        <v>2</v>
      </c>
      <c r="T1855" s="4">
        <v>0</v>
      </c>
      <c r="U1855" s="3">
        <v>45.9754</v>
      </c>
      <c r="V1855" s="2">
        <f>salestable[[#This Row],[Sales]] * (1 - salestable[[#This Row],[Discount]])</f>
        <v>97.82</v>
      </c>
      <c r="W1855" s="2">
        <f>salestable[[#This Row],[Sales]] * salestable[[#This Row],[Discount]]</f>
        <v>0</v>
      </c>
      <c r="X1855">
        <f>YEAR(salestable[[#This Row],[Order Date]])</f>
        <v>2015</v>
      </c>
      <c r="Y1855" t="str">
        <f>TEXT(salestable[[#This Row],[Order Date]],"MMMM")</f>
        <v>July</v>
      </c>
      <c r="Z1855" t="str">
        <f>"Q"&amp;ROUNDUP(MONTH(salestable[[#This Row],[Order Date]])/3,0)</f>
        <v>Q3</v>
      </c>
      <c r="AA1855" t="str">
        <f>TEXT(salestable[[#This Row],[Order Date]], "ddd")</f>
        <v>Mon</v>
      </c>
    </row>
    <row r="1856" spans="1:27"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s="3">
        <v>5</v>
      </c>
      <c r="T1856" s="4">
        <v>0</v>
      </c>
      <c r="U1856" s="3">
        <v>38.177999999999997</v>
      </c>
      <c r="V1856" s="2">
        <f>salestable[[#This Row],[Sales]] * (1 - salestable[[#This Row],[Discount]])</f>
        <v>141.4</v>
      </c>
      <c r="W1856" s="2">
        <f>salestable[[#This Row],[Sales]] * salestable[[#This Row],[Discount]]</f>
        <v>0</v>
      </c>
      <c r="X1856">
        <f>YEAR(salestable[[#This Row],[Order Date]])</f>
        <v>2015</v>
      </c>
      <c r="Y1856" t="str">
        <f>TEXT(salestable[[#This Row],[Order Date]],"MMMM")</f>
        <v>July</v>
      </c>
      <c r="Z1856" t="str">
        <f>"Q"&amp;ROUNDUP(MONTH(salestable[[#This Row],[Order Date]])/3,0)</f>
        <v>Q3</v>
      </c>
      <c r="AA1856" t="str">
        <f>TEXT(salestable[[#This Row],[Order Date]], "ddd")</f>
        <v>Mon</v>
      </c>
    </row>
    <row r="1857" spans="1:27"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s="3">
        <v>3</v>
      </c>
      <c r="T1857" s="4">
        <v>0</v>
      </c>
      <c r="U1857" s="3">
        <v>4.7915999999999999</v>
      </c>
      <c r="V1857" s="2">
        <f>salestable[[#This Row],[Sales]] * (1 - salestable[[#This Row],[Discount]])</f>
        <v>14.52</v>
      </c>
      <c r="W1857" s="2">
        <f>salestable[[#This Row],[Sales]] * salestable[[#This Row],[Discount]]</f>
        <v>0</v>
      </c>
      <c r="X1857">
        <f>YEAR(salestable[[#This Row],[Order Date]])</f>
        <v>2014</v>
      </c>
      <c r="Y1857" t="str">
        <f>TEXT(salestable[[#This Row],[Order Date]],"MMMM")</f>
        <v>June</v>
      </c>
      <c r="Z1857" t="str">
        <f>"Q"&amp;ROUNDUP(MONTH(salestable[[#This Row],[Order Date]])/3,0)</f>
        <v>Q2</v>
      </c>
      <c r="AA1857" t="str">
        <f>TEXT(salestable[[#This Row],[Order Date]], "ddd")</f>
        <v>Fri</v>
      </c>
    </row>
    <row r="1858" spans="1:27"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s="3">
        <v>5</v>
      </c>
      <c r="T1858" s="4">
        <v>0.2</v>
      </c>
      <c r="U1858" s="3">
        <v>-15.99</v>
      </c>
      <c r="V1858" s="2">
        <f>salestable[[#This Row],[Sales]] * (1 - salestable[[#This Row],[Discount]])</f>
        <v>102.33600000000001</v>
      </c>
      <c r="W1858" s="2">
        <f>salestable[[#This Row],[Sales]] * salestable[[#This Row],[Discount]]</f>
        <v>25.584000000000003</v>
      </c>
      <c r="X1858">
        <f>YEAR(salestable[[#This Row],[Order Date]])</f>
        <v>2017</v>
      </c>
      <c r="Y1858" t="str">
        <f>TEXT(salestable[[#This Row],[Order Date]],"MMMM")</f>
        <v>May</v>
      </c>
      <c r="Z1858" t="str">
        <f>"Q"&amp;ROUNDUP(MONTH(salestable[[#This Row],[Order Date]])/3,0)</f>
        <v>Q2</v>
      </c>
      <c r="AA1858" t="str">
        <f>TEXT(salestable[[#This Row],[Order Date]], "ddd")</f>
        <v>Fri</v>
      </c>
    </row>
    <row r="1859" spans="1:27"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s="3">
        <v>4</v>
      </c>
      <c r="T1859" s="4">
        <v>0.8</v>
      </c>
      <c r="U1859" s="3">
        <v>-53.072000000000003</v>
      </c>
      <c r="V1859" s="2">
        <f>salestable[[#This Row],[Sales]] * (1 - salestable[[#This Row],[Discount]])</f>
        <v>6.847999999999999</v>
      </c>
      <c r="W1859" s="2">
        <f>salestable[[#This Row],[Sales]] * salestable[[#This Row],[Discount]]</f>
        <v>27.392000000000003</v>
      </c>
      <c r="X1859">
        <f>YEAR(salestable[[#This Row],[Order Date]])</f>
        <v>2017</v>
      </c>
      <c r="Y1859" t="str">
        <f>TEXT(salestable[[#This Row],[Order Date]],"MMMM")</f>
        <v>May</v>
      </c>
      <c r="Z1859" t="str">
        <f>"Q"&amp;ROUNDUP(MONTH(salestable[[#This Row],[Order Date]])/3,0)</f>
        <v>Q2</v>
      </c>
      <c r="AA1859" t="str">
        <f>TEXT(salestable[[#This Row],[Order Date]], "ddd")</f>
        <v>Fri</v>
      </c>
    </row>
    <row r="1860" spans="1:27"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s="3">
        <v>2</v>
      </c>
      <c r="T1860" s="4">
        <v>0</v>
      </c>
      <c r="U1860" s="3">
        <v>60.552799999999998</v>
      </c>
      <c r="V1860" s="2">
        <f>salestable[[#This Row],[Sales]] * (1 - salestable[[#This Row],[Discount]])</f>
        <v>137.62</v>
      </c>
      <c r="W1860" s="2">
        <f>salestable[[#This Row],[Sales]] * salestable[[#This Row],[Discount]]</f>
        <v>0</v>
      </c>
      <c r="X1860">
        <f>YEAR(salestable[[#This Row],[Order Date]])</f>
        <v>2015</v>
      </c>
      <c r="Y1860" t="str">
        <f>TEXT(salestable[[#This Row],[Order Date]],"MMMM")</f>
        <v>September</v>
      </c>
      <c r="Z1860" t="str">
        <f>"Q"&amp;ROUNDUP(MONTH(salestable[[#This Row],[Order Date]])/3,0)</f>
        <v>Q3</v>
      </c>
      <c r="AA1860" t="str">
        <f>TEXT(salestable[[#This Row],[Order Date]], "ddd")</f>
        <v>Thu</v>
      </c>
    </row>
    <row r="1861" spans="1:27"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s="3">
        <v>1</v>
      </c>
      <c r="T1861" s="4">
        <v>0</v>
      </c>
      <c r="U1861" s="3">
        <v>25.122499999999999</v>
      </c>
      <c r="V1861" s="2">
        <f>salestable[[#This Row],[Sales]] * (1 - salestable[[#This Row],[Discount]])</f>
        <v>100.49</v>
      </c>
      <c r="W1861" s="2">
        <f>salestable[[#This Row],[Sales]] * salestable[[#This Row],[Discount]]</f>
        <v>0</v>
      </c>
      <c r="X1861">
        <f>YEAR(salestable[[#This Row],[Order Date]])</f>
        <v>2015</v>
      </c>
      <c r="Y1861" t="str">
        <f>TEXT(salestable[[#This Row],[Order Date]],"MMMM")</f>
        <v>September</v>
      </c>
      <c r="Z1861" t="str">
        <f>"Q"&amp;ROUNDUP(MONTH(salestable[[#This Row],[Order Date]])/3,0)</f>
        <v>Q3</v>
      </c>
      <c r="AA1861" t="str">
        <f>TEXT(salestable[[#This Row],[Order Date]], "ddd")</f>
        <v>Thu</v>
      </c>
    </row>
    <row r="1862" spans="1:27"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s="3">
        <v>2</v>
      </c>
      <c r="T1862" s="4">
        <v>0.2</v>
      </c>
      <c r="U1862" s="3">
        <v>-28.976400000000002</v>
      </c>
      <c r="V1862" s="2">
        <f>salestable[[#This Row],[Sales]] * (1 - salestable[[#This Row],[Discount]])</f>
        <v>206.05439999999999</v>
      </c>
      <c r="W1862" s="2">
        <f>salestable[[#This Row],[Sales]] * salestable[[#This Row],[Discount]]</f>
        <v>51.513599999999997</v>
      </c>
      <c r="X1862">
        <f>YEAR(salestable[[#This Row],[Order Date]])</f>
        <v>2017</v>
      </c>
      <c r="Y1862" t="str">
        <f>TEXT(salestable[[#This Row],[Order Date]],"MMMM")</f>
        <v>March</v>
      </c>
      <c r="Z1862" t="str">
        <f>"Q"&amp;ROUNDUP(MONTH(salestable[[#This Row],[Order Date]])/3,0)</f>
        <v>Q1</v>
      </c>
      <c r="AA1862" t="str">
        <f>TEXT(salestable[[#This Row],[Order Date]], "ddd")</f>
        <v>Sun</v>
      </c>
    </row>
    <row r="1863" spans="1:27"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s="3">
        <v>4</v>
      </c>
      <c r="T1863" s="4">
        <v>0</v>
      </c>
      <c r="U1863" s="3">
        <v>33.588799999999999</v>
      </c>
      <c r="V1863" s="2">
        <f>salestable[[#This Row],[Sales]] * (1 - salestable[[#This Row],[Discount]])</f>
        <v>119.96</v>
      </c>
      <c r="W1863" s="2">
        <f>salestable[[#This Row],[Sales]] * salestable[[#This Row],[Discount]]</f>
        <v>0</v>
      </c>
      <c r="X1863">
        <f>YEAR(salestable[[#This Row],[Order Date]])</f>
        <v>2017</v>
      </c>
      <c r="Y1863" t="str">
        <f>TEXT(salestable[[#This Row],[Order Date]],"MMMM")</f>
        <v>March</v>
      </c>
      <c r="Z1863" t="str">
        <f>"Q"&amp;ROUNDUP(MONTH(salestable[[#This Row],[Order Date]])/3,0)</f>
        <v>Q1</v>
      </c>
      <c r="AA1863" t="str">
        <f>TEXT(salestable[[#This Row],[Order Date]], "ddd")</f>
        <v>Sun</v>
      </c>
    </row>
    <row r="1864" spans="1:27"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s="3">
        <v>4</v>
      </c>
      <c r="T1864" s="4">
        <v>0.2</v>
      </c>
      <c r="U1864" s="3">
        <v>4.9631999999999996</v>
      </c>
      <c r="V1864" s="2">
        <f>salestable[[#This Row],[Sales]] * (1 - salestable[[#This Row],[Discount]])</f>
        <v>39.705600000000004</v>
      </c>
      <c r="W1864" s="2">
        <f>salestable[[#This Row],[Sales]] * salestable[[#This Row],[Discount]]</f>
        <v>9.926400000000001</v>
      </c>
      <c r="X1864">
        <f>YEAR(salestable[[#This Row],[Order Date]])</f>
        <v>2014</v>
      </c>
      <c r="Y1864" t="str">
        <f>TEXT(salestable[[#This Row],[Order Date]],"MMMM")</f>
        <v>November</v>
      </c>
      <c r="Z1864" t="str">
        <f>"Q"&amp;ROUNDUP(MONTH(salestable[[#This Row],[Order Date]])/3,0)</f>
        <v>Q4</v>
      </c>
      <c r="AA1864" t="str">
        <f>TEXT(salestable[[#This Row],[Order Date]], "ddd")</f>
        <v>Wed</v>
      </c>
    </row>
    <row r="1865" spans="1:27"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s="3">
        <v>5</v>
      </c>
      <c r="T1865" s="4">
        <v>0.5</v>
      </c>
      <c r="U1865" s="3">
        <v>-465.56799999999998</v>
      </c>
      <c r="V1865" s="2">
        <f>salestable[[#This Row],[Sales]] * (1 - salestable[[#This Row],[Discount]])</f>
        <v>363.72500000000002</v>
      </c>
      <c r="W1865" s="2">
        <f>salestable[[#This Row],[Sales]] * salestable[[#This Row],[Discount]]</f>
        <v>363.72500000000002</v>
      </c>
      <c r="X1865">
        <f>YEAR(salestable[[#This Row],[Order Date]])</f>
        <v>2016</v>
      </c>
      <c r="Y1865" t="str">
        <f>TEXT(salestable[[#This Row],[Order Date]],"MMMM")</f>
        <v>October</v>
      </c>
      <c r="Z1865" t="str">
        <f>"Q"&amp;ROUNDUP(MONTH(salestable[[#This Row],[Order Date]])/3,0)</f>
        <v>Q4</v>
      </c>
      <c r="AA1865" t="str">
        <f>TEXT(salestable[[#This Row],[Order Date]], "ddd")</f>
        <v>Thu</v>
      </c>
    </row>
    <row r="1866" spans="1:27"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s="3">
        <v>3</v>
      </c>
      <c r="T1866" s="4">
        <v>0.2</v>
      </c>
      <c r="U1866" s="3">
        <v>4.3680000000000003</v>
      </c>
      <c r="V1866" s="2">
        <f>salestable[[#This Row],[Sales]] * (1 - salestable[[#This Row],[Discount]])</f>
        <v>19.968000000000004</v>
      </c>
      <c r="W1866" s="2">
        <f>salestable[[#This Row],[Sales]] * salestable[[#This Row],[Discount]]</f>
        <v>4.9920000000000009</v>
      </c>
      <c r="X1866">
        <f>YEAR(salestable[[#This Row],[Order Date]])</f>
        <v>2016</v>
      </c>
      <c r="Y1866" t="str">
        <f>TEXT(salestable[[#This Row],[Order Date]],"MMMM")</f>
        <v>October</v>
      </c>
      <c r="Z1866" t="str">
        <f>"Q"&amp;ROUNDUP(MONTH(salestable[[#This Row],[Order Date]])/3,0)</f>
        <v>Q4</v>
      </c>
      <c r="AA1866" t="str">
        <f>TEXT(salestable[[#This Row],[Order Date]], "ddd")</f>
        <v>Thu</v>
      </c>
    </row>
    <row r="1867" spans="1:27"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s="3">
        <v>3</v>
      </c>
      <c r="T1867" s="4">
        <v>0.4</v>
      </c>
      <c r="U1867" s="3">
        <v>-92.695499999999996</v>
      </c>
      <c r="V1867" s="2">
        <f>salestable[[#This Row],[Sales]] * (1 - salestable[[#This Row],[Discount]])</f>
        <v>222.46919999999997</v>
      </c>
      <c r="W1867" s="2">
        <f>salestable[[#This Row],[Sales]] * salestable[[#This Row],[Discount]]</f>
        <v>148.31280000000001</v>
      </c>
      <c r="X1867">
        <f>YEAR(salestable[[#This Row],[Order Date]])</f>
        <v>2017</v>
      </c>
      <c r="Y1867" t="str">
        <f>TEXT(salestable[[#This Row],[Order Date]],"MMMM")</f>
        <v>November</v>
      </c>
      <c r="Z1867" t="str">
        <f>"Q"&amp;ROUNDUP(MONTH(salestable[[#This Row],[Order Date]])/3,0)</f>
        <v>Q4</v>
      </c>
      <c r="AA1867" t="str">
        <f>TEXT(salestable[[#This Row],[Order Date]], "ddd")</f>
        <v>Sun</v>
      </c>
    </row>
    <row r="1868" spans="1:27"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s="3">
        <v>5</v>
      </c>
      <c r="T1868" s="4">
        <v>0</v>
      </c>
      <c r="U1868" s="3">
        <v>70.721999999999994</v>
      </c>
      <c r="V1868" s="2">
        <f>salestable[[#This Row],[Sales]] * (1 - salestable[[#This Row],[Discount]])</f>
        <v>196.45</v>
      </c>
      <c r="W1868" s="2">
        <f>salestable[[#This Row],[Sales]] * salestable[[#This Row],[Discount]]</f>
        <v>0</v>
      </c>
      <c r="X1868">
        <f>YEAR(salestable[[#This Row],[Order Date]])</f>
        <v>2017</v>
      </c>
      <c r="Y1868" t="str">
        <f>TEXT(salestable[[#This Row],[Order Date]],"MMMM")</f>
        <v>April</v>
      </c>
      <c r="Z1868" t="str">
        <f>"Q"&amp;ROUNDUP(MONTH(salestable[[#This Row],[Order Date]])/3,0)</f>
        <v>Q2</v>
      </c>
      <c r="AA1868" t="str">
        <f>TEXT(salestable[[#This Row],[Order Date]], "ddd")</f>
        <v>Sat</v>
      </c>
    </row>
    <row r="1869" spans="1:27"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s="3">
        <v>6</v>
      </c>
      <c r="T1869" s="4">
        <v>0.2</v>
      </c>
      <c r="U1869" s="3">
        <v>10.8864</v>
      </c>
      <c r="V1869" s="2">
        <f>salestable[[#This Row],[Sales]] * (1 - salestable[[#This Row],[Discount]])</f>
        <v>24.883200000000002</v>
      </c>
      <c r="W1869" s="2">
        <f>salestable[[#This Row],[Sales]] * salestable[[#This Row],[Discount]]</f>
        <v>6.2208000000000006</v>
      </c>
      <c r="X1869">
        <f>YEAR(salestable[[#This Row],[Order Date]])</f>
        <v>2015</v>
      </c>
      <c r="Y1869" t="str">
        <f>TEXT(salestable[[#This Row],[Order Date]],"MMMM")</f>
        <v>June</v>
      </c>
      <c r="Z1869" t="str">
        <f>"Q"&amp;ROUNDUP(MONTH(salestable[[#This Row],[Order Date]])/3,0)</f>
        <v>Q2</v>
      </c>
      <c r="AA1869" t="str">
        <f>TEXT(salestable[[#This Row],[Order Date]], "ddd")</f>
        <v>Thu</v>
      </c>
    </row>
    <row r="1870" spans="1:27"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s="3">
        <v>2</v>
      </c>
      <c r="T1870" s="4">
        <v>0.2</v>
      </c>
      <c r="U1870" s="3">
        <v>-17.607600000000001</v>
      </c>
      <c r="V1870" s="2">
        <f>salestable[[#This Row],[Sales]] * (1 - salestable[[#This Row],[Discount]])</f>
        <v>62.604800000000004</v>
      </c>
      <c r="W1870" s="2">
        <f>salestable[[#This Row],[Sales]] * salestable[[#This Row],[Discount]]</f>
        <v>15.651200000000001</v>
      </c>
      <c r="X1870">
        <f>YEAR(salestable[[#This Row],[Order Date]])</f>
        <v>2015</v>
      </c>
      <c r="Y1870" t="str">
        <f>TEXT(salestable[[#This Row],[Order Date]],"MMMM")</f>
        <v>June</v>
      </c>
      <c r="Z1870" t="str">
        <f>"Q"&amp;ROUNDUP(MONTH(salestable[[#This Row],[Order Date]])/3,0)</f>
        <v>Q2</v>
      </c>
      <c r="AA1870" t="str">
        <f>TEXT(salestable[[#This Row],[Order Date]], "ddd")</f>
        <v>Thu</v>
      </c>
    </row>
    <row r="1871" spans="1:27"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s="3">
        <v>1</v>
      </c>
      <c r="T1871" s="4">
        <v>0</v>
      </c>
      <c r="U1871" s="3">
        <v>3.1103999999999998</v>
      </c>
      <c r="V1871" s="2">
        <f>salestable[[#This Row],[Sales]] * (1 - salestable[[#This Row],[Discount]])</f>
        <v>6.48</v>
      </c>
      <c r="W1871" s="2">
        <f>salestable[[#This Row],[Sales]] * salestable[[#This Row],[Discount]]</f>
        <v>0</v>
      </c>
      <c r="X1871">
        <f>YEAR(salestable[[#This Row],[Order Date]])</f>
        <v>2016</v>
      </c>
      <c r="Y1871" t="str">
        <f>TEXT(salestable[[#This Row],[Order Date]],"MMMM")</f>
        <v>August</v>
      </c>
      <c r="Z1871" t="str">
        <f>"Q"&amp;ROUNDUP(MONTH(salestable[[#This Row],[Order Date]])/3,0)</f>
        <v>Q3</v>
      </c>
      <c r="AA1871" t="str">
        <f>TEXT(salestable[[#This Row],[Order Date]], "ddd")</f>
        <v>Fri</v>
      </c>
    </row>
    <row r="1872" spans="1:27"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s="3">
        <v>5</v>
      </c>
      <c r="T1872" s="4">
        <v>0</v>
      </c>
      <c r="U1872" s="3">
        <v>25.792000000000002</v>
      </c>
      <c r="V1872" s="2">
        <f>salestable[[#This Row],[Sales]] * (1 - salestable[[#This Row],[Discount]])</f>
        <v>99.2</v>
      </c>
      <c r="W1872" s="2">
        <f>salestable[[#This Row],[Sales]] * salestable[[#This Row],[Discount]]</f>
        <v>0</v>
      </c>
      <c r="X1872">
        <f>YEAR(salestable[[#This Row],[Order Date]])</f>
        <v>2014</v>
      </c>
      <c r="Y1872" t="str">
        <f>TEXT(salestable[[#This Row],[Order Date]],"MMMM")</f>
        <v>July</v>
      </c>
      <c r="Z1872" t="str">
        <f>"Q"&amp;ROUNDUP(MONTH(salestable[[#This Row],[Order Date]])/3,0)</f>
        <v>Q3</v>
      </c>
      <c r="AA1872" t="str">
        <f>TEXT(salestable[[#This Row],[Order Date]], "ddd")</f>
        <v>Mon</v>
      </c>
    </row>
    <row r="1873" spans="1:27"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s="3">
        <v>2</v>
      </c>
      <c r="T1873" s="4">
        <v>0.2</v>
      </c>
      <c r="U1873" s="3">
        <v>50.097999999999999</v>
      </c>
      <c r="V1873" s="2">
        <f>salestable[[#This Row],[Sales]] * (1 - salestable[[#This Row],[Discount]])</f>
        <v>641.25440000000003</v>
      </c>
      <c r="W1873" s="2">
        <f>salestable[[#This Row],[Sales]] * salestable[[#This Row],[Discount]]</f>
        <v>160.31360000000001</v>
      </c>
      <c r="X1873">
        <f>YEAR(salestable[[#This Row],[Order Date]])</f>
        <v>2014</v>
      </c>
      <c r="Y1873" t="str">
        <f>TEXT(salestable[[#This Row],[Order Date]],"MMMM")</f>
        <v>July</v>
      </c>
      <c r="Z1873" t="str">
        <f>"Q"&amp;ROUNDUP(MONTH(salestable[[#This Row],[Order Date]])/3,0)</f>
        <v>Q3</v>
      </c>
      <c r="AA1873" t="str">
        <f>TEXT(salestable[[#This Row],[Order Date]], "ddd")</f>
        <v>Mon</v>
      </c>
    </row>
    <row r="1874" spans="1:27"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s="3">
        <v>1</v>
      </c>
      <c r="T1874" s="4">
        <v>0.2</v>
      </c>
      <c r="U1874" s="3">
        <v>27.284800000000001</v>
      </c>
      <c r="V1874" s="2">
        <f>salestable[[#This Row],[Sales]] * (1 - salestable[[#This Row],[Discount]])</f>
        <v>218.27840000000003</v>
      </c>
      <c r="W1874" s="2">
        <f>salestable[[#This Row],[Sales]] * salestable[[#This Row],[Discount]]</f>
        <v>54.569600000000008</v>
      </c>
      <c r="X1874">
        <f>YEAR(salestable[[#This Row],[Order Date]])</f>
        <v>2014</v>
      </c>
      <c r="Y1874" t="str">
        <f>TEXT(salestable[[#This Row],[Order Date]],"MMMM")</f>
        <v>July</v>
      </c>
      <c r="Z1874" t="str">
        <f>"Q"&amp;ROUNDUP(MONTH(salestable[[#This Row],[Order Date]])/3,0)</f>
        <v>Q3</v>
      </c>
      <c r="AA1874" t="str">
        <f>TEXT(salestable[[#This Row],[Order Date]], "ddd")</f>
        <v>Mon</v>
      </c>
    </row>
    <row r="1875" spans="1:27"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s="3">
        <v>1</v>
      </c>
      <c r="T1875" s="4">
        <v>0</v>
      </c>
      <c r="U1875" s="3">
        <v>20.584199999999999</v>
      </c>
      <c r="V1875" s="2">
        <f>salestable[[#This Row],[Sales]] * (1 - salestable[[#This Row],[Discount]])</f>
        <v>70.98</v>
      </c>
      <c r="W1875" s="2">
        <f>salestable[[#This Row],[Sales]] * salestable[[#This Row],[Discount]]</f>
        <v>0</v>
      </c>
      <c r="X1875">
        <f>YEAR(salestable[[#This Row],[Order Date]])</f>
        <v>2017</v>
      </c>
      <c r="Y1875" t="str">
        <f>TEXT(salestable[[#This Row],[Order Date]],"MMMM")</f>
        <v>November</v>
      </c>
      <c r="Z1875" t="str">
        <f>"Q"&amp;ROUNDUP(MONTH(salestable[[#This Row],[Order Date]])/3,0)</f>
        <v>Q4</v>
      </c>
      <c r="AA1875" t="str">
        <f>TEXT(salestable[[#This Row],[Order Date]], "ddd")</f>
        <v>Tue</v>
      </c>
    </row>
    <row r="1876" spans="1:27"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s="3">
        <v>2</v>
      </c>
      <c r="T1876" s="4">
        <v>0.2</v>
      </c>
      <c r="U1876" s="3">
        <v>5.8811999999999998</v>
      </c>
      <c r="V1876" s="2">
        <f>salestable[[#This Row],[Sales]] * (1 - salestable[[#This Row],[Discount]])</f>
        <v>12.979200000000001</v>
      </c>
      <c r="W1876" s="2">
        <f>salestable[[#This Row],[Sales]] * salestable[[#This Row],[Discount]]</f>
        <v>3.2448000000000001</v>
      </c>
      <c r="X1876">
        <f>YEAR(salestable[[#This Row],[Order Date]])</f>
        <v>2014</v>
      </c>
      <c r="Y1876" t="str">
        <f>TEXT(salestable[[#This Row],[Order Date]],"MMMM")</f>
        <v>June</v>
      </c>
      <c r="Z1876" t="str">
        <f>"Q"&amp;ROUNDUP(MONTH(salestable[[#This Row],[Order Date]])/3,0)</f>
        <v>Q2</v>
      </c>
      <c r="AA1876" t="str">
        <f>TEXT(salestable[[#This Row],[Order Date]], "ddd")</f>
        <v>Wed</v>
      </c>
    </row>
    <row r="1877" spans="1:27"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s="3">
        <v>1</v>
      </c>
      <c r="T1877" s="4">
        <v>0.2</v>
      </c>
      <c r="U1877" s="3">
        <v>-22.097999999999999</v>
      </c>
      <c r="V1877" s="2">
        <f>salestable[[#This Row],[Sales]] * (1 - salestable[[#This Row],[Discount]])</f>
        <v>141.4272</v>
      </c>
      <c r="W1877" s="2">
        <f>salestable[[#This Row],[Sales]] * salestable[[#This Row],[Discount]]</f>
        <v>35.3568</v>
      </c>
      <c r="X1877">
        <f>YEAR(salestable[[#This Row],[Order Date]])</f>
        <v>2016</v>
      </c>
      <c r="Y1877" t="str">
        <f>TEXT(salestable[[#This Row],[Order Date]],"MMMM")</f>
        <v>March</v>
      </c>
      <c r="Z1877" t="str">
        <f>"Q"&amp;ROUNDUP(MONTH(salestable[[#This Row],[Order Date]])/3,0)</f>
        <v>Q1</v>
      </c>
      <c r="AA1877" t="str">
        <f>TEXT(salestable[[#This Row],[Order Date]], "ddd")</f>
        <v>Thu</v>
      </c>
    </row>
    <row r="1878" spans="1:27"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s="3">
        <v>3</v>
      </c>
      <c r="T1878" s="4">
        <v>0.2</v>
      </c>
      <c r="U1878" s="3">
        <v>47.037599999999998</v>
      </c>
      <c r="V1878" s="2">
        <f>salestable[[#This Row],[Sales]] * (1 - salestable[[#This Row],[Discount]])</f>
        <v>376.30079999999998</v>
      </c>
      <c r="W1878" s="2">
        <f>salestable[[#This Row],[Sales]] * salestable[[#This Row],[Discount]]</f>
        <v>94.075199999999995</v>
      </c>
      <c r="X1878">
        <f>YEAR(salestable[[#This Row],[Order Date]])</f>
        <v>2017</v>
      </c>
      <c r="Y1878" t="str">
        <f>TEXT(salestable[[#This Row],[Order Date]],"MMMM")</f>
        <v>March</v>
      </c>
      <c r="Z1878" t="str">
        <f>"Q"&amp;ROUNDUP(MONTH(salestable[[#This Row],[Order Date]])/3,0)</f>
        <v>Q1</v>
      </c>
      <c r="AA1878" t="str">
        <f>TEXT(salestable[[#This Row],[Order Date]], "ddd")</f>
        <v>Sat</v>
      </c>
    </row>
    <row r="1879" spans="1:27"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s="3">
        <v>4</v>
      </c>
      <c r="T1879" s="4">
        <v>0.2</v>
      </c>
      <c r="U1879" s="3">
        <v>-44.276400000000002</v>
      </c>
      <c r="V1879" s="2">
        <f>salestable[[#This Row],[Sales]] * (1 - salestable[[#This Row],[Discount]])</f>
        <v>314.8544</v>
      </c>
      <c r="W1879" s="2">
        <f>salestable[[#This Row],[Sales]] * salestable[[#This Row],[Discount]]</f>
        <v>78.7136</v>
      </c>
      <c r="X1879">
        <f>YEAR(salestable[[#This Row],[Order Date]])</f>
        <v>2017</v>
      </c>
      <c r="Y1879" t="str">
        <f>TEXT(salestable[[#This Row],[Order Date]],"MMMM")</f>
        <v>December</v>
      </c>
      <c r="Z1879" t="str">
        <f>"Q"&amp;ROUNDUP(MONTH(salestable[[#This Row],[Order Date]])/3,0)</f>
        <v>Q4</v>
      </c>
      <c r="AA1879" t="str">
        <f>TEXT(salestable[[#This Row],[Order Date]], "ddd")</f>
        <v>Fri</v>
      </c>
    </row>
    <row r="1880" spans="1:27"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s="3">
        <v>3</v>
      </c>
      <c r="T1880" s="4">
        <v>0.2</v>
      </c>
      <c r="U1880" s="3">
        <v>22.6782</v>
      </c>
      <c r="V1880" s="2">
        <f>salestable[[#This Row],[Sales]] * (1 - salestable[[#This Row],[Discount]])</f>
        <v>241.9008</v>
      </c>
      <c r="W1880" s="2">
        <f>salestable[[#This Row],[Sales]] * salestable[[#This Row],[Discount]]</f>
        <v>60.475200000000001</v>
      </c>
      <c r="X1880">
        <f>YEAR(salestable[[#This Row],[Order Date]])</f>
        <v>2017</v>
      </c>
      <c r="Y1880" t="str">
        <f>TEXT(salestable[[#This Row],[Order Date]],"MMMM")</f>
        <v>December</v>
      </c>
      <c r="Z1880" t="str">
        <f>"Q"&amp;ROUNDUP(MONTH(salestable[[#This Row],[Order Date]])/3,0)</f>
        <v>Q4</v>
      </c>
      <c r="AA1880" t="str">
        <f>TEXT(salestable[[#This Row],[Order Date]], "ddd")</f>
        <v>Fri</v>
      </c>
    </row>
    <row r="1881" spans="1:27"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s="3">
        <v>9</v>
      </c>
      <c r="T1881" s="4">
        <v>0.7</v>
      </c>
      <c r="U1881" s="3">
        <v>-48.119399999999999</v>
      </c>
      <c r="V1881" s="2">
        <f>salestable[[#This Row],[Sales]] * (1 - salestable[[#This Row],[Discount]])</f>
        <v>20.622600000000006</v>
      </c>
      <c r="W1881" s="2">
        <f>salestable[[#This Row],[Sales]] * salestable[[#This Row],[Discount]]</f>
        <v>48.119399999999999</v>
      </c>
      <c r="X1881">
        <f>YEAR(salestable[[#This Row],[Order Date]])</f>
        <v>2017</v>
      </c>
      <c r="Y1881" t="str">
        <f>TEXT(salestable[[#This Row],[Order Date]],"MMMM")</f>
        <v>March</v>
      </c>
      <c r="Z1881" t="str">
        <f>"Q"&amp;ROUNDUP(MONTH(salestable[[#This Row],[Order Date]])/3,0)</f>
        <v>Q1</v>
      </c>
      <c r="AA1881" t="str">
        <f>TEXT(salestable[[#This Row],[Order Date]], "ddd")</f>
        <v>Tue</v>
      </c>
    </row>
    <row r="1882" spans="1:27"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s="3">
        <v>3</v>
      </c>
      <c r="T1882" s="4">
        <v>0</v>
      </c>
      <c r="U1882" s="3">
        <v>14.67</v>
      </c>
      <c r="V1882" s="2">
        <f>salestable[[#This Row],[Sales]] * (1 - salestable[[#This Row],[Discount]])</f>
        <v>29.34</v>
      </c>
      <c r="W1882" s="2">
        <f>salestable[[#This Row],[Sales]] * salestable[[#This Row],[Discount]]</f>
        <v>0</v>
      </c>
      <c r="X1882">
        <f>YEAR(salestable[[#This Row],[Order Date]])</f>
        <v>2015</v>
      </c>
      <c r="Y1882" t="str">
        <f>TEXT(salestable[[#This Row],[Order Date]],"MMMM")</f>
        <v>March</v>
      </c>
      <c r="Z1882" t="str">
        <f>"Q"&amp;ROUNDUP(MONTH(salestable[[#This Row],[Order Date]])/3,0)</f>
        <v>Q1</v>
      </c>
      <c r="AA1882" t="str">
        <f>TEXT(salestable[[#This Row],[Order Date]], "ddd")</f>
        <v>Thu</v>
      </c>
    </row>
    <row r="1883" spans="1:27"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s="3">
        <v>7</v>
      </c>
      <c r="T1883" s="4">
        <v>0.1</v>
      </c>
      <c r="U1883" s="3">
        <v>63.9345</v>
      </c>
      <c r="V1883" s="2">
        <f>salestable[[#This Row],[Sales]] * (1 - salestable[[#This Row],[Discount]])</f>
        <v>345.24630000000002</v>
      </c>
      <c r="W1883" s="2">
        <f>salestable[[#This Row],[Sales]] * salestable[[#This Row],[Discount]]</f>
        <v>38.360700000000001</v>
      </c>
      <c r="X1883">
        <f>YEAR(salestable[[#This Row],[Order Date]])</f>
        <v>2015</v>
      </c>
      <c r="Y1883" t="str">
        <f>TEXT(salestable[[#This Row],[Order Date]],"MMMM")</f>
        <v>March</v>
      </c>
      <c r="Z1883" t="str">
        <f>"Q"&amp;ROUNDUP(MONTH(salestable[[#This Row],[Order Date]])/3,0)</f>
        <v>Q1</v>
      </c>
      <c r="AA1883" t="str">
        <f>TEXT(salestable[[#This Row],[Order Date]], "ddd")</f>
        <v>Thu</v>
      </c>
    </row>
    <row r="1884" spans="1:27"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s="3">
        <v>4</v>
      </c>
      <c r="T1884" s="4">
        <v>0</v>
      </c>
      <c r="U1884" s="3">
        <v>67.608000000000004</v>
      </c>
      <c r="V1884" s="2">
        <f>salestable[[#This Row],[Sales]] * (1 - salestable[[#This Row],[Discount]])</f>
        <v>563.4</v>
      </c>
      <c r="W1884" s="2">
        <f>salestable[[#This Row],[Sales]] * salestable[[#This Row],[Discount]]</f>
        <v>0</v>
      </c>
      <c r="X1884">
        <f>YEAR(salestable[[#This Row],[Order Date]])</f>
        <v>2015</v>
      </c>
      <c r="Y1884" t="str">
        <f>TEXT(salestable[[#This Row],[Order Date]],"MMMM")</f>
        <v>March</v>
      </c>
      <c r="Z1884" t="str">
        <f>"Q"&amp;ROUNDUP(MONTH(salestable[[#This Row],[Order Date]])/3,0)</f>
        <v>Q1</v>
      </c>
      <c r="AA1884" t="str">
        <f>TEXT(salestable[[#This Row],[Order Date]], "ddd")</f>
        <v>Thu</v>
      </c>
    </row>
    <row r="1885" spans="1:27"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s="3">
        <v>7</v>
      </c>
      <c r="T1885" s="4">
        <v>0.2</v>
      </c>
      <c r="U1885" s="3">
        <v>78.6828</v>
      </c>
      <c r="V1885" s="2">
        <f>salestable[[#This Row],[Sales]] * (1 - salestable[[#This Row],[Discount]])</f>
        <v>173.64480000000003</v>
      </c>
      <c r="W1885" s="2">
        <f>salestable[[#This Row],[Sales]] * salestable[[#This Row],[Discount]]</f>
        <v>43.411200000000008</v>
      </c>
      <c r="X1885">
        <f>YEAR(salestable[[#This Row],[Order Date]])</f>
        <v>2016</v>
      </c>
      <c r="Y1885" t="str">
        <f>TEXT(salestable[[#This Row],[Order Date]],"MMMM")</f>
        <v>November</v>
      </c>
      <c r="Z1885" t="str">
        <f>"Q"&amp;ROUNDUP(MONTH(salestable[[#This Row],[Order Date]])/3,0)</f>
        <v>Q4</v>
      </c>
      <c r="AA1885" t="str">
        <f>TEXT(salestable[[#This Row],[Order Date]], "ddd")</f>
        <v>Sun</v>
      </c>
    </row>
    <row r="1886" spans="1:27"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s="3">
        <v>2</v>
      </c>
      <c r="T1886" s="4">
        <v>0.2</v>
      </c>
      <c r="U1886" s="3">
        <v>2.1</v>
      </c>
      <c r="V1886" s="2">
        <f>salestable[[#This Row],[Sales]] * (1 - salestable[[#This Row],[Discount]])</f>
        <v>4.8000000000000007</v>
      </c>
      <c r="W1886" s="2">
        <f>salestable[[#This Row],[Sales]] * salestable[[#This Row],[Discount]]</f>
        <v>1.2000000000000002</v>
      </c>
      <c r="X1886">
        <f>YEAR(salestable[[#This Row],[Order Date]])</f>
        <v>2017</v>
      </c>
      <c r="Y1886" t="str">
        <f>TEXT(salestable[[#This Row],[Order Date]],"MMMM")</f>
        <v>January</v>
      </c>
      <c r="Z1886" t="str">
        <f>"Q"&amp;ROUNDUP(MONTH(salestable[[#This Row],[Order Date]])/3,0)</f>
        <v>Q1</v>
      </c>
      <c r="AA1886" t="str">
        <f>TEXT(salestable[[#This Row],[Order Date]], "ddd")</f>
        <v>Thu</v>
      </c>
    </row>
    <row r="1887" spans="1:27"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s="3">
        <v>3</v>
      </c>
      <c r="T1887" s="4">
        <v>0</v>
      </c>
      <c r="U1887" s="3">
        <v>10.4148</v>
      </c>
      <c r="V1887" s="2">
        <f>salestable[[#This Row],[Sales]] * (1 - salestable[[#This Row],[Discount]])</f>
        <v>31.56</v>
      </c>
      <c r="W1887" s="2">
        <f>salestable[[#This Row],[Sales]] * salestable[[#This Row],[Discount]]</f>
        <v>0</v>
      </c>
      <c r="X1887">
        <f>YEAR(salestable[[#This Row],[Order Date]])</f>
        <v>2016</v>
      </c>
      <c r="Y1887" t="str">
        <f>TEXT(salestable[[#This Row],[Order Date]],"MMMM")</f>
        <v>April</v>
      </c>
      <c r="Z1887" t="str">
        <f>"Q"&amp;ROUNDUP(MONTH(salestable[[#This Row],[Order Date]])/3,0)</f>
        <v>Q2</v>
      </c>
      <c r="AA1887" t="str">
        <f>TEXT(salestable[[#This Row],[Order Date]], "ddd")</f>
        <v>Fri</v>
      </c>
    </row>
    <row r="1888" spans="1:27"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s="3">
        <v>2</v>
      </c>
      <c r="T1888" s="4">
        <v>0.2</v>
      </c>
      <c r="U1888" s="3">
        <v>2.3976000000000002</v>
      </c>
      <c r="V1888" s="2">
        <f>salestable[[#This Row],[Sales]] * (1 - salestable[[#This Row],[Discount]])</f>
        <v>5.6832000000000003</v>
      </c>
      <c r="W1888" s="2">
        <f>salestable[[#This Row],[Sales]] * salestable[[#This Row],[Discount]]</f>
        <v>1.4208000000000001</v>
      </c>
      <c r="X1888">
        <f>YEAR(salestable[[#This Row],[Order Date]])</f>
        <v>2014</v>
      </c>
      <c r="Y1888" t="str">
        <f>TEXT(salestable[[#This Row],[Order Date]],"MMMM")</f>
        <v>May</v>
      </c>
      <c r="Z1888" t="str">
        <f>"Q"&amp;ROUNDUP(MONTH(salestable[[#This Row],[Order Date]])/3,0)</f>
        <v>Q2</v>
      </c>
      <c r="AA1888" t="str">
        <f>TEXT(salestable[[#This Row],[Order Date]], "ddd")</f>
        <v>Tue</v>
      </c>
    </row>
    <row r="1889" spans="1:27"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s="3">
        <v>8</v>
      </c>
      <c r="T1889" s="4">
        <v>0.7</v>
      </c>
      <c r="U1889" s="3">
        <v>-331.96</v>
      </c>
      <c r="V1889" s="2">
        <f>salestable[[#This Row],[Sales]] * (1 - salestable[[#This Row],[Discount]])</f>
        <v>119.50560000000002</v>
      </c>
      <c r="W1889" s="2">
        <f>salestable[[#This Row],[Sales]] * salestable[[#This Row],[Discount]]</f>
        <v>278.84639999999996</v>
      </c>
      <c r="X1889">
        <f>YEAR(salestable[[#This Row],[Order Date]])</f>
        <v>2014</v>
      </c>
      <c r="Y1889" t="str">
        <f>TEXT(salestable[[#This Row],[Order Date]],"MMMM")</f>
        <v>May</v>
      </c>
      <c r="Z1889" t="str">
        <f>"Q"&amp;ROUNDUP(MONTH(salestable[[#This Row],[Order Date]])/3,0)</f>
        <v>Q2</v>
      </c>
      <c r="AA1889" t="str">
        <f>TEXT(salestable[[#This Row],[Order Date]], "ddd")</f>
        <v>Tue</v>
      </c>
    </row>
    <row r="1890" spans="1:27"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s="3">
        <v>4</v>
      </c>
      <c r="T1890" s="4">
        <v>0.2</v>
      </c>
      <c r="U1890" s="3">
        <v>13.701599999999999</v>
      </c>
      <c r="V1890" s="2">
        <f>salestable[[#This Row],[Sales]] * (1 - salestable[[#This Row],[Discount]])</f>
        <v>97.433600000000013</v>
      </c>
      <c r="W1890" s="2">
        <f>salestable[[#This Row],[Sales]] * salestable[[#This Row],[Discount]]</f>
        <v>24.358400000000003</v>
      </c>
      <c r="X1890">
        <f>YEAR(salestable[[#This Row],[Order Date]])</f>
        <v>2014</v>
      </c>
      <c r="Y1890" t="str">
        <f>TEXT(salestable[[#This Row],[Order Date]],"MMMM")</f>
        <v>October</v>
      </c>
      <c r="Z1890" t="str">
        <f>"Q"&amp;ROUNDUP(MONTH(salestable[[#This Row],[Order Date]])/3,0)</f>
        <v>Q4</v>
      </c>
      <c r="AA1890" t="str">
        <f>TEXT(salestable[[#This Row],[Order Date]], "ddd")</f>
        <v>Tue</v>
      </c>
    </row>
    <row r="1891" spans="1:27"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s="3">
        <v>3</v>
      </c>
      <c r="T1891" s="4">
        <v>0.4</v>
      </c>
      <c r="U1891" s="3">
        <v>-122.877</v>
      </c>
      <c r="V1891" s="2">
        <f>salestable[[#This Row],[Sales]] * (1 - salestable[[#This Row],[Discount]])</f>
        <v>245.75399999999996</v>
      </c>
      <c r="W1891" s="2">
        <f>salestable[[#This Row],[Sales]] * salestable[[#This Row],[Discount]]</f>
        <v>163.83600000000001</v>
      </c>
      <c r="X1891">
        <f>YEAR(salestable[[#This Row],[Order Date]])</f>
        <v>2014</v>
      </c>
      <c r="Y1891" t="str">
        <f>TEXT(salestable[[#This Row],[Order Date]],"MMMM")</f>
        <v>October</v>
      </c>
      <c r="Z1891" t="str">
        <f>"Q"&amp;ROUNDUP(MONTH(salestable[[#This Row],[Order Date]])/3,0)</f>
        <v>Q4</v>
      </c>
      <c r="AA1891" t="str">
        <f>TEXT(salestable[[#This Row],[Order Date]], "ddd")</f>
        <v>Tue</v>
      </c>
    </row>
    <row r="1892" spans="1:27"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s="3">
        <v>2</v>
      </c>
      <c r="T1892" s="4">
        <v>0</v>
      </c>
      <c r="U1892" s="3">
        <v>4.7519999999999998</v>
      </c>
      <c r="V1892" s="2">
        <f>salestable[[#This Row],[Sales]] * (1 - salestable[[#This Row],[Discount]])</f>
        <v>10.56</v>
      </c>
      <c r="W1892" s="2">
        <f>salestable[[#This Row],[Sales]] * salestable[[#This Row],[Discount]]</f>
        <v>0</v>
      </c>
      <c r="X1892">
        <f>YEAR(salestable[[#This Row],[Order Date]])</f>
        <v>2014</v>
      </c>
      <c r="Y1892" t="str">
        <f>TEXT(salestable[[#This Row],[Order Date]],"MMMM")</f>
        <v>March</v>
      </c>
      <c r="Z1892" t="str">
        <f>"Q"&amp;ROUNDUP(MONTH(salestable[[#This Row],[Order Date]])/3,0)</f>
        <v>Q1</v>
      </c>
      <c r="AA1892" t="str">
        <f>TEXT(salestable[[#This Row],[Order Date]], "ddd")</f>
        <v>Fri</v>
      </c>
    </row>
    <row r="1893" spans="1:27"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s="3">
        <v>1</v>
      </c>
      <c r="T1893" s="4">
        <v>0</v>
      </c>
      <c r="U1893" s="3">
        <v>1.2505999999999999</v>
      </c>
      <c r="V1893" s="2">
        <f>salestable[[#This Row],[Sales]] * (1 - salestable[[#This Row],[Discount]])</f>
        <v>3.38</v>
      </c>
      <c r="W1893" s="2">
        <f>salestable[[#This Row],[Sales]] * salestable[[#This Row],[Discount]]</f>
        <v>0</v>
      </c>
      <c r="X1893">
        <f>YEAR(salestable[[#This Row],[Order Date]])</f>
        <v>2014</v>
      </c>
      <c r="Y1893" t="str">
        <f>TEXT(salestable[[#This Row],[Order Date]],"MMMM")</f>
        <v>March</v>
      </c>
      <c r="Z1893" t="str">
        <f>"Q"&amp;ROUNDUP(MONTH(salestable[[#This Row],[Order Date]])/3,0)</f>
        <v>Q1</v>
      </c>
      <c r="AA1893" t="str">
        <f>TEXT(salestable[[#This Row],[Order Date]], "ddd")</f>
        <v>Fri</v>
      </c>
    </row>
    <row r="1894" spans="1:27"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s="3">
        <v>1</v>
      </c>
      <c r="T1894" s="4">
        <v>0.2</v>
      </c>
      <c r="U1894" s="3">
        <v>2.9340000000000002</v>
      </c>
      <c r="V1894" s="2">
        <f>salestable[[#This Row],[Sales]] * (1 - salestable[[#This Row],[Discount]])</f>
        <v>6.2591999999999999</v>
      </c>
      <c r="W1894" s="2">
        <f>salestable[[#This Row],[Sales]] * salestable[[#This Row],[Discount]]</f>
        <v>1.5648</v>
      </c>
      <c r="X1894">
        <f>YEAR(salestable[[#This Row],[Order Date]])</f>
        <v>2017</v>
      </c>
      <c r="Y1894" t="str">
        <f>TEXT(salestable[[#This Row],[Order Date]],"MMMM")</f>
        <v>December</v>
      </c>
      <c r="Z1894" t="str">
        <f>"Q"&amp;ROUNDUP(MONTH(salestable[[#This Row],[Order Date]])/3,0)</f>
        <v>Q4</v>
      </c>
      <c r="AA1894" t="str">
        <f>TEXT(salestable[[#This Row],[Order Date]], "ddd")</f>
        <v>Fri</v>
      </c>
    </row>
    <row r="1895" spans="1:27"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s="3">
        <v>1</v>
      </c>
      <c r="T1895" s="4">
        <v>0.2</v>
      </c>
      <c r="U1895" s="3">
        <v>7.7450000000000001</v>
      </c>
      <c r="V1895" s="2">
        <f>salestable[[#This Row],[Sales]] * (1 - salestable[[#This Row],[Discount]])</f>
        <v>19.827200000000001</v>
      </c>
      <c r="W1895" s="2">
        <f>salestable[[#This Row],[Sales]] * salestable[[#This Row],[Discount]]</f>
        <v>4.9568000000000003</v>
      </c>
      <c r="X1895">
        <f>YEAR(salestable[[#This Row],[Order Date]])</f>
        <v>2016</v>
      </c>
      <c r="Y1895" t="str">
        <f>TEXT(salestable[[#This Row],[Order Date]],"MMMM")</f>
        <v>November</v>
      </c>
      <c r="Z1895" t="str">
        <f>"Q"&amp;ROUNDUP(MONTH(salestable[[#This Row],[Order Date]])/3,0)</f>
        <v>Q4</v>
      </c>
      <c r="AA1895" t="str">
        <f>TEXT(salestable[[#This Row],[Order Date]], "ddd")</f>
        <v>Thu</v>
      </c>
    </row>
    <row r="1896" spans="1:27"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s="3">
        <v>3</v>
      </c>
      <c r="T1896" s="4">
        <v>0</v>
      </c>
      <c r="U1896" s="3">
        <v>10.395</v>
      </c>
      <c r="V1896" s="2">
        <f>salestable[[#This Row],[Sales]] * (1 - salestable[[#This Row],[Discount]])</f>
        <v>34.65</v>
      </c>
      <c r="W1896" s="2">
        <f>salestable[[#This Row],[Sales]] * salestable[[#This Row],[Discount]]</f>
        <v>0</v>
      </c>
      <c r="X1896">
        <f>YEAR(salestable[[#This Row],[Order Date]])</f>
        <v>2017</v>
      </c>
      <c r="Y1896" t="str">
        <f>TEXT(salestable[[#This Row],[Order Date]],"MMMM")</f>
        <v>December</v>
      </c>
      <c r="Z1896" t="str">
        <f>"Q"&amp;ROUNDUP(MONTH(salestable[[#This Row],[Order Date]])/3,0)</f>
        <v>Q4</v>
      </c>
      <c r="AA1896" t="str">
        <f>TEXT(salestable[[#This Row],[Order Date]], "ddd")</f>
        <v>Sat</v>
      </c>
    </row>
    <row r="1897" spans="1:27"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s="3">
        <v>2</v>
      </c>
      <c r="T1897" s="4">
        <v>0.2</v>
      </c>
      <c r="U1897" s="3">
        <v>152.495</v>
      </c>
      <c r="V1897" s="2">
        <f>salestable[[#This Row],[Sales]] * (1 - salestable[[#This Row],[Discount]])</f>
        <v>390.38720000000001</v>
      </c>
      <c r="W1897" s="2">
        <f>salestable[[#This Row],[Sales]] * salestable[[#This Row],[Discount]]</f>
        <v>97.596800000000002</v>
      </c>
      <c r="X1897">
        <f>YEAR(salestable[[#This Row],[Order Date]])</f>
        <v>2015</v>
      </c>
      <c r="Y1897" t="str">
        <f>TEXT(salestable[[#This Row],[Order Date]],"MMMM")</f>
        <v>December</v>
      </c>
      <c r="Z1897" t="str">
        <f>"Q"&amp;ROUNDUP(MONTH(salestable[[#This Row],[Order Date]])/3,0)</f>
        <v>Q4</v>
      </c>
      <c r="AA1897" t="str">
        <f>TEXT(salestable[[#This Row],[Order Date]], "ddd")</f>
        <v>Thu</v>
      </c>
    </row>
    <row r="1898" spans="1:27"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s="3">
        <v>2</v>
      </c>
      <c r="T1898" s="4">
        <v>0</v>
      </c>
      <c r="U1898" s="3">
        <v>843.17060000000004</v>
      </c>
      <c r="V1898" s="2">
        <f>salestable[[#This Row],[Sales]] * (1 - salestable[[#This Row],[Discount]])</f>
        <v>1793.98</v>
      </c>
      <c r="W1898" s="2">
        <f>salestable[[#This Row],[Sales]] * salestable[[#This Row],[Discount]]</f>
        <v>0</v>
      </c>
      <c r="X1898">
        <f>YEAR(salestable[[#This Row],[Order Date]])</f>
        <v>2017</v>
      </c>
      <c r="Y1898" t="str">
        <f>TEXT(salestable[[#This Row],[Order Date]],"MMMM")</f>
        <v>October</v>
      </c>
      <c r="Z1898" t="str">
        <f>"Q"&amp;ROUNDUP(MONTH(salestable[[#This Row],[Order Date]])/3,0)</f>
        <v>Q4</v>
      </c>
      <c r="AA1898" t="str">
        <f>TEXT(salestable[[#This Row],[Order Date]], "ddd")</f>
        <v>Tue</v>
      </c>
    </row>
    <row r="1899" spans="1:27"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s="3">
        <v>2</v>
      </c>
      <c r="T1899" s="4">
        <v>0.2</v>
      </c>
      <c r="U1899" s="3">
        <v>10.805400000000001</v>
      </c>
      <c r="V1899" s="2">
        <f>salestable[[#This Row],[Sales]] * (1 - salestable[[#This Row],[Discount]])</f>
        <v>23.846400000000003</v>
      </c>
      <c r="W1899" s="2">
        <f>salestable[[#This Row],[Sales]] * salestable[[#This Row],[Discount]]</f>
        <v>5.9616000000000007</v>
      </c>
      <c r="X1899">
        <f>YEAR(salestable[[#This Row],[Order Date]])</f>
        <v>2014</v>
      </c>
      <c r="Y1899" t="str">
        <f>TEXT(salestable[[#This Row],[Order Date]],"MMMM")</f>
        <v>August</v>
      </c>
      <c r="Z1899" t="str">
        <f>"Q"&amp;ROUNDUP(MONTH(salestable[[#This Row],[Order Date]])/3,0)</f>
        <v>Q3</v>
      </c>
      <c r="AA1899" t="str">
        <f>TEXT(salestable[[#This Row],[Order Date]], "ddd")</f>
        <v>Fri</v>
      </c>
    </row>
    <row r="1900" spans="1:27"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s="3">
        <v>4</v>
      </c>
      <c r="T1900" s="4">
        <v>0.7</v>
      </c>
      <c r="U1900" s="3">
        <v>-336.78399999999999</v>
      </c>
      <c r="V1900" s="2">
        <f>salestable[[#This Row],[Sales]] * (1 - salestable[[#This Row],[Discount]])</f>
        <v>151.55280000000002</v>
      </c>
      <c r="W1900" s="2">
        <f>salestable[[#This Row],[Sales]] * salestable[[#This Row],[Discount]]</f>
        <v>353.6232</v>
      </c>
      <c r="X1900">
        <f>YEAR(salestable[[#This Row],[Order Date]])</f>
        <v>2014</v>
      </c>
      <c r="Y1900" t="str">
        <f>TEXT(salestable[[#This Row],[Order Date]],"MMMM")</f>
        <v>August</v>
      </c>
      <c r="Z1900" t="str">
        <f>"Q"&amp;ROUNDUP(MONTH(salestable[[#This Row],[Order Date]])/3,0)</f>
        <v>Q3</v>
      </c>
      <c r="AA1900" t="str">
        <f>TEXT(salestable[[#This Row],[Order Date]], "ddd")</f>
        <v>Fri</v>
      </c>
    </row>
    <row r="1901" spans="1:27"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s="3">
        <v>3</v>
      </c>
      <c r="T1901" s="4">
        <v>0.45</v>
      </c>
      <c r="U1901" s="3">
        <v>-110.7645</v>
      </c>
      <c r="V1901" s="2">
        <f>salestable[[#This Row],[Sales]] * (1 - salestable[[#This Row],[Discount]])</f>
        <v>95.732175000000012</v>
      </c>
      <c r="W1901" s="2">
        <f>salestable[[#This Row],[Sales]] * salestable[[#This Row],[Discount]]</f>
        <v>78.326325000000011</v>
      </c>
      <c r="X1901">
        <f>YEAR(salestable[[#This Row],[Order Date]])</f>
        <v>2014</v>
      </c>
      <c r="Y1901" t="str">
        <f>TEXT(salestable[[#This Row],[Order Date]],"MMMM")</f>
        <v>August</v>
      </c>
      <c r="Z1901" t="str">
        <f>"Q"&amp;ROUNDUP(MONTH(salestable[[#This Row],[Order Date]])/3,0)</f>
        <v>Q3</v>
      </c>
      <c r="AA1901" t="str">
        <f>TEXT(salestable[[#This Row],[Order Date]], "ddd")</f>
        <v>Fri</v>
      </c>
    </row>
    <row r="1902" spans="1:27"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s="3">
        <v>6</v>
      </c>
      <c r="T1902" s="4">
        <v>0</v>
      </c>
      <c r="U1902" s="3">
        <v>19.187999999999999</v>
      </c>
      <c r="V1902" s="2">
        <f>salestable[[#This Row],[Sales]] * (1 - salestable[[#This Row],[Discount]])</f>
        <v>191.88</v>
      </c>
      <c r="W1902" s="2">
        <f>salestable[[#This Row],[Sales]] * salestable[[#This Row],[Discount]]</f>
        <v>0</v>
      </c>
      <c r="X1902">
        <f>YEAR(salestable[[#This Row],[Order Date]])</f>
        <v>2016</v>
      </c>
      <c r="Y1902" t="str">
        <f>TEXT(salestable[[#This Row],[Order Date]],"MMMM")</f>
        <v>June</v>
      </c>
      <c r="Z1902" t="str">
        <f>"Q"&amp;ROUNDUP(MONTH(salestable[[#This Row],[Order Date]])/3,0)</f>
        <v>Q2</v>
      </c>
      <c r="AA1902" t="str">
        <f>TEXT(salestable[[#This Row],[Order Date]], "ddd")</f>
        <v>Wed</v>
      </c>
    </row>
    <row r="1903" spans="1:27"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s="3">
        <v>2</v>
      </c>
      <c r="T1903" s="4">
        <v>0</v>
      </c>
      <c r="U1903" s="3">
        <v>3.9906000000000001</v>
      </c>
      <c r="V1903" s="2">
        <f>salestable[[#This Row],[Sales]] * (1 - salestable[[#This Row],[Discount]])</f>
        <v>14.78</v>
      </c>
      <c r="W1903" s="2">
        <f>salestable[[#This Row],[Sales]] * salestable[[#This Row],[Discount]]</f>
        <v>0</v>
      </c>
      <c r="X1903">
        <f>YEAR(salestable[[#This Row],[Order Date]])</f>
        <v>2016</v>
      </c>
      <c r="Y1903" t="str">
        <f>TEXT(salestable[[#This Row],[Order Date]],"MMMM")</f>
        <v>August</v>
      </c>
      <c r="Z1903" t="str">
        <f>"Q"&amp;ROUNDUP(MONTH(salestable[[#This Row],[Order Date]])/3,0)</f>
        <v>Q3</v>
      </c>
      <c r="AA1903" t="str">
        <f>TEXT(salestable[[#This Row],[Order Date]], "ddd")</f>
        <v>Sat</v>
      </c>
    </row>
    <row r="1904" spans="1:27"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s="3">
        <v>1</v>
      </c>
      <c r="T1904" s="4">
        <v>0.2</v>
      </c>
      <c r="U1904" s="3">
        <v>1.8144</v>
      </c>
      <c r="V1904" s="2">
        <f>salestable[[#This Row],[Sales]] * (1 - salestable[[#This Row],[Discount]])</f>
        <v>4.1472000000000007</v>
      </c>
      <c r="W1904" s="2">
        <f>salestable[[#This Row],[Sales]] * salestable[[#This Row],[Discount]]</f>
        <v>1.0368000000000002</v>
      </c>
      <c r="X1904">
        <f>YEAR(salestable[[#This Row],[Order Date]])</f>
        <v>2017</v>
      </c>
      <c r="Y1904" t="str">
        <f>TEXT(salestable[[#This Row],[Order Date]],"MMMM")</f>
        <v>October</v>
      </c>
      <c r="Z1904" t="str">
        <f>"Q"&amp;ROUNDUP(MONTH(salestable[[#This Row],[Order Date]])/3,0)</f>
        <v>Q4</v>
      </c>
      <c r="AA1904" t="str">
        <f>TEXT(salestable[[#This Row],[Order Date]], "ddd")</f>
        <v>Sat</v>
      </c>
    </row>
    <row r="1905" spans="1:27"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s="3">
        <v>2</v>
      </c>
      <c r="T1905" s="4">
        <v>0.2</v>
      </c>
      <c r="U1905" s="3">
        <v>47.847999999999999</v>
      </c>
      <c r="V1905" s="2">
        <f>salestable[[#This Row],[Sales]] * (1 - salestable[[#This Row],[Discount]])</f>
        <v>382.78400000000005</v>
      </c>
      <c r="W1905" s="2">
        <f>salestable[[#This Row],[Sales]] * salestable[[#This Row],[Discount]]</f>
        <v>95.696000000000012</v>
      </c>
      <c r="X1905">
        <f>YEAR(salestable[[#This Row],[Order Date]])</f>
        <v>2017</v>
      </c>
      <c r="Y1905" t="str">
        <f>TEXT(salestable[[#This Row],[Order Date]],"MMMM")</f>
        <v>October</v>
      </c>
      <c r="Z1905" t="str">
        <f>"Q"&amp;ROUNDUP(MONTH(salestable[[#This Row],[Order Date]])/3,0)</f>
        <v>Q4</v>
      </c>
      <c r="AA1905" t="str">
        <f>TEXT(salestable[[#This Row],[Order Date]], "ddd")</f>
        <v>Sat</v>
      </c>
    </row>
    <row r="1906" spans="1:27"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s="3">
        <v>2</v>
      </c>
      <c r="T1906" s="4">
        <v>0.2</v>
      </c>
      <c r="U1906" s="3">
        <v>6.7450000000000001</v>
      </c>
      <c r="V1906" s="2">
        <f>salestable[[#This Row],[Sales]] * (1 - salestable[[#This Row],[Discount]])</f>
        <v>22.72</v>
      </c>
      <c r="W1906" s="2">
        <f>salestable[[#This Row],[Sales]] * salestable[[#This Row],[Discount]]</f>
        <v>5.68</v>
      </c>
      <c r="X1906">
        <f>YEAR(salestable[[#This Row],[Order Date]])</f>
        <v>2017</v>
      </c>
      <c r="Y1906" t="str">
        <f>TEXT(salestable[[#This Row],[Order Date]],"MMMM")</f>
        <v>October</v>
      </c>
      <c r="Z1906" t="str">
        <f>"Q"&amp;ROUNDUP(MONTH(salestable[[#This Row],[Order Date]])/3,0)</f>
        <v>Q4</v>
      </c>
      <c r="AA1906" t="str">
        <f>TEXT(salestable[[#This Row],[Order Date]], "ddd")</f>
        <v>Sat</v>
      </c>
    </row>
    <row r="1907" spans="1:27"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s="3">
        <v>8</v>
      </c>
      <c r="T1907" s="4">
        <v>0</v>
      </c>
      <c r="U1907" s="3">
        <v>9.0912000000000006</v>
      </c>
      <c r="V1907" s="2">
        <f>salestable[[#This Row],[Sales]] * (1 - salestable[[#This Row],[Discount]])</f>
        <v>909.12</v>
      </c>
      <c r="W1907" s="2">
        <f>salestable[[#This Row],[Sales]] * salestable[[#This Row],[Discount]]</f>
        <v>0</v>
      </c>
      <c r="X1907">
        <f>YEAR(salestable[[#This Row],[Order Date]])</f>
        <v>2017</v>
      </c>
      <c r="Y1907" t="str">
        <f>TEXT(salestable[[#This Row],[Order Date]],"MMMM")</f>
        <v>October</v>
      </c>
      <c r="Z1907" t="str">
        <f>"Q"&amp;ROUNDUP(MONTH(salestable[[#This Row],[Order Date]])/3,0)</f>
        <v>Q4</v>
      </c>
      <c r="AA1907" t="str">
        <f>TEXT(salestable[[#This Row],[Order Date]], "ddd")</f>
        <v>Sat</v>
      </c>
    </row>
    <row r="1908" spans="1:27"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s="3">
        <v>2</v>
      </c>
      <c r="T1908" s="4">
        <v>0.7</v>
      </c>
      <c r="U1908" s="3">
        <v>-2.1648000000000001</v>
      </c>
      <c r="V1908" s="2">
        <f>salestable[[#This Row],[Sales]] * (1 - salestable[[#This Row],[Discount]])</f>
        <v>0.88560000000000016</v>
      </c>
      <c r="W1908" s="2">
        <f>salestable[[#This Row],[Sales]] * salestable[[#This Row],[Discount]]</f>
        <v>2.0663999999999998</v>
      </c>
      <c r="X1908">
        <f>YEAR(salestable[[#This Row],[Order Date]])</f>
        <v>2016</v>
      </c>
      <c r="Y1908" t="str">
        <f>TEXT(salestable[[#This Row],[Order Date]],"MMMM")</f>
        <v>May</v>
      </c>
      <c r="Z1908" t="str">
        <f>"Q"&amp;ROUNDUP(MONTH(salestable[[#This Row],[Order Date]])/3,0)</f>
        <v>Q2</v>
      </c>
      <c r="AA1908" t="str">
        <f>TEXT(salestable[[#This Row],[Order Date]], "ddd")</f>
        <v>Tue</v>
      </c>
    </row>
    <row r="1909" spans="1:27"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s="3">
        <v>6</v>
      </c>
      <c r="T1909" s="4">
        <v>0.7</v>
      </c>
      <c r="U1909" s="3">
        <v>-21.6144</v>
      </c>
      <c r="V1909" s="2">
        <f>salestable[[#This Row],[Sales]] * (1 - salestable[[#This Row],[Discount]])</f>
        <v>8.1054000000000013</v>
      </c>
      <c r="W1909" s="2">
        <f>salestable[[#This Row],[Sales]] * salestable[[#This Row],[Discount]]</f>
        <v>18.912599999999998</v>
      </c>
      <c r="X1909">
        <f>YEAR(salestable[[#This Row],[Order Date]])</f>
        <v>2016</v>
      </c>
      <c r="Y1909" t="str">
        <f>TEXT(salestable[[#This Row],[Order Date]],"MMMM")</f>
        <v>May</v>
      </c>
      <c r="Z1909" t="str">
        <f>"Q"&amp;ROUNDUP(MONTH(salestable[[#This Row],[Order Date]])/3,0)</f>
        <v>Q2</v>
      </c>
      <c r="AA1909" t="str">
        <f>TEXT(salestable[[#This Row],[Order Date]], "ddd")</f>
        <v>Tue</v>
      </c>
    </row>
    <row r="1910" spans="1:27"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s="3">
        <v>4</v>
      </c>
      <c r="T1910" s="4">
        <v>0</v>
      </c>
      <c r="U1910" s="3">
        <v>41.076000000000001</v>
      </c>
      <c r="V1910" s="2">
        <f>salestable[[#This Row],[Sales]] * (1 - salestable[[#This Row],[Discount]])</f>
        <v>136.91999999999999</v>
      </c>
      <c r="W1910" s="2">
        <f>salestable[[#This Row],[Sales]] * salestable[[#This Row],[Discount]]</f>
        <v>0</v>
      </c>
      <c r="X1910">
        <f>YEAR(salestable[[#This Row],[Order Date]])</f>
        <v>2015</v>
      </c>
      <c r="Y1910" t="str">
        <f>TEXT(salestable[[#This Row],[Order Date]],"MMMM")</f>
        <v>February</v>
      </c>
      <c r="Z1910" t="str">
        <f>"Q"&amp;ROUNDUP(MONTH(salestable[[#This Row],[Order Date]])/3,0)</f>
        <v>Q1</v>
      </c>
      <c r="AA1910" t="str">
        <f>TEXT(salestable[[#This Row],[Order Date]], "ddd")</f>
        <v>Tue</v>
      </c>
    </row>
    <row r="1911" spans="1:27"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s="3">
        <v>2</v>
      </c>
      <c r="T1911" s="4">
        <v>0</v>
      </c>
      <c r="U1911" s="3">
        <v>8.532</v>
      </c>
      <c r="V1911" s="2">
        <f>salestable[[#This Row],[Sales]] * (1 - salestable[[#This Row],[Discount]])</f>
        <v>18.96</v>
      </c>
      <c r="W1911" s="2">
        <f>salestable[[#This Row],[Sales]] * salestable[[#This Row],[Discount]]</f>
        <v>0</v>
      </c>
      <c r="X1911">
        <f>YEAR(salestable[[#This Row],[Order Date]])</f>
        <v>2017</v>
      </c>
      <c r="Y1911" t="str">
        <f>TEXT(salestable[[#This Row],[Order Date]],"MMMM")</f>
        <v>December</v>
      </c>
      <c r="Z1911" t="str">
        <f>"Q"&amp;ROUNDUP(MONTH(salestable[[#This Row],[Order Date]])/3,0)</f>
        <v>Q4</v>
      </c>
      <c r="AA1911" t="str">
        <f>TEXT(salestable[[#This Row],[Order Date]], "ddd")</f>
        <v>Mon</v>
      </c>
    </row>
    <row r="1912" spans="1:27"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s="3">
        <v>3</v>
      </c>
      <c r="T1912" s="4">
        <v>0</v>
      </c>
      <c r="U1912" s="3">
        <v>40.749899999999997</v>
      </c>
      <c r="V1912" s="2">
        <f>salestable[[#This Row],[Sales]] * (1 - salestable[[#This Row],[Discount]])</f>
        <v>99.39</v>
      </c>
      <c r="W1912" s="2">
        <f>salestable[[#This Row],[Sales]] * salestable[[#This Row],[Discount]]</f>
        <v>0</v>
      </c>
      <c r="X1912">
        <f>YEAR(salestable[[#This Row],[Order Date]])</f>
        <v>2016</v>
      </c>
      <c r="Y1912" t="str">
        <f>TEXT(salestable[[#This Row],[Order Date]],"MMMM")</f>
        <v>November</v>
      </c>
      <c r="Z1912" t="str">
        <f>"Q"&amp;ROUNDUP(MONTH(salestable[[#This Row],[Order Date]])/3,0)</f>
        <v>Q4</v>
      </c>
      <c r="AA1912" t="str">
        <f>TEXT(salestable[[#This Row],[Order Date]], "ddd")</f>
        <v>Tue</v>
      </c>
    </row>
    <row r="1913" spans="1:27"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s="3">
        <v>7</v>
      </c>
      <c r="T1913" s="4">
        <v>0.2</v>
      </c>
      <c r="U1913" s="3">
        <v>92.439899999999994</v>
      </c>
      <c r="V1913" s="2">
        <f>salestable[[#This Row],[Sales]] * (1 - salestable[[#This Row],[Discount]])</f>
        <v>219.11680000000001</v>
      </c>
      <c r="W1913" s="2">
        <f>salestable[[#This Row],[Sales]] * salestable[[#This Row],[Discount]]</f>
        <v>54.779200000000003</v>
      </c>
      <c r="X1913">
        <f>YEAR(salestable[[#This Row],[Order Date]])</f>
        <v>2017</v>
      </c>
      <c r="Y1913" t="str">
        <f>TEXT(salestable[[#This Row],[Order Date]],"MMMM")</f>
        <v>July</v>
      </c>
      <c r="Z1913" t="str">
        <f>"Q"&amp;ROUNDUP(MONTH(salestable[[#This Row],[Order Date]])/3,0)</f>
        <v>Q3</v>
      </c>
      <c r="AA1913" t="str">
        <f>TEXT(salestable[[#This Row],[Order Date]], "ddd")</f>
        <v>Mon</v>
      </c>
    </row>
    <row r="1914" spans="1:27"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s="3">
        <v>3</v>
      </c>
      <c r="T1914" s="4">
        <v>0.4</v>
      </c>
      <c r="U1914" s="3">
        <v>49.761000000000003</v>
      </c>
      <c r="V1914" s="2">
        <f>salestable[[#This Row],[Sales]] * (1 - salestable[[#This Row],[Discount]])</f>
        <v>358.27919999999995</v>
      </c>
      <c r="W1914" s="2">
        <f>salestable[[#This Row],[Sales]] * salestable[[#This Row],[Discount]]</f>
        <v>238.8528</v>
      </c>
      <c r="X1914">
        <f>YEAR(salestable[[#This Row],[Order Date]])</f>
        <v>2017</v>
      </c>
      <c r="Y1914" t="str">
        <f>TEXT(salestable[[#This Row],[Order Date]],"MMMM")</f>
        <v>July</v>
      </c>
      <c r="Z1914" t="str">
        <f>"Q"&amp;ROUNDUP(MONTH(salestable[[#This Row],[Order Date]])/3,0)</f>
        <v>Q3</v>
      </c>
      <c r="AA1914" t="str">
        <f>TEXT(salestable[[#This Row],[Order Date]], "ddd")</f>
        <v>Mon</v>
      </c>
    </row>
    <row r="1915" spans="1:27"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s="3">
        <v>5</v>
      </c>
      <c r="T1915" s="4">
        <v>0</v>
      </c>
      <c r="U1915" s="3">
        <v>65.977999999999994</v>
      </c>
      <c r="V1915" s="2">
        <f>salestable[[#This Row],[Sales]] * (1 - salestable[[#This Row],[Discount]])</f>
        <v>149.94999999999999</v>
      </c>
      <c r="W1915" s="2">
        <f>salestable[[#This Row],[Sales]] * salestable[[#This Row],[Discount]]</f>
        <v>0</v>
      </c>
      <c r="X1915">
        <f>YEAR(salestable[[#This Row],[Order Date]])</f>
        <v>2014</v>
      </c>
      <c r="Y1915" t="str">
        <f>TEXT(salestable[[#This Row],[Order Date]],"MMMM")</f>
        <v>January</v>
      </c>
      <c r="Z1915" t="str">
        <f>"Q"&amp;ROUNDUP(MONTH(salestable[[#This Row],[Order Date]])/3,0)</f>
        <v>Q1</v>
      </c>
      <c r="AA1915" t="str">
        <f>TEXT(salestable[[#This Row],[Order Date]], "ddd")</f>
        <v>Wed</v>
      </c>
    </row>
    <row r="1916" spans="1:27"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s="3">
        <v>2</v>
      </c>
      <c r="T1916" s="4">
        <v>0.2</v>
      </c>
      <c r="U1916" s="3">
        <v>1.6704000000000001</v>
      </c>
      <c r="V1916" s="2">
        <f>salestable[[#This Row],[Sales]] * (1 - salestable[[#This Row],[Discount]])</f>
        <v>3.6863999999999999</v>
      </c>
      <c r="W1916" s="2">
        <f>salestable[[#This Row],[Sales]] * salestable[[#This Row],[Discount]]</f>
        <v>0.92159999999999997</v>
      </c>
      <c r="X1916">
        <f>YEAR(salestable[[#This Row],[Order Date]])</f>
        <v>2017</v>
      </c>
      <c r="Y1916" t="str">
        <f>TEXT(salestable[[#This Row],[Order Date]],"MMMM")</f>
        <v>April</v>
      </c>
      <c r="Z1916" t="str">
        <f>"Q"&amp;ROUNDUP(MONTH(salestable[[#This Row],[Order Date]])/3,0)</f>
        <v>Q2</v>
      </c>
      <c r="AA1916" t="str">
        <f>TEXT(salestable[[#This Row],[Order Date]], "ddd")</f>
        <v>Sun</v>
      </c>
    </row>
    <row r="1917" spans="1:27"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s="3">
        <v>3</v>
      </c>
      <c r="T1917" s="4">
        <v>0.2</v>
      </c>
      <c r="U1917" s="3">
        <v>4.8525</v>
      </c>
      <c r="V1917" s="2">
        <f>salestable[[#This Row],[Sales]] * (1 - salestable[[#This Row],[Discount]])</f>
        <v>12.422400000000001</v>
      </c>
      <c r="W1917" s="2">
        <f>salestable[[#This Row],[Sales]] * salestable[[#This Row],[Discount]]</f>
        <v>3.1056000000000004</v>
      </c>
      <c r="X1917">
        <f>YEAR(salestable[[#This Row],[Order Date]])</f>
        <v>2017</v>
      </c>
      <c r="Y1917" t="str">
        <f>TEXT(salestable[[#This Row],[Order Date]],"MMMM")</f>
        <v>April</v>
      </c>
      <c r="Z1917" t="str">
        <f>"Q"&amp;ROUNDUP(MONTH(salestable[[#This Row],[Order Date]])/3,0)</f>
        <v>Q2</v>
      </c>
      <c r="AA1917" t="str">
        <f>TEXT(salestable[[#This Row],[Order Date]], "ddd")</f>
        <v>Sun</v>
      </c>
    </row>
    <row r="1918" spans="1:27"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s="3">
        <v>3</v>
      </c>
      <c r="T1918" s="4">
        <v>0.2</v>
      </c>
      <c r="U1918" s="3">
        <v>3.8843999999999999</v>
      </c>
      <c r="V1918" s="2">
        <f>salestable[[#This Row],[Sales]] * (1 - salestable[[#This Row],[Discount]])</f>
        <v>9.5616000000000003</v>
      </c>
      <c r="W1918" s="2">
        <f>salestable[[#This Row],[Sales]] * salestable[[#This Row],[Discount]]</f>
        <v>2.3904000000000001</v>
      </c>
      <c r="X1918">
        <f>YEAR(salestable[[#This Row],[Order Date]])</f>
        <v>2017</v>
      </c>
      <c r="Y1918" t="str">
        <f>TEXT(salestable[[#This Row],[Order Date]],"MMMM")</f>
        <v>April</v>
      </c>
      <c r="Z1918" t="str">
        <f>"Q"&amp;ROUNDUP(MONTH(salestable[[#This Row],[Order Date]])/3,0)</f>
        <v>Q2</v>
      </c>
      <c r="AA1918" t="str">
        <f>TEXT(salestable[[#This Row],[Order Date]], "ddd")</f>
        <v>Sun</v>
      </c>
    </row>
    <row r="1919" spans="1:27"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s="3">
        <v>5</v>
      </c>
      <c r="T1919" s="4">
        <v>0</v>
      </c>
      <c r="U1919" s="3">
        <v>3.3784999999999998</v>
      </c>
      <c r="V1919" s="2">
        <f>salestable[[#This Row],[Sales]] * (1 - salestable[[#This Row],[Discount]])</f>
        <v>11.65</v>
      </c>
      <c r="W1919" s="2">
        <f>salestable[[#This Row],[Sales]] * salestable[[#This Row],[Discount]]</f>
        <v>0</v>
      </c>
      <c r="X1919">
        <f>YEAR(salestable[[#This Row],[Order Date]])</f>
        <v>2015</v>
      </c>
      <c r="Y1919" t="str">
        <f>TEXT(salestable[[#This Row],[Order Date]],"MMMM")</f>
        <v>November</v>
      </c>
      <c r="Z1919" t="str">
        <f>"Q"&amp;ROUNDUP(MONTH(salestable[[#This Row],[Order Date]])/3,0)</f>
        <v>Q4</v>
      </c>
      <c r="AA1919" t="str">
        <f>TEXT(salestable[[#This Row],[Order Date]], "ddd")</f>
        <v>Sun</v>
      </c>
    </row>
    <row r="1920" spans="1:27"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s="3">
        <v>2</v>
      </c>
      <c r="T1920" s="4">
        <v>0</v>
      </c>
      <c r="U1920" s="3">
        <v>74.974999999999994</v>
      </c>
      <c r="V1920" s="2">
        <f>salestable[[#This Row],[Sales]] * (1 - salestable[[#This Row],[Discount]])</f>
        <v>299.89999999999998</v>
      </c>
      <c r="W1920" s="2">
        <f>salestable[[#This Row],[Sales]] * salestable[[#This Row],[Discount]]</f>
        <v>0</v>
      </c>
      <c r="X1920">
        <f>YEAR(salestable[[#This Row],[Order Date]])</f>
        <v>2015</v>
      </c>
      <c r="Y1920" t="str">
        <f>TEXT(salestable[[#This Row],[Order Date]],"MMMM")</f>
        <v>October</v>
      </c>
      <c r="Z1920" t="str">
        <f>"Q"&amp;ROUNDUP(MONTH(salestable[[#This Row],[Order Date]])/3,0)</f>
        <v>Q4</v>
      </c>
      <c r="AA1920" t="str">
        <f>TEXT(salestable[[#This Row],[Order Date]], "ddd")</f>
        <v>Fri</v>
      </c>
    </row>
    <row r="1921" spans="1:27"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s="3">
        <v>5</v>
      </c>
      <c r="T1921" s="4">
        <v>0.2</v>
      </c>
      <c r="U1921" s="3">
        <v>302.37299999999999</v>
      </c>
      <c r="V1921" s="2">
        <f>salestable[[#This Row],[Sales]] * (1 - salestable[[#This Row],[Discount]])</f>
        <v>716.73599999999999</v>
      </c>
      <c r="W1921" s="2">
        <f>salestable[[#This Row],[Sales]] * salestable[[#This Row],[Discount]]</f>
        <v>179.184</v>
      </c>
      <c r="X1921">
        <f>YEAR(salestable[[#This Row],[Order Date]])</f>
        <v>2017</v>
      </c>
      <c r="Y1921" t="str">
        <f>TEXT(salestable[[#This Row],[Order Date]],"MMMM")</f>
        <v>August</v>
      </c>
      <c r="Z1921" t="str">
        <f>"Q"&amp;ROUNDUP(MONTH(salestable[[#This Row],[Order Date]])/3,0)</f>
        <v>Q3</v>
      </c>
      <c r="AA1921" t="str">
        <f>TEXT(salestable[[#This Row],[Order Date]], "ddd")</f>
        <v>Thu</v>
      </c>
    </row>
    <row r="1922" spans="1:27"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s="3">
        <v>2</v>
      </c>
      <c r="T1922" s="4">
        <v>0.1</v>
      </c>
      <c r="U1922" s="3">
        <v>97.6524</v>
      </c>
      <c r="V1922" s="2">
        <f>salestable[[#This Row],[Sales]] * (1 - salestable[[#This Row],[Discount]])</f>
        <v>416.30760000000004</v>
      </c>
      <c r="W1922" s="2">
        <f>salestable[[#This Row],[Sales]] * salestable[[#This Row],[Discount]]</f>
        <v>46.256400000000006</v>
      </c>
      <c r="X1922">
        <f>YEAR(salestable[[#This Row],[Order Date]])</f>
        <v>2017</v>
      </c>
      <c r="Y1922" t="str">
        <f>TEXT(salestable[[#This Row],[Order Date]],"MMMM")</f>
        <v>August</v>
      </c>
      <c r="Z1922" t="str">
        <f>"Q"&amp;ROUNDUP(MONTH(salestable[[#This Row],[Order Date]])/3,0)</f>
        <v>Q3</v>
      </c>
      <c r="AA1922" t="str">
        <f>TEXT(salestable[[#This Row],[Order Date]], "ddd")</f>
        <v>Thu</v>
      </c>
    </row>
    <row r="1923" spans="1:27"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s="3">
        <v>2</v>
      </c>
      <c r="T1923" s="4">
        <v>0.2</v>
      </c>
      <c r="U1923" s="3">
        <v>1.5007999999999999</v>
      </c>
      <c r="V1923" s="2">
        <f>salestable[[#This Row],[Sales]] * (1 - salestable[[#This Row],[Discount]])</f>
        <v>12.006399999999999</v>
      </c>
      <c r="W1923" s="2">
        <f>salestable[[#This Row],[Sales]] * salestable[[#This Row],[Discount]]</f>
        <v>3.0015999999999998</v>
      </c>
      <c r="X1923">
        <f>YEAR(salestable[[#This Row],[Order Date]])</f>
        <v>2015</v>
      </c>
      <c r="Y1923" t="str">
        <f>TEXT(salestable[[#This Row],[Order Date]],"MMMM")</f>
        <v>October</v>
      </c>
      <c r="Z1923" t="str">
        <f>"Q"&amp;ROUNDUP(MONTH(salestable[[#This Row],[Order Date]])/3,0)</f>
        <v>Q4</v>
      </c>
      <c r="AA1923" t="str">
        <f>TEXT(salestable[[#This Row],[Order Date]], "ddd")</f>
        <v>Sat</v>
      </c>
    </row>
    <row r="1924" spans="1:27"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s="3">
        <v>9</v>
      </c>
      <c r="T1924" s="4">
        <v>0.2</v>
      </c>
      <c r="U1924" s="3">
        <v>107.955</v>
      </c>
      <c r="V1924" s="2">
        <f>salestable[[#This Row],[Sales]] * (1 - salestable[[#This Row],[Discount]])</f>
        <v>690.91200000000003</v>
      </c>
      <c r="W1924" s="2">
        <f>salestable[[#This Row],[Sales]] * salestable[[#This Row],[Discount]]</f>
        <v>172.72800000000001</v>
      </c>
      <c r="X1924">
        <f>YEAR(salestable[[#This Row],[Order Date]])</f>
        <v>2016</v>
      </c>
      <c r="Y1924" t="str">
        <f>TEXT(salestable[[#This Row],[Order Date]],"MMMM")</f>
        <v>July</v>
      </c>
      <c r="Z1924" t="str">
        <f>"Q"&amp;ROUNDUP(MONTH(salestable[[#This Row],[Order Date]])/3,0)</f>
        <v>Q3</v>
      </c>
      <c r="AA1924" t="str">
        <f>TEXT(salestable[[#This Row],[Order Date]], "ddd")</f>
        <v>Fri</v>
      </c>
    </row>
    <row r="1925" spans="1:27"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s="3">
        <v>3</v>
      </c>
      <c r="T1925" s="4">
        <v>0.2</v>
      </c>
      <c r="U1925" s="3">
        <v>3.5712000000000002</v>
      </c>
      <c r="V1925" s="2">
        <f>salestable[[#This Row],[Sales]] * (1 - salestable[[#This Row],[Discount]])</f>
        <v>38.092800000000004</v>
      </c>
      <c r="W1925" s="2">
        <f>salestable[[#This Row],[Sales]] * salestable[[#This Row],[Discount]]</f>
        <v>9.523200000000001</v>
      </c>
      <c r="X1925">
        <f>YEAR(salestable[[#This Row],[Order Date]])</f>
        <v>2016</v>
      </c>
      <c r="Y1925" t="str">
        <f>TEXT(salestable[[#This Row],[Order Date]],"MMMM")</f>
        <v>July</v>
      </c>
      <c r="Z1925" t="str">
        <f>"Q"&amp;ROUNDUP(MONTH(salestable[[#This Row],[Order Date]])/3,0)</f>
        <v>Q3</v>
      </c>
      <c r="AA1925" t="str">
        <f>TEXT(salestable[[#This Row],[Order Date]], "ddd")</f>
        <v>Fri</v>
      </c>
    </row>
    <row r="1926" spans="1:27"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s="3">
        <v>3</v>
      </c>
      <c r="T1926" s="4">
        <v>0</v>
      </c>
      <c r="U1926" s="3">
        <v>41.823</v>
      </c>
      <c r="V1926" s="2">
        <f>salestable[[#This Row],[Sales]] * (1 - salestable[[#This Row],[Discount]])</f>
        <v>92.94</v>
      </c>
      <c r="W1926" s="2">
        <f>salestable[[#This Row],[Sales]] * salestable[[#This Row],[Discount]]</f>
        <v>0</v>
      </c>
      <c r="X1926">
        <f>YEAR(salestable[[#This Row],[Order Date]])</f>
        <v>2017</v>
      </c>
      <c r="Y1926" t="str">
        <f>TEXT(salestable[[#This Row],[Order Date]],"MMMM")</f>
        <v>December</v>
      </c>
      <c r="Z1926" t="str">
        <f>"Q"&amp;ROUNDUP(MONTH(salestable[[#This Row],[Order Date]])/3,0)</f>
        <v>Q4</v>
      </c>
      <c r="AA1926" t="str">
        <f>TEXT(salestable[[#This Row],[Order Date]], "ddd")</f>
        <v>Tue</v>
      </c>
    </row>
    <row r="1927" spans="1:27"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s="3">
        <v>2</v>
      </c>
      <c r="T1927" s="4">
        <v>0</v>
      </c>
      <c r="U1927" s="3">
        <v>69.992999999999995</v>
      </c>
      <c r="V1927" s="2">
        <f>salestable[[#This Row],[Sales]] * (1 - salestable[[#This Row],[Discount]])</f>
        <v>199.98</v>
      </c>
      <c r="W1927" s="2">
        <f>salestable[[#This Row],[Sales]] * salestable[[#This Row],[Discount]]</f>
        <v>0</v>
      </c>
      <c r="X1927">
        <f>YEAR(salestable[[#This Row],[Order Date]])</f>
        <v>2017</v>
      </c>
      <c r="Y1927" t="str">
        <f>TEXT(salestable[[#This Row],[Order Date]],"MMMM")</f>
        <v>March</v>
      </c>
      <c r="Z1927" t="str">
        <f>"Q"&amp;ROUNDUP(MONTH(salestable[[#This Row],[Order Date]])/3,0)</f>
        <v>Q1</v>
      </c>
      <c r="AA1927" t="str">
        <f>TEXT(salestable[[#This Row],[Order Date]], "ddd")</f>
        <v>Thu</v>
      </c>
    </row>
    <row r="1928" spans="1:27"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s="3">
        <v>3</v>
      </c>
      <c r="T1928" s="4">
        <v>0.2</v>
      </c>
      <c r="U1928" s="3">
        <v>19.9665</v>
      </c>
      <c r="V1928" s="2">
        <f>salestable[[#This Row],[Sales]] * (1 - salestable[[#This Row],[Discount]])</f>
        <v>141.98400000000001</v>
      </c>
      <c r="W1928" s="2">
        <f>salestable[[#This Row],[Sales]] * salestable[[#This Row],[Discount]]</f>
        <v>35.496000000000002</v>
      </c>
      <c r="X1928">
        <f>YEAR(salestable[[#This Row],[Order Date]])</f>
        <v>2016</v>
      </c>
      <c r="Y1928" t="str">
        <f>TEXT(salestable[[#This Row],[Order Date]],"MMMM")</f>
        <v>June</v>
      </c>
      <c r="Z1928" t="str">
        <f>"Q"&amp;ROUNDUP(MONTH(salestable[[#This Row],[Order Date]])/3,0)</f>
        <v>Q2</v>
      </c>
      <c r="AA1928" t="str">
        <f>TEXT(salestable[[#This Row],[Order Date]], "ddd")</f>
        <v>Thu</v>
      </c>
    </row>
    <row r="1929" spans="1:27"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s="3">
        <v>2</v>
      </c>
      <c r="T1929" s="4">
        <v>0.2</v>
      </c>
      <c r="U1929" s="3">
        <v>31.0688</v>
      </c>
      <c r="V1929" s="2">
        <f>salestable[[#This Row],[Sales]] * (1 - salestable[[#This Row],[Discount]])</f>
        <v>71.014400000000009</v>
      </c>
      <c r="W1929" s="2">
        <f>salestable[[#This Row],[Sales]] * salestable[[#This Row],[Discount]]</f>
        <v>17.753600000000002</v>
      </c>
      <c r="X1929">
        <f>YEAR(salestable[[#This Row],[Order Date]])</f>
        <v>2017</v>
      </c>
      <c r="Y1929" t="str">
        <f>TEXT(salestable[[#This Row],[Order Date]],"MMMM")</f>
        <v>November</v>
      </c>
      <c r="Z1929" t="str">
        <f>"Q"&amp;ROUNDUP(MONTH(salestable[[#This Row],[Order Date]])/3,0)</f>
        <v>Q4</v>
      </c>
      <c r="AA1929" t="str">
        <f>TEXT(salestable[[#This Row],[Order Date]], "ddd")</f>
        <v>Tue</v>
      </c>
    </row>
    <row r="1930" spans="1:27"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s="3">
        <v>1</v>
      </c>
      <c r="T1930" s="4">
        <v>0</v>
      </c>
      <c r="U1930" s="3">
        <v>3.1103999999999998</v>
      </c>
      <c r="V1930" s="2">
        <f>salestable[[#This Row],[Sales]] * (1 - salestable[[#This Row],[Discount]])</f>
        <v>6.48</v>
      </c>
      <c r="W1930" s="2">
        <f>salestable[[#This Row],[Sales]] * salestable[[#This Row],[Discount]]</f>
        <v>0</v>
      </c>
      <c r="X1930">
        <f>YEAR(salestable[[#This Row],[Order Date]])</f>
        <v>2017</v>
      </c>
      <c r="Y1930" t="str">
        <f>TEXT(salestable[[#This Row],[Order Date]],"MMMM")</f>
        <v>March</v>
      </c>
      <c r="Z1930" t="str">
        <f>"Q"&amp;ROUNDUP(MONTH(salestable[[#This Row],[Order Date]])/3,0)</f>
        <v>Q1</v>
      </c>
      <c r="AA1930" t="str">
        <f>TEXT(salestable[[#This Row],[Order Date]], "ddd")</f>
        <v>Thu</v>
      </c>
    </row>
    <row r="1931" spans="1:27"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s="3">
        <v>1</v>
      </c>
      <c r="T1931" s="4">
        <v>0</v>
      </c>
      <c r="U1931" s="3">
        <v>1.8604000000000001</v>
      </c>
      <c r="V1931" s="2">
        <f>salestable[[#This Row],[Sales]] * (1 - salestable[[#This Row],[Discount]])</f>
        <v>46.51</v>
      </c>
      <c r="W1931" s="2">
        <f>salestable[[#This Row],[Sales]] * salestable[[#This Row],[Discount]]</f>
        <v>0</v>
      </c>
      <c r="X1931">
        <f>YEAR(salestable[[#This Row],[Order Date]])</f>
        <v>2017</v>
      </c>
      <c r="Y1931" t="str">
        <f>TEXT(salestable[[#This Row],[Order Date]],"MMMM")</f>
        <v>March</v>
      </c>
      <c r="Z1931" t="str">
        <f>"Q"&amp;ROUNDUP(MONTH(salestable[[#This Row],[Order Date]])/3,0)</f>
        <v>Q1</v>
      </c>
      <c r="AA1931" t="str">
        <f>TEXT(salestable[[#This Row],[Order Date]], "ddd")</f>
        <v>Thu</v>
      </c>
    </row>
    <row r="1932" spans="1:27"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s="3">
        <v>3</v>
      </c>
      <c r="T1932" s="4">
        <v>0.2</v>
      </c>
      <c r="U1932" s="3">
        <v>49.498199999999997</v>
      </c>
      <c r="V1932" s="2">
        <f>salestable[[#This Row],[Sales]] * (1 - salestable[[#This Row],[Discount]])</f>
        <v>527.98080000000004</v>
      </c>
      <c r="W1932" s="2">
        <f>salestable[[#This Row],[Sales]] * salestable[[#This Row],[Discount]]</f>
        <v>131.99520000000001</v>
      </c>
      <c r="X1932">
        <f>YEAR(salestable[[#This Row],[Order Date]])</f>
        <v>2017</v>
      </c>
      <c r="Y1932" t="str">
        <f>TEXT(salestable[[#This Row],[Order Date]],"MMMM")</f>
        <v>March</v>
      </c>
      <c r="Z1932" t="str">
        <f>"Q"&amp;ROUNDUP(MONTH(salestable[[#This Row],[Order Date]])/3,0)</f>
        <v>Q1</v>
      </c>
      <c r="AA1932" t="str">
        <f>TEXT(salestable[[#This Row],[Order Date]], "ddd")</f>
        <v>Thu</v>
      </c>
    </row>
    <row r="1933" spans="1:27"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s="3">
        <v>1</v>
      </c>
      <c r="T1933" s="4">
        <v>0.2</v>
      </c>
      <c r="U1933" s="3">
        <v>23.799299999999999</v>
      </c>
      <c r="V1933" s="2">
        <f>salestable[[#This Row],[Sales]] * (1 - salestable[[#This Row],[Discount]])</f>
        <v>217.59360000000004</v>
      </c>
      <c r="W1933" s="2">
        <f>salestable[[#This Row],[Sales]] * salestable[[#This Row],[Discount]]</f>
        <v>54.398400000000009</v>
      </c>
      <c r="X1933">
        <f>YEAR(salestable[[#This Row],[Order Date]])</f>
        <v>2016</v>
      </c>
      <c r="Y1933" t="str">
        <f>TEXT(salestable[[#This Row],[Order Date]],"MMMM")</f>
        <v>November</v>
      </c>
      <c r="Z1933" t="str">
        <f>"Q"&amp;ROUNDUP(MONTH(salestable[[#This Row],[Order Date]])/3,0)</f>
        <v>Q4</v>
      </c>
      <c r="AA1933" t="str">
        <f>TEXT(salestable[[#This Row],[Order Date]], "ddd")</f>
        <v>Sun</v>
      </c>
    </row>
    <row r="1934" spans="1:27"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s="3">
        <v>3</v>
      </c>
      <c r="T1934" s="4">
        <v>0</v>
      </c>
      <c r="U1934" s="3">
        <v>23.3184</v>
      </c>
      <c r="V1934" s="2">
        <f>salestable[[#This Row],[Sales]] * (1 - salestable[[#This Row],[Discount]])</f>
        <v>145.74</v>
      </c>
      <c r="W1934" s="2">
        <f>salestable[[#This Row],[Sales]] * salestable[[#This Row],[Discount]]</f>
        <v>0</v>
      </c>
      <c r="X1934">
        <f>YEAR(salestable[[#This Row],[Order Date]])</f>
        <v>2017</v>
      </c>
      <c r="Y1934" t="str">
        <f>TEXT(salestable[[#This Row],[Order Date]],"MMMM")</f>
        <v>August</v>
      </c>
      <c r="Z1934" t="str">
        <f>"Q"&amp;ROUNDUP(MONTH(salestable[[#This Row],[Order Date]])/3,0)</f>
        <v>Q3</v>
      </c>
      <c r="AA1934" t="str">
        <f>TEXT(salestable[[#This Row],[Order Date]], "ddd")</f>
        <v>Sun</v>
      </c>
    </row>
    <row r="1935" spans="1:27"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s="3">
        <v>5</v>
      </c>
      <c r="T1935" s="4">
        <v>0</v>
      </c>
      <c r="U1935" s="3">
        <v>7.3920000000000003</v>
      </c>
      <c r="V1935" s="2">
        <f>salestable[[#This Row],[Sales]] * (1 - salestable[[#This Row],[Discount]])</f>
        <v>15.4</v>
      </c>
      <c r="W1935" s="2">
        <f>salestable[[#This Row],[Sales]] * salestable[[#This Row],[Discount]]</f>
        <v>0</v>
      </c>
      <c r="X1935">
        <f>YEAR(salestable[[#This Row],[Order Date]])</f>
        <v>2017</v>
      </c>
      <c r="Y1935" t="str">
        <f>TEXT(salestable[[#This Row],[Order Date]],"MMMM")</f>
        <v>August</v>
      </c>
      <c r="Z1935" t="str">
        <f>"Q"&amp;ROUNDUP(MONTH(salestable[[#This Row],[Order Date]])/3,0)</f>
        <v>Q3</v>
      </c>
      <c r="AA1935" t="str">
        <f>TEXT(salestable[[#This Row],[Order Date]], "ddd")</f>
        <v>Sun</v>
      </c>
    </row>
    <row r="1936" spans="1:27"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s="3">
        <v>5</v>
      </c>
      <c r="T1936" s="4">
        <v>0</v>
      </c>
      <c r="U1936" s="3">
        <v>114.9385</v>
      </c>
      <c r="V1936" s="2">
        <f>salestable[[#This Row],[Sales]] * (1 - salestable[[#This Row],[Discount]])</f>
        <v>244.55</v>
      </c>
      <c r="W1936" s="2">
        <f>salestable[[#This Row],[Sales]] * salestable[[#This Row],[Discount]]</f>
        <v>0</v>
      </c>
      <c r="X1936">
        <f>YEAR(salestable[[#This Row],[Order Date]])</f>
        <v>2017</v>
      </c>
      <c r="Y1936" t="str">
        <f>TEXT(salestable[[#This Row],[Order Date]],"MMMM")</f>
        <v>November</v>
      </c>
      <c r="Z1936" t="str">
        <f>"Q"&amp;ROUNDUP(MONTH(salestable[[#This Row],[Order Date]])/3,0)</f>
        <v>Q4</v>
      </c>
      <c r="AA1936" t="str">
        <f>TEXT(salestable[[#This Row],[Order Date]], "ddd")</f>
        <v>Mon</v>
      </c>
    </row>
    <row r="1937" spans="1:27"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s="3">
        <v>8</v>
      </c>
      <c r="T1937" s="4">
        <v>0</v>
      </c>
      <c r="U1937" s="3">
        <v>59.817599999999999</v>
      </c>
      <c r="V1937" s="2">
        <f>salestable[[#This Row],[Sales]] * (1 - salestable[[#This Row],[Discount]])</f>
        <v>166.16</v>
      </c>
      <c r="W1937" s="2">
        <f>salestable[[#This Row],[Sales]] * salestable[[#This Row],[Discount]]</f>
        <v>0</v>
      </c>
      <c r="X1937">
        <f>YEAR(salestable[[#This Row],[Order Date]])</f>
        <v>2017</v>
      </c>
      <c r="Y1937" t="str">
        <f>TEXT(salestable[[#This Row],[Order Date]],"MMMM")</f>
        <v>November</v>
      </c>
      <c r="Z1937" t="str">
        <f>"Q"&amp;ROUNDUP(MONTH(salestable[[#This Row],[Order Date]])/3,0)</f>
        <v>Q4</v>
      </c>
      <c r="AA1937" t="str">
        <f>TEXT(salestable[[#This Row],[Order Date]], "ddd")</f>
        <v>Mon</v>
      </c>
    </row>
    <row r="1938" spans="1:27"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s="3">
        <v>3</v>
      </c>
      <c r="T1938" s="4">
        <v>0</v>
      </c>
      <c r="U1938" s="3">
        <v>4.8609</v>
      </c>
      <c r="V1938" s="2">
        <f>salestable[[#This Row],[Sales]] * (1 - salestable[[#This Row],[Discount]])</f>
        <v>14.73</v>
      </c>
      <c r="W1938" s="2">
        <f>salestable[[#This Row],[Sales]] * salestable[[#This Row],[Discount]]</f>
        <v>0</v>
      </c>
      <c r="X1938">
        <f>YEAR(salestable[[#This Row],[Order Date]])</f>
        <v>2015</v>
      </c>
      <c r="Y1938" t="str">
        <f>TEXT(salestable[[#This Row],[Order Date]],"MMMM")</f>
        <v>May</v>
      </c>
      <c r="Z1938" t="str">
        <f>"Q"&amp;ROUNDUP(MONTH(salestable[[#This Row],[Order Date]])/3,0)</f>
        <v>Q2</v>
      </c>
      <c r="AA1938" t="str">
        <f>TEXT(salestable[[#This Row],[Order Date]], "ddd")</f>
        <v>Mon</v>
      </c>
    </row>
    <row r="1939" spans="1:27"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s="3">
        <v>2</v>
      </c>
      <c r="T1939" s="4">
        <v>0.7</v>
      </c>
      <c r="U1939" s="3">
        <v>-13.311999999999999</v>
      </c>
      <c r="V1939" s="2">
        <f>salestable[[#This Row],[Sales]] * (1 - salestable[[#This Row],[Discount]])</f>
        <v>5.9904000000000011</v>
      </c>
      <c r="W1939" s="2">
        <f>salestable[[#This Row],[Sales]] * salestable[[#This Row],[Discount]]</f>
        <v>13.977599999999999</v>
      </c>
      <c r="X1939">
        <f>YEAR(salestable[[#This Row],[Order Date]])</f>
        <v>2016</v>
      </c>
      <c r="Y1939" t="str">
        <f>TEXT(salestable[[#This Row],[Order Date]],"MMMM")</f>
        <v>July</v>
      </c>
      <c r="Z1939" t="str">
        <f>"Q"&amp;ROUNDUP(MONTH(salestable[[#This Row],[Order Date]])/3,0)</f>
        <v>Q3</v>
      </c>
      <c r="AA1939" t="str">
        <f>TEXT(salestable[[#This Row],[Order Date]], "ddd")</f>
        <v>Fri</v>
      </c>
    </row>
    <row r="1940" spans="1:27"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s="3">
        <v>7</v>
      </c>
      <c r="T1940" s="4">
        <v>0.2</v>
      </c>
      <c r="U1940" s="3">
        <v>-1.2558</v>
      </c>
      <c r="V1940" s="2">
        <f>salestable[[#This Row],[Sales]] * (1 - salestable[[#This Row],[Discount]])</f>
        <v>26.790400000000002</v>
      </c>
      <c r="W1940" s="2">
        <f>salestable[[#This Row],[Sales]] * salestable[[#This Row],[Discount]]</f>
        <v>6.6976000000000004</v>
      </c>
      <c r="X1940">
        <f>YEAR(salestable[[#This Row],[Order Date]])</f>
        <v>2016</v>
      </c>
      <c r="Y1940" t="str">
        <f>TEXT(salestable[[#This Row],[Order Date]],"MMMM")</f>
        <v>July</v>
      </c>
      <c r="Z1940" t="str">
        <f>"Q"&amp;ROUNDUP(MONTH(salestable[[#This Row],[Order Date]])/3,0)</f>
        <v>Q3</v>
      </c>
      <c r="AA1940" t="str">
        <f>TEXT(salestable[[#This Row],[Order Date]], "ddd")</f>
        <v>Fri</v>
      </c>
    </row>
    <row r="1941" spans="1:27"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s="3">
        <v>4</v>
      </c>
      <c r="T1941" s="4">
        <v>0.7</v>
      </c>
      <c r="U1941" s="3">
        <v>-6.1151999999999997</v>
      </c>
      <c r="V1941" s="2">
        <f>salestable[[#This Row],[Sales]] * (1 - salestable[[#This Row],[Discount]])</f>
        <v>2.6208000000000005</v>
      </c>
      <c r="W1941" s="2">
        <f>salestable[[#This Row],[Sales]] * salestable[[#This Row],[Discount]]</f>
        <v>6.1151999999999997</v>
      </c>
      <c r="X1941">
        <f>YEAR(salestable[[#This Row],[Order Date]])</f>
        <v>2016</v>
      </c>
      <c r="Y1941" t="str">
        <f>TEXT(salestable[[#This Row],[Order Date]],"MMMM")</f>
        <v>July</v>
      </c>
      <c r="Z1941" t="str">
        <f>"Q"&amp;ROUNDUP(MONTH(salestable[[#This Row],[Order Date]])/3,0)</f>
        <v>Q3</v>
      </c>
      <c r="AA1941" t="str">
        <f>TEXT(salestable[[#This Row],[Order Date]], "ddd")</f>
        <v>Fri</v>
      </c>
    </row>
    <row r="1942" spans="1:27"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s="3">
        <v>3</v>
      </c>
      <c r="T1942" s="4">
        <v>0.2</v>
      </c>
      <c r="U1942" s="3">
        <v>74.573999999999998</v>
      </c>
      <c r="V1942" s="2">
        <f>salestable[[#This Row],[Sales]] * (1 - salestable[[#This Row],[Discount]])</f>
        <v>530.30399999999997</v>
      </c>
      <c r="W1942" s="2">
        <f>salestable[[#This Row],[Sales]] * salestable[[#This Row],[Discount]]</f>
        <v>132.57599999999999</v>
      </c>
      <c r="X1942">
        <f>YEAR(salestable[[#This Row],[Order Date]])</f>
        <v>2016</v>
      </c>
      <c r="Y1942" t="str">
        <f>TEXT(salestable[[#This Row],[Order Date]],"MMMM")</f>
        <v>July</v>
      </c>
      <c r="Z1942" t="str">
        <f>"Q"&amp;ROUNDUP(MONTH(salestable[[#This Row],[Order Date]])/3,0)</f>
        <v>Q3</v>
      </c>
      <c r="AA1942" t="str">
        <f>TEXT(salestable[[#This Row],[Order Date]], "ddd")</f>
        <v>Fri</v>
      </c>
    </row>
    <row r="1943" spans="1:27"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s="3">
        <v>4</v>
      </c>
      <c r="T1943" s="4">
        <v>0.2</v>
      </c>
      <c r="U1943" s="3">
        <v>17.760000000000002</v>
      </c>
      <c r="V1943" s="2">
        <f>salestable[[#This Row],[Sales]] * (1 - salestable[[#This Row],[Discount]])</f>
        <v>37.887999999999998</v>
      </c>
      <c r="W1943" s="2">
        <f>salestable[[#This Row],[Sales]] * salestable[[#This Row],[Discount]]</f>
        <v>9.4719999999999995</v>
      </c>
      <c r="X1943">
        <f>YEAR(salestable[[#This Row],[Order Date]])</f>
        <v>2017</v>
      </c>
      <c r="Y1943" t="str">
        <f>TEXT(salestable[[#This Row],[Order Date]],"MMMM")</f>
        <v>August</v>
      </c>
      <c r="Z1943" t="str">
        <f>"Q"&amp;ROUNDUP(MONTH(salestable[[#This Row],[Order Date]])/3,0)</f>
        <v>Q3</v>
      </c>
      <c r="AA1943" t="str">
        <f>TEXT(salestable[[#This Row],[Order Date]], "ddd")</f>
        <v>Tue</v>
      </c>
    </row>
    <row r="1944" spans="1:27"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s="3">
        <v>2</v>
      </c>
      <c r="T1944" s="4">
        <v>0.2</v>
      </c>
      <c r="U1944" s="3">
        <v>2.4009999999999998</v>
      </c>
      <c r="V1944" s="2">
        <f>salestable[[#This Row],[Sales]] * (1 - salestable[[#This Row],[Discount]])</f>
        <v>21.952000000000002</v>
      </c>
      <c r="W1944" s="2">
        <f>salestable[[#This Row],[Sales]] * salestable[[#This Row],[Discount]]</f>
        <v>5.4880000000000004</v>
      </c>
      <c r="X1944">
        <f>YEAR(salestable[[#This Row],[Order Date]])</f>
        <v>2017</v>
      </c>
      <c r="Y1944" t="str">
        <f>TEXT(salestable[[#This Row],[Order Date]],"MMMM")</f>
        <v>August</v>
      </c>
      <c r="Z1944" t="str">
        <f>"Q"&amp;ROUNDUP(MONTH(salestable[[#This Row],[Order Date]])/3,0)</f>
        <v>Q3</v>
      </c>
      <c r="AA1944" t="str">
        <f>TEXT(salestable[[#This Row],[Order Date]], "ddd")</f>
        <v>Tue</v>
      </c>
    </row>
    <row r="1945" spans="1:27"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s="3">
        <v>9</v>
      </c>
      <c r="T1945" s="4">
        <v>0.8</v>
      </c>
      <c r="U1945" s="3">
        <v>-5.1840000000000002</v>
      </c>
      <c r="V1945" s="2">
        <f>salestable[[#This Row],[Sales]] * (1 - salestable[[#This Row],[Discount]])</f>
        <v>0.64799999999999991</v>
      </c>
      <c r="W1945" s="2">
        <f>salestable[[#This Row],[Sales]] * salestable[[#This Row],[Discount]]</f>
        <v>2.5920000000000005</v>
      </c>
      <c r="X1945">
        <f>YEAR(salestable[[#This Row],[Order Date]])</f>
        <v>2017</v>
      </c>
      <c r="Y1945" t="str">
        <f>TEXT(salestable[[#This Row],[Order Date]],"MMMM")</f>
        <v>August</v>
      </c>
      <c r="Z1945" t="str">
        <f>"Q"&amp;ROUNDUP(MONTH(salestable[[#This Row],[Order Date]])/3,0)</f>
        <v>Q3</v>
      </c>
      <c r="AA1945" t="str">
        <f>TEXT(salestable[[#This Row],[Order Date]], "ddd")</f>
        <v>Tue</v>
      </c>
    </row>
    <row r="1946" spans="1:27"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s="3">
        <v>4</v>
      </c>
      <c r="T1946" s="4">
        <v>0.2</v>
      </c>
      <c r="U1946" s="3">
        <v>26.391200000000001</v>
      </c>
      <c r="V1946" s="2">
        <f>salestable[[#This Row],[Sales]] * (1 - salestable[[#This Row],[Discount]])</f>
        <v>76.774400000000014</v>
      </c>
      <c r="W1946" s="2">
        <f>salestable[[#This Row],[Sales]] * salestable[[#This Row],[Discount]]</f>
        <v>19.193600000000004</v>
      </c>
      <c r="X1946">
        <f>YEAR(salestable[[#This Row],[Order Date]])</f>
        <v>2016</v>
      </c>
      <c r="Y1946" t="str">
        <f>TEXT(salestable[[#This Row],[Order Date]],"MMMM")</f>
        <v>June</v>
      </c>
      <c r="Z1946" t="str">
        <f>"Q"&amp;ROUNDUP(MONTH(salestable[[#This Row],[Order Date]])/3,0)</f>
        <v>Q2</v>
      </c>
      <c r="AA1946" t="str">
        <f>TEXT(salestable[[#This Row],[Order Date]], "ddd")</f>
        <v>Mon</v>
      </c>
    </row>
    <row r="1947" spans="1:27"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s="3">
        <v>2</v>
      </c>
      <c r="T1947" s="4">
        <v>0.2</v>
      </c>
      <c r="U1947" s="3">
        <v>3.6288</v>
      </c>
      <c r="V1947" s="2">
        <f>salestable[[#This Row],[Sales]] * (1 - salestable[[#This Row],[Discount]])</f>
        <v>8.2944000000000013</v>
      </c>
      <c r="W1947" s="2">
        <f>salestable[[#This Row],[Sales]] * salestable[[#This Row],[Discount]]</f>
        <v>2.0736000000000003</v>
      </c>
      <c r="X1947">
        <f>YEAR(salestable[[#This Row],[Order Date]])</f>
        <v>2016</v>
      </c>
      <c r="Y1947" t="str">
        <f>TEXT(salestable[[#This Row],[Order Date]],"MMMM")</f>
        <v>June</v>
      </c>
      <c r="Z1947" t="str">
        <f>"Q"&amp;ROUNDUP(MONTH(salestable[[#This Row],[Order Date]])/3,0)</f>
        <v>Q2</v>
      </c>
      <c r="AA1947" t="str">
        <f>TEXT(salestable[[#This Row],[Order Date]], "ddd")</f>
        <v>Mon</v>
      </c>
    </row>
    <row r="1948" spans="1:27"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s="3">
        <v>2</v>
      </c>
      <c r="T1948" s="4">
        <v>0</v>
      </c>
      <c r="U1948" s="3">
        <v>6.468</v>
      </c>
      <c r="V1948" s="2">
        <f>salestable[[#This Row],[Sales]] * (1 - salestable[[#This Row],[Discount]])</f>
        <v>23.1</v>
      </c>
      <c r="W1948" s="2">
        <f>salestable[[#This Row],[Sales]] * salestable[[#This Row],[Discount]]</f>
        <v>0</v>
      </c>
      <c r="X1948">
        <f>YEAR(salestable[[#This Row],[Order Date]])</f>
        <v>2017</v>
      </c>
      <c r="Y1948" t="str">
        <f>TEXT(salestable[[#This Row],[Order Date]],"MMMM")</f>
        <v>September</v>
      </c>
      <c r="Z1948" t="str">
        <f>"Q"&amp;ROUNDUP(MONTH(salestable[[#This Row],[Order Date]])/3,0)</f>
        <v>Q3</v>
      </c>
      <c r="AA1948" t="str">
        <f>TEXT(salestable[[#This Row],[Order Date]], "ddd")</f>
        <v>Sat</v>
      </c>
    </row>
    <row r="1949" spans="1:27"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s="3">
        <v>2</v>
      </c>
      <c r="T1949" s="4">
        <v>0</v>
      </c>
      <c r="U1949" s="3">
        <v>3.4620000000000002</v>
      </c>
      <c r="V1949" s="2">
        <f>salestable[[#This Row],[Sales]] * (1 - salestable[[#This Row],[Discount]])</f>
        <v>11.54</v>
      </c>
      <c r="W1949" s="2">
        <f>salestable[[#This Row],[Sales]] * salestable[[#This Row],[Discount]]</f>
        <v>0</v>
      </c>
      <c r="X1949">
        <f>YEAR(salestable[[#This Row],[Order Date]])</f>
        <v>2017</v>
      </c>
      <c r="Y1949" t="str">
        <f>TEXT(salestable[[#This Row],[Order Date]],"MMMM")</f>
        <v>September</v>
      </c>
      <c r="Z1949" t="str">
        <f>"Q"&amp;ROUNDUP(MONTH(salestable[[#This Row],[Order Date]])/3,0)</f>
        <v>Q3</v>
      </c>
      <c r="AA1949" t="str">
        <f>TEXT(salestable[[#This Row],[Order Date]], "ddd")</f>
        <v>Sat</v>
      </c>
    </row>
    <row r="1950" spans="1:27"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s="3">
        <v>1</v>
      </c>
      <c r="T1950" s="4">
        <v>0.4</v>
      </c>
      <c r="U1950" s="3">
        <v>-93.3262</v>
      </c>
      <c r="V1950" s="2">
        <f>salestable[[#This Row],[Sales]] * (1 - salestable[[#This Row],[Discount]])</f>
        <v>152.71559999999999</v>
      </c>
      <c r="W1950" s="2">
        <f>salestable[[#This Row],[Sales]] * salestable[[#This Row],[Discount]]</f>
        <v>101.81040000000002</v>
      </c>
      <c r="X1950">
        <f>YEAR(salestable[[#This Row],[Order Date]])</f>
        <v>2017</v>
      </c>
      <c r="Y1950" t="str">
        <f>TEXT(salestable[[#This Row],[Order Date]],"MMMM")</f>
        <v>September</v>
      </c>
      <c r="Z1950" t="str">
        <f>"Q"&amp;ROUNDUP(MONTH(salestable[[#This Row],[Order Date]])/3,0)</f>
        <v>Q3</v>
      </c>
      <c r="AA1950" t="str">
        <f>TEXT(salestable[[#This Row],[Order Date]], "ddd")</f>
        <v>Sat</v>
      </c>
    </row>
    <row r="1951" spans="1:27"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s="3">
        <v>1</v>
      </c>
      <c r="T1951" s="4">
        <v>0</v>
      </c>
      <c r="U1951" s="3">
        <v>3.7642000000000002</v>
      </c>
      <c r="V1951" s="2">
        <f>salestable[[#This Row],[Sales]] * (1 - salestable[[#This Row],[Discount]])</f>
        <v>12.98</v>
      </c>
      <c r="W1951" s="2">
        <f>salestable[[#This Row],[Sales]] * salestable[[#This Row],[Discount]]</f>
        <v>0</v>
      </c>
      <c r="X1951">
        <f>YEAR(salestable[[#This Row],[Order Date]])</f>
        <v>2017</v>
      </c>
      <c r="Y1951" t="str">
        <f>TEXT(salestable[[#This Row],[Order Date]],"MMMM")</f>
        <v>September</v>
      </c>
      <c r="Z1951" t="str">
        <f>"Q"&amp;ROUNDUP(MONTH(salestable[[#This Row],[Order Date]])/3,0)</f>
        <v>Q3</v>
      </c>
      <c r="AA1951" t="str">
        <f>TEXT(salestable[[#This Row],[Order Date]], "ddd")</f>
        <v>Sat</v>
      </c>
    </row>
    <row r="1952" spans="1:27"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s="3">
        <v>8</v>
      </c>
      <c r="T1952" s="4">
        <v>0.2</v>
      </c>
      <c r="U1952" s="3">
        <v>8.9207999999999998</v>
      </c>
      <c r="V1952" s="2">
        <f>salestable[[#This Row],[Sales]] * (1 - salestable[[#This Row],[Discount]])</f>
        <v>21.145600000000002</v>
      </c>
      <c r="W1952" s="2">
        <f>salestable[[#This Row],[Sales]] * salestable[[#This Row],[Discount]]</f>
        <v>5.2864000000000004</v>
      </c>
      <c r="X1952">
        <f>YEAR(salestable[[#This Row],[Order Date]])</f>
        <v>2017</v>
      </c>
      <c r="Y1952" t="str">
        <f>TEXT(salestable[[#This Row],[Order Date]],"MMMM")</f>
        <v>September</v>
      </c>
      <c r="Z1952" t="str">
        <f>"Q"&amp;ROUNDUP(MONTH(salestable[[#This Row],[Order Date]])/3,0)</f>
        <v>Q3</v>
      </c>
      <c r="AA1952" t="str">
        <f>TEXT(salestable[[#This Row],[Order Date]], "ddd")</f>
        <v>Sat</v>
      </c>
    </row>
    <row r="1953" spans="1:27"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s="3">
        <v>3</v>
      </c>
      <c r="T1953" s="4">
        <v>0</v>
      </c>
      <c r="U1953" s="3">
        <v>57.411299999999997</v>
      </c>
      <c r="V1953" s="2">
        <f>salestable[[#This Row],[Sales]] * (1 - salestable[[#This Row],[Discount]])</f>
        <v>197.97</v>
      </c>
      <c r="W1953" s="2">
        <f>salestable[[#This Row],[Sales]] * salestable[[#This Row],[Discount]]</f>
        <v>0</v>
      </c>
      <c r="X1953">
        <f>YEAR(salestable[[#This Row],[Order Date]])</f>
        <v>2017</v>
      </c>
      <c r="Y1953" t="str">
        <f>TEXT(salestable[[#This Row],[Order Date]],"MMMM")</f>
        <v>September</v>
      </c>
      <c r="Z1953" t="str">
        <f>"Q"&amp;ROUNDUP(MONTH(salestable[[#This Row],[Order Date]])/3,0)</f>
        <v>Q3</v>
      </c>
      <c r="AA1953" t="str">
        <f>TEXT(salestable[[#This Row],[Order Date]], "ddd")</f>
        <v>Sat</v>
      </c>
    </row>
    <row r="1954" spans="1:27"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s="3">
        <v>6</v>
      </c>
      <c r="T1954" s="4">
        <v>0</v>
      </c>
      <c r="U1954" s="3">
        <v>9.0719999999999992</v>
      </c>
      <c r="V1954" s="2">
        <f>salestable[[#This Row],[Sales]] * (1 - salestable[[#This Row],[Discount]])</f>
        <v>18.899999999999999</v>
      </c>
      <c r="W1954" s="2">
        <f>salestable[[#This Row],[Sales]] * salestable[[#This Row],[Discount]]</f>
        <v>0</v>
      </c>
      <c r="X1954">
        <f>YEAR(salestable[[#This Row],[Order Date]])</f>
        <v>2017</v>
      </c>
      <c r="Y1954" t="str">
        <f>TEXT(salestable[[#This Row],[Order Date]],"MMMM")</f>
        <v>September</v>
      </c>
      <c r="Z1954" t="str">
        <f>"Q"&amp;ROUNDUP(MONTH(salestable[[#This Row],[Order Date]])/3,0)</f>
        <v>Q3</v>
      </c>
      <c r="AA1954" t="str">
        <f>TEXT(salestable[[#This Row],[Order Date]], "ddd")</f>
        <v>Sat</v>
      </c>
    </row>
    <row r="1955" spans="1:27"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s="3">
        <v>5</v>
      </c>
      <c r="T1955" s="4">
        <v>0.1</v>
      </c>
      <c r="U1955" s="3">
        <v>213.73500000000001</v>
      </c>
      <c r="V1955" s="2">
        <f>salestable[[#This Row],[Sales]] * (1 - salestable[[#This Row],[Discount]])</f>
        <v>1154.1690000000001</v>
      </c>
      <c r="W1955" s="2">
        <f>salestable[[#This Row],[Sales]] * salestable[[#This Row],[Discount]]</f>
        <v>128.24100000000001</v>
      </c>
      <c r="X1955">
        <f>YEAR(salestable[[#This Row],[Order Date]])</f>
        <v>2017</v>
      </c>
      <c r="Y1955" t="str">
        <f>TEXT(salestable[[#This Row],[Order Date]],"MMMM")</f>
        <v>September</v>
      </c>
      <c r="Z1955" t="str">
        <f>"Q"&amp;ROUNDUP(MONTH(salestable[[#This Row],[Order Date]])/3,0)</f>
        <v>Q3</v>
      </c>
      <c r="AA1955" t="str">
        <f>TEXT(salestable[[#This Row],[Order Date]], "ddd")</f>
        <v>Sat</v>
      </c>
    </row>
    <row r="1956" spans="1:27"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s="3">
        <v>3</v>
      </c>
      <c r="T1956" s="4">
        <v>0</v>
      </c>
      <c r="U1956" s="3">
        <v>2.214</v>
      </c>
      <c r="V1956" s="2">
        <f>salestable[[#This Row],[Sales]] * (1 - salestable[[#This Row],[Discount]])</f>
        <v>4.92</v>
      </c>
      <c r="W1956" s="2">
        <f>salestable[[#This Row],[Sales]] * salestable[[#This Row],[Discount]]</f>
        <v>0</v>
      </c>
      <c r="X1956">
        <f>YEAR(salestable[[#This Row],[Order Date]])</f>
        <v>2017</v>
      </c>
      <c r="Y1956" t="str">
        <f>TEXT(salestable[[#This Row],[Order Date]],"MMMM")</f>
        <v>September</v>
      </c>
      <c r="Z1956" t="str">
        <f>"Q"&amp;ROUNDUP(MONTH(salestable[[#This Row],[Order Date]])/3,0)</f>
        <v>Q3</v>
      </c>
      <c r="AA1956" t="str">
        <f>TEXT(salestable[[#This Row],[Order Date]], "ddd")</f>
        <v>Sat</v>
      </c>
    </row>
    <row r="1957" spans="1:27"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s="3">
        <v>2</v>
      </c>
      <c r="T1957" s="4">
        <v>0</v>
      </c>
      <c r="U1957" s="3">
        <v>38.08</v>
      </c>
      <c r="V1957" s="2">
        <f>salestable[[#This Row],[Sales]] * (1 - salestable[[#This Row],[Discount]])</f>
        <v>238</v>
      </c>
      <c r="W1957" s="2">
        <f>salestable[[#This Row],[Sales]] * salestable[[#This Row],[Discount]]</f>
        <v>0</v>
      </c>
      <c r="X1957">
        <f>YEAR(salestable[[#This Row],[Order Date]])</f>
        <v>2017</v>
      </c>
      <c r="Y1957" t="str">
        <f>TEXT(salestable[[#This Row],[Order Date]],"MMMM")</f>
        <v>September</v>
      </c>
      <c r="Z1957" t="str">
        <f>"Q"&amp;ROUNDUP(MONTH(salestable[[#This Row],[Order Date]])/3,0)</f>
        <v>Q3</v>
      </c>
      <c r="AA1957" t="str">
        <f>TEXT(salestable[[#This Row],[Order Date]], "ddd")</f>
        <v>Sat</v>
      </c>
    </row>
    <row r="1958" spans="1:27"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s="3">
        <v>3</v>
      </c>
      <c r="T1958" s="4">
        <v>0</v>
      </c>
      <c r="U1958" s="3">
        <v>40.312800000000003</v>
      </c>
      <c r="V1958" s="2">
        <f>salestable[[#This Row],[Sales]] * (1 - salestable[[#This Row],[Discount]])</f>
        <v>167.97</v>
      </c>
      <c r="W1958" s="2">
        <f>salestable[[#This Row],[Sales]] * salestable[[#This Row],[Discount]]</f>
        <v>0</v>
      </c>
      <c r="X1958">
        <f>YEAR(salestable[[#This Row],[Order Date]])</f>
        <v>2017</v>
      </c>
      <c r="Y1958" t="str">
        <f>TEXT(salestable[[#This Row],[Order Date]],"MMMM")</f>
        <v>September</v>
      </c>
      <c r="Z1958" t="str">
        <f>"Q"&amp;ROUNDUP(MONTH(salestable[[#This Row],[Order Date]])/3,0)</f>
        <v>Q3</v>
      </c>
      <c r="AA1958" t="str">
        <f>TEXT(salestable[[#This Row],[Order Date]], "ddd")</f>
        <v>Sat</v>
      </c>
    </row>
    <row r="1959" spans="1:27"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s="3">
        <v>4</v>
      </c>
      <c r="T1959" s="4">
        <v>0</v>
      </c>
      <c r="U1959" s="3">
        <v>7.7039999999999997</v>
      </c>
      <c r="V1959" s="2">
        <f>salestable[[#This Row],[Sales]] * (1 - salestable[[#This Row],[Discount]])</f>
        <v>17.12</v>
      </c>
      <c r="W1959" s="2">
        <f>salestable[[#This Row],[Sales]] * salestable[[#This Row],[Discount]]</f>
        <v>0</v>
      </c>
      <c r="X1959">
        <f>YEAR(salestable[[#This Row],[Order Date]])</f>
        <v>2017</v>
      </c>
      <c r="Y1959" t="str">
        <f>TEXT(salestable[[#This Row],[Order Date]],"MMMM")</f>
        <v>September</v>
      </c>
      <c r="Z1959" t="str">
        <f>"Q"&amp;ROUNDUP(MONTH(salestable[[#This Row],[Order Date]])/3,0)</f>
        <v>Q3</v>
      </c>
      <c r="AA1959" t="str">
        <f>TEXT(salestable[[#This Row],[Order Date]], "ddd")</f>
        <v>Sat</v>
      </c>
    </row>
    <row r="1960" spans="1:27"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s="3">
        <v>3</v>
      </c>
      <c r="T1960" s="4">
        <v>0</v>
      </c>
      <c r="U1960" s="3">
        <v>7.7759999999999998</v>
      </c>
      <c r="V1960" s="2">
        <f>salestable[[#This Row],[Sales]] * (1 - salestable[[#This Row],[Discount]])</f>
        <v>16.2</v>
      </c>
      <c r="W1960" s="2">
        <f>salestable[[#This Row],[Sales]] * salestable[[#This Row],[Discount]]</f>
        <v>0</v>
      </c>
      <c r="X1960">
        <f>YEAR(salestable[[#This Row],[Order Date]])</f>
        <v>2017</v>
      </c>
      <c r="Y1960" t="str">
        <f>TEXT(salestable[[#This Row],[Order Date]],"MMMM")</f>
        <v>September</v>
      </c>
      <c r="Z1960" t="str">
        <f>"Q"&amp;ROUNDUP(MONTH(salestable[[#This Row],[Order Date]])/3,0)</f>
        <v>Q3</v>
      </c>
      <c r="AA1960" t="str">
        <f>TEXT(salestable[[#This Row],[Order Date]], "ddd")</f>
        <v>Sun</v>
      </c>
    </row>
    <row r="1961" spans="1:27"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s="3">
        <v>3</v>
      </c>
      <c r="T1961" s="4">
        <v>0</v>
      </c>
      <c r="U1961" s="3">
        <v>14.6157</v>
      </c>
      <c r="V1961" s="2">
        <f>salestable[[#This Row],[Sales]] * (1 - salestable[[#This Row],[Discount]])</f>
        <v>33.99</v>
      </c>
      <c r="W1961" s="2">
        <f>salestable[[#This Row],[Sales]] * salestable[[#This Row],[Discount]]</f>
        <v>0</v>
      </c>
      <c r="X1961">
        <f>YEAR(salestable[[#This Row],[Order Date]])</f>
        <v>2017</v>
      </c>
      <c r="Y1961" t="str">
        <f>TEXT(salestable[[#This Row],[Order Date]],"MMMM")</f>
        <v>September</v>
      </c>
      <c r="Z1961" t="str">
        <f>"Q"&amp;ROUNDUP(MONTH(salestable[[#This Row],[Order Date]])/3,0)</f>
        <v>Q3</v>
      </c>
      <c r="AA1961" t="str">
        <f>TEXT(salestable[[#This Row],[Order Date]], "ddd")</f>
        <v>Sun</v>
      </c>
    </row>
    <row r="1962" spans="1:27"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s="3">
        <v>5</v>
      </c>
      <c r="T1962" s="4">
        <v>0</v>
      </c>
      <c r="U1962" s="3">
        <v>53.433</v>
      </c>
      <c r="V1962" s="2">
        <f>salestable[[#This Row],[Sales]] * (1 - salestable[[#This Row],[Discount]])</f>
        <v>296.85000000000002</v>
      </c>
      <c r="W1962" s="2">
        <f>salestable[[#This Row],[Sales]] * salestable[[#This Row],[Discount]]</f>
        <v>0</v>
      </c>
      <c r="X1962">
        <f>YEAR(salestable[[#This Row],[Order Date]])</f>
        <v>2017</v>
      </c>
      <c r="Y1962" t="str">
        <f>TEXT(salestable[[#This Row],[Order Date]],"MMMM")</f>
        <v>September</v>
      </c>
      <c r="Z1962" t="str">
        <f>"Q"&amp;ROUNDUP(MONTH(salestable[[#This Row],[Order Date]])/3,0)</f>
        <v>Q3</v>
      </c>
      <c r="AA1962" t="str">
        <f>TEXT(salestable[[#This Row],[Order Date]], "ddd")</f>
        <v>Sun</v>
      </c>
    </row>
    <row r="1963" spans="1:27"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s="3">
        <v>6</v>
      </c>
      <c r="T1963" s="4">
        <v>0</v>
      </c>
      <c r="U1963" s="3">
        <v>6.7679999999999998</v>
      </c>
      <c r="V1963" s="2">
        <f>salestable[[#This Row],[Sales]] * (1 - salestable[[#This Row],[Discount]])</f>
        <v>112.8</v>
      </c>
      <c r="W1963" s="2">
        <f>salestable[[#This Row],[Sales]] * salestable[[#This Row],[Discount]]</f>
        <v>0</v>
      </c>
      <c r="X1963">
        <f>YEAR(salestable[[#This Row],[Order Date]])</f>
        <v>2017</v>
      </c>
      <c r="Y1963" t="str">
        <f>TEXT(salestable[[#This Row],[Order Date]],"MMMM")</f>
        <v>September</v>
      </c>
      <c r="Z1963" t="str">
        <f>"Q"&amp;ROUNDUP(MONTH(salestable[[#This Row],[Order Date]])/3,0)</f>
        <v>Q3</v>
      </c>
      <c r="AA1963" t="str">
        <f>TEXT(salestable[[#This Row],[Order Date]], "ddd")</f>
        <v>Sun</v>
      </c>
    </row>
    <row r="1964" spans="1:27"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s="3">
        <v>3</v>
      </c>
      <c r="T1964" s="4">
        <v>0</v>
      </c>
      <c r="U1964" s="3">
        <v>6.5808</v>
      </c>
      <c r="V1964" s="2">
        <f>salestable[[#This Row],[Sales]] * (1 - salestable[[#This Row],[Discount]])</f>
        <v>13.71</v>
      </c>
      <c r="W1964" s="2">
        <f>salestable[[#This Row],[Sales]] * salestable[[#This Row],[Discount]]</f>
        <v>0</v>
      </c>
      <c r="X1964">
        <f>YEAR(salestable[[#This Row],[Order Date]])</f>
        <v>2017</v>
      </c>
      <c r="Y1964" t="str">
        <f>TEXT(salestable[[#This Row],[Order Date]],"MMMM")</f>
        <v>September</v>
      </c>
      <c r="Z1964" t="str">
        <f>"Q"&amp;ROUNDUP(MONTH(salestable[[#This Row],[Order Date]])/3,0)</f>
        <v>Q3</v>
      </c>
      <c r="AA1964" t="str">
        <f>TEXT(salestable[[#This Row],[Order Date]], "ddd")</f>
        <v>Sun</v>
      </c>
    </row>
    <row r="1965" spans="1:27"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s="3">
        <v>5</v>
      </c>
      <c r="T1965" s="4">
        <v>0</v>
      </c>
      <c r="U1965" s="3">
        <v>11.702999999999999</v>
      </c>
      <c r="V1965" s="2">
        <f>salestable[[#This Row],[Sales]] * (1 - salestable[[#This Row],[Discount]])</f>
        <v>24.9</v>
      </c>
      <c r="W1965" s="2">
        <f>salestable[[#This Row],[Sales]] * salestable[[#This Row],[Discount]]</f>
        <v>0</v>
      </c>
      <c r="X1965">
        <f>YEAR(salestable[[#This Row],[Order Date]])</f>
        <v>2017</v>
      </c>
      <c r="Y1965" t="str">
        <f>TEXT(salestable[[#This Row],[Order Date]],"MMMM")</f>
        <v>September</v>
      </c>
      <c r="Z1965" t="str">
        <f>"Q"&amp;ROUNDUP(MONTH(salestable[[#This Row],[Order Date]])/3,0)</f>
        <v>Q3</v>
      </c>
      <c r="AA1965" t="str">
        <f>TEXT(salestable[[#This Row],[Order Date]], "ddd")</f>
        <v>Sun</v>
      </c>
    </row>
    <row r="1966" spans="1:27"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s="3">
        <v>3</v>
      </c>
      <c r="T1966" s="4">
        <v>0</v>
      </c>
      <c r="U1966" s="3">
        <v>17.177399999999999</v>
      </c>
      <c r="V1966" s="2">
        <f>salestable[[#This Row],[Sales]] * (1 - salestable[[#This Row],[Discount]])</f>
        <v>286.29000000000002</v>
      </c>
      <c r="W1966" s="2">
        <f>salestable[[#This Row],[Sales]] * salestable[[#This Row],[Discount]]</f>
        <v>0</v>
      </c>
      <c r="X1966">
        <f>YEAR(salestable[[#This Row],[Order Date]])</f>
        <v>2017</v>
      </c>
      <c r="Y1966" t="str">
        <f>TEXT(salestable[[#This Row],[Order Date]],"MMMM")</f>
        <v>September</v>
      </c>
      <c r="Z1966" t="str">
        <f>"Q"&amp;ROUNDUP(MONTH(salestable[[#This Row],[Order Date]])/3,0)</f>
        <v>Q3</v>
      </c>
      <c r="AA1966" t="str">
        <f>TEXT(salestable[[#This Row],[Order Date]], "ddd")</f>
        <v>Sun</v>
      </c>
    </row>
    <row r="1967" spans="1:27"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s="3">
        <v>2</v>
      </c>
      <c r="T1967" s="4">
        <v>0</v>
      </c>
      <c r="U1967" s="3">
        <v>7.2539999999999996</v>
      </c>
      <c r="V1967" s="2">
        <f>salestable[[#This Row],[Sales]] * (1 - salestable[[#This Row],[Discount]])</f>
        <v>24.18</v>
      </c>
      <c r="W1967" s="2">
        <f>salestable[[#This Row],[Sales]] * salestable[[#This Row],[Discount]]</f>
        <v>0</v>
      </c>
      <c r="X1967">
        <f>YEAR(salestable[[#This Row],[Order Date]])</f>
        <v>2017</v>
      </c>
      <c r="Y1967" t="str">
        <f>TEXT(salestable[[#This Row],[Order Date]],"MMMM")</f>
        <v>September</v>
      </c>
      <c r="Z1967" t="str">
        <f>"Q"&amp;ROUNDUP(MONTH(salestable[[#This Row],[Order Date]])/3,0)</f>
        <v>Q3</v>
      </c>
      <c r="AA1967" t="str">
        <f>TEXT(salestable[[#This Row],[Order Date]], "ddd")</f>
        <v>Sun</v>
      </c>
    </row>
    <row r="1968" spans="1:27"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s="3">
        <v>3</v>
      </c>
      <c r="T1968" s="4">
        <v>0</v>
      </c>
      <c r="U1968" s="3">
        <v>78.951599999999999</v>
      </c>
      <c r="V1968" s="2">
        <f>salestable[[#This Row],[Sales]] * (1 - salestable[[#This Row],[Discount]])</f>
        <v>281.97000000000003</v>
      </c>
      <c r="W1968" s="2">
        <f>salestable[[#This Row],[Sales]] * salestable[[#This Row],[Discount]]</f>
        <v>0</v>
      </c>
      <c r="X1968">
        <f>YEAR(salestable[[#This Row],[Order Date]])</f>
        <v>2017</v>
      </c>
      <c r="Y1968" t="str">
        <f>TEXT(salestable[[#This Row],[Order Date]],"MMMM")</f>
        <v>December</v>
      </c>
      <c r="Z1968" t="str">
        <f>"Q"&amp;ROUNDUP(MONTH(salestable[[#This Row],[Order Date]])/3,0)</f>
        <v>Q4</v>
      </c>
      <c r="AA1968" t="str">
        <f>TEXT(salestable[[#This Row],[Order Date]], "ddd")</f>
        <v>Thu</v>
      </c>
    </row>
    <row r="1969" spans="1:27"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s="3">
        <v>5</v>
      </c>
      <c r="T1969" s="4">
        <v>0</v>
      </c>
      <c r="U1969" s="3">
        <v>20.155000000000001</v>
      </c>
      <c r="V1969" s="2">
        <f>salestable[[#This Row],[Sales]] * (1 - salestable[[#This Row],[Discount]])</f>
        <v>69.5</v>
      </c>
      <c r="W1969" s="2">
        <f>salestable[[#This Row],[Sales]] * salestable[[#This Row],[Discount]]</f>
        <v>0</v>
      </c>
      <c r="X1969">
        <f>YEAR(salestable[[#This Row],[Order Date]])</f>
        <v>2017</v>
      </c>
      <c r="Y1969" t="str">
        <f>TEXT(salestable[[#This Row],[Order Date]],"MMMM")</f>
        <v>December</v>
      </c>
      <c r="Z1969" t="str">
        <f>"Q"&amp;ROUNDUP(MONTH(salestable[[#This Row],[Order Date]])/3,0)</f>
        <v>Q4</v>
      </c>
      <c r="AA1969" t="str">
        <f>TEXT(salestable[[#This Row],[Order Date]], "ddd")</f>
        <v>Thu</v>
      </c>
    </row>
    <row r="1970" spans="1:27"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s="3">
        <v>3</v>
      </c>
      <c r="T1970" s="4">
        <v>0</v>
      </c>
      <c r="U1970" s="3">
        <v>79.891199999999998</v>
      </c>
      <c r="V1970" s="2">
        <f>salestable[[#This Row],[Sales]] * (1 - salestable[[#This Row],[Discount]])</f>
        <v>166.44</v>
      </c>
      <c r="W1970" s="2">
        <f>salestable[[#This Row],[Sales]] * salestable[[#This Row],[Discount]]</f>
        <v>0</v>
      </c>
      <c r="X1970">
        <f>YEAR(salestable[[#This Row],[Order Date]])</f>
        <v>2017</v>
      </c>
      <c r="Y1970" t="str">
        <f>TEXT(salestable[[#This Row],[Order Date]],"MMMM")</f>
        <v>December</v>
      </c>
      <c r="Z1970" t="str">
        <f>"Q"&amp;ROUNDUP(MONTH(salestable[[#This Row],[Order Date]])/3,0)</f>
        <v>Q4</v>
      </c>
      <c r="AA1970" t="str">
        <f>TEXT(salestable[[#This Row],[Order Date]], "ddd")</f>
        <v>Thu</v>
      </c>
    </row>
    <row r="1971" spans="1:27"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s="3">
        <v>4</v>
      </c>
      <c r="T1971" s="4">
        <v>0</v>
      </c>
      <c r="U1971" s="3">
        <v>102.18600000000001</v>
      </c>
      <c r="V1971" s="2">
        <f>salestable[[#This Row],[Sales]] * (1 - salestable[[#This Row],[Discount]])</f>
        <v>291.95999999999998</v>
      </c>
      <c r="W1971" s="2">
        <f>salestable[[#This Row],[Sales]] * salestable[[#This Row],[Discount]]</f>
        <v>0</v>
      </c>
      <c r="X1971">
        <f>YEAR(salestable[[#This Row],[Order Date]])</f>
        <v>2017</v>
      </c>
      <c r="Y1971" t="str">
        <f>TEXT(salestable[[#This Row],[Order Date]],"MMMM")</f>
        <v>September</v>
      </c>
      <c r="Z1971" t="str">
        <f>"Q"&amp;ROUNDUP(MONTH(salestable[[#This Row],[Order Date]])/3,0)</f>
        <v>Q3</v>
      </c>
      <c r="AA1971" t="str">
        <f>TEXT(salestable[[#This Row],[Order Date]], "ddd")</f>
        <v>Sat</v>
      </c>
    </row>
    <row r="1972" spans="1:27"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s="3">
        <v>3</v>
      </c>
      <c r="T1972" s="4">
        <v>0.2</v>
      </c>
      <c r="U1972" s="3">
        <v>0.64080000000000004</v>
      </c>
      <c r="V1972" s="2">
        <f>salestable[[#This Row],[Sales]] * (1 - salestable[[#This Row],[Discount]])</f>
        <v>5.1264000000000003</v>
      </c>
      <c r="W1972" s="2">
        <f>salestable[[#This Row],[Sales]] * salestable[[#This Row],[Discount]]</f>
        <v>1.2816000000000001</v>
      </c>
      <c r="X1972">
        <f>YEAR(salestable[[#This Row],[Order Date]])</f>
        <v>2017</v>
      </c>
      <c r="Y1972" t="str">
        <f>TEXT(salestable[[#This Row],[Order Date]],"MMMM")</f>
        <v>May</v>
      </c>
      <c r="Z1972" t="str">
        <f>"Q"&amp;ROUNDUP(MONTH(salestable[[#This Row],[Order Date]])/3,0)</f>
        <v>Q2</v>
      </c>
      <c r="AA1972" t="str">
        <f>TEXT(salestable[[#This Row],[Order Date]], "ddd")</f>
        <v>Sat</v>
      </c>
    </row>
    <row r="1973" spans="1:27"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s="3">
        <v>7</v>
      </c>
      <c r="T1973" s="4">
        <v>0.2</v>
      </c>
      <c r="U1973" s="3">
        <v>76.639499999999998</v>
      </c>
      <c r="V1973" s="2">
        <f>salestable[[#This Row],[Sales]] * (1 - salestable[[#This Row],[Discount]])</f>
        <v>326.99520000000007</v>
      </c>
      <c r="W1973" s="2">
        <f>salestable[[#This Row],[Sales]] * salestable[[#This Row],[Discount]]</f>
        <v>81.748800000000017</v>
      </c>
      <c r="X1973">
        <f>YEAR(salestable[[#This Row],[Order Date]])</f>
        <v>2017</v>
      </c>
      <c r="Y1973" t="str">
        <f>TEXT(salestable[[#This Row],[Order Date]],"MMMM")</f>
        <v>May</v>
      </c>
      <c r="Z1973" t="str">
        <f>"Q"&amp;ROUNDUP(MONTH(salestable[[#This Row],[Order Date]])/3,0)</f>
        <v>Q2</v>
      </c>
      <c r="AA1973" t="str">
        <f>TEXT(salestable[[#This Row],[Order Date]], "ddd")</f>
        <v>Sat</v>
      </c>
    </row>
    <row r="1974" spans="1:27"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s="3">
        <v>4</v>
      </c>
      <c r="T1974" s="4">
        <v>0.8</v>
      </c>
      <c r="U1974" s="3">
        <v>-8.6768000000000001</v>
      </c>
      <c r="V1974" s="2">
        <f>salestable[[#This Row],[Sales]] * (1 - salestable[[#This Row],[Discount]])</f>
        <v>1.0207999999999997</v>
      </c>
      <c r="W1974" s="2">
        <f>salestable[[#This Row],[Sales]] * salestable[[#This Row],[Discount]]</f>
        <v>4.0832000000000006</v>
      </c>
      <c r="X1974">
        <f>YEAR(salestable[[#This Row],[Order Date]])</f>
        <v>2014</v>
      </c>
      <c r="Y1974" t="str">
        <f>TEXT(salestable[[#This Row],[Order Date]],"MMMM")</f>
        <v>December</v>
      </c>
      <c r="Z1974" t="str">
        <f>"Q"&amp;ROUNDUP(MONTH(salestable[[#This Row],[Order Date]])/3,0)</f>
        <v>Q4</v>
      </c>
      <c r="AA1974" t="str">
        <f>TEXT(salestable[[#This Row],[Order Date]], "ddd")</f>
        <v>Sun</v>
      </c>
    </row>
    <row r="1975" spans="1:27"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s="3">
        <v>2</v>
      </c>
      <c r="T1975" s="4">
        <v>0.2</v>
      </c>
      <c r="U1975" s="3">
        <v>0.47060000000000002</v>
      </c>
      <c r="V1975" s="2">
        <f>salestable[[#This Row],[Sales]] * (1 - salestable[[#This Row],[Discount]])</f>
        <v>2.3168000000000002</v>
      </c>
      <c r="W1975" s="2">
        <f>salestable[[#This Row],[Sales]] * salestable[[#This Row],[Discount]]</f>
        <v>0.57920000000000005</v>
      </c>
      <c r="X1975">
        <f>YEAR(salestable[[#This Row],[Order Date]])</f>
        <v>2014</v>
      </c>
      <c r="Y1975" t="str">
        <f>TEXT(salestable[[#This Row],[Order Date]],"MMMM")</f>
        <v>December</v>
      </c>
      <c r="Z1975" t="str">
        <f>"Q"&amp;ROUNDUP(MONTH(salestable[[#This Row],[Order Date]])/3,0)</f>
        <v>Q4</v>
      </c>
      <c r="AA1975" t="str">
        <f>TEXT(salestable[[#This Row],[Order Date]], "ddd")</f>
        <v>Sun</v>
      </c>
    </row>
    <row r="1976" spans="1:27"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s="3">
        <v>3</v>
      </c>
      <c r="T1976" s="4">
        <v>0.2</v>
      </c>
      <c r="U1976" s="3">
        <v>-2.1884999999999999</v>
      </c>
      <c r="V1976" s="2">
        <f>salestable[[#This Row],[Sales]] * (1 - salestable[[#This Row],[Discount]])</f>
        <v>28.012799999999999</v>
      </c>
      <c r="W1976" s="2">
        <f>salestable[[#This Row],[Sales]] * salestable[[#This Row],[Discount]]</f>
        <v>7.0031999999999996</v>
      </c>
      <c r="X1976">
        <f>YEAR(salestable[[#This Row],[Order Date]])</f>
        <v>2014</v>
      </c>
      <c r="Y1976" t="str">
        <f>TEXT(salestable[[#This Row],[Order Date]],"MMMM")</f>
        <v>December</v>
      </c>
      <c r="Z1976" t="str">
        <f>"Q"&amp;ROUNDUP(MONTH(salestable[[#This Row],[Order Date]])/3,0)</f>
        <v>Q4</v>
      </c>
      <c r="AA1976" t="str">
        <f>TEXT(salestable[[#This Row],[Order Date]], "ddd")</f>
        <v>Sun</v>
      </c>
    </row>
    <row r="1977" spans="1:27"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s="3">
        <v>3</v>
      </c>
      <c r="T1977" s="4">
        <v>0</v>
      </c>
      <c r="U1977" s="3">
        <v>11.0388</v>
      </c>
      <c r="V1977" s="2">
        <f>salestable[[#This Row],[Sales]] * (1 - salestable[[#This Row],[Discount]])</f>
        <v>275.97000000000003</v>
      </c>
      <c r="W1977" s="2">
        <f>salestable[[#This Row],[Sales]] * salestable[[#This Row],[Discount]]</f>
        <v>0</v>
      </c>
      <c r="X1977">
        <f>YEAR(salestable[[#This Row],[Order Date]])</f>
        <v>2014</v>
      </c>
      <c r="Y1977" t="str">
        <f>TEXT(salestable[[#This Row],[Order Date]],"MMMM")</f>
        <v>October</v>
      </c>
      <c r="Z1977" t="str">
        <f>"Q"&amp;ROUNDUP(MONTH(salestable[[#This Row],[Order Date]])/3,0)</f>
        <v>Q4</v>
      </c>
      <c r="AA1977" t="str">
        <f>TEXT(salestable[[#This Row],[Order Date]], "ddd")</f>
        <v>Sat</v>
      </c>
    </row>
    <row r="1978" spans="1:27"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s="3">
        <v>5</v>
      </c>
      <c r="T1978" s="4">
        <v>0</v>
      </c>
      <c r="U1978" s="3">
        <v>362.68700000000001</v>
      </c>
      <c r="V1978" s="2">
        <f>salestable[[#This Row],[Sales]] * (1 - salestable[[#This Row],[Discount]])</f>
        <v>1394.95</v>
      </c>
      <c r="W1978" s="2">
        <f>salestable[[#This Row],[Sales]] * salestable[[#This Row],[Discount]]</f>
        <v>0</v>
      </c>
      <c r="X1978">
        <f>YEAR(salestable[[#This Row],[Order Date]])</f>
        <v>2014</v>
      </c>
      <c r="Y1978" t="str">
        <f>TEXT(salestable[[#This Row],[Order Date]],"MMMM")</f>
        <v>October</v>
      </c>
      <c r="Z1978" t="str">
        <f>"Q"&amp;ROUNDUP(MONTH(salestable[[#This Row],[Order Date]])/3,0)</f>
        <v>Q4</v>
      </c>
      <c r="AA1978" t="str">
        <f>TEXT(salestable[[#This Row],[Order Date]], "ddd")</f>
        <v>Sat</v>
      </c>
    </row>
    <row r="1979" spans="1:27"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s="3">
        <v>6</v>
      </c>
      <c r="T1979" s="4">
        <v>0</v>
      </c>
      <c r="U1979" s="3">
        <v>70.964399999999998</v>
      </c>
      <c r="V1979" s="2">
        <f>salestable[[#This Row],[Sales]] * (1 - salestable[[#This Row],[Discount]])</f>
        <v>545.88</v>
      </c>
      <c r="W1979" s="2">
        <f>salestable[[#This Row],[Sales]] * salestable[[#This Row],[Discount]]</f>
        <v>0</v>
      </c>
      <c r="X1979">
        <f>YEAR(salestable[[#This Row],[Order Date]])</f>
        <v>2014</v>
      </c>
      <c r="Y1979" t="str">
        <f>TEXT(salestable[[#This Row],[Order Date]],"MMMM")</f>
        <v>October</v>
      </c>
      <c r="Z1979" t="str">
        <f>"Q"&amp;ROUNDUP(MONTH(salestable[[#This Row],[Order Date]])/3,0)</f>
        <v>Q4</v>
      </c>
      <c r="AA1979" t="str">
        <f>TEXT(salestable[[#This Row],[Order Date]], "ddd")</f>
        <v>Sat</v>
      </c>
    </row>
    <row r="1980" spans="1:27"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s="3">
        <v>2</v>
      </c>
      <c r="T1980" s="4">
        <v>0.2</v>
      </c>
      <c r="U1980" s="3">
        <v>0.59040000000000004</v>
      </c>
      <c r="V1980" s="2">
        <f>salestable[[#This Row],[Sales]] * (1 - salestable[[#This Row],[Discount]])</f>
        <v>4.1984000000000004</v>
      </c>
      <c r="W1980" s="2">
        <f>salestable[[#This Row],[Sales]] * salestable[[#This Row],[Discount]]</f>
        <v>1.0496000000000001</v>
      </c>
      <c r="X1980">
        <f>YEAR(salestable[[#This Row],[Order Date]])</f>
        <v>2015</v>
      </c>
      <c r="Y1980" t="str">
        <f>TEXT(salestable[[#This Row],[Order Date]],"MMMM")</f>
        <v>May</v>
      </c>
      <c r="Z1980" t="str">
        <f>"Q"&amp;ROUNDUP(MONTH(salestable[[#This Row],[Order Date]])/3,0)</f>
        <v>Q2</v>
      </c>
      <c r="AA1980" t="str">
        <f>TEXT(salestable[[#This Row],[Order Date]], "ddd")</f>
        <v>Fri</v>
      </c>
    </row>
    <row r="1981" spans="1:27"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s="3">
        <v>4</v>
      </c>
      <c r="T1981" s="4">
        <v>0.2</v>
      </c>
      <c r="U1981" s="3">
        <v>105.0228</v>
      </c>
      <c r="V1981" s="2">
        <f>salestable[[#This Row],[Sales]] * (1 - salestable[[#This Row],[Discount]])</f>
        <v>746.8288</v>
      </c>
      <c r="W1981" s="2">
        <f>salestable[[#This Row],[Sales]] * salestable[[#This Row],[Discount]]</f>
        <v>186.7072</v>
      </c>
      <c r="X1981">
        <f>YEAR(salestable[[#This Row],[Order Date]])</f>
        <v>2016</v>
      </c>
      <c r="Y1981" t="str">
        <f>TEXT(salestable[[#This Row],[Order Date]],"MMMM")</f>
        <v>April</v>
      </c>
      <c r="Z1981" t="str">
        <f>"Q"&amp;ROUNDUP(MONTH(salestable[[#This Row],[Order Date]])/3,0)</f>
        <v>Q2</v>
      </c>
      <c r="AA1981" t="str">
        <f>TEXT(salestable[[#This Row],[Order Date]], "ddd")</f>
        <v>Thu</v>
      </c>
    </row>
    <row r="1982" spans="1:27"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s="3">
        <v>4</v>
      </c>
      <c r="T1982" s="4">
        <v>0.2</v>
      </c>
      <c r="U1982" s="3">
        <v>4.2976000000000001</v>
      </c>
      <c r="V1982" s="2">
        <f>salestable[[#This Row],[Sales]] * (1 - salestable[[#This Row],[Discount]])</f>
        <v>34.380800000000001</v>
      </c>
      <c r="W1982" s="2">
        <f>salestable[[#This Row],[Sales]] * salestable[[#This Row],[Discount]]</f>
        <v>8.5952000000000002</v>
      </c>
      <c r="X1982">
        <f>YEAR(salestable[[#This Row],[Order Date]])</f>
        <v>2016</v>
      </c>
      <c r="Y1982" t="str">
        <f>TEXT(salestable[[#This Row],[Order Date]],"MMMM")</f>
        <v>April</v>
      </c>
      <c r="Z1982" t="str">
        <f>"Q"&amp;ROUNDUP(MONTH(salestable[[#This Row],[Order Date]])/3,0)</f>
        <v>Q2</v>
      </c>
      <c r="AA1982" t="str">
        <f>TEXT(salestable[[#This Row],[Order Date]], "ddd")</f>
        <v>Thu</v>
      </c>
    </row>
    <row r="1983" spans="1:27"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s="3">
        <v>2</v>
      </c>
      <c r="T1983" s="4">
        <v>0</v>
      </c>
      <c r="U1983" s="3">
        <v>1.8048</v>
      </c>
      <c r="V1983" s="2">
        <f>salestable[[#This Row],[Sales]] * (1 - salestable[[#This Row],[Discount]])</f>
        <v>3.76</v>
      </c>
      <c r="W1983" s="2">
        <f>salestable[[#This Row],[Sales]] * salestable[[#This Row],[Discount]]</f>
        <v>0</v>
      </c>
      <c r="X1983">
        <f>YEAR(salestable[[#This Row],[Order Date]])</f>
        <v>2015</v>
      </c>
      <c r="Y1983" t="str">
        <f>TEXT(salestable[[#This Row],[Order Date]],"MMMM")</f>
        <v>December</v>
      </c>
      <c r="Z1983" t="str">
        <f>"Q"&amp;ROUNDUP(MONTH(salestable[[#This Row],[Order Date]])/3,0)</f>
        <v>Q4</v>
      </c>
      <c r="AA1983" t="str">
        <f>TEXT(salestable[[#This Row],[Order Date]], "ddd")</f>
        <v>Mon</v>
      </c>
    </row>
    <row r="1984" spans="1:27"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s="3">
        <v>4</v>
      </c>
      <c r="T1984" s="4">
        <v>0</v>
      </c>
      <c r="U1984" s="3">
        <v>134.3888</v>
      </c>
      <c r="V1984" s="2">
        <f>salestable[[#This Row],[Sales]] * (1 - salestable[[#This Row],[Discount]])</f>
        <v>479.96</v>
      </c>
      <c r="W1984" s="2">
        <f>salestable[[#This Row],[Sales]] * salestable[[#This Row],[Discount]]</f>
        <v>0</v>
      </c>
      <c r="X1984">
        <f>YEAR(salestable[[#This Row],[Order Date]])</f>
        <v>2014</v>
      </c>
      <c r="Y1984" t="str">
        <f>TEXT(salestable[[#This Row],[Order Date]],"MMMM")</f>
        <v>December</v>
      </c>
      <c r="Z1984" t="str">
        <f>"Q"&amp;ROUNDUP(MONTH(salestable[[#This Row],[Order Date]])/3,0)</f>
        <v>Q4</v>
      </c>
      <c r="AA1984" t="str">
        <f>TEXT(salestable[[#This Row],[Order Date]], "ddd")</f>
        <v>Wed</v>
      </c>
    </row>
    <row r="1985" spans="1:27"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s="3">
        <v>6</v>
      </c>
      <c r="T1985" s="4">
        <v>0</v>
      </c>
      <c r="U1985" s="3">
        <v>93.055199999999999</v>
      </c>
      <c r="V1985" s="2">
        <f>salestable[[#This Row],[Sales]] * (1 - salestable[[#This Row],[Discount]])</f>
        <v>320.88</v>
      </c>
      <c r="W1985" s="2">
        <f>salestable[[#This Row],[Sales]] * salestable[[#This Row],[Discount]]</f>
        <v>0</v>
      </c>
      <c r="X1985">
        <f>YEAR(salestable[[#This Row],[Order Date]])</f>
        <v>2014</v>
      </c>
      <c r="Y1985" t="str">
        <f>TEXT(salestable[[#This Row],[Order Date]],"MMMM")</f>
        <v>November</v>
      </c>
      <c r="Z1985" t="str">
        <f>"Q"&amp;ROUNDUP(MONTH(salestable[[#This Row],[Order Date]])/3,0)</f>
        <v>Q4</v>
      </c>
      <c r="AA1985" t="str">
        <f>TEXT(salestable[[#This Row],[Order Date]], "ddd")</f>
        <v>Tue</v>
      </c>
    </row>
    <row r="1986" spans="1:27"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s="3">
        <v>3</v>
      </c>
      <c r="T1986" s="4">
        <v>0</v>
      </c>
      <c r="U1986" s="3">
        <v>10.507199999999999</v>
      </c>
      <c r="V1986" s="2">
        <f>salestable[[#This Row],[Sales]] * (1 - salestable[[#This Row],[Discount]])</f>
        <v>23.88</v>
      </c>
      <c r="W1986" s="2">
        <f>salestable[[#This Row],[Sales]] * salestable[[#This Row],[Discount]]</f>
        <v>0</v>
      </c>
      <c r="X1986">
        <f>YEAR(salestable[[#This Row],[Order Date]])</f>
        <v>2014</v>
      </c>
      <c r="Y1986" t="str">
        <f>TEXT(salestable[[#This Row],[Order Date]],"MMMM")</f>
        <v>November</v>
      </c>
      <c r="Z1986" t="str">
        <f>"Q"&amp;ROUNDUP(MONTH(salestable[[#This Row],[Order Date]])/3,0)</f>
        <v>Q4</v>
      </c>
      <c r="AA1986" t="str">
        <f>TEXT(salestable[[#This Row],[Order Date]], "ddd")</f>
        <v>Tue</v>
      </c>
    </row>
    <row r="1987" spans="1:27"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s="3">
        <v>4</v>
      </c>
      <c r="T1987" s="4">
        <v>0</v>
      </c>
      <c r="U1987" s="3">
        <v>12.3096</v>
      </c>
      <c r="V1987" s="2">
        <f>salestable[[#This Row],[Sales]] * (1 - salestable[[#This Row],[Discount]])</f>
        <v>26.76</v>
      </c>
      <c r="W1987" s="2">
        <f>salestable[[#This Row],[Sales]] * salestable[[#This Row],[Discount]]</f>
        <v>0</v>
      </c>
      <c r="X1987">
        <f>YEAR(salestable[[#This Row],[Order Date]])</f>
        <v>2014</v>
      </c>
      <c r="Y1987" t="str">
        <f>TEXT(salestable[[#This Row],[Order Date]],"MMMM")</f>
        <v>November</v>
      </c>
      <c r="Z1987" t="str">
        <f>"Q"&amp;ROUNDUP(MONTH(salestable[[#This Row],[Order Date]])/3,0)</f>
        <v>Q4</v>
      </c>
      <c r="AA1987" t="str">
        <f>TEXT(salestable[[#This Row],[Order Date]], "ddd")</f>
        <v>Tue</v>
      </c>
    </row>
    <row r="1988" spans="1:27"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s="3">
        <v>4</v>
      </c>
      <c r="T1988" s="4">
        <v>0.4</v>
      </c>
      <c r="U1988" s="3">
        <v>191.99680000000001</v>
      </c>
      <c r="V1988" s="2">
        <f>salestable[[#This Row],[Sales]] * (1 - salestable[[#This Row],[Discount]])</f>
        <v>863.98560000000009</v>
      </c>
      <c r="W1988" s="2">
        <f>salestable[[#This Row],[Sales]] * salestable[[#This Row],[Discount]]</f>
        <v>575.99040000000002</v>
      </c>
      <c r="X1988">
        <f>YEAR(salestable[[#This Row],[Order Date]])</f>
        <v>2016</v>
      </c>
      <c r="Y1988" t="str">
        <f>TEXT(salestable[[#This Row],[Order Date]],"MMMM")</f>
        <v>July</v>
      </c>
      <c r="Z1988" t="str">
        <f>"Q"&amp;ROUNDUP(MONTH(salestable[[#This Row],[Order Date]])/3,0)</f>
        <v>Q3</v>
      </c>
      <c r="AA1988" t="str">
        <f>TEXT(salestable[[#This Row],[Order Date]], "ddd")</f>
        <v>Mon</v>
      </c>
    </row>
    <row r="1989" spans="1:27"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s="3">
        <v>3</v>
      </c>
      <c r="T1989" s="4">
        <v>0</v>
      </c>
      <c r="U1989" s="3">
        <v>7.9211999999999998</v>
      </c>
      <c r="V1989" s="2">
        <f>salestable[[#This Row],[Sales]] * (1 - salestable[[#This Row],[Discount]])</f>
        <v>17.22</v>
      </c>
      <c r="W1989" s="2">
        <f>salestable[[#This Row],[Sales]] * salestable[[#This Row],[Discount]]</f>
        <v>0</v>
      </c>
      <c r="X1989">
        <f>YEAR(salestable[[#This Row],[Order Date]])</f>
        <v>2015</v>
      </c>
      <c r="Y1989" t="str">
        <f>TEXT(salestable[[#This Row],[Order Date]],"MMMM")</f>
        <v>November</v>
      </c>
      <c r="Z1989" t="str">
        <f>"Q"&amp;ROUNDUP(MONTH(salestable[[#This Row],[Order Date]])/3,0)</f>
        <v>Q4</v>
      </c>
      <c r="AA1989" t="str">
        <f>TEXT(salestable[[#This Row],[Order Date]], "ddd")</f>
        <v>Mon</v>
      </c>
    </row>
    <row r="1990" spans="1:27"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s="3">
        <v>7</v>
      </c>
      <c r="T1990" s="4">
        <v>0</v>
      </c>
      <c r="U1990" s="3">
        <v>215.1198</v>
      </c>
      <c r="V1990" s="2">
        <f>salestable[[#This Row],[Sales]] * (1 - salestable[[#This Row],[Discount]])</f>
        <v>1024.3800000000001</v>
      </c>
      <c r="W1990" s="2">
        <f>salestable[[#This Row],[Sales]] * salestable[[#This Row],[Discount]]</f>
        <v>0</v>
      </c>
      <c r="X1990">
        <f>YEAR(salestable[[#This Row],[Order Date]])</f>
        <v>2015</v>
      </c>
      <c r="Y1990" t="str">
        <f>TEXT(salestable[[#This Row],[Order Date]],"MMMM")</f>
        <v>November</v>
      </c>
      <c r="Z1990" t="str">
        <f>"Q"&amp;ROUNDUP(MONTH(salestable[[#This Row],[Order Date]])/3,0)</f>
        <v>Q4</v>
      </c>
      <c r="AA1990" t="str">
        <f>TEXT(salestable[[#This Row],[Order Date]], "ddd")</f>
        <v>Mon</v>
      </c>
    </row>
    <row r="1991" spans="1:27"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s="3">
        <v>3</v>
      </c>
      <c r="T1991" s="4">
        <v>0</v>
      </c>
      <c r="U1991" s="3">
        <v>12.323399999999999</v>
      </c>
      <c r="V1991" s="2">
        <f>salestable[[#This Row],[Sales]] * (1 - salestable[[#This Row],[Discount]])</f>
        <v>26.22</v>
      </c>
      <c r="W1991" s="2">
        <f>salestable[[#This Row],[Sales]] * salestable[[#This Row],[Discount]]</f>
        <v>0</v>
      </c>
      <c r="X1991">
        <f>YEAR(salestable[[#This Row],[Order Date]])</f>
        <v>2015</v>
      </c>
      <c r="Y1991" t="str">
        <f>TEXT(salestable[[#This Row],[Order Date]],"MMMM")</f>
        <v>November</v>
      </c>
      <c r="Z1991" t="str">
        <f>"Q"&amp;ROUNDUP(MONTH(salestable[[#This Row],[Order Date]])/3,0)</f>
        <v>Q4</v>
      </c>
      <c r="AA1991" t="str">
        <f>TEXT(salestable[[#This Row],[Order Date]], "ddd")</f>
        <v>Mon</v>
      </c>
    </row>
    <row r="1992" spans="1:27"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s="3">
        <v>3</v>
      </c>
      <c r="T1992" s="4">
        <v>0</v>
      </c>
      <c r="U1992" s="3">
        <v>8.4966000000000008</v>
      </c>
      <c r="V1992" s="2">
        <f>salestable[[#This Row],[Sales]] * (1 - salestable[[#This Row],[Discount]])</f>
        <v>17.34</v>
      </c>
      <c r="W1992" s="2">
        <f>salestable[[#This Row],[Sales]] * salestable[[#This Row],[Discount]]</f>
        <v>0</v>
      </c>
      <c r="X1992">
        <f>YEAR(salestable[[#This Row],[Order Date]])</f>
        <v>2015</v>
      </c>
      <c r="Y1992" t="str">
        <f>TEXT(salestable[[#This Row],[Order Date]],"MMMM")</f>
        <v>November</v>
      </c>
      <c r="Z1992" t="str">
        <f>"Q"&amp;ROUNDUP(MONTH(salestable[[#This Row],[Order Date]])/3,0)</f>
        <v>Q4</v>
      </c>
      <c r="AA1992" t="str">
        <f>TEXT(salestable[[#This Row],[Order Date]], "ddd")</f>
        <v>Mon</v>
      </c>
    </row>
    <row r="1993" spans="1:27"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s="3">
        <v>4</v>
      </c>
      <c r="T1993" s="4">
        <v>0.7</v>
      </c>
      <c r="U1993" s="3">
        <v>-3.7995999999999999</v>
      </c>
      <c r="V1993" s="2">
        <f>salestable[[#This Row],[Sales]] * (1 - salestable[[#This Row],[Discount]])</f>
        <v>1.4868000000000003</v>
      </c>
      <c r="W1993" s="2">
        <f>salestable[[#This Row],[Sales]] * salestable[[#This Row],[Discount]]</f>
        <v>3.4692000000000003</v>
      </c>
      <c r="X1993">
        <f>YEAR(salestable[[#This Row],[Order Date]])</f>
        <v>2017</v>
      </c>
      <c r="Y1993" t="str">
        <f>TEXT(salestable[[#This Row],[Order Date]],"MMMM")</f>
        <v>February</v>
      </c>
      <c r="Z1993" t="str">
        <f>"Q"&amp;ROUNDUP(MONTH(salestable[[#This Row],[Order Date]])/3,0)</f>
        <v>Q1</v>
      </c>
      <c r="AA1993" t="str">
        <f>TEXT(salestable[[#This Row],[Order Date]], "ddd")</f>
        <v>Fri</v>
      </c>
    </row>
    <row r="1994" spans="1:27"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s="3">
        <v>6</v>
      </c>
      <c r="T1994" s="4">
        <v>0.2</v>
      </c>
      <c r="U1994" s="3">
        <v>26.64</v>
      </c>
      <c r="V1994" s="2">
        <f>salestable[[#This Row],[Sales]] * (1 - salestable[[#This Row],[Discount]])</f>
        <v>56.832000000000008</v>
      </c>
      <c r="W1994" s="2">
        <f>salestable[[#This Row],[Sales]] * salestable[[#This Row],[Discount]]</f>
        <v>14.208000000000002</v>
      </c>
      <c r="X1994">
        <f>YEAR(salestable[[#This Row],[Order Date]])</f>
        <v>2017</v>
      </c>
      <c r="Y1994" t="str">
        <f>TEXT(salestable[[#This Row],[Order Date]],"MMMM")</f>
        <v>June</v>
      </c>
      <c r="Z1994" t="str">
        <f>"Q"&amp;ROUNDUP(MONTH(salestable[[#This Row],[Order Date]])/3,0)</f>
        <v>Q2</v>
      </c>
      <c r="AA1994" t="str">
        <f>TEXT(salestable[[#This Row],[Order Date]], "ddd")</f>
        <v>Sun</v>
      </c>
    </row>
    <row r="1995" spans="1:27"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s="3">
        <v>2</v>
      </c>
      <c r="T1995" s="4">
        <v>0.2</v>
      </c>
      <c r="U1995" s="3">
        <v>0.73480000000000001</v>
      </c>
      <c r="V1995" s="2">
        <f>salestable[[#This Row],[Sales]] * (1 - salestable[[#This Row],[Discount]])</f>
        <v>4.2752000000000008</v>
      </c>
      <c r="W1995" s="2">
        <f>salestable[[#This Row],[Sales]] * salestable[[#This Row],[Discount]]</f>
        <v>1.0688000000000002</v>
      </c>
      <c r="X1995">
        <f>YEAR(salestable[[#This Row],[Order Date]])</f>
        <v>2017</v>
      </c>
      <c r="Y1995" t="str">
        <f>TEXT(salestable[[#This Row],[Order Date]],"MMMM")</f>
        <v>June</v>
      </c>
      <c r="Z1995" t="str">
        <f>"Q"&amp;ROUNDUP(MONTH(salestable[[#This Row],[Order Date]])/3,0)</f>
        <v>Q2</v>
      </c>
      <c r="AA1995" t="str">
        <f>TEXT(salestable[[#This Row],[Order Date]], "ddd")</f>
        <v>Sun</v>
      </c>
    </row>
    <row r="1996" spans="1:27"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s="3">
        <v>3</v>
      </c>
      <c r="T1996" s="4">
        <v>0.2</v>
      </c>
      <c r="U1996" s="3">
        <v>-2.1194999999999999</v>
      </c>
      <c r="V1996" s="2">
        <f>salestable[[#This Row],[Sales]] * (1 - salestable[[#This Row],[Discount]])</f>
        <v>9.0432000000000006</v>
      </c>
      <c r="W1996" s="2">
        <f>salestable[[#This Row],[Sales]] * salestable[[#This Row],[Discount]]</f>
        <v>2.2608000000000001</v>
      </c>
      <c r="X1996">
        <f>YEAR(salestable[[#This Row],[Order Date]])</f>
        <v>2017</v>
      </c>
      <c r="Y1996" t="str">
        <f>TEXT(salestable[[#This Row],[Order Date]],"MMMM")</f>
        <v>June</v>
      </c>
      <c r="Z1996" t="str">
        <f>"Q"&amp;ROUNDUP(MONTH(salestable[[#This Row],[Order Date]])/3,0)</f>
        <v>Q2</v>
      </c>
      <c r="AA1996" t="str">
        <f>TEXT(salestable[[#This Row],[Order Date]], "ddd")</f>
        <v>Sun</v>
      </c>
    </row>
    <row r="1997" spans="1:27"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s="3">
        <v>5</v>
      </c>
      <c r="T1997" s="4">
        <v>0.8</v>
      </c>
      <c r="U1997" s="3">
        <v>-766.01199999999994</v>
      </c>
      <c r="V1997" s="2">
        <f>salestable[[#This Row],[Sales]] * (1 - salestable[[#This Row],[Discount]])</f>
        <v>58.923999999999985</v>
      </c>
      <c r="W1997" s="2">
        <f>salestable[[#This Row],[Sales]] * salestable[[#This Row],[Discount]]</f>
        <v>235.69600000000003</v>
      </c>
      <c r="X1997">
        <f>YEAR(salestable[[#This Row],[Order Date]])</f>
        <v>2017</v>
      </c>
      <c r="Y1997" t="str">
        <f>TEXT(salestable[[#This Row],[Order Date]],"MMMM")</f>
        <v>December</v>
      </c>
      <c r="Z1997" t="str">
        <f>"Q"&amp;ROUNDUP(MONTH(salestable[[#This Row],[Order Date]])/3,0)</f>
        <v>Q4</v>
      </c>
      <c r="AA1997" t="str">
        <f>TEXT(salestable[[#This Row],[Order Date]], "ddd")</f>
        <v>Sat</v>
      </c>
    </row>
    <row r="1998" spans="1:27"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s="3">
        <v>4</v>
      </c>
      <c r="T1998" s="4">
        <v>0.6</v>
      </c>
      <c r="U1998" s="3">
        <v>-3.7195999999999998</v>
      </c>
      <c r="V1998" s="2">
        <f>salestable[[#This Row],[Sales]] * (1 - salestable[[#This Row],[Discount]])</f>
        <v>3.5008000000000004</v>
      </c>
      <c r="W1998" s="2">
        <f>salestable[[#This Row],[Sales]] * salestable[[#This Row],[Discount]]</f>
        <v>5.2511999999999999</v>
      </c>
      <c r="X1998">
        <f>YEAR(salestable[[#This Row],[Order Date]])</f>
        <v>2017</v>
      </c>
      <c r="Y1998" t="str">
        <f>TEXT(salestable[[#This Row],[Order Date]],"MMMM")</f>
        <v>December</v>
      </c>
      <c r="Z1998" t="str">
        <f>"Q"&amp;ROUNDUP(MONTH(salestable[[#This Row],[Order Date]])/3,0)</f>
        <v>Q4</v>
      </c>
      <c r="AA1998" t="str">
        <f>TEXT(salestable[[#This Row],[Order Date]], "ddd")</f>
        <v>Sat</v>
      </c>
    </row>
    <row r="1999" spans="1:27"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s="3">
        <v>4</v>
      </c>
      <c r="T1999" s="4">
        <v>0</v>
      </c>
      <c r="U1999" s="3">
        <v>7.2</v>
      </c>
      <c r="V1999" s="2">
        <f>salestable[[#This Row],[Sales]] * (1 - salestable[[#This Row],[Discount]])</f>
        <v>15</v>
      </c>
      <c r="W1999" s="2">
        <f>salestable[[#This Row],[Sales]] * salestable[[#This Row],[Discount]]</f>
        <v>0</v>
      </c>
      <c r="X1999">
        <f>YEAR(salestable[[#This Row],[Order Date]])</f>
        <v>2014</v>
      </c>
      <c r="Y1999" t="str">
        <f>TEXT(salestable[[#This Row],[Order Date]],"MMMM")</f>
        <v>February</v>
      </c>
      <c r="Z1999" t="str">
        <f>"Q"&amp;ROUNDUP(MONTH(salestable[[#This Row],[Order Date]])/3,0)</f>
        <v>Q1</v>
      </c>
      <c r="AA1999" t="str">
        <f>TEXT(salestable[[#This Row],[Order Date]], "ddd")</f>
        <v>Thu</v>
      </c>
    </row>
    <row r="2000" spans="1:27"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s="3">
        <v>1</v>
      </c>
      <c r="T2000" s="4">
        <v>0</v>
      </c>
      <c r="U2000" s="3">
        <v>42.018599999999999</v>
      </c>
      <c r="V2000" s="2">
        <f>salestable[[#This Row],[Sales]] * (1 - salestable[[#This Row],[Discount]])</f>
        <v>161.61000000000001</v>
      </c>
      <c r="W2000" s="2">
        <f>salestable[[#This Row],[Sales]] * salestable[[#This Row],[Discount]]</f>
        <v>0</v>
      </c>
      <c r="X2000">
        <f>YEAR(salestable[[#This Row],[Order Date]])</f>
        <v>2014</v>
      </c>
      <c r="Y2000" t="str">
        <f>TEXT(salestable[[#This Row],[Order Date]],"MMMM")</f>
        <v>February</v>
      </c>
      <c r="Z2000" t="str">
        <f>"Q"&amp;ROUNDUP(MONTH(salestable[[#This Row],[Order Date]])/3,0)</f>
        <v>Q1</v>
      </c>
      <c r="AA2000" t="str">
        <f>TEXT(salestable[[#This Row],[Order Date]], "ddd")</f>
        <v>Thu</v>
      </c>
    </row>
    <row r="2001" spans="1:27"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s="3">
        <v>5</v>
      </c>
      <c r="T2001" s="4">
        <v>0</v>
      </c>
      <c r="U2001" s="3">
        <v>42.035499999999999</v>
      </c>
      <c r="V2001" s="2">
        <f>salestable[[#This Row],[Sales]] * (1 - salestable[[#This Row],[Discount]])</f>
        <v>144.94999999999999</v>
      </c>
      <c r="W2001" s="2">
        <f>salestable[[#This Row],[Sales]] * salestable[[#This Row],[Discount]]</f>
        <v>0</v>
      </c>
      <c r="X2001">
        <f>YEAR(salestable[[#This Row],[Order Date]])</f>
        <v>2014</v>
      </c>
      <c r="Y2001" t="str">
        <f>TEXT(salestable[[#This Row],[Order Date]],"MMMM")</f>
        <v>February</v>
      </c>
      <c r="Z2001" t="str">
        <f>"Q"&amp;ROUNDUP(MONTH(salestable[[#This Row],[Order Date]])/3,0)</f>
        <v>Q1</v>
      </c>
      <c r="AA2001" t="str">
        <f>TEXT(salestable[[#This Row],[Order Date]], "ddd")</f>
        <v>Thu</v>
      </c>
    </row>
    <row r="2002" spans="1:27"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s="3">
        <v>5</v>
      </c>
      <c r="T2002" s="4">
        <v>0</v>
      </c>
      <c r="U2002" s="3">
        <v>21.994499999999999</v>
      </c>
      <c r="V2002" s="2">
        <f>salestable[[#This Row],[Sales]] * (1 - salestable[[#This Row],[Discount]])</f>
        <v>199.95</v>
      </c>
      <c r="W2002" s="2">
        <f>salestable[[#This Row],[Sales]] * salestable[[#This Row],[Discount]]</f>
        <v>0</v>
      </c>
      <c r="X2002">
        <f>YEAR(salestable[[#This Row],[Order Date]])</f>
        <v>2017</v>
      </c>
      <c r="Y2002" t="str">
        <f>TEXT(salestable[[#This Row],[Order Date]],"MMMM")</f>
        <v>April</v>
      </c>
      <c r="Z2002" t="str">
        <f>"Q"&amp;ROUNDUP(MONTH(salestable[[#This Row],[Order Date]])/3,0)</f>
        <v>Q2</v>
      </c>
      <c r="AA2002" t="str">
        <f>TEXT(salestable[[#This Row],[Order Date]], "ddd")</f>
        <v>Tue</v>
      </c>
    </row>
    <row r="2003" spans="1:27"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s="3">
        <v>7</v>
      </c>
      <c r="T2003" s="4">
        <v>0</v>
      </c>
      <c r="U2003" s="3">
        <v>14.2324</v>
      </c>
      <c r="V2003" s="2">
        <f>salestable[[#This Row],[Sales]] * (1 - salestable[[#This Row],[Discount]])</f>
        <v>41.86</v>
      </c>
      <c r="W2003" s="2">
        <f>salestable[[#This Row],[Sales]] * salestable[[#This Row],[Discount]]</f>
        <v>0</v>
      </c>
      <c r="X2003">
        <f>YEAR(salestable[[#This Row],[Order Date]])</f>
        <v>2017</v>
      </c>
      <c r="Y2003" t="str">
        <f>TEXT(salestable[[#This Row],[Order Date]],"MMMM")</f>
        <v>April</v>
      </c>
      <c r="Z2003" t="str">
        <f>"Q"&amp;ROUNDUP(MONTH(salestable[[#This Row],[Order Date]])/3,0)</f>
        <v>Q2</v>
      </c>
      <c r="AA2003" t="str">
        <f>TEXT(salestable[[#This Row],[Order Date]], "ddd")</f>
        <v>Tue</v>
      </c>
    </row>
    <row r="2004" spans="1:27"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s="3">
        <v>3</v>
      </c>
      <c r="T2004" s="4">
        <v>0</v>
      </c>
      <c r="U2004" s="3">
        <v>9.5939999999999994</v>
      </c>
      <c r="V2004" s="2">
        <f>salestable[[#This Row],[Sales]] * (1 - salestable[[#This Row],[Discount]])</f>
        <v>95.94</v>
      </c>
      <c r="W2004" s="2">
        <f>salestable[[#This Row],[Sales]] * salestable[[#This Row],[Discount]]</f>
        <v>0</v>
      </c>
      <c r="X2004">
        <f>YEAR(salestable[[#This Row],[Order Date]])</f>
        <v>2017</v>
      </c>
      <c r="Y2004" t="str">
        <f>TEXT(salestable[[#This Row],[Order Date]],"MMMM")</f>
        <v>December</v>
      </c>
      <c r="Z2004" t="str">
        <f>"Q"&amp;ROUNDUP(MONTH(salestable[[#This Row],[Order Date]])/3,0)</f>
        <v>Q4</v>
      </c>
      <c r="AA2004" t="str">
        <f>TEXT(salestable[[#This Row],[Order Date]], "ddd")</f>
        <v>Mon</v>
      </c>
    </row>
    <row r="2005" spans="1:27"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s="3">
        <v>5</v>
      </c>
      <c r="T2005" s="4">
        <v>0</v>
      </c>
      <c r="U2005" s="3">
        <v>76.112499999999997</v>
      </c>
      <c r="V2005" s="2">
        <f>salestable[[#This Row],[Sales]] * (1 - salestable[[#This Row],[Discount]])</f>
        <v>304.45</v>
      </c>
      <c r="W2005" s="2">
        <f>salestable[[#This Row],[Sales]] * salestable[[#This Row],[Discount]]</f>
        <v>0</v>
      </c>
      <c r="X2005">
        <f>YEAR(salestable[[#This Row],[Order Date]])</f>
        <v>2017</v>
      </c>
      <c r="Y2005" t="str">
        <f>TEXT(salestable[[#This Row],[Order Date]],"MMMM")</f>
        <v>December</v>
      </c>
      <c r="Z2005" t="str">
        <f>"Q"&amp;ROUNDUP(MONTH(salestable[[#This Row],[Order Date]])/3,0)</f>
        <v>Q4</v>
      </c>
      <c r="AA2005" t="str">
        <f>TEXT(salestable[[#This Row],[Order Date]], "ddd")</f>
        <v>Mon</v>
      </c>
    </row>
    <row r="2006" spans="1:27"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s="3">
        <v>3</v>
      </c>
      <c r="T2006" s="4">
        <v>0.8</v>
      </c>
      <c r="U2006" s="3">
        <v>-17.045999999999999</v>
      </c>
      <c r="V2006" s="2">
        <f>salestable[[#This Row],[Sales]] * (1 - salestable[[#This Row],[Discount]])</f>
        <v>2.2727999999999997</v>
      </c>
      <c r="W2006" s="2">
        <f>salestable[[#This Row],[Sales]] * salestable[[#This Row],[Discount]]</f>
        <v>9.0912000000000006</v>
      </c>
      <c r="X2006">
        <f>YEAR(salestable[[#This Row],[Order Date]])</f>
        <v>2017</v>
      </c>
      <c r="Y2006" t="str">
        <f>TEXT(salestable[[#This Row],[Order Date]],"MMMM")</f>
        <v>April</v>
      </c>
      <c r="Z2006" t="str">
        <f>"Q"&amp;ROUNDUP(MONTH(salestable[[#This Row],[Order Date]])/3,0)</f>
        <v>Q2</v>
      </c>
      <c r="AA2006" t="str">
        <f>TEXT(salestable[[#This Row],[Order Date]], "ddd")</f>
        <v>Tue</v>
      </c>
    </row>
    <row r="2007" spans="1:27"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s="3">
        <v>7</v>
      </c>
      <c r="T2007" s="4">
        <v>0</v>
      </c>
      <c r="U2007" s="3">
        <v>11.575200000000001</v>
      </c>
      <c r="V2007" s="2">
        <f>salestable[[#This Row],[Sales]] * (1 - salestable[[#This Row],[Discount]])</f>
        <v>29.68</v>
      </c>
      <c r="W2007" s="2">
        <f>salestable[[#This Row],[Sales]] * salestable[[#This Row],[Discount]]</f>
        <v>0</v>
      </c>
      <c r="X2007">
        <f>YEAR(salestable[[#This Row],[Order Date]])</f>
        <v>2014</v>
      </c>
      <c r="Y2007" t="str">
        <f>TEXT(salestable[[#This Row],[Order Date]],"MMMM")</f>
        <v>December</v>
      </c>
      <c r="Z2007" t="str">
        <f>"Q"&amp;ROUNDUP(MONTH(salestable[[#This Row],[Order Date]])/3,0)</f>
        <v>Q4</v>
      </c>
      <c r="AA2007" t="str">
        <f>TEXT(salestable[[#This Row],[Order Date]], "ddd")</f>
        <v>Wed</v>
      </c>
    </row>
    <row r="2008" spans="1:27"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s="3">
        <v>7</v>
      </c>
      <c r="T2008" s="4">
        <v>0</v>
      </c>
      <c r="U2008" s="3">
        <v>16.1602</v>
      </c>
      <c r="V2008" s="2">
        <f>salestable[[#This Row],[Sales]] * (1 - salestable[[#This Row],[Discount]])</f>
        <v>47.53</v>
      </c>
      <c r="W2008" s="2">
        <f>salestable[[#This Row],[Sales]] * salestable[[#This Row],[Discount]]</f>
        <v>0</v>
      </c>
      <c r="X2008">
        <f>YEAR(salestable[[#This Row],[Order Date]])</f>
        <v>2014</v>
      </c>
      <c r="Y2008" t="str">
        <f>TEXT(salestable[[#This Row],[Order Date]],"MMMM")</f>
        <v>December</v>
      </c>
      <c r="Z2008" t="str">
        <f>"Q"&amp;ROUNDUP(MONTH(salestable[[#This Row],[Order Date]])/3,0)</f>
        <v>Q4</v>
      </c>
      <c r="AA2008" t="str">
        <f>TEXT(salestable[[#This Row],[Order Date]], "ddd")</f>
        <v>Wed</v>
      </c>
    </row>
    <row r="2009" spans="1:27"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s="3">
        <v>2</v>
      </c>
      <c r="T2009" s="4">
        <v>0.3</v>
      </c>
      <c r="U2009" s="3">
        <v>-36.674399999999999</v>
      </c>
      <c r="V2009" s="2">
        <f>salestable[[#This Row],[Sales]] * (1 - salestable[[#This Row],[Discount]])</f>
        <v>128.3604</v>
      </c>
      <c r="W2009" s="2">
        <f>salestable[[#This Row],[Sales]] * salestable[[#This Row],[Discount]]</f>
        <v>55.011600000000001</v>
      </c>
      <c r="X2009">
        <f>YEAR(salestable[[#This Row],[Order Date]])</f>
        <v>2017</v>
      </c>
      <c r="Y2009" t="str">
        <f>TEXT(salestable[[#This Row],[Order Date]],"MMMM")</f>
        <v>August</v>
      </c>
      <c r="Z2009" t="str">
        <f>"Q"&amp;ROUNDUP(MONTH(salestable[[#This Row],[Order Date]])/3,0)</f>
        <v>Q3</v>
      </c>
      <c r="AA2009" t="str">
        <f>TEXT(salestable[[#This Row],[Order Date]], "ddd")</f>
        <v>Thu</v>
      </c>
    </row>
    <row r="2010" spans="1:27"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s="3">
        <v>3</v>
      </c>
      <c r="T2010" s="4">
        <v>0.2</v>
      </c>
      <c r="U2010" s="3">
        <v>0.47520000000000001</v>
      </c>
      <c r="V2010" s="2">
        <f>salestable[[#This Row],[Sales]] * (1 - salestable[[#This Row],[Discount]])</f>
        <v>3.3792000000000004</v>
      </c>
      <c r="W2010" s="2">
        <f>salestable[[#This Row],[Sales]] * salestable[[#This Row],[Discount]]</f>
        <v>0.84480000000000011</v>
      </c>
      <c r="X2010">
        <f>YEAR(salestable[[#This Row],[Order Date]])</f>
        <v>2014</v>
      </c>
      <c r="Y2010" t="str">
        <f>TEXT(salestable[[#This Row],[Order Date]],"MMMM")</f>
        <v>November</v>
      </c>
      <c r="Z2010" t="str">
        <f>"Q"&amp;ROUNDUP(MONTH(salestable[[#This Row],[Order Date]])/3,0)</f>
        <v>Q4</v>
      </c>
      <c r="AA2010" t="str">
        <f>TEXT(salestable[[#This Row],[Order Date]], "ddd")</f>
        <v>Sat</v>
      </c>
    </row>
    <row r="2011" spans="1:27"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s="3">
        <v>2</v>
      </c>
      <c r="T2011" s="4">
        <v>0.2</v>
      </c>
      <c r="U2011" s="3">
        <v>29.142399999999999</v>
      </c>
      <c r="V2011" s="2">
        <f>salestable[[#This Row],[Sales]] * (1 - salestable[[#This Row],[Discount]])</f>
        <v>266.44479999999999</v>
      </c>
      <c r="W2011" s="2">
        <f>salestable[[#This Row],[Sales]] * salestable[[#This Row],[Discount]]</f>
        <v>66.611199999999997</v>
      </c>
      <c r="X2011">
        <f>YEAR(salestable[[#This Row],[Order Date]])</f>
        <v>2014</v>
      </c>
      <c r="Y2011" t="str">
        <f>TEXT(salestable[[#This Row],[Order Date]],"MMMM")</f>
        <v>November</v>
      </c>
      <c r="Z2011" t="str">
        <f>"Q"&amp;ROUNDUP(MONTH(salestable[[#This Row],[Order Date]])/3,0)</f>
        <v>Q4</v>
      </c>
      <c r="AA2011" t="str">
        <f>TEXT(salestable[[#This Row],[Order Date]], "ddd")</f>
        <v>Sat</v>
      </c>
    </row>
    <row r="2012" spans="1:27"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s="3">
        <v>4</v>
      </c>
      <c r="T2012" s="4">
        <v>0.2</v>
      </c>
      <c r="U2012" s="3">
        <v>7.78</v>
      </c>
      <c r="V2012" s="2">
        <f>salestable[[#This Row],[Sales]] * (1 - salestable[[#This Row],[Discount]])</f>
        <v>19.916800000000002</v>
      </c>
      <c r="W2012" s="2">
        <f>salestable[[#This Row],[Sales]] * salestable[[#This Row],[Discount]]</f>
        <v>4.9792000000000005</v>
      </c>
      <c r="X2012">
        <f>YEAR(salestable[[#This Row],[Order Date]])</f>
        <v>2014</v>
      </c>
      <c r="Y2012" t="str">
        <f>TEXT(salestable[[#This Row],[Order Date]],"MMMM")</f>
        <v>November</v>
      </c>
      <c r="Z2012" t="str">
        <f>"Q"&amp;ROUNDUP(MONTH(salestable[[#This Row],[Order Date]])/3,0)</f>
        <v>Q4</v>
      </c>
      <c r="AA2012" t="str">
        <f>TEXT(salestable[[#This Row],[Order Date]], "ddd")</f>
        <v>Sat</v>
      </c>
    </row>
    <row r="2013" spans="1:27"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s="3">
        <v>2</v>
      </c>
      <c r="T2013" s="4">
        <v>0.2</v>
      </c>
      <c r="U2013" s="3">
        <v>35.996400000000001</v>
      </c>
      <c r="V2013" s="2">
        <f>salestable[[#This Row],[Sales]] * (1 - salestable[[#This Row],[Discount]])</f>
        <v>127.98720000000002</v>
      </c>
      <c r="W2013" s="2">
        <f>salestable[[#This Row],[Sales]] * salestable[[#This Row],[Discount]]</f>
        <v>31.996800000000004</v>
      </c>
      <c r="X2013">
        <f>YEAR(salestable[[#This Row],[Order Date]])</f>
        <v>2015</v>
      </c>
      <c r="Y2013" t="str">
        <f>TEXT(salestable[[#This Row],[Order Date]],"MMMM")</f>
        <v>December</v>
      </c>
      <c r="Z2013" t="str">
        <f>"Q"&amp;ROUNDUP(MONTH(salestable[[#This Row],[Order Date]])/3,0)</f>
        <v>Q4</v>
      </c>
      <c r="AA2013" t="str">
        <f>TEXT(salestable[[#This Row],[Order Date]], "ddd")</f>
        <v>Fri</v>
      </c>
    </row>
    <row r="2014" spans="1:27"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s="3">
        <v>3</v>
      </c>
      <c r="T2014" s="4">
        <v>0.2</v>
      </c>
      <c r="U2014" s="3">
        <v>4.6344000000000003</v>
      </c>
      <c r="V2014" s="2">
        <f>salestable[[#This Row],[Sales]] * (1 - salestable[[#This Row],[Discount]])</f>
        <v>37.075200000000002</v>
      </c>
      <c r="W2014" s="2">
        <f>salestable[[#This Row],[Sales]] * salestable[[#This Row],[Discount]]</f>
        <v>9.2688000000000006</v>
      </c>
      <c r="X2014">
        <f>YEAR(salestable[[#This Row],[Order Date]])</f>
        <v>2015</v>
      </c>
      <c r="Y2014" t="str">
        <f>TEXT(salestable[[#This Row],[Order Date]],"MMMM")</f>
        <v>December</v>
      </c>
      <c r="Z2014" t="str">
        <f>"Q"&amp;ROUNDUP(MONTH(salestable[[#This Row],[Order Date]])/3,0)</f>
        <v>Q4</v>
      </c>
      <c r="AA2014" t="str">
        <f>TEXT(salestable[[#This Row],[Order Date]], "ddd")</f>
        <v>Fri</v>
      </c>
    </row>
    <row r="2015" spans="1:27"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s="3">
        <v>1</v>
      </c>
      <c r="T2015" s="4">
        <v>0</v>
      </c>
      <c r="U2015" s="3">
        <v>84.235200000000006</v>
      </c>
      <c r="V2015" s="2">
        <f>salestable[[#This Row],[Sales]] * (1 - salestable[[#This Row],[Discount]])</f>
        <v>350.98</v>
      </c>
      <c r="W2015" s="2">
        <f>salestable[[#This Row],[Sales]] * salestable[[#This Row],[Discount]]</f>
        <v>0</v>
      </c>
      <c r="X2015">
        <f>YEAR(salestable[[#This Row],[Order Date]])</f>
        <v>2016</v>
      </c>
      <c r="Y2015" t="str">
        <f>TEXT(salestable[[#This Row],[Order Date]],"MMMM")</f>
        <v>September</v>
      </c>
      <c r="Z2015" t="str">
        <f>"Q"&amp;ROUNDUP(MONTH(salestable[[#This Row],[Order Date]])/3,0)</f>
        <v>Q3</v>
      </c>
      <c r="AA2015" t="str">
        <f>TEXT(salestable[[#This Row],[Order Date]], "ddd")</f>
        <v>Sun</v>
      </c>
    </row>
    <row r="2016" spans="1:27"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s="3">
        <v>2</v>
      </c>
      <c r="T2016" s="4">
        <v>0</v>
      </c>
      <c r="U2016" s="3">
        <v>6.0167999999999999</v>
      </c>
      <c r="V2016" s="2">
        <f>salestable[[#This Row],[Sales]] * (1 - salestable[[#This Row],[Discount]])</f>
        <v>13.08</v>
      </c>
      <c r="W2016" s="2">
        <f>salestable[[#This Row],[Sales]] * salestable[[#This Row],[Discount]]</f>
        <v>0</v>
      </c>
      <c r="X2016">
        <f>YEAR(salestable[[#This Row],[Order Date]])</f>
        <v>2016</v>
      </c>
      <c r="Y2016" t="str">
        <f>TEXT(salestable[[#This Row],[Order Date]],"MMMM")</f>
        <v>September</v>
      </c>
      <c r="Z2016" t="str">
        <f>"Q"&amp;ROUNDUP(MONTH(salestable[[#This Row],[Order Date]])/3,0)</f>
        <v>Q3</v>
      </c>
      <c r="AA2016" t="str">
        <f>TEXT(salestable[[#This Row],[Order Date]], "ddd")</f>
        <v>Sun</v>
      </c>
    </row>
    <row r="2017" spans="1:27"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s="3">
        <v>4</v>
      </c>
      <c r="T2017" s="4">
        <v>0</v>
      </c>
      <c r="U2017" s="3">
        <v>117.0104</v>
      </c>
      <c r="V2017" s="2">
        <f>salestable[[#This Row],[Sales]] * (1 - salestable[[#This Row],[Discount]])</f>
        <v>900.08</v>
      </c>
      <c r="W2017" s="2">
        <f>salestable[[#This Row],[Sales]] * salestable[[#This Row],[Discount]]</f>
        <v>0</v>
      </c>
      <c r="X2017">
        <f>YEAR(salestable[[#This Row],[Order Date]])</f>
        <v>2016</v>
      </c>
      <c r="Y2017" t="str">
        <f>TEXT(salestable[[#This Row],[Order Date]],"MMMM")</f>
        <v>September</v>
      </c>
      <c r="Z2017" t="str">
        <f>"Q"&amp;ROUNDUP(MONTH(salestable[[#This Row],[Order Date]])/3,0)</f>
        <v>Q3</v>
      </c>
      <c r="AA2017" t="str">
        <f>TEXT(salestable[[#This Row],[Order Date]], "ddd")</f>
        <v>Sun</v>
      </c>
    </row>
    <row r="2018" spans="1:27"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s="3">
        <v>2</v>
      </c>
      <c r="T2018" s="4">
        <v>0.2</v>
      </c>
      <c r="U2018" s="3">
        <v>6.3684000000000003</v>
      </c>
      <c r="V2018" s="2">
        <f>salestable[[#This Row],[Sales]] * (1 - salestable[[#This Row],[Discount]])</f>
        <v>14.054400000000001</v>
      </c>
      <c r="W2018" s="2">
        <f>salestable[[#This Row],[Sales]] * salestable[[#This Row],[Discount]]</f>
        <v>3.5136000000000003</v>
      </c>
      <c r="X2018">
        <f>YEAR(salestable[[#This Row],[Order Date]])</f>
        <v>2015</v>
      </c>
      <c r="Y2018" t="str">
        <f>TEXT(salestable[[#This Row],[Order Date]],"MMMM")</f>
        <v>March</v>
      </c>
      <c r="Z2018" t="str">
        <f>"Q"&amp;ROUNDUP(MONTH(salestable[[#This Row],[Order Date]])/3,0)</f>
        <v>Q1</v>
      </c>
      <c r="AA2018" t="str">
        <f>TEXT(salestable[[#This Row],[Order Date]], "ddd")</f>
        <v>Thu</v>
      </c>
    </row>
    <row r="2019" spans="1:27"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s="3">
        <v>2</v>
      </c>
      <c r="T2019" s="4">
        <v>0</v>
      </c>
      <c r="U2019" s="3">
        <v>6.8714000000000004</v>
      </c>
      <c r="V2019" s="2">
        <f>salestable[[#This Row],[Sales]] * (1 - salestable[[#This Row],[Discount]])</f>
        <v>14.62</v>
      </c>
      <c r="W2019" s="2">
        <f>salestable[[#This Row],[Sales]] * salestable[[#This Row],[Discount]]</f>
        <v>0</v>
      </c>
      <c r="X2019">
        <f>YEAR(salestable[[#This Row],[Order Date]])</f>
        <v>2015</v>
      </c>
      <c r="Y2019" t="str">
        <f>TEXT(salestable[[#This Row],[Order Date]],"MMMM")</f>
        <v>March</v>
      </c>
      <c r="Z2019" t="str">
        <f>"Q"&amp;ROUNDUP(MONTH(salestable[[#This Row],[Order Date]])/3,0)</f>
        <v>Q1</v>
      </c>
      <c r="AA2019" t="str">
        <f>TEXT(salestable[[#This Row],[Order Date]], "ddd")</f>
        <v>Thu</v>
      </c>
    </row>
    <row r="2020" spans="1:27"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s="3">
        <v>4</v>
      </c>
      <c r="T2020" s="4">
        <v>0</v>
      </c>
      <c r="U2020" s="3">
        <v>8.6736000000000004</v>
      </c>
      <c r="V2020" s="2">
        <f>salestable[[#This Row],[Sales]] * (1 - salestable[[#This Row],[Discount]])</f>
        <v>33.36</v>
      </c>
      <c r="W2020" s="2">
        <f>salestable[[#This Row],[Sales]] * salestable[[#This Row],[Discount]]</f>
        <v>0</v>
      </c>
      <c r="X2020">
        <f>YEAR(salestable[[#This Row],[Order Date]])</f>
        <v>2015</v>
      </c>
      <c r="Y2020" t="str">
        <f>TEXT(salestable[[#This Row],[Order Date]],"MMMM")</f>
        <v>March</v>
      </c>
      <c r="Z2020" t="str">
        <f>"Q"&amp;ROUNDUP(MONTH(salestable[[#This Row],[Order Date]])/3,0)</f>
        <v>Q1</v>
      </c>
      <c r="AA2020" t="str">
        <f>TEXT(salestable[[#This Row],[Order Date]], "ddd")</f>
        <v>Thu</v>
      </c>
    </row>
    <row r="2021" spans="1:27"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s="3">
        <v>6</v>
      </c>
      <c r="T2021" s="4">
        <v>0</v>
      </c>
      <c r="U2021" s="3">
        <v>19.668600000000001</v>
      </c>
      <c r="V2021" s="2">
        <f>salestable[[#This Row],[Sales]] * (1 - salestable[[#This Row],[Discount]])</f>
        <v>40.14</v>
      </c>
      <c r="W2021" s="2">
        <f>salestable[[#This Row],[Sales]] * salestable[[#This Row],[Discount]]</f>
        <v>0</v>
      </c>
      <c r="X2021">
        <f>YEAR(salestable[[#This Row],[Order Date]])</f>
        <v>2015</v>
      </c>
      <c r="Y2021" t="str">
        <f>TEXT(salestable[[#This Row],[Order Date]],"MMMM")</f>
        <v>March</v>
      </c>
      <c r="Z2021" t="str">
        <f>"Q"&amp;ROUNDUP(MONTH(salestable[[#This Row],[Order Date]])/3,0)</f>
        <v>Q1</v>
      </c>
      <c r="AA2021" t="str">
        <f>TEXT(salestable[[#This Row],[Order Date]], "ddd")</f>
        <v>Thu</v>
      </c>
    </row>
    <row r="2022" spans="1:27"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s="3">
        <v>9</v>
      </c>
      <c r="T2022" s="4">
        <v>0</v>
      </c>
      <c r="U2022" s="3">
        <v>481.86900000000003</v>
      </c>
      <c r="V2022" s="2">
        <f>salestable[[#This Row],[Sales]] * (1 - salestable[[#This Row],[Discount]])</f>
        <v>1606.23</v>
      </c>
      <c r="W2022" s="2">
        <f>salestable[[#This Row],[Sales]] * salestable[[#This Row],[Discount]]</f>
        <v>0</v>
      </c>
      <c r="X2022">
        <f>YEAR(salestable[[#This Row],[Order Date]])</f>
        <v>2016</v>
      </c>
      <c r="Y2022" t="str">
        <f>TEXT(salestable[[#This Row],[Order Date]],"MMMM")</f>
        <v>September</v>
      </c>
      <c r="Z2022" t="str">
        <f>"Q"&amp;ROUNDUP(MONTH(salestable[[#This Row],[Order Date]])/3,0)</f>
        <v>Q3</v>
      </c>
      <c r="AA2022" t="str">
        <f>TEXT(salestable[[#This Row],[Order Date]], "ddd")</f>
        <v>Mon</v>
      </c>
    </row>
    <row r="2023" spans="1:27"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s="3">
        <v>3</v>
      </c>
      <c r="T2023" s="4">
        <v>0</v>
      </c>
      <c r="U2023" s="3">
        <v>7.6680000000000001</v>
      </c>
      <c r="V2023" s="2">
        <f>salestable[[#This Row],[Sales]] * (1 - salestable[[#This Row],[Discount]])</f>
        <v>17.04</v>
      </c>
      <c r="W2023" s="2">
        <f>salestable[[#This Row],[Sales]] * salestable[[#This Row],[Discount]]</f>
        <v>0</v>
      </c>
      <c r="X2023">
        <f>YEAR(salestable[[#This Row],[Order Date]])</f>
        <v>2016</v>
      </c>
      <c r="Y2023" t="str">
        <f>TEXT(salestable[[#This Row],[Order Date]],"MMMM")</f>
        <v>September</v>
      </c>
      <c r="Z2023" t="str">
        <f>"Q"&amp;ROUNDUP(MONTH(salestable[[#This Row],[Order Date]])/3,0)</f>
        <v>Q3</v>
      </c>
      <c r="AA2023" t="str">
        <f>TEXT(salestable[[#This Row],[Order Date]], "ddd")</f>
        <v>Mon</v>
      </c>
    </row>
    <row r="2024" spans="1:27"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s="3">
        <v>3</v>
      </c>
      <c r="T2024" s="4">
        <v>0</v>
      </c>
      <c r="U2024" s="3">
        <v>23.7744</v>
      </c>
      <c r="V2024" s="2">
        <f>salestable[[#This Row],[Sales]] * (1 - salestable[[#This Row],[Discount]])</f>
        <v>49.53</v>
      </c>
      <c r="W2024" s="2">
        <f>salestable[[#This Row],[Sales]] * salestable[[#This Row],[Discount]]</f>
        <v>0</v>
      </c>
      <c r="X2024">
        <f>YEAR(salestable[[#This Row],[Order Date]])</f>
        <v>2016</v>
      </c>
      <c r="Y2024" t="str">
        <f>TEXT(salestable[[#This Row],[Order Date]],"MMMM")</f>
        <v>September</v>
      </c>
      <c r="Z2024" t="str">
        <f>"Q"&amp;ROUNDUP(MONTH(salestable[[#This Row],[Order Date]])/3,0)</f>
        <v>Q3</v>
      </c>
      <c r="AA2024" t="str">
        <f>TEXT(salestable[[#This Row],[Order Date]], "ddd")</f>
        <v>Mon</v>
      </c>
    </row>
    <row r="2025" spans="1:27"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s="3">
        <v>4</v>
      </c>
      <c r="T2025" s="4">
        <v>0</v>
      </c>
      <c r="U2025" s="3">
        <v>244.24959999999999</v>
      </c>
      <c r="V2025" s="2">
        <f>salestable[[#This Row],[Sales]] * (1 - salestable[[#This Row],[Discount]])</f>
        <v>872.32</v>
      </c>
      <c r="W2025" s="2">
        <f>salestable[[#This Row],[Sales]] * salestable[[#This Row],[Discount]]</f>
        <v>0</v>
      </c>
      <c r="X2025">
        <f>YEAR(salestable[[#This Row],[Order Date]])</f>
        <v>2016</v>
      </c>
      <c r="Y2025" t="str">
        <f>TEXT(salestable[[#This Row],[Order Date]],"MMMM")</f>
        <v>September</v>
      </c>
      <c r="Z2025" t="str">
        <f>"Q"&amp;ROUNDUP(MONTH(salestable[[#This Row],[Order Date]])/3,0)</f>
        <v>Q3</v>
      </c>
      <c r="AA2025" t="str">
        <f>TEXT(salestable[[#This Row],[Order Date]], "ddd")</f>
        <v>Mon</v>
      </c>
    </row>
    <row r="2026" spans="1:27"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s="3">
        <v>5</v>
      </c>
      <c r="T2026" s="4">
        <v>0.2</v>
      </c>
      <c r="U2026" s="3">
        <v>77.713999999999999</v>
      </c>
      <c r="V2026" s="2">
        <f>salestable[[#This Row],[Sales]] * (1 - salestable[[#This Row],[Discount]])</f>
        <v>191.29600000000002</v>
      </c>
      <c r="W2026" s="2">
        <f>salestable[[#This Row],[Sales]] * salestable[[#This Row],[Discount]]</f>
        <v>47.824000000000005</v>
      </c>
      <c r="X2026">
        <f>YEAR(salestable[[#This Row],[Order Date]])</f>
        <v>2017</v>
      </c>
      <c r="Y2026" t="str">
        <f>TEXT(salestable[[#This Row],[Order Date]],"MMMM")</f>
        <v>August</v>
      </c>
      <c r="Z2026" t="str">
        <f>"Q"&amp;ROUNDUP(MONTH(salestable[[#This Row],[Order Date]])/3,0)</f>
        <v>Q3</v>
      </c>
      <c r="AA2026" t="str">
        <f>TEXT(salestable[[#This Row],[Order Date]], "ddd")</f>
        <v>Sun</v>
      </c>
    </row>
    <row r="2027" spans="1:27"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s="3">
        <v>2</v>
      </c>
      <c r="T2027" s="4">
        <v>0</v>
      </c>
      <c r="U2027" s="3">
        <v>39.748800000000003</v>
      </c>
      <c r="V2027" s="2">
        <f>salestable[[#This Row],[Sales]] * (1 - salestable[[#This Row],[Discount]])</f>
        <v>141.96</v>
      </c>
      <c r="W2027" s="2">
        <f>salestable[[#This Row],[Sales]] * salestable[[#This Row],[Discount]]</f>
        <v>0</v>
      </c>
      <c r="X2027">
        <f>YEAR(salestable[[#This Row],[Order Date]])</f>
        <v>2015</v>
      </c>
      <c r="Y2027" t="str">
        <f>TEXT(salestable[[#This Row],[Order Date]],"MMMM")</f>
        <v>March</v>
      </c>
      <c r="Z2027" t="str">
        <f>"Q"&amp;ROUNDUP(MONTH(salestable[[#This Row],[Order Date]])/3,0)</f>
        <v>Q1</v>
      </c>
      <c r="AA2027" t="str">
        <f>TEXT(salestable[[#This Row],[Order Date]], "ddd")</f>
        <v>Fri</v>
      </c>
    </row>
    <row r="2028" spans="1:27"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s="3">
        <v>2</v>
      </c>
      <c r="T2028" s="4">
        <v>0.2</v>
      </c>
      <c r="U2028" s="3">
        <v>11.558400000000001</v>
      </c>
      <c r="V2028" s="2">
        <f>salestable[[#This Row],[Sales]] * (1 - salestable[[#This Row],[Discount]])</f>
        <v>26.419200000000004</v>
      </c>
      <c r="W2028" s="2">
        <f>salestable[[#This Row],[Sales]] * salestable[[#This Row],[Discount]]</f>
        <v>6.6048000000000009</v>
      </c>
      <c r="X2028">
        <f>YEAR(salestable[[#This Row],[Order Date]])</f>
        <v>2016</v>
      </c>
      <c r="Y2028" t="str">
        <f>TEXT(salestable[[#This Row],[Order Date]],"MMMM")</f>
        <v>September</v>
      </c>
      <c r="Z2028" t="str">
        <f>"Q"&amp;ROUNDUP(MONTH(salestable[[#This Row],[Order Date]])/3,0)</f>
        <v>Q3</v>
      </c>
      <c r="AA2028" t="str">
        <f>TEXT(salestable[[#This Row],[Order Date]], "ddd")</f>
        <v>Thu</v>
      </c>
    </row>
    <row r="2029" spans="1:27"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s="3">
        <v>4</v>
      </c>
      <c r="T2029" s="4">
        <v>0.2</v>
      </c>
      <c r="U2029" s="3">
        <v>23.497599999999998</v>
      </c>
      <c r="V2029" s="2">
        <f>salestable[[#This Row],[Sales]] * (1 - salestable[[#This Row],[Discount]])</f>
        <v>53.708799999999997</v>
      </c>
      <c r="W2029" s="2">
        <f>salestable[[#This Row],[Sales]] * salestable[[#This Row],[Discount]]</f>
        <v>13.427199999999999</v>
      </c>
      <c r="X2029">
        <f>YEAR(salestable[[#This Row],[Order Date]])</f>
        <v>2016</v>
      </c>
      <c r="Y2029" t="str">
        <f>TEXT(salestable[[#This Row],[Order Date]],"MMMM")</f>
        <v>September</v>
      </c>
      <c r="Z2029" t="str">
        <f>"Q"&amp;ROUNDUP(MONTH(salestable[[#This Row],[Order Date]])/3,0)</f>
        <v>Q3</v>
      </c>
      <c r="AA2029" t="str">
        <f>TEXT(salestable[[#This Row],[Order Date]], "ddd")</f>
        <v>Thu</v>
      </c>
    </row>
    <row r="2030" spans="1:27"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s="3">
        <v>3</v>
      </c>
      <c r="T2030" s="4">
        <v>0</v>
      </c>
      <c r="U2030" s="3">
        <v>6.9230999999999998</v>
      </c>
      <c r="V2030" s="2">
        <f>salestable[[#This Row],[Sales]] * (1 - salestable[[#This Row],[Discount]])</f>
        <v>14.73</v>
      </c>
      <c r="W2030" s="2">
        <f>salestable[[#This Row],[Sales]] * salestable[[#This Row],[Discount]]</f>
        <v>0</v>
      </c>
      <c r="X2030">
        <f>YEAR(salestable[[#This Row],[Order Date]])</f>
        <v>2015</v>
      </c>
      <c r="Y2030" t="str">
        <f>TEXT(salestable[[#This Row],[Order Date]],"MMMM")</f>
        <v>November</v>
      </c>
      <c r="Z2030" t="str">
        <f>"Q"&amp;ROUNDUP(MONTH(salestable[[#This Row],[Order Date]])/3,0)</f>
        <v>Q4</v>
      </c>
      <c r="AA2030" t="str">
        <f>TEXT(salestable[[#This Row],[Order Date]], "ddd")</f>
        <v>Thu</v>
      </c>
    </row>
    <row r="2031" spans="1:27"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s="3">
        <v>5</v>
      </c>
      <c r="T2031" s="4">
        <v>0</v>
      </c>
      <c r="U2031" s="3">
        <v>25.175999999999998</v>
      </c>
      <c r="V2031" s="2">
        <f>salestable[[#This Row],[Sales]] * (1 - salestable[[#This Row],[Discount]])</f>
        <v>104.9</v>
      </c>
      <c r="W2031" s="2">
        <f>salestable[[#This Row],[Sales]] * salestable[[#This Row],[Discount]]</f>
        <v>0</v>
      </c>
      <c r="X2031">
        <f>YEAR(salestable[[#This Row],[Order Date]])</f>
        <v>2015</v>
      </c>
      <c r="Y2031" t="str">
        <f>TEXT(salestable[[#This Row],[Order Date]],"MMMM")</f>
        <v>November</v>
      </c>
      <c r="Z2031" t="str">
        <f>"Q"&amp;ROUNDUP(MONTH(salestable[[#This Row],[Order Date]])/3,0)</f>
        <v>Q4</v>
      </c>
      <c r="AA2031" t="str">
        <f>TEXT(salestable[[#This Row],[Order Date]], "ddd")</f>
        <v>Thu</v>
      </c>
    </row>
    <row r="2032" spans="1:27"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s="3">
        <v>4</v>
      </c>
      <c r="T2032" s="4">
        <v>0</v>
      </c>
      <c r="U2032" s="3">
        <v>30.52</v>
      </c>
      <c r="V2032" s="2">
        <f>salestable[[#This Row],[Sales]] * (1 - salestable[[#This Row],[Discount]])</f>
        <v>61.04</v>
      </c>
      <c r="W2032" s="2">
        <f>salestable[[#This Row],[Sales]] * salestable[[#This Row],[Discount]]</f>
        <v>0</v>
      </c>
      <c r="X2032">
        <f>YEAR(salestable[[#This Row],[Order Date]])</f>
        <v>2015</v>
      </c>
      <c r="Y2032" t="str">
        <f>TEXT(salestable[[#This Row],[Order Date]],"MMMM")</f>
        <v>November</v>
      </c>
      <c r="Z2032" t="str">
        <f>"Q"&amp;ROUNDUP(MONTH(salestable[[#This Row],[Order Date]])/3,0)</f>
        <v>Q4</v>
      </c>
      <c r="AA2032" t="str">
        <f>TEXT(salestable[[#This Row],[Order Date]], "ddd")</f>
        <v>Thu</v>
      </c>
    </row>
    <row r="2033" spans="1:27"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s="3">
        <v>3</v>
      </c>
      <c r="T2033" s="4">
        <v>0</v>
      </c>
      <c r="U2033" s="3">
        <v>5.1464999999999996</v>
      </c>
      <c r="V2033" s="2">
        <f>salestable[[#This Row],[Sales]] * (1 - salestable[[#This Row],[Discount]])</f>
        <v>10.95</v>
      </c>
      <c r="W2033" s="2">
        <f>salestable[[#This Row],[Sales]] * salestable[[#This Row],[Discount]]</f>
        <v>0</v>
      </c>
      <c r="X2033">
        <f>YEAR(salestable[[#This Row],[Order Date]])</f>
        <v>2015</v>
      </c>
      <c r="Y2033" t="str">
        <f>TEXT(salestable[[#This Row],[Order Date]],"MMMM")</f>
        <v>November</v>
      </c>
      <c r="Z2033" t="str">
        <f>"Q"&amp;ROUNDUP(MONTH(salestable[[#This Row],[Order Date]])/3,0)</f>
        <v>Q4</v>
      </c>
      <c r="AA2033" t="str">
        <f>TEXT(salestable[[#This Row],[Order Date]], "ddd")</f>
        <v>Thu</v>
      </c>
    </row>
    <row r="2034" spans="1:27"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s="3">
        <v>2</v>
      </c>
      <c r="T2034" s="4">
        <v>0.2</v>
      </c>
      <c r="U2034" s="3">
        <v>3.2871999999999999</v>
      </c>
      <c r="V2034" s="2">
        <f>salestable[[#This Row],[Sales]] * (1 - salestable[[#This Row],[Discount]])</f>
        <v>7.5136000000000003</v>
      </c>
      <c r="W2034" s="2">
        <f>salestable[[#This Row],[Sales]] * salestable[[#This Row],[Discount]]</f>
        <v>1.8784000000000001</v>
      </c>
      <c r="X2034">
        <f>YEAR(salestable[[#This Row],[Order Date]])</f>
        <v>2016</v>
      </c>
      <c r="Y2034" t="str">
        <f>TEXT(salestable[[#This Row],[Order Date]],"MMMM")</f>
        <v>December</v>
      </c>
      <c r="Z2034" t="str">
        <f>"Q"&amp;ROUNDUP(MONTH(salestable[[#This Row],[Order Date]])/3,0)</f>
        <v>Q4</v>
      </c>
      <c r="AA2034" t="str">
        <f>TEXT(salestable[[#This Row],[Order Date]], "ddd")</f>
        <v>Fri</v>
      </c>
    </row>
    <row r="2035" spans="1:27"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s="3">
        <v>1</v>
      </c>
      <c r="T2035" s="4">
        <v>0.2</v>
      </c>
      <c r="U2035" s="3">
        <v>0.81620000000000004</v>
      </c>
      <c r="V2035" s="2">
        <f>salestable[[#This Row],[Sales]] * (1 - salestable[[#This Row],[Discount]])</f>
        <v>7.4623999999999997</v>
      </c>
      <c r="W2035" s="2">
        <f>salestable[[#This Row],[Sales]] * salestable[[#This Row],[Discount]]</f>
        <v>1.8655999999999999</v>
      </c>
      <c r="X2035">
        <f>YEAR(salestable[[#This Row],[Order Date]])</f>
        <v>2016</v>
      </c>
      <c r="Y2035" t="str">
        <f>TEXT(salestable[[#This Row],[Order Date]],"MMMM")</f>
        <v>December</v>
      </c>
      <c r="Z2035" t="str">
        <f>"Q"&amp;ROUNDUP(MONTH(salestable[[#This Row],[Order Date]])/3,0)</f>
        <v>Q4</v>
      </c>
      <c r="AA2035" t="str">
        <f>TEXT(salestable[[#This Row],[Order Date]], "ddd")</f>
        <v>Fri</v>
      </c>
    </row>
    <row r="2036" spans="1:27"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s="3">
        <v>2</v>
      </c>
      <c r="T2036" s="4">
        <v>0</v>
      </c>
      <c r="U2036" s="3">
        <v>3.8822000000000001</v>
      </c>
      <c r="V2036" s="2">
        <f>salestable[[#This Row],[Sales]] * (1 - salestable[[#This Row],[Discount]])</f>
        <v>8.26</v>
      </c>
      <c r="W2036" s="2">
        <f>salestable[[#This Row],[Sales]] * salestable[[#This Row],[Discount]]</f>
        <v>0</v>
      </c>
      <c r="X2036">
        <f>YEAR(salestable[[#This Row],[Order Date]])</f>
        <v>2017</v>
      </c>
      <c r="Y2036" t="str">
        <f>TEXT(salestable[[#This Row],[Order Date]],"MMMM")</f>
        <v>September</v>
      </c>
      <c r="Z2036" t="str">
        <f>"Q"&amp;ROUNDUP(MONTH(salestable[[#This Row],[Order Date]])/3,0)</f>
        <v>Q3</v>
      </c>
      <c r="AA2036" t="str">
        <f>TEXT(salestable[[#This Row],[Order Date]], "ddd")</f>
        <v>Mon</v>
      </c>
    </row>
    <row r="2037" spans="1:27"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s="3">
        <v>3</v>
      </c>
      <c r="T2037" s="4">
        <v>0</v>
      </c>
      <c r="U2037" s="3">
        <v>51.2943</v>
      </c>
      <c r="V2037" s="2">
        <f>salestable[[#This Row],[Sales]] * (1 - salestable[[#This Row],[Discount]])</f>
        <v>269.97000000000003</v>
      </c>
      <c r="W2037" s="2">
        <f>salestable[[#This Row],[Sales]] * salestable[[#This Row],[Discount]]</f>
        <v>0</v>
      </c>
      <c r="X2037">
        <f>YEAR(salestable[[#This Row],[Order Date]])</f>
        <v>2017</v>
      </c>
      <c r="Y2037" t="str">
        <f>TEXT(salestable[[#This Row],[Order Date]],"MMMM")</f>
        <v>September</v>
      </c>
      <c r="Z2037" t="str">
        <f>"Q"&amp;ROUNDUP(MONTH(salestable[[#This Row],[Order Date]])/3,0)</f>
        <v>Q3</v>
      </c>
      <c r="AA2037" t="str">
        <f>TEXT(salestable[[#This Row],[Order Date]], "ddd")</f>
        <v>Mon</v>
      </c>
    </row>
    <row r="2038" spans="1:27"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s="3">
        <v>3</v>
      </c>
      <c r="T2038" s="4">
        <v>0</v>
      </c>
      <c r="U2038" s="3">
        <v>13.9392</v>
      </c>
      <c r="V2038" s="2">
        <f>salestable[[#This Row],[Sales]] * (1 - salestable[[#This Row],[Discount]])</f>
        <v>29.04</v>
      </c>
      <c r="W2038" s="2">
        <f>salestable[[#This Row],[Sales]] * salestable[[#This Row],[Discount]]</f>
        <v>0</v>
      </c>
      <c r="X2038">
        <f>YEAR(salestable[[#This Row],[Order Date]])</f>
        <v>2015</v>
      </c>
      <c r="Y2038" t="str">
        <f>TEXT(salestable[[#This Row],[Order Date]],"MMMM")</f>
        <v>January</v>
      </c>
      <c r="Z2038" t="str">
        <f>"Q"&amp;ROUNDUP(MONTH(salestable[[#This Row],[Order Date]])/3,0)</f>
        <v>Q1</v>
      </c>
      <c r="AA2038" t="str">
        <f>TEXT(salestable[[#This Row],[Order Date]], "ddd")</f>
        <v>Fri</v>
      </c>
    </row>
    <row r="2039" spans="1:27"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s="3">
        <v>2</v>
      </c>
      <c r="T2039" s="4">
        <v>0</v>
      </c>
      <c r="U2039" s="3">
        <v>6.8714000000000004</v>
      </c>
      <c r="V2039" s="2">
        <f>salestable[[#This Row],[Sales]] * (1 - salestable[[#This Row],[Discount]])</f>
        <v>14.62</v>
      </c>
      <c r="W2039" s="2">
        <f>salestable[[#This Row],[Sales]] * salestable[[#This Row],[Discount]]</f>
        <v>0</v>
      </c>
      <c r="X2039">
        <f>YEAR(salestable[[#This Row],[Order Date]])</f>
        <v>2015</v>
      </c>
      <c r="Y2039" t="str">
        <f>TEXT(salestable[[#This Row],[Order Date]],"MMMM")</f>
        <v>January</v>
      </c>
      <c r="Z2039" t="str">
        <f>"Q"&amp;ROUNDUP(MONTH(salestable[[#This Row],[Order Date]])/3,0)</f>
        <v>Q1</v>
      </c>
      <c r="AA2039" t="str">
        <f>TEXT(salestable[[#This Row],[Order Date]], "ddd")</f>
        <v>Fri</v>
      </c>
    </row>
    <row r="2040" spans="1:27"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s="3">
        <v>3</v>
      </c>
      <c r="T2040" s="4">
        <v>0.2</v>
      </c>
      <c r="U2040" s="3">
        <v>4.3326000000000002</v>
      </c>
      <c r="V2040" s="2">
        <f>salestable[[#This Row],[Sales]] * (1 - salestable[[#This Row],[Discount]])</f>
        <v>9.5616000000000003</v>
      </c>
      <c r="W2040" s="2">
        <f>salestable[[#This Row],[Sales]] * salestable[[#This Row],[Discount]]</f>
        <v>2.3904000000000001</v>
      </c>
      <c r="X2040">
        <f>YEAR(salestable[[#This Row],[Order Date]])</f>
        <v>2015</v>
      </c>
      <c r="Y2040" t="str">
        <f>TEXT(salestable[[#This Row],[Order Date]],"MMMM")</f>
        <v>June</v>
      </c>
      <c r="Z2040" t="str">
        <f>"Q"&amp;ROUNDUP(MONTH(salestable[[#This Row],[Order Date]])/3,0)</f>
        <v>Q2</v>
      </c>
      <c r="AA2040" t="str">
        <f>TEXT(salestable[[#This Row],[Order Date]], "ddd")</f>
        <v>Thu</v>
      </c>
    </row>
    <row r="2041" spans="1:27"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s="3">
        <v>7</v>
      </c>
      <c r="T2041" s="4">
        <v>0.7</v>
      </c>
      <c r="U2041" s="3">
        <v>-3.3264</v>
      </c>
      <c r="V2041" s="2">
        <f>salestable[[#This Row],[Sales]] * (1 - salestable[[#This Row],[Discount]])</f>
        <v>1.3608</v>
      </c>
      <c r="W2041" s="2">
        <f>salestable[[#This Row],[Sales]] * salestable[[#This Row],[Discount]]</f>
        <v>3.1751999999999994</v>
      </c>
      <c r="X2041">
        <f>YEAR(salestable[[#This Row],[Order Date]])</f>
        <v>2015</v>
      </c>
      <c r="Y2041" t="str">
        <f>TEXT(salestable[[#This Row],[Order Date]],"MMMM")</f>
        <v>June</v>
      </c>
      <c r="Z2041" t="str">
        <f>"Q"&amp;ROUNDUP(MONTH(salestable[[#This Row],[Order Date]])/3,0)</f>
        <v>Q2</v>
      </c>
      <c r="AA2041" t="str">
        <f>TEXT(salestable[[#This Row],[Order Date]], "ddd")</f>
        <v>Thu</v>
      </c>
    </row>
    <row r="2042" spans="1:27"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s="3">
        <v>2</v>
      </c>
      <c r="T2042" s="4">
        <v>0.7</v>
      </c>
      <c r="U2042" s="3">
        <v>-6.1040000000000001</v>
      </c>
      <c r="V2042" s="2">
        <f>salestable[[#This Row],[Sales]] * (1 - salestable[[#This Row],[Discount]])</f>
        <v>2.7468000000000008</v>
      </c>
      <c r="W2042" s="2">
        <f>salestable[[#This Row],[Sales]] * salestable[[#This Row],[Discount]]</f>
        <v>6.4092000000000002</v>
      </c>
      <c r="X2042">
        <f>YEAR(salestable[[#This Row],[Order Date]])</f>
        <v>2015</v>
      </c>
      <c r="Y2042" t="str">
        <f>TEXT(salestable[[#This Row],[Order Date]],"MMMM")</f>
        <v>June</v>
      </c>
      <c r="Z2042" t="str">
        <f>"Q"&amp;ROUNDUP(MONTH(salestable[[#This Row],[Order Date]])/3,0)</f>
        <v>Q2</v>
      </c>
      <c r="AA2042" t="str">
        <f>TEXT(salestable[[#This Row],[Order Date]], "ddd")</f>
        <v>Thu</v>
      </c>
    </row>
    <row r="2043" spans="1:27"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s="3">
        <v>5</v>
      </c>
      <c r="T2043" s="4">
        <v>0.2</v>
      </c>
      <c r="U2043" s="3">
        <v>20.724</v>
      </c>
      <c r="V2043" s="2">
        <f>salestable[[#This Row],[Sales]] * (1 - salestable[[#This Row],[Discount]])</f>
        <v>60.288000000000004</v>
      </c>
      <c r="W2043" s="2">
        <f>salestable[[#This Row],[Sales]] * salestable[[#This Row],[Discount]]</f>
        <v>15.072000000000001</v>
      </c>
      <c r="X2043">
        <f>YEAR(salestable[[#This Row],[Order Date]])</f>
        <v>2015</v>
      </c>
      <c r="Y2043" t="str">
        <f>TEXT(salestable[[#This Row],[Order Date]],"MMMM")</f>
        <v>June</v>
      </c>
      <c r="Z2043" t="str">
        <f>"Q"&amp;ROUNDUP(MONTH(salestable[[#This Row],[Order Date]])/3,0)</f>
        <v>Q2</v>
      </c>
      <c r="AA2043" t="str">
        <f>TEXT(salestable[[#This Row],[Order Date]], "ddd")</f>
        <v>Thu</v>
      </c>
    </row>
    <row r="2044" spans="1:27"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s="3">
        <v>6</v>
      </c>
      <c r="T2044" s="4">
        <v>0.2</v>
      </c>
      <c r="U2044" s="3">
        <v>20.1264</v>
      </c>
      <c r="V2044" s="2">
        <f>salestable[[#This Row],[Sales]] * (1 - salestable[[#This Row],[Discount]])</f>
        <v>46.0032</v>
      </c>
      <c r="W2044" s="2">
        <f>salestable[[#This Row],[Sales]] * salestable[[#This Row],[Discount]]</f>
        <v>11.5008</v>
      </c>
      <c r="X2044">
        <f>YEAR(salestable[[#This Row],[Order Date]])</f>
        <v>2015</v>
      </c>
      <c r="Y2044" t="str">
        <f>TEXT(salestable[[#This Row],[Order Date]],"MMMM")</f>
        <v>October</v>
      </c>
      <c r="Z2044" t="str">
        <f>"Q"&amp;ROUNDUP(MONTH(salestable[[#This Row],[Order Date]])/3,0)</f>
        <v>Q4</v>
      </c>
      <c r="AA2044" t="str">
        <f>TEXT(salestable[[#This Row],[Order Date]], "ddd")</f>
        <v>Fri</v>
      </c>
    </row>
    <row r="2045" spans="1:27"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s="3">
        <v>7</v>
      </c>
      <c r="T2045" s="4">
        <v>0.2</v>
      </c>
      <c r="U2045" s="3">
        <v>7.7728000000000002</v>
      </c>
      <c r="V2045" s="2">
        <f>salestable[[#This Row],[Sales]] * (1 - salestable[[#This Row],[Discount]])</f>
        <v>31.091200000000001</v>
      </c>
      <c r="W2045" s="2">
        <f>salestable[[#This Row],[Sales]] * salestable[[#This Row],[Discount]]</f>
        <v>7.7728000000000002</v>
      </c>
      <c r="X2045">
        <f>YEAR(salestable[[#This Row],[Order Date]])</f>
        <v>2017</v>
      </c>
      <c r="Y2045" t="str">
        <f>TEXT(salestable[[#This Row],[Order Date]],"MMMM")</f>
        <v>November</v>
      </c>
      <c r="Z2045" t="str">
        <f>"Q"&amp;ROUNDUP(MONTH(salestable[[#This Row],[Order Date]])/3,0)</f>
        <v>Q4</v>
      </c>
      <c r="AA2045" t="str">
        <f>TEXT(salestable[[#This Row],[Order Date]], "ddd")</f>
        <v>Sat</v>
      </c>
    </row>
    <row r="2046" spans="1:27"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s="3">
        <v>3</v>
      </c>
      <c r="T2046" s="4">
        <v>0.2</v>
      </c>
      <c r="U2046" s="3">
        <v>5.4432</v>
      </c>
      <c r="V2046" s="2">
        <f>salestable[[#This Row],[Sales]] * (1 - salestable[[#This Row],[Discount]])</f>
        <v>12.441600000000001</v>
      </c>
      <c r="W2046" s="2">
        <f>salestable[[#This Row],[Sales]] * salestable[[#This Row],[Discount]]</f>
        <v>3.1104000000000003</v>
      </c>
      <c r="X2046">
        <f>YEAR(salestable[[#This Row],[Order Date]])</f>
        <v>2014</v>
      </c>
      <c r="Y2046" t="str">
        <f>TEXT(salestable[[#This Row],[Order Date]],"MMMM")</f>
        <v>August</v>
      </c>
      <c r="Z2046" t="str">
        <f>"Q"&amp;ROUNDUP(MONTH(salestable[[#This Row],[Order Date]])/3,0)</f>
        <v>Q3</v>
      </c>
      <c r="AA2046" t="str">
        <f>TEXT(salestable[[#This Row],[Order Date]], "ddd")</f>
        <v>Sun</v>
      </c>
    </row>
    <row r="2047" spans="1:27"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s="3">
        <v>2</v>
      </c>
      <c r="T2047" s="4">
        <v>0</v>
      </c>
      <c r="U2047" s="3">
        <v>45.539200000000001</v>
      </c>
      <c r="V2047" s="2">
        <f>salestable[[#This Row],[Sales]] * (1 - salestable[[#This Row],[Discount]])</f>
        <v>162.63999999999999</v>
      </c>
      <c r="W2047" s="2">
        <f>salestable[[#This Row],[Sales]] * salestable[[#This Row],[Discount]]</f>
        <v>0</v>
      </c>
      <c r="X2047">
        <f>YEAR(salestable[[#This Row],[Order Date]])</f>
        <v>2016</v>
      </c>
      <c r="Y2047" t="str">
        <f>TEXT(salestable[[#This Row],[Order Date]],"MMMM")</f>
        <v>July</v>
      </c>
      <c r="Z2047" t="str">
        <f>"Q"&amp;ROUNDUP(MONTH(salestable[[#This Row],[Order Date]])/3,0)</f>
        <v>Q3</v>
      </c>
      <c r="AA2047" t="str">
        <f>TEXT(salestable[[#This Row],[Order Date]], "ddd")</f>
        <v>Sun</v>
      </c>
    </row>
    <row r="2048" spans="1:27"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s="3">
        <v>3</v>
      </c>
      <c r="T2048" s="4">
        <v>0</v>
      </c>
      <c r="U2048" s="3">
        <v>280.58999999999997</v>
      </c>
      <c r="V2048" s="2">
        <f>salestable[[#This Row],[Sales]] * (1 - salestable[[#This Row],[Discount]])</f>
        <v>597</v>
      </c>
      <c r="W2048" s="2">
        <f>salestable[[#This Row],[Sales]] * salestable[[#This Row],[Discount]]</f>
        <v>0</v>
      </c>
      <c r="X2048">
        <f>YEAR(salestable[[#This Row],[Order Date]])</f>
        <v>2016</v>
      </c>
      <c r="Y2048" t="str">
        <f>TEXT(salestable[[#This Row],[Order Date]],"MMMM")</f>
        <v>July</v>
      </c>
      <c r="Z2048" t="str">
        <f>"Q"&amp;ROUNDUP(MONTH(salestable[[#This Row],[Order Date]])/3,0)</f>
        <v>Q3</v>
      </c>
      <c r="AA2048" t="str">
        <f>TEXT(salestable[[#This Row],[Order Date]], "ddd")</f>
        <v>Sun</v>
      </c>
    </row>
    <row r="2049" spans="1:27"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s="3">
        <v>1</v>
      </c>
      <c r="T2049" s="4">
        <v>0</v>
      </c>
      <c r="U2049" s="3">
        <v>26.630400000000002</v>
      </c>
      <c r="V2049" s="2">
        <f>salestable[[#This Row],[Sales]] * (1 - salestable[[#This Row],[Discount]])</f>
        <v>55.48</v>
      </c>
      <c r="W2049" s="2">
        <f>salestable[[#This Row],[Sales]] * salestable[[#This Row],[Discount]]</f>
        <v>0</v>
      </c>
      <c r="X2049">
        <f>YEAR(salestable[[#This Row],[Order Date]])</f>
        <v>2016</v>
      </c>
      <c r="Y2049" t="str">
        <f>TEXT(salestable[[#This Row],[Order Date]],"MMMM")</f>
        <v>July</v>
      </c>
      <c r="Z2049" t="str">
        <f>"Q"&amp;ROUNDUP(MONTH(salestable[[#This Row],[Order Date]])/3,0)</f>
        <v>Q3</v>
      </c>
      <c r="AA2049" t="str">
        <f>TEXT(salestable[[#This Row],[Order Date]], "ddd")</f>
        <v>Sun</v>
      </c>
    </row>
    <row r="2050" spans="1:27"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s="3">
        <v>7</v>
      </c>
      <c r="T2050" s="4">
        <v>0.2</v>
      </c>
      <c r="U2050" s="3">
        <v>36.225000000000001</v>
      </c>
      <c r="V2050" s="2">
        <f>salestable[[#This Row],[Sales]] * (1 - salestable[[#This Row],[Discount]])</f>
        <v>231.84000000000003</v>
      </c>
      <c r="W2050" s="2">
        <f>salestable[[#This Row],[Sales]] * salestable[[#This Row],[Discount]]</f>
        <v>57.960000000000008</v>
      </c>
      <c r="X2050">
        <f>YEAR(salestable[[#This Row],[Order Date]])</f>
        <v>2015</v>
      </c>
      <c r="Y2050" t="str">
        <f>TEXT(salestable[[#This Row],[Order Date]],"MMMM")</f>
        <v>July</v>
      </c>
      <c r="Z2050" t="str">
        <f>"Q"&amp;ROUNDUP(MONTH(salestable[[#This Row],[Order Date]])/3,0)</f>
        <v>Q3</v>
      </c>
      <c r="AA2050" t="str">
        <f>TEXT(salestable[[#This Row],[Order Date]], "ddd")</f>
        <v>Sat</v>
      </c>
    </row>
    <row r="2051" spans="1:27"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s="3">
        <v>3</v>
      </c>
      <c r="T2051" s="4">
        <v>0.7</v>
      </c>
      <c r="U2051" s="3">
        <v>-2.0015999999999998</v>
      </c>
      <c r="V2051" s="2">
        <f>salestable[[#This Row],[Sales]] * (1 - salestable[[#This Row],[Discount]])</f>
        <v>0.75060000000000004</v>
      </c>
      <c r="W2051" s="2">
        <f>salestable[[#This Row],[Sales]] * salestable[[#This Row],[Discount]]</f>
        <v>1.7513999999999996</v>
      </c>
      <c r="X2051">
        <f>YEAR(salestable[[#This Row],[Order Date]])</f>
        <v>2015</v>
      </c>
      <c r="Y2051" t="str">
        <f>TEXT(salestable[[#This Row],[Order Date]],"MMMM")</f>
        <v>July</v>
      </c>
      <c r="Z2051" t="str">
        <f>"Q"&amp;ROUNDUP(MONTH(salestable[[#This Row],[Order Date]])/3,0)</f>
        <v>Q3</v>
      </c>
      <c r="AA2051" t="str">
        <f>TEXT(salestable[[#This Row],[Order Date]], "ddd")</f>
        <v>Sat</v>
      </c>
    </row>
    <row r="2052" spans="1:27"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s="3">
        <v>4</v>
      </c>
      <c r="T2052" s="4">
        <v>0.7</v>
      </c>
      <c r="U2052" s="3">
        <v>-4.7519999999999998</v>
      </c>
      <c r="V2052" s="2">
        <f>salestable[[#This Row],[Sales]] * (1 - salestable[[#This Row],[Discount]])</f>
        <v>1.9440000000000004</v>
      </c>
      <c r="W2052" s="2">
        <f>salestable[[#This Row],[Sales]] * salestable[[#This Row],[Discount]]</f>
        <v>4.5359999999999996</v>
      </c>
      <c r="X2052">
        <f>YEAR(salestable[[#This Row],[Order Date]])</f>
        <v>2015</v>
      </c>
      <c r="Y2052" t="str">
        <f>TEXT(salestable[[#This Row],[Order Date]],"MMMM")</f>
        <v>July</v>
      </c>
      <c r="Z2052" t="str">
        <f>"Q"&amp;ROUNDUP(MONTH(salestable[[#This Row],[Order Date]])/3,0)</f>
        <v>Q3</v>
      </c>
      <c r="AA2052" t="str">
        <f>TEXT(salestable[[#This Row],[Order Date]], "ddd")</f>
        <v>Sat</v>
      </c>
    </row>
    <row r="2053" spans="1:27"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s="3">
        <v>8</v>
      </c>
      <c r="T2053" s="4">
        <v>0.3</v>
      </c>
      <c r="U2053" s="3">
        <v>-73.176000000000002</v>
      </c>
      <c r="V2053" s="2">
        <f>salestable[[#This Row],[Sales]] * (1 - salestable[[#This Row],[Discount]])</f>
        <v>239.04159999999999</v>
      </c>
      <c r="W2053" s="2">
        <f>salestable[[#This Row],[Sales]] * salestable[[#This Row],[Discount]]</f>
        <v>102.4464</v>
      </c>
      <c r="X2053">
        <f>YEAR(salestable[[#This Row],[Order Date]])</f>
        <v>2015</v>
      </c>
      <c r="Y2053" t="str">
        <f>TEXT(salestable[[#This Row],[Order Date]],"MMMM")</f>
        <v>July</v>
      </c>
      <c r="Z2053" t="str">
        <f>"Q"&amp;ROUNDUP(MONTH(salestable[[#This Row],[Order Date]])/3,0)</f>
        <v>Q3</v>
      </c>
      <c r="AA2053" t="str">
        <f>TEXT(salestable[[#This Row],[Order Date]], "ddd")</f>
        <v>Sat</v>
      </c>
    </row>
    <row r="2054" spans="1:27"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s="3">
        <v>5</v>
      </c>
      <c r="T2054" s="4">
        <v>0.2</v>
      </c>
      <c r="U2054" s="3">
        <v>0.83399999999999996</v>
      </c>
      <c r="V2054" s="2">
        <f>salestable[[#This Row],[Sales]] * (1 - salestable[[#This Row],[Discount]])</f>
        <v>8.895999999999999</v>
      </c>
      <c r="W2054" s="2">
        <f>salestable[[#This Row],[Sales]] * salestable[[#This Row],[Discount]]</f>
        <v>2.2239999999999998</v>
      </c>
      <c r="X2054">
        <f>YEAR(salestable[[#This Row],[Order Date]])</f>
        <v>2015</v>
      </c>
      <c r="Y2054" t="str">
        <f>TEXT(salestable[[#This Row],[Order Date]],"MMMM")</f>
        <v>July</v>
      </c>
      <c r="Z2054" t="str">
        <f>"Q"&amp;ROUNDUP(MONTH(salestable[[#This Row],[Order Date]])/3,0)</f>
        <v>Q3</v>
      </c>
      <c r="AA2054" t="str">
        <f>TEXT(salestable[[#This Row],[Order Date]], "ddd")</f>
        <v>Sat</v>
      </c>
    </row>
    <row r="2055" spans="1:27"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s="3">
        <v>6</v>
      </c>
      <c r="T2055" s="4">
        <v>0.2</v>
      </c>
      <c r="U2055" s="3">
        <v>3.4847999999999999</v>
      </c>
      <c r="V2055" s="2">
        <f>salestable[[#This Row],[Sales]] * (1 - salestable[[#This Row],[Discount]])</f>
        <v>20.275200000000002</v>
      </c>
      <c r="W2055" s="2">
        <f>salestable[[#This Row],[Sales]] * salestable[[#This Row],[Discount]]</f>
        <v>5.0688000000000004</v>
      </c>
      <c r="X2055">
        <f>YEAR(salestable[[#This Row],[Order Date]])</f>
        <v>2015</v>
      </c>
      <c r="Y2055" t="str">
        <f>TEXT(salestable[[#This Row],[Order Date]],"MMMM")</f>
        <v>July</v>
      </c>
      <c r="Z2055" t="str">
        <f>"Q"&amp;ROUNDUP(MONTH(salestable[[#This Row],[Order Date]])/3,0)</f>
        <v>Q3</v>
      </c>
      <c r="AA2055" t="str">
        <f>TEXT(salestable[[#This Row],[Order Date]], "ddd")</f>
        <v>Sat</v>
      </c>
    </row>
    <row r="2056" spans="1:27"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s="3">
        <v>3</v>
      </c>
      <c r="T2056" s="4">
        <v>0</v>
      </c>
      <c r="U2056" s="3">
        <v>5.1929999999999996</v>
      </c>
      <c r="V2056" s="2">
        <f>salestable[[#This Row],[Sales]] * (1 - salestable[[#This Row],[Discount]])</f>
        <v>17.309999999999999</v>
      </c>
      <c r="W2056" s="2">
        <f>salestable[[#This Row],[Sales]] * salestable[[#This Row],[Discount]]</f>
        <v>0</v>
      </c>
      <c r="X2056">
        <f>YEAR(salestable[[#This Row],[Order Date]])</f>
        <v>2016</v>
      </c>
      <c r="Y2056" t="str">
        <f>TEXT(salestable[[#This Row],[Order Date]],"MMMM")</f>
        <v>December</v>
      </c>
      <c r="Z2056" t="str">
        <f>"Q"&amp;ROUNDUP(MONTH(salestable[[#This Row],[Order Date]])/3,0)</f>
        <v>Q4</v>
      </c>
      <c r="AA2056" t="str">
        <f>TEXT(salestable[[#This Row],[Order Date]], "ddd")</f>
        <v>Thu</v>
      </c>
    </row>
    <row r="2057" spans="1:27"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s="3">
        <v>5</v>
      </c>
      <c r="T2057" s="4">
        <v>0</v>
      </c>
      <c r="U2057" s="3">
        <v>63.984000000000002</v>
      </c>
      <c r="V2057" s="2">
        <f>salestable[[#This Row],[Sales]] * (1 - salestable[[#This Row],[Discount]])</f>
        <v>199.95</v>
      </c>
      <c r="W2057" s="2">
        <f>salestable[[#This Row],[Sales]] * salestable[[#This Row],[Discount]]</f>
        <v>0</v>
      </c>
      <c r="X2057">
        <f>YEAR(salestable[[#This Row],[Order Date]])</f>
        <v>2017</v>
      </c>
      <c r="Y2057" t="str">
        <f>TEXT(salestable[[#This Row],[Order Date]],"MMMM")</f>
        <v>December</v>
      </c>
      <c r="Z2057" t="str">
        <f>"Q"&amp;ROUNDUP(MONTH(salestable[[#This Row],[Order Date]])/3,0)</f>
        <v>Q4</v>
      </c>
      <c r="AA2057" t="str">
        <f>TEXT(salestable[[#This Row],[Order Date]], "ddd")</f>
        <v>Fri</v>
      </c>
    </row>
    <row r="2058" spans="1:27"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s="3">
        <v>7</v>
      </c>
      <c r="T2058" s="4">
        <v>0</v>
      </c>
      <c r="U2058" s="3">
        <v>412.5394</v>
      </c>
      <c r="V2058" s="2">
        <f>salestable[[#This Row],[Sales]] * (1 - salestable[[#This Row],[Discount]])</f>
        <v>1586.69</v>
      </c>
      <c r="W2058" s="2">
        <f>salestable[[#This Row],[Sales]] * salestable[[#This Row],[Discount]]</f>
        <v>0</v>
      </c>
      <c r="X2058">
        <f>YEAR(salestable[[#This Row],[Order Date]])</f>
        <v>2017</v>
      </c>
      <c r="Y2058" t="str">
        <f>TEXT(salestable[[#This Row],[Order Date]],"MMMM")</f>
        <v>December</v>
      </c>
      <c r="Z2058" t="str">
        <f>"Q"&amp;ROUNDUP(MONTH(salestable[[#This Row],[Order Date]])/3,0)</f>
        <v>Q4</v>
      </c>
      <c r="AA2058" t="str">
        <f>TEXT(salestable[[#This Row],[Order Date]], "ddd")</f>
        <v>Fri</v>
      </c>
    </row>
    <row r="2059" spans="1:27"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s="3">
        <v>1</v>
      </c>
      <c r="T2059" s="4">
        <v>0</v>
      </c>
      <c r="U2059" s="3">
        <v>30.596399999999999</v>
      </c>
      <c r="V2059" s="2">
        <f>salestable[[#This Row],[Sales]] * (1 - salestable[[#This Row],[Discount]])</f>
        <v>84.99</v>
      </c>
      <c r="W2059" s="2">
        <f>salestable[[#This Row],[Sales]] * salestable[[#This Row],[Discount]]</f>
        <v>0</v>
      </c>
      <c r="X2059">
        <f>YEAR(salestable[[#This Row],[Order Date]])</f>
        <v>2017</v>
      </c>
      <c r="Y2059" t="str">
        <f>TEXT(salestable[[#This Row],[Order Date]],"MMMM")</f>
        <v>December</v>
      </c>
      <c r="Z2059" t="str">
        <f>"Q"&amp;ROUNDUP(MONTH(salestable[[#This Row],[Order Date]])/3,0)</f>
        <v>Q4</v>
      </c>
      <c r="AA2059" t="str">
        <f>TEXT(salestable[[#This Row],[Order Date]], "ddd")</f>
        <v>Fri</v>
      </c>
    </row>
    <row r="2060" spans="1:27"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s="3">
        <v>2</v>
      </c>
      <c r="T2060" s="4">
        <v>0</v>
      </c>
      <c r="U2060" s="3">
        <v>70.006</v>
      </c>
      <c r="V2060" s="2">
        <f>salestable[[#This Row],[Sales]] * (1 - salestable[[#This Row],[Discount]])</f>
        <v>411.8</v>
      </c>
      <c r="W2060" s="2">
        <f>salestable[[#This Row],[Sales]] * salestable[[#This Row],[Discount]]</f>
        <v>0</v>
      </c>
      <c r="X2060">
        <f>YEAR(salestable[[#This Row],[Order Date]])</f>
        <v>2017</v>
      </c>
      <c r="Y2060" t="str">
        <f>TEXT(salestable[[#This Row],[Order Date]],"MMMM")</f>
        <v>December</v>
      </c>
      <c r="Z2060" t="str">
        <f>"Q"&amp;ROUNDUP(MONTH(salestable[[#This Row],[Order Date]])/3,0)</f>
        <v>Q4</v>
      </c>
      <c r="AA2060" t="str">
        <f>TEXT(salestable[[#This Row],[Order Date]], "ddd")</f>
        <v>Fri</v>
      </c>
    </row>
    <row r="2061" spans="1:27"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s="3">
        <v>3</v>
      </c>
      <c r="T2061" s="4">
        <v>0</v>
      </c>
      <c r="U2061" s="3">
        <v>5.2164000000000001</v>
      </c>
      <c r="V2061" s="2">
        <f>salestable[[#This Row],[Sales]] * (1 - salestable[[#This Row],[Discount]])</f>
        <v>11.34</v>
      </c>
      <c r="W2061" s="2">
        <f>salestable[[#This Row],[Sales]] * salestable[[#This Row],[Discount]]</f>
        <v>0</v>
      </c>
      <c r="X2061">
        <f>YEAR(salestable[[#This Row],[Order Date]])</f>
        <v>2014</v>
      </c>
      <c r="Y2061" t="str">
        <f>TEXT(salestable[[#This Row],[Order Date]],"MMMM")</f>
        <v>October</v>
      </c>
      <c r="Z2061" t="str">
        <f>"Q"&amp;ROUNDUP(MONTH(salestable[[#This Row],[Order Date]])/3,0)</f>
        <v>Q4</v>
      </c>
      <c r="AA2061" t="str">
        <f>TEXT(salestable[[#This Row],[Order Date]], "ddd")</f>
        <v>Fri</v>
      </c>
    </row>
    <row r="2062" spans="1:27"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s="3">
        <v>5</v>
      </c>
      <c r="T2062" s="4">
        <v>0</v>
      </c>
      <c r="U2062" s="3">
        <v>20.878</v>
      </c>
      <c r="V2062" s="2">
        <f>salestable[[#This Row],[Sales]] * (1 - salestable[[#This Row],[Discount]])</f>
        <v>80.3</v>
      </c>
      <c r="W2062" s="2">
        <f>salestable[[#This Row],[Sales]] * salestable[[#This Row],[Discount]]</f>
        <v>0</v>
      </c>
      <c r="X2062">
        <f>YEAR(salestable[[#This Row],[Order Date]])</f>
        <v>2014</v>
      </c>
      <c r="Y2062" t="str">
        <f>TEXT(salestable[[#This Row],[Order Date]],"MMMM")</f>
        <v>October</v>
      </c>
      <c r="Z2062" t="str">
        <f>"Q"&amp;ROUNDUP(MONTH(salestable[[#This Row],[Order Date]])/3,0)</f>
        <v>Q4</v>
      </c>
      <c r="AA2062" t="str">
        <f>TEXT(salestable[[#This Row],[Order Date]], "ddd")</f>
        <v>Fri</v>
      </c>
    </row>
    <row r="2063" spans="1:27"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s="3">
        <v>2</v>
      </c>
      <c r="T2063" s="4">
        <v>0.2</v>
      </c>
      <c r="U2063" s="3">
        <v>5.3891999999999998</v>
      </c>
      <c r="V2063" s="2">
        <f>salestable[[#This Row],[Sales]] * (1 - salestable[[#This Row],[Discount]])</f>
        <v>12.7744</v>
      </c>
      <c r="W2063" s="2">
        <f>salestable[[#This Row],[Sales]] * salestable[[#This Row],[Discount]]</f>
        <v>3.1936</v>
      </c>
      <c r="X2063">
        <f>YEAR(salestable[[#This Row],[Order Date]])</f>
        <v>2014</v>
      </c>
      <c r="Y2063" t="str">
        <f>TEXT(salestable[[#This Row],[Order Date]],"MMMM")</f>
        <v>October</v>
      </c>
      <c r="Z2063" t="str">
        <f>"Q"&amp;ROUNDUP(MONTH(salestable[[#This Row],[Order Date]])/3,0)</f>
        <v>Q4</v>
      </c>
      <c r="AA2063" t="str">
        <f>TEXT(salestable[[#This Row],[Order Date]], "ddd")</f>
        <v>Fri</v>
      </c>
    </row>
    <row r="2064" spans="1:27"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s="3">
        <v>13</v>
      </c>
      <c r="T2064" s="4">
        <v>0</v>
      </c>
      <c r="U2064" s="3">
        <v>30.427800000000001</v>
      </c>
      <c r="V2064" s="2">
        <f>salestable[[#This Row],[Sales]] * (1 - salestable[[#This Row],[Discount]])</f>
        <v>64.739999999999995</v>
      </c>
      <c r="W2064" s="2">
        <f>salestable[[#This Row],[Sales]] * salestable[[#This Row],[Discount]]</f>
        <v>0</v>
      </c>
      <c r="X2064">
        <f>YEAR(salestable[[#This Row],[Order Date]])</f>
        <v>2014</v>
      </c>
      <c r="Y2064" t="str">
        <f>TEXT(salestable[[#This Row],[Order Date]],"MMMM")</f>
        <v>October</v>
      </c>
      <c r="Z2064" t="str">
        <f>"Q"&amp;ROUNDUP(MONTH(salestable[[#This Row],[Order Date]])/3,0)</f>
        <v>Q4</v>
      </c>
      <c r="AA2064" t="str">
        <f>TEXT(salestable[[#This Row],[Order Date]], "ddd")</f>
        <v>Fri</v>
      </c>
    </row>
    <row r="2065" spans="1:27"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s="3">
        <v>3</v>
      </c>
      <c r="T2065" s="4">
        <v>0.2</v>
      </c>
      <c r="U2065" s="3">
        <v>6.03</v>
      </c>
      <c r="V2065" s="2">
        <f>salestable[[#This Row],[Sales]] * (1 - salestable[[#This Row],[Discount]])</f>
        <v>15.4368</v>
      </c>
      <c r="W2065" s="2">
        <f>salestable[[#This Row],[Sales]] * salestable[[#This Row],[Discount]]</f>
        <v>3.8592</v>
      </c>
      <c r="X2065">
        <f>YEAR(salestable[[#This Row],[Order Date]])</f>
        <v>2014</v>
      </c>
      <c r="Y2065" t="str">
        <f>TEXT(salestable[[#This Row],[Order Date]],"MMMM")</f>
        <v>October</v>
      </c>
      <c r="Z2065" t="str">
        <f>"Q"&amp;ROUNDUP(MONTH(salestable[[#This Row],[Order Date]])/3,0)</f>
        <v>Q4</v>
      </c>
      <c r="AA2065" t="str">
        <f>TEXT(salestable[[#This Row],[Order Date]], "ddd")</f>
        <v>Fri</v>
      </c>
    </row>
    <row r="2066" spans="1:27"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s="3">
        <v>4</v>
      </c>
      <c r="T2066" s="4">
        <v>0</v>
      </c>
      <c r="U2066" s="3">
        <v>12.1692</v>
      </c>
      <c r="V2066" s="2">
        <f>salestable[[#This Row],[Sales]] * (1 - salestable[[#This Row],[Discount]])</f>
        <v>405.64</v>
      </c>
      <c r="W2066" s="2">
        <f>salestable[[#This Row],[Sales]] * salestable[[#This Row],[Discount]]</f>
        <v>0</v>
      </c>
      <c r="X2066">
        <f>YEAR(salestable[[#This Row],[Order Date]])</f>
        <v>2014</v>
      </c>
      <c r="Y2066" t="str">
        <f>TEXT(salestable[[#This Row],[Order Date]],"MMMM")</f>
        <v>October</v>
      </c>
      <c r="Z2066" t="str">
        <f>"Q"&amp;ROUNDUP(MONTH(salestable[[#This Row],[Order Date]])/3,0)</f>
        <v>Q4</v>
      </c>
      <c r="AA2066" t="str">
        <f>TEXT(salestable[[#This Row],[Order Date]], "ddd")</f>
        <v>Fri</v>
      </c>
    </row>
    <row r="2067" spans="1:27"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s="3">
        <v>3</v>
      </c>
      <c r="T2067" s="4">
        <v>0.2</v>
      </c>
      <c r="U2067" s="3">
        <v>-9.1470000000000002</v>
      </c>
      <c r="V2067" s="2">
        <f>salestable[[#This Row],[Sales]] * (1 - salestable[[#This Row],[Discount]])</f>
        <v>117.08160000000001</v>
      </c>
      <c r="W2067" s="2">
        <f>salestable[[#This Row],[Sales]] * salestable[[#This Row],[Discount]]</f>
        <v>29.270400000000002</v>
      </c>
      <c r="X2067">
        <f>YEAR(salestable[[#This Row],[Order Date]])</f>
        <v>2014</v>
      </c>
      <c r="Y2067" t="str">
        <f>TEXT(salestable[[#This Row],[Order Date]],"MMMM")</f>
        <v>October</v>
      </c>
      <c r="Z2067" t="str">
        <f>"Q"&amp;ROUNDUP(MONTH(salestable[[#This Row],[Order Date]])/3,0)</f>
        <v>Q4</v>
      </c>
      <c r="AA2067" t="str">
        <f>TEXT(salestable[[#This Row],[Order Date]], "ddd")</f>
        <v>Fri</v>
      </c>
    </row>
    <row r="2068" spans="1:27"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s="3">
        <v>9</v>
      </c>
      <c r="T2068" s="4">
        <v>0</v>
      </c>
      <c r="U2068" s="3">
        <v>47.862900000000003</v>
      </c>
      <c r="V2068" s="2">
        <f>salestable[[#This Row],[Sales]] * (1 - salestable[[#This Row],[Discount]])</f>
        <v>251.91</v>
      </c>
      <c r="W2068" s="2">
        <f>salestable[[#This Row],[Sales]] * salestable[[#This Row],[Discount]]</f>
        <v>0</v>
      </c>
      <c r="X2068">
        <f>YEAR(salestable[[#This Row],[Order Date]])</f>
        <v>2014</v>
      </c>
      <c r="Y2068" t="str">
        <f>TEXT(salestable[[#This Row],[Order Date]],"MMMM")</f>
        <v>October</v>
      </c>
      <c r="Z2068" t="str">
        <f>"Q"&amp;ROUNDUP(MONTH(salestable[[#This Row],[Order Date]])/3,0)</f>
        <v>Q4</v>
      </c>
      <c r="AA2068" t="str">
        <f>TEXT(salestable[[#This Row],[Order Date]], "ddd")</f>
        <v>Fri</v>
      </c>
    </row>
    <row r="2069" spans="1:27"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s="3">
        <v>3</v>
      </c>
      <c r="T2069" s="4">
        <v>0</v>
      </c>
      <c r="U2069" s="3">
        <v>3.7170000000000001</v>
      </c>
      <c r="V2069" s="2">
        <f>salestable[[#This Row],[Sales]] * (1 - salestable[[#This Row],[Discount]])</f>
        <v>12.39</v>
      </c>
      <c r="W2069" s="2">
        <f>salestable[[#This Row],[Sales]] * salestable[[#This Row],[Discount]]</f>
        <v>0</v>
      </c>
      <c r="X2069">
        <f>YEAR(salestable[[#This Row],[Order Date]])</f>
        <v>2014</v>
      </c>
      <c r="Y2069" t="str">
        <f>TEXT(salestable[[#This Row],[Order Date]],"MMMM")</f>
        <v>October</v>
      </c>
      <c r="Z2069" t="str">
        <f>"Q"&amp;ROUNDUP(MONTH(salestable[[#This Row],[Order Date]])/3,0)</f>
        <v>Q4</v>
      </c>
      <c r="AA2069" t="str">
        <f>TEXT(salestable[[#This Row],[Order Date]], "ddd")</f>
        <v>Fri</v>
      </c>
    </row>
    <row r="2070" spans="1:27"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s="3">
        <v>4</v>
      </c>
      <c r="T2070" s="4">
        <v>0</v>
      </c>
      <c r="U2070" s="3">
        <v>69.986000000000004</v>
      </c>
      <c r="V2070" s="2">
        <f>salestable[[#This Row],[Sales]] * (1 - salestable[[#This Row],[Discount]])</f>
        <v>199.96</v>
      </c>
      <c r="W2070" s="2">
        <f>salestable[[#This Row],[Sales]] * salestable[[#This Row],[Discount]]</f>
        <v>0</v>
      </c>
      <c r="X2070">
        <f>YEAR(salestable[[#This Row],[Order Date]])</f>
        <v>2015</v>
      </c>
      <c r="Y2070" t="str">
        <f>TEXT(salestable[[#This Row],[Order Date]],"MMMM")</f>
        <v>April</v>
      </c>
      <c r="Z2070" t="str">
        <f>"Q"&amp;ROUNDUP(MONTH(salestable[[#This Row],[Order Date]])/3,0)</f>
        <v>Q2</v>
      </c>
      <c r="AA2070" t="str">
        <f>TEXT(salestable[[#This Row],[Order Date]], "ddd")</f>
        <v>Mon</v>
      </c>
    </row>
    <row r="2071" spans="1:27"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s="3">
        <v>3</v>
      </c>
      <c r="T2071" s="4">
        <v>0.2</v>
      </c>
      <c r="U2071" s="3">
        <v>-97.739400000000003</v>
      </c>
      <c r="V2071" s="2">
        <f>salestable[[#This Row],[Sales]] * (1 - salestable[[#This Row],[Discount]])</f>
        <v>568.66560000000004</v>
      </c>
      <c r="W2071" s="2">
        <f>salestable[[#This Row],[Sales]] * salestable[[#This Row],[Discount]]</f>
        <v>142.16640000000001</v>
      </c>
      <c r="X2071">
        <f>YEAR(salestable[[#This Row],[Order Date]])</f>
        <v>2015</v>
      </c>
      <c r="Y2071" t="str">
        <f>TEXT(salestable[[#This Row],[Order Date]],"MMMM")</f>
        <v>April</v>
      </c>
      <c r="Z2071" t="str">
        <f>"Q"&amp;ROUNDUP(MONTH(salestable[[#This Row],[Order Date]])/3,0)</f>
        <v>Q2</v>
      </c>
      <c r="AA2071" t="str">
        <f>TEXT(salestable[[#This Row],[Order Date]], "ddd")</f>
        <v>Mon</v>
      </c>
    </row>
    <row r="2072" spans="1:27"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s="3">
        <v>1</v>
      </c>
      <c r="T2072" s="4">
        <v>0.7</v>
      </c>
      <c r="U2072" s="3">
        <v>-1.294</v>
      </c>
      <c r="V2072" s="2">
        <f>salestable[[#This Row],[Sales]] * (1 - salestable[[#This Row],[Discount]])</f>
        <v>0.58230000000000015</v>
      </c>
      <c r="W2072" s="2">
        <f>salestable[[#This Row],[Sales]] * salestable[[#This Row],[Discount]]</f>
        <v>1.3587</v>
      </c>
      <c r="X2072">
        <f>YEAR(salestable[[#This Row],[Order Date]])</f>
        <v>2016</v>
      </c>
      <c r="Y2072" t="str">
        <f>TEXT(salestable[[#This Row],[Order Date]],"MMMM")</f>
        <v>July</v>
      </c>
      <c r="Z2072" t="str">
        <f>"Q"&amp;ROUNDUP(MONTH(salestable[[#This Row],[Order Date]])/3,0)</f>
        <v>Q3</v>
      </c>
      <c r="AA2072" t="str">
        <f>TEXT(salestable[[#This Row],[Order Date]], "ddd")</f>
        <v>Thu</v>
      </c>
    </row>
    <row r="2073" spans="1:27"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s="3">
        <v>5</v>
      </c>
      <c r="T2073" s="4">
        <v>0.2</v>
      </c>
      <c r="U2073" s="3">
        <v>-46.137</v>
      </c>
      <c r="V2073" s="2">
        <f>salestable[[#This Row],[Sales]] * (1 - salestable[[#This Row],[Discount]])</f>
        <v>227.13600000000002</v>
      </c>
      <c r="W2073" s="2">
        <f>salestable[[#This Row],[Sales]] * salestable[[#This Row],[Discount]]</f>
        <v>56.784000000000006</v>
      </c>
      <c r="X2073">
        <f>YEAR(salestable[[#This Row],[Order Date]])</f>
        <v>2017</v>
      </c>
      <c r="Y2073" t="str">
        <f>TEXT(salestable[[#This Row],[Order Date]],"MMMM")</f>
        <v>November</v>
      </c>
      <c r="Z2073" t="str">
        <f>"Q"&amp;ROUNDUP(MONTH(salestable[[#This Row],[Order Date]])/3,0)</f>
        <v>Q4</v>
      </c>
      <c r="AA2073" t="str">
        <f>TEXT(salestable[[#This Row],[Order Date]], "ddd")</f>
        <v>Mon</v>
      </c>
    </row>
    <row r="2074" spans="1:27"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s="3">
        <v>2</v>
      </c>
      <c r="T2074" s="4">
        <v>0.2</v>
      </c>
      <c r="U2074" s="3">
        <v>2.5592000000000001</v>
      </c>
      <c r="V2074" s="2">
        <f>salestable[[#This Row],[Sales]] * (1 - salestable[[#This Row],[Discount]])</f>
        <v>5.8496000000000006</v>
      </c>
      <c r="W2074" s="2">
        <f>salestable[[#This Row],[Sales]] * salestable[[#This Row],[Discount]]</f>
        <v>1.4624000000000001</v>
      </c>
      <c r="X2074">
        <f>YEAR(salestable[[#This Row],[Order Date]])</f>
        <v>2016</v>
      </c>
      <c r="Y2074" t="str">
        <f>TEXT(salestable[[#This Row],[Order Date]],"MMMM")</f>
        <v>November</v>
      </c>
      <c r="Z2074" t="str">
        <f>"Q"&amp;ROUNDUP(MONTH(salestable[[#This Row],[Order Date]])/3,0)</f>
        <v>Q4</v>
      </c>
      <c r="AA2074" t="str">
        <f>TEXT(salestable[[#This Row],[Order Date]], "ddd")</f>
        <v>Sat</v>
      </c>
    </row>
    <row r="2075" spans="1:27"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s="3">
        <v>3</v>
      </c>
      <c r="T2075" s="4">
        <v>0</v>
      </c>
      <c r="U2075" s="3">
        <v>13.793100000000001</v>
      </c>
      <c r="V2075" s="2">
        <f>salestable[[#This Row],[Sales]] * (1 - salestable[[#This Row],[Discount]])</f>
        <v>59.97</v>
      </c>
      <c r="W2075" s="2">
        <f>salestable[[#This Row],[Sales]] * salestable[[#This Row],[Discount]]</f>
        <v>0</v>
      </c>
      <c r="X2075">
        <f>YEAR(salestable[[#This Row],[Order Date]])</f>
        <v>2017</v>
      </c>
      <c r="Y2075" t="str">
        <f>TEXT(salestable[[#This Row],[Order Date]],"MMMM")</f>
        <v>November</v>
      </c>
      <c r="Z2075" t="str">
        <f>"Q"&amp;ROUNDUP(MONTH(salestable[[#This Row],[Order Date]])/3,0)</f>
        <v>Q4</v>
      </c>
      <c r="AA2075" t="str">
        <f>TEXT(salestable[[#This Row],[Order Date]], "ddd")</f>
        <v>Tue</v>
      </c>
    </row>
    <row r="2076" spans="1:27"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s="3">
        <v>7</v>
      </c>
      <c r="T2076" s="4">
        <v>0.2</v>
      </c>
      <c r="U2076" s="3">
        <v>66.635099999999994</v>
      </c>
      <c r="V2076" s="2">
        <f>salestable[[#This Row],[Sales]] * (1 - salestable[[#This Row],[Discount]])</f>
        <v>609.23519999999996</v>
      </c>
      <c r="W2076" s="2">
        <f>salestable[[#This Row],[Sales]] * salestable[[#This Row],[Discount]]</f>
        <v>152.30879999999999</v>
      </c>
      <c r="X2076">
        <f>YEAR(salestable[[#This Row],[Order Date]])</f>
        <v>2017</v>
      </c>
      <c r="Y2076" t="str">
        <f>TEXT(salestable[[#This Row],[Order Date]],"MMMM")</f>
        <v>November</v>
      </c>
      <c r="Z2076" t="str">
        <f>"Q"&amp;ROUNDUP(MONTH(salestable[[#This Row],[Order Date]])/3,0)</f>
        <v>Q4</v>
      </c>
      <c r="AA2076" t="str">
        <f>TEXT(salestable[[#This Row],[Order Date]], "ddd")</f>
        <v>Tue</v>
      </c>
    </row>
    <row r="2077" spans="1:27"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s="3">
        <v>3</v>
      </c>
      <c r="T2077" s="4">
        <v>0</v>
      </c>
      <c r="U2077" s="3">
        <v>28.518000000000001</v>
      </c>
      <c r="V2077" s="2">
        <f>salestable[[#This Row],[Sales]] * (1 - salestable[[#This Row],[Discount]])</f>
        <v>58.2</v>
      </c>
      <c r="W2077" s="2">
        <f>salestable[[#This Row],[Sales]] * salestable[[#This Row],[Discount]]</f>
        <v>0</v>
      </c>
      <c r="X2077">
        <f>YEAR(salestable[[#This Row],[Order Date]])</f>
        <v>2014</v>
      </c>
      <c r="Y2077" t="str">
        <f>TEXT(salestable[[#This Row],[Order Date]],"MMMM")</f>
        <v>December</v>
      </c>
      <c r="Z2077" t="str">
        <f>"Q"&amp;ROUNDUP(MONTH(salestable[[#This Row],[Order Date]])/3,0)</f>
        <v>Q4</v>
      </c>
      <c r="AA2077" t="str">
        <f>TEXT(salestable[[#This Row],[Order Date]], "ddd")</f>
        <v>Mon</v>
      </c>
    </row>
    <row r="2078" spans="1:27"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s="3">
        <v>5</v>
      </c>
      <c r="T2078" s="4">
        <v>0</v>
      </c>
      <c r="U2078" s="3">
        <v>19.95</v>
      </c>
      <c r="V2078" s="2">
        <f>salestable[[#This Row],[Sales]] * (1 - salestable[[#This Row],[Discount]])</f>
        <v>39.9</v>
      </c>
      <c r="W2078" s="2">
        <f>salestable[[#This Row],[Sales]] * salestable[[#This Row],[Discount]]</f>
        <v>0</v>
      </c>
      <c r="X2078">
        <f>YEAR(salestable[[#This Row],[Order Date]])</f>
        <v>2017</v>
      </c>
      <c r="Y2078" t="str">
        <f>TEXT(salestable[[#This Row],[Order Date]],"MMMM")</f>
        <v>September</v>
      </c>
      <c r="Z2078" t="str">
        <f>"Q"&amp;ROUNDUP(MONTH(salestable[[#This Row],[Order Date]])/3,0)</f>
        <v>Q3</v>
      </c>
      <c r="AA2078" t="str">
        <f>TEXT(salestable[[#This Row],[Order Date]], "ddd")</f>
        <v>Tue</v>
      </c>
    </row>
    <row r="2079" spans="1:27"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s="3">
        <v>7</v>
      </c>
      <c r="T2079" s="4">
        <v>0</v>
      </c>
      <c r="U2079" s="3">
        <v>26.349399999999999</v>
      </c>
      <c r="V2079" s="2">
        <f>salestable[[#This Row],[Sales]] * (1 - salestable[[#This Row],[Discount]])</f>
        <v>90.86</v>
      </c>
      <c r="W2079" s="2">
        <f>salestable[[#This Row],[Sales]] * salestable[[#This Row],[Discount]]</f>
        <v>0</v>
      </c>
      <c r="X2079">
        <f>YEAR(salestable[[#This Row],[Order Date]])</f>
        <v>2017</v>
      </c>
      <c r="Y2079" t="str">
        <f>TEXT(salestable[[#This Row],[Order Date]],"MMMM")</f>
        <v>September</v>
      </c>
      <c r="Z2079" t="str">
        <f>"Q"&amp;ROUNDUP(MONTH(salestable[[#This Row],[Order Date]])/3,0)</f>
        <v>Q3</v>
      </c>
      <c r="AA2079" t="str">
        <f>TEXT(salestable[[#This Row],[Order Date]], "ddd")</f>
        <v>Tue</v>
      </c>
    </row>
    <row r="2080" spans="1:27"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s="3">
        <v>5</v>
      </c>
      <c r="T2080" s="4">
        <v>0</v>
      </c>
      <c r="U2080" s="3">
        <v>45.527999999999999</v>
      </c>
      <c r="V2080" s="2">
        <f>salestable[[#This Row],[Sales]] * (1 - salestable[[#This Row],[Discount]])</f>
        <v>94.85</v>
      </c>
      <c r="W2080" s="2">
        <f>salestable[[#This Row],[Sales]] * salestable[[#This Row],[Discount]]</f>
        <v>0</v>
      </c>
      <c r="X2080">
        <f>YEAR(salestable[[#This Row],[Order Date]])</f>
        <v>2017</v>
      </c>
      <c r="Y2080" t="str">
        <f>TEXT(salestable[[#This Row],[Order Date]],"MMMM")</f>
        <v>September</v>
      </c>
      <c r="Z2080" t="str">
        <f>"Q"&amp;ROUNDUP(MONTH(salestable[[#This Row],[Order Date]])/3,0)</f>
        <v>Q3</v>
      </c>
      <c r="AA2080" t="str">
        <f>TEXT(salestable[[#This Row],[Order Date]], "ddd")</f>
        <v>Tue</v>
      </c>
    </row>
    <row r="2081" spans="1:27"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s="3">
        <v>7</v>
      </c>
      <c r="T2081" s="4">
        <v>0.2</v>
      </c>
      <c r="U2081" s="3">
        <v>37.181199999999997</v>
      </c>
      <c r="V2081" s="2">
        <f>salestable[[#This Row],[Sales]] * (1 - salestable[[#This Row],[Discount]])</f>
        <v>84.985600000000005</v>
      </c>
      <c r="W2081" s="2">
        <f>salestable[[#This Row],[Sales]] * salestable[[#This Row],[Discount]]</f>
        <v>21.246400000000001</v>
      </c>
      <c r="X2081">
        <f>YEAR(salestable[[#This Row],[Order Date]])</f>
        <v>2015</v>
      </c>
      <c r="Y2081" t="str">
        <f>TEXT(salestable[[#This Row],[Order Date]],"MMMM")</f>
        <v>December</v>
      </c>
      <c r="Z2081" t="str">
        <f>"Q"&amp;ROUNDUP(MONTH(salestable[[#This Row],[Order Date]])/3,0)</f>
        <v>Q4</v>
      </c>
      <c r="AA2081" t="str">
        <f>TEXT(salestable[[#This Row],[Order Date]], "ddd")</f>
        <v>Thu</v>
      </c>
    </row>
    <row r="2082" spans="1:27"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s="3">
        <v>2</v>
      </c>
      <c r="T2082" s="4">
        <v>0.2</v>
      </c>
      <c r="U2082" s="3">
        <v>11.198399999999999</v>
      </c>
      <c r="V2082" s="2">
        <f>salestable[[#This Row],[Sales]] * (1 - salestable[[#This Row],[Discount]])</f>
        <v>89.587199999999996</v>
      </c>
      <c r="W2082" s="2">
        <f>salestable[[#This Row],[Sales]] * salestable[[#This Row],[Discount]]</f>
        <v>22.396799999999999</v>
      </c>
      <c r="X2082">
        <f>YEAR(salestable[[#This Row],[Order Date]])</f>
        <v>2015</v>
      </c>
      <c r="Y2082" t="str">
        <f>TEXT(salestable[[#This Row],[Order Date]],"MMMM")</f>
        <v>December</v>
      </c>
      <c r="Z2082" t="str">
        <f>"Q"&amp;ROUNDUP(MONTH(salestable[[#This Row],[Order Date]])/3,0)</f>
        <v>Q4</v>
      </c>
      <c r="AA2082" t="str">
        <f>TEXT(salestable[[#This Row],[Order Date]], "ddd")</f>
        <v>Thu</v>
      </c>
    </row>
    <row r="2083" spans="1:27"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s="3">
        <v>2</v>
      </c>
      <c r="T2083" s="4">
        <v>0.2</v>
      </c>
      <c r="U2083" s="3">
        <v>1.7352000000000001</v>
      </c>
      <c r="V2083" s="2">
        <f>salestable[[#This Row],[Sales]] * (1 - salestable[[#This Row],[Discount]])</f>
        <v>6.1696</v>
      </c>
      <c r="W2083" s="2">
        <f>salestable[[#This Row],[Sales]] * salestable[[#This Row],[Discount]]</f>
        <v>1.5424</v>
      </c>
      <c r="X2083">
        <f>YEAR(salestable[[#This Row],[Order Date]])</f>
        <v>2015</v>
      </c>
      <c r="Y2083" t="str">
        <f>TEXT(salestable[[#This Row],[Order Date]],"MMMM")</f>
        <v>December</v>
      </c>
      <c r="Z2083" t="str">
        <f>"Q"&amp;ROUNDUP(MONTH(salestable[[#This Row],[Order Date]])/3,0)</f>
        <v>Q4</v>
      </c>
      <c r="AA2083" t="str">
        <f>TEXT(salestable[[#This Row],[Order Date]], "ddd")</f>
        <v>Thu</v>
      </c>
    </row>
    <row r="2084" spans="1:27"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s="3">
        <v>6</v>
      </c>
      <c r="T2084" s="4">
        <v>0</v>
      </c>
      <c r="U2084" s="3">
        <v>16.847999999999999</v>
      </c>
      <c r="V2084" s="2">
        <f>salestable[[#This Row],[Sales]] * (1 - salestable[[#This Row],[Discount]])</f>
        <v>37.44</v>
      </c>
      <c r="W2084" s="2">
        <f>salestable[[#This Row],[Sales]] * salestable[[#This Row],[Discount]]</f>
        <v>0</v>
      </c>
      <c r="X2084">
        <f>YEAR(salestable[[#This Row],[Order Date]])</f>
        <v>2017</v>
      </c>
      <c r="Y2084" t="str">
        <f>TEXT(salestable[[#This Row],[Order Date]],"MMMM")</f>
        <v>February</v>
      </c>
      <c r="Z2084" t="str">
        <f>"Q"&amp;ROUNDUP(MONTH(salestable[[#This Row],[Order Date]])/3,0)</f>
        <v>Q1</v>
      </c>
      <c r="AA2084" t="str">
        <f>TEXT(salestable[[#This Row],[Order Date]], "ddd")</f>
        <v>Thu</v>
      </c>
    </row>
    <row r="2085" spans="1:27"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s="3">
        <v>2</v>
      </c>
      <c r="T2085" s="4">
        <v>0.2</v>
      </c>
      <c r="U2085" s="3">
        <v>8.8800000000000008</v>
      </c>
      <c r="V2085" s="2">
        <f>salestable[[#This Row],[Sales]] * (1 - salestable[[#This Row],[Discount]])</f>
        <v>18.943999999999999</v>
      </c>
      <c r="W2085" s="2">
        <f>salestable[[#This Row],[Sales]] * salestable[[#This Row],[Discount]]</f>
        <v>4.7359999999999998</v>
      </c>
      <c r="X2085">
        <f>YEAR(salestable[[#This Row],[Order Date]])</f>
        <v>2014</v>
      </c>
      <c r="Y2085" t="str">
        <f>TEXT(salestable[[#This Row],[Order Date]],"MMMM")</f>
        <v>November</v>
      </c>
      <c r="Z2085" t="str">
        <f>"Q"&amp;ROUNDUP(MONTH(salestable[[#This Row],[Order Date]])/3,0)</f>
        <v>Q4</v>
      </c>
      <c r="AA2085" t="str">
        <f>TEXT(salestable[[#This Row],[Order Date]], "ddd")</f>
        <v>Sun</v>
      </c>
    </row>
    <row r="2086" spans="1:27"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s="3">
        <v>4</v>
      </c>
      <c r="T2086" s="4">
        <v>0</v>
      </c>
      <c r="U2086" s="3">
        <v>56.175199999999997</v>
      </c>
      <c r="V2086" s="2">
        <f>salestable[[#This Row],[Sales]] * (1 - salestable[[#This Row],[Discount]])</f>
        <v>122.12</v>
      </c>
      <c r="W2086" s="2">
        <f>salestable[[#This Row],[Sales]] * salestable[[#This Row],[Discount]]</f>
        <v>0</v>
      </c>
      <c r="X2086">
        <f>YEAR(salestable[[#This Row],[Order Date]])</f>
        <v>2016</v>
      </c>
      <c r="Y2086" t="str">
        <f>TEXT(salestable[[#This Row],[Order Date]],"MMMM")</f>
        <v>June</v>
      </c>
      <c r="Z2086" t="str">
        <f>"Q"&amp;ROUNDUP(MONTH(salestable[[#This Row],[Order Date]])/3,0)</f>
        <v>Q2</v>
      </c>
      <c r="AA2086" t="str">
        <f>TEXT(salestable[[#This Row],[Order Date]], "ddd")</f>
        <v>Thu</v>
      </c>
    </row>
    <row r="2087" spans="1:27"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s="3">
        <v>5</v>
      </c>
      <c r="T2087" s="4">
        <v>0</v>
      </c>
      <c r="U2087" s="3">
        <v>8.6715</v>
      </c>
      <c r="V2087" s="2">
        <f>salestable[[#This Row],[Sales]] * (1 - salestable[[#This Row],[Discount]])</f>
        <v>18.45</v>
      </c>
      <c r="W2087" s="2">
        <f>salestable[[#This Row],[Sales]] * salestable[[#This Row],[Discount]]</f>
        <v>0</v>
      </c>
      <c r="X2087">
        <f>YEAR(salestable[[#This Row],[Order Date]])</f>
        <v>2016</v>
      </c>
      <c r="Y2087" t="str">
        <f>TEXT(salestable[[#This Row],[Order Date]],"MMMM")</f>
        <v>June</v>
      </c>
      <c r="Z2087" t="str">
        <f>"Q"&amp;ROUNDUP(MONTH(salestable[[#This Row],[Order Date]])/3,0)</f>
        <v>Q2</v>
      </c>
      <c r="AA2087" t="str">
        <f>TEXT(salestable[[#This Row],[Order Date]], "ddd")</f>
        <v>Thu</v>
      </c>
    </row>
    <row r="2088" spans="1:27"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s="3">
        <v>5</v>
      </c>
      <c r="T2088" s="4">
        <v>0</v>
      </c>
      <c r="U2088" s="3">
        <v>38.988</v>
      </c>
      <c r="V2088" s="2">
        <f>salestable[[#This Row],[Sales]] * (1 - salestable[[#This Row],[Discount]])</f>
        <v>324.89999999999998</v>
      </c>
      <c r="W2088" s="2">
        <f>salestable[[#This Row],[Sales]] * salestable[[#This Row],[Discount]]</f>
        <v>0</v>
      </c>
      <c r="X2088">
        <f>YEAR(salestable[[#This Row],[Order Date]])</f>
        <v>2016</v>
      </c>
      <c r="Y2088" t="str">
        <f>TEXT(salestable[[#This Row],[Order Date]],"MMMM")</f>
        <v>June</v>
      </c>
      <c r="Z2088" t="str">
        <f>"Q"&amp;ROUNDUP(MONTH(salestable[[#This Row],[Order Date]])/3,0)</f>
        <v>Q2</v>
      </c>
      <c r="AA2088" t="str">
        <f>TEXT(salestable[[#This Row],[Order Date]], "ddd")</f>
        <v>Thu</v>
      </c>
    </row>
    <row r="2089" spans="1:27"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s="3">
        <v>3</v>
      </c>
      <c r="T2089" s="4">
        <v>0</v>
      </c>
      <c r="U2089" s="3">
        <v>68.963099999999997</v>
      </c>
      <c r="V2089" s="2">
        <f>salestable[[#This Row],[Sales]] * (1 - salestable[[#This Row],[Discount]])</f>
        <v>146.72999999999999</v>
      </c>
      <c r="W2089" s="2">
        <f>salestable[[#This Row],[Sales]] * salestable[[#This Row],[Discount]]</f>
        <v>0</v>
      </c>
      <c r="X2089">
        <f>YEAR(salestable[[#This Row],[Order Date]])</f>
        <v>2016</v>
      </c>
      <c r="Y2089" t="str">
        <f>TEXT(salestable[[#This Row],[Order Date]],"MMMM")</f>
        <v>June</v>
      </c>
      <c r="Z2089" t="str">
        <f>"Q"&amp;ROUNDUP(MONTH(salestable[[#This Row],[Order Date]])/3,0)</f>
        <v>Q2</v>
      </c>
      <c r="AA2089" t="str">
        <f>TEXT(salestable[[#This Row],[Order Date]], "ddd")</f>
        <v>Thu</v>
      </c>
    </row>
    <row r="2090" spans="1:27"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s="3">
        <v>2</v>
      </c>
      <c r="T2090" s="4">
        <v>0</v>
      </c>
      <c r="U2090" s="3">
        <v>1.4652000000000001</v>
      </c>
      <c r="V2090" s="2">
        <f>salestable[[#This Row],[Sales]] * (1 - salestable[[#This Row],[Discount]])</f>
        <v>3.96</v>
      </c>
      <c r="W2090" s="2">
        <f>salestable[[#This Row],[Sales]] * salestable[[#This Row],[Discount]]</f>
        <v>0</v>
      </c>
      <c r="X2090">
        <f>YEAR(salestable[[#This Row],[Order Date]])</f>
        <v>2016</v>
      </c>
      <c r="Y2090" t="str">
        <f>TEXT(salestable[[#This Row],[Order Date]],"MMMM")</f>
        <v>June</v>
      </c>
      <c r="Z2090" t="str">
        <f>"Q"&amp;ROUNDUP(MONTH(salestable[[#This Row],[Order Date]])/3,0)</f>
        <v>Q2</v>
      </c>
      <c r="AA2090" t="str">
        <f>TEXT(salestable[[#This Row],[Order Date]], "ddd")</f>
        <v>Thu</v>
      </c>
    </row>
    <row r="2091" spans="1:27"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s="3">
        <v>2</v>
      </c>
      <c r="T2091" s="4">
        <v>0</v>
      </c>
      <c r="U2091" s="3">
        <v>2.6496</v>
      </c>
      <c r="V2091" s="2">
        <f>salestable[[#This Row],[Sales]] * (1 - salestable[[#This Row],[Discount]])</f>
        <v>5.76</v>
      </c>
      <c r="W2091" s="2">
        <f>salestable[[#This Row],[Sales]] * salestable[[#This Row],[Discount]]</f>
        <v>0</v>
      </c>
      <c r="X2091">
        <f>YEAR(salestable[[#This Row],[Order Date]])</f>
        <v>2015</v>
      </c>
      <c r="Y2091" t="str">
        <f>TEXT(salestable[[#This Row],[Order Date]],"MMMM")</f>
        <v>October</v>
      </c>
      <c r="Z2091" t="str">
        <f>"Q"&amp;ROUNDUP(MONTH(salestable[[#This Row],[Order Date]])/3,0)</f>
        <v>Q4</v>
      </c>
      <c r="AA2091" t="str">
        <f>TEXT(salestable[[#This Row],[Order Date]], "ddd")</f>
        <v>Mon</v>
      </c>
    </row>
    <row r="2092" spans="1:27"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s="3">
        <v>3</v>
      </c>
      <c r="T2092" s="4">
        <v>0</v>
      </c>
      <c r="U2092" s="3">
        <v>13.009499999999999</v>
      </c>
      <c r="V2092" s="2">
        <f>salestable[[#This Row],[Sales]] * (1 - salestable[[#This Row],[Discount]])</f>
        <v>26.55</v>
      </c>
      <c r="W2092" s="2">
        <f>salestable[[#This Row],[Sales]] * salestable[[#This Row],[Discount]]</f>
        <v>0</v>
      </c>
      <c r="X2092">
        <f>YEAR(salestable[[#This Row],[Order Date]])</f>
        <v>2017</v>
      </c>
      <c r="Y2092" t="str">
        <f>TEXT(salestable[[#This Row],[Order Date]],"MMMM")</f>
        <v>July</v>
      </c>
      <c r="Z2092" t="str">
        <f>"Q"&amp;ROUNDUP(MONTH(salestable[[#This Row],[Order Date]])/3,0)</f>
        <v>Q3</v>
      </c>
      <c r="AA2092" t="str">
        <f>TEXT(salestable[[#This Row],[Order Date]], "ddd")</f>
        <v>Sat</v>
      </c>
    </row>
    <row r="2093" spans="1:27"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s="3">
        <v>3</v>
      </c>
      <c r="T2093" s="4">
        <v>0.3</v>
      </c>
      <c r="U2093" s="3">
        <v>-48.783900000000003</v>
      </c>
      <c r="V2093" s="2">
        <f>salestable[[#This Row],[Sales]] * (1 - salestable[[#This Row],[Discount]])</f>
        <v>217.31009999999998</v>
      </c>
      <c r="W2093" s="2">
        <f>salestable[[#This Row],[Sales]] * salestable[[#This Row],[Discount]]</f>
        <v>93.132899999999992</v>
      </c>
      <c r="X2093">
        <f>YEAR(salestable[[#This Row],[Order Date]])</f>
        <v>2017</v>
      </c>
      <c r="Y2093" t="str">
        <f>TEXT(salestable[[#This Row],[Order Date]],"MMMM")</f>
        <v>July</v>
      </c>
      <c r="Z2093" t="str">
        <f>"Q"&amp;ROUNDUP(MONTH(salestable[[#This Row],[Order Date]])/3,0)</f>
        <v>Q3</v>
      </c>
      <c r="AA2093" t="str">
        <f>TEXT(salestable[[#This Row],[Order Date]], "ddd")</f>
        <v>Sat</v>
      </c>
    </row>
    <row r="2094" spans="1:27"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s="3">
        <v>5</v>
      </c>
      <c r="T2094" s="4">
        <v>0</v>
      </c>
      <c r="U2094" s="3">
        <v>81.582999999999998</v>
      </c>
      <c r="V2094" s="2">
        <f>salestable[[#This Row],[Sales]] * (1 - salestable[[#This Row],[Discount]])</f>
        <v>479.9</v>
      </c>
      <c r="W2094" s="2">
        <f>salestable[[#This Row],[Sales]] * salestable[[#This Row],[Discount]]</f>
        <v>0</v>
      </c>
      <c r="X2094">
        <f>YEAR(salestable[[#This Row],[Order Date]])</f>
        <v>2014</v>
      </c>
      <c r="Y2094" t="str">
        <f>TEXT(salestable[[#This Row],[Order Date]],"MMMM")</f>
        <v>November</v>
      </c>
      <c r="Z2094" t="str">
        <f>"Q"&amp;ROUNDUP(MONTH(salestable[[#This Row],[Order Date]])/3,0)</f>
        <v>Q4</v>
      </c>
      <c r="AA2094" t="str">
        <f>TEXT(salestable[[#This Row],[Order Date]], "ddd")</f>
        <v>Mon</v>
      </c>
    </row>
    <row r="2095" spans="1:27"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s="3">
        <v>1</v>
      </c>
      <c r="T2095" s="4">
        <v>0</v>
      </c>
      <c r="U2095" s="3">
        <v>0.38640000000000002</v>
      </c>
      <c r="V2095" s="2">
        <f>salestable[[#This Row],[Sales]] * (1 - salestable[[#This Row],[Discount]])</f>
        <v>12.88</v>
      </c>
      <c r="W2095" s="2">
        <f>salestable[[#This Row],[Sales]] * salestable[[#This Row],[Discount]]</f>
        <v>0</v>
      </c>
      <c r="X2095">
        <f>YEAR(salestable[[#This Row],[Order Date]])</f>
        <v>2015</v>
      </c>
      <c r="Y2095" t="str">
        <f>TEXT(salestable[[#This Row],[Order Date]],"MMMM")</f>
        <v>April</v>
      </c>
      <c r="Z2095" t="str">
        <f>"Q"&amp;ROUNDUP(MONTH(salestable[[#This Row],[Order Date]])/3,0)</f>
        <v>Q2</v>
      </c>
      <c r="AA2095" t="str">
        <f>TEXT(salestable[[#This Row],[Order Date]], "ddd")</f>
        <v>Mon</v>
      </c>
    </row>
    <row r="2096" spans="1:27"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s="3">
        <v>5</v>
      </c>
      <c r="T2096" s="4">
        <v>0.2</v>
      </c>
      <c r="U2096" s="3">
        <v>1.476</v>
      </c>
      <c r="V2096" s="2">
        <f>salestable[[#This Row],[Sales]] * (1 - salestable[[#This Row],[Discount]])</f>
        <v>10.496</v>
      </c>
      <c r="W2096" s="2">
        <f>salestable[[#This Row],[Sales]] * salestable[[#This Row],[Discount]]</f>
        <v>2.6240000000000001</v>
      </c>
      <c r="X2096">
        <f>YEAR(salestable[[#This Row],[Order Date]])</f>
        <v>2015</v>
      </c>
      <c r="Y2096" t="str">
        <f>TEXT(salestable[[#This Row],[Order Date]],"MMMM")</f>
        <v>November</v>
      </c>
      <c r="Z2096" t="str">
        <f>"Q"&amp;ROUNDUP(MONTH(salestable[[#This Row],[Order Date]])/3,0)</f>
        <v>Q4</v>
      </c>
      <c r="AA2096" t="str">
        <f>TEXT(salestable[[#This Row],[Order Date]], "ddd")</f>
        <v>Wed</v>
      </c>
    </row>
    <row r="2097" spans="1:27"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s="3">
        <v>8</v>
      </c>
      <c r="T2097" s="4">
        <v>0</v>
      </c>
      <c r="U2097" s="3">
        <v>240.56479999999999</v>
      </c>
      <c r="V2097" s="2">
        <f>salestable[[#This Row],[Sales]] * (1 - salestable[[#This Row],[Discount]])</f>
        <v>511.84</v>
      </c>
      <c r="W2097" s="2">
        <f>salestable[[#This Row],[Sales]] * salestable[[#This Row],[Discount]]</f>
        <v>0</v>
      </c>
      <c r="X2097">
        <f>YEAR(salestable[[#This Row],[Order Date]])</f>
        <v>2016</v>
      </c>
      <c r="Y2097" t="str">
        <f>TEXT(salestable[[#This Row],[Order Date]],"MMMM")</f>
        <v>May</v>
      </c>
      <c r="Z2097" t="str">
        <f>"Q"&amp;ROUNDUP(MONTH(salestable[[#This Row],[Order Date]])/3,0)</f>
        <v>Q2</v>
      </c>
      <c r="AA2097" t="str">
        <f>TEXT(salestable[[#This Row],[Order Date]], "ddd")</f>
        <v>Sun</v>
      </c>
    </row>
    <row r="2098" spans="1:27"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s="3">
        <v>4</v>
      </c>
      <c r="T2098" s="4">
        <v>0</v>
      </c>
      <c r="U2098" s="3">
        <v>25.748799999999999</v>
      </c>
      <c r="V2098" s="2">
        <f>salestable[[#This Row],[Sales]] * (1 - salestable[[#This Row],[Discount]])</f>
        <v>91.96</v>
      </c>
      <c r="W2098" s="2">
        <f>salestable[[#This Row],[Sales]] * salestable[[#This Row],[Discount]]</f>
        <v>0</v>
      </c>
      <c r="X2098">
        <f>YEAR(salestable[[#This Row],[Order Date]])</f>
        <v>2016</v>
      </c>
      <c r="Y2098" t="str">
        <f>TEXT(salestable[[#This Row],[Order Date]],"MMMM")</f>
        <v>May</v>
      </c>
      <c r="Z2098" t="str">
        <f>"Q"&amp;ROUNDUP(MONTH(salestable[[#This Row],[Order Date]])/3,0)</f>
        <v>Q2</v>
      </c>
      <c r="AA2098" t="str">
        <f>TEXT(salestable[[#This Row],[Order Date]], "ddd")</f>
        <v>Sun</v>
      </c>
    </row>
    <row r="2099" spans="1:27"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s="3">
        <v>3</v>
      </c>
      <c r="T2099" s="4">
        <v>0</v>
      </c>
      <c r="U2099" s="3">
        <v>2.1684000000000001</v>
      </c>
      <c r="V2099" s="2">
        <f>salestable[[#This Row],[Sales]] * (1 - salestable[[#This Row],[Discount]])</f>
        <v>8.34</v>
      </c>
      <c r="W2099" s="2">
        <f>salestable[[#This Row],[Sales]] * salestable[[#This Row],[Discount]]</f>
        <v>0</v>
      </c>
      <c r="X2099">
        <f>YEAR(salestable[[#This Row],[Order Date]])</f>
        <v>2016</v>
      </c>
      <c r="Y2099" t="str">
        <f>TEXT(salestable[[#This Row],[Order Date]],"MMMM")</f>
        <v>May</v>
      </c>
      <c r="Z2099" t="str">
        <f>"Q"&amp;ROUNDUP(MONTH(salestable[[#This Row],[Order Date]])/3,0)</f>
        <v>Q2</v>
      </c>
      <c r="AA2099" t="str">
        <f>TEXT(salestable[[#This Row],[Order Date]], "ddd")</f>
        <v>Sun</v>
      </c>
    </row>
    <row r="2100" spans="1:27"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s="3">
        <v>3</v>
      </c>
      <c r="T2100" s="4">
        <v>0.2</v>
      </c>
      <c r="U2100" s="3">
        <v>2.355</v>
      </c>
      <c r="V2100" s="2">
        <f>salestable[[#This Row],[Sales]] * (1 - salestable[[#This Row],[Discount]])</f>
        <v>30.144000000000002</v>
      </c>
      <c r="W2100" s="2">
        <f>salestable[[#This Row],[Sales]] * salestable[[#This Row],[Discount]]</f>
        <v>7.5360000000000005</v>
      </c>
      <c r="X2100">
        <f>YEAR(salestable[[#This Row],[Order Date]])</f>
        <v>2017</v>
      </c>
      <c r="Y2100" t="str">
        <f>TEXT(salestable[[#This Row],[Order Date]],"MMMM")</f>
        <v>September</v>
      </c>
      <c r="Z2100" t="str">
        <f>"Q"&amp;ROUNDUP(MONTH(salestable[[#This Row],[Order Date]])/3,0)</f>
        <v>Q3</v>
      </c>
      <c r="AA2100" t="str">
        <f>TEXT(salestable[[#This Row],[Order Date]], "ddd")</f>
        <v>Thu</v>
      </c>
    </row>
    <row r="2101" spans="1:27"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s="3">
        <v>7</v>
      </c>
      <c r="T2101" s="4">
        <v>0.2</v>
      </c>
      <c r="U2101" s="3">
        <v>80.483900000000006</v>
      </c>
      <c r="V2101" s="2">
        <f>salestable[[#This Row],[Sales]] * (1 - salestable[[#This Row],[Discount]])</f>
        <v>223.95520000000002</v>
      </c>
      <c r="W2101" s="2">
        <f>salestable[[#This Row],[Sales]] * salestable[[#This Row],[Discount]]</f>
        <v>55.988800000000005</v>
      </c>
      <c r="X2101">
        <f>YEAR(salestable[[#This Row],[Order Date]])</f>
        <v>2017</v>
      </c>
      <c r="Y2101" t="str">
        <f>TEXT(salestable[[#This Row],[Order Date]],"MMMM")</f>
        <v>September</v>
      </c>
      <c r="Z2101" t="str">
        <f>"Q"&amp;ROUNDUP(MONTH(salestable[[#This Row],[Order Date]])/3,0)</f>
        <v>Q3</v>
      </c>
      <c r="AA2101" t="str">
        <f>TEXT(salestable[[#This Row],[Order Date]], "ddd")</f>
        <v>Thu</v>
      </c>
    </row>
    <row r="2102" spans="1:27"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s="3">
        <v>3</v>
      </c>
      <c r="T2102" s="4">
        <v>0.2</v>
      </c>
      <c r="U2102" s="3">
        <v>-15.9102</v>
      </c>
      <c r="V2102" s="2">
        <f>salestable[[#This Row],[Sales]] * (1 - salestable[[#This Row],[Discount]])</f>
        <v>509.12640000000005</v>
      </c>
      <c r="W2102" s="2">
        <f>salestable[[#This Row],[Sales]] * salestable[[#This Row],[Discount]]</f>
        <v>127.28160000000001</v>
      </c>
      <c r="X2102">
        <f>YEAR(salestable[[#This Row],[Order Date]])</f>
        <v>2014</v>
      </c>
      <c r="Y2102" t="str">
        <f>TEXT(salestable[[#This Row],[Order Date]],"MMMM")</f>
        <v>March</v>
      </c>
      <c r="Z2102" t="str">
        <f>"Q"&amp;ROUNDUP(MONTH(salestable[[#This Row],[Order Date]])/3,0)</f>
        <v>Q1</v>
      </c>
      <c r="AA2102" t="str">
        <f>TEXT(salestable[[#This Row],[Order Date]], "ddd")</f>
        <v>Mon</v>
      </c>
    </row>
    <row r="2103" spans="1:27"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s="3">
        <v>4</v>
      </c>
      <c r="T2103" s="4">
        <v>0.2</v>
      </c>
      <c r="U2103" s="3">
        <v>9.3564000000000007</v>
      </c>
      <c r="V2103" s="2">
        <f>salestable[[#This Row],[Sales]] * (1 - salestable[[#This Row],[Discount]])</f>
        <v>66.534400000000005</v>
      </c>
      <c r="W2103" s="2">
        <f>salestable[[#This Row],[Sales]] * salestable[[#This Row],[Discount]]</f>
        <v>16.633600000000001</v>
      </c>
      <c r="X2103">
        <f>YEAR(salestable[[#This Row],[Order Date]])</f>
        <v>2014</v>
      </c>
      <c r="Y2103" t="str">
        <f>TEXT(salestable[[#This Row],[Order Date]],"MMMM")</f>
        <v>March</v>
      </c>
      <c r="Z2103" t="str">
        <f>"Q"&amp;ROUNDUP(MONTH(salestable[[#This Row],[Order Date]])/3,0)</f>
        <v>Q1</v>
      </c>
      <c r="AA2103" t="str">
        <f>TEXT(salestable[[#This Row],[Order Date]], "ddd")</f>
        <v>Mon</v>
      </c>
    </row>
    <row r="2104" spans="1:27"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s="3">
        <v>4</v>
      </c>
      <c r="T2104" s="4">
        <v>0.2</v>
      </c>
      <c r="U2104" s="3">
        <v>-25.913599999999999</v>
      </c>
      <c r="V2104" s="2">
        <f>salestable[[#This Row],[Sales]] * (1 - salestable[[#This Row],[Discount]])</f>
        <v>207.30880000000002</v>
      </c>
      <c r="W2104" s="2">
        <f>salestable[[#This Row],[Sales]] * salestable[[#This Row],[Discount]]</f>
        <v>51.827200000000005</v>
      </c>
      <c r="X2104">
        <f>YEAR(salestable[[#This Row],[Order Date]])</f>
        <v>2014</v>
      </c>
      <c r="Y2104" t="str">
        <f>TEXT(salestable[[#This Row],[Order Date]],"MMMM")</f>
        <v>July</v>
      </c>
      <c r="Z2104" t="str">
        <f>"Q"&amp;ROUNDUP(MONTH(salestable[[#This Row],[Order Date]])/3,0)</f>
        <v>Q3</v>
      </c>
      <c r="AA2104" t="str">
        <f>TEXT(salestable[[#This Row],[Order Date]], "ddd")</f>
        <v>Fri</v>
      </c>
    </row>
    <row r="2105" spans="1:27"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s="3">
        <v>4</v>
      </c>
      <c r="T2105" s="4">
        <v>0</v>
      </c>
      <c r="U2105" s="3">
        <v>106.52160000000001</v>
      </c>
      <c r="V2105" s="2">
        <f>salestable[[#This Row],[Sales]] * (1 - salestable[[#This Row],[Discount]])</f>
        <v>221.92</v>
      </c>
      <c r="W2105" s="2">
        <f>salestable[[#This Row],[Sales]] * salestable[[#This Row],[Discount]]</f>
        <v>0</v>
      </c>
      <c r="X2105">
        <f>YEAR(salestable[[#This Row],[Order Date]])</f>
        <v>2017</v>
      </c>
      <c r="Y2105" t="str">
        <f>TEXT(salestable[[#This Row],[Order Date]],"MMMM")</f>
        <v>March</v>
      </c>
      <c r="Z2105" t="str">
        <f>"Q"&amp;ROUNDUP(MONTH(salestable[[#This Row],[Order Date]])/3,0)</f>
        <v>Q1</v>
      </c>
      <c r="AA2105" t="str">
        <f>TEXT(salestable[[#This Row],[Order Date]], "ddd")</f>
        <v>Fri</v>
      </c>
    </row>
    <row r="2106" spans="1:27"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s="3">
        <v>2</v>
      </c>
      <c r="T2106" s="4">
        <v>0</v>
      </c>
      <c r="U2106" s="3">
        <v>11.7</v>
      </c>
      <c r="V2106" s="2">
        <f>salestable[[#This Row],[Sales]] * (1 - salestable[[#This Row],[Discount]])</f>
        <v>26</v>
      </c>
      <c r="W2106" s="2">
        <f>salestable[[#This Row],[Sales]] * salestable[[#This Row],[Discount]]</f>
        <v>0</v>
      </c>
      <c r="X2106">
        <f>YEAR(salestable[[#This Row],[Order Date]])</f>
        <v>2017</v>
      </c>
      <c r="Y2106" t="str">
        <f>TEXT(salestable[[#This Row],[Order Date]],"MMMM")</f>
        <v>March</v>
      </c>
      <c r="Z2106" t="str">
        <f>"Q"&amp;ROUNDUP(MONTH(salestable[[#This Row],[Order Date]])/3,0)</f>
        <v>Q1</v>
      </c>
      <c r="AA2106" t="str">
        <f>TEXT(salestable[[#This Row],[Order Date]], "ddd")</f>
        <v>Fri</v>
      </c>
    </row>
    <row r="2107" spans="1:27"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s="3">
        <v>3</v>
      </c>
      <c r="T2107" s="4">
        <v>0.2</v>
      </c>
      <c r="U2107" s="3">
        <v>5.4432</v>
      </c>
      <c r="V2107" s="2">
        <f>salestable[[#This Row],[Sales]] * (1 - salestable[[#This Row],[Discount]])</f>
        <v>12.441600000000001</v>
      </c>
      <c r="W2107" s="2">
        <f>salestable[[#This Row],[Sales]] * salestable[[#This Row],[Discount]]</f>
        <v>3.1104000000000003</v>
      </c>
      <c r="X2107">
        <f>YEAR(salestable[[#This Row],[Order Date]])</f>
        <v>2014</v>
      </c>
      <c r="Y2107" t="str">
        <f>TEXT(salestable[[#This Row],[Order Date]],"MMMM")</f>
        <v>September</v>
      </c>
      <c r="Z2107" t="str">
        <f>"Q"&amp;ROUNDUP(MONTH(salestable[[#This Row],[Order Date]])/3,0)</f>
        <v>Q3</v>
      </c>
      <c r="AA2107" t="str">
        <f>TEXT(salestable[[#This Row],[Order Date]], "ddd")</f>
        <v>Tue</v>
      </c>
    </row>
    <row r="2108" spans="1:27"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s="3">
        <v>1</v>
      </c>
      <c r="T2108" s="4">
        <v>0.8</v>
      </c>
      <c r="U2108" s="3">
        <v>-1.4016</v>
      </c>
      <c r="V2108" s="2">
        <f>salestable[[#This Row],[Sales]] * (1 - salestable[[#This Row],[Discount]])</f>
        <v>0.17519999999999997</v>
      </c>
      <c r="W2108" s="2">
        <f>salestable[[#This Row],[Sales]] * salestable[[#This Row],[Discount]]</f>
        <v>0.70080000000000009</v>
      </c>
      <c r="X2108">
        <f>YEAR(salestable[[#This Row],[Order Date]])</f>
        <v>2014</v>
      </c>
      <c r="Y2108" t="str">
        <f>TEXT(salestable[[#This Row],[Order Date]],"MMMM")</f>
        <v>September</v>
      </c>
      <c r="Z2108" t="str">
        <f>"Q"&amp;ROUNDUP(MONTH(salestable[[#This Row],[Order Date]])/3,0)</f>
        <v>Q3</v>
      </c>
      <c r="AA2108" t="str">
        <f>TEXT(salestable[[#This Row],[Order Date]], "ddd")</f>
        <v>Fri</v>
      </c>
    </row>
    <row r="2109" spans="1:27"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s="3">
        <v>1</v>
      </c>
      <c r="T2109" s="4">
        <v>0</v>
      </c>
      <c r="U2109" s="3">
        <v>9.3905999999999992</v>
      </c>
      <c r="V2109" s="2">
        <f>salestable[[#This Row],[Sales]] * (1 - salestable[[#This Row],[Discount]])</f>
        <v>19.98</v>
      </c>
      <c r="W2109" s="2">
        <f>salestable[[#This Row],[Sales]] * salestable[[#This Row],[Discount]]</f>
        <v>0</v>
      </c>
      <c r="X2109">
        <f>YEAR(salestable[[#This Row],[Order Date]])</f>
        <v>2015</v>
      </c>
      <c r="Y2109" t="str">
        <f>TEXT(salestable[[#This Row],[Order Date]],"MMMM")</f>
        <v>October</v>
      </c>
      <c r="Z2109" t="str">
        <f>"Q"&amp;ROUNDUP(MONTH(salestable[[#This Row],[Order Date]])/3,0)</f>
        <v>Q4</v>
      </c>
      <c r="AA2109" t="str">
        <f>TEXT(salestable[[#This Row],[Order Date]], "ddd")</f>
        <v>Sat</v>
      </c>
    </row>
    <row r="2110" spans="1:27"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s="3">
        <v>3</v>
      </c>
      <c r="T2110" s="4">
        <v>0.2</v>
      </c>
      <c r="U2110" s="3">
        <v>124.485</v>
      </c>
      <c r="V2110" s="2">
        <f>salestable[[#This Row],[Sales]] * (1 - salestable[[#This Row],[Discount]])</f>
        <v>318.6816</v>
      </c>
      <c r="W2110" s="2">
        <f>salestable[[#This Row],[Sales]] * salestable[[#This Row],[Discount]]</f>
        <v>79.670400000000001</v>
      </c>
      <c r="X2110">
        <f>YEAR(salestable[[#This Row],[Order Date]])</f>
        <v>2015</v>
      </c>
      <c r="Y2110" t="str">
        <f>TEXT(salestable[[#This Row],[Order Date]],"MMMM")</f>
        <v>October</v>
      </c>
      <c r="Z2110" t="str">
        <f>"Q"&amp;ROUNDUP(MONTH(salestable[[#This Row],[Order Date]])/3,0)</f>
        <v>Q4</v>
      </c>
      <c r="AA2110" t="str">
        <f>TEXT(salestable[[#This Row],[Order Date]], "ddd")</f>
        <v>Sat</v>
      </c>
    </row>
    <row r="2111" spans="1:27"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s="3">
        <v>3</v>
      </c>
      <c r="T2111" s="4">
        <v>0</v>
      </c>
      <c r="U2111" s="3">
        <v>1.26</v>
      </c>
      <c r="V2111" s="2">
        <f>salestable[[#This Row],[Sales]] * (1 - salestable[[#This Row],[Discount]])</f>
        <v>5.04</v>
      </c>
      <c r="W2111" s="2">
        <f>salestable[[#This Row],[Sales]] * salestable[[#This Row],[Discount]]</f>
        <v>0</v>
      </c>
      <c r="X2111">
        <f>YEAR(salestable[[#This Row],[Order Date]])</f>
        <v>2015</v>
      </c>
      <c r="Y2111" t="str">
        <f>TEXT(salestable[[#This Row],[Order Date]],"MMMM")</f>
        <v>October</v>
      </c>
      <c r="Z2111" t="str">
        <f>"Q"&amp;ROUNDUP(MONTH(salestable[[#This Row],[Order Date]])/3,0)</f>
        <v>Q4</v>
      </c>
      <c r="AA2111" t="str">
        <f>TEXT(salestable[[#This Row],[Order Date]], "ddd")</f>
        <v>Sat</v>
      </c>
    </row>
    <row r="2112" spans="1:27"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s="3">
        <v>5</v>
      </c>
      <c r="T2112" s="4">
        <v>0</v>
      </c>
      <c r="U2112" s="3">
        <v>8.0269999999999992</v>
      </c>
      <c r="V2112" s="2">
        <f>salestable[[#This Row],[Sales]] * (1 - salestable[[#This Row],[Discount]])</f>
        <v>17.45</v>
      </c>
      <c r="W2112" s="2">
        <f>salestable[[#This Row],[Sales]] * salestable[[#This Row],[Discount]]</f>
        <v>0</v>
      </c>
      <c r="X2112">
        <f>YEAR(salestable[[#This Row],[Order Date]])</f>
        <v>2015</v>
      </c>
      <c r="Y2112" t="str">
        <f>TEXT(salestable[[#This Row],[Order Date]],"MMMM")</f>
        <v>October</v>
      </c>
      <c r="Z2112" t="str">
        <f>"Q"&amp;ROUNDUP(MONTH(salestable[[#This Row],[Order Date]])/3,0)</f>
        <v>Q4</v>
      </c>
      <c r="AA2112" t="str">
        <f>TEXT(salestable[[#This Row],[Order Date]], "ddd")</f>
        <v>Sat</v>
      </c>
    </row>
    <row r="2113" spans="1:27"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s="3">
        <v>4</v>
      </c>
      <c r="T2113" s="4">
        <v>0.2</v>
      </c>
      <c r="U2113" s="3">
        <v>20.196000000000002</v>
      </c>
      <c r="V2113" s="2">
        <f>salestable[[#This Row],[Sales]] * (1 - salestable[[#This Row],[Discount]])</f>
        <v>258.50880000000001</v>
      </c>
      <c r="W2113" s="2">
        <f>salestable[[#This Row],[Sales]] * salestable[[#This Row],[Discount]]</f>
        <v>64.627200000000002</v>
      </c>
      <c r="X2113">
        <f>YEAR(salestable[[#This Row],[Order Date]])</f>
        <v>2015</v>
      </c>
      <c r="Y2113" t="str">
        <f>TEXT(salestable[[#This Row],[Order Date]],"MMMM")</f>
        <v>October</v>
      </c>
      <c r="Z2113" t="str">
        <f>"Q"&amp;ROUNDUP(MONTH(salestable[[#This Row],[Order Date]])/3,0)</f>
        <v>Q4</v>
      </c>
      <c r="AA2113" t="str">
        <f>TEXT(salestable[[#This Row],[Order Date]], "ddd")</f>
        <v>Sat</v>
      </c>
    </row>
    <row r="2114" spans="1:27"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s="3">
        <v>3</v>
      </c>
      <c r="T2114" s="4">
        <v>0</v>
      </c>
      <c r="U2114" s="3">
        <v>8.0190000000000001</v>
      </c>
      <c r="V2114" s="2">
        <f>salestable[[#This Row],[Sales]] * (1 - salestable[[#This Row],[Discount]])</f>
        <v>29.7</v>
      </c>
      <c r="W2114" s="2">
        <f>salestable[[#This Row],[Sales]] * salestable[[#This Row],[Discount]]</f>
        <v>0</v>
      </c>
      <c r="X2114">
        <f>YEAR(salestable[[#This Row],[Order Date]])</f>
        <v>2015</v>
      </c>
      <c r="Y2114" t="str">
        <f>TEXT(salestable[[#This Row],[Order Date]],"MMMM")</f>
        <v>October</v>
      </c>
      <c r="Z2114" t="str">
        <f>"Q"&amp;ROUNDUP(MONTH(salestable[[#This Row],[Order Date]])/3,0)</f>
        <v>Q4</v>
      </c>
      <c r="AA2114" t="str">
        <f>TEXT(salestable[[#This Row],[Order Date]], "ddd")</f>
        <v>Sat</v>
      </c>
    </row>
    <row r="2115" spans="1:27"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s="3">
        <v>4</v>
      </c>
      <c r="T2115" s="4">
        <v>0.2</v>
      </c>
      <c r="U2115" s="3">
        <v>145.78200000000001</v>
      </c>
      <c r="V2115" s="2">
        <f>salestable[[#This Row],[Sales]] * (1 - salestable[[#This Row],[Discount]])</f>
        <v>1036.672</v>
      </c>
      <c r="W2115" s="2">
        <f>salestable[[#This Row],[Sales]] * salestable[[#This Row],[Discount]]</f>
        <v>259.16800000000001</v>
      </c>
      <c r="X2115">
        <f>YEAR(salestable[[#This Row],[Order Date]])</f>
        <v>2015</v>
      </c>
      <c r="Y2115" t="str">
        <f>TEXT(salestable[[#This Row],[Order Date]],"MMMM")</f>
        <v>October</v>
      </c>
      <c r="Z2115" t="str">
        <f>"Q"&amp;ROUNDUP(MONTH(salestable[[#This Row],[Order Date]])/3,0)</f>
        <v>Q4</v>
      </c>
      <c r="AA2115" t="str">
        <f>TEXT(salestable[[#This Row],[Order Date]], "ddd")</f>
        <v>Sat</v>
      </c>
    </row>
    <row r="2116" spans="1:27"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s="3">
        <v>2</v>
      </c>
      <c r="T2116" s="4">
        <v>0</v>
      </c>
      <c r="U2116" s="3">
        <v>12.646800000000001</v>
      </c>
      <c r="V2116" s="2">
        <f>salestable[[#This Row],[Sales]] * (1 - salestable[[#This Row],[Discount]])</f>
        <v>46.84</v>
      </c>
      <c r="W2116" s="2">
        <f>salestable[[#This Row],[Sales]] * salestable[[#This Row],[Discount]]</f>
        <v>0</v>
      </c>
      <c r="X2116">
        <f>YEAR(salestable[[#This Row],[Order Date]])</f>
        <v>2015</v>
      </c>
      <c r="Y2116" t="str">
        <f>TEXT(salestable[[#This Row],[Order Date]],"MMMM")</f>
        <v>October</v>
      </c>
      <c r="Z2116" t="str">
        <f>"Q"&amp;ROUNDUP(MONTH(salestable[[#This Row],[Order Date]])/3,0)</f>
        <v>Q4</v>
      </c>
      <c r="AA2116" t="str">
        <f>TEXT(salestable[[#This Row],[Order Date]], "ddd")</f>
        <v>Sat</v>
      </c>
    </row>
    <row r="2117" spans="1:27"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s="3">
        <v>1</v>
      </c>
      <c r="T2117" s="4">
        <v>0.15</v>
      </c>
      <c r="U2117" s="3">
        <v>20.039200000000001</v>
      </c>
      <c r="V2117" s="2">
        <f>salestable[[#This Row],[Sales]] * (1 - salestable[[#This Row],[Discount]])</f>
        <v>361.95805000000001</v>
      </c>
      <c r="W2117" s="2">
        <f>salestable[[#This Row],[Sales]] * salestable[[#This Row],[Discount]]</f>
        <v>63.874949999999998</v>
      </c>
      <c r="X2117">
        <f>YEAR(salestable[[#This Row],[Order Date]])</f>
        <v>2015</v>
      </c>
      <c r="Y2117" t="str">
        <f>TEXT(salestable[[#This Row],[Order Date]],"MMMM")</f>
        <v>October</v>
      </c>
      <c r="Z2117" t="str">
        <f>"Q"&amp;ROUNDUP(MONTH(salestable[[#This Row],[Order Date]])/3,0)</f>
        <v>Q4</v>
      </c>
      <c r="AA2117" t="str">
        <f>TEXT(salestable[[#This Row],[Order Date]], "ddd")</f>
        <v>Sat</v>
      </c>
    </row>
    <row r="2118" spans="1:27"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s="3">
        <v>1</v>
      </c>
      <c r="T2118" s="4">
        <v>0.4</v>
      </c>
      <c r="U2118" s="3">
        <v>-13.978</v>
      </c>
      <c r="V2118" s="2">
        <f>salestable[[#This Row],[Sales]] * (1 - salestable[[#This Row],[Discount]])</f>
        <v>125.80199999999999</v>
      </c>
      <c r="W2118" s="2">
        <f>salestable[[#This Row],[Sales]] * salestable[[#This Row],[Discount]]</f>
        <v>83.867999999999995</v>
      </c>
      <c r="X2118">
        <f>YEAR(salestable[[#This Row],[Order Date]])</f>
        <v>2015</v>
      </c>
      <c r="Y2118" t="str">
        <f>TEXT(salestable[[#This Row],[Order Date]],"MMMM")</f>
        <v>October</v>
      </c>
      <c r="Z2118" t="str">
        <f>"Q"&amp;ROUNDUP(MONTH(salestable[[#This Row],[Order Date]])/3,0)</f>
        <v>Q4</v>
      </c>
      <c r="AA2118" t="str">
        <f>TEXT(salestable[[#This Row],[Order Date]], "ddd")</f>
        <v>Mon</v>
      </c>
    </row>
    <row r="2119" spans="1:27"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s="3">
        <v>7</v>
      </c>
      <c r="T2119" s="4">
        <v>0</v>
      </c>
      <c r="U2119" s="3">
        <v>73.544799999999995</v>
      </c>
      <c r="V2119" s="2">
        <f>salestable[[#This Row],[Sales]] * (1 - salestable[[#This Row],[Discount]])</f>
        <v>159.88</v>
      </c>
      <c r="W2119" s="2">
        <f>salestable[[#This Row],[Sales]] * salestable[[#This Row],[Discount]]</f>
        <v>0</v>
      </c>
      <c r="X2119">
        <f>YEAR(salestable[[#This Row],[Order Date]])</f>
        <v>2016</v>
      </c>
      <c r="Y2119" t="str">
        <f>TEXT(salestable[[#This Row],[Order Date]],"MMMM")</f>
        <v>September</v>
      </c>
      <c r="Z2119" t="str">
        <f>"Q"&amp;ROUNDUP(MONTH(salestable[[#This Row],[Order Date]])/3,0)</f>
        <v>Q3</v>
      </c>
      <c r="AA2119" t="str">
        <f>TEXT(salestable[[#This Row],[Order Date]], "ddd")</f>
        <v>Mon</v>
      </c>
    </row>
    <row r="2120" spans="1:27"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s="3">
        <v>1</v>
      </c>
      <c r="T2120" s="4">
        <v>0</v>
      </c>
      <c r="U2120" s="3">
        <v>2.3759999999999999</v>
      </c>
      <c r="V2120" s="2">
        <f>salestable[[#This Row],[Sales]] * (1 - salestable[[#This Row],[Discount]])</f>
        <v>5.28</v>
      </c>
      <c r="W2120" s="2">
        <f>salestable[[#This Row],[Sales]] * salestable[[#This Row],[Discount]]</f>
        <v>0</v>
      </c>
      <c r="X2120">
        <f>YEAR(salestable[[#This Row],[Order Date]])</f>
        <v>2017</v>
      </c>
      <c r="Y2120" t="str">
        <f>TEXT(salestable[[#This Row],[Order Date]],"MMMM")</f>
        <v>April</v>
      </c>
      <c r="Z2120" t="str">
        <f>"Q"&amp;ROUNDUP(MONTH(salestable[[#This Row],[Order Date]])/3,0)</f>
        <v>Q2</v>
      </c>
      <c r="AA2120" t="str">
        <f>TEXT(salestable[[#This Row],[Order Date]], "ddd")</f>
        <v>Thu</v>
      </c>
    </row>
    <row r="2121" spans="1:27"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s="3">
        <v>5</v>
      </c>
      <c r="T2121" s="4">
        <v>0.2</v>
      </c>
      <c r="U2121" s="3">
        <v>302.37299999999999</v>
      </c>
      <c r="V2121" s="2">
        <f>salestable[[#This Row],[Sales]] * (1 - salestable[[#This Row],[Discount]])</f>
        <v>716.73599999999999</v>
      </c>
      <c r="W2121" s="2">
        <f>salestable[[#This Row],[Sales]] * salestable[[#This Row],[Discount]]</f>
        <v>179.184</v>
      </c>
      <c r="X2121">
        <f>YEAR(salestable[[#This Row],[Order Date]])</f>
        <v>2017</v>
      </c>
      <c r="Y2121" t="str">
        <f>TEXT(salestable[[#This Row],[Order Date]],"MMMM")</f>
        <v>April</v>
      </c>
      <c r="Z2121" t="str">
        <f>"Q"&amp;ROUNDUP(MONTH(salestable[[#This Row],[Order Date]])/3,0)</f>
        <v>Q2</v>
      </c>
      <c r="AA2121" t="str">
        <f>TEXT(salestable[[#This Row],[Order Date]], "ddd")</f>
        <v>Thu</v>
      </c>
    </row>
    <row r="2122" spans="1:27"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s="3">
        <v>3</v>
      </c>
      <c r="T2122" s="4">
        <v>0.7</v>
      </c>
      <c r="U2122" s="3">
        <v>-1.9656</v>
      </c>
      <c r="V2122" s="2">
        <f>salestable[[#This Row],[Sales]] * (1 - salestable[[#This Row],[Discount]])</f>
        <v>0.84240000000000004</v>
      </c>
      <c r="W2122" s="2">
        <f>salestable[[#This Row],[Sales]] * salestable[[#This Row],[Discount]]</f>
        <v>1.9655999999999998</v>
      </c>
      <c r="X2122">
        <f>YEAR(salestable[[#This Row],[Order Date]])</f>
        <v>2017</v>
      </c>
      <c r="Y2122" t="str">
        <f>TEXT(salestable[[#This Row],[Order Date]],"MMMM")</f>
        <v>January</v>
      </c>
      <c r="Z2122" t="str">
        <f>"Q"&amp;ROUNDUP(MONTH(salestable[[#This Row],[Order Date]])/3,0)</f>
        <v>Q1</v>
      </c>
      <c r="AA2122" t="str">
        <f>TEXT(salestable[[#This Row],[Order Date]], "ddd")</f>
        <v>Sat</v>
      </c>
    </row>
    <row r="2123" spans="1:27"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s="3">
        <v>3</v>
      </c>
      <c r="T2123" s="4">
        <v>0.2</v>
      </c>
      <c r="U2123" s="3">
        <v>-2.6997</v>
      </c>
      <c r="V2123" s="2">
        <f>salestable[[#This Row],[Sales]] * (1 - salestable[[#This Row],[Discount]])</f>
        <v>172.7808</v>
      </c>
      <c r="W2123" s="2">
        <f>salestable[[#This Row],[Sales]] * salestable[[#This Row],[Discount]]</f>
        <v>43.1952</v>
      </c>
      <c r="X2123">
        <f>YEAR(salestable[[#This Row],[Order Date]])</f>
        <v>2017</v>
      </c>
      <c r="Y2123" t="str">
        <f>TEXT(salestable[[#This Row],[Order Date]],"MMMM")</f>
        <v>November</v>
      </c>
      <c r="Z2123" t="str">
        <f>"Q"&amp;ROUNDUP(MONTH(salestable[[#This Row],[Order Date]])/3,0)</f>
        <v>Q4</v>
      </c>
      <c r="AA2123" t="str">
        <f>TEXT(salestable[[#This Row],[Order Date]], "ddd")</f>
        <v>Thu</v>
      </c>
    </row>
    <row r="2124" spans="1:27"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s="3">
        <v>2</v>
      </c>
      <c r="T2124" s="4">
        <v>0</v>
      </c>
      <c r="U2124" s="3">
        <v>41.133200000000002</v>
      </c>
      <c r="V2124" s="2">
        <f>salestable[[#This Row],[Sales]] * (1 - salestable[[#This Row],[Discount]])</f>
        <v>241.96</v>
      </c>
      <c r="W2124" s="2">
        <f>salestable[[#This Row],[Sales]] * salestable[[#This Row],[Discount]]</f>
        <v>0</v>
      </c>
      <c r="X2124">
        <f>YEAR(salestable[[#This Row],[Order Date]])</f>
        <v>2017</v>
      </c>
      <c r="Y2124" t="str">
        <f>TEXT(salestable[[#This Row],[Order Date]],"MMMM")</f>
        <v>September</v>
      </c>
      <c r="Z2124" t="str">
        <f>"Q"&amp;ROUNDUP(MONTH(salestable[[#This Row],[Order Date]])/3,0)</f>
        <v>Q3</v>
      </c>
      <c r="AA2124" t="str">
        <f>TEXT(salestable[[#This Row],[Order Date]], "ddd")</f>
        <v>Fri</v>
      </c>
    </row>
    <row r="2125" spans="1:27"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s="3">
        <v>9</v>
      </c>
      <c r="T2125" s="4">
        <v>0</v>
      </c>
      <c r="U2125" s="3">
        <v>13.3056</v>
      </c>
      <c r="V2125" s="2">
        <f>salestable[[#This Row],[Sales]] * (1 - salestable[[#This Row],[Discount]])</f>
        <v>27.72</v>
      </c>
      <c r="W2125" s="2">
        <f>salestable[[#This Row],[Sales]] * salestable[[#This Row],[Discount]]</f>
        <v>0</v>
      </c>
      <c r="X2125">
        <f>YEAR(salestable[[#This Row],[Order Date]])</f>
        <v>2017</v>
      </c>
      <c r="Y2125" t="str">
        <f>TEXT(salestable[[#This Row],[Order Date]],"MMMM")</f>
        <v>September</v>
      </c>
      <c r="Z2125" t="str">
        <f>"Q"&amp;ROUNDUP(MONTH(salestable[[#This Row],[Order Date]])/3,0)</f>
        <v>Q3</v>
      </c>
      <c r="AA2125" t="str">
        <f>TEXT(salestable[[#This Row],[Order Date]], "ddd")</f>
        <v>Fri</v>
      </c>
    </row>
    <row r="2126" spans="1:27"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s="3">
        <v>5</v>
      </c>
      <c r="T2126" s="4">
        <v>0.2</v>
      </c>
      <c r="U2126" s="3">
        <v>35.329500000000003</v>
      </c>
      <c r="V2126" s="2">
        <f>salestable[[#This Row],[Sales]] * (1 - salestable[[#This Row],[Discount]])</f>
        <v>83.744000000000014</v>
      </c>
      <c r="W2126" s="2">
        <f>salestable[[#This Row],[Sales]] * salestable[[#This Row],[Discount]]</f>
        <v>20.936000000000003</v>
      </c>
      <c r="X2126">
        <f>YEAR(salestable[[#This Row],[Order Date]])</f>
        <v>2017</v>
      </c>
      <c r="Y2126" t="str">
        <f>TEXT(salestable[[#This Row],[Order Date]],"MMMM")</f>
        <v>December</v>
      </c>
      <c r="Z2126" t="str">
        <f>"Q"&amp;ROUNDUP(MONTH(salestable[[#This Row],[Order Date]])/3,0)</f>
        <v>Q4</v>
      </c>
      <c r="AA2126" t="str">
        <f>TEXT(salestable[[#This Row],[Order Date]], "ddd")</f>
        <v>Fri</v>
      </c>
    </row>
    <row r="2127" spans="1:27"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s="3">
        <v>7</v>
      </c>
      <c r="T2127" s="4">
        <v>0.4</v>
      </c>
      <c r="U2127" s="3">
        <v>9.4436999999999998</v>
      </c>
      <c r="V2127" s="2">
        <f>salestable[[#This Row],[Sales]] * (1 - salestable[[#This Row],[Discount]])</f>
        <v>37.774799999999999</v>
      </c>
      <c r="W2127" s="2">
        <f>salestable[[#This Row],[Sales]] * salestable[[#This Row],[Discount]]</f>
        <v>25.183199999999999</v>
      </c>
      <c r="X2127">
        <f>YEAR(salestable[[#This Row],[Order Date]])</f>
        <v>2017</v>
      </c>
      <c r="Y2127" t="str">
        <f>TEXT(salestable[[#This Row],[Order Date]],"MMMM")</f>
        <v>December</v>
      </c>
      <c r="Z2127" t="str">
        <f>"Q"&amp;ROUNDUP(MONTH(salestable[[#This Row],[Order Date]])/3,0)</f>
        <v>Q4</v>
      </c>
      <c r="AA2127" t="str">
        <f>TEXT(salestable[[#This Row],[Order Date]], "ddd")</f>
        <v>Fri</v>
      </c>
    </row>
    <row r="2128" spans="1:27"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s="3">
        <v>3</v>
      </c>
      <c r="T2128" s="4">
        <v>0.2</v>
      </c>
      <c r="U2128" s="3">
        <v>1.0797000000000001</v>
      </c>
      <c r="V2128" s="2">
        <f>salestable[[#This Row],[Sales]] * (1 - salestable[[#This Row],[Discount]])</f>
        <v>69.100800000000007</v>
      </c>
      <c r="W2128" s="2">
        <f>salestable[[#This Row],[Sales]] * salestable[[#This Row],[Discount]]</f>
        <v>17.275200000000002</v>
      </c>
      <c r="X2128">
        <f>YEAR(salestable[[#This Row],[Order Date]])</f>
        <v>2014</v>
      </c>
      <c r="Y2128" t="str">
        <f>TEXT(salestable[[#This Row],[Order Date]],"MMMM")</f>
        <v>June</v>
      </c>
      <c r="Z2128" t="str">
        <f>"Q"&amp;ROUNDUP(MONTH(salestable[[#This Row],[Order Date]])/3,0)</f>
        <v>Q2</v>
      </c>
      <c r="AA2128" t="str">
        <f>TEXT(salestable[[#This Row],[Order Date]], "ddd")</f>
        <v>Mon</v>
      </c>
    </row>
    <row r="2129" spans="1:27"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s="3">
        <v>3</v>
      </c>
      <c r="T2129" s="4">
        <v>0.2</v>
      </c>
      <c r="U2129" s="3">
        <v>6.4943999999999997</v>
      </c>
      <c r="V2129" s="2">
        <f>salestable[[#This Row],[Sales]] * (1 - salestable[[#This Row],[Discount]])</f>
        <v>51.955200000000005</v>
      </c>
      <c r="W2129" s="2">
        <f>salestable[[#This Row],[Sales]] * salestable[[#This Row],[Discount]]</f>
        <v>12.988800000000001</v>
      </c>
      <c r="X2129">
        <f>YEAR(salestable[[#This Row],[Order Date]])</f>
        <v>2015</v>
      </c>
      <c r="Y2129" t="str">
        <f>TEXT(salestable[[#This Row],[Order Date]],"MMMM")</f>
        <v>October</v>
      </c>
      <c r="Z2129" t="str">
        <f>"Q"&amp;ROUNDUP(MONTH(salestable[[#This Row],[Order Date]])/3,0)</f>
        <v>Q4</v>
      </c>
      <c r="AA2129" t="str">
        <f>TEXT(salestable[[#This Row],[Order Date]], "ddd")</f>
        <v>Sun</v>
      </c>
    </row>
    <row r="2130" spans="1:27"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s="3">
        <v>4</v>
      </c>
      <c r="T2130" s="4">
        <v>0.2</v>
      </c>
      <c r="U2130" s="3">
        <v>7.2576000000000001</v>
      </c>
      <c r="V2130" s="2">
        <f>salestable[[#This Row],[Sales]] * (1 - salestable[[#This Row],[Discount]])</f>
        <v>16.588800000000003</v>
      </c>
      <c r="W2130" s="2">
        <f>salestable[[#This Row],[Sales]] * salestable[[#This Row],[Discount]]</f>
        <v>4.1472000000000007</v>
      </c>
      <c r="X2130">
        <f>YEAR(salestable[[#This Row],[Order Date]])</f>
        <v>2015</v>
      </c>
      <c r="Y2130" t="str">
        <f>TEXT(salestable[[#This Row],[Order Date]],"MMMM")</f>
        <v>October</v>
      </c>
      <c r="Z2130" t="str">
        <f>"Q"&amp;ROUNDUP(MONTH(salestable[[#This Row],[Order Date]])/3,0)</f>
        <v>Q4</v>
      </c>
      <c r="AA2130" t="str">
        <f>TEXT(salestable[[#This Row],[Order Date]], "ddd")</f>
        <v>Sun</v>
      </c>
    </row>
    <row r="2131" spans="1:27"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s="3">
        <v>4</v>
      </c>
      <c r="T2131" s="4">
        <v>0</v>
      </c>
      <c r="U2131" s="3">
        <v>9.3184000000000005</v>
      </c>
      <c r="V2131" s="2">
        <f>salestable[[#This Row],[Sales]] * (1 - salestable[[#This Row],[Discount]])</f>
        <v>33.28</v>
      </c>
      <c r="W2131" s="2">
        <f>salestable[[#This Row],[Sales]] * salestable[[#This Row],[Discount]]</f>
        <v>0</v>
      </c>
      <c r="X2131">
        <f>YEAR(salestable[[#This Row],[Order Date]])</f>
        <v>2014</v>
      </c>
      <c r="Y2131" t="str">
        <f>TEXT(salestable[[#This Row],[Order Date]],"MMMM")</f>
        <v>May</v>
      </c>
      <c r="Z2131" t="str">
        <f>"Q"&amp;ROUNDUP(MONTH(salestable[[#This Row],[Order Date]])/3,0)</f>
        <v>Q2</v>
      </c>
      <c r="AA2131" t="str">
        <f>TEXT(salestable[[#This Row],[Order Date]], "ddd")</f>
        <v>Tue</v>
      </c>
    </row>
    <row r="2132" spans="1:27"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s="3">
        <v>9</v>
      </c>
      <c r="T2132" s="4">
        <v>0</v>
      </c>
      <c r="U2132" s="3">
        <v>11.9412</v>
      </c>
      <c r="V2132" s="2">
        <f>salestable[[#This Row],[Sales]] * (1 - salestable[[#This Row],[Discount]])</f>
        <v>38.520000000000003</v>
      </c>
      <c r="W2132" s="2">
        <f>salestable[[#This Row],[Sales]] * salestable[[#This Row],[Discount]]</f>
        <v>0</v>
      </c>
      <c r="X2132">
        <f>YEAR(salestable[[#This Row],[Order Date]])</f>
        <v>2014</v>
      </c>
      <c r="Y2132" t="str">
        <f>TEXT(salestable[[#This Row],[Order Date]],"MMMM")</f>
        <v>May</v>
      </c>
      <c r="Z2132" t="str">
        <f>"Q"&amp;ROUNDUP(MONTH(salestable[[#This Row],[Order Date]])/3,0)</f>
        <v>Q2</v>
      </c>
      <c r="AA2132" t="str">
        <f>TEXT(salestable[[#This Row],[Order Date]], "ddd")</f>
        <v>Tue</v>
      </c>
    </row>
    <row r="2133" spans="1:27"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s="3">
        <v>7</v>
      </c>
      <c r="T2133" s="4">
        <v>0</v>
      </c>
      <c r="U2133" s="3">
        <v>60.139800000000001</v>
      </c>
      <c r="V2133" s="2">
        <f>salestable[[#This Row],[Sales]] * (1 - salestable[[#This Row],[Discount]])</f>
        <v>139.86000000000001</v>
      </c>
      <c r="W2133" s="2">
        <f>salestable[[#This Row],[Sales]] * salestable[[#This Row],[Discount]]</f>
        <v>0</v>
      </c>
      <c r="X2133">
        <f>YEAR(salestable[[#This Row],[Order Date]])</f>
        <v>2014</v>
      </c>
      <c r="Y2133" t="str">
        <f>TEXT(salestable[[#This Row],[Order Date]],"MMMM")</f>
        <v>May</v>
      </c>
      <c r="Z2133" t="str">
        <f>"Q"&amp;ROUNDUP(MONTH(salestable[[#This Row],[Order Date]])/3,0)</f>
        <v>Q2</v>
      </c>
      <c r="AA2133" t="str">
        <f>TEXT(salestable[[#This Row],[Order Date]], "ddd")</f>
        <v>Tue</v>
      </c>
    </row>
    <row r="2134" spans="1:27"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s="3">
        <v>3</v>
      </c>
      <c r="T2134" s="4">
        <v>0</v>
      </c>
      <c r="U2134" s="3">
        <v>9.0389999999999997</v>
      </c>
      <c r="V2134" s="2">
        <f>salestable[[#This Row],[Sales]] * (1 - salestable[[#This Row],[Discount]])</f>
        <v>19.649999999999999</v>
      </c>
      <c r="W2134" s="2">
        <f>salestable[[#This Row],[Sales]] * salestable[[#This Row],[Discount]]</f>
        <v>0</v>
      </c>
      <c r="X2134">
        <f>YEAR(salestable[[#This Row],[Order Date]])</f>
        <v>2015</v>
      </c>
      <c r="Y2134" t="str">
        <f>TEXT(salestable[[#This Row],[Order Date]],"MMMM")</f>
        <v>November</v>
      </c>
      <c r="Z2134" t="str">
        <f>"Q"&amp;ROUNDUP(MONTH(salestable[[#This Row],[Order Date]])/3,0)</f>
        <v>Q4</v>
      </c>
      <c r="AA2134" t="str">
        <f>TEXT(salestable[[#This Row],[Order Date]], "ddd")</f>
        <v>Fri</v>
      </c>
    </row>
    <row r="2135" spans="1:27"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s="3">
        <v>3</v>
      </c>
      <c r="T2135" s="4">
        <v>0.7</v>
      </c>
      <c r="U2135" s="3">
        <v>-122.39279999999999</v>
      </c>
      <c r="V2135" s="2">
        <f>salestable[[#This Row],[Sales]] * (1 - salestable[[#This Row],[Discount]])</f>
        <v>45.897300000000008</v>
      </c>
      <c r="W2135" s="2">
        <f>salestable[[#This Row],[Sales]] * salestable[[#This Row],[Discount]]</f>
        <v>107.0937</v>
      </c>
      <c r="X2135">
        <f>YEAR(salestable[[#This Row],[Order Date]])</f>
        <v>2015</v>
      </c>
      <c r="Y2135" t="str">
        <f>TEXT(salestable[[#This Row],[Order Date]],"MMMM")</f>
        <v>November</v>
      </c>
      <c r="Z2135" t="str">
        <f>"Q"&amp;ROUNDUP(MONTH(salestable[[#This Row],[Order Date]])/3,0)</f>
        <v>Q4</v>
      </c>
      <c r="AA2135" t="str">
        <f>TEXT(salestable[[#This Row],[Order Date]], "ddd")</f>
        <v>Mon</v>
      </c>
    </row>
    <row r="2136" spans="1:27"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s="3">
        <v>7</v>
      </c>
      <c r="T2136" s="4">
        <v>0.2</v>
      </c>
      <c r="U2136" s="3">
        <v>-2.3814000000000002</v>
      </c>
      <c r="V2136" s="2">
        <f>salestable[[#This Row],[Sales]] * (1 - salestable[[#This Row],[Discount]])</f>
        <v>8.4672000000000001</v>
      </c>
      <c r="W2136" s="2">
        <f>salestable[[#This Row],[Sales]] * salestable[[#This Row],[Discount]]</f>
        <v>2.1168</v>
      </c>
      <c r="X2136">
        <f>YEAR(salestable[[#This Row],[Order Date]])</f>
        <v>2015</v>
      </c>
      <c r="Y2136" t="str">
        <f>TEXT(salestable[[#This Row],[Order Date]],"MMMM")</f>
        <v>November</v>
      </c>
      <c r="Z2136" t="str">
        <f>"Q"&amp;ROUNDUP(MONTH(salestable[[#This Row],[Order Date]])/3,0)</f>
        <v>Q4</v>
      </c>
      <c r="AA2136" t="str">
        <f>TEXT(salestable[[#This Row],[Order Date]], "ddd")</f>
        <v>Mon</v>
      </c>
    </row>
    <row r="2137" spans="1:27"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s="3">
        <v>4</v>
      </c>
      <c r="T2137" s="4">
        <v>0.4</v>
      </c>
      <c r="U2137" s="3">
        <v>15.82</v>
      </c>
      <c r="V2137" s="2">
        <f>salestable[[#This Row],[Sales]] * (1 - salestable[[#This Row],[Discount]])</f>
        <v>56.951999999999998</v>
      </c>
      <c r="W2137" s="2">
        <f>salestable[[#This Row],[Sales]] * salestable[[#This Row],[Discount]]</f>
        <v>37.968000000000004</v>
      </c>
      <c r="X2137">
        <f>YEAR(salestable[[#This Row],[Order Date]])</f>
        <v>2015</v>
      </c>
      <c r="Y2137" t="str">
        <f>TEXT(salestable[[#This Row],[Order Date]],"MMMM")</f>
        <v>November</v>
      </c>
      <c r="Z2137" t="str">
        <f>"Q"&amp;ROUNDUP(MONTH(salestable[[#This Row],[Order Date]])/3,0)</f>
        <v>Q4</v>
      </c>
      <c r="AA2137" t="str">
        <f>TEXT(salestable[[#This Row],[Order Date]], "ddd")</f>
        <v>Mon</v>
      </c>
    </row>
    <row r="2138" spans="1:27"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s="3">
        <v>5</v>
      </c>
      <c r="T2138" s="4">
        <v>0.6</v>
      </c>
      <c r="U2138" s="3">
        <v>-11.439</v>
      </c>
      <c r="V2138" s="2">
        <f>salestable[[#This Row],[Sales]] * (1 - salestable[[#This Row],[Discount]])</f>
        <v>5.9039999999999999</v>
      </c>
      <c r="W2138" s="2">
        <f>salestable[[#This Row],[Sales]] * salestable[[#This Row],[Discount]]</f>
        <v>8.8559999999999999</v>
      </c>
      <c r="X2138">
        <f>YEAR(salestable[[#This Row],[Order Date]])</f>
        <v>2015</v>
      </c>
      <c r="Y2138" t="str">
        <f>TEXT(salestable[[#This Row],[Order Date]],"MMMM")</f>
        <v>December</v>
      </c>
      <c r="Z2138" t="str">
        <f>"Q"&amp;ROUNDUP(MONTH(salestable[[#This Row],[Order Date]])/3,0)</f>
        <v>Q4</v>
      </c>
      <c r="AA2138" t="str">
        <f>TEXT(salestable[[#This Row],[Order Date]], "ddd")</f>
        <v>Thu</v>
      </c>
    </row>
    <row r="2139" spans="1:27"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s="3">
        <v>4</v>
      </c>
      <c r="T2139" s="4">
        <v>0.8</v>
      </c>
      <c r="U2139" s="3">
        <v>-5.8495999999999997</v>
      </c>
      <c r="V2139" s="2">
        <f>salestable[[#This Row],[Sales]] * (1 - salestable[[#This Row],[Discount]])</f>
        <v>0.73119999999999985</v>
      </c>
      <c r="W2139" s="2">
        <f>salestable[[#This Row],[Sales]] * salestable[[#This Row],[Discount]]</f>
        <v>2.9248000000000003</v>
      </c>
      <c r="X2139">
        <f>YEAR(salestable[[#This Row],[Order Date]])</f>
        <v>2015</v>
      </c>
      <c r="Y2139" t="str">
        <f>TEXT(salestable[[#This Row],[Order Date]],"MMMM")</f>
        <v>December</v>
      </c>
      <c r="Z2139" t="str">
        <f>"Q"&amp;ROUNDUP(MONTH(salestable[[#This Row],[Order Date]])/3,0)</f>
        <v>Q4</v>
      </c>
      <c r="AA2139" t="str">
        <f>TEXT(salestable[[#This Row],[Order Date]], "ddd")</f>
        <v>Thu</v>
      </c>
    </row>
    <row r="2140" spans="1:27"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s="3">
        <v>3</v>
      </c>
      <c r="T2140" s="4">
        <v>0</v>
      </c>
      <c r="U2140" s="3">
        <v>73.41</v>
      </c>
      <c r="V2140" s="2">
        <f>salestable[[#This Row],[Sales]] * (1 - salestable[[#This Row],[Discount]])</f>
        <v>146.82</v>
      </c>
      <c r="W2140" s="2">
        <f>salestable[[#This Row],[Sales]] * salestable[[#This Row],[Discount]]</f>
        <v>0</v>
      </c>
      <c r="X2140">
        <f>YEAR(salestable[[#This Row],[Order Date]])</f>
        <v>2017</v>
      </c>
      <c r="Y2140" t="str">
        <f>TEXT(salestable[[#This Row],[Order Date]],"MMMM")</f>
        <v>November</v>
      </c>
      <c r="Z2140" t="str">
        <f>"Q"&amp;ROUNDUP(MONTH(salestable[[#This Row],[Order Date]])/3,0)</f>
        <v>Q4</v>
      </c>
      <c r="AA2140" t="str">
        <f>TEXT(salestable[[#This Row],[Order Date]], "ddd")</f>
        <v>Thu</v>
      </c>
    </row>
    <row r="2141" spans="1:27"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s="3">
        <v>9</v>
      </c>
      <c r="T2141" s="4">
        <v>0.2</v>
      </c>
      <c r="U2141" s="3">
        <v>50.4711</v>
      </c>
      <c r="V2141" s="2">
        <f>salestable[[#This Row],[Sales]] * (1 - salestable[[#This Row],[Discount]])</f>
        <v>119.63520000000001</v>
      </c>
      <c r="W2141" s="2">
        <f>salestable[[#This Row],[Sales]] * salestable[[#This Row],[Discount]]</f>
        <v>29.908800000000003</v>
      </c>
      <c r="X2141">
        <f>YEAR(salestable[[#This Row],[Order Date]])</f>
        <v>2014</v>
      </c>
      <c r="Y2141" t="str">
        <f>TEXT(salestable[[#This Row],[Order Date]],"MMMM")</f>
        <v>June</v>
      </c>
      <c r="Z2141" t="str">
        <f>"Q"&amp;ROUNDUP(MONTH(salestable[[#This Row],[Order Date]])/3,0)</f>
        <v>Q2</v>
      </c>
      <c r="AA2141" t="str">
        <f>TEXT(salestable[[#This Row],[Order Date]], "ddd")</f>
        <v>Fri</v>
      </c>
    </row>
    <row r="2142" spans="1:27"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s="3">
        <v>2</v>
      </c>
      <c r="T2142" s="4">
        <v>0</v>
      </c>
      <c r="U2142" s="3">
        <v>4.4564000000000004</v>
      </c>
      <c r="V2142" s="2">
        <f>salestable[[#This Row],[Sales]] * (1 - salestable[[#This Row],[Discount]])</f>
        <v>17.14</v>
      </c>
      <c r="W2142" s="2">
        <f>salestable[[#This Row],[Sales]] * salestable[[#This Row],[Discount]]</f>
        <v>0</v>
      </c>
      <c r="X2142">
        <f>YEAR(salestable[[#This Row],[Order Date]])</f>
        <v>2014</v>
      </c>
      <c r="Y2142" t="str">
        <f>TEXT(salestable[[#This Row],[Order Date]],"MMMM")</f>
        <v>June</v>
      </c>
      <c r="Z2142" t="str">
        <f>"Q"&amp;ROUNDUP(MONTH(salestable[[#This Row],[Order Date]])/3,0)</f>
        <v>Q2</v>
      </c>
      <c r="AA2142" t="str">
        <f>TEXT(salestable[[#This Row],[Order Date]], "ddd")</f>
        <v>Fri</v>
      </c>
    </row>
    <row r="2143" spans="1:27"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s="3">
        <v>3</v>
      </c>
      <c r="T2143" s="4">
        <v>0.4</v>
      </c>
      <c r="U2143" s="3">
        <v>-347.11739999999998</v>
      </c>
      <c r="V2143" s="2">
        <f>salestable[[#This Row],[Sales]] * (1 - salestable[[#This Row],[Discount]])</f>
        <v>595.05840000000001</v>
      </c>
      <c r="W2143" s="2">
        <f>salestable[[#This Row],[Sales]] * salestable[[#This Row],[Discount]]</f>
        <v>396.7056</v>
      </c>
      <c r="X2143">
        <f>YEAR(salestable[[#This Row],[Order Date]])</f>
        <v>2014</v>
      </c>
      <c r="Y2143" t="str">
        <f>TEXT(salestable[[#This Row],[Order Date]],"MMMM")</f>
        <v>June</v>
      </c>
      <c r="Z2143" t="str">
        <f>"Q"&amp;ROUNDUP(MONTH(salestable[[#This Row],[Order Date]])/3,0)</f>
        <v>Q2</v>
      </c>
      <c r="AA2143" t="str">
        <f>TEXT(salestable[[#This Row],[Order Date]], "ddd")</f>
        <v>Fri</v>
      </c>
    </row>
    <row r="2144" spans="1:27"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s="3">
        <v>6</v>
      </c>
      <c r="T2144" s="4">
        <v>0.2</v>
      </c>
      <c r="U2144" s="3">
        <v>9.9060000000000006</v>
      </c>
      <c r="V2144" s="2">
        <f>salestable[[#This Row],[Sales]] * (1 - salestable[[#This Row],[Discount]])</f>
        <v>24.384</v>
      </c>
      <c r="W2144" s="2">
        <f>salestable[[#This Row],[Sales]] * salestable[[#This Row],[Discount]]</f>
        <v>6.0960000000000001</v>
      </c>
      <c r="X2144">
        <f>YEAR(salestable[[#This Row],[Order Date]])</f>
        <v>2016</v>
      </c>
      <c r="Y2144" t="str">
        <f>TEXT(salestable[[#This Row],[Order Date]],"MMMM")</f>
        <v>September</v>
      </c>
      <c r="Z2144" t="str">
        <f>"Q"&amp;ROUNDUP(MONTH(salestable[[#This Row],[Order Date]])/3,0)</f>
        <v>Q3</v>
      </c>
      <c r="AA2144" t="str">
        <f>TEXT(salestable[[#This Row],[Order Date]], "ddd")</f>
        <v>Thu</v>
      </c>
    </row>
    <row r="2145" spans="1:27"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s="3">
        <v>2</v>
      </c>
      <c r="T2145" s="4">
        <v>0.4</v>
      </c>
      <c r="U2145" s="3">
        <v>-4.7976000000000001</v>
      </c>
      <c r="V2145" s="2">
        <f>salestable[[#This Row],[Sales]] * (1 - salestable[[#This Row],[Discount]])</f>
        <v>14.392799999999999</v>
      </c>
      <c r="W2145" s="2">
        <f>salestable[[#This Row],[Sales]] * salestable[[#This Row],[Discount]]</f>
        <v>9.5952000000000002</v>
      </c>
      <c r="X2145">
        <f>YEAR(salestable[[#This Row],[Order Date]])</f>
        <v>2016</v>
      </c>
      <c r="Y2145" t="str">
        <f>TEXT(salestable[[#This Row],[Order Date]],"MMMM")</f>
        <v>September</v>
      </c>
      <c r="Z2145" t="str">
        <f>"Q"&amp;ROUNDUP(MONTH(salestable[[#This Row],[Order Date]])/3,0)</f>
        <v>Q3</v>
      </c>
      <c r="AA2145" t="str">
        <f>TEXT(salestable[[#This Row],[Order Date]], "ddd")</f>
        <v>Thu</v>
      </c>
    </row>
    <row r="2146" spans="1:27"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s="3">
        <v>7</v>
      </c>
      <c r="T2146" s="4">
        <v>0.2</v>
      </c>
      <c r="U2146" s="3">
        <v>5.4236000000000004</v>
      </c>
      <c r="V2146" s="2">
        <f>salestable[[#This Row],[Sales]] * (1 - salestable[[#This Row],[Discount]])</f>
        <v>13.3504</v>
      </c>
      <c r="W2146" s="2">
        <f>salestable[[#This Row],[Sales]] * salestable[[#This Row],[Discount]]</f>
        <v>3.3376000000000001</v>
      </c>
      <c r="X2146">
        <f>YEAR(salestable[[#This Row],[Order Date]])</f>
        <v>2016</v>
      </c>
      <c r="Y2146" t="str">
        <f>TEXT(salestable[[#This Row],[Order Date]],"MMMM")</f>
        <v>September</v>
      </c>
      <c r="Z2146" t="str">
        <f>"Q"&amp;ROUNDUP(MONTH(salestable[[#This Row],[Order Date]])/3,0)</f>
        <v>Q3</v>
      </c>
      <c r="AA2146" t="str">
        <f>TEXT(salestable[[#This Row],[Order Date]], "ddd")</f>
        <v>Thu</v>
      </c>
    </row>
    <row r="2147" spans="1:27"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s="3">
        <v>3</v>
      </c>
      <c r="T2147" s="4">
        <v>0.3</v>
      </c>
      <c r="U2147" s="3">
        <v>-18.088200000000001</v>
      </c>
      <c r="V2147" s="2">
        <f>salestable[[#This Row],[Sales]] * (1 - salestable[[#This Row],[Discount]])</f>
        <v>295.44059999999996</v>
      </c>
      <c r="W2147" s="2">
        <f>salestable[[#This Row],[Sales]] * salestable[[#This Row],[Discount]]</f>
        <v>126.61739999999999</v>
      </c>
      <c r="X2147">
        <f>YEAR(salestable[[#This Row],[Order Date]])</f>
        <v>2016</v>
      </c>
      <c r="Y2147" t="str">
        <f>TEXT(salestable[[#This Row],[Order Date]],"MMMM")</f>
        <v>June</v>
      </c>
      <c r="Z2147" t="str">
        <f>"Q"&amp;ROUNDUP(MONTH(salestable[[#This Row],[Order Date]])/3,0)</f>
        <v>Q2</v>
      </c>
      <c r="AA2147" t="str">
        <f>TEXT(salestable[[#This Row],[Order Date]], "ddd")</f>
        <v>Sat</v>
      </c>
    </row>
    <row r="2148" spans="1:27"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s="3">
        <v>4</v>
      </c>
      <c r="T2148" s="4">
        <v>0.7</v>
      </c>
      <c r="U2148" s="3">
        <v>-27.9312</v>
      </c>
      <c r="V2148" s="2">
        <f>salestable[[#This Row],[Sales]] * (1 - salestable[[#This Row],[Discount]])</f>
        <v>11.426400000000003</v>
      </c>
      <c r="W2148" s="2">
        <f>salestable[[#This Row],[Sales]] * salestable[[#This Row],[Discount]]</f>
        <v>26.6616</v>
      </c>
      <c r="X2148">
        <f>YEAR(salestable[[#This Row],[Order Date]])</f>
        <v>2016</v>
      </c>
      <c r="Y2148" t="str">
        <f>TEXT(salestable[[#This Row],[Order Date]],"MMMM")</f>
        <v>June</v>
      </c>
      <c r="Z2148" t="str">
        <f>"Q"&amp;ROUNDUP(MONTH(salestable[[#This Row],[Order Date]])/3,0)</f>
        <v>Q2</v>
      </c>
      <c r="AA2148" t="str">
        <f>TEXT(salestable[[#This Row],[Order Date]], "ddd")</f>
        <v>Sat</v>
      </c>
    </row>
    <row r="2149" spans="1:27"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s="3">
        <v>6</v>
      </c>
      <c r="T2149" s="4">
        <v>0.2</v>
      </c>
      <c r="U2149" s="3">
        <v>-50.870399999999997</v>
      </c>
      <c r="V2149" s="2">
        <f>salestable[[#This Row],[Sales]] * (1 - salestable[[#This Row],[Discount]])</f>
        <v>203.48160000000001</v>
      </c>
      <c r="W2149" s="2">
        <f>salestable[[#This Row],[Sales]] * salestable[[#This Row],[Discount]]</f>
        <v>50.870400000000004</v>
      </c>
      <c r="X2149">
        <f>YEAR(salestable[[#This Row],[Order Date]])</f>
        <v>2016</v>
      </c>
      <c r="Y2149" t="str">
        <f>TEXT(salestable[[#This Row],[Order Date]],"MMMM")</f>
        <v>June</v>
      </c>
      <c r="Z2149" t="str">
        <f>"Q"&amp;ROUNDUP(MONTH(salestable[[#This Row],[Order Date]])/3,0)</f>
        <v>Q2</v>
      </c>
      <c r="AA2149" t="str">
        <f>TEXT(salestable[[#This Row],[Order Date]], "ddd")</f>
        <v>Sat</v>
      </c>
    </row>
    <row r="2150" spans="1:27"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s="3">
        <v>1</v>
      </c>
      <c r="T2150" s="4">
        <v>0</v>
      </c>
      <c r="U2150" s="3">
        <v>4.3310000000000004</v>
      </c>
      <c r="V2150" s="2">
        <f>salestable[[#This Row],[Sales]] * (1 - salestable[[#This Row],[Discount]])</f>
        <v>43.31</v>
      </c>
      <c r="W2150" s="2">
        <f>salestable[[#This Row],[Sales]] * salestable[[#This Row],[Discount]]</f>
        <v>0</v>
      </c>
      <c r="X2150">
        <f>YEAR(salestable[[#This Row],[Order Date]])</f>
        <v>2014</v>
      </c>
      <c r="Y2150" t="str">
        <f>TEXT(salestable[[#This Row],[Order Date]],"MMMM")</f>
        <v>December</v>
      </c>
      <c r="Z2150" t="str">
        <f>"Q"&amp;ROUNDUP(MONTH(salestable[[#This Row],[Order Date]])/3,0)</f>
        <v>Q4</v>
      </c>
      <c r="AA2150" t="str">
        <f>TEXT(salestable[[#This Row],[Order Date]], "ddd")</f>
        <v>Fri</v>
      </c>
    </row>
    <row r="2151" spans="1:27"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s="3">
        <v>5</v>
      </c>
      <c r="T2151" s="4">
        <v>0</v>
      </c>
      <c r="U2151" s="3">
        <v>22.087</v>
      </c>
      <c r="V2151" s="2">
        <f>salestable[[#This Row],[Sales]] * (1 - salestable[[#This Row],[Discount]])</f>
        <v>84.95</v>
      </c>
      <c r="W2151" s="2">
        <f>salestable[[#This Row],[Sales]] * salestable[[#This Row],[Discount]]</f>
        <v>0</v>
      </c>
      <c r="X2151">
        <f>YEAR(salestable[[#This Row],[Order Date]])</f>
        <v>2017</v>
      </c>
      <c r="Y2151" t="str">
        <f>TEXT(salestable[[#This Row],[Order Date]],"MMMM")</f>
        <v>March</v>
      </c>
      <c r="Z2151" t="str">
        <f>"Q"&amp;ROUNDUP(MONTH(salestable[[#This Row],[Order Date]])/3,0)</f>
        <v>Q1</v>
      </c>
      <c r="AA2151" t="str">
        <f>TEXT(salestable[[#This Row],[Order Date]], "ddd")</f>
        <v>Fri</v>
      </c>
    </row>
    <row r="2152" spans="1:27"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s="3">
        <v>3</v>
      </c>
      <c r="T2152" s="4">
        <v>0.3</v>
      </c>
      <c r="U2152" s="3">
        <v>-53.270400000000002</v>
      </c>
      <c r="V2152" s="2">
        <f>salestable[[#This Row],[Sales]] * (1 - salestable[[#This Row],[Discount]])</f>
        <v>163.14059999999998</v>
      </c>
      <c r="W2152" s="2">
        <f>salestable[[#This Row],[Sales]] * salestable[[#This Row],[Discount]]</f>
        <v>69.917400000000001</v>
      </c>
      <c r="X2152">
        <f>YEAR(salestable[[#This Row],[Order Date]])</f>
        <v>2017</v>
      </c>
      <c r="Y2152" t="str">
        <f>TEXT(salestable[[#This Row],[Order Date]],"MMMM")</f>
        <v>November</v>
      </c>
      <c r="Z2152" t="str">
        <f>"Q"&amp;ROUNDUP(MONTH(salestable[[#This Row],[Order Date]])/3,0)</f>
        <v>Q4</v>
      </c>
      <c r="AA2152" t="str">
        <f>TEXT(salestable[[#This Row],[Order Date]], "ddd")</f>
        <v>Sun</v>
      </c>
    </row>
    <row r="2153" spans="1:27"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s="3">
        <v>7</v>
      </c>
      <c r="T2153" s="4">
        <v>0</v>
      </c>
      <c r="U2153" s="3">
        <v>43.598100000000002</v>
      </c>
      <c r="V2153" s="2">
        <f>salestable[[#This Row],[Sales]] * (1 - salestable[[#This Row],[Discount]])</f>
        <v>111.79</v>
      </c>
      <c r="W2153" s="2">
        <f>salestable[[#This Row],[Sales]] * salestable[[#This Row],[Discount]]</f>
        <v>0</v>
      </c>
      <c r="X2153">
        <f>YEAR(salestable[[#This Row],[Order Date]])</f>
        <v>2014</v>
      </c>
      <c r="Y2153" t="str">
        <f>TEXT(salestable[[#This Row],[Order Date]],"MMMM")</f>
        <v>November</v>
      </c>
      <c r="Z2153" t="str">
        <f>"Q"&amp;ROUNDUP(MONTH(salestable[[#This Row],[Order Date]])/3,0)</f>
        <v>Q4</v>
      </c>
      <c r="AA2153" t="str">
        <f>TEXT(salestable[[#This Row],[Order Date]], "ddd")</f>
        <v>Mon</v>
      </c>
    </row>
    <row r="2154" spans="1:27"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s="3">
        <v>3</v>
      </c>
      <c r="T2154" s="4">
        <v>0</v>
      </c>
      <c r="U2154" s="3">
        <v>7.0217999999999998</v>
      </c>
      <c r="V2154" s="2">
        <f>salestable[[#This Row],[Sales]] * (1 - salestable[[#This Row],[Discount]])</f>
        <v>14.94</v>
      </c>
      <c r="W2154" s="2">
        <f>salestable[[#This Row],[Sales]] * salestable[[#This Row],[Discount]]</f>
        <v>0</v>
      </c>
      <c r="X2154">
        <f>YEAR(salestable[[#This Row],[Order Date]])</f>
        <v>2015</v>
      </c>
      <c r="Y2154" t="str">
        <f>TEXT(salestable[[#This Row],[Order Date]],"MMMM")</f>
        <v>November</v>
      </c>
      <c r="Z2154" t="str">
        <f>"Q"&amp;ROUNDUP(MONTH(salestable[[#This Row],[Order Date]])/3,0)</f>
        <v>Q4</v>
      </c>
      <c r="AA2154" t="str">
        <f>TEXT(salestable[[#This Row],[Order Date]], "ddd")</f>
        <v>Sun</v>
      </c>
    </row>
    <row r="2155" spans="1:27"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s="3">
        <v>2</v>
      </c>
      <c r="T2155" s="4">
        <v>0.2</v>
      </c>
      <c r="U2155" s="3">
        <v>5.133</v>
      </c>
      <c r="V2155" s="2">
        <f>salestable[[#This Row],[Sales]] * (1 - salestable[[#This Row],[Discount]])</f>
        <v>11.328000000000001</v>
      </c>
      <c r="W2155" s="2">
        <f>salestable[[#This Row],[Sales]] * salestable[[#This Row],[Discount]]</f>
        <v>2.8320000000000003</v>
      </c>
      <c r="X2155">
        <f>YEAR(salestable[[#This Row],[Order Date]])</f>
        <v>2016</v>
      </c>
      <c r="Y2155" t="str">
        <f>TEXT(salestable[[#This Row],[Order Date]],"MMMM")</f>
        <v>July</v>
      </c>
      <c r="Z2155" t="str">
        <f>"Q"&amp;ROUNDUP(MONTH(salestable[[#This Row],[Order Date]])/3,0)</f>
        <v>Q3</v>
      </c>
      <c r="AA2155" t="str">
        <f>TEXT(salestable[[#This Row],[Order Date]], "ddd")</f>
        <v>Thu</v>
      </c>
    </row>
    <row r="2156" spans="1:27"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s="3">
        <v>3</v>
      </c>
      <c r="T2156" s="4">
        <v>0.6</v>
      </c>
      <c r="U2156" s="3">
        <v>-10.1736</v>
      </c>
      <c r="V2156" s="2">
        <f>salestable[[#This Row],[Sales]] * (1 - salestable[[#This Row],[Discount]])</f>
        <v>9.0432000000000006</v>
      </c>
      <c r="W2156" s="2">
        <f>salestable[[#This Row],[Sales]] * salestable[[#This Row],[Discount]]</f>
        <v>13.5648</v>
      </c>
      <c r="X2156">
        <f>YEAR(salestable[[#This Row],[Order Date]])</f>
        <v>2016</v>
      </c>
      <c r="Y2156" t="str">
        <f>TEXT(salestable[[#This Row],[Order Date]],"MMMM")</f>
        <v>April</v>
      </c>
      <c r="Z2156" t="str">
        <f>"Q"&amp;ROUNDUP(MONTH(salestable[[#This Row],[Order Date]])/3,0)</f>
        <v>Q2</v>
      </c>
      <c r="AA2156" t="str">
        <f>TEXT(salestable[[#This Row],[Order Date]], "ddd")</f>
        <v>Sat</v>
      </c>
    </row>
    <row r="2157" spans="1:27"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s="3">
        <v>6</v>
      </c>
      <c r="T2157" s="4">
        <v>0</v>
      </c>
      <c r="U2157" s="3">
        <v>10.74</v>
      </c>
      <c r="V2157" s="2">
        <f>salestable[[#This Row],[Sales]] * (1 - salestable[[#This Row],[Discount]])</f>
        <v>21.48</v>
      </c>
      <c r="W2157" s="2">
        <f>salestable[[#This Row],[Sales]] * salestable[[#This Row],[Discount]]</f>
        <v>0</v>
      </c>
      <c r="X2157">
        <f>YEAR(salestable[[#This Row],[Order Date]])</f>
        <v>2016</v>
      </c>
      <c r="Y2157" t="str">
        <f>TEXT(salestable[[#This Row],[Order Date]],"MMMM")</f>
        <v>July</v>
      </c>
      <c r="Z2157" t="str">
        <f>"Q"&amp;ROUNDUP(MONTH(salestable[[#This Row],[Order Date]])/3,0)</f>
        <v>Q3</v>
      </c>
      <c r="AA2157" t="str">
        <f>TEXT(salestable[[#This Row],[Order Date]], "ddd")</f>
        <v>Mon</v>
      </c>
    </row>
    <row r="2158" spans="1:27"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s="3">
        <v>3</v>
      </c>
      <c r="T2158" s="4">
        <v>0</v>
      </c>
      <c r="U2158" s="3">
        <v>0</v>
      </c>
      <c r="V2158" s="2">
        <f>salestable[[#This Row],[Sales]] * (1 - salestable[[#This Row],[Discount]])</f>
        <v>501.81</v>
      </c>
      <c r="W2158" s="2">
        <f>salestable[[#This Row],[Sales]] * salestable[[#This Row],[Discount]]</f>
        <v>0</v>
      </c>
      <c r="X2158">
        <f>YEAR(salestable[[#This Row],[Order Date]])</f>
        <v>2014</v>
      </c>
      <c r="Y2158" t="str">
        <f>TEXT(salestable[[#This Row],[Order Date]],"MMMM")</f>
        <v>June</v>
      </c>
      <c r="Z2158" t="str">
        <f>"Q"&amp;ROUNDUP(MONTH(salestable[[#This Row],[Order Date]])/3,0)</f>
        <v>Q2</v>
      </c>
      <c r="AA2158" t="str">
        <f>TEXT(salestable[[#This Row],[Order Date]], "ddd")</f>
        <v>Sun</v>
      </c>
    </row>
    <row r="2159" spans="1:27"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s="3">
        <v>3</v>
      </c>
      <c r="T2159" s="4">
        <v>0</v>
      </c>
      <c r="U2159" s="3">
        <v>9.7164000000000001</v>
      </c>
      <c r="V2159" s="2">
        <f>salestable[[#This Row],[Sales]] * (1 - salestable[[#This Row],[Discount]])</f>
        <v>161.94</v>
      </c>
      <c r="W2159" s="2">
        <f>salestable[[#This Row],[Sales]] * salestable[[#This Row],[Discount]]</f>
        <v>0</v>
      </c>
      <c r="X2159">
        <f>YEAR(salestable[[#This Row],[Order Date]])</f>
        <v>2014</v>
      </c>
      <c r="Y2159" t="str">
        <f>TEXT(salestable[[#This Row],[Order Date]],"MMMM")</f>
        <v>June</v>
      </c>
      <c r="Z2159" t="str">
        <f>"Q"&amp;ROUNDUP(MONTH(salestable[[#This Row],[Order Date]])/3,0)</f>
        <v>Q2</v>
      </c>
      <c r="AA2159" t="str">
        <f>TEXT(salestable[[#This Row],[Order Date]], "ddd")</f>
        <v>Sun</v>
      </c>
    </row>
    <row r="2160" spans="1:27"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s="3">
        <v>4</v>
      </c>
      <c r="T2160" s="4">
        <v>0.2</v>
      </c>
      <c r="U2160" s="3">
        <v>2.0087999999999999</v>
      </c>
      <c r="V2160" s="2">
        <f>salestable[[#This Row],[Sales]] * (1 - salestable[[#This Row],[Discount]])</f>
        <v>14.284800000000002</v>
      </c>
      <c r="W2160" s="2">
        <f>salestable[[#This Row],[Sales]] * salestable[[#This Row],[Discount]]</f>
        <v>3.5712000000000006</v>
      </c>
      <c r="X2160">
        <f>YEAR(salestable[[#This Row],[Order Date]])</f>
        <v>2017</v>
      </c>
      <c r="Y2160" t="str">
        <f>TEXT(salestable[[#This Row],[Order Date]],"MMMM")</f>
        <v>October</v>
      </c>
      <c r="Z2160" t="str">
        <f>"Q"&amp;ROUNDUP(MONTH(salestable[[#This Row],[Order Date]])/3,0)</f>
        <v>Q4</v>
      </c>
      <c r="AA2160" t="str">
        <f>TEXT(salestable[[#This Row],[Order Date]], "ddd")</f>
        <v>Sat</v>
      </c>
    </row>
    <row r="2161" spans="1:27"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s="3">
        <v>3</v>
      </c>
      <c r="T2161" s="4">
        <v>0.8</v>
      </c>
      <c r="U2161" s="3">
        <v>-14.973599999999999</v>
      </c>
      <c r="V2161" s="2">
        <f>salestable[[#This Row],[Sales]] * (1 - salestable[[#This Row],[Discount]])</f>
        <v>1.7615999999999996</v>
      </c>
      <c r="W2161" s="2">
        <f>salestable[[#This Row],[Sales]] * salestable[[#This Row],[Discount]]</f>
        <v>7.0464000000000002</v>
      </c>
      <c r="X2161">
        <f>YEAR(salestable[[#This Row],[Order Date]])</f>
        <v>2016</v>
      </c>
      <c r="Y2161" t="str">
        <f>TEXT(salestable[[#This Row],[Order Date]],"MMMM")</f>
        <v>September</v>
      </c>
      <c r="Z2161" t="str">
        <f>"Q"&amp;ROUNDUP(MONTH(salestable[[#This Row],[Order Date]])/3,0)</f>
        <v>Q3</v>
      </c>
      <c r="AA2161" t="str">
        <f>TEXT(salestable[[#This Row],[Order Date]], "ddd")</f>
        <v>Sat</v>
      </c>
    </row>
    <row r="2162" spans="1:27"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s="3">
        <v>1</v>
      </c>
      <c r="T2162" s="4">
        <v>0.2</v>
      </c>
      <c r="U2162" s="3">
        <v>29.768999999999998</v>
      </c>
      <c r="V2162" s="2">
        <f>salestable[[#This Row],[Sales]] * (1 - salestable[[#This Row],[Discount]])</f>
        <v>63.507200000000005</v>
      </c>
      <c r="W2162" s="2">
        <f>salestable[[#This Row],[Sales]] * salestable[[#This Row],[Discount]]</f>
        <v>15.876800000000001</v>
      </c>
      <c r="X2162">
        <f>YEAR(salestable[[#This Row],[Order Date]])</f>
        <v>2016</v>
      </c>
      <c r="Y2162" t="str">
        <f>TEXT(salestable[[#This Row],[Order Date]],"MMMM")</f>
        <v>May</v>
      </c>
      <c r="Z2162" t="str">
        <f>"Q"&amp;ROUNDUP(MONTH(salestable[[#This Row],[Order Date]])/3,0)</f>
        <v>Q2</v>
      </c>
      <c r="AA2162" t="str">
        <f>TEXT(salestable[[#This Row],[Order Date]], "ddd")</f>
        <v>Sat</v>
      </c>
    </row>
    <row r="2163" spans="1:27"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s="3">
        <v>1</v>
      </c>
      <c r="T2163" s="4">
        <v>0</v>
      </c>
      <c r="U2163" s="3">
        <v>10.0282</v>
      </c>
      <c r="V2163" s="2">
        <f>salestable[[#This Row],[Sales]] * (1 - salestable[[#This Row],[Discount]])</f>
        <v>34.58</v>
      </c>
      <c r="W2163" s="2">
        <f>salestable[[#This Row],[Sales]] * salestable[[#This Row],[Discount]]</f>
        <v>0</v>
      </c>
      <c r="X2163">
        <f>YEAR(salestable[[#This Row],[Order Date]])</f>
        <v>2016</v>
      </c>
      <c r="Y2163" t="str">
        <f>TEXT(salestable[[#This Row],[Order Date]],"MMMM")</f>
        <v>January</v>
      </c>
      <c r="Z2163" t="str">
        <f>"Q"&amp;ROUNDUP(MONTH(salestable[[#This Row],[Order Date]])/3,0)</f>
        <v>Q1</v>
      </c>
      <c r="AA2163" t="str">
        <f>TEXT(salestable[[#This Row],[Order Date]], "ddd")</f>
        <v>Thu</v>
      </c>
    </row>
    <row r="2164" spans="1:27"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s="3">
        <v>3</v>
      </c>
      <c r="T2164" s="4">
        <v>0</v>
      </c>
      <c r="U2164" s="3">
        <v>150.98400000000001</v>
      </c>
      <c r="V2164" s="2">
        <f>salestable[[#This Row],[Sales]] * (1 - salestable[[#This Row],[Discount]])</f>
        <v>314.55</v>
      </c>
      <c r="W2164" s="2">
        <f>salestable[[#This Row],[Sales]] * salestable[[#This Row],[Discount]]</f>
        <v>0</v>
      </c>
      <c r="X2164">
        <f>YEAR(salestable[[#This Row],[Order Date]])</f>
        <v>2017</v>
      </c>
      <c r="Y2164" t="str">
        <f>TEXT(salestable[[#This Row],[Order Date]],"MMMM")</f>
        <v>March</v>
      </c>
      <c r="Z2164" t="str">
        <f>"Q"&amp;ROUNDUP(MONTH(salestable[[#This Row],[Order Date]])/3,0)</f>
        <v>Q1</v>
      </c>
      <c r="AA2164" t="str">
        <f>TEXT(salestable[[#This Row],[Order Date]], "ddd")</f>
        <v>Mon</v>
      </c>
    </row>
    <row r="2165" spans="1:27"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s="3">
        <v>3</v>
      </c>
      <c r="T2165" s="4">
        <v>0.2</v>
      </c>
      <c r="U2165" s="3">
        <v>23.997</v>
      </c>
      <c r="V2165" s="2">
        <f>salestable[[#This Row],[Sales]] * (1 - salestable[[#This Row],[Discount]])</f>
        <v>153.58080000000001</v>
      </c>
      <c r="W2165" s="2">
        <f>salestable[[#This Row],[Sales]] * salestable[[#This Row],[Discount]]</f>
        <v>38.395200000000003</v>
      </c>
      <c r="X2165">
        <f>YEAR(salestable[[#This Row],[Order Date]])</f>
        <v>2016</v>
      </c>
      <c r="Y2165" t="str">
        <f>TEXT(salestable[[#This Row],[Order Date]],"MMMM")</f>
        <v>October</v>
      </c>
      <c r="Z2165" t="str">
        <f>"Q"&amp;ROUNDUP(MONTH(salestable[[#This Row],[Order Date]])/3,0)</f>
        <v>Q4</v>
      </c>
      <c r="AA2165" t="str">
        <f>TEXT(salestable[[#This Row],[Order Date]], "ddd")</f>
        <v>Thu</v>
      </c>
    </row>
    <row r="2166" spans="1:27"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s="3">
        <v>2</v>
      </c>
      <c r="T2166" s="4">
        <v>0.2</v>
      </c>
      <c r="U2166" s="3">
        <v>3.0044</v>
      </c>
      <c r="V2166" s="2">
        <f>salestable[[#This Row],[Sales]] * (1 - salestable[[#This Row],[Discount]])</f>
        <v>6.6304000000000007</v>
      </c>
      <c r="W2166" s="2">
        <f>salestable[[#This Row],[Sales]] * salestable[[#This Row],[Discount]]</f>
        <v>1.6576000000000002</v>
      </c>
      <c r="X2166">
        <f>YEAR(salestable[[#This Row],[Order Date]])</f>
        <v>2016</v>
      </c>
      <c r="Y2166" t="str">
        <f>TEXT(salestable[[#This Row],[Order Date]],"MMMM")</f>
        <v>October</v>
      </c>
      <c r="Z2166" t="str">
        <f>"Q"&amp;ROUNDUP(MONTH(salestable[[#This Row],[Order Date]])/3,0)</f>
        <v>Q4</v>
      </c>
      <c r="AA2166" t="str">
        <f>TEXT(salestable[[#This Row],[Order Date]], "ddd")</f>
        <v>Thu</v>
      </c>
    </row>
    <row r="2167" spans="1:27"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s="3">
        <v>5</v>
      </c>
      <c r="T2167" s="4">
        <v>0.6</v>
      </c>
      <c r="U2167" s="3">
        <v>-150.41399999999999</v>
      </c>
      <c r="V2167" s="2">
        <f>salestable[[#This Row],[Sales]] * (1 - salestable[[#This Row],[Discount]])</f>
        <v>55.967999999999996</v>
      </c>
      <c r="W2167" s="2">
        <f>salestable[[#This Row],[Sales]] * salestable[[#This Row],[Discount]]</f>
        <v>83.951999999999984</v>
      </c>
      <c r="X2167">
        <f>YEAR(salestable[[#This Row],[Order Date]])</f>
        <v>2016</v>
      </c>
      <c r="Y2167" t="str">
        <f>TEXT(salestable[[#This Row],[Order Date]],"MMMM")</f>
        <v>October</v>
      </c>
      <c r="Z2167" t="str">
        <f>"Q"&amp;ROUNDUP(MONTH(salestable[[#This Row],[Order Date]])/3,0)</f>
        <v>Q4</v>
      </c>
      <c r="AA2167" t="str">
        <f>TEXT(salestable[[#This Row],[Order Date]], "ddd")</f>
        <v>Thu</v>
      </c>
    </row>
    <row r="2168" spans="1:27"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s="3">
        <v>1</v>
      </c>
      <c r="T2168" s="4">
        <v>0.2</v>
      </c>
      <c r="U2168" s="3">
        <v>1.1903999999999999</v>
      </c>
      <c r="V2168" s="2">
        <f>salestable[[#This Row],[Sales]] * (1 - salestable[[#This Row],[Discount]])</f>
        <v>12.697600000000001</v>
      </c>
      <c r="W2168" s="2">
        <f>salestable[[#This Row],[Sales]] * salestable[[#This Row],[Discount]]</f>
        <v>3.1744000000000003</v>
      </c>
      <c r="X2168">
        <f>YEAR(salestable[[#This Row],[Order Date]])</f>
        <v>2016</v>
      </c>
      <c r="Y2168" t="str">
        <f>TEXT(salestable[[#This Row],[Order Date]],"MMMM")</f>
        <v>October</v>
      </c>
      <c r="Z2168" t="str">
        <f>"Q"&amp;ROUNDUP(MONTH(salestable[[#This Row],[Order Date]])/3,0)</f>
        <v>Q4</v>
      </c>
      <c r="AA2168" t="str">
        <f>TEXT(salestable[[#This Row],[Order Date]], "ddd")</f>
        <v>Thu</v>
      </c>
    </row>
    <row r="2169" spans="1:27"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s="3">
        <v>7</v>
      </c>
      <c r="T2169" s="4">
        <v>0.8</v>
      </c>
      <c r="U2169" s="3">
        <v>-11.000500000000001</v>
      </c>
      <c r="V2169" s="2">
        <f>salestable[[#This Row],[Sales]] * (1 - salestable[[#This Row],[Discount]])</f>
        <v>1.2571999999999997</v>
      </c>
      <c r="W2169" s="2">
        <f>salestable[[#This Row],[Sales]] * salestable[[#This Row],[Discount]]</f>
        <v>5.0288000000000004</v>
      </c>
      <c r="X2169">
        <f>YEAR(salestable[[#This Row],[Order Date]])</f>
        <v>2016</v>
      </c>
      <c r="Y2169" t="str">
        <f>TEXT(salestable[[#This Row],[Order Date]],"MMMM")</f>
        <v>October</v>
      </c>
      <c r="Z2169" t="str">
        <f>"Q"&amp;ROUNDUP(MONTH(salestable[[#This Row],[Order Date]])/3,0)</f>
        <v>Q4</v>
      </c>
      <c r="AA2169" t="str">
        <f>TEXT(salestable[[#This Row],[Order Date]], "ddd")</f>
        <v>Thu</v>
      </c>
    </row>
    <row r="2170" spans="1:27"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s="3">
        <v>3</v>
      </c>
      <c r="T2170" s="4">
        <v>0.2</v>
      </c>
      <c r="U2170" s="3">
        <v>1.752</v>
      </c>
      <c r="V2170" s="2">
        <f>salestable[[#This Row],[Sales]] * (1 - salestable[[#This Row],[Discount]])</f>
        <v>11.212800000000001</v>
      </c>
      <c r="W2170" s="2">
        <f>salestable[[#This Row],[Sales]] * salestable[[#This Row],[Discount]]</f>
        <v>2.8032000000000004</v>
      </c>
      <c r="X2170">
        <f>YEAR(salestable[[#This Row],[Order Date]])</f>
        <v>2017</v>
      </c>
      <c r="Y2170" t="str">
        <f>TEXT(salestable[[#This Row],[Order Date]],"MMMM")</f>
        <v>January</v>
      </c>
      <c r="Z2170" t="str">
        <f>"Q"&amp;ROUNDUP(MONTH(salestable[[#This Row],[Order Date]])/3,0)</f>
        <v>Q1</v>
      </c>
      <c r="AA2170" t="str">
        <f>TEXT(salestable[[#This Row],[Order Date]], "ddd")</f>
        <v>Fri</v>
      </c>
    </row>
    <row r="2171" spans="1:27"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s="3">
        <v>3</v>
      </c>
      <c r="T2171" s="4">
        <v>0.2</v>
      </c>
      <c r="U2171" s="3">
        <v>-8.9969999999999999</v>
      </c>
      <c r="V2171" s="2">
        <f>salestable[[#This Row],[Sales]] * (1 - salestable[[#This Row],[Discount]])</f>
        <v>57.580800000000004</v>
      </c>
      <c r="W2171" s="2">
        <f>salestable[[#This Row],[Sales]] * salestable[[#This Row],[Discount]]</f>
        <v>14.395200000000001</v>
      </c>
      <c r="X2171">
        <f>YEAR(salestable[[#This Row],[Order Date]])</f>
        <v>2017</v>
      </c>
      <c r="Y2171" t="str">
        <f>TEXT(salestable[[#This Row],[Order Date]],"MMMM")</f>
        <v>January</v>
      </c>
      <c r="Z2171" t="str">
        <f>"Q"&amp;ROUNDUP(MONTH(salestable[[#This Row],[Order Date]])/3,0)</f>
        <v>Q1</v>
      </c>
      <c r="AA2171" t="str">
        <f>TEXT(salestable[[#This Row],[Order Date]], "ddd")</f>
        <v>Fri</v>
      </c>
    </row>
    <row r="2172" spans="1:27"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s="3">
        <v>3</v>
      </c>
      <c r="T2172" s="4">
        <v>0.4</v>
      </c>
      <c r="U2172" s="3">
        <v>-26.9955</v>
      </c>
      <c r="V2172" s="2">
        <f>salestable[[#This Row],[Sales]] * (1 - salestable[[#This Row],[Discount]])</f>
        <v>64.789199999999994</v>
      </c>
      <c r="W2172" s="2">
        <f>salestable[[#This Row],[Sales]] * salestable[[#This Row],[Discount]]</f>
        <v>43.192800000000005</v>
      </c>
      <c r="X2172">
        <f>YEAR(salestable[[#This Row],[Order Date]])</f>
        <v>2017</v>
      </c>
      <c r="Y2172" t="str">
        <f>TEXT(salestable[[#This Row],[Order Date]],"MMMM")</f>
        <v>January</v>
      </c>
      <c r="Z2172" t="str">
        <f>"Q"&amp;ROUNDUP(MONTH(salestable[[#This Row],[Order Date]])/3,0)</f>
        <v>Q1</v>
      </c>
      <c r="AA2172" t="str">
        <f>TEXT(salestable[[#This Row],[Order Date]], "ddd")</f>
        <v>Fri</v>
      </c>
    </row>
    <row r="2173" spans="1:27"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s="3">
        <v>2</v>
      </c>
      <c r="T2173" s="4">
        <v>0.3</v>
      </c>
      <c r="U2173" s="3">
        <v>-8.7232000000000003</v>
      </c>
      <c r="V2173" s="2">
        <f>salestable[[#This Row],[Sales]] * (1 - salestable[[#This Row],[Discount]])</f>
        <v>213.7184</v>
      </c>
      <c r="W2173" s="2">
        <f>salestable[[#This Row],[Sales]] * salestable[[#This Row],[Discount]]</f>
        <v>91.593599999999995</v>
      </c>
      <c r="X2173">
        <f>YEAR(salestable[[#This Row],[Order Date]])</f>
        <v>2017</v>
      </c>
      <c r="Y2173" t="str">
        <f>TEXT(salestable[[#This Row],[Order Date]],"MMMM")</f>
        <v>November</v>
      </c>
      <c r="Z2173" t="str">
        <f>"Q"&amp;ROUNDUP(MONTH(salestable[[#This Row],[Order Date]])/3,0)</f>
        <v>Q4</v>
      </c>
      <c r="AA2173" t="str">
        <f>TEXT(salestable[[#This Row],[Order Date]], "ddd")</f>
        <v>Sun</v>
      </c>
    </row>
    <row r="2174" spans="1:27"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s="3">
        <v>3</v>
      </c>
      <c r="T2174" s="4">
        <v>0.2</v>
      </c>
      <c r="U2174" s="3">
        <v>6.9131999999999998</v>
      </c>
      <c r="V2174" s="2">
        <f>salestable[[#This Row],[Sales]] * (1 - salestable[[#This Row],[Discount]])</f>
        <v>15.801600000000001</v>
      </c>
      <c r="W2174" s="2">
        <f>salestable[[#This Row],[Sales]] * salestable[[#This Row],[Discount]]</f>
        <v>3.9504000000000001</v>
      </c>
      <c r="X2174">
        <f>YEAR(salestable[[#This Row],[Order Date]])</f>
        <v>2014</v>
      </c>
      <c r="Y2174" t="str">
        <f>TEXT(salestable[[#This Row],[Order Date]],"MMMM")</f>
        <v>August</v>
      </c>
      <c r="Z2174" t="str">
        <f>"Q"&amp;ROUNDUP(MONTH(salestable[[#This Row],[Order Date]])/3,0)</f>
        <v>Q3</v>
      </c>
      <c r="AA2174" t="str">
        <f>TEXT(salestable[[#This Row],[Order Date]], "ddd")</f>
        <v>Fri</v>
      </c>
    </row>
    <row r="2175" spans="1:27"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s="3">
        <v>3</v>
      </c>
      <c r="T2175" s="4">
        <v>0.8</v>
      </c>
      <c r="U2175" s="3">
        <v>-13.896000000000001</v>
      </c>
      <c r="V2175" s="2">
        <f>salestable[[#This Row],[Sales]] * (1 - salestable[[#This Row],[Discount]])</f>
        <v>1.8527999999999996</v>
      </c>
      <c r="W2175" s="2">
        <f>salestable[[#This Row],[Sales]] * salestable[[#This Row],[Discount]]</f>
        <v>7.4112</v>
      </c>
      <c r="X2175">
        <f>YEAR(salestable[[#This Row],[Order Date]])</f>
        <v>2016</v>
      </c>
      <c r="Y2175" t="str">
        <f>TEXT(salestable[[#This Row],[Order Date]],"MMMM")</f>
        <v>July</v>
      </c>
      <c r="Z2175" t="str">
        <f>"Q"&amp;ROUNDUP(MONTH(salestable[[#This Row],[Order Date]])/3,0)</f>
        <v>Q3</v>
      </c>
      <c r="AA2175" t="str">
        <f>TEXT(salestable[[#This Row],[Order Date]], "ddd")</f>
        <v>Sat</v>
      </c>
    </row>
    <row r="2176" spans="1:27"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s="3">
        <v>4</v>
      </c>
      <c r="T2176" s="4">
        <v>0.2</v>
      </c>
      <c r="U2176" s="3">
        <v>6.1791999999999998</v>
      </c>
      <c r="V2176" s="2">
        <f>salestable[[#This Row],[Sales]] * (1 - salestable[[#This Row],[Discount]])</f>
        <v>49.433600000000006</v>
      </c>
      <c r="W2176" s="2">
        <f>salestable[[#This Row],[Sales]] * salestable[[#This Row],[Discount]]</f>
        <v>12.358400000000001</v>
      </c>
      <c r="X2176">
        <f>YEAR(salestable[[#This Row],[Order Date]])</f>
        <v>2015</v>
      </c>
      <c r="Y2176" t="str">
        <f>TEXT(salestable[[#This Row],[Order Date]],"MMMM")</f>
        <v>July</v>
      </c>
      <c r="Z2176" t="str">
        <f>"Q"&amp;ROUNDUP(MONTH(salestable[[#This Row],[Order Date]])/3,0)</f>
        <v>Q3</v>
      </c>
      <c r="AA2176" t="str">
        <f>TEXT(salestable[[#This Row],[Order Date]], "ddd")</f>
        <v>Thu</v>
      </c>
    </row>
    <row r="2177" spans="1:27"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s="3">
        <v>2</v>
      </c>
      <c r="T2177" s="4">
        <v>0</v>
      </c>
      <c r="U2177" s="3">
        <v>21.012799999999999</v>
      </c>
      <c r="V2177" s="2">
        <f>salestable[[#This Row],[Sales]] * (1 - salestable[[#This Row],[Discount]])</f>
        <v>45.68</v>
      </c>
      <c r="W2177" s="2">
        <f>salestable[[#This Row],[Sales]] * salestable[[#This Row],[Discount]]</f>
        <v>0</v>
      </c>
      <c r="X2177">
        <f>YEAR(salestable[[#This Row],[Order Date]])</f>
        <v>2016</v>
      </c>
      <c r="Y2177" t="str">
        <f>TEXT(salestable[[#This Row],[Order Date]],"MMMM")</f>
        <v>October</v>
      </c>
      <c r="Z2177" t="str">
        <f>"Q"&amp;ROUNDUP(MONTH(salestable[[#This Row],[Order Date]])/3,0)</f>
        <v>Q4</v>
      </c>
      <c r="AA2177" t="str">
        <f>TEXT(salestable[[#This Row],[Order Date]], "ddd")</f>
        <v>Sat</v>
      </c>
    </row>
    <row r="2178" spans="1:27"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s="3">
        <v>9</v>
      </c>
      <c r="T2178" s="4">
        <v>0</v>
      </c>
      <c r="U2178" s="3">
        <v>28.857600000000001</v>
      </c>
      <c r="V2178" s="2">
        <f>salestable[[#This Row],[Sales]] * (1 - salestable[[#This Row],[Discount]])</f>
        <v>60.12</v>
      </c>
      <c r="W2178" s="2">
        <f>salestable[[#This Row],[Sales]] * salestable[[#This Row],[Discount]]</f>
        <v>0</v>
      </c>
      <c r="X2178">
        <f>YEAR(salestable[[#This Row],[Order Date]])</f>
        <v>2016</v>
      </c>
      <c r="Y2178" t="str">
        <f>TEXT(salestable[[#This Row],[Order Date]],"MMMM")</f>
        <v>October</v>
      </c>
      <c r="Z2178" t="str">
        <f>"Q"&amp;ROUNDUP(MONTH(salestable[[#This Row],[Order Date]])/3,0)</f>
        <v>Q4</v>
      </c>
      <c r="AA2178" t="str">
        <f>TEXT(salestable[[#This Row],[Order Date]], "ddd")</f>
        <v>Sat</v>
      </c>
    </row>
    <row r="2179" spans="1:27"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s="3">
        <v>5</v>
      </c>
      <c r="T2179" s="4">
        <v>0.2</v>
      </c>
      <c r="U2179" s="3">
        <v>13.0375</v>
      </c>
      <c r="V2179" s="2">
        <f>salestable[[#This Row],[Sales]] * (1 - salestable[[#This Row],[Discount]])</f>
        <v>33.375999999999998</v>
      </c>
      <c r="W2179" s="2">
        <f>salestable[[#This Row],[Sales]] * salestable[[#This Row],[Discount]]</f>
        <v>8.3439999999999994</v>
      </c>
      <c r="X2179">
        <f>YEAR(salestable[[#This Row],[Order Date]])</f>
        <v>2016</v>
      </c>
      <c r="Y2179" t="str">
        <f>TEXT(salestable[[#This Row],[Order Date]],"MMMM")</f>
        <v>October</v>
      </c>
      <c r="Z2179" t="str">
        <f>"Q"&amp;ROUNDUP(MONTH(salestable[[#This Row],[Order Date]])/3,0)</f>
        <v>Q4</v>
      </c>
      <c r="AA2179" t="str">
        <f>TEXT(salestable[[#This Row],[Order Date]], "ddd")</f>
        <v>Sat</v>
      </c>
    </row>
    <row r="2180" spans="1:27"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s="3">
        <v>8</v>
      </c>
      <c r="T2180" s="4">
        <v>0</v>
      </c>
      <c r="U2180" s="3">
        <v>32.936</v>
      </c>
      <c r="V2180" s="2">
        <f>salestable[[#This Row],[Sales]] * (1 - salestable[[#This Row],[Discount]])</f>
        <v>71.599999999999994</v>
      </c>
      <c r="W2180" s="2">
        <f>salestable[[#This Row],[Sales]] * salestable[[#This Row],[Discount]]</f>
        <v>0</v>
      </c>
      <c r="X2180">
        <f>YEAR(salestable[[#This Row],[Order Date]])</f>
        <v>2016</v>
      </c>
      <c r="Y2180" t="str">
        <f>TEXT(salestable[[#This Row],[Order Date]],"MMMM")</f>
        <v>October</v>
      </c>
      <c r="Z2180" t="str">
        <f>"Q"&amp;ROUNDUP(MONTH(salestable[[#This Row],[Order Date]])/3,0)</f>
        <v>Q4</v>
      </c>
      <c r="AA2180" t="str">
        <f>TEXT(salestable[[#This Row],[Order Date]], "ddd")</f>
        <v>Sat</v>
      </c>
    </row>
    <row r="2181" spans="1:27"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s="3">
        <v>7</v>
      </c>
      <c r="T2181" s="4">
        <v>0.2</v>
      </c>
      <c r="U2181" s="3">
        <v>30.896599999999999</v>
      </c>
      <c r="V2181" s="2">
        <f>salestable[[#This Row],[Sales]] * (1 - salestable[[#This Row],[Discount]])</f>
        <v>68.185600000000008</v>
      </c>
      <c r="W2181" s="2">
        <f>salestable[[#This Row],[Sales]] * salestable[[#This Row],[Discount]]</f>
        <v>17.046400000000002</v>
      </c>
      <c r="X2181">
        <f>YEAR(salestable[[#This Row],[Order Date]])</f>
        <v>2016</v>
      </c>
      <c r="Y2181" t="str">
        <f>TEXT(salestable[[#This Row],[Order Date]],"MMMM")</f>
        <v>May</v>
      </c>
      <c r="Z2181" t="str">
        <f>"Q"&amp;ROUNDUP(MONTH(salestable[[#This Row],[Order Date]])/3,0)</f>
        <v>Q2</v>
      </c>
      <c r="AA2181" t="str">
        <f>TEXT(salestable[[#This Row],[Order Date]], "ddd")</f>
        <v>Sat</v>
      </c>
    </row>
    <row r="2182" spans="1:27"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s="3">
        <v>3</v>
      </c>
      <c r="T2182" s="4">
        <v>0</v>
      </c>
      <c r="U2182" s="3">
        <v>22.2</v>
      </c>
      <c r="V2182" s="2">
        <f>salestable[[#This Row],[Sales]] * (1 - salestable[[#This Row],[Discount]])</f>
        <v>44.4</v>
      </c>
      <c r="W2182" s="2">
        <f>salestable[[#This Row],[Sales]] * salestable[[#This Row],[Discount]]</f>
        <v>0</v>
      </c>
      <c r="X2182">
        <f>YEAR(salestable[[#This Row],[Order Date]])</f>
        <v>2016</v>
      </c>
      <c r="Y2182" t="str">
        <f>TEXT(salestable[[#This Row],[Order Date]],"MMMM")</f>
        <v>May</v>
      </c>
      <c r="Z2182" t="str">
        <f>"Q"&amp;ROUNDUP(MONTH(salestable[[#This Row],[Order Date]])/3,0)</f>
        <v>Q2</v>
      </c>
      <c r="AA2182" t="str">
        <f>TEXT(salestable[[#This Row],[Order Date]], "ddd")</f>
        <v>Sat</v>
      </c>
    </row>
    <row r="2183" spans="1:27"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s="3">
        <v>4</v>
      </c>
      <c r="T2183" s="4">
        <v>0.1</v>
      </c>
      <c r="U2183" s="3">
        <v>59.035200000000003</v>
      </c>
      <c r="V2183" s="2">
        <f>salestable[[#This Row],[Sales]] * (1 - salestable[[#This Row],[Discount]])</f>
        <v>398.48760000000004</v>
      </c>
      <c r="W2183" s="2">
        <f>salestable[[#This Row],[Sales]] * salestable[[#This Row],[Discount]]</f>
        <v>44.276400000000002</v>
      </c>
      <c r="X2183">
        <f>YEAR(salestable[[#This Row],[Order Date]])</f>
        <v>2016</v>
      </c>
      <c r="Y2183" t="str">
        <f>TEXT(salestable[[#This Row],[Order Date]],"MMMM")</f>
        <v>May</v>
      </c>
      <c r="Z2183" t="str">
        <f>"Q"&amp;ROUNDUP(MONTH(salestable[[#This Row],[Order Date]])/3,0)</f>
        <v>Q2</v>
      </c>
      <c r="AA2183" t="str">
        <f>TEXT(salestable[[#This Row],[Order Date]], "ddd")</f>
        <v>Sat</v>
      </c>
    </row>
    <row r="2184" spans="1:27"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s="3">
        <v>5</v>
      </c>
      <c r="T2184" s="4">
        <v>0</v>
      </c>
      <c r="U2184" s="3">
        <v>1159.9855</v>
      </c>
      <c r="V2184" s="2">
        <f>salestable[[#This Row],[Sales]] * (1 - salestable[[#This Row],[Discount]])</f>
        <v>3999.95</v>
      </c>
      <c r="W2184" s="2">
        <f>salestable[[#This Row],[Sales]] * salestable[[#This Row],[Discount]]</f>
        <v>0</v>
      </c>
      <c r="X2184">
        <f>YEAR(salestable[[#This Row],[Order Date]])</f>
        <v>2016</v>
      </c>
      <c r="Y2184" t="str">
        <f>TEXT(salestable[[#This Row],[Order Date]],"MMMM")</f>
        <v>May</v>
      </c>
      <c r="Z2184" t="str">
        <f>"Q"&amp;ROUNDUP(MONTH(salestable[[#This Row],[Order Date]])/3,0)</f>
        <v>Q2</v>
      </c>
      <c r="AA2184" t="str">
        <f>TEXT(salestable[[#This Row],[Order Date]], "ddd")</f>
        <v>Sat</v>
      </c>
    </row>
    <row r="2185" spans="1:27"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s="3">
        <v>5</v>
      </c>
      <c r="T2185" s="4">
        <v>0</v>
      </c>
      <c r="U2185" s="3">
        <v>21.994499999999999</v>
      </c>
      <c r="V2185" s="2">
        <f>salestable[[#This Row],[Sales]] * (1 - salestable[[#This Row],[Discount]])</f>
        <v>199.95</v>
      </c>
      <c r="W2185" s="2">
        <f>salestable[[#This Row],[Sales]] * salestable[[#This Row],[Discount]]</f>
        <v>0</v>
      </c>
      <c r="X2185">
        <f>YEAR(salestable[[#This Row],[Order Date]])</f>
        <v>2016</v>
      </c>
      <c r="Y2185" t="str">
        <f>TEXT(salestable[[#This Row],[Order Date]],"MMMM")</f>
        <v>May</v>
      </c>
      <c r="Z2185" t="str">
        <f>"Q"&amp;ROUNDUP(MONTH(salestable[[#This Row],[Order Date]])/3,0)</f>
        <v>Q2</v>
      </c>
      <c r="AA2185" t="str">
        <f>TEXT(salestable[[#This Row],[Order Date]], "ddd")</f>
        <v>Sat</v>
      </c>
    </row>
    <row r="2186" spans="1:27"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s="3">
        <v>8</v>
      </c>
      <c r="T2186" s="4">
        <v>0</v>
      </c>
      <c r="U2186" s="3">
        <v>28.019200000000001</v>
      </c>
      <c r="V2186" s="2">
        <f>salestable[[#This Row],[Sales]] * (1 - salestable[[#This Row],[Discount]])</f>
        <v>63.68</v>
      </c>
      <c r="W2186" s="2">
        <f>salestable[[#This Row],[Sales]] * salestable[[#This Row],[Discount]]</f>
        <v>0</v>
      </c>
      <c r="X2186">
        <f>YEAR(salestable[[#This Row],[Order Date]])</f>
        <v>2016</v>
      </c>
      <c r="Y2186" t="str">
        <f>TEXT(salestable[[#This Row],[Order Date]],"MMMM")</f>
        <v>May</v>
      </c>
      <c r="Z2186" t="str">
        <f>"Q"&amp;ROUNDUP(MONTH(salestable[[#This Row],[Order Date]])/3,0)</f>
        <v>Q2</v>
      </c>
      <c r="AA2186" t="str">
        <f>TEXT(salestable[[#This Row],[Order Date]], "ddd")</f>
        <v>Sat</v>
      </c>
    </row>
    <row r="2187" spans="1:27"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s="3">
        <v>2</v>
      </c>
      <c r="T2187" s="4">
        <v>0.2</v>
      </c>
      <c r="U2187" s="3">
        <v>18.5274</v>
      </c>
      <c r="V2187" s="2">
        <f>salestable[[#This Row],[Sales]] * (1 - salestable[[#This Row],[Discount]])</f>
        <v>43.916800000000002</v>
      </c>
      <c r="W2187" s="2">
        <f>salestable[[#This Row],[Sales]] * salestable[[#This Row],[Discount]]</f>
        <v>10.979200000000001</v>
      </c>
      <c r="X2187">
        <f>YEAR(salestable[[#This Row],[Order Date]])</f>
        <v>2017</v>
      </c>
      <c r="Y2187" t="str">
        <f>TEXT(salestable[[#This Row],[Order Date]],"MMMM")</f>
        <v>August</v>
      </c>
      <c r="Z2187" t="str">
        <f>"Q"&amp;ROUNDUP(MONTH(salestable[[#This Row],[Order Date]])/3,0)</f>
        <v>Q3</v>
      </c>
      <c r="AA2187" t="str">
        <f>TEXT(salestable[[#This Row],[Order Date]], "ddd")</f>
        <v>Tue</v>
      </c>
    </row>
    <row r="2188" spans="1:27"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s="3">
        <v>2</v>
      </c>
      <c r="T2188" s="4">
        <v>0</v>
      </c>
      <c r="U2188" s="3">
        <v>7.25</v>
      </c>
      <c r="V2188" s="2">
        <f>salestable[[#This Row],[Sales]] * (1 - salestable[[#This Row],[Discount]])</f>
        <v>29</v>
      </c>
      <c r="W2188" s="2">
        <f>salestable[[#This Row],[Sales]] * salestable[[#This Row],[Discount]]</f>
        <v>0</v>
      </c>
      <c r="X2188">
        <f>YEAR(salestable[[#This Row],[Order Date]])</f>
        <v>2016</v>
      </c>
      <c r="Y2188" t="str">
        <f>TEXT(salestable[[#This Row],[Order Date]],"MMMM")</f>
        <v>July</v>
      </c>
      <c r="Z2188" t="str">
        <f>"Q"&amp;ROUNDUP(MONTH(salestable[[#This Row],[Order Date]])/3,0)</f>
        <v>Q3</v>
      </c>
      <c r="AA2188" t="str">
        <f>TEXT(salestable[[#This Row],[Order Date]], "ddd")</f>
        <v>Thu</v>
      </c>
    </row>
    <row r="2189" spans="1:27"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s="3">
        <v>6</v>
      </c>
      <c r="T2189" s="4">
        <v>0</v>
      </c>
      <c r="U2189" s="3">
        <v>35.04</v>
      </c>
      <c r="V2189" s="2">
        <f>salestable[[#This Row],[Sales]] * (1 - salestable[[#This Row],[Discount]])</f>
        <v>70.08</v>
      </c>
      <c r="W2189" s="2">
        <f>salestable[[#This Row],[Sales]] * salestable[[#This Row],[Discount]]</f>
        <v>0</v>
      </c>
      <c r="X2189">
        <f>YEAR(salestable[[#This Row],[Order Date]])</f>
        <v>2017</v>
      </c>
      <c r="Y2189" t="str">
        <f>TEXT(salestable[[#This Row],[Order Date]],"MMMM")</f>
        <v>August</v>
      </c>
      <c r="Z2189" t="str">
        <f>"Q"&amp;ROUNDUP(MONTH(salestable[[#This Row],[Order Date]])/3,0)</f>
        <v>Q3</v>
      </c>
      <c r="AA2189" t="str">
        <f>TEXT(salestable[[#This Row],[Order Date]], "ddd")</f>
        <v>Thu</v>
      </c>
    </row>
    <row r="2190" spans="1:27"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s="3">
        <v>2</v>
      </c>
      <c r="T2190" s="4">
        <v>0</v>
      </c>
      <c r="U2190" s="3">
        <v>25.472999999999999</v>
      </c>
      <c r="V2190" s="2">
        <f>salestable[[#This Row],[Sales]] * (1 - salestable[[#This Row],[Discount]])</f>
        <v>121.3</v>
      </c>
      <c r="W2190" s="2">
        <f>salestable[[#This Row],[Sales]] * salestable[[#This Row],[Discount]]</f>
        <v>0</v>
      </c>
      <c r="X2190">
        <f>YEAR(salestable[[#This Row],[Order Date]])</f>
        <v>2017</v>
      </c>
      <c r="Y2190" t="str">
        <f>TEXT(salestable[[#This Row],[Order Date]],"MMMM")</f>
        <v>August</v>
      </c>
      <c r="Z2190" t="str">
        <f>"Q"&amp;ROUNDUP(MONTH(salestable[[#This Row],[Order Date]])/3,0)</f>
        <v>Q3</v>
      </c>
      <c r="AA2190" t="str">
        <f>TEXT(salestable[[#This Row],[Order Date]], "ddd")</f>
        <v>Thu</v>
      </c>
    </row>
    <row r="2191" spans="1:27"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s="3">
        <v>9</v>
      </c>
      <c r="T2191" s="4">
        <v>0</v>
      </c>
      <c r="U2191" s="3">
        <v>378.16739999999999</v>
      </c>
      <c r="V2191" s="2">
        <f>salestable[[#This Row],[Sales]] * (1 - salestable[[#This Row],[Discount]])</f>
        <v>1454.49</v>
      </c>
      <c r="W2191" s="2">
        <f>salestable[[#This Row],[Sales]] * salestable[[#This Row],[Discount]]</f>
        <v>0</v>
      </c>
      <c r="X2191">
        <f>YEAR(salestable[[#This Row],[Order Date]])</f>
        <v>2017</v>
      </c>
      <c r="Y2191" t="str">
        <f>TEXT(salestable[[#This Row],[Order Date]],"MMMM")</f>
        <v>August</v>
      </c>
      <c r="Z2191" t="str">
        <f>"Q"&amp;ROUNDUP(MONTH(salestable[[#This Row],[Order Date]])/3,0)</f>
        <v>Q3</v>
      </c>
      <c r="AA2191" t="str">
        <f>TEXT(salestable[[#This Row],[Order Date]], "ddd")</f>
        <v>Thu</v>
      </c>
    </row>
    <row r="2192" spans="1:27"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s="3">
        <v>3</v>
      </c>
      <c r="T2192" s="4">
        <v>0</v>
      </c>
      <c r="U2192" s="3">
        <v>17.026800000000001</v>
      </c>
      <c r="V2192" s="2">
        <f>salestable[[#This Row],[Sales]] * (1 - salestable[[#This Row],[Discount]])</f>
        <v>60.81</v>
      </c>
      <c r="W2192" s="2">
        <f>salestable[[#This Row],[Sales]] * salestable[[#This Row],[Discount]]</f>
        <v>0</v>
      </c>
      <c r="X2192">
        <f>YEAR(salestable[[#This Row],[Order Date]])</f>
        <v>2016</v>
      </c>
      <c r="Y2192" t="str">
        <f>TEXT(salestable[[#This Row],[Order Date]],"MMMM")</f>
        <v>June</v>
      </c>
      <c r="Z2192" t="str">
        <f>"Q"&amp;ROUNDUP(MONTH(salestable[[#This Row],[Order Date]])/3,0)</f>
        <v>Q2</v>
      </c>
      <c r="AA2192" t="str">
        <f>TEXT(salestable[[#This Row],[Order Date]], "ddd")</f>
        <v>Sat</v>
      </c>
    </row>
    <row r="2193" spans="1:27"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s="3">
        <v>3</v>
      </c>
      <c r="T2193" s="4">
        <v>0.2</v>
      </c>
      <c r="U2193" s="3">
        <v>51.823799999999999</v>
      </c>
      <c r="V2193" s="2">
        <f>salestable[[#This Row],[Sales]] * (1 - salestable[[#This Row],[Discount]])</f>
        <v>122.8416</v>
      </c>
      <c r="W2193" s="2">
        <f>salestable[[#This Row],[Sales]] * salestable[[#This Row],[Discount]]</f>
        <v>30.7104</v>
      </c>
      <c r="X2193">
        <f>YEAR(salestable[[#This Row],[Order Date]])</f>
        <v>2016</v>
      </c>
      <c r="Y2193" t="str">
        <f>TEXT(salestable[[#This Row],[Order Date]],"MMMM")</f>
        <v>December</v>
      </c>
      <c r="Z2193" t="str">
        <f>"Q"&amp;ROUNDUP(MONTH(salestable[[#This Row],[Order Date]])/3,0)</f>
        <v>Q4</v>
      </c>
      <c r="AA2193" t="str">
        <f>TEXT(salestable[[#This Row],[Order Date]], "ddd")</f>
        <v>Sat</v>
      </c>
    </row>
    <row r="2194" spans="1:27"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s="3">
        <v>3</v>
      </c>
      <c r="T2194" s="4">
        <v>0</v>
      </c>
      <c r="U2194" s="3">
        <v>22.869</v>
      </c>
      <c r="V2194" s="2">
        <f>salestable[[#This Row],[Sales]] * (1 - salestable[[#This Row],[Discount]])</f>
        <v>65.34</v>
      </c>
      <c r="W2194" s="2">
        <f>salestable[[#This Row],[Sales]] * salestable[[#This Row],[Discount]]</f>
        <v>0</v>
      </c>
      <c r="X2194">
        <f>YEAR(salestable[[#This Row],[Order Date]])</f>
        <v>2016</v>
      </c>
      <c r="Y2194" t="str">
        <f>TEXT(salestable[[#This Row],[Order Date]],"MMMM")</f>
        <v>December</v>
      </c>
      <c r="Z2194" t="str">
        <f>"Q"&amp;ROUNDUP(MONTH(salestable[[#This Row],[Order Date]])/3,0)</f>
        <v>Q4</v>
      </c>
      <c r="AA2194" t="str">
        <f>TEXT(salestable[[#This Row],[Order Date]], "ddd")</f>
        <v>Sat</v>
      </c>
    </row>
    <row r="2195" spans="1:27"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s="3">
        <v>4</v>
      </c>
      <c r="T2195" s="4">
        <v>0</v>
      </c>
      <c r="U2195" s="3">
        <v>55.764000000000003</v>
      </c>
      <c r="V2195" s="2">
        <f>salestable[[#This Row],[Sales]] * (1 - salestable[[#This Row],[Discount]])</f>
        <v>123.92</v>
      </c>
      <c r="W2195" s="2">
        <f>salestable[[#This Row],[Sales]] * salestable[[#This Row],[Discount]]</f>
        <v>0</v>
      </c>
      <c r="X2195">
        <f>YEAR(salestable[[#This Row],[Order Date]])</f>
        <v>2016</v>
      </c>
      <c r="Y2195" t="str">
        <f>TEXT(salestable[[#This Row],[Order Date]],"MMMM")</f>
        <v>December</v>
      </c>
      <c r="Z2195" t="str">
        <f>"Q"&amp;ROUNDUP(MONTH(salestable[[#This Row],[Order Date]])/3,0)</f>
        <v>Q4</v>
      </c>
      <c r="AA2195" t="str">
        <f>TEXT(salestable[[#This Row],[Order Date]], "ddd")</f>
        <v>Sat</v>
      </c>
    </row>
    <row r="2196" spans="1:27"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s="3">
        <v>3</v>
      </c>
      <c r="T2196" s="4">
        <v>0</v>
      </c>
      <c r="U2196" s="3">
        <v>12.285</v>
      </c>
      <c r="V2196" s="2">
        <f>salestable[[#This Row],[Sales]] * (1 - salestable[[#This Row],[Discount]])</f>
        <v>35.1</v>
      </c>
      <c r="W2196" s="2">
        <f>salestable[[#This Row],[Sales]] * salestable[[#This Row],[Discount]]</f>
        <v>0</v>
      </c>
      <c r="X2196">
        <f>YEAR(salestable[[#This Row],[Order Date]])</f>
        <v>2016</v>
      </c>
      <c r="Y2196" t="str">
        <f>TEXT(salestable[[#This Row],[Order Date]],"MMMM")</f>
        <v>December</v>
      </c>
      <c r="Z2196" t="str">
        <f>"Q"&amp;ROUNDUP(MONTH(salestable[[#This Row],[Order Date]])/3,0)</f>
        <v>Q4</v>
      </c>
      <c r="AA2196" t="str">
        <f>TEXT(salestable[[#This Row],[Order Date]], "ddd")</f>
        <v>Sat</v>
      </c>
    </row>
    <row r="2197" spans="1:27"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s="3">
        <v>5</v>
      </c>
      <c r="T2197" s="4">
        <v>0</v>
      </c>
      <c r="U2197" s="3">
        <v>8.5024999999999995</v>
      </c>
      <c r="V2197" s="2">
        <f>salestable[[#This Row],[Sales]] * (1 - salestable[[#This Row],[Discount]])</f>
        <v>44.75</v>
      </c>
      <c r="W2197" s="2">
        <f>salestable[[#This Row],[Sales]] * salestable[[#This Row],[Discount]]</f>
        <v>0</v>
      </c>
      <c r="X2197">
        <f>YEAR(salestable[[#This Row],[Order Date]])</f>
        <v>2016</v>
      </c>
      <c r="Y2197" t="str">
        <f>TEXT(salestable[[#This Row],[Order Date]],"MMMM")</f>
        <v>December</v>
      </c>
      <c r="Z2197" t="str">
        <f>"Q"&amp;ROUNDUP(MONTH(salestable[[#This Row],[Order Date]])/3,0)</f>
        <v>Q4</v>
      </c>
      <c r="AA2197" t="str">
        <f>TEXT(salestable[[#This Row],[Order Date]], "ddd")</f>
        <v>Sat</v>
      </c>
    </row>
    <row r="2198" spans="1:27"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s="3">
        <v>2</v>
      </c>
      <c r="T2198" s="4">
        <v>0.2</v>
      </c>
      <c r="U2198" s="3">
        <v>0.41160000000000002</v>
      </c>
      <c r="V2198" s="2">
        <f>salestable[[#This Row],[Sales]] * (1 - salestable[[#This Row],[Discount]])</f>
        <v>3.7631999999999999</v>
      </c>
      <c r="W2198" s="2">
        <f>salestable[[#This Row],[Sales]] * salestable[[#This Row],[Discount]]</f>
        <v>0.94079999999999997</v>
      </c>
      <c r="X2198">
        <f>YEAR(salestable[[#This Row],[Order Date]])</f>
        <v>2016</v>
      </c>
      <c r="Y2198" t="str">
        <f>TEXT(salestable[[#This Row],[Order Date]],"MMMM")</f>
        <v>December</v>
      </c>
      <c r="Z2198" t="str">
        <f>"Q"&amp;ROUNDUP(MONTH(salestable[[#This Row],[Order Date]])/3,0)</f>
        <v>Q4</v>
      </c>
      <c r="AA2198" t="str">
        <f>TEXT(salestable[[#This Row],[Order Date]], "ddd")</f>
        <v>Thu</v>
      </c>
    </row>
    <row r="2199" spans="1:27"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s="3">
        <v>3</v>
      </c>
      <c r="T2199" s="4">
        <v>0</v>
      </c>
      <c r="U2199" s="3">
        <v>3.9609000000000001</v>
      </c>
      <c r="V2199" s="2">
        <f>salestable[[#This Row],[Sales]] * (1 - salestable[[#This Row],[Discount]])</f>
        <v>14.67</v>
      </c>
      <c r="W2199" s="2">
        <f>salestable[[#This Row],[Sales]] * salestable[[#This Row],[Discount]]</f>
        <v>0</v>
      </c>
      <c r="X2199">
        <f>YEAR(salestable[[#This Row],[Order Date]])</f>
        <v>2014</v>
      </c>
      <c r="Y2199" t="str">
        <f>TEXT(salestable[[#This Row],[Order Date]],"MMMM")</f>
        <v>November</v>
      </c>
      <c r="Z2199" t="str">
        <f>"Q"&amp;ROUNDUP(MONTH(salestable[[#This Row],[Order Date]])/3,0)</f>
        <v>Q4</v>
      </c>
      <c r="AA2199" t="str">
        <f>TEXT(salestable[[#This Row],[Order Date]], "ddd")</f>
        <v>Fri</v>
      </c>
    </row>
    <row r="2200" spans="1:27"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s="3">
        <v>3</v>
      </c>
      <c r="T2200" s="4">
        <v>0.2</v>
      </c>
      <c r="U2200" s="3">
        <v>5.4432</v>
      </c>
      <c r="V2200" s="2">
        <f>salestable[[#This Row],[Sales]] * (1 - salestable[[#This Row],[Discount]])</f>
        <v>12.441600000000001</v>
      </c>
      <c r="W2200" s="2">
        <f>salestable[[#This Row],[Sales]] * salestable[[#This Row],[Discount]]</f>
        <v>3.1104000000000003</v>
      </c>
      <c r="X2200">
        <f>YEAR(salestable[[#This Row],[Order Date]])</f>
        <v>2015</v>
      </c>
      <c r="Y2200" t="str">
        <f>TEXT(salestable[[#This Row],[Order Date]],"MMMM")</f>
        <v>March</v>
      </c>
      <c r="Z2200" t="str">
        <f>"Q"&amp;ROUNDUP(MONTH(salestable[[#This Row],[Order Date]])/3,0)</f>
        <v>Q1</v>
      </c>
      <c r="AA2200" t="str">
        <f>TEXT(salestable[[#This Row],[Order Date]], "ddd")</f>
        <v>Sat</v>
      </c>
    </row>
    <row r="2201" spans="1:27"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s="3">
        <v>1</v>
      </c>
      <c r="T2201" s="4">
        <v>0.2</v>
      </c>
      <c r="U2201" s="3">
        <v>1.7003999999999999</v>
      </c>
      <c r="V2201" s="2">
        <f>salestable[[#This Row],[Sales]] * (1 - salestable[[#This Row],[Discount]])</f>
        <v>4.1856</v>
      </c>
      <c r="W2201" s="2">
        <f>salestable[[#This Row],[Sales]] * salestable[[#This Row],[Discount]]</f>
        <v>1.0464</v>
      </c>
      <c r="X2201">
        <f>YEAR(salestable[[#This Row],[Order Date]])</f>
        <v>2015</v>
      </c>
      <c r="Y2201" t="str">
        <f>TEXT(salestable[[#This Row],[Order Date]],"MMMM")</f>
        <v>March</v>
      </c>
      <c r="Z2201" t="str">
        <f>"Q"&amp;ROUNDUP(MONTH(salestable[[#This Row],[Order Date]])/3,0)</f>
        <v>Q1</v>
      </c>
      <c r="AA2201" t="str">
        <f>TEXT(salestable[[#This Row],[Order Date]], "ddd")</f>
        <v>Sat</v>
      </c>
    </row>
    <row r="2202" spans="1:27"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s="3">
        <v>6</v>
      </c>
      <c r="T2202" s="4">
        <v>0</v>
      </c>
      <c r="U2202" s="3">
        <v>9.1020000000000003</v>
      </c>
      <c r="V2202" s="2">
        <f>salestable[[#This Row],[Sales]] * (1 - salestable[[#This Row],[Discount]])</f>
        <v>22.2</v>
      </c>
      <c r="W2202" s="2">
        <f>salestable[[#This Row],[Sales]] * salestable[[#This Row],[Discount]]</f>
        <v>0</v>
      </c>
      <c r="X2202">
        <f>YEAR(salestable[[#This Row],[Order Date]])</f>
        <v>2014</v>
      </c>
      <c r="Y2202" t="str">
        <f>TEXT(salestable[[#This Row],[Order Date]],"MMMM")</f>
        <v>June</v>
      </c>
      <c r="Z2202" t="str">
        <f>"Q"&amp;ROUNDUP(MONTH(salestable[[#This Row],[Order Date]])/3,0)</f>
        <v>Q2</v>
      </c>
      <c r="AA2202" t="str">
        <f>TEXT(salestable[[#This Row],[Order Date]], "ddd")</f>
        <v>Sun</v>
      </c>
    </row>
    <row r="2203" spans="1:27"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s="3">
        <v>7</v>
      </c>
      <c r="T2203" s="4">
        <v>0</v>
      </c>
      <c r="U2203" s="3">
        <v>229.30179999999999</v>
      </c>
      <c r="V2203" s="2">
        <f>salestable[[#This Row],[Sales]] * (1 - salestable[[#This Row],[Discount]])</f>
        <v>881.93</v>
      </c>
      <c r="W2203" s="2">
        <f>salestable[[#This Row],[Sales]] * salestable[[#This Row],[Discount]]</f>
        <v>0</v>
      </c>
      <c r="X2203">
        <f>YEAR(salestable[[#This Row],[Order Date]])</f>
        <v>2014</v>
      </c>
      <c r="Y2203" t="str">
        <f>TEXT(salestable[[#This Row],[Order Date]],"MMMM")</f>
        <v>June</v>
      </c>
      <c r="Z2203" t="str">
        <f>"Q"&amp;ROUNDUP(MONTH(salestable[[#This Row],[Order Date]])/3,0)</f>
        <v>Q2</v>
      </c>
      <c r="AA2203" t="str">
        <f>TEXT(salestable[[#This Row],[Order Date]], "ddd")</f>
        <v>Sun</v>
      </c>
    </row>
    <row r="2204" spans="1:27"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s="3">
        <v>2</v>
      </c>
      <c r="T2204" s="4">
        <v>0.2</v>
      </c>
      <c r="U2204" s="3">
        <v>2.1335999999999999</v>
      </c>
      <c r="V2204" s="2">
        <f>salestable[[#This Row],[Sales]] * (1 - salestable[[#This Row],[Discount]])</f>
        <v>4.8768000000000002</v>
      </c>
      <c r="W2204" s="2">
        <f>salestable[[#This Row],[Sales]] * salestable[[#This Row],[Discount]]</f>
        <v>1.2192000000000001</v>
      </c>
      <c r="X2204">
        <f>YEAR(salestable[[#This Row],[Order Date]])</f>
        <v>2015</v>
      </c>
      <c r="Y2204" t="str">
        <f>TEXT(salestable[[#This Row],[Order Date]],"MMMM")</f>
        <v>September</v>
      </c>
      <c r="Z2204" t="str">
        <f>"Q"&amp;ROUNDUP(MONTH(salestable[[#This Row],[Order Date]])/3,0)</f>
        <v>Q3</v>
      </c>
      <c r="AA2204" t="str">
        <f>TEXT(salestable[[#This Row],[Order Date]], "ddd")</f>
        <v>Sun</v>
      </c>
    </row>
    <row r="2205" spans="1:27"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s="3">
        <v>3</v>
      </c>
      <c r="T2205" s="4">
        <v>0</v>
      </c>
      <c r="U2205" s="3">
        <v>74.809799999999996</v>
      </c>
      <c r="V2205" s="2">
        <f>salestable[[#This Row],[Sales]] * (1 - salestable[[#This Row],[Discount]])</f>
        <v>191.82</v>
      </c>
      <c r="W2205" s="2">
        <f>salestable[[#This Row],[Sales]] * salestable[[#This Row],[Discount]]</f>
        <v>0</v>
      </c>
      <c r="X2205">
        <f>YEAR(salestable[[#This Row],[Order Date]])</f>
        <v>2015</v>
      </c>
      <c r="Y2205" t="str">
        <f>TEXT(salestable[[#This Row],[Order Date]],"MMMM")</f>
        <v>September</v>
      </c>
      <c r="Z2205" t="str">
        <f>"Q"&amp;ROUNDUP(MONTH(salestable[[#This Row],[Order Date]])/3,0)</f>
        <v>Q3</v>
      </c>
      <c r="AA2205" t="str">
        <f>TEXT(salestable[[#This Row],[Order Date]], "ddd")</f>
        <v>Sun</v>
      </c>
    </row>
    <row r="2206" spans="1:27"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s="3">
        <v>1</v>
      </c>
      <c r="T2206" s="4">
        <v>0.2</v>
      </c>
      <c r="U2206" s="3">
        <v>1.7591000000000001</v>
      </c>
      <c r="V2206" s="2">
        <f>salestable[[#This Row],[Sales]] * (1 - salestable[[#This Row],[Discount]])</f>
        <v>16.083200000000001</v>
      </c>
      <c r="W2206" s="2">
        <f>salestable[[#This Row],[Sales]] * salestable[[#This Row],[Discount]]</f>
        <v>4.0208000000000004</v>
      </c>
      <c r="X2206">
        <f>YEAR(salestable[[#This Row],[Order Date]])</f>
        <v>2015</v>
      </c>
      <c r="Y2206" t="str">
        <f>TEXT(salestable[[#This Row],[Order Date]],"MMMM")</f>
        <v>June</v>
      </c>
      <c r="Z2206" t="str">
        <f>"Q"&amp;ROUNDUP(MONTH(salestable[[#This Row],[Order Date]])/3,0)</f>
        <v>Q2</v>
      </c>
      <c r="AA2206" t="str">
        <f>TEXT(salestable[[#This Row],[Order Date]], "ddd")</f>
        <v>Mon</v>
      </c>
    </row>
    <row r="2207" spans="1:27"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s="3">
        <v>3</v>
      </c>
      <c r="T2207" s="4">
        <v>0.2</v>
      </c>
      <c r="U2207" s="3">
        <v>8.4450000000000003</v>
      </c>
      <c r="V2207" s="2">
        <f>salestable[[#This Row],[Sales]] * (1 - salestable[[#This Row],[Discount]])</f>
        <v>54.048000000000002</v>
      </c>
      <c r="W2207" s="2">
        <f>salestable[[#This Row],[Sales]] * salestable[[#This Row],[Discount]]</f>
        <v>13.512</v>
      </c>
      <c r="X2207">
        <f>YEAR(salestable[[#This Row],[Order Date]])</f>
        <v>2016</v>
      </c>
      <c r="Y2207" t="str">
        <f>TEXT(salestable[[#This Row],[Order Date]],"MMMM")</f>
        <v>September</v>
      </c>
      <c r="Z2207" t="str">
        <f>"Q"&amp;ROUNDUP(MONTH(salestable[[#This Row],[Order Date]])/3,0)</f>
        <v>Q3</v>
      </c>
      <c r="AA2207" t="str">
        <f>TEXT(salestable[[#This Row],[Order Date]], "ddd")</f>
        <v>Sat</v>
      </c>
    </row>
    <row r="2208" spans="1:27"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s="3">
        <v>7</v>
      </c>
      <c r="T2208" s="4">
        <v>0.8</v>
      </c>
      <c r="U2208" s="3">
        <v>-46.394599999999997</v>
      </c>
      <c r="V2208" s="2">
        <f>salestable[[#This Row],[Sales]] * (1 - salestable[[#This Row],[Discount]])</f>
        <v>5.9863999999999988</v>
      </c>
      <c r="W2208" s="2">
        <f>salestable[[#This Row],[Sales]] * salestable[[#This Row],[Discount]]</f>
        <v>23.945599999999999</v>
      </c>
      <c r="X2208">
        <f>YEAR(salestable[[#This Row],[Order Date]])</f>
        <v>2014</v>
      </c>
      <c r="Y2208" t="str">
        <f>TEXT(salestable[[#This Row],[Order Date]],"MMMM")</f>
        <v>July</v>
      </c>
      <c r="Z2208" t="str">
        <f>"Q"&amp;ROUNDUP(MONTH(salestable[[#This Row],[Order Date]])/3,0)</f>
        <v>Q3</v>
      </c>
      <c r="AA2208" t="str">
        <f>TEXT(salestable[[#This Row],[Order Date]], "ddd")</f>
        <v>Mon</v>
      </c>
    </row>
    <row r="2209" spans="1:27"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s="3">
        <v>4</v>
      </c>
      <c r="T2209" s="4">
        <v>0.2</v>
      </c>
      <c r="U2209" s="3">
        <v>3.8271999999999999</v>
      </c>
      <c r="V2209" s="2">
        <f>salestable[[#This Row],[Sales]] * (1 - salestable[[#This Row],[Discount]])</f>
        <v>30.617599999999999</v>
      </c>
      <c r="W2209" s="2">
        <f>salestable[[#This Row],[Sales]] * salestable[[#This Row],[Discount]]</f>
        <v>7.6543999999999999</v>
      </c>
      <c r="X2209">
        <f>YEAR(salestable[[#This Row],[Order Date]])</f>
        <v>2014</v>
      </c>
      <c r="Y2209" t="str">
        <f>TEXT(salestable[[#This Row],[Order Date]],"MMMM")</f>
        <v>July</v>
      </c>
      <c r="Z2209" t="str">
        <f>"Q"&amp;ROUNDUP(MONTH(salestable[[#This Row],[Order Date]])/3,0)</f>
        <v>Q3</v>
      </c>
      <c r="AA2209" t="str">
        <f>TEXT(salestable[[#This Row],[Order Date]], "ddd")</f>
        <v>Mon</v>
      </c>
    </row>
    <row r="2210" spans="1:27"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s="3">
        <v>4</v>
      </c>
      <c r="T2210" s="4">
        <v>0</v>
      </c>
      <c r="U2210" s="3">
        <v>7.5991999999999997</v>
      </c>
      <c r="V2210" s="2">
        <f>salestable[[#This Row],[Sales]] * (1 - salestable[[#This Row],[Discount]])</f>
        <v>16.52</v>
      </c>
      <c r="W2210" s="2">
        <f>salestable[[#This Row],[Sales]] * salestable[[#This Row],[Discount]]</f>
        <v>0</v>
      </c>
      <c r="X2210">
        <f>YEAR(salestable[[#This Row],[Order Date]])</f>
        <v>2015</v>
      </c>
      <c r="Y2210" t="str">
        <f>TEXT(salestable[[#This Row],[Order Date]],"MMMM")</f>
        <v>August</v>
      </c>
      <c r="Z2210" t="str">
        <f>"Q"&amp;ROUNDUP(MONTH(salestable[[#This Row],[Order Date]])/3,0)</f>
        <v>Q3</v>
      </c>
      <c r="AA2210" t="str">
        <f>TEXT(salestable[[#This Row],[Order Date]], "ddd")</f>
        <v>Sat</v>
      </c>
    </row>
    <row r="2211" spans="1:27"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s="3">
        <v>7</v>
      </c>
      <c r="T2211" s="4">
        <v>0</v>
      </c>
      <c r="U2211" s="3">
        <v>233.22040000000001</v>
      </c>
      <c r="V2211" s="2">
        <f>salestable[[#This Row],[Sales]] * (1 - salestable[[#This Row],[Discount]])</f>
        <v>832.93</v>
      </c>
      <c r="W2211" s="2">
        <f>salestable[[#This Row],[Sales]] * salestable[[#This Row],[Discount]]</f>
        <v>0</v>
      </c>
      <c r="X2211">
        <f>YEAR(salestable[[#This Row],[Order Date]])</f>
        <v>2014</v>
      </c>
      <c r="Y2211" t="str">
        <f>TEXT(salestable[[#This Row],[Order Date]],"MMMM")</f>
        <v>November</v>
      </c>
      <c r="Z2211" t="str">
        <f>"Q"&amp;ROUNDUP(MONTH(salestable[[#This Row],[Order Date]])/3,0)</f>
        <v>Q4</v>
      </c>
      <c r="AA2211" t="str">
        <f>TEXT(salestable[[#This Row],[Order Date]], "ddd")</f>
        <v>Fri</v>
      </c>
    </row>
    <row r="2212" spans="1:27"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s="3">
        <v>10</v>
      </c>
      <c r="T2212" s="4">
        <v>0</v>
      </c>
      <c r="U2212" s="3">
        <v>21.024000000000001</v>
      </c>
      <c r="V2212" s="2">
        <f>salestable[[#This Row],[Sales]] * (1 - salestable[[#This Row],[Discount]])</f>
        <v>43.8</v>
      </c>
      <c r="W2212" s="2">
        <f>salestable[[#This Row],[Sales]] * salestable[[#This Row],[Discount]]</f>
        <v>0</v>
      </c>
      <c r="X2212">
        <f>YEAR(salestable[[#This Row],[Order Date]])</f>
        <v>2014</v>
      </c>
      <c r="Y2212" t="str">
        <f>TEXT(salestable[[#This Row],[Order Date]],"MMMM")</f>
        <v>November</v>
      </c>
      <c r="Z2212" t="str">
        <f>"Q"&amp;ROUNDUP(MONTH(salestable[[#This Row],[Order Date]])/3,0)</f>
        <v>Q4</v>
      </c>
      <c r="AA2212" t="str">
        <f>TEXT(salestable[[#This Row],[Order Date]], "ddd")</f>
        <v>Fri</v>
      </c>
    </row>
    <row r="2213" spans="1:27"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s="3">
        <v>6</v>
      </c>
      <c r="T2213" s="4">
        <v>0.1</v>
      </c>
      <c r="U2213" s="3">
        <v>29.7408</v>
      </c>
      <c r="V2213" s="2">
        <f>salestable[[#This Row],[Sales]] * (1 - salestable[[#This Row],[Discount]])</f>
        <v>150.56280000000001</v>
      </c>
      <c r="W2213" s="2">
        <f>salestable[[#This Row],[Sales]] * salestable[[#This Row],[Discount]]</f>
        <v>16.729200000000002</v>
      </c>
      <c r="X2213">
        <f>YEAR(salestable[[#This Row],[Order Date]])</f>
        <v>2016</v>
      </c>
      <c r="Y2213" t="str">
        <f>TEXT(salestable[[#This Row],[Order Date]],"MMMM")</f>
        <v>November</v>
      </c>
      <c r="Z2213" t="str">
        <f>"Q"&amp;ROUNDUP(MONTH(salestable[[#This Row],[Order Date]])/3,0)</f>
        <v>Q4</v>
      </c>
      <c r="AA2213" t="str">
        <f>TEXT(salestable[[#This Row],[Order Date]], "ddd")</f>
        <v>Sun</v>
      </c>
    </row>
    <row r="2214" spans="1:27"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s="3">
        <v>1</v>
      </c>
      <c r="T2214" s="4">
        <v>0</v>
      </c>
      <c r="U2214" s="3">
        <v>11.2422</v>
      </c>
      <c r="V2214" s="2">
        <f>salestable[[#This Row],[Sales]] * (1 - salestable[[#This Row],[Discount]])</f>
        <v>27.42</v>
      </c>
      <c r="W2214" s="2">
        <f>salestable[[#This Row],[Sales]] * salestable[[#This Row],[Discount]]</f>
        <v>0</v>
      </c>
      <c r="X2214">
        <f>YEAR(salestable[[#This Row],[Order Date]])</f>
        <v>2017</v>
      </c>
      <c r="Y2214" t="str">
        <f>TEXT(salestable[[#This Row],[Order Date]],"MMMM")</f>
        <v>November</v>
      </c>
      <c r="Z2214" t="str">
        <f>"Q"&amp;ROUNDUP(MONTH(salestable[[#This Row],[Order Date]])/3,0)</f>
        <v>Q4</v>
      </c>
      <c r="AA2214" t="str">
        <f>TEXT(salestable[[#This Row],[Order Date]], "ddd")</f>
        <v>Tue</v>
      </c>
    </row>
    <row r="2215" spans="1:27"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s="3">
        <v>1</v>
      </c>
      <c r="T2215" s="4">
        <v>0.2</v>
      </c>
      <c r="U2215" s="3">
        <v>0.504</v>
      </c>
      <c r="V2215" s="2">
        <f>salestable[[#This Row],[Sales]] * (1 - salestable[[#This Row],[Discount]])</f>
        <v>1.1519999999999999</v>
      </c>
      <c r="W2215" s="2">
        <f>salestable[[#This Row],[Sales]] * salestable[[#This Row],[Discount]]</f>
        <v>0.28799999999999998</v>
      </c>
      <c r="X2215">
        <f>YEAR(salestable[[#This Row],[Order Date]])</f>
        <v>2017</v>
      </c>
      <c r="Y2215" t="str">
        <f>TEXT(salestable[[#This Row],[Order Date]],"MMMM")</f>
        <v>October</v>
      </c>
      <c r="Z2215" t="str">
        <f>"Q"&amp;ROUNDUP(MONTH(salestable[[#This Row],[Order Date]])/3,0)</f>
        <v>Q4</v>
      </c>
      <c r="AA2215" t="str">
        <f>TEXT(salestable[[#This Row],[Order Date]], "ddd")</f>
        <v>Sun</v>
      </c>
    </row>
    <row r="2216" spans="1:27"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s="3">
        <v>13</v>
      </c>
      <c r="T2216" s="4">
        <v>0.2</v>
      </c>
      <c r="U2216" s="3">
        <v>20.849399999999999</v>
      </c>
      <c r="V2216" s="2">
        <f>salestable[[#This Row],[Sales]] * (1 - salestable[[#This Row],[Discount]])</f>
        <v>49.420800000000007</v>
      </c>
      <c r="W2216" s="2">
        <f>salestable[[#This Row],[Sales]] * salestable[[#This Row],[Discount]]</f>
        <v>12.355200000000002</v>
      </c>
      <c r="X2216">
        <f>YEAR(salestable[[#This Row],[Order Date]])</f>
        <v>2017</v>
      </c>
      <c r="Y2216" t="str">
        <f>TEXT(salestable[[#This Row],[Order Date]],"MMMM")</f>
        <v>October</v>
      </c>
      <c r="Z2216" t="str">
        <f>"Q"&amp;ROUNDUP(MONTH(salestable[[#This Row],[Order Date]])/3,0)</f>
        <v>Q4</v>
      </c>
      <c r="AA2216" t="str">
        <f>TEXT(salestable[[#This Row],[Order Date]], "ddd")</f>
        <v>Sun</v>
      </c>
    </row>
    <row r="2217" spans="1:27"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s="3">
        <v>2</v>
      </c>
      <c r="T2217" s="4">
        <v>0</v>
      </c>
      <c r="U2217" s="3">
        <v>60.49</v>
      </c>
      <c r="V2217" s="2">
        <f>salestable[[#This Row],[Sales]] * (1 - salestable[[#This Row],[Discount]])</f>
        <v>241.96</v>
      </c>
      <c r="W2217" s="2">
        <f>salestable[[#This Row],[Sales]] * salestable[[#This Row],[Discount]]</f>
        <v>0</v>
      </c>
      <c r="X2217">
        <f>YEAR(salestable[[#This Row],[Order Date]])</f>
        <v>2017</v>
      </c>
      <c r="Y2217" t="str">
        <f>TEXT(salestable[[#This Row],[Order Date]],"MMMM")</f>
        <v>October</v>
      </c>
      <c r="Z2217" t="str">
        <f>"Q"&amp;ROUNDUP(MONTH(salestable[[#This Row],[Order Date]])/3,0)</f>
        <v>Q4</v>
      </c>
      <c r="AA2217" t="str">
        <f>TEXT(salestable[[#This Row],[Order Date]], "ddd")</f>
        <v>Sun</v>
      </c>
    </row>
    <row r="2218" spans="1:27"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s="3">
        <v>4</v>
      </c>
      <c r="T2218" s="4">
        <v>0.2</v>
      </c>
      <c r="U2218" s="3">
        <v>9.5031999999999996</v>
      </c>
      <c r="V2218" s="2">
        <f>salestable[[#This Row],[Sales]] * (1 - salestable[[#This Row],[Discount]])</f>
        <v>86.886400000000009</v>
      </c>
      <c r="W2218" s="2">
        <f>salestable[[#This Row],[Sales]] * salestable[[#This Row],[Discount]]</f>
        <v>21.721600000000002</v>
      </c>
      <c r="X2218">
        <f>YEAR(salestable[[#This Row],[Order Date]])</f>
        <v>2017</v>
      </c>
      <c r="Y2218" t="str">
        <f>TEXT(salestable[[#This Row],[Order Date]],"MMMM")</f>
        <v>October</v>
      </c>
      <c r="Z2218" t="str">
        <f>"Q"&amp;ROUNDUP(MONTH(salestable[[#This Row],[Order Date]])/3,0)</f>
        <v>Q4</v>
      </c>
      <c r="AA2218" t="str">
        <f>TEXT(salestable[[#This Row],[Order Date]], "ddd")</f>
        <v>Sun</v>
      </c>
    </row>
    <row r="2219" spans="1:27"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s="3">
        <v>2</v>
      </c>
      <c r="T2219" s="4">
        <v>0.2</v>
      </c>
      <c r="U2219" s="3">
        <v>0.98560000000000003</v>
      </c>
      <c r="V2219" s="2">
        <f>salestable[[#This Row],[Sales]] * (1 - salestable[[#This Row],[Discount]])</f>
        <v>2.2528000000000001</v>
      </c>
      <c r="W2219" s="2">
        <f>salestable[[#This Row],[Sales]] * salestable[[#This Row],[Discount]]</f>
        <v>0.56320000000000003</v>
      </c>
      <c r="X2219">
        <f>YEAR(salestable[[#This Row],[Order Date]])</f>
        <v>2014</v>
      </c>
      <c r="Y2219" t="str">
        <f>TEXT(salestable[[#This Row],[Order Date]],"MMMM")</f>
        <v>September</v>
      </c>
      <c r="Z2219" t="str">
        <f>"Q"&amp;ROUNDUP(MONTH(salestable[[#This Row],[Order Date]])/3,0)</f>
        <v>Q3</v>
      </c>
      <c r="AA2219" t="str">
        <f>TEXT(salestable[[#This Row],[Order Date]], "ddd")</f>
        <v>Sat</v>
      </c>
    </row>
    <row r="2220" spans="1:27"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s="3">
        <v>4</v>
      </c>
      <c r="T2220" s="4">
        <v>0.2</v>
      </c>
      <c r="U2220" s="3">
        <v>3.6192000000000002</v>
      </c>
      <c r="V2220" s="2">
        <f>salestable[[#This Row],[Sales]] * (1 - salestable[[#This Row],[Discount]])</f>
        <v>7.9872000000000005</v>
      </c>
      <c r="W2220" s="2">
        <f>salestable[[#This Row],[Sales]] * salestable[[#This Row],[Discount]]</f>
        <v>1.9968000000000001</v>
      </c>
      <c r="X2220">
        <f>YEAR(salestable[[#This Row],[Order Date]])</f>
        <v>2017</v>
      </c>
      <c r="Y2220" t="str">
        <f>TEXT(salestable[[#This Row],[Order Date]],"MMMM")</f>
        <v>July</v>
      </c>
      <c r="Z2220" t="str">
        <f>"Q"&amp;ROUNDUP(MONTH(salestable[[#This Row],[Order Date]])/3,0)</f>
        <v>Q3</v>
      </c>
      <c r="AA2220" t="str">
        <f>TEXT(salestable[[#This Row],[Order Date]], "ddd")</f>
        <v>Fri</v>
      </c>
    </row>
    <row r="2221" spans="1:27"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s="3">
        <v>1</v>
      </c>
      <c r="T2221" s="4">
        <v>0</v>
      </c>
      <c r="U2221" s="3">
        <v>4.1943999999999999</v>
      </c>
      <c r="V2221" s="2">
        <f>salestable[[#This Row],[Sales]] * (1 - salestable[[#This Row],[Discount]])</f>
        <v>14.98</v>
      </c>
      <c r="W2221" s="2">
        <f>salestable[[#This Row],[Sales]] * salestable[[#This Row],[Discount]]</f>
        <v>0</v>
      </c>
      <c r="X2221">
        <f>YEAR(salestable[[#This Row],[Order Date]])</f>
        <v>2017</v>
      </c>
      <c r="Y2221" t="str">
        <f>TEXT(salestable[[#This Row],[Order Date]],"MMMM")</f>
        <v>July</v>
      </c>
      <c r="Z2221" t="str">
        <f>"Q"&amp;ROUNDUP(MONTH(salestable[[#This Row],[Order Date]])/3,0)</f>
        <v>Q3</v>
      </c>
      <c r="AA2221" t="str">
        <f>TEXT(salestable[[#This Row],[Order Date]], "ddd")</f>
        <v>Fri</v>
      </c>
    </row>
    <row r="2222" spans="1:27"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s="3">
        <v>4</v>
      </c>
      <c r="T2222" s="4">
        <v>0.2</v>
      </c>
      <c r="U2222" s="3">
        <v>100.24</v>
      </c>
      <c r="V2222" s="2">
        <f>salestable[[#This Row],[Sales]] * (1 - salestable[[#This Row],[Discount]])</f>
        <v>916.48</v>
      </c>
      <c r="W2222" s="2">
        <f>salestable[[#This Row],[Sales]] * salestable[[#This Row],[Discount]]</f>
        <v>229.12</v>
      </c>
      <c r="X2222">
        <f>YEAR(salestable[[#This Row],[Order Date]])</f>
        <v>2017</v>
      </c>
      <c r="Y2222" t="str">
        <f>TEXT(salestable[[#This Row],[Order Date]],"MMMM")</f>
        <v>July</v>
      </c>
      <c r="Z2222" t="str">
        <f>"Q"&amp;ROUNDUP(MONTH(salestable[[#This Row],[Order Date]])/3,0)</f>
        <v>Q3</v>
      </c>
      <c r="AA2222" t="str">
        <f>TEXT(salestable[[#This Row],[Order Date]], "ddd")</f>
        <v>Fri</v>
      </c>
    </row>
    <row r="2223" spans="1:27"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s="3">
        <v>2</v>
      </c>
      <c r="T2223" s="4">
        <v>0.4</v>
      </c>
      <c r="U2223" s="3">
        <v>-89.088999999999999</v>
      </c>
      <c r="V2223" s="2">
        <f>salestable[[#This Row],[Sales]] * (1 - salestable[[#This Row],[Discount]])</f>
        <v>291.56399999999996</v>
      </c>
      <c r="W2223" s="2">
        <f>salestable[[#This Row],[Sales]] * salestable[[#This Row],[Discount]]</f>
        <v>194.376</v>
      </c>
      <c r="X2223">
        <f>YEAR(salestable[[#This Row],[Order Date]])</f>
        <v>2015</v>
      </c>
      <c r="Y2223" t="str">
        <f>TEXT(salestable[[#This Row],[Order Date]],"MMMM")</f>
        <v>December</v>
      </c>
      <c r="Z2223" t="str">
        <f>"Q"&amp;ROUNDUP(MONTH(salestable[[#This Row],[Order Date]])/3,0)</f>
        <v>Q4</v>
      </c>
      <c r="AA2223" t="str">
        <f>TEXT(salestable[[#This Row],[Order Date]], "ddd")</f>
        <v>Sun</v>
      </c>
    </row>
    <row r="2224" spans="1:27"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s="3">
        <v>8</v>
      </c>
      <c r="T2224" s="4">
        <v>0.2</v>
      </c>
      <c r="U2224" s="3">
        <v>4.6719999999999997</v>
      </c>
      <c r="V2224" s="2">
        <f>salestable[[#This Row],[Sales]] * (1 - salestable[[#This Row],[Discount]])</f>
        <v>29.9008</v>
      </c>
      <c r="W2224" s="2">
        <f>salestable[[#This Row],[Sales]] * salestable[[#This Row],[Discount]]</f>
        <v>7.4752000000000001</v>
      </c>
      <c r="X2224">
        <f>YEAR(salestable[[#This Row],[Order Date]])</f>
        <v>2015</v>
      </c>
      <c r="Y2224" t="str">
        <f>TEXT(salestable[[#This Row],[Order Date]],"MMMM")</f>
        <v>December</v>
      </c>
      <c r="Z2224" t="str">
        <f>"Q"&amp;ROUNDUP(MONTH(salestable[[#This Row],[Order Date]])/3,0)</f>
        <v>Q4</v>
      </c>
      <c r="AA2224" t="str">
        <f>TEXT(salestable[[#This Row],[Order Date]], "ddd")</f>
        <v>Sun</v>
      </c>
    </row>
    <row r="2225" spans="1:27"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s="3">
        <v>1</v>
      </c>
      <c r="T2225" s="4">
        <v>0.3</v>
      </c>
      <c r="U2225" s="3">
        <v>-24.235199999999999</v>
      </c>
      <c r="V2225" s="2">
        <f>salestable[[#This Row],[Sales]] * (1 - salestable[[#This Row],[Discount]])</f>
        <v>49.480200000000004</v>
      </c>
      <c r="W2225" s="2">
        <f>salestable[[#This Row],[Sales]] * salestable[[#This Row],[Discount]]</f>
        <v>21.2058</v>
      </c>
      <c r="X2225">
        <f>YEAR(salestable[[#This Row],[Order Date]])</f>
        <v>2015</v>
      </c>
      <c r="Y2225" t="str">
        <f>TEXT(salestable[[#This Row],[Order Date]],"MMMM")</f>
        <v>December</v>
      </c>
      <c r="Z2225" t="str">
        <f>"Q"&amp;ROUNDUP(MONTH(salestable[[#This Row],[Order Date]])/3,0)</f>
        <v>Q4</v>
      </c>
      <c r="AA2225" t="str">
        <f>TEXT(salestable[[#This Row],[Order Date]], "ddd")</f>
        <v>Sun</v>
      </c>
    </row>
    <row r="2226" spans="1:27"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s="3">
        <v>3</v>
      </c>
      <c r="T2226" s="4">
        <v>0.2</v>
      </c>
      <c r="U2226" s="3">
        <v>17.815200000000001</v>
      </c>
      <c r="V2226" s="2">
        <f>salestable[[#This Row],[Sales]] * (1 - salestable[[#This Row],[Discount]])</f>
        <v>43.852800000000002</v>
      </c>
      <c r="W2226" s="2">
        <f>salestable[[#This Row],[Sales]] * salestable[[#This Row],[Discount]]</f>
        <v>10.963200000000001</v>
      </c>
      <c r="X2226">
        <f>YEAR(salestable[[#This Row],[Order Date]])</f>
        <v>2017</v>
      </c>
      <c r="Y2226" t="str">
        <f>TEXT(salestable[[#This Row],[Order Date]],"MMMM")</f>
        <v>July</v>
      </c>
      <c r="Z2226" t="str">
        <f>"Q"&amp;ROUNDUP(MONTH(salestable[[#This Row],[Order Date]])/3,0)</f>
        <v>Q3</v>
      </c>
      <c r="AA2226" t="str">
        <f>TEXT(salestable[[#This Row],[Order Date]], "ddd")</f>
        <v>Mon</v>
      </c>
    </row>
    <row r="2227" spans="1:27"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s="3">
        <v>1</v>
      </c>
      <c r="T2227" s="4">
        <v>0.7</v>
      </c>
      <c r="U2227" s="3">
        <v>-98.8018</v>
      </c>
      <c r="V2227" s="2">
        <f>salestable[[#This Row],[Sales]] * (1 - salestable[[#This Row],[Discount]])</f>
        <v>21.688200000000002</v>
      </c>
      <c r="W2227" s="2">
        <f>salestable[[#This Row],[Sales]] * salestable[[#This Row],[Discount]]</f>
        <v>50.605799999999995</v>
      </c>
      <c r="X2227">
        <f>YEAR(salestable[[#This Row],[Order Date]])</f>
        <v>2016</v>
      </c>
      <c r="Y2227" t="str">
        <f>TEXT(salestable[[#This Row],[Order Date]],"MMMM")</f>
        <v>March</v>
      </c>
      <c r="Z2227" t="str">
        <f>"Q"&amp;ROUNDUP(MONTH(salestable[[#This Row],[Order Date]])/3,0)</f>
        <v>Q1</v>
      </c>
      <c r="AA2227" t="str">
        <f>TEXT(salestable[[#This Row],[Order Date]], "ddd")</f>
        <v>Sat</v>
      </c>
    </row>
    <row r="2228" spans="1:27"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s="3">
        <v>2</v>
      </c>
      <c r="T2228" s="4">
        <v>0.2</v>
      </c>
      <c r="U2228" s="3">
        <v>0.47060000000000002</v>
      </c>
      <c r="V2228" s="2">
        <f>salestable[[#This Row],[Sales]] * (1 - salestable[[#This Row],[Discount]])</f>
        <v>2.3168000000000002</v>
      </c>
      <c r="W2228" s="2">
        <f>salestable[[#This Row],[Sales]] * salestable[[#This Row],[Discount]]</f>
        <v>0.57920000000000005</v>
      </c>
      <c r="X2228">
        <f>YEAR(salestable[[#This Row],[Order Date]])</f>
        <v>2017</v>
      </c>
      <c r="Y2228" t="str">
        <f>TEXT(salestable[[#This Row],[Order Date]],"MMMM")</f>
        <v>July</v>
      </c>
      <c r="Z2228" t="str">
        <f>"Q"&amp;ROUNDUP(MONTH(salestable[[#This Row],[Order Date]])/3,0)</f>
        <v>Q3</v>
      </c>
      <c r="AA2228" t="str">
        <f>TEXT(salestable[[#This Row],[Order Date]], "ddd")</f>
        <v>Sat</v>
      </c>
    </row>
    <row r="2229" spans="1:27"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s="3">
        <v>1</v>
      </c>
      <c r="T2229" s="4">
        <v>0.2</v>
      </c>
      <c r="U2229" s="3">
        <v>15.599</v>
      </c>
      <c r="V2229" s="2">
        <f>salestable[[#This Row],[Sales]] * (1 - salestable[[#This Row],[Discount]])</f>
        <v>99.833600000000004</v>
      </c>
      <c r="W2229" s="2">
        <f>salestable[[#This Row],[Sales]] * salestable[[#This Row],[Discount]]</f>
        <v>24.958400000000001</v>
      </c>
      <c r="X2229">
        <f>YEAR(salestable[[#This Row],[Order Date]])</f>
        <v>2017</v>
      </c>
      <c r="Y2229" t="str">
        <f>TEXT(salestable[[#This Row],[Order Date]],"MMMM")</f>
        <v>July</v>
      </c>
      <c r="Z2229" t="str">
        <f>"Q"&amp;ROUNDUP(MONTH(salestable[[#This Row],[Order Date]])/3,0)</f>
        <v>Q3</v>
      </c>
      <c r="AA2229" t="str">
        <f>TEXT(salestable[[#This Row],[Order Date]], "ddd")</f>
        <v>Sat</v>
      </c>
    </row>
    <row r="2230" spans="1:27"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s="3">
        <v>1</v>
      </c>
      <c r="T2230" s="4">
        <v>0.4</v>
      </c>
      <c r="U2230" s="3">
        <v>-115.7058</v>
      </c>
      <c r="V2230" s="2">
        <f>salestable[[#This Row],[Sales]] * (1 - salestable[[#This Row],[Discount]])</f>
        <v>198.3528</v>
      </c>
      <c r="W2230" s="2">
        <f>salestable[[#This Row],[Sales]] * salestable[[#This Row],[Discount]]</f>
        <v>132.23520000000002</v>
      </c>
      <c r="X2230">
        <f>YEAR(salestable[[#This Row],[Order Date]])</f>
        <v>2016</v>
      </c>
      <c r="Y2230" t="str">
        <f>TEXT(salestable[[#This Row],[Order Date]],"MMMM")</f>
        <v>October</v>
      </c>
      <c r="Z2230" t="str">
        <f>"Q"&amp;ROUNDUP(MONTH(salestable[[#This Row],[Order Date]])/3,0)</f>
        <v>Q4</v>
      </c>
      <c r="AA2230" t="str">
        <f>TEXT(salestable[[#This Row],[Order Date]], "ddd")</f>
        <v>Sat</v>
      </c>
    </row>
    <row r="2231" spans="1:27"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s="3">
        <v>2</v>
      </c>
      <c r="T2231" s="4">
        <v>0.2</v>
      </c>
      <c r="U2231" s="3">
        <v>252.58799999999999</v>
      </c>
      <c r="V2231" s="2">
        <f>salestable[[#This Row],[Sales]] * (1 - salestable[[#This Row],[Discount]])</f>
        <v>538.85440000000006</v>
      </c>
      <c r="W2231" s="2">
        <f>salestable[[#This Row],[Sales]] * salestable[[#This Row],[Discount]]</f>
        <v>134.71360000000001</v>
      </c>
      <c r="X2231">
        <f>YEAR(salestable[[#This Row],[Order Date]])</f>
        <v>2014</v>
      </c>
      <c r="Y2231" t="str">
        <f>TEXT(salestable[[#This Row],[Order Date]],"MMMM")</f>
        <v>March</v>
      </c>
      <c r="Z2231" t="str">
        <f>"Q"&amp;ROUNDUP(MONTH(salestable[[#This Row],[Order Date]])/3,0)</f>
        <v>Q1</v>
      </c>
      <c r="AA2231" t="str">
        <f>TEXT(salestable[[#This Row],[Order Date]], "ddd")</f>
        <v>Mon</v>
      </c>
    </row>
    <row r="2232" spans="1:27"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s="3">
        <v>2</v>
      </c>
      <c r="T2232" s="4">
        <v>0</v>
      </c>
      <c r="U2232" s="3">
        <v>14.8344</v>
      </c>
      <c r="V2232" s="2">
        <f>salestable[[#This Row],[Sales]] * (1 - salestable[[#This Row],[Discount]])</f>
        <v>52.98</v>
      </c>
      <c r="W2232" s="2">
        <f>salestable[[#This Row],[Sales]] * salestable[[#This Row],[Discount]]</f>
        <v>0</v>
      </c>
      <c r="X2232">
        <f>YEAR(salestable[[#This Row],[Order Date]])</f>
        <v>2014</v>
      </c>
      <c r="Y2232" t="str">
        <f>TEXT(salestable[[#This Row],[Order Date]],"MMMM")</f>
        <v>March</v>
      </c>
      <c r="Z2232" t="str">
        <f>"Q"&amp;ROUNDUP(MONTH(salestable[[#This Row],[Order Date]])/3,0)</f>
        <v>Q1</v>
      </c>
      <c r="AA2232" t="str">
        <f>TEXT(salestable[[#This Row],[Order Date]], "ddd")</f>
        <v>Mon</v>
      </c>
    </row>
    <row r="2233" spans="1:27"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s="3">
        <v>5</v>
      </c>
      <c r="T2233" s="4">
        <v>0</v>
      </c>
      <c r="U2233" s="3">
        <v>31.587</v>
      </c>
      <c r="V2233" s="2">
        <f>salestable[[#This Row],[Sales]] * (1 - salestable[[#This Row],[Discount]])</f>
        <v>526.45000000000005</v>
      </c>
      <c r="W2233" s="2">
        <f>salestable[[#This Row],[Sales]] * salestable[[#This Row],[Discount]]</f>
        <v>0</v>
      </c>
      <c r="X2233">
        <f>YEAR(salestable[[#This Row],[Order Date]])</f>
        <v>2017</v>
      </c>
      <c r="Y2233" t="str">
        <f>TEXT(salestable[[#This Row],[Order Date]],"MMMM")</f>
        <v>June</v>
      </c>
      <c r="Z2233" t="str">
        <f>"Q"&amp;ROUNDUP(MONTH(salestable[[#This Row],[Order Date]])/3,0)</f>
        <v>Q2</v>
      </c>
      <c r="AA2233" t="str">
        <f>TEXT(salestable[[#This Row],[Order Date]], "ddd")</f>
        <v>Mon</v>
      </c>
    </row>
    <row r="2234" spans="1:27"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s="3">
        <v>5</v>
      </c>
      <c r="T2234" s="4">
        <v>0.2</v>
      </c>
      <c r="U2234" s="3">
        <v>14.307499999999999</v>
      </c>
      <c r="V2234" s="2">
        <f>salestable[[#This Row],[Sales]] * (1 - salestable[[#This Row],[Discount]])</f>
        <v>183.136</v>
      </c>
      <c r="W2234" s="2">
        <f>salestable[[#This Row],[Sales]] * salestable[[#This Row],[Discount]]</f>
        <v>45.783999999999999</v>
      </c>
      <c r="X2234">
        <f>YEAR(salestable[[#This Row],[Order Date]])</f>
        <v>2017</v>
      </c>
      <c r="Y2234" t="str">
        <f>TEXT(salestable[[#This Row],[Order Date]],"MMMM")</f>
        <v>July</v>
      </c>
      <c r="Z2234" t="str">
        <f>"Q"&amp;ROUNDUP(MONTH(salestable[[#This Row],[Order Date]])/3,0)</f>
        <v>Q3</v>
      </c>
      <c r="AA2234" t="str">
        <f>TEXT(salestable[[#This Row],[Order Date]], "ddd")</f>
        <v>Sun</v>
      </c>
    </row>
    <row r="2235" spans="1:27"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s="3">
        <v>4</v>
      </c>
      <c r="T2235" s="4">
        <v>0.2</v>
      </c>
      <c r="U2235" s="3">
        <v>35.996400000000001</v>
      </c>
      <c r="V2235" s="2">
        <f>salestable[[#This Row],[Sales]] * (1 - salestable[[#This Row],[Discount]])</f>
        <v>255.97440000000003</v>
      </c>
      <c r="W2235" s="2">
        <f>salestable[[#This Row],[Sales]] * salestable[[#This Row],[Discount]]</f>
        <v>63.993600000000008</v>
      </c>
      <c r="X2235">
        <f>YEAR(salestable[[#This Row],[Order Date]])</f>
        <v>2015</v>
      </c>
      <c r="Y2235" t="str">
        <f>TEXT(salestable[[#This Row],[Order Date]],"MMMM")</f>
        <v>December</v>
      </c>
      <c r="Z2235" t="str">
        <f>"Q"&amp;ROUNDUP(MONTH(salestable[[#This Row],[Order Date]])/3,0)</f>
        <v>Q4</v>
      </c>
      <c r="AA2235" t="str">
        <f>TEXT(salestable[[#This Row],[Order Date]], "ddd")</f>
        <v>Mon</v>
      </c>
    </row>
    <row r="2236" spans="1:27"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s="3">
        <v>7</v>
      </c>
      <c r="T2236" s="4">
        <v>0</v>
      </c>
      <c r="U2236" s="3">
        <v>67.659899999999993</v>
      </c>
      <c r="V2236" s="2">
        <f>salestable[[#This Row],[Sales]] * (1 - salestable[[#This Row],[Discount]])</f>
        <v>205.03</v>
      </c>
      <c r="W2236" s="2">
        <f>salestable[[#This Row],[Sales]] * salestable[[#This Row],[Discount]]</f>
        <v>0</v>
      </c>
      <c r="X2236">
        <f>YEAR(salestable[[#This Row],[Order Date]])</f>
        <v>2017</v>
      </c>
      <c r="Y2236" t="str">
        <f>TEXT(salestable[[#This Row],[Order Date]],"MMMM")</f>
        <v>December</v>
      </c>
      <c r="Z2236" t="str">
        <f>"Q"&amp;ROUNDUP(MONTH(salestable[[#This Row],[Order Date]])/3,0)</f>
        <v>Q4</v>
      </c>
      <c r="AA2236" t="str">
        <f>TEXT(salestable[[#This Row],[Order Date]], "ddd")</f>
        <v>Tue</v>
      </c>
    </row>
    <row r="2237" spans="1:27"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s="3">
        <v>2</v>
      </c>
      <c r="T2237" s="4">
        <v>0</v>
      </c>
      <c r="U2237" s="3">
        <v>11.451599999999999</v>
      </c>
      <c r="V2237" s="2">
        <f>salestable[[#This Row],[Sales]] * (1 - salestable[[#This Row],[Discount]])</f>
        <v>190.86</v>
      </c>
      <c r="W2237" s="2">
        <f>salestable[[#This Row],[Sales]] * salestable[[#This Row],[Discount]]</f>
        <v>0</v>
      </c>
      <c r="X2237">
        <f>YEAR(salestable[[#This Row],[Order Date]])</f>
        <v>2015</v>
      </c>
      <c r="Y2237" t="str">
        <f>TEXT(salestable[[#This Row],[Order Date]],"MMMM")</f>
        <v>September</v>
      </c>
      <c r="Z2237" t="str">
        <f>"Q"&amp;ROUNDUP(MONTH(salestable[[#This Row],[Order Date]])/3,0)</f>
        <v>Q3</v>
      </c>
      <c r="AA2237" t="str">
        <f>TEXT(salestable[[#This Row],[Order Date]], "ddd")</f>
        <v>Tue</v>
      </c>
    </row>
    <row r="2238" spans="1:27"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s="3">
        <v>8</v>
      </c>
      <c r="T2238" s="4">
        <v>0</v>
      </c>
      <c r="U2238" s="3">
        <v>8.2688000000000006</v>
      </c>
      <c r="V2238" s="2">
        <f>salestable[[#This Row],[Sales]] * (1 - salestable[[#This Row],[Discount]])</f>
        <v>24.32</v>
      </c>
      <c r="W2238" s="2">
        <f>salestable[[#This Row],[Sales]] * salestable[[#This Row],[Discount]]</f>
        <v>0</v>
      </c>
      <c r="X2238">
        <f>YEAR(salestable[[#This Row],[Order Date]])</f>
        <v>2015</v>
      </c>
      <c r="Y2238" t="str">
        <f>TEXT(salestable[[#This Row],[Order Date]],"MMMM")</f>
        <v>September</v>
      </c>
      <c r="Z2238" t="str">
        <f>"Q"&amp;ROUNDUP(MONTH(salestable[[#This Row],[Order Date]])/3,0)</f>
        <v>Q3</v>
      </c>
      <c r="AA2238" t="str">
        <f>TEXT(salestable[[#This Row],[Order Date]], "ddd")</f>
        <v>Tue</v>
      </c>
    </row>
    <row r="2239" spans="1:27"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s="3">
        <v>5</v>
      </c>
      <c r="T2239" s="4">
        <v>0</v>
      </c>
      <c r="U2239" s="3">
        <v>12.432</v>
      </c>
      <c r="V2239" s="2">
        <f>salestable[[#This Row],[Sales]] * (1 - salestable[[#This Row],[Discount]])</f>
        <v>44.4</v>
      </c>
      <c r="W2239" s="2">
        <f>salestable[[#This Row],[Sales]] * salestable[[#This Row],[Discount]]</f>
        <v>0</v>
      </c>
      <c r="X2239">
        <f>YEAR(salestable[[#This Row],[Order Date]])</f>
        <v>2016</v>
      </c>
      <c r="Y2239" t="str">
        <f>TEXT(salestable[[#This Row],[Order Date]],"MMMM")</f>
        <v>July</v>
      </c>
      <c r="Z2239" t="str">
        <f>"Q"&amp;ROUNDUP(MONTH(salestable[[#This Row],[Order Date]])/3,0)</f>
        <v>Q3</v>
      </c>
      <c r="AA2239" t="str">
        <f>TEXT(salestable[[#This Row],[Order Date]], "ddd")</f>
        <v>Fri</v>
      </c>
    </row>
    <row r="2240" spans="1:27"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s="3">
        <v>2</v>
      </c>
      <c r="T2240" s="4">
        <v>0.6</v>
      </c>
      <c r="U2240" s="3">
        <v>-52.17</v>
      </c>
      <c r="V2240" s="2">
        <f>salestable[[#This Row],[Sales]] * (1 - salestable[[#This Row],[Discount]])</f>
        <v>17.760000000000002</v>
      </c>
      <c r="W2240" s="2">
        <f>salestable[[#This Row],[Sales]] * salestable[[#This Row],[Discount]]</f>
        <v>26.639999999999997</v>
      </c>
      <c r="X2240">
        <f>YEAR(salestable[[#This Row],[Order Date]])</f>
        <v>2017</v>
      </c>
      <c r="Y2240" t="str">
        <f>TEXT(salestable[[#This Row],[Order Date]],"MMMM")</f>
        <v>April</v>
      </c>
      <c r="Z2240" t="str">
        <f>"Q"&amp;ROUNDUP(MONTH(salestable[[#This Row],[Order Date]])/3,0)</f>
        <v>Q2</v>
      </c>
      <c r="AA2240" t="str">
        <f>TEXT(salestable[[#This Row],[Order Date]], "ddd")</f>
        <v>Thu</v>
      </c>
    </row>
    <row r="2241" spans="1:27"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s="3">
        <v>1</v>
      </c>
      <c r="T2241" s="4">
        <v>0.2</v>
      </c>
      <c r="U2241" s="3">
        <v>381.29700000000003</v>
      </c>
      <c r="V2241" s="2">
        <f>salestable[[#This Row],[Sales]] * (1 - salestable[[#This Row],[Discount]])</f>
        <v>813.43360000000007</v>
      </c>
      <c r="W2241" s="2">
        <f>salestable[[#This Row],[Sales]] * salestable[[#This Row],[Discount]]</f>
        <v>203.35840000000002</v>
      </c>
      <c r="X2241">
        <f>YEAR(salestable[[#This Row],[Order Date]])</f>
        <v>2016</v>
      </c>
      <c r="Y2241" t="str">
        <f>TEXT(salestable[[#This Row],[Order Date]],"MMMM")</f>
        <v>November</v>
      </c>
      <c r="Z2241" t="str">
        <f>"Q"&amp;ROUNDUP(MONTH(salestable[[#This Row],[Order Date]])/3,0)</f>
        <v>Q4</v>
      </c>
      <c r="AA2241" t="str">
        <f>TEXT(salestable[[#This Row],[Order Date]], "ddd")</f>
        <v>Tue</v>
      </c>
    </row>
    <row r="2242" spans="1:27"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s="3">
        <v>7</v>
      </c>
      <c r="T2242" s="4">
        <v>0.2</v>
      </c>
      <c r="U2242" s="3">
        <v>13.3476</v>
      </c>
      <c r="V2242" s="2">
        <f>salestable[[#This Row],[Sales]] * (1 - salestable[[#This Row],[Discount]])</f>
        <v>30.508800000000004</v>
      </c>
      <c r="W2242" s="2">
        <f>salestable[[#This Row],[Sales]] * salestable[[#This Row],[Discount]]</f>
        <v>7.6272000000000011</v>
      </c>
      <c r="X2242">
        <f>YEAR(salestable[[#This Row],[Order Date]])</f>
        <v>2016</v>
      </c>
      <c r="Y2242" t="str">
        <f>TEXT(salestable[[#This Row],[Order Date]],"MMMM")</f>
        <v>November</v>
      </c>
      <c r="Z2242" t="str">
        <f>"Q"&amp;ROUNDUP(MONTH(salestable[[#This Row],[Order Date]])/3,0)</f>
        <v>Q4</v>
      </c>
      <c r="AA2242" t="str">
        <f>TEXT(salestable[[#This Row],[Order Date]], "ddd")</f>
        <v>Tue</v>
      </c>
    </row>
    <row r="2243" spans="1:27"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s="3">
        <v>3</v>
      </c>
      <c r="T2243" s="4">
        <v>0.4</v>
      </c>
      <c r="U2243" s="3">
        <v>-115.4958</v>
      </c>
      <c r="V2243" s="2">
        <f>salestable[[#This Row],[Sales]] * (1 - salestable[[#This Row],[Discount]])</f>
        <v>296.98919999999998</v>
      </c>
      <c r="W2243" s="2">
        <f>salestable[[#This Row],[Sales]] * salestable[[#This Row],[Discount]]</f>
        <v>197.99280000000002</v>
      </c>
      <c r="X2243">
        <f>YEAR(salestable[[#This Row],[Order Date]])</f>
        <v>2016</v>
      </c>
      <c r="Y2243" t="str">
        <f>TEXT(salestable[[#This Row],[Order Date]],"MMMM")</f>
        <v>November</v>
      </c>
      <c r="Z2243" t="str">
        <f>"Q"&amp;ROUNDUP(MONTH(salestable[[#This Row],[Order Date]])/3,0)</f>
        <v>Q4</v>
      </c>
      <c r="AA2243" t="str">
        <f>TEXT(salestable[[#This Row],[Order Date]], "ddd")</f>
        <v>Sat</v>
      </c>
    </row>
    <row r="2244" spans="1:27"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s="3">
        <v>2</v>
      </c>
      <c r="T2244" s="4">
        <v>0</v>
      </c>
      <c r="U2244" s="3">
        <v>15.2712</v>
      </c>
      <c r="V2244" s="2">
        <f>salestable[[#This Row],[Sales]] * (1 - salestable[[#This Row],[Discount]])</f>
        <v>56.56</v>
      </c>
      <c r="W2244" s="2">
        <f>salestable[[#This Row],[Sales]] * salestable[[#This Row],[Discount]]</f>
        <v>0</v>
      </c>
      <c r="X2244">
        <f>YEAR(salestable[[#This Row],[Order Date]])</f>
        <v>2017</v>
      </c>
      <c r="Y2244" t="str">
        <f>TEXT(salestable[[#This Row],[Order Date]],"MMMM")</f>
        <v>November</v>
      </c>
      <c r="Z2244" t="str">
        <f>"Q"&amp;ROUNDUP(MONTH(salestable[[#This Row],[Order Date]])/3,0)</f>
        <v>Q4</v>
      </c>
      <c r="AA2244" t="str">
        <f>TEXT(salestable[[#This Row],[Order Date]], "ddd")</f>
        <v>Tue</v>
      </c>
    </row>
    <row r="2245" spans="1:27"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s="3">
        <v>2</v>
      </c>
      <c r="T2245" s="4">
        <v>0</v>
      </c>
      <c r="U2245" s="3">
        <v>1.4456</v>
      </c>
      <c r="V2245" s="2">
        <f>salestable[[#This Row],[Sales]] * (1 - salestable[[#This Row],[Discount]])</f>
        <v>5.56</v>
      </c>
      <c r="W2245" s="2">
        <f>salestable[[#This Row],[Sales]] * salestable[[#This Row],[Discount]]</f>
        <v>0</v>
      </c>
      <c r="X2245">
        <f>YEAR(salestable[[#This Row],[Order Date]])</f>
        <v>2017</v>
      </c>
      <c r="Y2245" t="str">
        <f>TEXT(salestable[[#This Row],[Order Date]],"MMMM")</f>
        <v>November</v>
      </c>
      <c r="Z2245" t="str">
        <f>"Q"&amp;ROUNDUP(MONTH(salestable[[#This Row],[Order Date]])/3,0)</f>
        <v>Q4</v>
      </c>
      <c r="AA2245" t="str">
        <f>TEXT(salestable[[#This Row],[Order Date]], "ddd")</f>
        <v>Tue</v>
      </c>
    </row>
    <row r="2246" spans="1:27"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s="3">
        <v>2</v>
      </c>
      <c r="T2246" s="4">
        <v>0</v>
      </c>
      <c r="U2246" s="3">
        <v>3.5177999999999998</v>
      </c>
      <c r="V2246" s="2">
        <f>salestable[[#This Row],[Sales]] * (1 - salestable[[#This Row],[Discount]])</f>
        <v>9.02</v>
      </c>
      <c r="W2246" s="2">
        <f>salestable[[#This Row],[Sales]] * salestable[[#This Row],[Discount]]</f>
        <v>0</v>
      </c>
      <c r="X2246">
        <f>YEAR(salestable[[#This Row],[Order Date]])</f>
        <v>2017</v>
      </c>
      <c r="Y2246" t="str">
        <f>TEXT(salestable[[#This Row],[Order Date]],"MMMM")</f>
        <v>November</v>
      </c>
      <c r="Z2246" t="str">
        <f>"Q"&amp;ROUNDUP(MONTH(salestable[[#This Row],[Order Date]])/3,0)</f>
        <v>Q4</v>
      </c>
      <c r="AA2246" t="str">
        <f>TEXT(salestable[[#This Row],[Order Date]], "ddd")</f>
        <v>Tue</v>
      </c>
    </row>
    <row r="2247" spans="1:27"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s="3">
        <v>1</v>
      </c>
      <c r="T2247" s="4">
        <v>0</v>
      </c>
      <c r="U2247" s="3">
        <v>2.2412000000000001</v>
      </c>
      <c r="V2247" s="2">
        <f>salestable[[#This Row],[Sales]] * (1 - salestable[[#This Row],[Discount]])</f>
        <v>8.6199999999999992</v>
      </c>
      <c r="W2247" s="2">
        <f>salestable[[#This Row],[Sales]] * salestable[[#This Row],[Discount]]</f>
        <v>0</v>
      </c>
      <c r="X2247">
        <f>YEAR(salestable[[#This Row],[Order Date]])</f>
        <v>2017</v>
      </c>
      <c r="Y2247" t="str">
        <f>TEXT(salestable[[#This Row],[Order Date]],"MMMM")</f>
        <v>November</v>
      </c>
      <c r="Z2247" t="str">
        <f>"Q"&amp;ROUNDUP(MONTH(salestable[[#This Row],[Order Date]])/3,0)</f>
        <v>Q4</v>
      </c>
      <c r="AA2247" t="str">
        <f>TEXT(salestable[[#This Row],[Order Date]], "ddd")</f>
        <v>Tue</v>
      </c>
    </row>
    <row r="2248" spans="1:27"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s="3">
        <v>3</v>
      </c>
      <c r="T2248" s="4">
        <v>0.2</v>
      </c>
      <c r="U2248" s="3">
        <v>49.498199999999997</v>
      </c>
      <c r="V2248" s="2">
        <f>salestable[[#This Row],[Sales]] * (1 - salestable[[#This Row],[Discount]])</f>
        <v>527.98080000000004</v>
      </c>
      <c r="W2248" s="2">
        <f>salestable[[#This Row],[Sales]] * salestable[[#This Row],[Discount]]</f>
        <v>131.99520000000001</v>
      </c>
      <c r="X2248">
        <f>YEAR(salestable[[#This Row],[Order Date]])</f>
        <v>2017</v>
      </c>
      <c r="Y2248" t="str">
        <f>TEXT(salestable[[#This Row],[Order Date]],"MMMM")</f>
        <v>November</v>
      </c>
      <c r="Z2248" t="str">
        <f>"Q"&amp;ROUNDUP(MONTH(salestable[[#This Row],[Order Date]])/3,0)</f>
        <v>Q4</v>
      </c>
      <c r="AA2248" t="str">
        <f>TEXT(salestable[[#This Row],[Order Date]], "ddd")</f>
        <v>Tue</v>
      </c>
    </row>
    <row r="2249" spans="1:27"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s="3">
        <v>2</v>
      </c>
      <c r="T2249" s="4">
        <v>0</v>
      </c>
      <c r="U2249" s="3">
        <v>6.4127999999999998</v>
      </c>
      <c r="V2249" s="2">
        <f>salestable[[#This Row],[Sales]] * (1 - salestable[[#This Row],[Discount]])</f>
        <v>13.36</v>
      </c>
      <c r="W2249" s="2">
        <f>salestable[[#This Row],[Sales]] * salestable[[#This Row],[Discount]]</f>
        <v>0</v>
      </c>
      <c r="X2249">
        <f>YEAR(salestable[[#This Row],[Order Date]])</f>
        <v>2015</v>
      </c>
      <c r="Y2249" t="str">
        <f>TEXT(salestable[[#This Row],[Order Date]],"MMMM")</f>
        <v>February</v>
      </c>
      <c r="Z2249" t="str">
        <f>"Q"&amp;ROUNDUP(MONTH(salestable[[#This Row],[Order Date]])/3,0)</f>
        <v>Q1</v>
      </c>
      <c r="AA2249" t="str">
        <f>TEXT(salestable[[#This Row],[Order Date]], "ddd")</f>
        <v>Sun</v>
      </c>
    </row>
    <row r="2250" spans="1:27"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s="3">
        <v>5</v>
      </c>
      <c r="T2250" s="4">
        <v>0.2</v>
      </c>
      <c r="U2250" s="3">
        <v>13.0375</v>
      </c>
      <c r="V2250" s="2">
        <f>salestable[[#This Row],[Sales]] * (1 - salestable[[#This Row],[Discount]])</f>
        <v>33.375999999999998</v>
      </c>
      <c r="W2250" s="2">
        <f>salestable[[#This Row],[Sales]] * salestable[[#This Row],[Discount]]</f>
        <v>8.3439999999999994</v>
      </c>
      <c r="X2250">
        <f>YEAR(salestable[[#This Row],[Order Date]])</f>
        <v>2015</v>
      </c>
      <c r="Y2250" t="str">
        <f>TEXT(salestable[[#This Row],[Order Date]],"MMMM")</f>
        <v>February</v>
      </c>
      <c r="Z2250" t="str">
        <f>"Q"&amp;ROUNDUP(MONTH(salestable[[#This Row],[Order Date]])/3,0)</f>
        <v>Q1</v>
      </c>
      <c r="AA2250" t="str">
        <f>TEXT(salestable[[#This Row],[Order Date]], "ddd")</f>
        <v>Sun</v>
      </c>
    </row>
    <row r="2251" spans="1:27"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s="3">
        <v>5</v>
      </c>
      <c r="T2251" s="4">
        <v>0.2</v>
      </c>
      <c r="U2251" s="3">
        <v>4.1760000000000002</v>
      </c>
      <c r="V2251" s="2">
        <f>salestable[[#This Row],[Sales]] * (1 - salestable[[#This Row],[Discount]])</f>
        <v>9.2159999999999993</v>
      </c>
      <c r="W2251" s="2">
        <f>salestable[[#This Row],[Sales]] * salestable[[#This Row],[Discount]]</f>
        <v>2.3039999999999998</v>
      </c>
      <c r="X2251">
        <f>YEAR(salestable[[#This Row],[Order Date]])</f>
        <v>2015</v>
      </c>
      <c r="Y2251" t="str">
        <f>TEXT(salestable[[#This Row],[Order Date]],"MMMM")</f>
        <v>February</v>
      </c>
      <c r="Z2251" t="str">
        <f>"Q"&amp;ROUNDUP(MONTH(salestable[[#This Row],[Order Date]])/3,0)</f>
        <v>Q1</v>
      </c>
      <c r="AA2251" t="str">
        <f>TEXT(salestable[[#This Row],[Order Date]], "ddd")</f>
        <v>Sun</v>
      </c>
    </row>
    <row r="2252" spans="1:27"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s="3">
        <v>6</v>
      </c>
      <c r="T2252" s="4">
        <v>0</v>
      </c>
      <c r="U2252" s="3">
        <v>157.01759999999999</v>
      </c>
      <c r="V2252" s="2">
        <f>salestable[[#This Row],[Sales]] * (1 - salestable[[#This Row],[Discount]])</f>
        <v>541.44000000000005</v>
      </c>
      <c r="W2252" s="2">
        <f>salestable[[#This Row],[Sales]] * salestable[[#This Row],[Discount]]</f>
        <v>0</v>
      </c>
      <c r="X2252">
        <f>YEAR(salestable[[#This Row],[Order Date]])</f>
        <v>2015</v>
      </c>
      <c r="Y2252" t="str">
        <f>TEXT(salestable[[#This Row],[Order Date]],"MMMM")</f>
        <v>February</v>
      </c>
      <c r="Z2252" t="str">
        <f>"Q"&amp;ROUNDUP(MONTH(salestable[[#This Row],[Order Date]])/3,0)</f>
        <v>Q1</v>
      </c>
      <c r="AA2252" t="str">
        <f>TEXT(salestable[[#This Row],[Order Date]], "ddd")</f>
        <v>Sun</v>
      </c>
    </row>
    <row r="2253" spans="1:27"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s="3">
        <v>3</v>
      </c>
      <c r="T2253" s="4">
        <v>0</v>
      </c>
      <c r="U2253" s="3">
        <v>9.3312000000000008</v>
      </c>
      <c r="V2253" s="2">
        <f>salestable[[#This Row],[Sales]] * (1 - salestable[[#This Row],[Discount]])</f>
        <v>19.440000000000001</v>
      </c>
      <c r="W2253" s="2">
        <f>salestable[[#This Row],[Sales]] * salestable[[#This Row],[Discount]]</f>
        <v>0</v>
      </c>
      <c r="X2253">
        <f>YEAR(salestable[[#This Row],[Order Date]])</f>
        <v>2015</v>
      </c>
      <c r="Y2253" t="str">
        <f>TEXT(salestable[[#This Row],[Order Date]],"MMMM")</f>
        <v>February</v>
      </c>
      <c r="Z2253" t="str">
        <f>"Q"&amp;ROUNDUP(MONTH(salestable[[#This Row],[Order Date]])/3,0)</f>
        <v>Q1</v>
      </c>
      <c r="AA2253" t="str">
        <f>TEXT(salestable[[#This Row],[Order Date]], "ddd")</f>
        <v>Sun</v>
      </c>
    </row>
    <row r="2254" spans="1:27"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s="3">
        <v>3</v>
      </c>
      <c r="T2254" s="4">
        <v>0</v>
      </c>
      <c r="U2254" s="3">
        <v>68.975999999999999</v>
      </c>
      <c r="V2254" s="2">
        <f>salestable[[#This Row],[Sales]] * (1 - salestable[[#This Row],[Discount]])</f>
        <v>143.69999999999999</v>
      </c>
      <c r="W2254" s="2">
        <f>salestable[[#This Row],[Sales]] * salestable[[#This Row],[Discount]]</f>
        <v>0</v>
      </c>
      <c r="X2254">
        <f>YEAR(salestable[[#This Row],[Order Date]])</f>
        <v>2016</v>
      </c>
      <c r="Y2254" t="str">
        <f>TEXT(salestable[[#This Row],[Order Date]],"MMMM")</f>
        <v>April</v>
      </c>
      <c r="Z2254" t="str">
        <f>"Q"&amp;ROUNDUP(MONTH(salestable[[#This Row],[Order Date]])/3,0)</f>
        <v>Q2</v>
      </c>
      <c r="AA2254" t="str">
        <f>TEXT(salestable[[#This Row],[Order Date]], "ddd")</f>
        <v>Fri</v>
      </c>
    </row>
    <row r="2255" spans="1:27"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s="3">
        <v>3</v>
      </c>
      <c r="T2255" s="4">
        <v>0</v>
      </c>
      <c r="U2255" s="3">
        <v>14.2758</v>
      </c>
      <c r="V2255" s="2">
        <f>salestable[[#This Row],[Sales]] * (1 - salestable[[#This Row],[Discount]])</f>
        <v>43.26</v>
      </c>
      <c r="W2255" s="2">
        <f>salestable[[#This Row],[Sales]] * salestable[[#This Row],[Discount]]</f>
        <v>0</v>
      </c>
      <c r="X2255">
        <f>YEAR(salestable[[#This Row],[Order Date]])</f>
        <v>2015</v>
      </c>
      <c r="Y2255" t="str">
        <f>TEXT(salestable[[#This Row],[Order Date]],"MMMM")</f>
        <v>September</v>
      </c>
      <c r="Z2255" t="str">
        <f>"Q"&amp;ROUNDUP(MONTH(salestable[[#This Row],[Order Date]])/3,0)</f>
        <v>Q3</v>
      </c>
      <c r="AA2255" t="str">
        <f>TEXT(salestable[[#This Row],[Order Date]], "ddd")</f>
        <v>Mon</v>
      </c>
    </row>
    <row r="2256" spans="1:27"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s="3">
        <v>2</v>
      </c>
      <c r="T2256" s="4">
        <v>0</v>
      </c>
      <c r="U2256" s="3">
        <v>15.246</v>
      </c>
      <c r="V2256" s="2">
        <f>salestable[[#This Row],[Sales]] * (1 - salestable[[#This Row],[Discount]])</f>
        <v>43.56</v>
      </c>
      <c r="W2256" s="2">
        <f>salestable[[#This Row],[Sales]] * salestable[[#This Row],[Discount]]</f>
        <v>0</v>
      </c>
      <c r="X2256">
        <f>YEAR(salestable[[#This Row],[Order Date]])</f>
        <v>2015</v>
      </c>
      <c r="Y2256" t="str">
        <f>TEXT(salestable[[#This Row],[Order Date]],"MMMM")</f>
        <v>September</v>
      </c>
      <c r="Z2256" t="str">
        <f>"Q"&amp;ROUNDUP(MONTH(salestable[[#This Row],[Order Date]])/3,0)</f>
        <v>Q3</v>
      </c>
      <c r="AA2256" t="str">
        <f>TEXT(salestable[[#This Row],[Order Date]], "ddd")</f>
        <v>Mon</v>
      </c>
    </row>
    <row r="2257" spans="1:27"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s="3">
        <v>3</v>
      </c>
      <c r="T2257" s="4">
        <v>0</v>
      </c>
      <c r="U2257" s="3">
        <v>131.35499999999999</v>
      </c>
      <c r="V2257" s="2">
        <f>salestable[[#This Row],[Sales]] * (1 - salestable[[#This Row],[Discount]])</f>
        <v>437.85</v>
      </c>
      <c r="W2257" s="2">
        <f>salestable[[#This Row],[Sales]] * salestable[[#This Row],[Discount]]</f>
        <v>0</v>
      </c>
      <c r="X2257">
        <f>YEAR(salestable[[#This Row],[Order Date]])</f>
        <v>2016</v>
      </c>
      <c r="Y2257" t="str">
        <f>TEXT(salestable[[#This Row],[Order Date]],"MMMM")</f>
        <v>September</v>
      </c>
      <c r="Z2257" t="str">
        <f>"Q"&amp;ROUNDUP(MONTH(salestable[[#This Row],[Order Date]])/3,0)</f>
        <v>Q3</v>
      </c>
      <c r="AA2257" t="str">
        <f>TEXT(salestable[[#This Row],[Order Date]], "ddd")</f>
        <v>Sat</v>
      </c>
    </row>
    <row r="2258" spans="1:27"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s="3">
        <v>2</v>
      </c>
      <c r="T2258" s="4">
        <v>0</v>
      </c>
      <c r="U2258" s="3">
        <v>33.938800000000001</v>
      </c>
      <c r="V2258" s="2">
        <f>salestable[[#This Row],[Sales]] * (1 - salestable[[#This Row],[Discount]])</f>
        <v>109.48</v>
      </c>
      <c r="W2258" s="2">
        <f>salestable[[#This Row],[Sales]] * salestable[[#This Row],[Discount]]</f>
        <v>0</v>
      </c>
      <c r="X2258">
        <f>YEAR(salestable[[#This Row],[Order Date]])</f>
        <v>2016</v>
      </c>
      <c r="Y2258" t="str">
        <f>TEXT(salestable[[#This Row],[Order Date]],"MMMM")</f>
        <v>September</v>
      </c>
      <c r="Z2258" t="str">
        <f>"Q"&amp;ROUNDUP(MONTH(salestable[[#This Row],[Order Date]])/3,0)</f>
        <v>Q3</v>
      </c>
      <c r="AA2258" t="str">
        <f>TEXT(salestable[[#This Row],[Order Date]], "ddd")</f>
        <v>Sat</v>
      </c>
    </row>
    <row r="2259" spans="1:27"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s="3">
        <v>7</v>
      </c>
      <c r="T2259" s="4">
        <v>0.2</v>
      </c>
      <c r="U2259" s="3">
        <v>90.971999999999994</v>
      </c>
      <c r="V2259" s="2">
        <f>salestable[[#This Row],[Sales]] * (1 - salestable[[#This Row],[Discount]])</f>
        <v>970.36800000000005</v>
      </c>
      <c r="W2259" s="2">
        <f>salestable[[#This Row],[Sales]] * salestable[[#This Row],[Discount]]</f>
        <v>242.59200000000001</v>
      </c>
      <c r="X2259">
        <f>YEAR(salestable[[#This Row],[Order Date]])</f>
        <v>2017</v>
      </c>
      <c r="Y2259" t="str">
        <f>TEXT(salestable[[#This Row],[Order Date]],"MMMM")</f>
        <v>June</v>
      </c>
      <c r="Z2259" t="str">
        <f>"Q"&amp;ROUNDUP(MONTH(salestable[[#This Row],[Order Date]])/3,0)</f>
        <v>Q2</v>
      </c>
      <c r="AA2259" t="str">
        <f>TEXT(salestable[[#This Row],[Order Date]], "ddd")</f>
        <v>Fri</v>
      </c>
    </row>
    <row r="2260" spans="1:27"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s="3">
        <v>2</v>
      </c>
      <c r="T2260" s="4">
        <v>0</v>
      </c>
      <c r="U2260" s="3">
        <v>8.7138000000000009</v>
      </c>
      <c r="V2260" s="2">
        <f>salestable[[#This Row],[Sales]] * (1 - salestable[[#This Row],[Discount]])</f>
        <v>18.54</v>
      </c>
      <c r="W2260" s="2">
        <f>salestable[[#This Row],[Sales]] * salestable[[#This Row],[Discount]]</f>
        <v>0</v>
      </c>
      <c r="X2260">
        <f>YEAR(salestable[[#This Row],[Order Date]])</f>
        <v>2017</v>
      </c>
      <c r="Y2260" t="str">
        <f>TEXT(salestable[[#This Row],[Order Date]],"MMMM")</f>
        <v>June</v>
      </c>
      <c r="Z2260" t="str">
        <f>"Q"&amp;ROUNDUP(MONTH(salestable[[#This Row],[Order Date]])/3,0)</f>
        <v>Q2</v>
      </c>
      <c r="AA2260" t="str">
        <f>TEXT(salestable[[#This Row],[Order Date]], "ddd")</f>
        <v>Fri</v>
      </c>
    </row>
    <row r="2261" spans="1:27"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s="3">
        <v>1</v>
      </c>
      <c r="T2261" s="4">
        <v>0</v>
      </c>
      <c r="U2261" s="3">
        <v>2.4</v>
      </c>
      <c r="V2261" s="2">
        <f>salestable[[#This Row],[Sales]] * (1 - salestable[[#This Row],[Discount]])</f>
        <v>5</v>
      </c>
      <c r="W2261" s="2">
        <f>salestable[[#This Row],[Sales]] * salestable[[#This Row],[Discount]]</f>
        <v>0</v>
      </c>
      <c r="X2261">
        <f>YEAR(salestable[[#This Row],[Order Date]])</f>
        <v>2015</v>
      </c>
      <c r="Y2261" t="str">
        <f>TEXT(salestable[[#This Row],[Order Date]],"MMMM")</f>
        <v>November</v>
      </c>
      <c r="Z2261" t="str">
        <f>"Q"&amp;ROUNDUP(MONTH(salestable[[#This Row],[Order Date]])/3,0)</f>
        <v>Q4</v>
      </c>
      <c r="AA2261" t="str">
        <f>TEXT(salestable[[#This Row],[Order Date]], "ddd")</f>
        <v>Sun</v>
      </c>
    </row>
    <row r="2262" spans="1:27"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s="3">
        <v>3</v>
      </c>
      <c r="T2262" s="4">
        <v>0</v>
      </c>
      <c r="U2262" s="3">
        <v>66.954599999999999</v>
      </c>
      <c r="V2262" s="2">
        <f>salestable[[#This Row],[Sales]] * (1 - salestable[[#This Row],[Discount]])</f>
        <v>371.97</v>
      </c>
      <c r="W2262" s="2">
        <f>salestable[[#This Row],[Sales]] * salestable[[#This Row],[Discount]]</f>
        <v>0</v>
      </c>
      <c r="X2262">
        <f>YEAR(salestable[[#This Row],[Order Date]])</f>
        <v>2015</v>
      </c>
      <c r="Y2262" t="str">
        <f>TEXT(salestable[[#This Row],[Order Date]],"MMMM")</f>
        <v>November</v>
      </c>
      <c r="Z2262" t="str">
        <f>"Q"&amp;ROUNDUP(MONTH(salestable[[#This Row],[Order Date]])/3,0)</f>
        <v>Q4</v>
      </c>
      <c r="AA2262" t="str">
        <f>TEXT(salestable[[#This Row],[Order Date]], "ddd")</f>
        <v>Sun</v>
      </c>
    </row>
    <row r="2263" spans="1:27"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s="3">
        <v>1</v>
      </c>
      <c r="T2263" s="4">
        <v>0</v>
      </c>
      <c r="U2263" s="3">
        <v>24.936</v>
      </c>
      <c r="V2263" s="2">
        <f>salestable[[#This Row],[Sales]] * (1 - salestable[[#This Row],[Discount]])</f>
        <v>166.24</v>
      </c>
      <c r="W2263" s="2">
        <f>salestable[[#This Row],[Sales]] * salestable[[#This Row],[Discount]]</f>
        <v>0</v>
      </c>
      <c r="X2263">
        <f>YEAR(salestable[[#This Row],[Order Date]])</f>
        <v>2015</v>
      </c>
      <c r="Y2263" t="str">
        <f>TEXT(salestable[[#This Row],[Order Date]],"MMMM")</f>
        <v>December</v>
      </c>
      <c r="Z2263" t="str">
        <f>"Q"&amp;ROUNDUP(MONTH(salestable[[#This Row],[Order Date]])/3,0)</f>
        <v>Q4</v>
      </c>
      <c r="AA2263" t="str">
        <f>TEXT(salestable[[#This Row],[Order Date]], "ddd")</f>
        <v>Fri</v>
      </c>
    </row>
    <row r="2264" spans="1:27"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s="3">
        <v>3</v>
      </c>
      <c r="T2264" s="4">
        <v>0</v>
      </c>
      <c r="U2264" s="3">
        <v>79.193399999999997</v>
      </c>
      <c r="V2264" s="2">
        <f>salestable[[#This Row],[Sales]] * (1 - salestable[[#This Row],[Discount]])</f>
        <v>359.97</v>
      </c>
      <c r="W2264" s="2">
        <f>salestable[[#This Row],[Sales]] * salestable[[#This Row],[Discount]]</f>
        <v>0</v>
      </c>
      <c r="X2264">
        <f>YEAR(salestable[[#This Row],[Order Date]])</f>
        <v>2017</v>
      </c>
      <c r="Y2264" t="str">
        <f>TEXT(salestable[[#This Row],[Order Date]],"MMMM")</f>
        <v>February</v>
      </c>
      <c r="Z2264" t="str">
        <f>"Q"&amp;ROUNDUP(MONTH(salestable[[#This Row],[Order Date]])/3,0)</f>
        <v>Q1</v>
      </c>
      <c r="AA2264" t="str">
        <f>TEXT(salestable[[#This Row],[Order Date]], "ddd")</f>
        <v>Mon</v>
      </c>
    </row>
    <row r="2265" spans="1:27"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s="3">
        <v>2</v>
      </c>
      <c r="T2265" s="4">
        <v>0</v>
      </c>
      <c r="U2265" s="3">
        <v>114.9954</v>
      </c>
      <c r="V2265" s="2">
        <f>salestable[[#This Row],[Sales]] * (1 - salestable[[#This Row],[Discount]])</f>
        <v>499.98</v>
      </c>
      <c r="W2265" s="2">
        <f>salestable[[#This Row],[Sales]] * salestable[[#This Row],[Discount]]</f>
        <v>0</v>
      </c>
      <c r="X2265">
        <f>YEAR(salestable[[#This Row],[Order Date]])</f>
        <v>2016</v>
      </c>
      <c r="Y2265" t="str">
        <f>TEXT(salestable[[#This Row],[Order Date]],"MMMM")</f>
        <v>November</v>
      </c>
      <c r="Z2265" t="str">
        <f>"Q"&amp;ROUNDUP(MONTH(salestable[[#This Row],[Order Date]])/3,0)</f>
        <v>Q4</v>
      </c>
      <c r="AA2265" t="str">
        <f>TEXT(salestable[[#This Row],[Order Date]], "ddd")</f>
        <v>Mon</v>
      </c>
    </row>
    <row r="2266" spans="1:27"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s="3">
        <v>1</v>
      </c>
      <c r="T2266" s="4">
        <v>0</v>
      </c>
      <c r="U2266" s="3">
        <v>2.3759999999999999</v>
      </c>
      <c r="V2266" s="2">
        <f>salestable[[#This Row],[Sales]] * (1 - salestable[[#This Row],[Discount]])</f>
        <v>5.28</v>
      </c>
      <c r="W2266" s="2">
        <f>salestable[[#This Row],[Sales]] * salestable[[#This Row],[Discount]]</f>
        <v>0</v>
      </c>
      <c r="X2266">
        <f>YEAR(salestable[[#This Row],[Order Date]])</f>
        <v>2016</v>
      </c>
      <c r="Y2266" t="str">
        <f>TEXT(salestable[[#This Row],[Order Date]],"MMMM")</f>
        <v>November</v>
      </c>
      <c r="Z2266" t="str">
        <f>"Q"&amp;ROUNDUP(MONTH(salestable[[#This Row],[Order Date]])/3,0)</f>
        <v>Q4</v>
      </c>
      <c r="AA2266" t="str">
        <f>TEXT(salestable[[#This Row],[Order Date]], "ddd")</f>
        <v>Mon</v>
      </c>
    </row>
    <row r="2267" spans="1:27"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s="3">
        <v>2</v>
      </c>
      <c r="T2267" s="4">
        <v>0</v>
      </c>
      <c r="U2267" s="3">
        <v>3.8822000000000001</v>
      </c>
      <c r="V2267" s="2">
        <f>salestable[[#This Row],[Sales]] * (1 - salestable[[#This Row],[Discount]])</f>
        <v>8.26</v>
      </c>
      <c r="W2267" s="2">
        <f>salestable[[#This Row],[Sales]] * salestable[[#This Row],[Discount]]</f>
        <v>0</v>
      </c>
      <c r="X2267">
        <f>YEAR(salestable[[#This Row],[Order Date]])</f>
        <v>2016</v>
      </c>
      <c r="Y2267" t="str">
        <f>TEXT(salestable[[#This Row],[Order Date]],"MMMM")</f>
        <v>November</v>
      </c>
      <c r="Z2267" t="str">
        <f>"Q"&amp;ROUNDUP(MONTH(salestable[[#This Row],[Order Date]])/3,0)</f>
        <v>Q4</v>
      </c>
      <c r="AA2267" t="str">
        <f>TEXT(salestable[[#This Row],[Order Date]], "ddd")</f>
        <v>Mon</v>
      </c>
    </row>
    <row r="2268" spans="1:27"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s="3">
        <v>2</v>
      </c>
      <c r="T2268" s="4">
        <v>0.2</v>
      </c>
      <c r="U2268" s="3">
        <v>2.6892</v>
      </c>
      <c r="V2268" s="2">
        <f>salestable[[#This Row],[Sales]] * (1 - salestable[[#This Row],[Discount]])</f>
        <v>6.3744000000000005</v>
      </c>
      <c r="W2268" s="2">
        <f>salestable[[#This Row],[Sales]] * salestable[[#This Row],[Discount]]</f>
        <v>1.5936000000000001</v>
      </c>
      <c r="X2268">
        <f>YEAR(salestable[[#This Row],[Order Date]])</f>
        <v>2017</v>
      </c>
      <c r="Y2268" t="str">
        <f>TEXT(salestable[[#This Row],[Order Date]],"MMMM")</f>
        <v>October</v>
      </c>
      <c r="Z2268" t="str">
        <f>"Q"&amp;ROUNDUP(MONTH(salestable[[#This Row],[Order Date]])/3,0)</f>
        <v>Q4</v>
      </c>
      <c r="AA2268" t="str">
        <f>TEXT(salestable[[#This Row],[Order Date]], "ddd")</f>
        <v>Thu</v>
      </c>
    </row>
    <row r="2269" spans="1:27"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s="3">
        <v>2</v>
      </c>
      <c r="T2269" s="4">
        <v>0</v>
      </c>
      <c r="U2269" s="3">
        <v>6.3503999999999996</v>
      </c>
      <c r="V2269" s="2">
        <f>salestable[[#This Row],[Sales]] * (1 - salestable[[#This Row],[Discount]])</f>
        <v>12.96</v>
      </c>
      <c r="W2269" s="2">
        <f>salestable[[#This Row],[Sales]] * salestable[[#This Row],[Discount]]</f>
        <v>0</v>
      </c>
      <c r="X2269">
        <f>YEAR(salestable[[#This Row],[Order Date]])</f>
        <v>2017</v>
      </c>
      <c r="Y2269" t="str">
        <f>TEXT(salestable[[#This Row],[Order Date]],"MMMM")</f>
        <v>September</v>
      </c>
      <c r="Z2269" t="str">
        <f>"Q"&amp;ROUNDUP(MONTH(salestable[[#This Row],[Order Date]])/3,0)</f>
        <v>Q3</v>
      </c>
      <c r="AA2269" t="str">
        <f>TEXT(salestable[[#This Row],[Order Date]], "ddd")</f>
        <v>Sun</v>
      </c>
    </row>
    <row r="2270" spans="1:27"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s="3">
        <v>1</v>
      </c>
      <c r="T2270" s="4">
        <v>0</v>
      </c>
      <c r="U2270" s="3">
        <v>3.1103999999999998</v>
      </c>
      <c r="V2270" s="2">
        <f>salestable[[#This Row],[Sales]] * (1 - salestable[[#This Row],[Discount]])</f>
        <v>6.48</v>
      </c>
      <c r="W2270" s="2">
        <f>salestable[[#This Row],[Sales]] * salestable[[#This Row],[Discount]]</f>
        <v>0</v>
      </c>
      <c r="X2270">
        <f>YEAR(salestable[[#This Row],[Order Date]])</f>
        <v>2017</v>
      </c>
      <c r="Y2270" t="str">
        <f>TEXT(salestable[[#This Row],[Order Date]],"MMMM")</f>
        <v>December</v>
      </c>
      <c r="Z2270" t="str">
        <f>"Q"&amp;ROUNDUP(MONTH(salestable[[#This Row],[Order Date]])/3,0)</f>
        <v>Q4</v>
      </c>
      <c r="AA2270" t="str">
        <f>TEXT(salestable[[#This Row],[Order Date]], "ddd")</f>
        <v>Wed</v>
      </c>
    </row>
    <row r="2271" spans="1:27"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s="3">
        <v>1</v>
      </c>
      <c r="T2271" s="4">
        <v>0.2</v>
      </c>
      <c r="U2271" s="3">
        <v>2.3571</v>
      </c>
      <c r="V2271" s="2">
        <f>salestable[[#This Row],[Sales]] * (1 - salestable[[#This Row],[Discount]])</f>
        <v>5.5872000000000002</v>
      </c>
      <c r="W2271" s="2">
        <f>salestable[[#This Row],[Sales]] * salestable[[#This Row],[Discount]]</f>
        <v>1.3968</v>
      </c>
      <c r="X2271">
        <f>YEAR(salestable[[#This Row],[Order Date]])</f>
        <v>2017</v>
      </c>
      <c r="Y2271" t="str">
        <f>TEXT(salestable[[#This Row],[Order Date]],"MMMM")</f>
        <v>December</v>
      </c>
      <c r="Z2271" t="str">
        <f>"Q"&amp;ROUNDUP(MONTH(salestable[[#This Row],[Order Date]])/3,0)</f>
        <v>Q4</v>
      </c>
      <c r="AA2271" t="str">
        <f>TEXT(salestable[[#This Row],[Order Date]], "ddd")</f>
        <v>Wed</v>
      </c>
    </row>
    <row r="2272" spans="1:27"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s="3">
        <v>5</v>
      </c>
      <c r="T2272" s="4">
        <v>0.2</v>
      </c>
      <c r="U2272" s="3">
        <v>4.1965000000000003</v>
      </c>
      <c r="V2272" s="2">
        <f>salestable[[#This Row],[Sales]] * (1 - salestable[[#This Row],[Discount]])</f>
        <v>38.368000000000002</v>
      </c>
      <c r="W2272" s="2">
        <f>salestable[[#This Row],[Sales]] * salestable[[#This Row],[Discount]]</f>
        <v>9.5920000000000005</v>
      </c>
      <c r="X2272">
        <f>YEAR(salestable[[#This Row],[Order Date]])</f>
        <v>2017</v>
      </c>
      <c r="Y2272" t="str">
        <f>TEXT(salestable[[#This Row],[Order Date]],"MMMM")</f>
        <v>December</v>
      </c>
      <c r="Z2272" t="str">
        <f>"Q"&amp;ROUNDUP(MONTH(salestable[[#This Row],[Order Date]])/3,0)</f>
        <v>Q4</v>
      </c>
      <c r="AA2272" t="str">
        <f>TEXT(salestable[[#This Row],[Order Date]], "ddd")</f>
        <v>Sat</v>
      </c>
    </row>
    <row r="2273" spans="1:27"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s="3">
        <v>6</v>
      </c>
      <c r="T2273" s="4">
        <v>0</v>
      </c>
      <c r="U2273" s="3">
        <v>47.937600000000003</v>
      </c>
      <c r="V2273" s="2">
        <f>salestable[[#This Row],[Sales]] * (1 - salestable[[#This Row],[Discount]])</f>
        <v>199.74</v>
      </c>
      <c r="W2273" s="2">
        <f>salestable[[#This Row],[Sales]] * salestable[[#This Row],[Discount]]</f>
        <v>0</v>
      </c>
      <c r="X2273">
        <f>YEAR(salestable[[#This Row],[Order Date]])</f>
        <v>2015</v>
      </c>
      <c r="Y2273" t="str">
        <f>TEXT(salestable[[#This Row],[Order Date]],"MMMM")</f>
        <v>September</v>
      </c>
      <c r="Z2273" t="str">
        <f>"Q"&amp;ROUNDUP(MONTH(salestable[[#This Row],[Order Date]])/3,0)</f>
        <v>Q3</v>
      </c>
      <c r="AA2273" t="str">
        <f>TEXT(salestable[[#This Row],[Order Date]], "ddd")</f>
        <v>Mon</v>
      </c>
    </row>
    <row r="2274" spans="1:27"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s="3">
        <v>7</v>
      </c>
      <c r="T2274" s="4">
        <v>0</v>
      </c>
      <c r="U2274" s="3">
        <v>95.757199999999997</v>
      </c>
      <c r="V2274" s="2">
        <f>salestable[[#This Row],[Sales]] * (1 - salestable[[#This Row],[Discount]])</f>
        <v>435.26</v>
      </c>
      <c r="W2274" s="2">
        <f>salestable[[#This Row],[Sales]] * salestable[[#This Row],[Discount]]</f>
        <v>0</v>
      </c>
      <c r="X2274">
        <f>YEAR(salestable[[#This Row],[Order Date]])</f>
        <v>2015</v>
      </c>
      <c r="Y2274" t="str">
        <f>TEXT(salestable[[#This Row],[Order Date]],"MMMM")</f>
        <v>March</v>
      </c>
      <c r="Z2274" t="str">
        <f>"Q"&amp;ROUNDUP(MONTH(salestable[[#This Row],[Order Date]])/3,0)</f>
        <v>Q1</v>
      </c>
      <c r="AA2274" t="str">
        <f>TEXT(salestable[[#This Row],[Order Date]], "ddd")</f>
        <v>Fri</v>
      </c>
    </row>
    <row r="2275" spans="1:27"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s="3">
        <v>2</v>
      </c>
      <c r="T2275" s="4">
        <v>0.2</v>
      </c>
      <c r="U2275" s="3">
        <v>377.99459999999999</v>
      </c>
      <c r="V2275" s="2">
        <f>salestable[[#This Row],[Sales]] * (1 - salestable[[#This Row],[Discount]])</f>
        <v>895.98720000000003</v>
      </c>
      <c r="W2275" s="2">
        <f>salestable[[#This Row],[Sales]] * salestable[[#This Row],[Discount]]</f>
        <v>223.99680000000001</v>
      </c>
      <c r="X2275">
        <f>YEAR(salestable[[#This Row],[Order Date]])</f>
        <v>2015</v>
      </c>
      <c r="Y2275" t="str">
        <f>TEXT(salestable[[#This Row],[Order Date]],"MMMM")</f>
        <v>March</v>
      </c>
      <c r="Z2275" t="str">
        <f>"Q"&amp;ROUNDUP(MONTH(salestable[[#This Row],[Order Date]])/3,0)</f>
        <v>Q1</v>
      </c>
      <c r="AA2275" t="str">
        <f>TEXT(salestable[[#This Row],[Order Date]], "ddd")</f>
        <v>Fri</v>
      </c>
    </row>
    <row r="2276" spans="1:27"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s="3">
        <v>1</v>
      </c>
      <c r="T2276" s="4">
        <v>0.2</v>
      </c>
      <c r="U2276" s="3">
        <v>3.5857999999999999</v>
      </c>
      <c r="V2276" s="2">
        <f>salestable[[#This Row],[Sales]] * (1 - salestable[[#This Row],[Discount]])</f>
        <v>114.7456</v>
      </c>
      <c r="W2276" s="2">
        <f>salestable[[#This Row],[Sales]] * salestable[[#This Row],[Discount]]</f>
        <v>28.686399999999999</v>
      </c>
      <c r="X2276">
        <f>YEAR(salestable[[#This Row],[Order Date]])</f>
        <v>2014</v>
      </c>
      <c r="Y2276" t="str">
        <f>TEXT(salestable[[#This Row],[Order Date]],"MMMM")</f>
        <v>October</v>
      </c>
      <c r="Z2276" t="str">
        <f>"Q"&amp;ROUNDUP(MONTH(salestable[[#This Row],[Order Date]])/3,0)</f>
        <v>Q4</v>
      </c>
      <c r="AA2276" t="str">
        <f>TEXT(salestable[[#This Row],[Order Date]], "ddd")</f>
        <v>Fri</v>
      </c>
    </row>
    <row r="2277" spans="1:27"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s="3">
        <v>3</v>
      </c>
      <c r="T2277" s="4">
        <v>0.2</v>
      </c>
      <c r="U2277" s="3">
        <v>13.7646</v>
      </c>
      <c r="V2277" s="2">
        <f>salestable[[#This Row],[Sales]] * (1 - salestable[[#This Row],[Discount]])</f>
        <v>97.881600000000006</v>
      </c>
      <c r="W2277" s="2">
        <f>salestable[[#This Row],[Sales]] * salestable[[#This Row],[Discount]]</f>
        <v>24.470400000000001</v>
      </c>
      <c r="X2277">
        <f>YEAR(salestable[[#This Row],[Order Date]])</f>
        <v>2014</v>
      </c>
      <c r="Y2277" t="str">
        <f>TEXT(salestable[[#This Row],[Order Date]],"MMMM")</f>
        <v>October</v>
      </c>
      <c r="Z2277" t="str">
        <f>"Q"&amp;ROUNDUP(MONTH(salestable[[#This Row],[Order Date]])/3,0)</f>
        <v>Q4</v>
      </c>
      <c r="AA2277" t="str">
        <f>TEXT(salestable[[#This Row],[Order Date]], "ddd")</f>
        <v>Fri</v>
      </c>
    </row>
    <row r="2278" spans="1:27"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s="3">
        <v>5</v>
      </c>
      <c r="T2278" s="4">
        <v>0</v>
      </c>
      <c r="U2278" s="3">
        <v>0</v>
      </c>
      <c r="V2278" s="2">
        <f>salestable[[#This Row],[Sales]] * (1 - salestable[[#This Row],[Discount]])</f>
        <v>306.2</v>
      </c>
      <c r="W2278" s="2">
        <f>salestable[[#This Row],[Sales]] * salestable[[#This Row],[Discount]]</f>
        <v>0</v>
      </c>
      <c r="X2278">
        <f>YEAR(salestable[[#This Row],[Order Date]])</f>
        <v>2014</v>
      </c>
      <c r="Y2278" t="str">
        <f>TEXT(salestable[[#This Row],[Order Date]],"MMMM")</f>
        <v>June</v>
      </c>
      <c r="Z2278" t="str">
        <f>"Q"&amp;ROUNDUP(MONTH(salestable[[#This Row],[Order Date]])/3,0)</f>
        <v>Q2</v>
      </c>
      <c r="AA2278" t="str">
        <f>TEXT(salestable[[#This Row],[Order Date]], "ddd")</f>
        <v>Fri</v>
      </c>
    </row>
    <row r="2279" spans="1:27"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s="3">
        <v>1</v>
      </c>
      <c r="T2279" s="4">
        <v>0</v>
      </c>
      <c r="U2279" s="3">
        <v>22.354800000000001</v>
      </c>
      <c r="V2279" s="2">
        <f>salestable[[#This Row],[Sales]] * (1 - salestable[[#This Row],[Discount]])</f>
        <v>85.98</v>
      </c>
      <c r="W2279" s="2">
        <f>salestable[[#This Row],[Sales]] * salestable[[#This Row],[Discount]]</f>
        <v>0</v>
      </c>
      <c r="X2279">
        <f>YEAR(salestable[[#This Row],[Order Date]])</f>
        <v>2014</v>
      </c>
      <c r="Y2279" t="str">
        <f>TEXT(salestable[[#This Row],[Order Date]],"MMMM")</f>
        <v>June</v>
      </c>
      <c r="Z2279" t="str">
        <f>"Q"&amp;ROUNDUP(MONTH(salestable[[#This Row],[Order Date]])/3,0)</f>
        <v>Q2</v>
      </c>
      <c r="AA2279" t="str">
        <f>TEXT(salestable[[#This Row],[Order Date]], "ddd")</f>
        <v>Fri</v>
      </c>
    </row>
    <row r="2280" spans="1:27"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s="3">
        <v>4</v>
      </c>
      <c r="T2280" s="4">
        <v>0</v>
      </c>
      <c r="U2280" s="3">
        <v>53.750399999999999</v>
      </c>
      <c r="V2280" s="2">
        <f>salestable[[#This Row],[Sales]] * (1 - salestable[[#This Row],[Discount]])</f>
        <v>223.96</v>
      </c>
      <c r="W2280" s="2">
        <f>salestable[[#This Row],[Sales]] * salestable[[#This Row],[Discount]]</f>
        <v>0</v>
      </c>
      <c r="X2280">
        <f>YEAR(salestable[[#This Row],[Order Date]])</f>
        <v>2014</v>
      </c>
      <c r="Y2280" t="str">
        <f>TEXT(salestable[[#This Row],[Order Date]],"MMMM")</f>
        <v>June</v>
      </c>
      <c r="Z2280" t="str">
        <f>"Q"&amp;ROUNDUP(MONTH(salestable[[#This Row],[Order Date]])/3,0)</f>
        <v>Q2</v>
      </c>
      <c r="AA2280" t="str">
        <f>TEXT(salestable[[#This Row],[Order Date]], "ddd")</f>
        <v>Fri</v>
      </c>
    </row>
    <row r="2281" spans="1:27"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s="3">
        <v>2</v>
      </c>
      <c r="T2281" s="4">
        <v>0.2</v>
      </c>
      <c r="U2281" s="3">
        <v>-6.0979999999999999</v>
      </c>
      <c r="V2281" s="2">
        <f>salestable[[#This Row],[Sales]] * (1 - salestable[[#This Row],[Discount]])</f>
        <v>78.054400000000001</v>
      </c>
      <c r="W2281" s="2">
        <f>salestable[[#This Row],[Sales]] * salestable[[#This Row],[Discount]]</f>
        <v>19.5136</v>
      </c>
      <c r="X2281">
        <f>YEAR(salestable[[#This Row],[Order Date]])</f>
        <v>2017</v>
      </c>
      <c r="Y2281" t="str">
        <f>TEXT(salestable[[#This Row],[Order Date]],"MMMM")</f>
        <v>October</v>
      </c>
      <c r="Z2281" t="str">
        <f>"Q"&amp;ROUNDUP(MONTH(salestable[[#This Row],[Order Date]])/3,0)</f>
        <v>Q4</v>
      </c>
      <c r="AA2281" t="str">
        <f>TEXT(salestable[[#This Row],[Order Date]], "ddd")</f>
        <v>Mon</v>
      </c>
    </row>
    <row r="2282" spans="1:27"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s="3">
        <v>8</v>
      </c>
      <c r="T2282" s="4">
        <v>0.2</v>
      </c>
      <c r="U2282" s="3">
        <v>-23.0352</v>
      </c>
      <c r="V2282" s="2">
        <f>salestable[[#This Row],[Sales]] * (1 - salestable[[#This Row],[Discount]])</f>
        <v>491.41760000000005</v>
      </c>
      <c r="W2282" s="2">
        <f>salestable[[#This Row],[Sales]] * salestable[[#This Row],[Discount]]</f>
        <v>122.85440000000001</v>
      </c>
      <c r="X2282">
        <f>YEAR(salestable[[#This Row],[Order Date]])</f>
        <v>2017</v>
      </c>
      <c r="Y2282" t="str">
        <f>TEXT(salestable[[#This Row],[Order Date]],"MMMM")</f>
        <v>October</v>
      </c>
      <c r="Z2282" t="str">
        <f>"Q"&amp;ROUNDUP(MONTH(salestable[[#This Row],[Order Date]])/3,0)</f>
        <v>Q4</v>
      </c>
      <c r="AA2282" t="str">
        <f>TEXT(salestable[[#This Row],[Order Date]], "ddd")</f>
        <v>Mon</v>
      </c>
    </row>
    <row r="2283" spans="1:27"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s="3">
        <v>2</v>
      </c>
      <c r="T2283" s="4">
        <v>0</v>
      </c>
      <c r="U2283" s="3">
        <v>37.996200000000002</v>
      </c>
      <c r="V2283" s="2">
        <f>salestable[[#This Row],[Sales]] * (1 - salestable[[#This Row],[Discount]])</f>
        <v>199.98</v>
      </c>
      <c r="W2283" s="2">
        <f>salestable[[#This Row],[Sales]] * salestable[[#This Row],[Discount]]</f>
        <v>0</v>
      </c>
      <c r="X2283">
        <f>YEAR(salestable[[#This Row],[Order Date]])</f>
        <v>2017</v>
      </c>
      <c r="Y2283" t="str">
        <f>TEXT(salestable[[#This Row],[Order Date]],"MMMM")</f>
        <v>October</v>
      </c>
      <c r="Z2283" t="str">
        <f>"Q"&amp;ROUNDUP(MONTH(salestable[[#This Row],[Order Date]])/3,0)</f>
        <v>Q4</v>
      </c>
      <c r="AA2283" t="str">
        <f>TEXT(salestable[[#This Row],[Order Date]], "ddd")</f>
        <v>Mon</v>
      </c>
    </row>
    <row r="2284" spans="1:27"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s="3">
        <v>7</v>
      </c>
      <c r="T2284" s="4">
        <v>0</v>
      </c>
      <c r="U2284" s="3">
        <v>22.153600000000001</v>
      </c>
      <c r="V2284" s="2">
        <f>salestable[[#This Row],[Sales]] * (1 - salestable[[#This Row],[Discount]])</f>
        <v>48.16</v>
      </c>
      <c r="W2284" s="2">
        <f>salestable[[#This Row],[Sales]] * salestable[[#This Row],[Discount]]</f>
        <v>0</v>
      </c>
      <c r="X2284">
        <f>YEAR(salestable[[#This Row],[Order Date]])</f>
        <v>2016</v>
      </c>
      <c r="Y2284" t="str">
        <f>TEXT(salestable[[#This Row],[Order Date]],"MMMM")</f>
        <v>September</v>
      </c>
      <c r="Z2284" t="str">
        <f>"Q"&amp;ROUNDUP(MONTH(salestable[[#This Row],[Order Date]])/3,0)</f>
        <v>Q3</v>
      </c>
      <c r="AA2284" t="str">
        <f>TEXT(salestable[[#This Row],[Order Date]], "ddd")</f>
        <v>Sat</v>
      </c>
    </row>
    <row r="2285" spans="1:27"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s="3">
        <v>2</v>
      </c>
      <c r="T2285" s="4">
        <v>0</v>
      </c>
      <c r="U2285" s="3">
        <v>6.6976000000000004</v>
      </c>
      <c r="V2285" s="2">
        <f>salestable[[#This Row],[Sales]] * (1 - salestable[[#This Row],[Discount]])</f>
        <v>23.92</v>
      </c>
      <c r="W2285" s="2">
        <f>salestable[[#This Row],[Sales]] * salestable[[#This Row],[Discount]]</f>
        <v>0</v>
      </c>
      <c r="X2285">
        <f>YEAR(salestable[[#This Row],[Order Date]])</f>
        <v>2015</v>
      </c>
      <c r="Y2285" t="str">
        <f>TEXT(salestable[[#This Row],[Order Date]],"MMMM")</f>
        <v>March</v>
      </c>
      <c r="Z2285" t="str">
        <f>"Q"&amp;ROUNDUP(MONTH(salestable[[#This Row],[Order Date]])/3,0)</f>
        <v>Q1</v>
      </c>
      <c r="AA2285" t="str">
        <f>TEXT(salestable[[#This Row],[Order Date]], "ddd")</f>
        <v>Thu</v>
      </c>
    </row>
    <row r="2286" spans="1:27"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s="3">
        <v>7</v>
      </c>
      <c r="T2286" s="4">
        <v>0</v>
      </c>
      <c r="U2286" s="3">
        <v>16.386299999999999</v>
      </c>
      <c r="V2286" s="2">
        <f>salestable[[#This Row],[Sales]] * (1 - salestable[[#This Row],[Discount]])</f>
        <v>60.69</v>
      </c>
      <c r="W2286" s="2">
        <f>salestable[[#This Row],[Sales]] * salestable[[#This Row],[Discount]]</f>
        <v>0</v>
      </c>
      <c r="X2286">
        <f>YEAR(salestable[[#This Row],[Order Date]])</f>
        <v>2015</v>
      </c>
      <c r="Y2286" t="str">
        <f>TEXT(salestable[[#This Row],[Order Date]],"MMMM")</f>
        <v>March</v>
      </c>
      <c r="Z2286" t="str">
        <f>"Q"&amp;ROUNDUP(MONTH(salestable[[#This Row],[Order Date]])/3,0)</f>
        <v>Q1</v>
      </c>
      <c r="AA2286" t="str">
        <f>TEXT(salestable[[#This Row],[Order Date]], "ddd")</f>
        <v>Thu</v>
      </c>
    </row>
    <row r="2287" spans="1:27"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s="3">
        <v>3</v>
      </c>
      <c r="T2287" s="4">
        <v>0.2</v>
      </c>
      <c r="U2287" s="3">
        <v>5.2026000000000003</v>
      </c>
      <c r="V2287" s="2">
        <f>salestable[[#This Row],[Sales]] * (1 - salestable[[#This Row],[Discount]])</f>
        <v>11.4816</v>
      </c>
      <c r="W2287" s="2">
        <f>salestable[[#This Row],[Sales]] * salestable[[#This Row],[Discount]]</f>
        <v>2.8704000000000001</v>
      </c>
      <c r="X2287">
        <f>YEAR(salestable[[#This Row],[Order Date]])</f>
        <v>2016</v>
      </c>
      <c r="Y2287" t="str">
        <f>TEXT(salestable[[#This Row],[Order Date]],"MMMM")</f>
        <v>May</v>
      </c>
      <c r="Z2287" t="str">
        <f>"Q"&amp;ROUNDUP(MONTH(salestable[[#This Row],[Order Date]])/3,0)</f>
        <v>Q2</v>
      </c>
      <c r="AA2287" t="str">
        <f>TEXT(salestable[[#This Row],[Order Date]], "ddd")</f>
        <v>Thu</v>
      </c>
    </row>
    <row r="2288" spans="1:27"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s="3">
        <v>2</v>
      </c>
      <c r="T2288" s="4">
        <v>0</v>
      </c>
      <c r="U2288" s="3">
        <v>12.263999999999999</v>
      </c>
      <c r="V2288" s="2">
        <f>salestable[[#This Row],[Sales]] * (1 - salestable[[#This Row],[Discount]])</f>
        <v>35.04</v>
      </c>
      <c r="W2288" s="2">
        <f>salestable[[#This Row],[Sales]] * salestable[[#This Row],[Discount]]</f>
        <v>0</v>
      </c>
      <c r="X2288">
        <f>YEAR(salestable[[#This Row],[Order Date]])</f>
        <v>2017</v>
      </c>
      <c r="Y2288" t="str">
        <f>TEXT(salestable[[#This Row],[Order Date]],"MMMM")</f>
        <v>November</v>
      </c>
      <c r="Z2288" t="str">
        <f>"Q"&amp;ROUNDUP(MONTH(salestable[[#This Row],[Order Date]])/3,0)</f>
        <v>Q4</v>
      </c>
      <c r="AA2288" t="str">
        <f>TEXT(salestable[[#This Row],[Order Date]], "ddd")</f>
        <v>Fri</v>
      </c>
    </row>
    <row r="2289" spans="1:27"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s="3">
        <v>5</v>
      </c>
      <c r="T2289" s="4">
        <v>0.2</v>
      </c>
      <c r="U2289" s="3">
        <v>1.3109999999999999</v>
      </c>
      <c r="V2289" s="2">
        <f>salestable[[#This Row],[Sales]] * (1 - salestable[[#This Row],[Discount]])</f>
        <v>13.984000000000002</v>
      </c>
      <c r="W2289" s="2">
        <f>salestable[[#This Row],[Sales]] * salestable[[#This Row],[Discount]]</f>
        <v>3.4960000000000004</v>
      </c>
      <c r="X2289">
        <f>YEAR(salestable[[#This Row],[Order Date]])</f>
        <v>2017</v>
      </c>
      <c r="Y2289" t="str">
        <f>TEXT(salestable[[#This Row],[Order Date]],"MMMM")</f>
        <v>June</v>
      </c>
      <c r="Z2289" t="str">
        <f>"Q"&amp;ROUNDUP(MONTH(salestable[[#This Row],[Order Date]])/3,0)</f>
        <v>Q2</v>
      </c>
      <c r="AA2289" t="str">
        <f>TEXT(salestable[[#This Row],[Order Date]], "ddd")</f>
        <v>Thu</v>
      </c>
    </row>
    <row r="2290" spans="1:27"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s="3">
        <v>5</v>
      </c>
      <c r="T2290" s="4">
        <v>0</v>
      </c>
      <c r="U2290" s="3">
        <v>4.7560000000000002</v>
      </c>
      <c r="V2290" s="2">
        <f>salestable[[#This Row],[Sales]] * (1 - salestable[[#This Row],[Discount]])</f>
        <v>16.399999999999999</v>
      </c>
      <c r="W2290" s="2">
        <f>salestable[[#This Row],[Sales]] * salestable[[#This Row],[Discount]]</f>
        <v>0</v>
      </c>
      <c r="X2290">
        <f>YEAR(salestable[[#This Row],[Order Date]])</f>
        <v>2017</v>
      </c>
      <c r="Y2290" t="str">
        <f>TEXT(salestable[[#This Row],[Order Date]],"MMMM")</f>
        <v>June</v>
      </c>
      <c r="Z2290" t="str">
        <f>"Q"&amp;ROUNDUP(MONTH(salestable[[#This Row],[Order Date]])/3,0)</f>
        <v>Q2</v>
      </c>
      <c r="AA2290" t="str">
        <f>TEXT(salestable[[#This Row],[Order Date]], "ddd")</f>
        <v>Sat</v>
      </c>
    </row>
    <row r="2291" spans="1:27"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s="3">
        <v>2</v>
      </c>
      <c r="T2291" s="4">
        <v>0</v>
      </c>
      <c r="U2291" s="3">
        <v>80.368200000000002</v>
      </c>
      <c r="V2291" s="2">
        <f>salestable[[#This Row],[Sales]] * (1 - salestable[[#This Row],[Discount]])</f>
        <v>892.98</v>
      </c>
      <c r="W2291" s="2">
        <f>salestable[[#This Row],[Sales]] * salestable[[#This Row],[Discount]]</f>
        <v>0</v>
      </c>
      <c r="X2291">
        <f>YEAR(salestable[[#This Row],[Order Date]])</f>
        <v>2017</v>
      </c>
      <c r="Y2291" t="str">
        <f>TEXT(salestable[[#This Row],[Order Date]],"MMMM")</f>
        <v>January</v>
      </c>
      <c r="Z2291" t="str">
        <f>"Q"&amp;ROUNDUP(MONTH(salestable[[#This Row],[Order Date]])/3,0)</f>
        <v>Q1</v>
      </c>
      <c r="AA2291" t="str">
        <f>TEXT(salestable[[#This Row],[Order Date]], "ddd")</f>
        <v>Sun</v>
      </c>
    </row>
    <row r="2292" spans="1:27"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s="3">
        <v>3</v>
      </c>
      <c r="T2292" s="4">
        <v>0</v>
      </c>
      <c r="U2292" s="3">
        <v>77.751900000000006</v>
      </c>
      <c r="V2292" s="2">
        <f>salestable[[#This Row],[Sales]] * (1 - salestable[[#This Row],[Discount]])</f>
        <v>287.97000000000003</v>
      </c>
      <c r="W2292" s="2">
        <f>salestable[[#This Row],[Sales]] * salestable[[#This Row],[Discount]]</f>
        <v>0</v>
      </c>
      <c r="X2292">
        <f>YEAR(salestable[[#This Row],[Order Date]])</f>
        <v>2015</v>
      </c>
      <c r="Y2292" t="str">
        <f>TEXT(salestable[[#This Row],[Order Date]],"MMMM")</f>
        <v>April</v>
      </c>
      <c r="Z2292" t="str">
        <f>"Q"&amp;ROUNDUP(MONTH(salestable[[#This Row],[Order Date]])/3,0)</f>
        <v>Q2</v>
      </c>
      <c r="AA2292" t="str">
        <f>TEXT(salestable[[#This Row],[Order Date]], "ddd")</f>
        <v>Mon</v>
      </c>
    </row>
    <row r="2293" spans="1:27"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s="3">
        <v>6</v>
      </c>
      <c r="T2293" s="4">
        <v>0</v>
      </c>
      <c r="U2293" s="3">
        <v>297.69</v>
      </c>
      <c r="V2293" s="2">
        <f>salestable[[#This Row],[Sales]] * (1 - salestable[[#This Row],[Discount]])</f>
        <v>595.38</v>
      </c>
      <c r="W2293" s="2">
        <f>salestable[[#This Row],[Sales]] * salestable[[#This Row],[Discount]]</f>
        <v>0</v>
      </c>
      <c r="X2293">
        <f>YEAR(salestable[[#This Row],[Order Date]])</f>
        <v>2015</v>
      </c>
      <c r="Y2293" t="str">
        <f>TEXT(salestable[[#This Row],[Order Date]],"MMMM")</f>
        <v>April</v>
      </c>
      <c r="Z2293" t="str">
        <f>"Q"&amp;ROUNDUP(MONTH(salestable[[#This Row],[Order Date]])/3,0)</f>
        <v>Q2</v>
      </c>
      <c r="AA2293" t="str">
        <f>TEXT(salestable[[#This Row],[Order Date]], "ddd")</f>
        <v>Mon</v>
      </c>
    </row>
    <row r="2294" spans="1:27"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s="3">
        <v>2</v>
      </c>
      <c r="T2294" s="4">
        <v>0</v>
      </c>
      <c r="U2294" s="3">
        <v>6.2207999999999997</v>
      </c>
      <c r="V2294" s="2">
        <f>salestable[[#This Row],[Sales]] * (1 - salestable[[#This Row],[Discount]])</f>
        <v>12.96</v>
      </c>
      <c r="W2294" s="2">
        <f>salestable[[#This Row],[Sales]] * salestable[[#This Row],[Discount]]</f>
        <v>0</v>
      </c>
      <c r="X2294">
        <f>YEAR(salestable[[#This Row],[Order Date]])</f>
        <v>2015</v>
      </c>
      <c r="Y2294" t="str">
        <f>TEXT(salestable[[#This Row],[Order Date]],"MMMM")</f>
        <v>April</v>
      </c>
      <c r="Z2294" t="str">
        <f>"Q"&amp;ROUNDUP(MONTH(salestable[[#This Row],[Order Date]])/3,0)</f>
        <v>Q2</v>
      </c>
      <c r="AA2294" t="str">
        <f>TEXT(salestable[[#This Row],[Order Date]], "ddd")</f>
        <v>Mon</v>
      </c>
    </row>
    <row r="2295" spans="1:27"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s="3">
        <v>1</v>
      </c>
      <c r="T2295" s="4">
        <v>0</v>
      </c>
      <c r="U2295" s="3">
        <v>1.3365</v>
      </c>
      <c r="V2295" s="2">
        <f>salestable[[#This Row],[Sales]] * (1 - salestable[[#This Row],[Discount]])</f>
        <v>4.95</v>
      </c>
      <c r="W2295" s="2">
        <f>salestable[[#This Row],[Sales]] * salestable[[#This Row],[Discount]]</f>
        <v>0</v>
      </c>
      <c r="X2295">
        <f>YEAR(salestable[[#This Row],[Order Date]])</f>
        <v>2015</v>
      </c>
      <c r="Y2295" t="str">
        <f>TEXT(salestable[[#This Row],[Order Date]],"MMMM")</f>
        <v>November</v>
      </c>
      <c r="Z2295" t="str">
        <f>"Q"&amp;ROUNDUP(MONTH(salestable[[#This Row],[Order Date]])/3,0)</f>
        <v>Q4</v>
      </c>
      <c r="AA2295" t="str">
        <f>TEXT(salestable[[#This Row],[Order Date]], "ddd")</f>
        <v>Sun</v>
      </c>
    </row>
    <row r="2296" spans="1:27"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s="3">
        <v>3</v>
      </c>
      <c r="T2296" s="4">
        <v>0</v>
      </c>
      <c r="U2296" s="3">
        <v>38.209499999999998</v>
      </c>
      <c r="V2296" s="2">
        <f>salestable[[#This Row],[Sales]] * (1 - salestable[[#This Row],[Discount]])</f>
        <v>181.95</v>
      </c>
      <c r="W2296" s="2">
        <f>salestable[[#This Row],[Sales]] * salestable[[#This Row],[Discount]]</f>
        <v>0</v>
      </c>
      <c r="X2296">
        <f>YEAR(salestable[[#This Row],[Order Date]])</f>
        <v>2017</v>
      </c>
      <c r="Y2296" t="str">
        <f>TEXT(salestable[[#This Row],[Order Date]],"MMMM")</f>
        <v>December</v>
      </c>
      <c r="Z2296" t="str">
        <f>"Q"&amp;ROUNDUP(MONTH(salestable[[#This Row],[Order Date]])/3,0)</f>
        <v>Q4</v>
      </c>
      <c r="AA2296" t="str">
        <f>TEXT(salestable[[#This Row],[Order Date]], "ddd")</f>
        <v>Sat</v>
      </c>
    </row>
    <row r="2297" spans="1:27"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s="3">
        <v>4</v>
      </c>
      <c r="T2297" s="4">
        <v>0</v>
      </c>
      <c r="U2297" s="3">
        <v>6.2191999999999998</v>
      </c>
      <c r="V2297" s="2">
        <f>salestable[[#This Row],[Sales]] * (1 - salestable[[#This Row],[Discount]])</f>
        <v>13.52</v>
      </c>
      <c r="W2297" s="2">
        <f>salestable[[#This Row],[Sales]] * salestable[[#This Row],[Discount]]</f>
        <v>0</v>
      </c>
      <c r="X2297">
        <f>YEAR(salestable[[#This Row],[Order Date]])</f>
        <v>2015</v>
      </c>
      <c r="Y2297" t="str">
        <f>TEXT(salestable[[#This Row],[Order Date]],"MMMM")</f>
        <v>November</v>
      </c>
      <c r="Z2297" t="str">
        <f>"Q"&amp;ROUNDUP(MONTH(salestable[[#This Row],[Order Date]])/3,0)</f>
        <v>Q4</v>
      </c>
      <c r="AA2297" t="str">
        <f>TEXT(salestable[[#This Row],[Order Date]], "ddd")</f>
        <v>Sun</v>
      </c>
    </row>
    <row r="2298" spans="1:27"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s="3">
        <v>5</v>
      </c>
      <c r="T2298" s="4">
        <v>0</v>
      </c>
      <c r="U2298" s="3">
        <v>106.477</v>
      </c>
      <c r="V2298" s="2">
        <f>salestable[[#This Row],[Sales]] * (1 - salestable[[#This Row],[Discount]])</f>
        <v>259.7</v>
      </c>
      <c r="W2298" s="2">
        <f>salestable[[#This Row],[Sales]] * salestable[[#This Row],[Discount]]</f>
        <v>0</v>
      </c>
      <c r="X2298">
        <f>YEAR(salestable[[#This Row],[Order Date]])</f>
        <v>2015</v>
      </c>
      <c r="Y2298" t="str">
        <f>TEXT(salestable[[#This Row],[Order Date]],"MMMM")</f>
        <v>November</v>
      </c>
      <c r="Z2298" t="str">
        <f>"Q"&amp;ROUNDUP(MONTH(salestable[[#This Row],[Order Date]])/3,0)</f>
        <v>Q4</v>
      </c>
      <c r="AA2298" t="str">
        <f>TEXT(salestable[[#This Row],[Order Date]], "ddd")</f>
        <v>Sun</v>
      </c>
    </row>
    <row r="2299" spans="1:27"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s="3">
        <v>1</v>
      </c>
      <c r="T2299" s="4">
        <v>0</v>
      </c>
      <c r="U2299" s="3">
        <v>1.2885</v>
      </c>
      <c r="V2299" s="2">
        <f>salestable[[#This Row],[Sales]] * (1 - salestable[[#This Row],[Discount]])</f>
        <v>42.95</v>
      </c>
      <c r="W2299" s="2">
        <f>salestable[[#This Row],[Sales]] * salestable[[#This Row],[Discount]]</f>
        <v>0</v>
      </c>
      <c r="X2299">
        <f>YEAR(salestable[[#This Row],[Order Date]])</f>
        <v>2015</v>
      </c>
      <c r="Y2299" t="str">
        <f>TEXT(salestable[[#This Row],[Order Date]],"MMMM")</f>
        <v>November</v>
      </c>
      <c r="Z2299" t="str">
        <f>"Q"&amp;ROUNDUP(MONTH(salestable[[#This Row],[Order Date]])/3,0)</f>
        <v>Q4</v>
      </c>
      <c r="AA2299" t="str">
        <f>TEXT(salestable[[#This Row],[Order Date]], "ddd")</f>
        <v>Sun</v>
      </c>
    </row>
    <row r="2300" spans="1:27"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s="3">
        <v>7</v>
      </c>
      <c r="T2300" s="4">
        <v>0</v>
      </c>
      <c r="U2300" s="3">
        <v>601.96990000000005</v>
      </c>
      <c r="V2300" s="2">
        <f>salestable[[#This Row],[Sales]] * (1 - salestable[[#This Row],[Discount]])</f>
        <v>1399.93</v>
      </c>
      <c r="W2300" s="2">
        <f>salestable[[#This Row],[Sales]] * salestable[[#This Row],[Discount]]</f>
        <v>0</v>
      </c>
      <c r="X2300">
        <f>YEAR(salestable[[#This Row],[Order Date]])</f>
        <v>2015</v>
      </c>
      <c r="Y2300" t="str">
        <f>TEXT(salestable[[#This Row],[Order Date]],"MMMM")</f>
        <v>November</v>
      </c>
      <c r="Z2300" t="str">
        <f>"Q"&amp;ROUNDUP(MONTH(salestable[[#This Row],[Order Date]])/3,0)</f>
        <v>Q4</v>
      </c>
      <c r="AA2300" t="str">
        <f>TEXT(salestable[[#This Row],[Order Date]], "ddd")</f>
        <v>Sun</v>
      </c>
    </row>
    <row r="2301" spans="1:27"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s="3">
        <v>4</v>
      </c>
      <c r="T2301" s="4">
        <v>0</v>
      </c>
      <c r="U2301" s="3">
        <v>125.99</v>
      </c>
      <c r="V2301" s="2">
        <f>salestable[[#This Row],[Sales]] * (1 - salestable[[#This Row],[Discount]])</f>
        <v>503.96</v>
      </c>
      <c r="W2301" s="2">
        <f>salestable[[#This Row],[Sales]] * salestable[[#This Row],[Discount]]</f>
        <v>0</v>
      </c>
      <c r="X2301">
        <f>YEAR(salestable[[#This Row],[Order Date]])</f>
        <v>2015</v>
      </c>
      <c r="Y2301" t="str">
        <f>TEXT(salestable[[#This Row],[Order Date]],"MMMM")</f>
        <v>November</v>
      </c>
      <c r="Z2301" t="str">
        <f>"Q"&amp;ROUNDUP(MONTH(salestable[[#This Row],[Order Date]])/3,0)</f>
        <v>Q4</v>
      </c>
      <c r="AA2301" t="str">
        <f>TEXT(salestable[[#This Row],[Order Date]], "ddd")</f>
        <v>Sun</v>
      </c>
    </row>
    <row r="2302" spans="1:27"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s="3">
        <v>3</v>
      </c>
      <c r="T2302" s="4">
        <v>0</v>
      </c>
      <c r="U2302" s="3">
        <v>6.36</v>
      </c>
      <c r="V2302" s="2">
        <f>salestable[[#This Row],[Sales]] * (1 - salestable[[#This Row],[Discount]])</f>
        <v>12.72</v>
      </c>
      <c r="W2302" s="2">
        <f>salestable[[#This Row],[Sales]] * salestable[[#This Row],[Discount]]</f>
        <v>0</v>
      </c>
      <c r="X2302">
        <f>YEAR(salestable[[#This Row],[Order Date]])</f>
        <v>2014</v>
      </c>
      <c r="Y2302" t="str">
        <f>TEXT(salestable[[#This Row],[Order Date]],"MMMM")</f>
        <v>November</v>
      </c>
      <c r="Z2302" t="str">
        <f>"Q"&amp;ROUNDUP(MONTH(salestable[[#This Row],[Order Date]])/3,0)</f>
        <v>Q4</v>
      </c>
      <c r="AA2302" t="str">
        <f>TEXT(salestable[[#This Row],[Order Date]], "ddd")</f>
        <v>Fri</v>
      </c>
    </row>
    <row r="2303" spans="1:27"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s="3">
        <v>4</v>
      </c>
      <c r="T2303" s="4">
        <v>0</v>
      </c>
      <c r="U2303" s="3">
        <v>5.6448</v>
      </c>
      <c r="V2303" s="2">
        <f>salestable[[#This Row],[Sales]] * (1 - salestable[[#This Row],[Discount]])</f>
        <v>11.52</v>
      </c>
      <c r="W2303" s="2">
        <f>salestable[[#This Row],[Sales]] * salestable[[#This Row],[Discount]]</f>
        <v>0</v>
      </c>
      <c r="X2303">
        <f>YEAR(salestable[[#This Row],[Order Date]])</f>
        <v>2014</v>
      </c>
      <c r="Y2303" t="str">
        <f>TEXT(salestable[[#This Row],[Order Date]],"MMMM")</f>
        <v>November</v>
      </c>
      <c r="Z2303" t="str">
        <f>"Q"&amp;ROUNDUP(MONTH(salestable[[#This Row],[Order Date]])/3,0)</f>
        <v>Q4</v>
      </c>
      <c r="AA2303" t="str">
        <f>TEXT(salestable[[#This Row],[Order Date]], "ddd")</f>
        <v>Fri</v>
      </c>
    </row>
    <row r="2304" spans="1:27"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s="3">
        <v>4</v>
      </c>
      <c r="T2304" s="4">
        <v>0</v>
      </c>
      <c r="U2304" s="3">
        <v>31.6</v>
      </c>
      <c r="V2304" s="2">
        <f>salestable[[#This Row],[Sales]] * (1 - salestable[[#This Row],[Discount]])</f>
        <v>316</v>
      </c>
      <c r="W2304" s="2">
        <f>salestable[[#This Row],[Sales]] * salestable[[#This Row],[Discount]]</f>
        <v>0</v>
      </c>
      <c r="X2304">
        <f>YEAR(salestable[[#This Row],[Order Date]])</f>
        <v>2016</v>
      </c>
      <c r="Y2304" t="str">
        <f>TEXT(salestable[[#This Row],[Order Date]],"MMMM")</f>
        <v>January</v>
      </c>
      <c r="Z2304" t="str">
        <f>"Q"&amp;ROUNDUP(MONTH(salestable[[#This Row],[Order Date]])/3,0)</f>
        <v>Q1</v>
      </c>
      <c r="AA2304" t="str">
        <f>TEXT(salestable[[#This Row],[Order Date]], "ddd")</f>
        <v>Sun</v>
      </c>
    </row>
    <row r="2305" spans="1:27"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s="3">
        <v>4</v>
      </c>
      <c r="T2305" s="4">
        <v>0</v>
      </c>
      <c r="U2305" s="3">
        <v>188.2192</v>
      </c>
      <c r="V2305" s="2">
        <f>salestable[[#This Row],[Sales]] * (1 - salestable[[#This Row],[Discount]])</f>
        <v>723.92</v>
      </c>
      <c r="W2305" s="2">
        <f>salestable[[#This Row],[Sales]] * salestable[[#This Row],[Discount]]</f>
        <v>0</v>
      </c>
      <c r="X2305">
        <f>YEAR(salestable[[#This Row],[Order Date]])</f>
        <v>2017</v>
      </c>
      <c r="Y2305" t="str">
        <f>TEXT(salestable[[#This Row],[Order Date]],"MMMM")</f>
        <v>September</v>
      </c>
      <c r="Z2305" t="str">
        <f>"Q"&amp;ROUNDUP(MONTH(salestable[[#This Row],[Order Date]])/3,0)</f>
        <v>Q3</v>
      </c>
      <c r="AA2305" t="str">
        <f>TEXT(salestable[[#This Row],[Order Date]], "ddd")</f>
        <v>Sun</v>
      </c>
    </row>
    <row r="2306" spans="1:27"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s="3">
        <v>3</v>
      </c>
      <c r="T2306" s="4">
        <v>0</v>
      </c>
      <c r="U2306" s="3">
        <v>49.970399999999998</v>
      </c>
      <c r="V2306" s="2">
        <f>salestable[[#This Row],[Sales]] * (1 - salestable[[#This Row],[Discount]])</f>
        <v>106.32</v>
      </c>
      <c r="W2306" s="2">
        <f>salestable[[#This Row],[Sales]] * salestable[[#This Row],[Discount]]</f>
        <v>0</v>
      </c>
      <c r="X2306">
        <f>YEAR(salestable[[#This Row],[Order Date]])</f>
        <v>2017</v>
      </c>
      <c r="Y2306" t="str">
        <f>TEXT(salestable[[#This Row],[Order Date]],"MMMM")</f>
        <v>September</v>
      </c>
      <c r="Z2306" t="str">
        <f>"Q"&amp;ROUNDUP(MONTH(salestable[[#This Row],[Order Date]])/3,0)</f>
        <v>Q3</v>
      </c>
      <c r="AA2306" t="str">
        <f>TEXT(salestable[[#This Row],[Order Date]], "ddd")</f>
        <v>Sun</v>
      </c>
    </row>
    <row r="2307" spans="1:27"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s="3">
        <v>2</v>
      </c>
      <c r="T2307" s="4">
        <v>0.3</v>
      </c>
      <c r="U2307" s="3">
        <v>-14.1372</v>
      </c>
      <c r="V2307" s="2">
        <f>salestable[[#This Row],[Sales]] * (1 - salestable[[#This Row],[Discount]])</f>
        <v>98.960400000000007</v>
      </c>
      <c r="W2307" s="2">
        <f>salestable[[#This Row],[Sales]] * salestable[[#This Row],[Discount]]</f>
        <v>42.4116</v>
      </c>
      <c r="X2307">
        <f>YEAR(salestable[[#This Row],[Order Date]])</f>
        <v>2016</v>
      </c>
      <c r="Y2307" t="str">
        <f>TEXT(salestable[[#This Row],[Order Date]],"MMMM")</f>
        <v>December</v>
      </c>
      <c r="Z2307" t="str">
        <f>"Q"&amp;ROUNDUP(MONTH(salestable[[#This Row],[Order Date]])/3,0)</f>
        <v>Q4</v>
      </c>
      <c r="AA2307" t="str">
        <f>TEXT(salestable[[#This Row],[Order Date]], "ddd")</f>
        <v>Fri</v>
      </c>
    </row>
    <row r="2308" spans="1:27"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s="3">
        <v>3</v>
      </c>
      <c r="T2308" s="4">
        <v>0.2</v>
      </c>
      <c r="U2308" s="3">
        <v>9.8658000000000001</v>
      </c>
      <c r="V2308" s="2">
        <f>salestable[[#This Row],[Sales]] * (1 - salestable[[#This Row],[Discount]])</f>
        <v>21.772800000000004</v>
      </c>
      <c r="W2308" s="2">
        <f>salestable[[#This Row],[Sales]] * salestable[[#This Row],[Discount]]</f>
        <v>5.4432000000000009</v>
      </c>
      <c r="X2308">
        <f>YEAR(salestable[[#This Row],[Order Date]])</f>
        <v>2015</v>
      </c>
      <c r="Y2308" t="str">
        <f>TEXT(salestable[[#This Row],[Order Date]],"MMMM")</f>
        <v>August</v>
      </c>
      <c r="Z2308" t="str">
        <f>"Q"&amp;ROUNDUP(MONTH(salestable[[#This Row],[Order Date]])/3,0)</f>
        <v>Q3</v>
      </c>
      <c r="AA2308" t="str">
        <f>TEXT(salestable[[#This Row],[Order Date]], "ddd")</f>
        <v>Thu</v>
      </c>
    </row>
    <row r="2309" spans="1:27"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s="3">
        <v>5</v>
      </c>
      <c r="T2309" s="4">
        <v>0</v>
      </c>
      <c r="U2309" s="3">
        <v>171.93</v>
      </c>
      <c r="V2309" s="2">
        <f>salestable[[#This Row],[Sales]] * (1 - salestable[[#This Row],[Discount]])</f>
        <v>390.75</v>
      </c>
      <c r="W2309" s="2">
        <f>salestable[[#This Row],[Sales]] * salestable[[#This Row],[Discount]]</f>
        <v>0</v>
      </c>
      <c r="X2309">
        <f>YEAR(salestable[[#This Row],[Order Date]])</f>
        <v>2017</v>
      </c>
      <c r="Y2309" t="str">
        <f>TEXT(salestable[[#This Row],[Order Date]],"MMMM")</f>
        <v>November</v>
      </c>
      <c r="Z2309" t="str">
        <f>"Q"&amp;ROUNDUP(MONTH(salestable[[#This Row],[Order Date]])/3,0)</f>
        <v>Q4</v>
      </c>
      <c r="AA2309" t="str">
        <f>TEXT(salestable[[#This Row],[Order Date]], "ddd")</f>
        <v>Sun</v>
      </c>
    </row>
    <row r="2310" spans="1:27"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s="3">
        <v>1</v>
      </c>
      <c r="T2310" s="4">
        <v>0.2</v>
      </c>
      <c r="U2310" s="3">
        <v>35.098999999999997</v>
      </c>
      <c r="V2310" s="2">
        <f>salestable[[#This Row],[Sales]] * (1 - salestable[[#This Row],[Discount]])</f>
        <v>224.6336</v>
      </c>
      <c r="W2310" s="2">
        <f>salestable[[#This Row],[Sales]] * salestable[[#This Row],[Discount]]</f>
        <v>56.1584</v>
      </c>
      <c r="X2310">
        <f>YEAR(salestable[[#This Row],[Order Date]])</f>
        <v>2017</v>
      </c>
      <c r="Y2310" t="str">
        <f>TEXT(salestable[[#This Row],[Order Date]],"MMMM")</f>
        <v>June</v>
      </c>
      <c r="Z2310" t="str">
        <f>"Q"&amp;ROUNDUP(MONTH(salestable[[#This Row],[Order Date]])/3,0)</f>
        <v>Q2</v>
      </c>
      <c r="AA2310" t="str">
        <f>TEXT(salestable[[#This Row],[Order Date]], "ddd")</f>
        <v>Sun</v>
      </c>
    </row>
    <row r="2311" spans="1:27"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s="3">
        <v>4</v>
      </c>
      <c r="T2311" s="4">
        <v>0.2</v>
      </c>
      <c r="U2311" s="3">
        <v>7.7004000000000001</v>
      </c>
      <c r="V2311" s="2">
        <f>salestable[[#This Row],[Sales]] * (1 - salestable[[#This Row],[Discount]])</f>
        <v>54.758399999999995</v>
      </c>
      <c r="W2311" s="2">
        <f>salestable[[#This Row],[Sales]] * salestable[[#This Row],[Discount]]</f>
        <v>13.689599999999999</v>
      </c>
      <c r="X2311">
        <f>YEAR(salestable[[#This Row],[Order Date]])</f>
        <v>2017</v>
      </c>
      <c r="Y2311" t="str">
        <f>TEXT(salestable[[#This Row],[Order Date]],"MMMM")</f>
        <v>June</v>
      </c>
      <c r="Z2311" t="str">
        <f>"Q"&amp;ROUNDUP(MONTH(salestable[[#This Row],[Order Date]])/3,0)</f>
        <v>Q2</v>
      </c>
      <c r="AA2311" t="str">
        <f>TEXT(salestable[[#This Row],[Order Date]], "ddd")</f>
        <v>Sun</v>
      </c>
    </row>
    <row r="2312" spans="1:27"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s="3">
        <v>5</v>
      </c>
      <c r="T2312" s="4">
        <v>0.2</v>
      </c>
      <c r="U2312" s="3">
        <v>6.6029999999999998</v>
      </c>
      <c r="V2312" s="2">
        <f>salestable[[#This Row],[Sales]] * (1 - salestable[[#This Row],[Discount]])</f>
        <v>70.432000000000002</v>
      </c>
      <c r="W2312" s="2">
        <f>salestable[[#This Row],[Sales]] * salestable[[#This Row],[Discount]]</f>
        <v>17.608000000000001</v>
      </c>
      <c r="X2312">
        <f>YEAR(salestable[[#This Row],[Order Date]])</f>
        <v>2017</v>
      </c>
      <c r="Y2312" t="str">
        <f>TEXT(salestable[[#This Row],[Order Date]],"MMMM")</f>
        <v>June</v>
      </c>
      <c r="Z2312" t="str">
        <f>"Q"&amp;ROUNDUP(MONTH(salestable[[#This Row],[Order Date]])/3,0)</f>
        <v>Q2</v>
      </c>
      <c r="AA2312" t="str">
        <f>TEXT(salestable[[#This Row],[Order Date]], "ddd")</f>
        <v>Sun</v>
      </c>
    </row>
    <row r="2313" spans="1:27"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s="3">
        <v>1</v>
      </c>
      <c r="T2313" s="4">
        <v>0.2</v>
      </c>
      <c r="U2313" s="3">
        <v>1.984</v>
      </c>
      <c r="V2313" s="2">
        <f>salestable[[#This Row],[Sales]] * (1 - salestable[[#This Row],[Discount]])</f>
        <v>12.697600000000001</v>
      </c>
      <c r="W2313" s="2">
        <f>salestable[[#This Row],[Sales]] * salestable[[#This Row],[Discount]]</f>
        <v>3.1744000000000003</v>
      </c>
      <c r="X2313">
        <f>YEAR(salestable[[#This Row],[Order Date]])</f>
        <v>2017</v>
      </c>
      <c r="Y2313" t="str">
        <f>TEXT(salestable[[#This Row],[Order Date]],"MMMM")</f>
        <v>June</v>
      </c>
      <c r="Z2313" t="str">
        <f>"Q"&amp;ROUNDUP(MONTH(salestable[[#This Row],[Order Date]])/3,0)</f>
        <v>Q2</v>
      </c>
      <c r="AA2313" t="str">
        <f>TEXT(salestable[[#This Row],[Order Date]], "ddd")</f>
        <v>Sun</v>
      </c>
    </row>
    <row r="2314" spans="1:27"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s="3">
        <v>3</v>
      </c>
      <c r="T2314" s="4">
        <v>0.2</v>
      </c>
      <c r="U2314" s="3">
        <v>-48.508200000000002</v>
      </c>
      <c r="V2314" s="2">
        <f>salestable[[#This Row],[Sales]] * (1 - salestable[[#This Row],[Discount]])</f>
        <v>172.47360000000003</v>
      </c>
      <c r="W2314" s="2">
        <f>salestable[[#This Row],[Sales]] * salestable[[#This Row],[Discount]]</f>
        <v>43.118400000000008</v>
      </c>
      <c r="X2314">
        <f>YEAR(salestable[[#This Row],[Order Date]])</f>
        <v>2017</v>
      </c>
      <c r="Y2314" t="str">
        <f>TEXT(salestable[[#This Row],[Order Date]],"MMMM")</f>
        <v>June</v>
      </c>
      <c r="Z2314" t="str">
        <f>"Q"&amp;ROUNDUP(MONTH(salestable[[#This Row],[Order Date]])/3,0)</f>
        <v>Q2</v>
      </c>
      <c r="AA2314" t="str">
        <f>TEXT(salestable[[#This Row],[Order Date]], "ddd")</f>
        <v>Sun</v>
      </c>
    </row>
    <row r="2315" spans="1:27"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s="3">
        <v>2</v>
      </c>
      <c r="T2315" s="4">
        <v>0</v>
      </c>
      <c r="U2315" s="3">
        <v>6.8714000000000004</v>
      </c>
      <c r="V2315" s="2">
        <f>salestable[[#This Row],[Sales]] * (1 - salestable[[#This Row],[Discount]])</f>
        <v>14.62</v>
      </c>
      <c r="W2315" s="2">
        <f>salestable[[#This Row],[Sales]] * salestable[[#This Row],[Discount]]</f>
        <v>0</v>
      </c>
      <c r="X2315">
        <f>YEAR(salestable[[#This Row],[Order Date]])</f>
        <v>2017</v>
      </c>
      <c r="Y2315" t="str">
        <f>TEXT(salestable[[#This Row],[Order Date]],"MMMM")</f>
        <v>July</v>
      </c>
      <c r="Z2315" t="str">
        <f>"Q"&amp;ROUNDUP(MONTH(salestable[[#This Row],[Order Date]])/3,0)</f>
        <v>Q3</v>
      </c>
      <c r="AA2315" t="str">
        <f>TEXT(salestable[[#This Row],[Order Date]], "ddd")</f>
        <v>Thu</v>
      </c>
    </row>
    <row r="2316" spans="1:27"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s="3">
        <v>2</v>
      </c>
      <c r="T2316" s="4">
        <v>0</v>
      </c>
      <c r="U2316" s="3">
        <v>112.4064</v>
      </c>
      <c r="V2316" s="2">
        <f>salestable[[#This Row],[Sales]] * (1 - salestable[[#This Row],[Discount]])</f>
        <v>416.32</v>
      </c>
      <c r="W2316" s="2">
        <f>salestable[[#This Row],[Sales]] * salestable[[#This Row],[Discount]]</f>
        <v>0</v>
      </c>
      <c r="X2316">
        <f>YEAR(salestable[[#This Row],[Order Date]])</f>
        <v>2017</v>
      </c>
      <c r="Y2316" t="str">
        <f>TEXT(salestable[[#This Row],[Order Date]],"MMMM")</f>
        <v>July</v>
      </c>
      <c r="Z2316" t="str">
        <f>"Q"&amp;ROUNDUP(MONTH(salestable[[#This Row],[Order Date]])/3,0)</f>
        <v>Q3</v>
      </c>
      <c r="AA2316" t="str">
        <f>TEXT(salestable[[#This Row],[Order Date]], "ddd")</f>
        <v>Thu</v>
      </c>
    </row>
    <row r="2317" spans="1:27"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s="3">
        <v>5</v>
      </c>
      <c r="T2317" s="4">
        <v>0</v>
      </c>
      <c r="U2317" s="3">
        <v>20.21</v>
      </c>
      <c r="V2317" s="2">
        <f>salestable[[#This Row],[Sales]] * (1 - salestable[[#This Row],[Discount]])</f>
        <v>43</v>
      </c>
      <c r="W2317" s="2">
        <f>salestable[[#This Row],[Sales]] * salestable[[#This Row],[Discount]]</f>
        <v>0</v>
      </c>
      <c r="X2317">
        <f>YEAR(salestable[[#This Row],[Order Date]])</f>
        <v>2017</v>
      </c>
      <c r="Y2317" t="str">
        <f>TEXT(salestable[[#This Row],[Order Date]],"MMMM")</f>
        <v>July</v>
      </c>
      <c r="Z2317" t="str">
        <f>"Q"&amp;ROUNDUP(MONTH(salestable[[#This Row],[Order Date]])/3,0)</f>
        <v>Q3</v>
      </c>
      <c r="AA2317" t="str">
        <f>TEXT(salestable[[#This Row],[Order Date]], "ddd")</f>
        <v>Thu</v>
      </c>
    </row>
    <row r="2318" spans="1:27"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s="3">
        <v>3</v>
      </c>
      <c r="T2318" s="4">
        <v>0</v>
      </c>
      <c r="U2318" s="3">
        <v>27.440999999999999</v>
      </c>
      <c r="V2318" s="2">
        <f>salestable[[#This Row],[Sales]] * (1 - salestable[[#This Row],[Discount]])</f>
        <v>182.94</v>
      </c>
      <c r="W2318" s="2">
        <f>salestable[[#This Row],[Sales]] * salestable[[#This Row],[Discount]]</f>
        <v>0</v>
      </c>
      <c r="X2318">
        <f>YEAR(salestable[[#This Row],[Order Date]])</f>
        <v>2017</v>
      </c>
      <c r="Y2318" t="str">
        <f>TEXT(salestable[[#This Row],[Order Date]],"MMMM")</f>
        <v>July</v>
      </c>
      <c r="Z2318" t="str">
        <f>"Q"&amp;ROUNDUP(MONTH(salestable[[#This Row],[Order Date]])/3,0)</f>
        <v>Q3</v>
      </c>
      <c r="AA2318" t="str">
        <f>TEXT(salestable[[#This Row],[Order Date]], "ddd")</f>
        <v>Thu</v>
      </c>
    </row>
    <row r="2319" spans="1:27"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s="3">
        <v>7</v>
      </c>
      <c r="T2319" s="4">
        <v>0</v>
      </c>
      <c r="U2319" s="3">
        <v>30.414999999999999</v>
      </c>
      <c r="V2319" s="2">
        <f>salestable[[#This Row],[Sales]] * (1 - salestable[[#This Row],[Discount]])</f>
        <v>60.83</v>
      </c>
      <c r="W2319" s="2">
        <f>salestable[[#This Row],[Sales]] * salestable[[#This Row],[Discount]]</f>
        <v>0</v>
      </c>
      <c r="X2319">
        <f>YEAR(salestable[[#This Row],[Order Date]])</f>
        <v>2017</v>
      </c>
      <c r="Y2319" t="str">
        <f>TEXT(salestable[[#This Row],[Order Date]],"MMMM")</f>
        <v>July</v>
      </c>
      <c r="Z2319" t="str">
        <f>"Q"&amp;ROUNDUP(MONTH(salestable[[#This Row],[Order Date]])/3,0)</f>
        <v>Q3</v>
      </c>
      <c r="AA2319" t="str">
        <f>TEXT(salestable[[#This Row],[Order Date]], "ddd")</f>
        <v>Thu</v>
      </c>
    </row>
    <row r="2320" spans="1:27"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s="3">
        <v>3</v>
      </c>
      <c r="T2320" s="4">
        <v>0</v>
      </c>
      <c r="U2320" s="3">
        <v>132.5898</v>
      </c>
      <c r="V2320" s="2">
        <f>salestable[[#This Row],[Sales]] * (1 - salestable[[#This Row],[Discount]])</f>
        <v>389.97</v>
      </c>
      <c r="W2320" s="2">
        <f>salestable[[#This Row],[Sales]] * salestable[[#This Row],[Discount]]</f>
        <v>0</v>
      </c>
      <c r="X2320">
        <f>YEAR(salestable[[#This Row],[Order Date]])</f>
        <v>2017</v>
      </c>
      <c r="Y2320" t="str">
        <f>TEXT(salestable[[#This Row],[Order Date]],"MMMM")</f>
        <v>July</v>
      </c>
      <c r="Z2320" t="str">
        <f>"Q"&amp;ROUNDUP(MONTH(salestable[[#This Row],[Order Date]])/3,0)</f>
        <v>Q3</v>
      </c>
      <c r="AA2320" t="str">
        <f>TEXT(salestable[[#This Row],[Order Date]], "ddd")</f>
        <v>Thu</v>
      </c>
    </row>
    <row r="2321" spans="1:27"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s="3">
        <v>4</v>
      </c>
      <c r="T2321" s="4">
        <v>0</v>
      </c>
      <c r="U2321" s="3">
        <v>56.352800000000002</v>
      </c>
      <c r="V2321" s="2">
        <f>salestable[[#This Row],[Sales]] * (1 - salestable[[#This Row],[Discount]])</f>
        <v>194.32</v>
      </c>
      <c r="W2321" s="2">
        <f>salestable[[#This Row],[Sales]] * salestable[[#This Row],[Discount]]</f>
        <v>0</v>
      </c>
      <c r="X2321">
        <f>YEAR(salestable[[#This Row],[Order Date]])</f>
        <v>2015</v>
      </c>
      <c r="Y2321" t="str">
        <f>TEXT(salestable[[#This Row],[Order Date]],"MMMM")</f>
        <v>December</v>
      </c>
      <c r="Z2321" t="str">
        <f>"Q"&amp;ROUNDUP(MONTH(salestable[[#This Row],[Order Date]])/3,0)</f>
        <v>Q4</v>
      </c>
      <c r="AA2321" t="str">
        <f>TEXT(salestable[[#This Row],[Order Date]], "ddd")</f>
        <v>Wed</v>
      </c>
    </row>
    <row r="2322" spans="1:27"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s="3">
        <v>7</v>
      </c>
      <c r="T2322" s="4">
        <v>0</v>
      </c>
      <c r="U2322" s="3">
        <v>63.8232</v>
      </c>
      <c r="V2322" s="2">
        <f>salestable[[#This Row],[Sales]] * (1 - salestable[[#This Row],[Discount]])</f>
        <v>265.93</v>
      </c>
      <c r="W2322" s="2">
        <f>salestable[[#This Row],[Sales]] * salestable[[#This Row],[Discount]]</f>
        <v>0</v>
      </c>
      <c r="X2322">
        <f>YEAR(salestable[[#This Row],[Order Date]])</f>
        <v>2017</v>
      </c>
      <c r="Y2322" t="str">
        <f>TEXT(salestable[[#This Row],[Order Date]],"MMMM")</f>
        <v>March</v>
      </c>
      <c r="Z2322" t="str">
        <f>"Q"&amp;ROUNDUP(MONTH(salestable[[#This Row],[Order Date]])/3,0)</f>
        <v>Q1</v>
      </c>
      <c r="AA2322" t="str">
        <f>TEXT(salestable[[#This Row],[Order Date]], "ddd")</f>
        <v>Mon</v>
      </c>
    </row>
    <row r="2323" spans="1:27"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s="3">
        <v>3</v>
      </c>
      <c r="T2323" s="4">
        <v>0</v>
      </c>
      <c r="U2323" s="3">
        <v>44.527799999999999</v>
      </c>
      <c r="V2323" s="2">
        <f>salestable[[#This Row],[Sales]] * (1 - salestable[[#This Row],[Discount]])</f>
        <v>94.74</v>
      </c>
      <c r="W2323" s="2">
        <f>salestable[[#This Row],[Sales]] * salestable[[#This Row],[Discount]]</f>
        <v>0</v>
      </c>
      <c r="X2323">
        <f>YEAR(salestable[[#This Row],[Order Date]])</f>
        <v>2015</v>
      </c>
      <c r="Y2323" t="str">
        <f>TEXT(salestable[[#This Row],[Order Date]],"MMMM")</f>
        <v>December</v>
      </c>
      <c r="Z2323" t="str">
        <f>"Q"&amp;ROUNDUP(MONTH(salestable[[#This Row],[Order Date]])/3,0)</f>
        <v>Q4</v>
      </c>
      <c r="AA2323" t="str">
        <f>TEXT(salestable[[#This Row],[Order Date]], "ddd")</f>
        <v>Thu</v>
      </c>
    </row>
    <row r="2324" spans="1:27"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s="3">
        <v>4</v>
      </c>
      <c r="T2324" s="4">
        <v>0</v>
      </c>
      <c r="U2324" s="3">
        <v>27.894400000000001</v>
      </c>
      <c r="V2324" s="2">
        <f>salestable[[#This Row],[Sales]] * (1 - salestable[[#This Row],[Discount]])</f>
        <v>60.64</v>
      </c>
      <c r="W2324" s="2">
        <f>salestable[[#This Row],[Sales]] * salestable[[#This Row],[Discount]]</f>
        <v>0</v>
      </c>
      <c r="X2324">
        <f>YEAR(salestable[[#This Row],[Order Date]])</f>
        <v>2015</v>
      </c>
      <c r="Y2324" t="str">
        <f>TEXT(salestable[[#This Row],[Order Date]],"MMMM")</f>
        <v>December</v>
      </c>
      <c r="Z2324" t="str">
        <f>"Q"&amp;ROUNDUP(MONTH(salestable[[#This Row],[Order Date]])/3,0)</f>
        <v>Q4</v>
      </c>
      <c r="AA2324" t="str">
        <f>TEXT(salestable[[#This Row],[Order Date]], "ddd")</f>
        <v>Thu</v>
      </c>
    </row>
    <row r="2325" spans="1:27"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s="3">
        <v>5</v>
      </c>
      <c r="T2325" s="4">
        <v>0</v>
      </c>
      <c r="U2325" s="3">
        <v>38.15</v>
      </c>
      <c r="V2325" s="2">
        <f>salestable[[#This Row],[Sales]] * (1 - salestable[[#This Row],[Discount]])</f>
        <v>76.3</v>
      </c>
      <c r="W2325" s="2">
        <f>salestable[[#This Row],[Sales]] * salestable[[#This Row],[Discount]]</f>
        <v>0</v>
      </c>
      <c r="X2325">
        <f>YEAR(salestable[[#This Row],[Order Date]])</f>
        <v>2015</v>
      </c>
      <c r="Y2325" t="str">
        <f>TEXT(salestable[[#This Row],[Order Date]],"MMMM")</f>
        <v>December</v>
      </c>
      <c r="Z2325" t="str">
        <f>"Q"&amp;ROUNDUP(MONTH(salestable[[#This Row],[Order Date]])/3,0)</f>
        <v>Q4</v>
      </c>
      <c r="AA2325" t="str">
        <f>TEXT(salestable[[#This Row],[Order Date]], "ddd")</f>
        <v>Thu</v>
      </c>
    </row>
    <row r="2326" spans="1:27"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s="3">
        <v>12</v>
      </c>
      <c r="T2326" s="4">
        <v>0</v>
      </c>
      <c r="U2326" s="3">
        <v>167.80799999999999</v>
      </c>
      <c r="V2326" s="2">
        <f>salestable[[#This Row],[Sales]] * (1 - salestable[[#This Row],[Discount]])</f>
        <v>364.8</v>
      </c>
      <c r="W2326" s="2">
        <f>salestable[[#This Row],[Sales]] * salestable[[#This Row],[Discount]]</f>
        <v>0</v>
      </c>
      <c r="X2326">
        <f>YEAR(salestable[[#This Row],[Order Date]])</f>
        <v>2015</v>
      </c>
      <c r="Y2326" t="str">
        <f>TEXT(salestable[[#This Row],[Order Date]],"MMMM")</f>
        <v>December</v>
      </c>
      <c r="Z2326" t="str">
        <f>"Q"&amp;ROUNDUP(MONTH(salestable[[#This Row],[Order Date]])/3,0)</f>
        <v>Q4</v>
      </c>
      <c r="AA2326" t="str">
        <f>TEXT(salestable[[#This Row],[Order Date]], "ddd")</f>
        <v>Thu</v>
      </c>
    </row>
    <row r="2327" spans="1:27"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s="3">
        <v>3</v>
      </c>
      <c r="T2327" s="4">
        <v>0.2</v>
      </c>
      <c r="U2327" s="3">
        <v>29.952000000000002</v>
      </c>
      <c r="V2327" s="2">
        <f>salestable[[#This Row],[Sales]] * (1 - salestable[[#This Row],[Discount]])</f>
        <v>63.897600000000004</v>
      </c>
      <c r="W2327" s="2">
        <f>salestable[[#This Row],[Sales]] * salestable[[#This Row],[Discount]]</f>
        <v>15.974400000000001</v>
      </c>
      <c r="X2327">
        <f>YEAR(salestable[[#This Row],[Order Date]])</f>
        <v>2015</v>
      </c>
      <c r="Y2327" t="str">
        <f>TEXT(salestable[[#This Row],[Order Date]],"MMMM")</f>
        <v>September</v>
      </c>
      <c r="Z2327" t="str">
        <f>"Q"&amp;ROUNDUP(MONTH(salestable[[#This Row],[Order Date]])/3,0)</f>
        <v>Q3</v>
      </c>
      <c r="AA2327" t="str">
        <f>TEXT(salestable[[#This Row],[Order Date]], "ddd")</f>
        <v>Tue</v>
      </c>
    </row>
    <row r="2328" spans="1:27"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s="3">
        <v>1</v>
      </c>
      <c r="T2328" s="4">
        <v>0.2</v>
      </c>
      <c r="U2328" s="3">
        <v>1.1596</v>
      </c>
      <c r="V2328" s="2">
        <f>salestable[[#This Row],[Sales]] * (1 - salestable[[#This Row],[Discount]])</f>
        <v>37.107199999999999</v>
      </c>
      <c r="W2328" s="2">
        <f>salestable[[#This Row],[Sales]] * salestable[[#This Row],[Discount]]</f>
        <v>9.2767999999999997</v>
      </c>
      <c r="X2328">
        <f>YEAR(salestable[[#This Row],[Order Date]])</f>
        <v>2015</v>
      </c>
      <c r="Y2328" t="str">
        <f>TEXT(salestable[[#This Row],[Order Date]],"MMMM")</f>
        <v>September</v>
      </c>
      <c r="Z2328" t="str">
        <f>"Q"&amp;ROUNDUP(MONTH(salestable[[#This Row],[Order Date]])/3,0)</f>
        <v>Q3</v>
      </c>
      <c r="AA2328" t="str">
        <f>TEXT(salestable[[#This Row],[Order Date]], "ddd")</f>
        <v>Tue</v>
      </c>
    </row>
    <row r="2329" spans="1:27"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s="3">
        <v>2</v>
      </c>
      <c r="T2329" s="4">
        <v>0</v>
      </c>
      <c r="U2329" s="3">
        <v>6.2207999999999997</v>
      </c>
      <c r="V2329" s="2">
        <f>salestable[[#This Row],[Sales]] * (1 - salestable[[#This Row],[Discount]])</f>
        <v>12.96</v>
      </c>
      <c r="W2329" s="2">
        <f>salestable[[#This Row],[Sales]] * salestable[[#This Row],[Discount]]</f>
        <v>0</v>
      </c>
      <c r="X2329">
        <f>YEAR(salestable[[#This Row],[Order Date]])</f>
        <v>2015</v>
      </c>
      <c r="Y2329" t="str">
        <f>TEXT(salestable[[#This Row],[Order Date]],"MMMM")</f>
        <v>September</v>
      </c>
      <c r="Z2329" t="str">
        <f>"Q"&amp;ROUNDUP(MONTH(salestable[[#This Row],[Order Date]])/3,0)</f>
        <v>Q3</v>
      </c>
      <c r="AA2329" t="str">
        <f>TEXT(salestable[[#This Row],[Order Date]], "ddd")</f>
        <v>Tue</v>
      </c>
    </row>
    <row r="2330" spans="1:27"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s="3">
        <v>3</v>
      </c>
      <c r="T2330" s="4">
        <v>0.2</v>
      </c>
      <c r="U2330" s="3">
        <v>5.2026000000000003</v>
      </c>
      <c r="V2330" s="2">
        <f>salestable[[#This Row],[Sales]] * (1 - salestable[[#This Row],[Discount]])</f>
        <v>11.4816</v>
      </c>
      <c r="W2330" s="2">
        <f>salestable[[#This Row],[Sales]] * salestable[[#This Row],[Discount]]</f>
        <v>2.8704000000000001</v>
      </c>
      <c r="X2330">
        <f>YEAR(salestable[[#This Row],[Order Date]])</f>
        <v>2017</v>
      </c>
      <c r="Y2330" t="str">
        <f>TEXT(salestable[[#This Row],[Order Date]],"MMMM")</f>
        <v>September</v>
      </c>
      <c r="Z2330" t="str">
        <f>"Q"&amp;ROUNDUP(MONTH(salestable[[#This Row],[Order Date]])/3,0)</f>
        <v>Q3</v>
      </c>
      <c r="AA2330" t="str">
        <f>TEXT(salestable[[#This Row],[Order Date]], "ddd")</f>
        <v>Sat</v>
      </c>
    </row>
    <row r="2331" spans="1:27"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s="3">
        <v>4</v>
      </c>
      <c r="T2331" s="4">
        <v>0.2</v>
      </c>
      <c r="U2331" s="3">
        <v>-68.391999999999996</v>
      </c>
      <c r="V2331" s="2">
        <f>salestable[[#This Row],[Sales]] * (1 - salestable[[#This Row],[Discount]])</f>
        <v>437.7088</v>
      </c>
      <c r="W2331" s="2">
        <f>salestable[[#This Row],[Sales]] * salestable[[#This Row],[Discount]]</f>
        <v>109.4272</v>
      </c>
      <c r="X2331">
        <f>YEAR(salestable[[#This Row],[Order Date]])</f>
        <v>2015</v>
      </c>
      <c r="Y2331" t="str">
        <f>TEXT(salestable[[#This Row],[Order Date]],"MMMM")</f>
        <v>December</v>
      </c>
      <c r="Z2331" t="str">
        <f>"Q"&amp;ROUNDUP(MONTH(salestable[[#This Row],[Order Date]])/3,0)</f>
        <v>Q4</v>
      </c>
      <c r="AA2331" t="str">
        <f>TEXT(salestable[[#This Row],[Order Date]], "ddd")</f>
        <v>Fri</v>
      </c>
    </row>
    <row r="2332" spans="1:27"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s="3">
        <v>2</v>
      </c>
      <c r="T2332" s="4">
        <v>0</v>
      </c>
      <c r="U2332" s="3">
        <v>2.9371999999999998</v>
      </c>
      <c r="V2332" s="2">
        <f>salestable[[#This Row],[Sales]] * (1 - salestable[[#This Row],[Discount]])</f>
        <v>41.96</v>
      </c>
      <c r="W2332" s="2">
        <f>salestable[[#This Row],[Sales]] * salestable[[#This Row],[Discount]]</f>
        <v>0</v>
      </c>
      <c r="X2332">
        <f>YEAR(salestable[[#This Row],[Order Date]])</f>
        <v>2016</v>
      </c>
      <c r="Y2332" t="str">
        <f>TEXT(salestable[[#This Row],[Order Date]],"MMMM")</f>
        <v>September</v>
      </c>
      <c r="Z2332" t="str">
        <f>"Q"&amp;ROUNDUP(MONTH(salestable[[#This Row],[Order Date]])/3,0)</f>
        <v>Q3</v>
      </c>
      <c r="AA2332" t="str">
        <f>TEXT(salestable[[#This Row],[Order Date]], "ddd")</f>
        <v>Sat</v>
      </c>
    </row>
    <row r="2333" spans="1:27"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s="3">
        <v>5</v>
      </c>
      <c r="T2333" s="4">
        <v>0</v>
      </c>
      <c r="U2333" s="3">
        <v>20.85</v>
      </c>
      <c r="V2333" s="2">
        <f>salestable[[#This Row],[Sales]] * (1 - salestable[[#This Row],[Discount]])</f>
        <v>41.7</v>
      </c>
      <c r="W2333" s="2">
        <f>salestable[[#This Row],[Sales]] * salestable[[#This Row],[Discount]]</f>
        <v>0</v>
      </c>
      <c r="X2333">
        <f>YEAR(salestable[[#This Row],[Order Date]])</f>
        <v>2016</v>
      </c>
      <c r="Y2333" t="str">
        <f>TEXT(salestable[[#This Row],[Order Date]],"MMMM")</f>
        <v>September</v>
      </c>
      <c r="Z2333" t="str">
        <f>"Q"&amp;ROUNDUP(MONTH(salestable[[#This Row],[Order Date]])/3,0)</f>
        <v>Q3</v>
      </c>
      <c r="AA2333" t="str">
        <f>TEXT(salestable[[#This Row],[Order Date]], "ddd")</f>
        <v>Sat</v>
      </c>
    </row>
    <row r="2334" spans="1:27"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s="3">
        <v>5</v>
      </c>
      <c r="T2334" s="4">
        <v>0</v>
      </c>
      <c r="U2334" s="3">
        <v>133.15199999999999</v>
      </c>
      <c r="V2334" s="2">
        <f>salestable[[#This Row],[Sales]] * (1 - salestable[[#This Row],[Discount]])</f>
        <v>277.39999999999998</v>
      </c>
      <c r="W2334" s="2">
        <f>salestable[[#This Row],[Sales]] * salestable[[#This Row],[Discount]]</f>
        <v>0</v>
      </c>
      <c r="X2334">
        <f>YEAR(salestable[[#This Row],[Order Date]])</f>
        <v>2017</v>
      </c>
      <c r="Y2334" t="str">
        <f>TEXT(salestable[[#This Row],[Order Date]],"MMMM")</f>
        <v>March</v>
      </c>
      <c r="Z2334" t="str">
        <f>"Q"&amp;ROUNDUP(MONTH(salestable[[#This Row],[Order Date]])/3,0)</f>
        <v>Q1</v>
      </c>
      <c r="AA2334" t="str">
        <f>TEXT(salestable[[#This Row],[Order Date]], "ddd")</f>
        <v>Tue</v>
      </c>
    </row>
    <row r="2335" spans="1:27"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s="3">
        <v>1</v>
      </c>
      <c r="T2335" s="4">
        <v>0</v>
      </c>
      <c r="U2335" s="3">
        <v>2.8321999999999998</v>
      </c>
      <c r="V2335" s="2">
        <f>salestable[[#This Row],[Sales]] * (1 - salestable[[#This Row],[Discount]])</f>
        <v>5.78</v>
      </c>
      <c r="W2335" s="2">
        <f>salestable[[#This Row],[Sales]] * salestable[[#This Row],[Discount]]</f>
        <v>0</v>
      </c>
      <c r="X2335">
        <f>YEAR(salestable[[#This Row],[Order Date]])</f>
        <v>2017</v>
      </c>
      <c r="Y2335" t="str">
        <f>TEXT(salestable[[#This Row],[Order Date]],"MMMM")</f>
        <v>March</v>
      </c>
      <c r="Z2335" t="str">
        <f>"Q"&amp;ROUNDUP(MONTH(salestable[[#This Row],[Order Date]])/3,0)</f>
        <v>Q1</v>
      </c>
      <c r="AA2335" t="str">
        <f>TEXT(salestable[[#This Row],[Order Date]], "ddd")</f>
        <v>Tue</v>
      </c>
    </row>
    <row r="2336" spans="1:27"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s="3">
        <v>6</v>
      </c>
      <c r="T2336" s="4">
        <v>0.2</v>
      </c>
      <c r="U2336" s="3">
        <v>11.2476</v>
      </c>
      <c r="V2336" s="2">
        <f>salestable[[#This Row],[Sales]] * (1 - salestable[[#This Row],[Discount]])</f>
        <v>55.372799999999998</v>
      </c>
      <c r="W2336" s="2">
        <f>salestable[[#This Row],[Sales]] * salestable[[#This Row],[Discount]]</f>
        <v>13.8432</v>
      </c>
      <c r="X2336">
        <f>YEAR(salestable[[#This Row],[Order Date]])</f>
        <v>2014</v>
      </c>
      <c r="Y2336" t="str">
        <f>TEXT(salestable[[#This Row],[Order Date]],"MMMM")</f>
        <v>September</v>
      </c>
      <c r="Z2336" t="str">
        <f>"Q"&amp;ROUNDUP(MONTH(salestable[[#This Row],[Order Date]])/3,0)</f>
        <v>Q3</v>
      </c>
      <c r="AA2336" t="str">
        <f>TEXT(salestable[[#This Row],[Order Date]], "ddd")</f>
        <v>Tue</v>
      </c>
    </row>
    <row r="2337" spans="1:27"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s="3">
        <v>3</v>
      </c>
      <c r="T2337" s="4">
        <v>0</v>
      </c>
      <c r="U2337" s="3">
        <v>5.1041999999999996</v>
      </c>
      <c r="V2337" s="2">
        <f>salestable[[#This Row],[Sales]] * (1 - salestable[[#This Row],[Discount]])</f>
        <v>10.86</v>
      </c>
      <c r="W2337" s="2">
        <f>salestable[[#This Row],[Sales]] * salestable[[#This Row],[Discount]]</f>
        <v>0</v>
      </c>
      <c r="X2337">
        <f>YEAR(salestable[[#This Row],[Order Date]])</f>
        <v>2017</v>
      </c>
      <c r="Y2337" t="str">
        <f>TEXT(salestable[[#This Row],[Order Date]],"MMMM")</f>
        <v>December</v>
      </c>
      <c r="Z2337" t="str">
        <f>"Q"&amp;ROUNDUP(MONTH(salestable[[#This Row],[Order Date]])/3,0)</f>
        <v>Q4</v>
      </c>
      <c r="AA2337" t="str">
        <f>TEXT(salestable[[#This Row],[Order Date]], "ddd")</f>
        <v>Sun</v>
      </c>
    </row>
    <row r="2338" spans="1:27"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s="3">
        <v>7</v>
      </c>
      <c r="T2338" s="4">
        <v>0</v>
      </c>
      <c r="U2338" s="3">
        <v>123.76909999999999</v>
      </c>
      <c r="V2338" s="2">
        <f>salestable[[#This Row],[Sales]] * (1 - salestable[[#This Row],[Discount]])</f>
        <v>426.79</v>
      </c>
      <c r="W2338" s="2">
        <f>salestable[[#This Row],[Sales]] * salestable[[#This Row],[Discount]]</f>
        <v>0</v>
      </c>
      <c r="X2338">
        <f>YEAR(salestable[[#This Row],[Order Date]])</f>
        <v>2017</v>
      </c>
      <c r="Y2338" t="str">
        <f>TEXT(salestable[[#This Row],[Order Date]],"MMMM")</f>
        <v>December</v>
      </c>
      <c r="Z2338" t="str">
        <f>"Q"&amp;ROUNDUP(MONTH(salestable[[#This Row],[Order Date]])/3,0)</f>
        <v>Q4</v>
      </c>
      <c r="AA2338" t="str">
        <f>TEXT(salestable[[#This Row],[Order Date]], "ddd")</f>
        <v>Sun</v>
      </c>
    </row>
    <row r="2339" spans="1:27"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s="3">
        <v>4</v>
      </c>
      <c r="T2339" s="4">
        <v>0</v>
      </c>
      <c r="U2339" s="3">
        <v>12.441599999999999</v>
      </c>
      <c r="V2339" s="2">
        <f>salestable[[#This Row],[Sales]] * (1 - salestable[[#This Row],[Discount]])</f>
        <v>25.92</v>
      </c>
      <c r="W2339" s="2">
        <f>salestable[[#This Row],[Sales]] * salestable[[#This Row],[Discount]]</f>
        <v>0</v>
      </c>
      <c r="X2339">
        <f>YEAR(salestable[[#This Row],[Order Date]])</f>
        <v>2014</v>
      </c>
      <c r="Y2339" t="str">
        <f>TEXT(salestable[[#This Row],[Order Date]],"MMMM")</f>
        <v>August</v>
      </c>
      <c r="Z2339" t="str">
        <f>"Q"&amp;ROUNDUP(MONTH(salestable[[#This Row],[Order Date]])/3,0)</f>
        <v>Q3</v>
      </c>
      <c r="AA2339" t="str">
        <f>TEXT(salestable[[#This Row],[Order Date]], "ddd")</f>
        <v>Sat</v>
      </c>
    </row>
    <row r="2340" spans="1:27"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s="3">
        <v>4</v>
      </c>
      <c r="T2340" s="4">
        <v>0</v>
      </c>
      <c r="U2340" s="3">
        <v>22.500800000000002</v>
      </c>
      <c r="V2340" s="2">
        <f>salestable[[#This Row],[Sales]] * (1 - salestable[[#This Row],[Discount]])</f>
        <v>45.92</v>
      </c>
      <c r="W2340" s="2">
        <f>salestable[[#This Row],[Sales]] * salestable[[#This Row],[Discount]]</f>
        <v>0</v>
      </c>
      <c r="X2340">
        <f>YEAR(salestable[[#This Row],[Order Date]])</f>
        <v>2014</v>
      </c>
      <c r="Y2340" t="str">
        <f>TEXT(salestable[[#This Row],[Order Date]],"MMMM")</f>
        <v>August</v>
      </c>
      <c r="Z2340" t="str">
        <f>"Q"&amp;ROUNDUP(MONTH(salestable[[#This Row],[Order Date]])/3,0)</f>
        <v>Q3</v>
      </c>
      <c r="AA2340" t="str">
        <f>TEXT(salestable[[#This Row],[Order Date]], "ddd")</f>
        <v>Sat</v>
      </c>
    </row>
    <row r="2341" spans="1:27"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s="3">
        <v>2</v>
      </c>
      <c r="T2341" s="4">
        <v>0.2</v>
      </c>
      <c r="U2341" s="3">
        <v>1.742</v>
      </c>
      <c r="V2341" s="2">
        <f>salestable[[#This Row],[Sales]] * (1 - salestable[[#This Row],[Discount]])</f>
        <v>8.5760000000000005</v>
      </c>
      <c r="W2341" s="2">
        <f>salestable[[#This Row],[Sales]] * salestable[[#This Row],[Discount]]</f>
        <v>2.1440000000000001</v>
      </c>
      <c r="X2341">
        <f>YEAR(salestable[[#This Row],[Order Date]])</f>
        <v>2014</v>
      </c>
      <c r="Y2341" t="str">
        <f>TEXT(salestable[[#This Row],[Order Date]],"MMMM")</f>
        <v>August</v>
      </c>
      <c r="Z2341" t="str">
        <f>"Q"&amp;ROUNDUP(MONTH(salestable[[#This Row],[Order Date]])/3,0)</f>
        <v>Q3</v>
      </c>
      <c r="AA2341" t="str">
        <f>TEXT(salestable[[#This Row],[Order Date]], "ddd")</f>
        <v>Tue</v>
      </c>
    </row>
    <row r="2342" spans="1:27"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s="3">
        <v>7</v>
      </c>
      <c r="T2342" s="4">
        <v>0</v>
      </c>
      <c r="U2342" s="3">
        <v>10.465</v>
      </c>
      <c r="V2342" s="2">
        <f>salestable[[#This Row],[Sales]] * (1 - salestable[[#This Row],[Discount]])</f>
        <v>41.86</v>
      </c>
      <c r="W2342" s="2">
        <f>salestable[[#This Row],[Sales]] * salestable[[#This Row],[Discount]]</f>
        <v>0</v>
      </c>
      <c r="X2342">
        <f>YEAR(salestable[[#This Row],[Order Date]])</f>
        <v>2016</v>
      </c>
      <c r="Y2342" t="str">
        <f>TEXT(salestable[[#This Row],[Order Date]],"MMMM")</f>
        <v>November</v>
      </c>
      <c r="Z2342" t="str">
        <f>"Q"&amp;ROUNDUP(MONTH(salestable[[#This Row],[Order Date]])/3,0)</f>
        <v>Q4</v>
      </c>
      <c r="AA2342" t="str">
        <f>TEXT(salestable[[#This Row],[Order Date]], "ddd")</f>
        <v>Thu</v>
      </c>
    </row>
    <row r="2343" spans="1:27"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s="3">
        <v>5</v>
      </c>
      <c r="T2343" s="4">
        <v>0</v>
      </c>
      <c r="U2343" s="3">
        <v>23.384</v>
      </c>
      <c r="V2343" s="2">
        <f>salestable[[#This Row],[Sales]] * (1 - salestable[[#This Row],[Discount]])</f>
        <v>63.2</v>
      </c>
      <c r="W2343" s="2">
        <f>salestable[[#This Row],[Sales]] * salestable[[#This Row],[Discount]]</f>
        <v>0</v>
      </c>
      <c r="X2343">
        <f>YEAR(salestable[[#This Row],[Order Date]])</f>
        <v>2014</v>
      </c>
      <c r="Y2343" t="str">
        <f>TEXT(salestable[[#This Row],[Order Date]],"MMMM")</f>
        <v>December</v>
      </c>
      <c r="Z2343" t="str">
        <f>"Q"&amp;ROUNDUP(MONTH(salestable[[#This Row],[Order Date]])/3,0)</f>
        <v>Q4</v>
      </c>
      <c r="AA2343" t="str">
        <f>TEXT(salestable[[#This Row],[Order Date]], "ddd")</f>
        <v>Wed</v>
      </c>
    </row>
    <row r="2344" spans="1:27"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s="3">
        <v>3</v>
      </c>
      <c r="T2344" s="4">
        <v>0</v>
      </c>
      <c r="U2344" s="3">
        <v>27.352799999999998</v>
      </c>
      <c r="V2344" s="2">
        <f>salestable[[#This Row],[Sales]] * (1 - salestable[[#This Row],[Discount]])</f>
        <v>113.97</v>
      </c>
      <c r="W2344" s="2">
        <f>salestable[[#This Row],[Sales]] * salestable[[#This Row],[Discount]]</f>
        <v>0</v>
      </c>
      <c r="X2344">
        <f>YEAR(salestable[[#This Row],[Order Date]])</f>
        <v>2014</v>
      </c>
      <c r="Y2344" t="str">
        <f>TEXT(salestable[[#This Row],[Order Date]],"MMMM")</f>
        <v>December</v>
      </c>
      <c r="Z2344" t="str">
        <f>"Q"&amp;ROUNDUP(MONTH(salestable[[#This Row],[Order Date]])/3,0)</f>
        <v>Q4</v>
      </c>
      <c r="AA2344" t="str">
        <f>TEXT(salestable[[#This Row],[Order Date]], "ddd")</f>
        <v>Wed</v>
      </c>
    </row>
    <row r="2345" spans="1:27"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s="3">
        <v>3</v>
      </c>
      <c r="T2345" s="4">
        <v>0.2</v>
      </c>
      <c r="U2345" s="3">
        <v>-29.343599999999999</v>
      </c>
      <c r="V2345" s="2">
        <f>salestable[[#This Row],[Sales]] * (1 - salestable[[#This Row],[Discount]])</f>
        <v>98.841600000000014</v>
      </c>
      <c r="W2345" s="2">
        <f>salestable[[#This Row],[Sales]] * salestable[[#This Row],[Discount]]</f>
        <v>24.710400000000003</v>
      </c>
      <c r="X2345">
        <f>YEAR(salestable[[#This Row],[Order Date]])</f>
        <v>2014</v>
      </c>
      <c r="Y2345" t="str">
        <f>TEXT(salestable[[#This Row],[Order Date]],"MMMM")</f>
        <v>July</v>
      </c>
      <c r="Z2345" t="str">
        <f>"Q"&amp;ROUNDUP(MONTH(salestable[[#This Row],[Order Date]])/3,0)</f>
        <v>Q3</v>
      </c>
      <c r="AA2345" t="str">
        <f>TEXT(salestable[[#This Row],[Order Date]], "ddd")</f>
        <v>Sat</v>
      </c>
    </row>
    <row r="2346" spans="1:27"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s="3">
        <v>9</v>
      </c>
      <c r="T2346" s="4">
        <v>0</v>
      </c>
      <c r="U2346" s="3">
        <v>137.28960000000001</v>
      </c>
      <c r="V2346" s="2">
        <f>salestable[[#This Row],[Sales]] * (1 - salestable[[#This Row],[Discount]])</f>
        <v>490.32</v>
      </c>
      <c r="W2346" s="2">
        <f>salestable[[#This Row],[Sales]] * salestable[[#This Row],[Discount]]</f>
        <v>0</v>
      </c>
      <c r="X2346">
        <f>YEAR(salestable[[#This Row],[Order Date]])</f>
        <v>2016</v>
      </c>
      <c r="Y2346" t="str">
        <f>TEXT(salestable[[#This Row],[Order Date]],"MMMM")</f>
        <v>February</v>
      </c>
      <c r="Z2346" t="str">
        <f>"Q"&amp;ROUNDUP(MONTH(salestable[[#This Row],[Order Date]])/3,0)</f>
        <v>Q1</v>
      </c>
      <c r="AA2346" t="str">
        <f>TEXT(salestable[[#This Row],[Order Date]], "ddd")</f>
        <v>Mon</v>
      </c>
    </row>
    <row r="2347" spans="1:27"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s="3">
        <v>5</v>
      </c>
      <c r="T2347" s="4">
        <v>0.2</v>
      </c>
      <c r="U2347" s="3">
        <v>24.527999999999999</v>
      </c>
      <c r="V2347" s="2">
        <f>salestable[[#This Row],[Sales]] * (1 - salestable[[#This Row],[Discount]])</f>
        <v>56.064</v>
      </c>
      <c r="W2347" s="2">
        <f>salestable[[#This Row],[Sales]] * salestable[[#This Row],[Discount]]</f>
        <v>14.016</v>
      </c>
      <c r="X2347">
        <f>YEAR(salestable[[#This Row],[Order Date]])</f>
        <v>2016</v>
      </c>
      <c r="Y2347" t="str">
        <f>TEXT(salestable[[#This Row],[Order Date]],"MMMM")</f>
        <v>March</v>
      </c>
      <c r="Z2347" t="str">
        <f>"Q"&amp;ROUNDUP(MONTH(salestable[[#This Row],[Order Date]])/3,0)</f>
        <v>Q1</v>
      </c>
      <c r="AA2347" t="str">
        <f>TEXT(salestable[[#This Row],[Order Date]], "ddd")</f>
        <v>Sun</v>
      </c>
    </row>
    <row r="2348" spans="1:27"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s="3">
        <v>2</v>
      </c>
      <c r="T2348" s="4">
        <v>0.8</v>
      </c>
      <c r="U2348" s="3">
        <v>-2.1623999999999999</v>
      </c>
      <c r="V2348" s="2">
        <f>salestable[[#This Row],[Sales]] * (1 - salestable[[#This Row],[Discount]])</f>
        <v>0.25439999999999996</v>
      </c>
      <c r="W2348" s="2">
        <f>salestable[[#This Row],[Sales]] * salestable[[#This Row],[Discount]]</f>
        <v>1.0176000000000001</v>
      </c>
      <c r="X2348">
        <f>YEAR(salestable[[#This Row],[Order Date]])</f>
        <v>2016</v>
      </c>
      <c r="Y2348" t="str">
        <f>TEXT(salestable[[#This Row],[Order Date]],"MMMM")</f>
        <v>March</v>
      </c>
      <c r="Z2348" t="str">
        <f>"Q"&amp;ROUNDUP(MONTH(salestable[[#This Row],[Order Date]])/3,0)</f>
        <v>Q1</v>
      </c>
      <c r="AA2348" t="str">
        <f>TEXT(salestable[[#This Row],[Order Date]], "ddd")</f>
        <v>Sun</v>
      </c>
    </row>
    <row r="2349" spans="1:27"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s="3">
        <v>5</v>
      </c>
      <c r="T2349" s="4">
        <v>0.3</v>
      </c>
      <c r="U2349" s="3">
        <v>0</v>
      </c>
      <c r="V2349" s="2">
        <f>salestable[[#This Row],[Sales]] * (1 - salestable[[#This Row],[Discount]])</f>
        <v>390.30950000000001</v>
      </c>
      <c r="W2349" s="2">
        <f>salestable[[#This Row],[Sales]] * salestable[[#This Row],[Discount]]</f>
        <v>167.27549999999999</v>
      </c>
      <c r="X2349">
        <f>YEAR(salestable[[#This Row],[Order Date]])</f>
        <v>2016</v>
      </c>
      <c r="Y2349" t="str">
        <f>TEXT(salestable[[#This Row],[Order Date]],"MMMM")</f>
        <v>March</v>
      </c>
      <c r="Z2349" t="str">
        <f>"Q"&amp;ROUNDUP(MONTH(salestable[[#This Row],[Order Date]])/3,0)</f>
        <v>Q1</v>
      </c>
      <c r="AA2349" t="str">
        <f>TEXT(salestable[[#This Row],[Order Date]], "ddd")</f>
        <v>Sun</v>
      </c>
    </row>
    <row r="2350" spans="1:27"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s="3">
        <v>6</v>
      </c>
      <c r="T2350" s="4">
        <v>0.2</v>
      </c>
      <c r="U2350" s="3">
        <v>3.1583999999999999</v>
      </c>
      <c r="V2350" s="2">
        <f>salestable[[#This Row],[Sales]] * (1 - salestable[[#This Row],[Discount]])</f>
        <v>7.2191999999999998</v>
      </c>
      <c r="W2350" s="2">
        <f>salestable[[#This Row],[Sales]] * salestable[[#This Row],[Discount]]</f>
        <v>1.8048</v>
      </c>
      <c r="X2350">
        <f>YEAR(salestable[[#This Row],[Order Date]])</f>
        <v>2017</v>
      </c>
      <c r="Y2350" t="str">
        <f>TEXT(salestable[[#This Row],[Order Date]],"MMMM")</f>
        <v>December</v>
      </c>
      <c r="Z2350" t="str">
        <f>"Q"&amp;ROUNDUP(MONTH(salestable[[#This Row],[Order Date]])/3,0)</f>
        <v>Q4</v>
      </c>
      <c r="AA2350" t="str">
        <f>TEXT(salestable[[#This Row],[Order Date]], "ddd")</f>
        <v>Sat</v>
      </c>
    </row>
    <row r="2351" spans="1:27"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s="3">
        <v>2</v>
      </c>
      <c r="T2351" s="4">
        <v>0.2</v>
      </c>
      <c r="U2351" s="3">
        <v>22.5732</v>
      </c>
      <c r="V2351" s="2">
        <f>salestable[[#This Row],[Sales]] * (1 - salestable[[#This Row],[Discount]])</f>
        <v>55.564800000000005</v>
      </c>
      <c r="W2351" s="2">
        <f>salestable[[#This Row],[Sales]] * salestable[[#This Row],[Discount]]</f>
        <v>13.891200000000001</v>
      </c>
      <c r="X2351">
        <f>YEAR(salestable[[#This Row],[Order Date]])</f>
        <v>2017</v>
      </c>
      <c r="Y2351" t="str">
        <f>TEXT(salestable[[#This Row],[Order Date]],"MMMM")</f>
        <v>December</v>
      </c>
      <c r="Z2351" t="str">
        <f>"Q"&amp;ROUNDUP(MONTH(salestable[[#This Row],[Order Date]])/3,0)</f>
        <v>Q4</v>
      </c>
      <c r="AA2351" t="str">
        <f>TEXT(salestable[[#This Row],[Order Date]], "ddd")</f>
        <v>Sat</v>
      </c>
    </row>
    <row r="2352" spans="1:27"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s="3">
        <v>2</v>
      </c>
      <c r="T2352" s="4">
        <v>0</v>
      </c>
      <c r="U2352" s="3">
        <v>5.3213999999999997</v>
      </c>
      <c r="V2352" s="2">
        <f>salestable[[#This Row],[Sales]] * (1 - salestable[[#This Row],[Discount]])</f>
        <v>10.86</v>
      </c>
      <c r="W2352" s="2">
        <f>salestable[[#This Row],[Sales]] * salestable[[#This Row],[Discount]]</f>
        <v>0</v>
      </c>
      <c r="X2352">
        <f>YEAR(salestable[[#This Row],[Order Date]])</f>
        <v>2017</v>
      </c>
      <c r="Y2352" t="str">
        <f>TEXT(salestable[[#This Row],[Order Date]],"MMMM")</f>
        <v>December</v>
      </c>
      <c r="Z2352" t="str">
        <f>"Q"&amp;ROUNDUP(MONTH(salestable[[#This Row],[Order Date]])/3,0)</f>
        <v>Q4</v>
      </c>
      <c r="AA2352" t="str">
        <f>TEXT(salestable[[#This Row],[Order Date]], "ddd")</f>
        <v>Sat</v>
      </c>
    </row>
    <row r="2353" spans="1:27"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s="3">
        <v>3</v>
      </c>
      <c r="T2353" s="4">
        <v>0</v>
      </c>
      <c r="U2353" s="3">
        <v>22.2516</v>
      </c>
      <c r="V2353" s="2">
        <f>salestable[[#This Row],[Sales]] * (1 - salestable[[#This Row],[Discount]])</f>
        <v>79.47</v>
      </c>
      <c r="W2353" s="2">
        <f>salestable[[#This Row],[Sales]] * salestable[[#This Row],[Discount]]</f>
        <v>0</v>
      </c>
      <c r="X2353">
        <f>YEAR(salestable[[#This Row],[Order Date]])</f>
        <v>2017</v>
      </c>
      <c r="Y2353" t="str">
        <f>TEXT(salestable[[#This Row],[Order Date]],"MMMM")</f>
        <v>December</v>
      </c>
      <c r="Z2353" t="str">
        <f>"Q"&amp;ROUNDUP(MONTH(salestable[[#This Row],[Order Date]])/3,0)</f>
        <v>Q4</v>
      </c>
      <c r="AA2353" t="str">
        <f>TEXT(salestable[[#This Row],[Order Date]], "ddd")</f>
        <v>Sat</v>
      </c>
    </row>
    <row r="2354" spans="1:27"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s="3">
        <v>6</v>
      </c>
      <c r="T2354" s="4">
        <v>0</v>
      </c>
      <c r="U2354" s="3">
        <v>5.04</v>
      </c>
      <c r="V2354" s="2">
        <f>salestable[[#This Row],[Sales]] * (1 - salestable[[#This Row],[Discount]])</f>
        <v>10.08</v>
      </c>
      <c r="W2354" s="2">
        <f>salestable[[#This Row],[Sales]] * salestable[[#This Row],[Discount]]</f>
        <v>0</v>
      </c>
      <c r="X2354">
        <f>YEAR(salestable[[#This Row],[Order Date]])</f>
        <v>2017</v>
      </c>
      <c r="Y2354" t="str">
        <f>TEXT(salestable[[#This Row],[Order Date]],"MMMM")</f>
        <v>December</v>
      </c>
      <c r="Z2354" t="str">
        <f>"Q"&amp;ROUNDUP(MONTH(salestable[[#This Row],[Order Date]])/3,0)</f>
        <v>Q4</v>
      </c>
      <c r="AA2354" t="str">
        <f>TEXT(salestable[[#This Row],[Order Date]], "ddd")</f>
        <v>Sat</v>
      </c>
    </row>
    <row r="2355" spans="1:27"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s="3">
        <v>7</v>
      </c>
      <c r="T2355" s="4">
        <v>0.15</v>
      </c>
      <c r="U2355" s="3">
        <v>200.9546</v>
      </c>
      <c r="V2355" s="2">
        <f>salestable[[#This Row],[Sales]] * (1 - salestable[[#This Row],[Discount]])</f>
        <v>1319.90635</v>
      </c>
      <c r="W2355" s="2">
        <f>salestable[[#This Row],[Sales]] * salestable[[#This Row],[Discount]]</f>
        <v>232.92464999999999</v>
      </c>
      <c r="X2355">
        <f>YEAR(salestable[[#This Row],[Order Date]])</f>
        <v>2015</v>
      </c>
      <c r="Y2355" t="str">
        <f>TEXT(salestable[[#This Row],[Order Date]],"MMMM")</f>
        <v>August</v>
      </c>
      <c r="Z2355" t="str">
        <f>"Q"&amp;ROUNDUP(MONTH(salestable[[#This Row],[Order Date]])/3,0)</f>
        <v>Q3</v>
      </c>
      <c r="AA2355" t="str">
        <f>TEXT(salestable[[#This Row],[Order Date]], "ddd")</f>
        <v>Mon</v>
      </c>
    </row>
    <row r="2356" spans="1:27"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s="3">
        <v>5</v>
      </c>
      <c r="T2356" s="4">
        <v>0.2</v>
      </c>
      <c r="U2356" s="3">
        <v>46.3185</v>
      </c>
      <c r="V2356" s="2">
        <f>salestable[[#This Row],[Sales]] * (1 - salestable[[#This Row],[Discount]])</f>
        <v>109.79200000000002</v>
      </c>
      <c r="W2356" s="2">
        <f>salestable[[#This Row],[Sales]] * salestable[[#This Row],[Discount]]</f>
        <v>27.448000000000004</v>
      </c>
      <c r="X2356">
        <f>YEAR(salestable[[#This Row],[Order Date]])</f>
        <v>2015</v>
      </c>
      <c r="Y2356" t="str">
        <f>TEXT(salestable[[#This Row],[Order Date]],"MMMM")</f>
        <v>August</v>
      </c>
      <c r="Z2356" t="str">
        <f>"Q"&amp;ROUNDUP(MONTH(salestable[[#This Row],[Order Date]])/3,0)</f>
        <v>Q3</v>
      </c>
      <c r="AA2356" t="str">
        <f>TEXT(salestable[[#This Row],[Order Date]], "ddd")</f>
        <v>Mon</v>
      </c>
    </row>
    <row r="2357" spans="1:27"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s="3">
        <v>1</v>
      </c>
      <c r="T2357" s="4">
        <v>0</v>
      </c>
      <c r="U2357" s="3">
        <v>15.699299999999999</v>
      </c>
      <c r="V2357" s="2">
        <f>salestable[[#This Row],[Sales]] * (1 - salestable[[#This Row],[Discount]])</f>
        <v>36.51</v>
      </c>
      <c r="W2357" s="2">
        <f>salestable[[#This Row],[Sales]] * salestable[[#This Row],[Discount]]</f>
        <v>0</v>
      </c>
      <c r="X2357">
        <f>YEAR(salestable[[#This Row],[Order Date]])</f>
        <v>2015</v>
      </c>
      <c r="Y2357" t="str">
        <f>TEXT(salestable[[#This Row],[Order Date]],"MMMM")</f>
        <v>August</v>
      </c>
      <c r="Z2357" t="str">
        <f>"Q"&amp;ROUNDUP(MONTH(salestable[[#This Row],[Order Date]])/3,0)</f>
        <v>Q3</v>
      </c>
      <c r="AA2357" t="str">
        <f>TEXT(salestable[[#This Row],[Order Date]], "ddd")</f>
        <v>Mon</v>
      </c>
    </row>
    <row r="2358" spans="1:27"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s="3">
        <v>3</v>
      </c>
      <c r="T2358" s="4">
        <v>0.2</v>
      </c>
      <c r="U2358" s="3">
        <v>80.991900000000001</v>
      </c>
      <c r="V2358" s="2">
        <f>salestable[[#This Row],[Sales]] * (1 - salestable[[#This Row],[Discount]])</f>
        <v>191.98080000000002</v>
      </c>
      <c r="W2358" s="2">
        <f>salestable[[#This Row],[Sales]] * salestable[[#This Row],[Discount]]</f>
        <v>47.995200000000004</v>
      </c>
      <c r="X2358">
        <f>YEAR(salestable[[#This Row],[Order Date]])</f>
        <v>2015</v>
      </c>
      <c r="Y2358" t="str">
        <f>TEXT(salestable[[#This Row],[Order Date]],"MMMM")</f>
        <v>August</v>
      </c>
      <c r="Z2358" t="str">
        <f>"Q"&amp;ROUNDUP(MONTH(salestable[[#This Row],[Order Date]])/3,0)</f>
        <v>Q3</v>
      </c>
      <c r="AA2358" t="str">
        <f>TEXT(salestable[[#This Row],[Order Date]], "ddd")</f>
        <v>Mon</v>
      </c>
    </row>
    <row r="2359" spans="1:27"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s="3">
        <v>7</v>
      </c>
      <c r="T2359" s="4">
        <v>0.4</v>
      </c>
      <c r="U2359" s="3">
        <v>-447.59469999999999</v>
      </c>
      <c r="V2359" s="2">
        <f>salestable[[#This Row],[Sales]] * (1 - salestable[[#This Row],[Discount]])</f>
        <v>947.84760000000006</v>
      </c>
      <c r="W2359" s="2">
        <f>salestable[[#This Row],[Sales]] * salestable[[#This Row],[Discount]]</f>
        <v>631.89840000000004</v>
      </c>
      <c r="X2359">
        <f>YEAR(salestable[[#This Row],[Order Date]])</f>
        <v>2014</v>
      </c>
      <c r="Y2359" t="str">
        <f>TEXT(salestable[[#This Row],[Order Date]],"MMMM")</f>
        <v>March</v>
      </c>
      <c r="Z2359" t="str">
        <f>"Q"&amp;ROUNDUP(MONTH(salestable[[#This Row],[Order Date]])/3,0)</f>
        <v>Q1</v>
      </c>
      <c r="AA2359" t="str">
        <f>TEXT(salestable[[#This Row],[Order Date]], "ddd")</f>
        <v>Mon</v>
      </c>
    </row>
    <row r="2360" spans="1:27"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s="3">
        <v>4</v>
      </c>
      <c r="T2360" s="4">
        <v>0.4</v>
      </c>
      <c r="U2360" s="3">
        <v>-553.64760000000001</v>
      </c>
      <c r="V2360" s="2">
        <f>salestable[[#This Row],[Sales]] * (1 - salestable[[#This Row],[Discount]])</f>
        <v>642.94560000000001</v>
      </c>
      <c r="W2360" s="2">
        <f>salestable[[#This Row],[Sales]] * salestable[[#This Row],[Discount]]</f>
        <v>428.63040000000001</v>
      </c>
      <c r="X2360">
        <f>YEAR(salestable[[#This Row],[Order Date]])</f>
        <v>2014</v>
      </c>
      <c r="Y2360" t="str">
        <f>TEXT(salestable[[#This Row],[Order Date]],"MMMM")</f>
        <v>March</v>
      </c>
      <c r="Z2360" t="str">
        <f>"Q"&amp;ROUNDUP(MONTH(salestable[[#This Row],[Order Date]])/3,0)</f>
        <v>Q1</v>
      </c>
      <c r="AA2360" t="str">
        <f>TEXT(salestable[[#This Row],[Order Date]], "ddd")</f>
        <v>Mon</v>
      </c>
    </row>
    <row r="2361" spans="1:27"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s="3">
        <v>3</v>
      </c>
      <c r="T2361" s="4">
        <v>0.4</v>
      </c>
      <c r="U2361" s="3">
        <v>-122.7816</v>
      </c>
      <c r="V2361" s="2">
        <f>salestable[[#This Row],[Sales]] * (1 - salestable[[#This Row],[Discount]])</f>
        <v>368.34480000000002</v>
      </c>
      <c r="W2361" s="2">
        <f>salestable[[#This Row],[Sales]] * salestable[[#This Row],[Discount]]</f>
        <v>245.56320000000002</v>
      </c>
      <c r="X2361">
        <f>YEAR(salestable[[#This Row],[Order Date]])</f>
        <v>2014</v>
      </c>
      <c r="Y2361" t="str">
        <f>TEXT(salestable[[#This Row],[Order Date]],"MMMM")</f>
        <v>March</v>
      </c>
      <c r="Z2361" t="str">
        <f>"Q"&amp;ROUNDUP(MONTH(salestable[[#This Row],[Order Date]])/3,0)</f>
        <v>Q1</v>
      </c>
      <c r="AA2361" t="str">
        <f>TEXT(salestable[[#This Row],[Order Date]], "ddd")</f>
        <v>Mon</v>
      </c>
    </row>
    <row r="2362" spans="1:27"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s="3">
        <v>7</v>
      </c>
      <c r="T2362" s="4">
        <v>0</v>
      </c>
      <c r="U2362" s="3">
        <v>16.3842</v>
      </c>
      <c r="V2362" s="2">
        <f>salestable[[#This Row],[Sales]] * (1 - salestable[[#This Row],[Discount]])</f>
        <v>34.86</v>
      </c>
      <c r="W2362" s="2">
        <f>salestable[[#This Row],[Sales]] * salestable[[#This Row],[Discount]]</f>
        <v>0</v>
      </c>
      <c r="X2362">
        <f>YEAR(salestable[[#This Row],[Order Date]])</f>
        <v>2014</v>
      </c>
      <c r="Y2362" t="str">
        <f>TEXT(salestable[[#This Row],[Order Date]],"MMMM")</f>
        <v>March</v>
      </c>
      <c r="Z2362" t="str">
        <f>"Q"&amp;ROUNDUP(MONTH(salestable[[#This Row],[Order Date]])/3,0)</f>
        <v>Q1</v>
      </c>
      <c r="AA2362" t="str">
        <f>TEXT(salestable[[#This Row],[Order Date]], "ddd")</f>
        <v>Mon</v>
      </c>
    </row>
    <row r="2363" spans="1:27"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s="3">
        <v>4</v>
      </c>
      <c r="T2363" s="4">
        <v>0</v>
      </c>
      <c r="U2363" s="3">
        <v>75.9696</v>
      </c>
      <c r="V2363" s="2">
        <f>salestable[[#This Row],[Sales]] * (1 - salestable[[#This Row],[Discount]])</f>
        <v>155.04</v>
      </c>
      <c r="W2363" s="2">
        <f>salestable[[#This Row],[Sales]] * salestable[[#This Row],[Discount]]</f>
        <v>0</v>
      </c>
      <c r="X2363">
        <f>YEAR(salestable[[#This Row],[Order Date]])</f>
        <v>2014</v>
      </c>
      <c r="Y2363" t="str">
        <f>TEXT(salestable[[#This Row],[Order Date]],"MMMM")</f>
        <v>March</v>
      </c>
      <c r="Z2363" t="str">
        <f>"Q"&amp;ROUNDUP(MONTH(salestable[[#This Row],[Order Date]])/3,0)</f>
        <v>Q1</v>
      </c>
      <c r="AA2363" t="str">
        <f>TEXT(salestable[[#This Row],[Order Date]], "ddd")</f>
        <v>Mon</v>
      </c>
    </row>
    <row r="2364" spans="1:27"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s="3">
        <v>5</v>
      </c>
      <c r="T2364" s="4">
        <v>0.7</v>
      </c>
      <c r="U2364" s="3">
        <v>-10.054</v>
      </c>
      <c r="V2364" s="2">
        <f>salestable[[#This Row],[Sales]] * (1 - salestable[[#This Row],[Discount]])</f>
        <v>4.1130000000000004</v>
      </c>
      <c r="W2364" s="2">
        <f>salestable[[#This Row],[Sales]] * salestable[[#This Row],[Discount]]</f>
        <v>9.5969999999999995</v>
      </c>
      <c r="X2364">
        <f>YEAR(salestable[[#This Row],[Order Date]])</f>
        <v>2017</v>
      </c>
      <c r="Y2364" t="str">
        <f>TEXT(salestable[[#This Row],[Order Date]],"MMMM")</f>
        <v>April</v>
      </c>
      <c r="Z2364" t="str">
        <f>"Q"&amp;ROUNDUP(MONTH(salestable[[#This Row],[Order Date]])/3,0)</f>
        <v>Q2</v>
      </c>
      <c r="AA2364" t="str">
        <f>TEXT(salestable[[#This Row],[Order Date]], "ddd")</f>
        <v>Sun</v>
      </c>
    </row>
    <row r="2365" spans="1:27"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s="3">
        <v>2</v>
      </c>
      <c r="T2365" s="4">
        <v>0</v>
      </c>
      <c r="U2365" s="3">
        <v>40.921599999999998</v>
      </c>
      <c r="V2365" s="2">
        <f>salestable[[#This Row],[Sales]] * (1 - salestable[[#This Row],[Discount]])</f>
        <v>127.88</v>
      </c>
      <c r="W2365" s="2">
        <f>salestable[[#This Row],[Sales]] * salestable[[#This Row],[Discount]]</f>
        <v>0</v>
      </c>
      <c r="X2365">
        <f>YEAR(salestable[[#This Row],[Order Date]])</f>
        <v>2016</v>
      </c>
      <c r="Y2365" t="str">
        <f>TEXT(salestable[[#This Row],[Order Date]],"MMMM")</f>
        <v>March</v>
      </c>
      <c r="Z2365" t="str">
        <f>"Q"&amp;ROUNDUP(MONTH(salestable[[#This Row],[Order Date]])/3,0)</f>
        <v>Q1</v>
      </c>
      <c r="AA2365" t="str">
        <f>TEXT(salestable[[#This Row],[Order Date]], "ddd")</f>
        <v>Sun</v>
      </c>
    </row>
    <row r="2366" spans="1:27"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s="3">
        <v>2</v>
      </c>
      <c r="T2366" s="4">
        <v>0</v>
      </c>
      <c r="U2366" s="3">
        <v>44.889600000000002</v>
      </c>
      <c r="V2366" s="2">
        <f>salestable[[#This Row],[Sales]] * (1 - salestable[[#This Row],[Discount]])</f>
        <v>160.32</v>
      </c>
      <c r="W2366" s="2">
        <f>salestable[[#This Row],[Sales]] * salestable[[#This Row],[Discount]]</f>
        <v>0</v>
      </c>
      <c r="X2366">
        <f>YEAR(salestable[[#This Row],[Order Date]])</f>
        <v>2016</v>
      </c>
      <c r="Y2366" t="str">
        <f>TEXT(salestable[[#This Row],[Order Date]],"MMMM")</f>
        <v>March</v>
      </c>
      <c r="Z2366" t="str">
        <f>"Q"&amp;ROUNDUP(MONTH(salestable[[#This Row],[Order Date]])/3,0)</f>
        <v>Q1</v>
      </c>
      <c r="AA2366" t="str">
        <f>TEXT(salestable[[#This Row],[Order Date]], "ddd")</f>
        <v>Sun</v>
      </c>
    </row>
    <row r="2367" spans="1:27"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s="3">
        <v>4</v>
      </c>
      <c r="T2367" s="4">
        <v>0</v>
      </c>
      <c r="U2367" s="3">
        <v>20.7</v>
      </c>
      <c r="V2367" s="2">
        <f>salestable[[#This Row],[Sales]] * (1 - salestable[[#This Row],[Discount]])</f>
        <v>46</v>
      </c>
      <c r="W2367" s="2">
        <f>salestable[[#This Row],[Sales]] * salestable[[#This Row],[Discount]]</f>
        <v>0</v>
      </c>
      <c r="X2367">
        <f>YEAR(salestable[[#This Row],[Order Date]])</f>
        <v>2016</v>
      </c>
      <c r="Y2367" t="str">
        <f>TEXT(salestable[[#This Row],[Order Date]],"MMMM")</f>
        <v>March</v>
      </c>
      <c r="Z2367" t="str">
        <f>"Q"&amp;ROUNDUP(MONTH(salestable[[#This Row],[Order Date]])/3,0)</f>
        <v>Q1</v>
      </c>
      <c r="AA2367" t="str">
        <f>TEXT(salestable[[#This Row],[Order Date]], "ddd")</f>
        <v>Sun</v>
      </c>
    </row>
    <row r="2368" spans="1:27"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s="3">
        <v>1</v>
      </c>
      <c r="T2368" s="4">
        <v>0.2</v>
      </c>
      <c r="U2368" s="3">
        <v>-18.1068</v>
      </c>
      <c r="V2368" s="2">
        <f>salestable[[#This Row],[Sales]] * (1 - salestable[[#This Row],[Discount]])</f>
        <v>96.569600000000008</v>
      </c>
      <c r="W2368" s="2">
        <f>salestable[[#This Row],[Sales]] * salestable[[#This Row],[Discount]]</f>
        <v>24.142400000000002</v>
      </c>
      <c r="X2368">
        <f>YEAR(salestable[[#This Row],[Order Date]])</f>
        <v>2014</v>
      </c>
      <c r="Y2368" t="str">
        <f>TEXT(salestable[[#This Row],[Order Date]],"MMMM")</f>
        <v>November</v>
      </c>
      <c r="Z2368" t="str">
        <f>"Q"&amp;ROUNDUP(MONTH(salestable[[#This Row],[Order Date]])/3,0)</f>
        <v>Q4</v>
      </c>
      <c r="AA2368" t="str">
        <f>TEXT(salestable[[#This Row],[Order Date]], "ddd")</f>
        <v>Mon</v>
      </c>
    </row>
    <row r="2369" spans="1:27"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s="3">
        <v>4</v>
      </c>
      <c r="T2369" s="4">
        <v>0</v>
      </c>
      <c r="U2369" s="3">
        <v>11.328799999999999</v>
      </c>
      <c r="V2369" s="2">
        <f>salestable[[#This Row],[Sales]] * (1 - salestable[[#This Row],[Discount]])</f>
        <v>23.12</v>
      </c>
      <c r="W2369" s="2">
        <f>salestable[[#This Row],[Sales]] * salestable[[#This Row],[Discount]]</f>
        <v>0</v>
      </c>
      <c r="X2369">
        <f>YEAR(salestable[[#This Row],[Order Date]])</f>
        <v>2017</v>
      </c>
      <c r="Y2369" t="str">
        <f>TEXT(salestable[[#This Row],[Order Date]],"MMMM")</f>
        <v>February</v>
      </c>
      <c r="Z2369" t="str">
        <f>"Q"&amp;ROUNDUP(MONTH(salestable[[#This Row],[Order Date]])/3,0)</f>
        <v>Q1</v>
      </c>
      <c r="AA2369" t="str">
        <f>TEXT(salestable[[#This Row],[Order Date]], "ddd")</f>
        <v>Fri</v>
      </c>
    </row>
    <row r="2370" spans="1:27"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s="3">
        <v>6</v>
      </c>
      <c r="T2370" s="4">
        <v>0.2</v>
      </c>
      <c r="U2370" s="3">
        <v>-26.635200000000001</v>
      </c>
      <c r="V2370" s="2">
        <f>salestable[[#This Row],[Sales]] * (1 - salestable[[#This Row],[Discount]])</f>
        <v>426.16319999999996</v>
      </c>
      <c r="W2370" s="2">
        <f>salestable[[#This Row],[Sales]] * salestable[[#This Row],[Discount]]</f>
        <v>106.54079999999999</v>
      </c>
      <c r="X2370">
        <f>YEAR(salestable[[#This Row],[Order Date]])</f>
        <v>2016</v>
      </c>
      <c r="Y2370" t="str">
        <f>TEXT(salestable[[#This Row],[Order Date]],"MMMM")</f>
        <v>September</v>
      </c>
      <c r="Z2370" t="str">
        <f>"Q"&amp;ROUNDUP(MONTH(salestable[[#This Row],[Order Date]])/3,0)</f>
        <v>Q3</v>
      </c>
      <c r="AA2370" t="str">
        <f>TEXT(salestable[[#This Row],[Order Date]], "ddd")</f>
        <v>Fri</v>
      </c>
    </row>
    <row r="2371" spans="1:27"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s="3">
        <v>2</v>
      </c>
      <c r="T2371" s="4">
        <v>0.2</v>
      </c>
      <c r="U2371" s="3">
        <v>0.307</v>
      </c>
      <c r="V2371" s="2">
        <f>salestable[[#This Row],[Sales]] * (1 - salestable[[#This Row],[Discount]])</f>
        <v>3.9296000000000002</v>
      </c>
      <c r="W2371" s="2">
        <f>salestable[[#This Row],[Sales]] * salestable[[#This Row],[Discount]]</f>
        <v>0.98240000000000005</v>
      </c>
      <c r="X2371">
        <f>YEAR(salestable[[#This Row],[Order Date]])</f>
        <v>2016</v>
      </c>
      <c r="Y2371" t="str">
        <f>TEXT(salestable[[#This Row],[Order Date]],"MMMM")</f>
        <v>September</v>
      </c>
      <c r="Z2371" t="str">
        <f>"Q"&amp;ROUNDUP(MONTH(salestable[[#This Row],[Order Date]])/3,0)</f>
        <v>Q3</v>
      </c>
      <c r="AA2371" t="str">
        <f>TEXT(salestable[[#This Row],[Order Date]], "ddd")</f>
        <v>Fri</v>
      </c>
    </row>
    <row r="2372" spans="1:27"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s="3">
        <v>4</v>
      </c>
      <c r="T2372" s="4">
        <v>0</v>
      </c>
      <c r="U2372" s="3">
        <v>93.24</v>
      </c>
      <c r="V2372" s="2">
        <f>salestable[[#This Row],[Sales]] * (1 - salestable[[#This Row],[Discount]])</f>
        <v>252</v>
      </c>
      <c r="W2372" s="2">
        <f>salestable[[#This Row],[Sales]] * salestable[[#This Row],[Discount]]</f>
        <v>0</v>
      </c>
      <c r="X2372">
        <f>YEAR(salestable[[#This Row],[Order Date]])</f>
        <v>2017</v>
      </c>
      <c r="Y2372" t="str">
        <f>TEXT(salestable[[#This Row],[Order Date]],"MMMM")</f>
        <v>July</v>
      </c>
      <c r="Z2372" t="str">
        <f>"Q"&amp;ROUNDUP(MONTH(salestable[[#This Row],[Order Date]])/3,0)</f>
        <v>Q3</v>
      </c>
      <c r="AA2372" t="str">
        <f>TEXT(salestable[[#This Row],[Order Date]], "ddd")</f>
        <v>Fri</v>
      </c>
    </row>
    <row r="2373" spans="1:27"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s="3">
        <v>8</v>
      </c>
      <c r="T2373" s="4">
        <v>0.6</v>
      </c>
      <c r="U2373" s="3">
        <v>-27.1296</v>
      </c>
      <c r="V2373" s="2">
        <f>salestable[[#This Row],[Sales]] * (1 - salestable[[#This Row],[Discount]])</f>
        <v>24.115200000000002</v>
      </c>
      <c r="W2373" s="2">
        <f>salestable[[#This Row],[Sales]] * salestable[[#This Row],[Discount]]</f>
        <v>36.172799999999995</v>
      </c>
      <c r="X2373">
        <f>YEAR(salestable[[#This Row],[Order Date]])</f>
        <v>2016</v>
      </c>
      <c r="Y2373" t="str">
        <f>TEXT(salestable[[#This Row],[Order Date]],"MMMM")</f>
        <v>July</v>
      </c>
      <c r="Z2373" t="str">
        <f>"Q"&amp;ROUNDUP(MONTH(salestable[[#This Row],[Order Date]])/3,0)</f>
        <v>Q3</v>
      </c>
      <c r="AA2373" t="str">
        <f>TEXT(salestable[[#This Row],[Order Date]], "ddd")</f>
        <v>Thu</v>
      </c>
    </row>
    <row r="2374" spans="1:27"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s="3">
        <v>1</v>
      </c>
      <c r="T2374" s="4">
        <v>0.2</v>
      </c>
      <c r="U2374" s="3">
        <v>0.82250000000000001</v>
      </c>
      <c r="V2374" s="2">
        <f>salestable[[#This Row],[Sales]] * (1 - salestable[[#This Row],[Discount]])</f>
        <v>2.1056000000000004</v>
      </c>
      <c r="W2374" s="2">
        <f>salestable[[#This Row],[Sales]] * salestable[[#This Row],[Discount]]</f>
        <v>0.52640000000000009</v>
      </c>
      <c r="X2374">
        <f>YEAR(salestable[[#This Row],[Order Date]])</f>
        <v>2016</v>
      </c>
      <c r="Y2374" t="str">
        <f>TEXT(salestable[[#This Row],[Order Date]],"MMMM")</f>
        <v>July</v>
      </c>
      <c r="Z2374" t="str">
        <f>"Q"&amp;ROUNDUP(MONTH(salestable[[#This Row],[Order Date]])/3,0)</f>
        <v>Q3</v>
      </c>
      <c r="AA2374" t="str">
        <f>TEXT(salestable[[#This Row],[Order Date]], "ddd")</f>
        <v>Thu</v>
      </c>
    </row>
    <row r="2375" spans="1:27"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s="3">
        <v>9</v>
      </c>
      <c r="T2375" s="4">
        <v>0.2</v>
      </c>
      <c r="U2375" s="3">
        <v>7.6985999999999999</v>
      </c>
      <c r="V2375" s="2">
        <f>salestable[[#This Row],[Sales]] * (1 - salestable[[#This Row],[Discount]])</f>
        <v>18.950399999999998</v>
      </c>
      <c r="W2375" s="2">
        <f>salestable[[#This Row],[Sales]] * salestable[[#This Row],[Discount]]</f>
        <v>4.7375999999999996</v>
      </c>
      <c r="X2375">
        <f>YEAR(salestable[[#This Row],[Order Date]])</f>
        <v>2016</v>
      </c>
      <c r="Y2375" t="str">
        <f>TEXT(salestable[[#This Row],[Order Date]],"MMMM")</f>
        <v>July</v>
      </c>
      <c r="Z2375" t="str">
        <f>"Q"&amp;ROUNDUP(MONTH(salestable[[#This Row],[Order Date]])/3,0)</f>
        <v>Q3</v>
      </c>
      <c r="AA2375" t="str">
        <f>TEXT(salestable[[#This Row],[Order Date]], "ddd")</f>
        <v>Thu</v>
      </c>
    </row>
    <row r="2376" spans="1:27"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s="3">
        <v>2</v>
      </c>
      <c r="T2376" s="4">
        <v>0.3</v>
      </c>
      <c r="U2376" s="3">
        <v>-14.478400000000001</v>
      </c>
      <c r="V2376" s="2">
        <f>salestable[[#This Row],[Sales]] * (1 - salestable[[#This Row],[Discount]])</f>
        <v>177.3604</v>
      </c>
      <c r="W2376" s="2">
        <f>salestable[[#This Row],[Sales]] * salestable[[#This Row],[Discount]]</f>
        <v>76.011600000000001</v>
      </c>
      <c r="X2376">
        <f>YEAR(salestable[[#This Row],[Order Date]])</f>
        <v>2016</v>
      </c>
      <c r="Y2376" t="str">
        <f>TEXT(salestable[[#This Row],[Order Date]],"MMMM")</f>
        <v>July</v>
      </c>
      <c r="Z2376" t="str">
        <f>"Q"&amp;ROUNDUP(MONTH(salestable[[#This Row],[Order Date]])/3,0)</f>
        <v>Q3</v>
      </c>
      <c r="AA2376" t="str">
        <f>TEXT(salestable[[#This Row],[Order Date]], "ddd")</f>
        <v>Thu</v>
      </c>
    </row>
    <row r="2377" spans="1:27"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s="3">
        <v>3</v>
      </c>
      <c r="T2377" s="4">
        <v>0</v>
      </c>
      <c r="U2377" s="3">
        <v>0.1134</v>
      </c>
      <c r="V2377" s="2">
        <f>salestable[[#This Row],[Sales]] * (1 - salestable[[#This Row],[Discount]])</f>
        <v>5.67</v>
      </c>
      <c r="W2377" s="2">
        <f>salestable[[#This Row],[Sales]] * salestable[[#This Row],[Discount]]</f>
        <v>0</v>
      </c>
      <c r="X2377">
        <f>YEAR(salestable[[#This Row],[Order Date]])</f>
        <v>2017</v>
      </c>
      <c r="Y2377" t="str">
        <f>TEXT(salestable[[#This Row],[Order Date]],"MMMM")</f>
        <v>January</v>
      </c>
      <c r="Z2377" t="str">
        <f>"Q"&amp;ROUNDUP(MONTH(salestable[[#This Row],[Order Date]])/3,0)</f>
        <v>Q1</v>
      </c>
      <c r="AA2377" t="str">
        <f>TEXT(salestable[[#This Row],[Order Date]], "ddd")</f>
        <v>Tue</v>
      </c>
    </row>
    <row r="2378" spans="1:27"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s="3">
        <v>4</v>
      </c>
      <c r="T2378" s="4">
        <v>0.7</v>
      </c>
      <c r="U2378" s="3">
        <v>-58.861600000000003</v>
      </c>
      <c r="V2378" s="2">
        <f>salestable[[#This Row],[Sales]] * (1 - salestable[[#This Row],[Discount]])</f>
        <v>23.032800000000002</v>
      </c>
      <c r="W2378" s="2">
        <f>salestable[[#This Row],[Sales]] * salestable[[#This Row],[Discount]]</f>
        <v>53.743199999999995</v>
      </c>
      <c r="X2378">
        <f>YEAR(salestable[[#This Row],[Order Date]])</f>
        <v>2014</v>
      </c>
      <c r="Y2378" t="str">
        <f>TEXT(salestable[[#This Row],[Order Date]],"MMMM")</f>
        <v>August</v>
      </c>
      <c r="Z2378" t="str">
        <f>"Q"&amp;ROUNDUP(MONTH(salestable[[#This Row],[Order Date]])/3,0)</f>
        <v>Q3</v>
      </c>
      <c r="AA2378" t="str">
        <f>TEXT(salestable[[#This Row],[Order Date]], "ddd")</f>
        <v>Tue</v>
      </c>
    </row>
    <row r="2379" spans="1:27"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s="3">
        <v>2</v>
      </c>
      <c r="T2379" s="4">
        <v>0.2</v>
      </c>
      <c r="U2379" s="3">
        <v>1.1479999999999999</v>
      </c>
      <c r="V2379" s="2">
        <f>salestable[[#This Row],[Sales]] * (1 - salestable[[#This Row],[Discount]])</f>
        <v>7.3472</v>
      </c>
      <c r="W2379" s="2">
        <f>salestable[[#This Row],[Sales]] * salestable[[#This Row],[Discount]]</f>
        <v>1.8368</v>
      </c>
      <c r="X2379">
        <f>YEAR(salestable[[#This Row],[Order Date]])</f>
        <v>2014</v>
      </c>
      <c r="Y2379" t="str">
        <f>TEXT(salestable[[#This Row],[Order Date]],"MMMM")</f>
        <v>August</v>
      </c>
      <c r="Z2379" t="str">
        <f>"Q"&amp;ROUNDUP(MONTH(salestable[[#This Row],[Order Date]])/3,0)</f>
        <v>Q3</v>
      </c>
      <c r="AA2379" t="str">
        <f>TEXT(salestable[[#This Row],[Order Date]], "ddd")</f>
        <v>Tue</v>
      </c>
    </row>
    <row r="2380" spans="1:27"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s="3">
        <v>5</v>
      </c>
      <c r="T2380" s="4">
        <v>0</v>
      </c>
      <c r="U2380" s="3">
        <v>15.065</v>
      </c>
      <c r="V2380" s="2">
        <f>salestable[[#This Row],[Sales]] * (1 - salestable[[#This Row],[Discount]])</f>
        <v>32.75</v>
      </c>
      <c r="W2380" s="2">
        <f>salestable[[#This Row],[Sales]] * salestable[[#This Row],[Discount]]</f>
        <v>0</v>
      </c>
      <c r="X2380">
        <f>YEAR(salestable[[#This Row],[Order Date]])</f>
        <v>2015</v>
      </c>
      <c r="Y2380" t="str">
        <f>TEXT(salestable[[#This Row],[Order Date]],"MMMM")</f>
        <v>December</v>
      </c>
      <c r="Z2380" t="str">
        <f>"Q"&amp;ROUNDUP(MONTH(salestable[[#This Row],[Order Date]])/3,0)</f>
        <v>Q4</v>
      </c>
      <c r="AA2380" t="str">
        <f>TEXT(salestable[[#This Row],[Order Date]], "ddd")</f>
        <v>Sun</v>
      </c>
    </row>
    <row r="2381" spans="1:27"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s="3">
        <v>2</v>
      </c>
      <c r="T2381" s="4">
        <v>0.2</v>
      </c>
      <c r="U2381" s="3">
        <v>1.7138</v>
      </c>
      <c r="V2381" s="2">
        <f>salestable[[#This Row],[Sales]] * (1 - salestable[[#This Row],[Discount]])</f>
        <v>5.7728000000000002</v>
      </c>
      <c r="W2381" s="2">
        <f>salestable[[#This Row],[Sales]] * salestable[[#This Row],[Discount]]</f>
        <v>1.4432</v>
      </c>
      <c r="X2381">
        <f>YEAR(salestable[[#This Row],[Order Date]])</f>
        <v>2016</v>
      </c>
      <c r="Y2381" t="str">
        <f>TEXT(salestable[[#This Row],[Order Date]],"MMMM")</f>
        <v>May</v>
      </c>
      <c r="Z2381" t="str">
        <f>"Q"&amp;ROUNDUP(MONTH(salestable[[#This Row],[Order Date]])/3,0)</f>
        <v>Q2</v>
      </c>
      <c r="AA2381" t="str">
        <f>TEXT(salestable[[#This Row],[Order Date]], "ddd")</f>
        <v>Fri</v>
      </c>
    </row>
    <row r="2382" spans="1:27"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s="3">
        <v>2</v>
      </c>
      <c r="T2382" s="4">
        <v>0.2</v>
      </c>
      <c r="U2382" s="3">
        <v>15.49</v>
      </c>
      <c r="V2382" s="2">
        <f>salestable[[#This Row],[Sales]] * (1 - salestable[[#This Row],[Discount]])</f>
        <v>39.654400000000003</v>
      </c>
      <c r="W2382" s="2">
        <f>salestable[[#This Row],[Sales]] * salestable[[#This Row],[Discount]]</f>
        <v>9.9136000000000006</v>
      </c>
      <c r="X2382">
        <f>YEAR(salestable[[#This Row],[Order Date]])</f>
        <v>2016</v>
      </c>
      <c r="Y2382" t="str">
        <f>TEXT(salestable[[#This Row],[Order Date]],"MMMM")</f>
        <v>May</v>
      </c>
      <c r="Z2382" t="str">
        <f>"Q"&amp;ROUNDUP(MONTH(salestable[[#This Row],[Order Date]])/3,0)</f>
        <v>Q2</v>
      </c>
      <c r="AA2382" t="str">
        <f>TEXT(salestable[[#This Row],[Order Date]], "ddd")</f>
        <v>Fri</v>
      </c>
    </row>
    <row r="2383" spans="1:27"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s="3">
        <v>7</v>
      </c>
      <c r="T2383" s="4">
        <v>0.2</v>
      </c>
      <c r="U2383" s="3">
        <v>11.626300000000001</v>
      </c>
      <c r="V2383" s="2">
        <f>salestable[[#This Row],[Sales]] * (1 - salestable[[#This Row],[Discount]])</f>
        <v>43.769600000000004</v>
      </c>
      <c r="W2383" s="2">
        <f>salestable[[#This Row],[Sales]] * salestable[[#This Row],[Discount]]</f>
        <v>10.942400000000001</v>
      </c>
      <c r="X2383">
        <f>YEAR(salestable[[#This Row],[Order Date]])</f>
        <v>2016</v>
      </c>
      <c r="Y2383" t="str">
        <f>TEXT(salestable[[#This Row],[Order Date]],"MMMM")</f>
        <v>May</v>
      </c>
      <c r="Z2383" t="str">
        <f>"Q"&amp;ROUNDUP(MONTH(salestable[[#This Row],[Order Date]])/3,0)</f>
        <v>Q2</v>
      </c>
      <c r="AA2383" t="str">
        <f>TEXT(salestable[[#This Row],[Order Date]], "ddd")</f>
        <v>Fri</v>
      </c>
    </row>
    <row r="2384" spans="1:27"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s="3">
        <v>4</v>
      </c>
      <c r="T2384" s="4">
        <v>0</v>
      </c>
      <c r="U2384" s="3">
        <v>45.770400000000002</v>
      </c>
      <c r="V2384" s="2">
        <f>salestable[[#This Row],[Sales]] * (1 - salestable[[#This Row],[Discount]])</f>
        <v>176.04</v>
      </c>
      <c r="W2384" s="2">
        <f>salestable[[#This Row],[Sales]] * salestable[[#This Row],[Discount]]</f>
        <v>0</v>
      </c>
      <c r="X2384">
        <f>YEAR(salestable[[#This Row],[Order Date]])</f>
        <v>2017</v>
      </c>
      <c r="Y2384" t="str">
        <f>TEXT(salestable[[#This Row],[Order Date]],"MMMM")</f>
        <v>March</v>
      </c>
      <c r="Z2384" t="str">
        <f>"Q"&amp;ROUNDUP(MONTH(salestable[[#This Row],[Order Date]])/3,0)</f>
        <v>Q1</v>
      </c>
      <c r="AA2384" t="str">
        <f>TEXT(salestable[[#This Row],[Order Date]], "ddd")</f>
        <v>Sat</v>
      </c>
    </row>
    <row r="2385" spans="1:27"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s="3">
        <v>9</v>
      </c>
      <c r="T2385" s="4">
        <v>0</v>
      </c>
      <c r="U2385" s="3">
        <v>4.4855999999999998</v>
      </c>
      <c r="V2385" s="2">
        <f>salestable[[#This Row],[Sales]] * (1 - salestable[[#This Row],[Discount]])</f>
        <v>16.02</v>
      </c>
      <c r="W2385" s="2">
        <f>salestable[[#This Row],[Sales]] * salestable[[#This Row],[Discount]]</f>
        <v>0</v>
      </c>
      <c r="X2385">
        <f>YEAR(salestable[[#This Row],[Order Date]])</f>
        <v>2017</v>
      </c>
      <c r="Y2385" t="str">
        <f>TEXT(salestable[[#This Row],[Order Date]],"MMMM")</f>
        <v>March</v>
      </c>
      <c r="Z2385" t="str">
        <f>"Q"&amp;ROUNDUP(MONTH(salestable[[#This Row],[Order Date]])/3,0)</f>
        <v>Q1</v>
      </c>
      <c r="AA2385" t="str">
        <f>TEXT(salestable[[#This Row],[Order Date]], "ddd")</f>
        <v>Sat</v>
      </c>
    </row>
    <row r="2386" spans="1:27"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s="3">
        <v>4</v>
      </c>
      <c r="T2386" s="4">
        <v>0.2</v>
      </c>
      <c r="U2386" s="3">
        <v>62.747999999999998</v>
      </c>
      <c r="V2386" s="2">
        <f>salestable[[#This Row],[Sales]] * (1 - salestable[[#This Row],[Discount]])</f>
        <v>148.73599999999999</v>
      </c>
      <c r="W2386" s="2">
        <f>salestable[[#This Row],[Sales]] * salestable[[#This Row],[Discount]]</f>
        <v>37.183999999999997</v>
      </c>
      <c r="X2386">
        <f>YEAR(salestable[[#This Row],[Order Date]])</f>
        <v>2017</v>
      </c>
      <c r="Y2386" t="str">
        <f>TEXT(salestable[[#This Row],[Order Date]],"MMMM")</f>
        <v>March</v>
      </c>
      <c r="Z2386" t="str">
        <f>"Q"&amp;ROUNDUP(MONTH(salestable[[#This Row],[Order Date]])/3,0)</f>
        <v>Q1</v>
      </c>
      <c r="AA2386" t="str">
        <f>TEXT(salestable[[#This Row],[Order Date]], "ddd")</f>
        <v>Sat</v>
      </c>
    </row>
    <row r="2387" spans="1:27"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s="3">
        <v>4</v>
      </c>
      <c r="T2387" s="4">
        <v>0.2</v>
      </c>
      <c r="U2387" s="3">
        <v>15.8376</v>
      </c>
      <c r="V2387" s="2">
        <f>salestable[[#This Row],[Sales]] * (1 - salestable[[#This Row],[Discount]])</f>
        <v>168.93440000000001</v>
      </c>
      <c r="W2387" s="2">
        <f>salestable[[#This Row],[Sales]] * salestable[[#This Row],[Discount]]</f>
        <v>42.233600000000003</v>
      </c>
      <c r="X2387">
        <f>YEAR(salestable[[#This Row],[Order Date]])</f>
        <v>2017</v>
      </c>
      <c r="Y2387" t="str">
        <f>TEXT(salestable[[#This Row],[Order Date]],"MMMM")</f>
        <v>March</v>
      </c>
      <c r="Z2387" t="str">
        <f>"Q"&amp;ROUNDUP(MONTH(salestable[[#This Row],[Order Date]])/3,0)</f>
        <v>Q1</v>
      </c>
      <c r="AA2387" t="str">
        <f>TEXT(salestable[[#This Row],[Order Date]], "ddd")</f>
        <v>Sat</v>
      </c>
    </row>
    <row r="2388" spans="1:27"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s="3">
        <v>2</v>
      </c>
      <c r="T2388" s="4">
        <v>0.2</v>
      </c>
      <c r="U2388" s="3">
        <v>59.997999999999998</v>
      </c>
      <c r="V2388" s="2">
        <f>salestable[[#This Row],[Sales]] * (1 - salestable[[#This Row],[Discount]])</f>
        <v>383.98720000000003</v>
      </c>
      <c r="W2388" s="2">
        <f>salestable[[#This Row],[Sales]] * salestable[[#This Row],[Discount]]</f>
        <v>95.996800000000007</v>
      </c>
      <c r="X2388">
        <f>YEAR(salestable[[#This Row],[Order Date]])</f>
        <v>2017</v>
      </c>
      <c r="Y2388" t="str">
        <f>TEXT(salestable[[#This Row],[Order Date]],"MMMM")</f>
        <v>March</v>
      </c>
      <c r="Z2388" t="str">
        <f>"Q"&amp;ROUNDUP(MONTH(salestable[[#This Row],[Order Date]])/3,0)</f>
        <v>Q1</v>
      </c>
      <c r="AA2388" t="str">
        <f>TEXT(salestable[[#This Row],[Order Date]], "ddd")</f>
        <v>Sat</v>
      </c>
    </row>
    <row r="2389" spans="1:27"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s="3">
        <v>2</v>
      </c>
      <c r="T2389" s="4">
        <v>0</v>
      </c>
      <c r="U2389" s="3">
        <v>3.6156000000000001</v>
      </c>
      <c r="V2389" s="2">
        <f>salestable[[#This Row],[Sales]] * (1 - salestable[[#This Row],[Discount]])</f>
        <v>7.86</v>
      </c>
      <c r="W2389" s="2">
        <f>salestable[[#This Row],[Sales]] * salestable[[#This Row],[Discount]]</f>
        <v>0</v>
      </c>
      <c r="X2389">
        <f>YEAR(salestable[[#This Row],[Order Date]])</f>
        <v>2015</v>
      </c>
      <c r="Y2389" t="str">
        <f>TEXT(salestable[[#This Row],[Order Date]],"MMMM")</f>
        <v>December</v>
      </c>
      <c r="Z2389" t="str">
        <f>"Q"&amp;ROUNDUP(MONTH(salestable[[#This Row],[Order Date]])/3,0)</f>
        <v>Q4</v>
      </c>
      <c r="AA2389" t="str">
        <f>TEXT(salestable[[#This Row],[Order Date]], "ddd")</f>
        <v>Sat</v>
      </c>
    </row>
    <row r="2390" spans="1:27"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s="3">
        <v>2</v>
      </c>
      <c r="T2390" s="4">
        <v>0.2</v>
      </c>
      <c r="U2390" s="3">
        <v>8.8623999999999992</v>
      </c>
      <c r="V2390" s="2">
        <f>salestable[[#This Row],[Sales]] * (1 - salestable[[#This Row],[Discount]])</f>
        <v>19.558400000000002</v>
      </c>
      <c r="W2390" s="2">
        <f>salestable[[#This Row],[Sales]] * salestable[[#This Row],[Discount]]</f>
        <v>4.8896000000000006</v>
      </c>
      <c r="X2390">
        <f>YEAR(salestable[[#This Row],[Order Date]])</f>
        <v>2015</v>
      </c>
      <c r="Y2390" t="str">
        <f>TEXT(salestable[[#This Row],[Order Date]],"MMMM")</f>
        <v>December</v>
      </c>
      <c r="Z2390" t="str">
        <f>"Q"&amp;ROUNDUP(MONTH(salestable[[#This Row],[Order Date]])/3,0)</f>
        <v>Q4</v>
      </c>
      <c r="AA2390" t="str">
        <f>TEXT(salestable[[#This Row],[Order Date]], "ddd")</f>
        <v>Sat</v>
      </c>
    </row>
    <row r="2391" spans="1:27"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s="3">
        <v>1</v>
      </c>
      <c r="T2391" s="4">
        <v>0</v>
      </c>
      <c r="U2391" s="3">
        <v>3.1103999999999998</v>
      </c>
      <c r="V2391" s="2">
        <f>salestable[[#This Row],[Sales]] * (1 - salestable[[#This Row],[Discount]])</f>
        <v>6.48</v>
      </c>
      <c r="W2391" s="2">
        <f>salestable[[#This Row],[Sales]] * salestable[[#This Row],[Discount]]</f>
        <v>0</v>
      </c>
      <c r="X2391">
        <f>YEAR(salestable[[#This Row],[Order Date]])</f>
        <v>2015</v>
      </c>
      <c r="Y2391" t="str">
        <f>TEXT(salestable[[#This Row],[Order Date]],"MMMM")</f>
        <v>December</v>
      </c>
      <c r="Z2391" t="str">
        <f>"Q"&amp;ROUNDUP(MONTH(salestable[[#This Row],[Order Date]])/3,0)</f>
        <v>Q4</v>
      </c>
      <c r="AA2391" t="str">
        <f>TEXT(salestable[[#This Row],[Order Date]], "ddd")</f>
        <v>Sun</v>
      </c>
    </row>
    <row r="2392" spans="1:27"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s="3">
        <v>7</v>
      </c>
      <c r="T2392" s="4">
        <v>0</v>
      </c>
      <c r="U2392" s="3">
        <v>20.511399999999998</v>
      </c>
      <c r="V2392" s="2">
        <f>salestable[[#This Row],[Sales]] * (1 - salestable[[#This Row],[Discount]])</f>
        <v>41.86</v>
      </c>
      <c r="W2392" s="2">
        <f>salestable[[#This Row],[Sales]] * salestable[[#This Row],[Discount]]</f>
        <v>0</v>
      </c>
      <c r="X2392">
        <f>YEAR(salestable[[#This Row],[Order Date]])</f>
        <v>2015</v>
      </c>
      <c r="Y2392" t="str">
        <f>TEXT(salestable[[#This Row],[Order Date]],"MMMM")</f>
        <v>December</v>
      </c>
      <c r="Z2392" t="str">
        <f>"Q"&amp;ROUNDUP(MONTH(salestable[[#This Row],[Order Date]])/3,0)</f>
        <v>Q4</v>
      </c>
      <c r="AA2392" t="str">
        <f>TEXT(salestable[[#This Row],[Order Date]], "ddd")</f>
        <v>Sun</v>
      </c>
    </row>
    <row r="2393" spans="1:27"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s="3">
        <v>9</v>
      </c>
      <c r="T2393" s="4">
        <v>0</v>
      </c>
      <c r="U2393" s="3">
        <v>97.194599999999994</v>
      </c>
      <c r="V2393" s="2">
        <f>salestable[[#This Row],[Sales]] * (1 - salestable[[#This Row],[Discount]])</f>
        <v>1619.91</v>
      </c>
      <c r="W2393" s="2">
        <f>salestable[[#This Row],[Sales]] * salestable[[#This Row],[Discount]]</f>
        <v>0</v>
      </c>
      <c r="X2393">
        <f>YEAR(salestable[[#This Row],[Order Date]])</f>
        <v>2015</v>
      </c>
      <c r="Y2393" t="str">
        <f>TEXT(salestable[[#This Row],[Order Date]],"MMMM")</f>
        <v>December</v>
      </c>
      <c r="Z2393" t="str">
        <f>"Q"&amp;ROUNDUP(MONTH(salestable[[#This Row],[Order Date]])/3,0)</f>
        <v>Q4</v>
      </c>
      <c r="AA2393" t="str">
        <f>TEXT(salestable[[#This Row],[Order Date]], "ddd")</f>
        <v>Sun</v>
      </c>
    </row>
    <row r="2394" spans="1:27"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s="3">
        <v>4</v>
      </c>
      <c r="T2394" s="4">
        <v>0</v>
      </c>
      <c r="U2394" s="3">
        <v>42.150399999999998</v>
      </c>
      <c r="V2394" s="2">
        <f>salestable[[#This Row],[Sales]] * (1 - salestable[[#This Row],[Discount]])</f>
        <v>113.92</v>
      </c>
      <c r="W2394" s="2">
        <f>salestable[[#This Row],[Sales]] * salestable[[#This Row],[Discount]]</f>
        <v>0</v>
      </c>
      <c r="X2394">
        <f>YEAR(salestable[[#This Row],[Order Date]])</f>
        <v>2015</v>
      </c>
      <c r="Y2394" t="str">
        <f>TEXT(salestable[[#This Row],[Order Date]],"MMMM")</f>
        <v>December</v>
      </c>
      <c r="Z2394" t="str">
        <f>"Q"&amp;ROUNDUP(MONTH(salestable[[#This Row],[Order Date]])/3,0)</f>
        <v>Q4</v>
      </c>
      <c r="AA2394" t="str">
        <f>TEXT(salestable[[#This Row],[Order Date]], "ddd")</f>
        <v>Sun</v>
      </c>
    </row>
    <row r="2395" spans="1:27"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s="3">
        <v>2</v>
      </c>
      <c r="T2395" s="4">
        <v>0</v>
      </c>
      <c r="U2395" s="3">
        <v>10.316800000000001</v>
      </c>
      <c r="V2395" s="2">
        <f>salestable[[#This Row],[Sales]] * (1 - salestable[[#This Row],[Discount]])</f>
        <v>39.68</v>
      </c>
      <c r="W2395" s="2">
        <f>salestable[[#This Row],[Sales]] * salestable[[#This Row],[Discount]]</f>
        <v>0</v>
      </c>
      <c r="X2395">
        <f>YEAR(salestable[[#This Row],[Order Date]])</f>
        <v>2016</v>
      </c>
      <c r="Y2395" t="str">
        <f>TEXT(salestable[[#This Row],[Order Date]],"MMMM")</f>
        <v>March</v>
      </c>
      <c r="Z2395" t="str">
        <f>"Q"&amp;ROUNDUP(MONTH(salestable[[#This Row],[Order Date]])/3,0)</f>
        <v>Q1</v>
      </c>
      <c r="AA2395" t="str">
        <f>TEXT(salestable[[#This Row],[Order Date]], "ddd")</f>
        <v>Thu</v>
      </c>
    </row>
    <row r="2396" spans="1:27"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s="3">
        <v>2</v>
      </c>
      <c r="T2396" s="4">
        <v>0</v>
      </c>
      <c r="U2396" s="3">
        <v>2.2559999999999998</v>
      </c>
      <c r="V2396" s="2">
        <f>salestable[[#This Row],[Sales]] * (1 - salestable[[#This Row],[Discount]])</f>
        <v>37.6</v>
      </c>
      <c r="W2396" s="2">
        <f>salestable[[#This Row],[Sales]] * salestable[[#This Row],[Discount]]</f>
        <v>0</v>
      </c>
      <c r="X2396">
        <f>YEAR(salestable[[#This Row],[Order Date]])</f>
        <v>2015</v>
      </c>
      <c r="Y2396" t="str">
        <f>TEXT(salestable[[#This Row],[Order Date]],"MMMM")</f>
        <v>November</v>
      </c>
      <c r="Z2396" t="str">
        <f>"Q"&amp;ROUNDUP(MONTH(salestable[[#This Row],[Order Date]])/3,0)</f>
        <v>Q4</v>
      </c>
      <c r="AA2396" t="str">
        <f>TEXT(salestable[[#This Row],[Order Date]], "ddd")</f>
        <v>Sat</v>
      </c>
    </row>
    <row r="2397" spans="1:27"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s="3">
        <v>2</v>
      </c>
      <c r="T2397" s="4">
        <v>0</v>
      </c>
      <c r="U2397" s="3">
        <v>23.96</v>
      </c>
      <c r="V2397" s="2">
        <f>salestable[[#This Row],[Sales]] * (1 - salestable[[#This Row],[Discount]])</f>
        <v>59.9</v>
      </c>
      <c r="W2397" s="2">
        <f>salestable[[#This Row],[Sales]] * salestable[[#This Row],[Discount]]</f>
        <v>0</v>
      </c>
      <c r="X2397">
        <f>YEAR(salestable[[#This Row],[Order Date]])</f>
        <v>2015</v>
      </c>
      <c r="Y2397" t="str">
        <f>TEXT(salestable[[#This Row],[Order Date]],"MMMM")</f>
        <v>November</v>
      </c>
      <c r="Z2397" t="str">
        <f>"Q"&amp;ROUNDUP(MONTH(salestable[[#This Row],[Order Date]])/3,0)</f>
        <v>Q4</v>
      </c>
      <c r="AA2397" t="str">
        <f>TEXT(salestable[[#This Row],[Order Date]], "ddd")</f>
        <v>Sat</v>
      </c>
    </row>
    <row r="2398" spans="1:27"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s="3">
        <v>5</v>
      </c>
      <c r="T2398" s="4">
        <v>0</v>
      </c>
      <c r="U2398" s="3">
        <v>16.649999999999999</v>
      </c>
      <c r="V2398" s="2">
        <f>salestable[[#This Row],[Sales]] * (1 - salestable[[#This Row],[Discount]])</f>
        <v>37</v>
      </c>
      <c r="W2398" s="2">
        <f>salestable[[#This Row],[Sales]] * salestable[[#This Row],[Discount]]</f>
        <v>0</v>
      </c>
      <c r="X2398">
        <f>YEAR(salestable[[#This Row],[Order Date]])</f>
        <v>2015</v>
      </c>
      <c r="Y2398" t="str">
        <f>TEXT(salestable[[#This Row],[Order Date]],"MMMM")</f>
        <v>November</v>
      </c>
      <c r="Z2398" t="str">
        <f>"Q"&amp;ROUNDUP(MONTH(salestable[[#This Row],[Order Date]])/3,0)</f>
        <v>Q4</v>
      </c>
      <c r="AA2398" t="str">
        <f>TEXT(salestable[[#This Row],[Order Date]], "ddd")</f>
        <v>Sat</v>
      </c>
    </row>
    <row r="2399" spans="1:27"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s="3">
        <v>2</v>
      </c>
      <c r="T2399" s="4">
        <v>0</v>
      </c>
      <c r="U2399" s="3">
        <v>2.8224</v>
      </c>
      <c r="V2399" s="2">
        <f>salestable[[#This Row],[Sales]] * (1 - salestable[[#This Row],[Discount]])</f>
        <v>5.76</v>
      </c>
      <c r="W2399" s="2">
        <f>salestable[[#This Row],[Sales]] * salestable[[#This Row],[Discount]]</f>
        <v>0</v>
      </c>
      <c r="X2399">
        <f>YEAR(salestable[[#This Row],[Order Date]])</f>
        <v>2017</v>
      </c>
      <c r="Y2399" t="str">
        <f>TEXT(salestable[[#This Row],[Order Date]],"MMMM")</f>
        <v>August</v>
      </c>
      <c r="Z2399" t="str">
        <f>"Q"&amp;ROUNDUP(MONTH(salestable[[#This Row],[Order Date]])/3,0)</f>
        <v>Q3</v>
      </c>
      <c r="AA2399" t="str">
        <f>TEXT(salestable[[#This Row],[Order Date]], "ddd")</f>
        <v>Mon</v>
      </c>
    </row>
    <row r="2400" spans="1:27"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s="3">
        <v>6</v>
      </c>
      <c r="T2400" s="4">
        <v>0</v>
      </c>
      <c r="U2400" s="3">
        <v>4.3368000000000002</v>
      </c>
      <c r="V2400" s="2">
        <f>salestable[[#This Row],[Sales]] * (1 - salestable[[#This Row],[Discount]])</f>
        <v>16.68</v>
      </c>
      <c r="W2400" s="2">
        <f>salestable[[#This Row],[Sales]] * salestable[[#This Row],[Discount]]</f>
        <v>0</v>
      </c>
      <c r="X2400">
        <f>YEAR(salestable[[#This Row],[Order Date]])</f>
        <v>2017</v>
      </c>
      <c r="Y2400" t="str">
        <f>TEXT(salestable[[#This Row],[Order Date]],"MMMM")</f>
        <v>August</v>
      </c>
      <c r="Z2400" t="str">
        <f>"Q"&amp;ROUNDUP(MONTH(salestable[[#This Row],[Order Date]])/3,0)</f>
        <v>Q3</v>
      </c>
      <c r="AA2400" t="str">
        <f>TEXT(salestable[[#This Row],[Order Date]], "ddd")</f>
        <v>Mon</v>
      </c>
    </row>
    <row r="2401" spans="1:27"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s="3">
        <v>7</v>
      </c>
      <c r="T2401" s="4">
        <v>0</v>
      </c>
      <c r="U2401" s="3">
        <v>12.5762</v>
      </c>
      <c r="V2401" s="2">
        <f>salestable[[#This Row],[Sales]] * (1 - salestable[[#This Row],[Discount]])</f>
        <v>628.80999999999995</v>
      </c>
      <c r="W2401" s="2">
        <f>salestable[[#This Row],[Sales]] * salestable[[#This Row],[Discount]]</f>
        <v>0</v>
      </c>
      <c r="X2401">
        <f>YEAR(salestable[[#This Row],[Order Date]])</f>
        <v>2017</v>
      </c>
      <c r="Y2401" t="str">
        <f>TEXT(salestable[[#This Row],[Order Date]],"MMMM")</f>
        <v>September</v>
      </c>
      <c r="Z2401" t="str">
        <f>"Q"&amp;ROUNDUP(MONTH(salestable[[#This Row],[Order Date]])/3,0)</f>
        <v>Q3</v>
      </c>
      <c r="AA2401" t="str">
        <f>TEXT(salestable[[#This Row],[Order Date]], "ddd")</f>
        <v>Sat</v>
      </c>
    </row>
    <row r="2402" spans="1:27"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s="3">
        <v>5</v>
      </c>
      <c r="T2402" s="4">
        <v>0</v>
      </c>
      <c r="U2402" s="3">
        <v>14.677</v>
      </c>
      <c r="V2402" s="2">
        <f>salestable[[#This Row],[Sales]] * (1 - salestable[[#This Row],[Discount]])</f>
        <v>56.45</v>
      </c>
      <c r="W2402" s="2">
        <f>salestable[[#This Row],[Sales]] * salestable[[#This Row],[Discount]]</f>
        <v>0</v>
      </c>
      <c r="X2402">
        <f>YEAR(salestable[[#This Row],[Order Date]])</f>
        <v>2017</v>
      </c>
      <c r="Y2402" t="str">
        <f>TEXT(salestable[[#This Row],[Order Date]],"MMMM")</f>
        <v>September</v>
      </c>
      <c r="Z2402" t="str">
        <f>"Q"&amp;ROUNDUP(MONTH(salestable[[#This Row],[Order Date]])/3,0)</f>
        <v>Q3</v>
      </c>
      <c r="AA2402" t="str">
        <f>TEXT(salestable[[#This Row],[Order Date]], "ddd")</f>
        <v>Sat</v>
      </c>
    </row>
    <row r="2403" spans="1:27"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s="3">
        <v>6</v>
      </c>
      <c r="T2403" s="4">
        <v>0</v>
      </c>
      <c r="U2403" s="3">
        <v>23.55</v>
      </c>
      <c r="V2403" s="2">
        <f>salestable[[#This Row],[Sales]] * (1 - salestable[[#This Row],[Discount]])</f>
        <v>94.2</v>
      </c>
      <c r="W2403" s="2">
        <f>salestable[[#This Row],[Sales]] * salestable[[#This Row],[Discount]]</f>
        <v>0</v>
      </c>
      <c r="X2403">
        <f>YEAR(salestable[[#This Row],[Order Date]])</f>
        <v>2017</v>
      </c>
      <c r="Y2403" t="str">
        <f>TEXT(salestable[[#This Row],[Order Date]],"MMMM")</f>
        <v>April</v>
      </c>
      <c r="Z2403" t="str">
        <f>"Q"&amp;ROUNDUP(MONTH(salestable[[#This Row],[Order Date]])/3,0)</f>
        <v>Q2</v>
      </c>
      <c r="AA2403" t="str">
        <f>TEXT(salestable[[#This Row],[Order Date]], "ddd")</f>
        <v>Sat</v>
      </c>
    </row>
    <row r="2404" spans="1:27"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s="3">
        <v>5</v>
      </c>
      <c r="T2404" s="4">
        <v>0</v>
      </c>
      <c r="U2404" s="3">
        <v>13.348000000000001</v>
      </c>
      <c r="V2404" s="2">
        <f>salestable[[#This Row],[Sales]] * (1 - salestable[[#This Row],[Discount]])</f>
        <v>28.4</v>
      </c>
      <c r="W2404" s="2">
        <f>salestable[[#This Row],[Sales]] * salestable[[#This Row],[Discount]]</f>
        <v>0</v>
      </c>
      <c r="X2404">
        <f>YEAR(salestable[[#This Row],[Order Date]])</f>
        <v>2017</v>
      </c>
      <c r="Y2404" t="str">
        <f>TEXT(salestable[[#This Row],[Order Date]],"MMMM")</f>
        <v>April</v>
      </c>
      <c r="Z2404" t="str">
        <f>"Q"&amp;ROUNDUP(MONTH(salestable[[#This Row],[Order Date]])/3,0)</f>
        <v>Q2</v>
      </c>
      <c r="AA2404" t="str">
        <f>TEXT(salestable[[#This Row],[Order Date]], "ddd")</f>
        <v>Sat</v>
      </c>
    </row>
    <row r="2405" spans="1:27"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s="3">
        <v>7</v>
      </c>
      <c r="T2405" s="4">
        <v>0.32</v>
      </c>
      <c r="U2405" s="3">
        <v>-225.0976</v>
      </c>
      <c r="V2405" s="2">
        <f>salestable[[#This Row],[Sales]] * (1 - salestable[[#This Row],[Discount]])</f>
        <v>650.53206399999999</v>
      </c>
      <c r="W2405" s="2">
        <f>salestable[[#This Row],[Sales]] * salestable[[#This Row],[Discount]]</f>
        <v>306.13273600000002</v>
      </c>
      <c r="X2405">
        <f>YEAR(salestable[[#This Row],[Order Date]])</f>
        <v>2016</v>
      </c>
      <c r="Y2405" t="str">
        <f>TEXT(salestable[[#This Row],[Order Date]],"MMMM")</f>
        <v>September</v>
      </c>
      <c r="Z2405" t="str">
        <f>"Q"&amp;ROUNDUP(MONTH(salestable[[#This Row],[Order Date]])/3,0)</f>
        <v>Q3</v>
      </c>
      <c r="AA2405" t="str">
        <f>TEXT(salestable[[#This Row],[Order Date]], "ddd")</f>
        <v>Tue</v>
      </c>
    </row>
    <row r="2406" spans="1:27"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s="3">
        <v>9</v>
      </c>
      <c r="T2406" s="4">
        <v>0</v>
      </c>
      <c r="U2406" s="3">
        <v>200.8638</v>
      </c>
      <c r="V2406" s="2">
        <f>salestable[[#This Row],[Sales]] * (1 - salestable[[#This Row],[Discount]])</f>
        <v>1115.9100000000001</v>
      </c>
      <c r="W2406" s="2">
        <f>salestable[[#This Row],[Sales]] * salestable[[#This Row],[Discount]]</f>
        <v>0</v>
      </c>
      <c r="X2406">
        <f>YEAR(salestable[[#This Row],[Order Date]])</f>
        <v>2017</v>
      </c>
      <c r="Y2406" t="str">
        <f>TEXT(salestable[[#This Row],[Order Date]],"MMMM")</f>
        <v>October</v>
      </c>
      <c r="Z2406" t="str">
        <f>"Q"&amp;ROUNDUP(MONTH(salestable[[#This Row],[Order Date]])/3,0)</f>
        <v>Q4</v>
      </c>
      <c r="AA2406" t="str">
        <f>TEXT(salestable[[#This Row],[Order Date]], "ddd")</f>
        <v>Sat</v>
      </c>
    </row>
    <row r="2407" spans="1:27"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s="3">
        <v>7</v>
      </c>
      <c r="T2407" s="4">
        <v>0.2</v>
      </c>
      <c r="U2407" s="3">
        <v>-28.967400000000001</v>
      </c>
      <c r="V2407" s="2">
        <f>salestable[[#This Row],[Sales]] * (1 - salestable[[#This Row],[Discount]])</f>
        <v>102.99520000000001</v>
      </c>
      <c r="W2407" s="2">
        <f>salestable[[#This Row],[Sales]] * salestable[[#This Row],[Discount]]</f>
        <v>25.748800000000003</v>
      </c>
      <c r="X2407">
        <f>YEAR(salestable[[#This Row],[Order Date]])</f>
        <v>2017</v>
      </c>
      <c r="Y2407" t="str">
        <f>TEXT(salestable[[#This Row],[Order Date]],"MMMM")</f>
        <v>October</v>
      </c>
      <c r="Z2407" t="str">
        <f>"Q"&amp;ROUNDUP(MONTH(salestable[[#This Row],[Order Date]])/3,0)</f>
        <v>Q4</v>
      </c>
      <c r="AA2407" t="str">
        <f>TEXT(salestable[[#This Row],[Order Date]], "ddd")</f>
        <v>Sat</v>
      </c>
    </row>
    <row r="2408" spans="1:27"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s="3">
        <v>10</v>
      </c>
      <c r="T2408" s="4">
        <v>0.2</v>
      </c>
      <c r="U2408" s="3">
        <v>26.972999999999999</v>
      </c>
      <c r="V2408" s="2">
        <f>salestable[[#This Row],[Sales]] * (1 - salestable[[#This Row],[Discount]])</f>
        <v>63.936000000000007</v>
      </c>
      <c r="W2408" s="2">
        <f>salestable[[#This Row],[Sales]] * salestable[[#This Row],[Discount]]</f>
        <v>15.984000000000002</v>
      </c>
      <c r="X2408">
        <f>YEAR(salestable[[#This Row],[Order Date]])</f>
        <v>2017</v>
      </c>
      <c r="Y2408" t="str">
        <f>TEXT(salestable[[#This Row],[Order Date]],"MMMM")</f>
        <v>October</v>
      </c>
      <c r="Z2408" t="str">
        <f>"Q"&amp;ROUNDUP(MONTH(salestable[[#This Row],[Order Date]])/3,0)</f>
        <v>Q4</v>
      </c>
      <c r="AA2408" t="str">
        <f>TEXT(salestable[[#This Row],[Order Date]], "ddd")</f>
        <v>Sat</v>
      </c>
    </row>
    <row r="2409" spans="1:27"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s="3">
        <v>5</v>
      </c>
      <c r="T2409" s="4">
        <v>0</v>
      </c>
      <c r="U2409" s="3">
        <v>7.9859999999999998</v>
      </c>
      <c r="V2409" s="2">
        <f>salestable[[#This Row],[Sales]] * (1 - salestable[[#This Row],[Discount]])</f>
        <v>24.2</v>
      </c>
      <c r="W2409" s="2">
        <f>salestable[[#This Row],[Sales]] * salestable[[#This Row],[Discount]]</f>
        <v>0</v>
      </c>
      <c r="X2409">
        <f>YEAR(salestable[[#This Row],[Order Date]])</f>
        <v>2017</v>
      </c>
      <c r="Y2409" t="str">
        <f>TEXT(salestable[[#This Row],[Order Date]],"MMMM")</f>
        <v>January</v>
      </c>
      <c r="Z2409" t="str">
        <f>"Q"&amp;ROUNDUP(MONTH(salestable[[#This Row],[Order Date]])/3,0)</f>
        <v>Q1</v>
      </c>
      <c r="AA2409" t="str">
        <f>TEXT(salestable[[#This Row],[Order Date]], "ddd")</f>
        <v>Fri</v>
      </c>
    </row>
    <row r="2410" spans="1:27"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s="3">
        <v>3</v>
      </c>
      <c r="T2410" s="4">
        <v>0.2</v>
      </c>
      <c r="U2410" s="3">
        <v>130.4913</v>
      </c>
      <c r="V2410" s="2">
        <f>salestable[[#This Row],[Sales]] * (1 - salestable[[#This Row],[Discount]])</f>
        <v>287.98079999999999</v>
      </c>
      <c r="W2410" s="2">
        <f>salestable[[#This Row],[Sales]] * salestable[[#This Row],[Discount]]</f>
        <v>71.995199999999997</v>
      </c>
      <c r="X2410">
        <f>YEAR(salestable[[#This Row],[Order Date]])</f>
        <v>2017</v>
      </c>
      <c r="Y2410" t="str">
        <f>TEXT(salestable[[#This Row],[Order Date]],"MMMM")</f>
        <v>January</v>
      </c>
      <c r="Z2410" t="str">
        <f>"Q"&amp;ROUNDUP(MONTH(salestable[[#This Row],[Order Date]])/3,0)</f>
        <v>Q1</v>
      </c>
      <c r="AA2410" t="str">
        <f>TEXT(salestable[[#This Row],[Order Date]], "ddd")</f>
        <v>Fri</v>
      </c>
    </row>
    <row r="2411" spans="1:27"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s="3">
        <v>8</v>
      </c>
      <c r="T2411" s="4">
        <v>0</v>
      </c>
      <c r="U2411" s="3">
        <v>76.2624</v>
      </c>
      <c r="V2411" s="2">
        <f>salestable[[#This Row],[Sales]] * (1 - salestable[[#This Row],[Discount]])</f>
        <v>211.84</v>
      </c>
      <c r="W2411" s="2">
        <f>salestable[[#This Row],[Sales]] * salestable[[#This Row],[Discount]]</f>
        <v>0</v>
      </c>
      <c r="X2411">
        <f>YEAR(salestable[[#This Row],[Order Date]])</f>
        <v>2017</v>
      </c>
      <c r="Y2411" t="str">
        <f>TEXT(salestable[[#This Row],[Order Date]],"MMMM")</f>
        <v>March</v>
      </c>
      <c r="Z2411" t="str">
        <f>"Q"&amp;ROUNDUP(MONTH(salestable[[#This Row],[Order Date]])/3,0)</f>
        <v>Q1</v>
      </c>
      <c r="AA2411" t="str">
        <f>TEXT(salestable[[#This Row],[Order Date]], "ddd")</f>
        <v>Thu</v>
      </c>
    </row>
    <row r="2412" spans="1:27"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s="3">
        <v>2</v>
      </c>
      <c r="T2412" s="4">
        <v>0.2</v>
      </c>
      <c r="U2412" s="3">
        <v>1.917</v>
      </c>
      <c r="V2412" s="2">
        <f>salestable[[#This Row],[Sales]] * (1 - salestable[[#This Row],[Discount]])</f>
        <v>4.5439999999999996</v>
      </c>
      <c r="W2412" s="2">
        <f>salestable[[#This Row],[Sales]] * salestable[[#This Row],[Discount]]</f>
        <v>1.1359999999999999</v>
      </c>
      <c r="X2412">
        <f>YEAR(salestable[[#This Row],[Order Date]])</f>
        <v>2014</v>
      </c>
      <c r="Y2412" t="str">
        <f>TEXT(salestable[[#This Row],[Order Date]],"MMMM")</f>
        <v>August</v>
      </c>
      <c r="Z2412" t="str">
        <f>"Q"&amp;ROUNDUP(MONTH(salestable[[#This Row],[Order Date]])/3,0)</f>
        <v>Q3</v>
      </c>
      <c r="AA2412" t="str">
        <f>TEXT(salestable[[#This Row],[Order Date]], "ddd")</f>
        <v>Fri</v>
      </c>
    </row>
    <row r="2413" spans="1:27"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s="3">
        <v>5</v>
      </c>
      <c r="T2413" s="4">
        <v>0.2</v>
      </c>
      <c r="U2413" s="3">
        <v>2.6320000000000001</v>
      </c>
      <c r="V2413" s="2">
        <f>salestable[[#This Row],[Sales]] * (1 - salestable[[#This Row],[Discount]])</f>
        <v>6.016</v>
      </c>
      <c r="W2413" s="2">
        <f>salestable[[#This Row],[Sales]] * salestable[[#This Row],[Discount]]</f>
        <v>1.504</v>
      </c>
      <c r="X2413">
        <f>YEAR(salestable[[#This Row],[Order Date]])</f>
        <v>2015</v>
      </c>
      <c r="Y2413" t="str">
        <f>TEXT(salestable[[#This Row],[Order Date]],"MMMM")</f>
        <v>June</v>
      </c>
      <c r="Z2413" t="str">
        <f>"Q"&amp;ROUNDUP(MONTH(salestable[[#This Row],[Order Date]])/3,0)</f>
        <v>Q2</v>
      </c>
      <c r="AA2413" t="str">
        <f>TEXT(salestable[[#This Row],[Order Date]], "ddd")</f>
        <v>Sun</v>
      </c>
    </row>
    <row r="2414" spans="1:27"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s="3">
        <v>2</v>
      </c>
      <c r="T2414" s="4">
        <v>0</v>
      </c>
      <c r="U2414" s="3">
        <v>5.8604000000000003</v>
      </c>
      <c r="V2414" s="2">
        <f>salestable[[#This Row],[Sales]] * (1 - salestable[[#This Row],[Discount]])</f>
        <v>11.96</v>
      </c>
      <c r="W2414" s="2">
        <f>salestable[[#This Row],[Sales]] * salestable[[#This Row],[Discount]]</f>
        <v>0</v>
      </c>
      <c r="X2414">
        <f>YEAR(salestable[[#This Row],[Order Date]])</f>
        <v>2014</v>
      </c>
      <c r="Y2414" t="str">
        <f>TEXT(salestable[[#This Row],[Order Date]],"MMMM")</f>
        <v>November</v>
      </c>
      <c r="Z2414" t="str">
        <f>"Q"&amp;ROUNDUP(MONTH(salestable[[#This Row],[Order Date]])/3,0)</f>
        <v>Q4</v>
      </c>
      <c r="AA2414" t="str">
        <f>TEXT(salestable[[#This Row],[Order Date]], "ddd")</f>
        <v>Wed</v>
      </c>
    </row>
    <row r="2415" spans="1:27"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s="3">
        <v>3</v>
      </c>
      <c r="T2415" s="4">
        <v>0.2</v>
      </c>
      <c r="U2415" s="3">
        <v>31.453199999999999</v>
      </c>
      <c r="V2415" s="2">
        <f>salestable[[#This Row],[Sales]] * (1 - salestable[[#This Row],[Discount]])</f>
        <v>503.25119999999998</v>
      </c>
      <c r="W2415" s="2">
        <f>salestable[[#This Row],[Sales]] * salestable[[#This Row],[Discount]]</f>
        <v>125.8128</v>
      </c>
      <c r="X2415">
        <f>YEAR(salestable[[#This Row],[Order Date]])</f>
        <v>2014</v>
      </c>
      <c r="Y2415" t="str">
        <f>TEXT(salestable[[#This Row],[Order Date]],"MMMM")</f>
        <v>November</v>
      </c>
      <c r="Z2415" t="str">
        <f>"Q"&amp;ROUNDUP(MONTH(salestable[[#This Row],[Order Date]])/3,0)</f>
        <v>Q4</v>
      </c>
      <c r="AA2415" t="str">
        <f>TEXT(salestable[[#This Row],[Order Date]], "ddd")</f>
        <v>Wed</v>
      </c>
    </row>
    <row r="2416" spans="1:27"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s="3">
        <v>5</v>
      </c>
      <c r="T2416" s="4">
        <v>0</v>
      </c>
      <c r="U2416" s="3">
        <v>60.356000000000002</v>
      </c>
      <c r="V2416" s="2">
        <f>salestable[[#This Row],[Sales]] * (1 - salestable[[#This Row],[Discount]])</f>
        <v>754.45</v>
      </c>
      <c r="W2416" s="2">
        <f>salestable[[#This Row],[Sales]] * salestable[[#This Row],[Discount]]</f>
        <v>0</v>
      </c>
      <c r="X2416">
        <f>YEAR(salestable[[#This Row],[Order Date]])</f>
        <v>2016</v>
      </c>
      <c r="Y2416" t="str">
        <f>TEXT(salestable[[#This Row],[Order Date]],"MMMM")</f>
        <v>December</v>
      </c>
      <c r="Z2416" t="str">
        <f>"Q"&amp;ROUNDUP(MONTH(salestable[[#This Row],[Order Date]])/3,0)</f>
        <v>Q4</v>
      </c>
      <c r="AA2416" t="str">
        <f>TEXT(salestable[[#This Row],[Order Date]], "ddd")</f>
        <v>Thu</v>
      </c>
    </row>
    <row r="2417" spans="1:27"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s="3">
        <v>2</v>
      </c>
      <c r="T2417" s="4">
        <v>0</v>
      </c>
      <c r="U2417" s="3">
        <v>60.392000000000003</v>
      </c>
      <c r="V2417" s="2">
        <f>salestable[[#This Row],[Sales]] * (1 - salestable[[#This Row],[Discount]])</f>
        <v>301.95999999999998</v>
      </c>
      <c r="W2417" s="2">
        <f>salestable[[#This Row],[Sales]] * salestable[[#This Row],[Discount]]</f>
        <v>0</v>
      </c>
      <c r="X2417">
        <f>YEAR(salestable[[#This Row],[Order Date]])</f>
        <v>2015</v>
      </c>
      <c r="Y2417" t="str">
        <f>TEXT(salestable[[#This Row],[Order Date]],"MMMM")</f>
        <v>July</v>
      </c>
      <c r="Z2417" t="str">
        <f>"Q"&amp;ROUNDUP(MONTH(salestable[[#This Row],[Order Date]])/3,0)</f>
        <v>Q3</v>
      </c>
      <c r="AA2417" t="str">
        <f>TEXT(salestable[[#This Row],[Order Date]], "ddd")</f>
        <v>Mon</v>
      </c>
    </row>
    <row r="2418" spans="1:27"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s="3">
        <v>5</v>
      </c>
      <c r="T2418" s="4">
        <v>0</v>
      </c>
      <c r="U2418" s="3">
        <v>95.2</v>
      </c>
      <c r="V2418" s="2">
        <f>salestable[[#This Row],[Sales]] * (1 - salestable[[#This Row],[Discount]])</f>
        <v>595</v>
      </c>
      <c r="W2418" s="2">
        <f>salestable[[#This Row],[Sales]] * salestable[[#This Row],[Discount]]</f>
        <v>0</v>
      </c>
      <c r="X2418">
        <f>YEAR(salestable[[#This Row],[Order Date]])</f>
        <v>2017</v>
      </c>
      <c r="Y2418" t="str">
        <f>TEXT(salestable[[#This Row],[Order Date]],"MMMM")</f>
        <v>October</v>
      </c>
      <c r="Z2418" t="str">
        <f>"Q"&amp;ROUNDUP(MONTH(salestable[[#This Row],[Order Date]])/3,0)</f>
        <v>Q4</v>
      </c>
      <c r="AA2418" t="str">
        <f>TEXT(salestable[[#This Row],[Order Date]], "ddd")</f>
        <v>Thu</v>
      </c>
    </row>
    <row r="2419" spans="1:27"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s="3">
        <v>3</v>
      </c>
      <c r="T2419" s="4">
        <v>0.2</v>
      </c>
      <c r="U2419" s="3">
        <v>29.952000000000002</v>
      </c>
      <c r="V2419" s="2">
        <f>salestable[[#This Row],[Sales]] * (1 - salestable[[#This Row],[Discount]])</f>
        <v>63.897600000000004</v>
      </c>
      <c r="W2419" s="2">
        <f>salestable[[#This Row],[Sales]] * salestable[[#This Row],[Discount]]</f>
        <v>15.974400000000001</v>
      </c>
      <c r="X2419">
        <f>YEAR(salestable[[#This Row],[Order Date]])</f>
        <v>2017</v>
      </c>
      <c r="Y2419" t="str">
        <f>TEXT(salestable[[#This Row],[Order Date]],"MMMM")</f>
        <v>October</v>
      </c>
      <c r="Z2419" t="str">
        <f>"Q"&amp;ROUNDUP(MONTH(salestable[[#This Row],[Order Date]])/3,0)</f>
        <v>Q4</v>
      </c>
      <c r="AA2419" t="str">
        <f>TEXT(salestable[[#This Row],[Order Date]], "ddd")</f>
        <v>Thu</v>
      </c>
    </row>
    <row r="2420" spans="1:27"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s="3">
        <v>10</v>
      </c>
      <c r="T2420" s="4">
        <v>0.2</v>
      </c>
      <c r="U2420" s="3">
        <v>179.73</v>
      </c>
      <c r="V2420" s="2">
        <f>salestable[[#This Row],[Sales]] * (1 - salestable[[#This Row],[Discount]])</f>
        <v>1917.1200000000001</v>
      </c>
      <c r="W2420" s="2">
        <f>salestable[[#This Row],[Sales]] * salestable[[#This Row],[Discount]]</f>
        <v>479.28000000000003</v>
      </c>
      <c r="X2420">
        <f>YEAR(salestable[[#This Row],[Order Date]])</f>
        <v>2016</v>
      </c>
      <c r="Y2420" t="str">
        <f>TEXT(salestable[[#This Row],[Order Date]],"MMMM")</f>
        <v>May</v>
      </c>
      <c r="Z2420" t="str">
        <f>"Q"&amp;ROUNDUP(MONTH(salestable[[#This Row],[Order Date]])/3,0)</f>
        <v>Q2</v>
      </c>
      <c r="AA2420" t="str">
        <f>TEXT(salestable[[#This Row],[Order Date]], "ddd")</f>
        <v>Sat</v>
      </c>
    </row>
    <row r="2421" spans="1:27"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s="3">
        <v>2</v>
      </c>
      <c r="T2421" s="4">
        <v>0</v>
      </c>
      <c r="U2421" s="3">
        <v>3.1779999999999999</v>
      </c>
      <c r="V2421" s="2">
        <f>salestable[[#This Row],[Sales]] * (1 - salestable[[#This Row],[Discount]])</f>
        <v>63.56</v>
      </c>
      <c r="W2421" s="2">
        <f>salestable[[#This Row],[Sales]] * salestable[[#This Row],[Discount]]</f>
        <v>0</v>
      </c>
      <c r="X2421">
        <f>YEAR(salestable[[#This Row],[Order Date]])</f>
        <v>2017</v>
      </c>
      <c r="Y2421" t="str">
        <f>TEXT(salestable[[#This Row],[Order Date]],"MMMM")</f>
        <v>November</v>
      </c>
      <c r="Z2421" t="str">
        <f>"Q"&amp;ROUNDUP(MONTH(salestable[[#This Row],[Order Date]])/3,0)</f>
        <v>Q4</v>
      </c>
      <c r="AA2421" t="str">
        <f>TEXT(salestable[[#This Row],[Order Date]], "ddd")</f>
        <v>Thu</v>
      </c>
    </row>
    <row r="2422" spans="1:27"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s="3">
        <v>1</v>
      </c>
      <c r="T2422" s="4">
        <v>0</v>
      </c>
      <c r="U2422" s="3">
        <v>43.995600000000003</v>
      </c>
      <c r="V2422" s="2">
        <f>salestable[[#This Row],[Sales]] * (1 - salestable[[#This Row],[Discount]])</f>
        <v>99.99</v>
      </c>
      <c r="W2422" s="2">
        <f>salestable[[#This Row],[Sales]] * salestable[[#This Row],[Discount]]</f>
        <v>0</v>
      </c>
      <c r="X2422">
        <f>YEAR(salestable[[#This Row],[Order Date]])</f>
        <v>2017</v>
      </c>
      <c r="Y2422" t="str">
        <f>TEXT(salestable[[#This Row],[Order Date]],"MMMM")</f>
        <v>November</v>
      </c>
      <c r="Z2422" t="str">
        <f>"Q"&amp;ROUNDUP(MONTH(salestable[[#This Row],[Order Date]])/3,0)</f>
        <v>Q4</v>
      </c>
      <c r="AA2422" t="str">
        <f>TEXT(salestable[[#This Row],[Order Date]], "ddd")</f>
        <v>Thu</v>
      </c>
    </row>
    <row r="2423" spans="1:27"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s="3">
        <v>3</v>
      </c>
      <c r="T2423" s="4">
        <v>0.2</v>
      </c>
      <c r="U2423" s="3">
        <v>-48.954900000000002</v>
      </c>
      <c r="V2423" s="2">
        <f>salestable[[#This Row],[Sales]] * (1 - salestable[[#This Row],[Discount]])</f>
        <v>184.30080000000001</v>
      </c>
      <c r="W2423" s="2">
        <f>salestable[[#This Row],[Sales]] * salestable[[#This Row],[Discount]]</f>
        <v>46.075200000000002</v>
      </c>
      <c r="X2423">
        <f>YEAR(salestable[[#This Row],[Order Date]])</f>
        <v>2016</v>
      </c>
      <c r="Y2423" t="str">
        <f>TEXT(salestable[[#This Row],[Order Date]],"MMMM")</f>
        <v>April</v>
      </c>
      <c r="Z2423" t="str">
        <f>"Q"&amp;ROUNDUP(MONTH(salestable[[#This Row],[Order Date]])/3,0)</f>
        <v>Q2</v>
      </c>
      <c r="AA2423" t="str">
        <f>TEXT(salestable[[#This Row],[Order Date]], "ddd")</f>
        <v>Mon</v>
      </c>
    </row>
    <row r="2424" spans="1:27"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s="3">
        <v>2</v>
      </c>
      <c r="T2424" s="4">
        <v>0.2</v>
      </c>
      <c r="U2424" s="3">
        <v>3.2616000000000001</v>
      </c>
      <c r="V2424" s="2">
        <f>salestable[[#This Row],[Sales]] * (1 - salestable[[#This Row],[Discount]])</f>
        <v>7.7312000000000003</v>
      </c>
      <c r="W2424" s="2">
        <f>salestable[[#This Row],[Sales]] * salestable[[#This Row],[Discount]]</f>
        <v>1.9328000000000001</v>
      </c>
      <c r="X2424">
        <f>YEAR(salestable[[#This Row],[Order Date]])</f>
        <v>2016</v>
      </c>
      <c r="Y2424" t="str">
        <f>TEXT(salestable[[#This Row],[Order Date]],"MMMM")</f>
        <v>April</v>
      </c>
      <c r="Z2424" t="str">
        <f>"Q"&amp;ROUNDUP(MONTH(salestable[[#This Row],[Order Date]])/3,0)</f>
        <v>Q2</v>
      </c>
      <c r="AA2424" t="str">
        <f>TEXT(salestable[[#This Row],[Order Date]], "ddd")</f>
        <v>Mon</v>
      </c>
    </row>
    <row r="2425" spans="1:27"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s="3">
        <v>7</v>
      </c>
      <c r="T2425" s="4">
        <v>0.2</v>
      </c>
      <c r="U2425" s="3">
        <v>41.718600000000002</v>
      </c>
      <c r="V2425" s="2">
        <f>salestable[[#This Row],[Sales]] * (1 - salestable[[#This Row],[Discount]])</f>
        <v>127.14240000000001</v>
      </c>
      <c r="W2425" s="2">
        <f>salestable[[#This Row],[Sales]] * salestable[[#This Row],[Discount]]</f>
        <v>31.785600000000002</v>
      </c>
      <c r="X2425">
        <f>YEAR(salestable[[#This Row],[Order Date]])</f>
        <v>2017</v>
      </c>
      <c r="Y2425" t="str">
        <f>TEXT(salestable[[#This Row],[Order Date]],"MMMM")</f>
        <v>December</v>
      </c>
      <c r="Z2425" t="str">
        <f>"Q"&amp;ROUNDUP(MONTH(salestable[[#This Row],[Order Date]])/3,0)</f>
        <v>Q4</v>
      </c>
      <c r="AA2425" t="str">
        <f>TEXT(salestable[[#This Row],[Order Date]], "ddd")</f>
        <v>Mon</v>
      </c>
    </row>
    <row r="2426" spans="1:27"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s="3">
        <v>1</v>
      </c>
      <c r="T2426" s="4">
        <v>0.7</v>
      </c>
      <c r="U2426" s="3">
        <v>-10.4184</v>
      </c>
      <c r="V2426" s="2">
        <f>salestable[[#This Row],[Sales]] * (1 - salestable[[#This Row],[Discount]])</f>
        <v>3.9069000000000007</v>
      </c>
      <c r="W2426" s="2">
        <f>salestable[[#This Row],[Sales]] * salestable[[#This Row],[Discount]]</f>
        <v>9.1160999999999994</v>
      </c>
      <c r="X2426">
        <f>YEAR(salestable[[#This Row],[Order Date]])</f>
        <v>2017</v>
      </c>
      <c r="Y2426" t="str">
        <f>TEXT(salestable[[#This Row],[Order Date]],"MMMM")</f>
        <v>December</v>
      </c>
      <c r="Z2426" t="str">
        <f>"Q"&amp;ROUNDUP(MONTH(salestable[[#This Row],[Order Date]])/3,0)</f>
        <v>Q4</v>
      </c>
      <c r="AA2426" t="str">
        <f>TEXT(salestable[[#This Row],[Order Date]], "ddd")</f>
        <v>Mon</v>
      </c>
    </row>
    <row r="2427" spans="1:27"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s="3">
        <v>2</v>
      </c>
      <c r="T2427" s="4">
        <v>0.4</v>
      </c>
      <c r="U2427" s="3">
        <v>-104.673</v>
      </c>
      <c r="V2427" s="2">
        <f>salestable[[#This Row],[Sales]] * (1 - salestable[[#This Row],[Discount]])</f>
        <v>163.83599999999998</v>
      </c>
      <c r="W2427" s="2">
        <f>salestable[[#This Row],[Sales]] * salestable[[#This Row],[Discount]]</f>
        <v>109.224</v>
      </c>
      <c r="X2427">
        <f>YEAR(salestable[[#This Row],[Order Date]])</f>
        <v>2017</v>
      </c>
      <c r="Y2427" t="str">
        <f>TEXT(salestable[[#This Row],[Order Date]],"MMMM")</f>
        <v>December</v>
      </c>
      <c r="Z2427" t="str">
        <f>"Q"&amp;ROUNDUP(MONTH(salestable[[#This Row],[Order Date]])/3,0)</f>
        <v>Q4</v>
      </c>
      <c r="AA2427" t="str">
        <f>TEXT(salestable[[#This Row],[Order Date]], "ddd")</f>
        <v>Mon</v>
      </c>
    </row>
    <row r="2428" spans="1:27"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s="3">
        <v>13</v>
      </c>
      <c r="T2428" s="4">
        <v>0.2</v>
      </c>
      <c r="U2428" s="3">
        <v>12.776400000000001</v>
      </c>
      <c r="V2428" s="2">
        <f>salestable[[#This Row],[Sales]] * (1 - salestable[[#This Row],[Discount]])</f>
        <v>31.4496</v>
      </c>
      <c r="W2428" s="2">
        <f>salestable[[#This Row],[Sales]] * salestable[[#This Row],[Discount]]</f>
        <v>7.8624000000000001</v>
      </c>
      <c r="X2428">
        <f>YEAR(salestable[[#This Row],[Order Date]])</f>
        <v>2017</v>
      </c>
      <c r="Y2428" t="str">
        <f>TEXT(salestable[[#This Row],[Order Date]],"MMMM")</f>
        <v>December</v>
      </c>
      <c r="Z2428" t="str">
        <f>"Q"&amp;ROUNDUP(MONTH(salestable[[#This Row],[Order Date]])/3,0)</f>
        <v>Q4</v>
      </c>
      <c r="AA2428" t="str">
        <f>TEXT(salestable[[#This Row],[Order Date]], "ddd")</f>
        <v>Mon</v>
      </c>
    </row>
    <row r="2429" spans="1:27"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s="3">
        <v>4</v>
      </c>
      <c r="T2429" s="4">
        <v>0.8</v>
      </c>
      <c r="U2429" s="3">
        <v>-2.1503999999999999</v>
      </c>
      <c r="V2429" s="2">
        <f>salestable[[#This Row],[Sales]] * (1 - salestable[[#This Row],[Discount]])</f>
        <v>0.26879999999999998</v>
      </c>
      <c r="W2429" s="2">
        <f>salestable[[#This Row],[Sales]] * salestable[[#This Row],[Discount]]</f>
        <v>1.0752000000000002</v>
      </c>
      <c r="X2429">
        <f>YEAR(salestable[[#This Row],[Order Date]])</f>
        <v>2016</v>
      </c>
      <c r="Y2429" t="str">
        <f>TEXT(salestable[[#This Row],[Order Date]],"MMMM")</f>
        <v>June</v>
      </c>
      <c r="Z2429" t="str">
        <f>"Q"&amp;ROUNDUP(MONTH(salestable[[#This Row],[Order Date]])/3,0)</f>
        <v>Q2</v>
      </c>
      <c r="AA2429" t="str">
        <f>TEXT(salestable[[#This Row],[Order Date]], "ddd")</f>
        <v>Sat</v>
      </c>
    </row>
    <row r="2430" spans="1:27"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s="3">
        <v>4</v>
      </c>
      <c r="T2430" s="4">
        <v>0.8</v>
      </c>
      <c r="U2430" s="3">
        <v>-13.6488</v>
      </c>
      <c r="V2430" s="2">
        <f>salestable[[#This Row],[Sales]] * (1 - salestable[[#This Row],[Discount]])</f>
        <v>1.6543999999999996</v>
      </c>
      <c r="W2430" s="2">
        <f>salestable[[#This Row],[Sales]] * salestable[[#This Row],[Discount]]</f>
        <v>6.6176000000000004</v>
      </c>
      <c r="X2430">
        <f>YEAR(salestable[[#This Row],[Order Date]])</f>
        <v>2016</v>
      </c>
      <c r="Y2430" t="str">
        <f>TEXT(salestable[[#This Row],[Order Date]],"MMMM")</f>
        <v>June</v>
      </c>
      <c r="Z2430" t="str">
        <f>"Q"&amp;ROUNDUP(MONTH(salestable[[#This Row],[Order Date]])/3,0)</f>
        <v>Q2</v>
      </c>
      <c r="AA2430" t="str">
        <f>TEXT(salestable[[#This Row],[Order Date]], "ddd")</f>
        <v>Sat</v>
      </c>
    </row>
    <row r="2431" spans="1:27"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s="3">
        <v>7</v>
      </c>
      <c r="T2431" s="4">
        <v>0.6</v>
      </c>
      <c r="U2431" s="3">
        <v>-9.0944000000000003</v>
      </c>
      <c r="V2431" s="2">
        <f>salestable[[#This Row],[Sales]] * (1 - salestable[[#This Row],[Discount]])</f>
        <v>5.0176000000000007</v>
      </c>
      <c r="W2431" s="2">
        <f>salestable[[#This Row],[Sales]] * salestable[[#This Row],[Discount]]</f>
        <v>7.5263999999999998</v>
      </c>
      <c r="X2431">
        <f>YEAR(salestable[[#This Row],[Order Date]])</f>
        <v>2016</v>
      </c>
      <c r="Y2431" t="str">
        <f>TEXT(salestable[[#This Row],[Order Date]],"MMMM")</f>
        <v>June</v>
      </c>
      <c r="Z2431" t="str">
        <f>"Q"&amp;ROUNDUP(MONTH(salestable[[#This Row],[Order Date]])/3,0)</f>
        <v>Q2</v>
      </c>
      <c r="AA2431" t="str">
        <f>TEXT(salestable[[#This Row],[Order Date]], "ddd")</f>
        <v>Sat</v>
      </c>
    </row>
    <row r="2432" spans="1:27"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s="3">
        <v>8</v>
      </c>
      <c r="T2432" s="4">
        <v>0</v>
      </c>
      <c r="U2432" s="3">
        <v>27.485600000000002</v>
      </c>
      <c r="V2432" s="2">
        <f>salestable[[#This Row],[Sales]] * (1 - salestable[[#This Row],[Discount]])</f>
        <v>58.48</v>
      </c>
      <c r="W2432" s="2">
        <f>salestable[[#This Row],[Sales]] * salestable[[#This Row],[Discount]]</f>
        <v>0</v>
      </c>
      <c r="X2432">
        <f>YEAR(salestable[[#This Row],[Order Date]])</f>
        <v>2017</v>
      </c>
      <c r="Y2432" t="str">
        <f>TEXT(salestable[[#This Row],[Order Date]],"MMMM")</f>
        <v>May</v>
      </c>
      <c r="Z2432" t="str">
        <f>"Q"&amp;ROUNDUP(MONTH(salestable[[#This Row],[Order Date]])/3,0)</f>
        <v>Q2</v>
      </c>
      <c r="AA2432" t="str">
        <f>TEXT(salestable[[#This Row],[Order Date]], "ddd")</f>
        <v>Sat</v>
      </c>
    </row>
    <row r="2433" spans="1:27"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s="3">
        <v>2</v>
      </c>
      <c r="T2433" s="4">
        <v>0</v>
      </c>
      <c r="U2433" s="3">
        <v>3.0339999999999998</v>
      </c>
      <c r="V2433" s="2">
        <f>salestable[[#This Row],[Sales]] * (1 - salestable[[#This Row],[Discount]])</f>
        <v>7.4</v>
      </c>
      <c r="W2433" s="2">
        <f>salestable[[#This Row],[Sales]] * salestable[[#This Row],[Discount]]</f>
        <v>0</v>
      </c>
      <c r="X2433">
        <f>YEAR(salestable[[#This Row],[Order Date]])</f>
        <v>2017</v>
      </c>
      <c r="Y2433" t="str">
        <f>TEXT(salestable[[#This Row],[Order Date]],"MMMM")</f>
        <v>December</v>
      </c>
      <c r="Z2433" t="str">
        <f>"Q"&amp;ROUNDUP(MONTH(salestable[[#This Row],[Order Date]])/3,0)</f>
        <v>Q4</v>
      </c>
      <c r="AA2433" t="str">
        <f>TEXT(salestable[[#This Row],[Order Date]], "ddd")</f>
        <v>Thu</v>
      </c>
    </row>
    <row r="2434" spans="1:27"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s="3">
        <v>7</v>
      </c>
      <c r="T2434" s="4">
        <v>0.1</v>
      </c>
      <c r="U2434" s="3">
        <v>65.206400000000002</v>
      </c>
      <c r="V2434" s="2">
        <f>salestable[[#This Row],[Sales]] * (1 - salestable[[#This Row],[Discount]])</f>
        <v>330.10739999999998</v>
      </c>
      <c r="W2434" s="2">
        <f>salestable[[#This Row],[Sales]] * salestable[[#This Row],[Discount]]</f>
        <v>36.678600000000003</v>
      </c>
      <c r="X2434">
        <f>YEAR(salestable[[#This Row],[Order Date]])</f>
        <v>2014</v>
      </c>
      <c r="Y2434" t="str">
        <f>TEXT(salestable[[#This Row],[Order Date]],"MMMM")</f>
        <v>March</v>
      </c>
      <c r="Z2434" t="str">
        <f>"Q"&amp;ROUNDUP(MONTH(salestable[[#This Row],[Order Date]])/3,0)</f>
        <v>Q1</v>
      </c>
      <c r="AA2434" t="str">
        <f>TEXT(salestable[[#This Row],[Order Date]], "ddd")</f>
        <v>Tue</v>
      </c>
    </row>
    <row r="2435" spans="1:27"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s="3">
        <v>4</v>
      </c>
      <c r="T2435" s="4">
        <v>0.2</v>
      </c>
      <c r="U2435" s="3">
        <v>4.0776000000000003</v>
      </c>
      <c r="V2435" s="2">
        <f>salestable[[#This Row],[Sales]] * (1 - salestable[[#This Row],[Discount]])</f>
        <v>43.494400000000006</v>
      </c>
      <c r="W2435" s="2">
        <f>salestable[[#This Row],[Sales]] * salestable[[#This Row],[Discount]]</f>
        <v>10.873600000000001</v>
      </c>
      <c r="X2435">
        <f>YEAR(salestable[[#This Row],[Order Date]])</f>
        <v>2017</v>
      </c>
      <c r="Y2435" t="str">
        <f>TEXT(salestable[[#This Row],[Order Date]],"MMMM")</f>
        <v>May</v>
      </c>
      <c r="Z2435" t="str">
        <f>"Q"&amp;ROUNDUP(MONTH(salestable[[#This Row],[Order Date]])/3,0)</f>
        <v>Q2</v>
      </c>
      <c r="AA2435" t="str">
        <f>TEXT(salestable[[#This Row],[Order Date]], "ddd")</f>
        <v>Sun</v>
      </c>
    </row>
    <row r="2436" spans="1:27"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s="3">
        <v>2</v>
      </c>
      <c r="T2436" s="4">
        <v>0</v>
      </c>
      <c r="U2436" s="3">
        <v>16.98</v>
      </c>
      <c r="V2436" s="2">
        <f>salestable[[#This Row],[Sales]] * (1 - salestable[[#This Row],[Discount]])</f>
        <v>33.96</v>
      </c>
      <c r="W2436" s="2">
        <f>salestable[[#This Row],[Sales]] * salestable[[#This Row],[Discount]]</f>
        <v>0</v>
      </c>
      <c r="X2436">
        <f>YEAR(salestable[[#This Row],[Order Date]])</f>
        <v>2015</v>
      </c>
      <c r="Y2436" t="str">
        <f>TEXT(salestable[[#This Row],[Order Date]],"MMMM")</f>
        <v>November</v>
      </c>
      <c r="Z2436" t="str">
        <f>"Q"&amp;ROUNDUP(MONTH(salestable[[#This Row],[Order Date]])/3,0)</f>
        <v>Q4</v>
      </c>
      <c r="AA2436" t="str">
        <f>TEXT(salestable[[#This Row],[Order Date]], "ddd")</f>
        <v>Sat</v>
      </c>
    </row>
    <row r="2437" spans="1:27"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s="3">
        <v>3</v>
      </c>
      <c r="T2437" s="4">
        <v>0</v>
      </c>
      <c r="U2437" s="3">
        <v>322.18290000000002</v>
      </c>
      <c r="V2437" s="2">
        <f>salestable[[#This Row],[Sales]] * (1 - salestable[[#This Row],[Discount]])</f>
        <v>826.11</v>
      </c>
      <c r="W2437" s="2">
        <f>salestable[[#This Row],[Sales]] * salestable[[#This Row],[Discount]]</f>
        <v>0</v>
      </c>
      <c r="X2437">
        <f>YEAR(salestable[[#This Row],[Order Date]])</f>
        <v>2015</v>
      </c>
      <c r="Y2437" t="str">
        <f>TEXT(salestable[[#This Row],[Order Date]],"MMMM")</f>
        <v>November</v>
      </c>
      <c r="Z2437" t="str">
        <f>"Q"&amp;ROUNDUP(MONTH(salestable[[#This Row],[Order Date]])/3,0)</f>
        <v>Q4</v>
      </c>
      <c r="AA2437" t="str">
        <f>TEXT(salestable[[#This Row],[Order Date]], "ddd")</f>
        <v>Sat</v>
      </c>
    </row>
    <row r="2438" spans="1:27"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s="3">
        <v>9</v>
      </c>
      <c r="T2438" s="4">
        <v>0</v>
      </c>
      <c r="U2438" s="3">
        <v>114.6285</v>
      </c>
      <c r="V2438" s="2">
        <f>salestable[[#This Row],[Sales]] * (1 - salestable[[#This Row],[Discount]])</f>
        <v>545.85</v>
      </c>
      <c r="W2438" s="2">
        <f>salestable[[#This Row],[Sales]] * salestable[[#This Row],[Discount]]</f>
        <v>0</v>
      </c>
      <c r="X2438">
        <f>YEAR(salestable[[#This Row],[Order Date]])</f>
        <v>2017</v>
      </c>
      <c r="Y2438" t="str">
        <f>TEXT(salestable[[#This Row],[Order Date]],"MMMM")</f>
        <v>July</v>
      </c>
      <c r="Z2438" t="str">
        <f>"Q"&amp;ROUNDUP(MONTH(salestable[[#This Row],[Order Date]])/3,0)</f>
        <v>Q3</v>
      </c>
      <c r="AA2438" t="str">
        <f>TEXT(salestable[[#This Row],[Order Date]], "ddd")</f>
        <v>Mon</v>
      </c>
    </row>
    <row r="2439" spans="1:27"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s="3">
        <v>2</v>
      </c>
      <c r="T2439" s="4">
        <v>0.5</v>
      </c>
      <c r="U2439" s="3">
        <v>-99.266400000000004</v>
      </c>
      <c r="V2439" s="2">
        <f>salestable[[#This Row],[Sales]] * (1 - salestable[[#This Row],[Discount]])</f>
        <v>72.989999999999995</v>
      </c>
      <c r="W2439" s="2">
        <f>salestable[[#This Row],[Sales]] * salestable[[#This Row],[Discount]]</f>
        <v>72.989999999999995</v>
      </c>
      <c r="X2439">
        <f>YEAR(salestable[[#This Row],[Order Date]])</f>
        <v>2014</v>
      </c>
      <c r="Y2439" t="str">
        <f>TEXT(salestable[[#This Row],[Order Date]],"MMMM")</f>
        <v>November</v>
      </c>
      <c r="Z2439" t="str">
        <f>"Q"&amp;ROUNDUP(MONTH(salestable[[#This Row],[Order Date]])/3,0)</f>
        <v>Q4</v>
      </c>
      <c r="AA2439" t="str">
        <f>TEXT(salestable[[#This Row],[Order Date]], "ddd")</f>
        <v>Tue</v>
      </c>
    </row>
    <row r="2440" spans="1:27"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s="3">
        <v>4</v>
      </c>
      <c r="T2440" s="4">
        <v>0.2</v>
      </c>
      <c r="U2440" s="3">
        <v>12.5328</v>
      </c>
      <c r="V2440" s="2">
        <f>salestable[[#This Row],[Sales]] * (1 - salestable[[#This Row],[Discount]])</f>
        <v>28.6464</v>
      </c>
      <c r="W2440" s="2">
        <f>salestable[[#This Row],[Sales]] * salestable[[#This Row],[Discount]]</f>
        <v>7.1616</v>
      </c>
      <c r="X2440">
        <f>YEAR(salestable[[#This Row],[Order Date]])</f>
        <v>2014</v>
      </c>
      <c r="Y2440" t="str">
        <f>TEXT(salestable[[#This Row],[Order Date]],"MMMM")</f>
        <v>November</v>
      </c>
      <c r="Z2440" t="str">
        <f>"Q"&amp;ROUNDUP(MONTH(salestable[[#This Row],[Order Date]])/3,0)</f>
        <v>Q4</v>
      </c>
      <c r="AA2440" t="str">
        <f>TEXT(salestable[[#This Row],[Order Date]], "ddd")</f>
        <v>Tue</v>
      </c>
    </row>
    <row r="2441" spans="1:27"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s="3">
        <v>2</v>
      </c>
      <c r="T2441" s="4">
        <v>0.2</v>
      </c>
      <c r="U2441" s="3">
        <v>2.1736</v>
      </c>
      <c r="V2441" s="2">
        <f>salestable[[#This Row],[Sales]] * (1 - salestable[[#This Row],[Discount]])</f>
        <v>6.3231999999999999</v>
      </c>
      <c r="W2441" s="2">
        <f>salestable[[#This Row],[Sales]] * salestable[[#This Row],[Discount]]</f>
        <v>1.5808</v>
      </c>
      <c r="X2441">
        <f>YEAR(salestable[[#This Row],[Order Date]])</f>
        <v>2017</v>
      </c>
      <c r="Y2441" t="str">
        <f>TEXT(salestable[[#This Row],[Order Date]],"MMMM")</f>
        <v>July</v>
      </c>
      <c r="Z2441" t="str">
        <f>"Q"&amp;ROUNDUP(MONTH(salestable[[#This Row],[Order Date]])/3,0)</f>
        <v>Q3</v>
      </c>
      <c r="AA2441" t="str">
        <f>TEXT(salestable[[#This Row],[Order Date]], "ddd")</f>
        <v>Mon</v>
      </c>
    </row>
    <row r="2442" spans="1:27"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s="3">
        <v>5</v>
      </c>
      <c r="T2442" s="4">
        <v>0</v>
      </c>
      <c r="U2442" s="3">
        <v>86.25</v>
      </c>
      <c r="V2442" s="2">
        <f>salestable[[#This Row],[Sales]] * (1 - salestable[[#This Row],[Discount]])</f>
        <v>345</v>
      </c>
      <c r="W2442" s="2">
        <f>salestable[[#This Row],[Sales]] * salestable[[#This Row],[Discount]]</f>
        <v>0</v>
      </c>
      <c r="X2442">
        <f>YEAR(salestable[[#This Row],[Order Date]])</f>
        <v>2016</v>
      </c>
      <c r="Y2442" t="str">
        <f>TEXT(salestable[[#This Row],[Order Date]],"MMMM")</f>
        <v>May</v>
      </c>
      <c r="Z2442" t="str">
        <f>"Q"&amp;ROUNDUP(MONTH(salestable[[#This Row],[Order Date]])/3,0)</f>
        <v>Q2</v>
      </c>
      <c r="AA2442" t="str">
        <f>TEXT(salestable[[#This Row],[Order Date]], "ddd")</f>
        <v>Sun</v>
      </c>
    </row>
    <row r="2443" spans="1:27"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s="3">
        <v>2</v>
      </c>
      <c r="T2443" s="4">
        <v>0.3</v>
      </c>
      <c r="U2443" s="3">
        <v>-19.918399999999998</v>
      </c>
      <c r="V2443" s="2">
        <f>salestable[[#This Row],[Sales]] * (1 - salestable[[#This Row],[Discount]])</f>
        <v>122.00019999999999</v>
      </c>
      <c r="W2443" s="2">
        <f>salestable[[#This Row],[Sales]] * salestable[[#This Row],[Discount]]</f>
        <v>52.285800000000002</v>
      </c>
      <c r="X2443">
        <f>YEAR(salestable[[#This Row],[Order Date]])</f>
        <v>2016</v>
      </c>
      <c r="Y2443" t="str">
        <f>TEXT(salestable[[#This Row],[Order Date]],"MMMM")</f>
        <v>May</v>
      </c>
      <c r="Z2443" t="str">
        <f>"Q"&amp;ROUNDUP(MONTH(salestable[[#This Row],[Order Date]])/3,0)</f>
        <v>Q2</v>
      </c>
      <c r="AA2443" t="str">
        <f>TEXT(salestable[[#This Row],[Order Date]], "ddd")</f>
        <v>Sun</v>
      </c>
    </row>
    <row r="2444" spans="1:27"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s="3">
        <v>4</v>
      </c>
      <c r="T2444" s="4">
        <v>0</v>
      </c>
      <c r="U2444" s="3">
        <v>172.33840000000001</v>
      </c>
      <c r="V2444" s="2">
        <f>salestable[[#This Row],[Sales]] * (1 - salestable[[#This Row],[Discount]])</f>
        <v>662.84</v>
      </c>
      <c r="W2444" s="2">
        <f>salestable[[#This Row],[Sales]] * salestable[[#This Row],[Discount]]</f>
        <v>0</v>
      </c>
      <c r="X2444">
        <f>YEAR(salestable[[#This Row],[Order Date]])</f>
        <v>2016</v>
      </c>
      <c r="Y2444" t="str">
        <f>TEXT(salestable[[#This Row],[Order Date]],"MMMM")</f>
        <v>May</v>
      </c>
      <c r="Z2444" t="str">
        <f>"Q"&amp;ROUNDUP(MONTH(salestable[[#This Row],[Order Date]])/3,0)</f>
        <v>Q2</v>
      </c>
      <c r="AA2444" t="str">
        <f>TEXT(salestable[[#This Row],[Order Date]], "ddd")</f>
        <v>Sun</v>
      </c>
    </row>
    <row r="2445" spans="1:27"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s="3">
        <v>5</v>
      </c>
      <c r="T2445" s="4">
        <v>0</v>
      </c>
      <c r="U2445" s="3">
        <v>30.431999999999999</v>
      </c>
      <c r="V2445" s="2">
        <f>salestable[[#This Row],[Sales]] * (1 - salestable[[#This Row],[Discount]])</f>
        <v>95.1</v>
      </c>
      <c r="W2445" s="2">
        <f>salestable[[#This Row],[Sales]] * salestable[[#This Row],[Discount]]</f>
        <v>0</v>
      </c>
      <c r="X2445">
        <f>YEAR(salestable[[#This Row],[Order Date]])</f>
        <v>2016</v>
      </c>
      <c r="Y2445" t="str">
        <f>TEXT(salestable[[#This Row],[Order Date]],"MMMM")</f>
        <v>May</v>
      </c>
      <c r="Z2445" t="str">
        <f>"Q"&amp;ROUNDUP(MONTH(salestable[[#This Row],[Order Date]])/3,0)</f>
        <v>Q2</v>
      </c>
      <c r="AA2445" t="str">
        <f>TEXT(salestable[[#This Row],[Order Date]], "ddd")</f>
        <v>Sun</v>
      </c>
    </row>
    <row r="2446" spans="1:27"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s="3">
        <v>6</v>
      </c>
      <c r="T2446" s="4">
        <v>0</v>
      </c>
      <c r="U2446" s="3">
        <v>12.9024</v>
      </c>
      <c r="V2446" s="2">
        <f>salestable[[#This Row],[Sales]] * (1 - salestable[[#This Row],[Discount]])</f>
        <v>26.88</v>
      </c>
      <c r="W2446" s="2">
        <f>salestable[[#This Row],[Sales]] * salestable[[#This Row],[Discount]]</f>
        <v>0</v>
      </c>
      <c r="X2446">
        <f>YEAR(salestable[[#This Row],[Order Date]])</f>
        <v>2016</v>
      </c>
      <c r="Y2446" t="str">
        <f>TEXT(salestable[[#This Row],[Order Date]],"MMMM")</f>
        <v>May</v>
      </c>
      <c r="Z2446" t="str">
        <f>"Q"&amp;ROUNDUP(MONTH(salestable[[#This Row],[Order Date]])/3,0)</f>
        <v>Q2</v>
      </c>
      <c r="AA2446" t="str">
        <f>TEXT(salestable[[#This Row],[Order Date]], "ddd")</f>
        <v>Sun</v>
      </c>
    </row>
    <row r="2447" spans="1:27"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s="3">
        <v>2</v>
      </c>
      <c r="T2447" s="4">
        <v>0</v>
      </c>
      <c r="U2447" s="3">
        <v>74.8142</v>
      </c>
      <c r="V2447" s="2">
        <f>salestable[[#This Row],[Sales]] * (1 - salestable[[#This Row],[Discount]])</f>
        <v>257.98</v>
      </c>
      <c r="W2447" s="2">
        <f>salestable[[#This Row],[Sales]] * salestable[[#This Row],[Discount]]</f>
        <v>0</v>
      </c>
      <c r="X2447">
        <f>YEAR(salestable[[#This Row],[Order Date]])</f>
        <v>2016</v>
      </c>
      <c r="Y2447" t="str">
        <f>TEXT(salestable[[#This Row],[Order Date]],"MMMM")</f>
        <v>May</v>
      </c>
      <c r="Z2447" t="str">
        <f>"Q"&amp;ROUNDUP(MONTH(salestable[[#This Row],[Order Date]])/3,0)</f>
        <v>Q2</v>
      </c>
      <c r="AA2447" t="str">
        <f>TEXT(salestable[[#This Row],[Order Date]], "ddd")</f>
        <v>Sun</v>
      </c>
    </row>
    <row r="2448" spans="1:27"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s="3">
        <v>2</v>
      </c>
      <c r="T2448" s="4">
        <v>0</v>
      </c>
      <c r="U2448" s="3">
        <v>8.2156000000000002</v>
      </c>
      <c r="V2448" s="2">
        <f>salestable[[#This Row],[Sales]] * (1 - salestable[[#This Row],[Discount]])</f>
        <v>17.48</v>
      </c>
      <c r="W2448" s="2">
        <f>salestable[[#This Row],[Sales]] * salestable[[#This Row],[Discount]]</f>
        <v>0</v>
      </c>
      <c r="X2448">
        <f>YEAR(salestable[[#This Row],[Order Date]])</f>
        <v>2015</v>
      </c>
      <c r="Y2448" t="str">
        <f>TEXT(salestable[[#This Row],[Order Date]],"MMMM")</f>
        <v>September</v>
      </c>
      <c r="Z2448" t="str">
        <f>"Q"&amp;ROUNDUP(MONTH(salestable[[#This Row],[Order Date]])/3,0)</f>
        <v>Q3</v>
      </c>
      <c r="AA2448" t="str">
        <f>TEXT(salestable[[#This Row],[Order Date]], "ddd")</f>
        <v>Fri</v>
      </c>
    </row>
    <row r="2449" spans="1:27"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s="3">
        <v>5</v>
      </c>
      <c r="T2449" s="4">
        <v>0.3</v>
      </c>
      <c r="U2449" s="3">
        <v>-14.081</v>
      </c>
      <c r="V2449" s="2">
        <f>salestable[[#This Row],[Sales]] * (1 - salestable[[#This Row],[Discount]])</f>
        <v>344.98449999999997</v>
      </c>
      <c r="W2449" s="2">
        <f>salestable[[#This Row],[Sales]] * salestable[[#This Row],[Discount]]</f>
        <v>147.85049999999998</v>
      </c>
      <c r="X2449">
        <f>YEAR(salestable[[#This Row],[Order Date]])</f>
        <v>2016</v>
      </c>
      <c r="Y2449" t="str">
        <f>TEXT(salestable[[#This Row],[Order Date]],"MMMM")</f>
        <v>October</v>
      </c>
      <c r="Z2449" t="str">
        <f>"Q"&amp;ROUNDUP(MONTH(salestable[[#This Row],[Order Date]])/3,0)</f>
        <v>Q4</v>
      </c>
      <c r="AA2449" t="str">
        <f>TEXT(salestable[[#This Row],[Order Date]], "ddd")</f>
        <v>Mon</v>
      </c>
    </row>
    <row r="2450" spans="1:27"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s="3">
        <v>3</v>
      </c>
      <c r="T2450" s="4">
        <v>0</v>
      </c>
      <c r="U2450" s="3">
        <v>5.3898000000000001</v>
      </c>
      <c r="V2450" s="2">
        <f>salestable[[#This Row],[Sales]] * (1 - salestable[[#This Row],[Discount]])</f>
        <v>269.49</v>
      </c>
      <c r="W2450" s="2">
        <f>salestable[[#This Row],[Sales]] * salestable[[#This Row],[Discount]]</f>
        <v>0</v>
      </c>
      <c r="X2450">
        <f>YEAR(salestable[[#This Row],[Order Date]])</f>
        <v>2015</v>
      </c>
      <c r="Y2450" t="str">
        <f>TEXT(salestable[[#This Row],[Order Date]],"MMMM")</f>
        <v>September</v>
      </c>
      <c r="Z2450" t="str">
        <f>"Q"&amp;ROUNDUP(MONTH(salestable[[#This Row],[Order Date]])/3,0)</f>
        <v>Q3</v>
      </c>
      <c r="AA2450" t="str">
        <f>TEXT(salestable[[#This Row],[Order Date]], "ddd")</f>
        <v>Mon</v>
      </c>
    </row>
    <row r="2451" spans="1:27"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s="3">
        <v>5</v>
      </c>
      <c r="T2451" s="4">
        <v>0.2</v>
      </c>
      <c r="U2451" s="3">
        <v>9.8279999999999994</v>
      </c>
      <c r="V2451" s="2">
        <f>salestable[[#This Row],[Sales]] * (1 - salestable[[#This Row],[Discount]])</f>
        <v>23.296000000000003</v>
      </c>
      <c r="W2451" s="2">
        <f>salestable[[#This Row],[Sales]] * salestable[[#This Row],[Discount]]</f>
        <v>5.8240000000000007</v>
      </c>
      <c r="X2451">
        <f>YEAR(salestable[[#This Row],[Order Date]])</f>
        <v>2016</v>
      </c>
      <c r="Y2451" t="str">
        <f>TEXT(salestable[[#This Row],[Order Date]],"MMMM")</f>
        <v>November</v>
      </c>
      <c r="Z2451" t="str">
        <f>"Q"&amp;ROUNDUP(MONTH(salestable[[#This Row],[Order Date]])/3,0)</f>
        <v>Q4</v>
      </c>
      <c r="AA2451" t="str">
        <f>TEXT(salestable[[#This Row],[Order Date]], "ddd")</f>
        <v>Sat</v>
      </c>
    </row>
    <row r="2452" spans="1:27"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s="3">
        <v>5</v>
      </c>
      <c r="T2452" s="4">
        <v>0</v>
      </c>
      <c r="U2452" s="3">
        <v>9</v>
      </c>
      <c r="V2452" s="2">
        <f>salestable[[#This Row],[Sales]] * (1 - salestable[[#This Row],[Discount]])</f>
        <v>18.75</v>
      </c>
      <c r="W2452" s="2">
        <f>salestable[[#This Row],[Sales]] * salestable[[#This Row],[Discount]]</f>
        <v>0</v>
      </c>
      <c r="X2452">
        <f>YEAR(salestable[[#This Row],[Order Date]])</f>
        <v>2017</v>
      </c>
      <c r="Y2452" t="str">
        <f>TEXT(salestable[[#This Row],[Order Date]],"MMMM")</f>
        <v>March</v>
      </c>
      <c r="Z2452" t="str">
        <f>"Q"&amp;ROUNDUP(MONTH(salestable[[#This Row],[Order Date]])/3,0)</f>
        <v>Q1</v>
      </c>
      <c r="AA2452" t="str">
        <f>TEXT(salestable[[#This Row],[Order Date]], "ddd")</f>
        <v>Fri</v>
      </c>
    </row>
    <row r="2453" spans="1:27"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s="3">
        <v>6</v>
      </c>
      <c r="T2453" s="4">
        <v>0</v>
      </c>
      <c r="U2453" s="3">
        <v>31.122</v>
      </c>
      <c r="V2453" s="2">
        <f>salestable[[#This Row],[Sales]] * (1 - salestable[[#This Row],[Discount]])</f>
        <v>119.7</v>
      </c>
      <c r="W2453" s="2">
        <f>salestable[[#This Row],[Sales]] * salestable[[#This Row],[Discount]]</f>
        <v>0</v>
      </c>
      <c r="X2453">
        <f>YEAR(salestable[[#This Row],[Order Date]])</f>
        <v>2017</v>
      </c>
      <c r="Y2453" t="str">
        <f>TEXT(salestable[[#This Row],[Order Date]],"MMMM")</f>
        <v>March</v>
      </c>
      <c r="Z2453" t="str">
        <f>"Q"&amp;ROUNDUP(MONTH(salestable[[#This Row],[Order Date]])/3,0)</f>
        <v>Q1</v>
      </c>
      <c r="AA2453" t="str">
        <f>TEXT(salestable[[#This Row],[Order Date]], "ddd")</f>
        <v>Fri</v>
      </c>
    </row>
    <row r="2454" spans="1:27"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s="3">
        <v>3</v>
      </c>
      <c r="T2454" s="4">
        <v>0.2</v>
      </c>
      <c r="U2454" s="3">
        <v>3.0861000000000001</v>
      </c>
      <c r="V2454" s="2">
        <f>salestable[[#This Row],[Sales]] * (1 - salestable[[#This Row],[Discount]])</f>
        <v>7.3152000000000008</v>
      </c>
      <c r="W2454" s="2">
        <f>salestable[[#This Row],[Sales]] * salestable[[#This Row],[Discount]]</f>
        <v>1.8288000000000002</v>
      </c>
      <c r="X2454">
        <f>YEAR(salestable[[#This Row],[Order Date]])</f>
        <v>2017</v>
      </c>
      <c r="Y2454" t="str">
        <f>TEXT(salestable[[#This Row],[Order Date]],"MMMM")</f>
        <v>March</v>
      </c>
      <c r="Z2454" t="str">
        <f>"Q"&amp;ROUNDUP(MONTH(salestable[[#This Row],[Order Date]])/3,0)</f>
        <v>Q1</v>
      </c>
      <c r="AA2454" t="str">
        <f>TEXT(salestable[[#This Row],[Order Date]], "ddd")</f>
        <v>Fri</v>
      </c>
    </row>
    <row r="2455" spans="1:27"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s="3">
        <v>3</v>
      </c>
      <c r="T2455" s="4">
        <v>0</v>
      </c>
      <c r="U2455" s="3">
        <v>18.2592</v>
      </c>
      <c r="V2455" s="2">
        <f>salestable[[#This Row],[Sales]] * (1 - salestable[[#This Row],[Discount]])</f>
        <v>57.06</v>
      </c>
      <c r="W2455" s="2">
        <f>salestable[[#This Row],[Sales]] * salestable[[#This Row],[Discount]]</f>
        <v>0</v>
      </c>
      <c r="X2455">
        <f>YEAR(salestable[[#This Row],[Order Date]])</f>
        <v>2017</v>
      </c>
      <c r="Y2455" t="str">
        <f>TEXT(salestable[[#This Row],[Order Date]],"MMMM")</f>
        <v>March</v>
      </c>
      <c r="Z2455" t="str">
        <f>"Q"&amp;ROUNDUP(MONTH(salestable[[#This Row],[Order Date]])/3,0)</f>
        <v>Q1</v>
      </c>
      <c r="AA2455" t="str">
        <f>TEXT(salestable[[#This Row],[Order Date]], "ddd")</f>
        <v>Fri</v>
      </c>
    </row>
    <row r="2456" spans="1:27"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s="3">
        <v>8</v>
      </c>
      <c r="T2456" s="4">
        <v>0</v>
      </c>
      <c r="U2456" s="3">
        <v>13.603999999999999</v>
      </c>
      <c r="V2456" s="2">
        <f>salestable[[#This Row],[Sales]] * (1 - salestable[[#This Row],[Discount]])</f>
        <v>71.599999999999994</v>
      </c>
      <c r="W2456" s="2">
        <f>salestable[[#This Row],[Sales]] * salestable[[#This Row],[Discount]]</f>
        <v>0</v>
      </c>
      <c r="X2456">
        <f>YEAR(salestable[[#This Row],[Order Date]])</f>
        <v>2017</v>
      </c>
      <c r="Y2456" t="str">
        <f>TEXT(salestable[[#This Row],[Order Date]],"MMMM")</f>
        <v>March</v>
      </c>
      <c r="Z2456" t="str">
        <f>"Q"&amp;ROUNDUP(MONTH(salestable[[#This Row],[Order Date]])/3,0)</f>
        <v>Q1</v>
      </c>
      <c r="AA2456" t="str">
        <f>TEXT(salestable[[#This Row],[Order Date]], "ddd")</f>
        <v>Fri</v>
      </c>
    </row>
    <row r="2457" spans="1:27"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s="3">
        <v>8</v>
      </c>
      <c r="T2457" s="4">
        <v>0</v>
      </c>
      <c r="U2457" s="3">
        <v>27.9344</v>
      </c>
      <c r="V2457" s="2">
        <f>salestable[[#This Row],[Sales]] * (1 - salestable[[#This Row],[Discount]])</f>
        <v>107.44</v>
      </c>
      <c r="W2457" s="2">
        <f>salestable[[#This Row],[Sales]] * salestable[[#This Row],[Discount]]</f>
        <v>0</v>
      </c>
      <c r="X2457">
        <f>YEAR(salestable[[#This Row],[Order Date]])</f>
        <v>2017</v>
      </c>
      <c r="Y2457" t="str">
        <f>TEXT(salestable[[#This Row],[Order Date]],"MMMM")</f>
        <v>March</v>
      </c>
      <c r="Z2457" t="str">
        <f>"Q"&amp;ROUNDUP(MONTH(salestable[[#This Row],[Order Date]])/3,0)</f>
        <v>Q1</v>
      </c>
      <c r="AA2457" t="str">
        <f>TEXT(salestable[[#This Row],[Order Date]], "ddd")</f>
        <v>Fri</v>
      </c>
    </row>
    <row r="2458" spans="1:27"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s="3">
        <v>1</v>
      </c>
      <c r="T2458" s="4">
        <v>0</v>
      </c>
      <c r="U2458" s="3">
        <v>3.4357000000000002</v>
      </c>
      <c r="V2458" s="2">
        <f>salestable[[#This Row],[Sales]] * (1 - salestable[[#This Row],[Discount]])</f>
        <v>7.31</v>
      </c>
      <c r="W2458" s="2">
        <f>salestable[[#This Row],[Sales]] * salestable[[#This Row],[Discount]]</f>
        <v>0</v>
      </c>
      <c r="X2458">
        <f>YEAR(salestable[[#This Row],[Order Date]])</f>
        <v>2017</v>
      </c>
      <c r="Y2458" t="str">
        <f>TEXT(salestable[[#This Row],[Order Date]],"MMMM")</f>
        <v>March</v>
      </c>
      <c r="Z2458" t="str">
        <f>"Q"&amp;ROUNDUP(MONTH(salestable[[#This Row],[Order Date]])/3,0)</f>
        <v>Q1</v>
      </c>
      <c r="AA2458" t="str">
        <f>TEXT(salestable[[#This Row],[Order Date]], "ddd")</f>
        <v>Fri</v>
      </c>
    </row>
    <row r="2459" spans="1:27"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s="3">
        <v>6</v>
      </c>
      <c r="T2459" s="4">
        <v>0</v>
      </c>
      <c r="U2459" s="3">
        <v>22.457999999999998</v>
      </c>
      <c r="V2459" s="2">
        <f>salestable[[#This Row],[Sales]] * (1 - salestable[[#This Row],[Discount]])</f>
        <v>59.1</v>
      </c>
      <c r="W2459" s="2">
        <f>salestable[[#This Row],[Sales]] * salestable[[#This Row],[Discount]]</f>
        <v>0</v>
      </c>
      <c r="X2459">
        <f>YEAR(salestable[[#This Row],[Order Date]])</f>
        <v>2017</v>
      </c>
      <c r="Y2459" t="str">
        <f>TEXT(salestable[[#This Row],[Order Date]],"MMMM")</f>
        <v>March</v>
      </c>
      <c r="Z2459" t="str">
        <f>"Q"&amp;ROUNDUP(MONTH(salestable[[#This Row],[Order Date]])/3,0)</f>
        <v>Q1</v>
      </c>
      <c r="AA2459" t="str">
        <f>TEXT(salestable[[#This Row],[Order Date]], "ddd")</f>
        <v>Fri</v>
      </c>
    </row>
    <row r="2460" spans="1:27"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s="3">
        <v>3</v>
      </c>
      <c r="T2460" s="4">
        <v>0</v>
      </c>
      <c r="U2460" s="3">
        <v>12.097799999999999</v>
      </c>
      <c r="V2460" s="2">
        <f>salestable[[#This Row],[Sales]] * (1 - salestable[[#This Row],[Discount]])</f>
        <v>46.53</v>
      </c>
      <c r="W2460" s="2">
        <f>salestable[[#This Row],[Sales]] * salestable[[#This Row],[Discount]]</f>
        <v>0</v>
      </c>
      <c r="X2460">
        <f>YEAR(salestable[[#This Row],[Order Date]])</f>
        <v>2017</v>
      </c>
      <c r="Y2460" t="str">
        <f>TEXT(salestable[[#This Row],[Order Date]],"MMMM")</f>
        <v>March</v>
      </c>
      <c r="Z2460" t="str">
        <f>"Q"&amp;ROUNDUP(MONTH(salestable[[#This Row],[Order Date]])/3,0)</f>
        <v>Q1</v>
      </c>
      <c r="AA2460" t="str">
        <f>TEXT(salestable[[#This Row],[Order Date]], "ddd")</f>
        <v>Fri</v>
      </c>
    </row>
    <row r="2461" spans="1:27"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s="3">
        <v>2</v>
      </c>
      <c r="T2461" s="4">
        <v>0</v>
      </c>
      <c r="U2461" s="3">
        <v>25.438400000000001</v>
      </c>
      <c r="V2461" s="2">
        <f>salestable[[#This Row],[Sales]] * (1 - salestable[[#This Row],[Discount]])</f>
        <v>97.84</v>
      </c>
      <c r="W2461" s="2">
        <f>salestable[[#This Row],[Sales]] * salestable[[#This Row],[Discount]]</f>
        <v>0</v>
      </c>
      <c r="X2461">
        <f>YEAR(salestable[[#This Row],[Order Date]])</f>
        <v>2017</v>
      </c>
      <c r="Y2461" t="str">
        <f>TEXT(salestable[[#This Row],[Order Date]],"MMMM")</f>
        <v>August</v>
      </c>
      <c r="Z2461" t="str">
        <f>"Q"&amp;ROUNDUP(MONTH(salestable[[#This Row],[Order Date]])/3,0)</f>
        <v>Q3</v>
      </c>
      <c r="AA2461" t="str">
        <f>TEXT(salestable[[#This Row],[Order Date]], "ddd")</f>
        <v>Tue</v>
      </c>
    </row>
    <row r="2462" spans="1:27"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s="3">
        <v>3</v>
      </c>
      <c r="T2462" s="4">
        <v>0</v>
      </c>
      <c r="U2462" s="3">
        <v>13.486499999999999</v>
      </c>
      <c r="V2462" s="2">
        <f>salestable[[#This Row],[Sales]] * (1 - salestable[[#This Row],[Discount]])</f>
        <v>29.97</v>
      </c>
      <c r="W2462" s="2">
        <f>salestable[[#This Row],[Sales]] * salestable[[#This Row],[Discount]]</f>
        <v>0</v>
      </c>
      <c r="X2462">
        <f>YEAR(salestable[[#This Row],[Order Date]])</f>
        <v>2015</v>
      </c>
      <c r="Y2462" t="str">
        <f>TEXT(salestable[[#This Row],[Order Date]],"MMMM")</f>
        <v>July</v>
      </c>
      <c r="Z2462" t="str">
        <f>"Q"&amp;ROUNDUP(MONTH(salestable[[#This Row],[Order Date]])/3,0)</f>
        <v>Q3</v>
      </c>
      <c r="AA2462" t="str">
        <f>TEXT(salestable[[#This Row],[Order Date]], "ddd")</f>
        <v>Sat</v>
      </c>
    </row>
    <row r="2463" spans="1:27"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s="3">
        <v>3</v>
      </c>
      <c r="T2463" s="4">
        <v>0.2</v>
      </c>
      <c r="U2463" s="3">
        <v>34.423200000000001</v>
      </c>
      <c r="V2463" s="2">
        <f>salestable[[#This Row],[Sales]] * (1 - salestable[[#This Row],[Discount]])</f>
        <v>78.681600000000003</v>
      </c>
      <c r="W2463" s="2">
        <f>salestable[[#This Row],[Sales]] * salestable[[#This Row],[Discount]]</f>
        <v>19.670400000000001</v>
      </c>
      <c r="X2463">
        <f>YEAR(salestable[[#This Row],[Order Date]])</f>
        <v>2015</v>
      </c>
      <c r="Y2463" t="str">
        <f>TEXT(salestable[[#This Row],[Order Date]],"MMMM")</f>
        <v>July</v>
      </c>
      <c r="Z2463" t="str">
        <f>"Q"&amp;ROUNDUP(MONTH(salestable[[#This Row],[Order Date]])/3,0)</f>
        <v>Q3</v>
      </c>
      <c r="AA2463" t="str">
        <f>TEXT(salestable[[#This Row],[Order Date]], "ddd")</f>
        <v>Sat</v>
      </c>
    </row>
    <row r="2464" spans="1:27"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s="3">
        <v>5</v>
      </c>
      <c r="T2464" s="4">
        <v>0.2</v>
      </c>
      <c r="U2464" s="3">
        <v>29.372</v>
      </c>
      <c r="V2464" s="2">
        <f>salestable[[#This Row],[Sales]] * (1 - salestable[[#This Row],[Discount]])</f>
        <v>67.13600000000001</v>
      </c>
      <c r="W2464" s="2">
        <f>salestable[[#This Row],[Sales]] * salestable[[#This Row],[Discount]]</f>
        <v>16.784000000000002</v>
      </c>
      <c r="X2464">
        <f>YEAR(salestable[[#This Row],[Order Date]])</f>
        <v>2017</v>
      </c>
      <c r="Y2464" t="str">
        <f>TEXT(salestable[[#This Row],[Order Date]],"MMMM")</f>
        <v>December</v>
      </c>
      <c r="Z2464" t="str">
        <f>"Q"&amp;ROUNDUP(MONTH(salestable[[#This Row],[Order Date]])/3,0)</f>
        <v>Q4</v>
      </c>
      <c r="AA2464" t="str">
        <f>TEXT(salestable[[#This Row],[Order Date]], "ddd")</f>
        <v>Sun</v>
      </c>
    </row>
    <row r="2465" spans="1:27"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s="3">
        <v>2</v>
      </c>
      <c r="T2465" s="4">
        <v>0.2</v>
      </c>
      <c r="U2465" s="3">
        <v>5.1184000000000003</v>
      </c>
      <c r="V2465" s="2">
        <f>salestable[[#This Row],[Sales]] * (1 - salestable[[#This Row],[Discount]])</f>
        <v>11.699200000000001</v>
      </c>
      <c r="W2465" s="2">
        <f>salestable[[#This Row],[Sales]] * salestable[[#This Row],[Discount]]</f>
        <v>2.9248000000000003</v>
      </c>
      <c r="X2465">
        <f>YEAR(salestable[[#This Row],[Order Date]])</f>
        <v>2017</v>
      </c>
      <c r="Y2465" t="str">
        <f>TEXT(salestable[[#This Row],[Order Date]],"MMMM")</f>
        <v>December</v>
      </c>
      <c r="Z2465" t="str">
        <f>"Q"&amp;ROUNDUP(MONTH(salestable[[#This Row],[Order Date]])/3,0)</f>
        <v>Q4</v>
      </c>
      <c r="AA2465" t="str">
        <f>TEXT(salestable[[#This Row],[Order Date]], "ddd")</f>
        <v>Sun</v>
      </c>
    </row>
    <row r="2466" spans="1:27"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s="3">
        <v>1</v>
      </c>
      <c r="T2466" s="4">
        <v>0</v>
      </c>
      <c r="U2466" s="3">
        <v>36.987299999999998</v>
      </c>
      <c r="V2466" s="2">
        <f>salestable[[#This Row],[Sales]] * (1 - salestable[[#This Row],[Discount]])</f>
        <v>136.99</v>
      </c>
      <c r="W2466" s="2">
        <f>salestable[[#This Row],[Sales]] * salestable[[#This Row],[Discount]]</f>
        <v>0</v>
      </c>
      <c r="X2466">
        <f>YEAR(salestable[[#This Row],[Order Date]])</f>
        <v>2017</v>
      </c>
      <c r="Y2466" t="str">
        <f>TEXT(salestable[[#This Row],[Order Date]],"MMMM")</f>
        <v>December</v>
      </c>
      <c r="Z2466" t="str">
        <f>"Q"&amp;ROUNDUP(MONTH(salestable[[#This Row],[Order Date]])/3,0)</f>
        <v>Q4</v>
      </c>
      <c r="AA2466" t="str">
        <f>TEXT(salestable[[#This Row],[Order Date]], "ddd")</f>
        <v>Sun</v>
      </c>
    </row>
    <row r="2467" spans="1:27"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s="3">
        <v>1</v>
      </c>
      <c r="T2467" s="4">
        <v>0</v>
      </c>
      <c r="U2467" s="3">
        <v>1.512</v>
      </c>
      <c r="V2467" s="2">
        <f>salestable[[#This Row],[Sales]] * (1 - salestable[[#This Row],[Discount]])</f>
        <v>3.15</v>
      </c>
      <c r="W2467" s="2">
        <f>salestable[[#This Row],[Sales]] * salestable[[#This Row],[Discount]]</f>
        <v>0</v>
      </c>
      <c r="X2467">
        <f>YEAR(salestable[[#This Row],[Order Date]])</f>
        <v>2017</v>
      </c>
      <c r="Y2467" t="str">
        <f>TEXT(salestable[[#This Row],[Order Date]],"MMMM")</f>
        <v>December</v>
      </c>
      <c r="Z2467" t="str">
        <f>"Q"&amp;ROUNDUP(MONTH(salestable[[#This Row],[Order Date]])/3,0)</f>
        <v>Q4</v>
      </c>
      <c r="AA2467" t="str">
        <f>TEXT(salestable[[#This Row],[Order Date]], "ddd")</f>
        <v>Sun</v>
      </c>
    </row>
    <row r="2468" spans="1:27"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s="3">
        <v>1</v>
      </c>
      <c r="T2468" s="4">
        <v>0</v>
      </c>
      <c r="U2468" s="3">
        <v>4.0994999999999999</v>
      </c>
      <c r="V2468" s="2">
        <f>salestable[[#This Row],[Sales]] * (1 - salestable[[#This Row],[Discount]])</f>
        <v>9.11</v>
      </c>
      <c r="W2468" s="2">
        <f>salestable[[#This Row],[Sales]] * salestable[[#This Row],[Discount]]</f>
        <v>0</v>
      </c>
      <c r="X2468">
        <f>YEAR(salestable[[#This Row],[Order Date]])</f>
        <v>2017</v>
      </c>
      <c r="Y2468" t="str">
        <f>TEXT(salestable[[#This Row],[Order Date]],"MMMM")</f>
        <v>May</v>
      </c>
      <c r="Z2468" t="str">
        <f>"Q"&amp;ROUNDUP(MONTH(salestable[[#This Row],[Order Date]])/3,0)</f>
        <v>Q2</v>
      </c>
      <c r="AA2468" t="str">
        <f>TEXT(salestable[[#This Row],[Order Date]], "ddd")</f>
        <v>Thu</v>
      </c>
    </row>
    <row r="2469" spans="1:27"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s="3">
        <v>4</v>
      </c>
      <c r="T2469" s="4">
        <v>0</v>
      </c>
      <c r="U2469" s="3">
        <v>165.7176</v>
      </c>
      <c r="V2469" s="2">
        <f>salestable[[#This Row],[Sales]] * (1 - salestable[[#This Row],[Discount]])</f>
        <v>571.44000000000005</v>
      </c>
      <c r="W2469" s="2">
        <f>salestable[[#This Row],[Sales]] * salestable[[#This Row],[Discount]]</f>
        <v>0</v>
      </c>
      <c r="X2469">
        <f>YEAR(salestable[[#This Row],[Order Date]])</f>
        <v>2017</v>
      </c>
      <c r="Y2469" t="str">
        <f>TEXT(salestable[[#This Row],[Order Date]],"MMMM")</f>
        <v>May</v>
      </c>
      <c r="Z2469" t="str">
        <f>"Q"&amp;ROUNDUP(MONTH(salestable[[#This Row],[Order Date]])/3,0)</f>
        <v>Q2</v>
      </c>
      <c r="AA2469" t="str">
        <f>TEXT(salestable[[#This Row],[Order Date]], "ddd")</f>
        <v>Thu</v>
      </c>
    </row>
    <row r="2470" spans="1:27"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s="3">
        <v>5</v>
      </c>
      <c r="T2470" s="4">
        <v>0</v>
      </c>
      <c r="U2470" s="3">
        <v>15.552</v>
      </c>
      <c r="V2470" s="2">
        <f>salestable[[#This Row],[Sales]] * (1 - salestable[[#This Row],[Discount]])</f>
        <v>32.4</v>
      </c>
      <c r="W2470" s="2">
        <f>salestable[[#This Row],[Sales]] * salestable[[#This Row],[Discount]]</f>
        <v>0</v>
      </c>
      <c r="X2470">
        <f>YEAR(salestable[[#This Row],[Order Date]])</f>
        <v>2017</v>
      </c>
      <c r="Y2470" t="str">
        <f>TEXT(salestable[[#This Row],[Order Date]],"MMMM")</f>
        <v>May</v>
      </c>
      <c r="Z2470" t="str">
        <f>"Q"&amp;ROUNDUP(MONTH(salestable[[#This Row],[Order Date]])/3,0)</f>
        <v>Q2</v>
      </c>
      <c r="AA2470" t="str">
        <f>TEXT(salestable[[#This Row],[Order Date]], "ddd")</f>
        <v>Thu</v>
      </c>
    </row>
    <row r="2471" spans="1:27"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s="3">
        <v>1</v>
      </c>
      <c r="T2471" s="4">
        <v>0</v>
      </c>
      <c r="U2471" s="3">
        <v>4.5656999999999996</v>
      </c>
      <c r="V2471" s="2">
        <f>salestable[[#This Row],[Sales]] * (1 - salestable[[#This Row],[Discount]])</f>
        <v>16.91</v>
      </c>
      <c r="W2471" s="2">
        <f>salestable[[#This Row],[Sales]] * salestable[[#This Row],[Discount]]</f>
        <v>0</v>
      </c>
      <c r="X2471">
        <f>YEAR(salestable[[#This Row],[Order Date]])</f>
        <v>2017</v>
      </c>
      <c r="Y2471" t="str">
        <f>TEXT(salestable[[#This Row],[Order Date]],"MMMM")</f>
        <v>May</v>
      </c>
      <c r="Z2471" t="str">
        <f>"Q"&amp;ROUNDUP(MONTH(salestable[[#This Row],[Order Date]])/3,0)</f>
        <v>Q2</v>
      </c>
      <c r="AA2471" t="str">
        <f>TEXT(salestable[[#This Row],[Order Date]], "ddd")</f>
        <v>Thu</v>
      </c>
    </row>
    <row r="2472" spans="1:27"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s="3">
        <v>8</v>
      </c>
      <c r="T2472" s="4">
        <v>0.2</v>
      </c>
      <c r="U2472" s="3">
        <v>4.2816000000000001</v>
      </c>
      <c r="V2472" s="2">
        <f>salestable[[#This Row],[Sales]] * (1 - salestable[[#This Row],[Discount]])</f>
        <v>11.4176</v>
      </c>
      <c r="W2472" s="2">
        <f>salestable[[#This Row],[Sales]] * salestable[[#This Row],[Discount]]</f>
        <v>2.8544</v>
      </c>
      <c r="X2472">
        <f>YEAR(salestable[[#This Row],[Order Date]])</f>
        <v>2016</v>
      </c>
      <c r="Y2472" t="str">
        <f>TEXT(salestable[[#This Row],[Order Date]],"MMMM")</f>
        <v>January</v>
      </c>
      <c r="Z2472" t="str">
        <f>"Q"&amp;ROUNDUP(MONTH(salestable[[#This Row],[Order Date]])/3,0)</f>
        <v>Q1</v>
      </c>
      <c r="AA2472" t="str">
        <f>TEXT(salestable[[#This Row],[Order Date]], "ddd")</f>
        <v>Fri</v>
      </c>
    </row>
    <row r="2473" spans="1:27"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s="3">
        <v>4</v>
      </c>
      <c r="T2473" s="4">
        <v>0.2</v>
      </c>
      <c r="U2473" s="3">
        <v>-67.670400000000001</v>
      </c>
      <c r="V2473" s="2">
        <f>salestable[[#This Row],[Sales]] * (1 - salestable[[#This Row],[Discount]])</f>
        <v>360.90880000000004</v>
      </c>
      <c r="W2473" s="2">
        <f>salestable[[#This Row],[Sales]] * salestable[[#This Row],[Discount]]</f>
        <v>90.227200000000011</v>
      </c>
      <c r="X2473">
        <f>YEAR(salestable[[#This Row],[Order Date]])</f>
        <v>2016</v>
      </c>
      <c r="Y2473" t="str">
        <f>TEXT(salestable[[#This Row],[Order Date]],"MMMM")</f>
        <v>January</v>
      </c>
      <c r="Z2473" t="str">
        <f>"Q"&amp;ROUNDUP(MONTH(salestable[[#This Row],[Order Date]])/3,0)</f>
        <v>Q1</v>
      </c>
      <c r="AA2473" t="str">
        <f>TEXT(salestable[[#This Row],[Order Date]], "ddd")</f>
        <v>Fri</v>
      </c>
    </row>
    <row r="2474" spans="1:27"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s="3">
        <v>4</v>
      </c>
      <c r="T2474" s="4">
        <v>0.2</v>
      </c>
      <c r="U2474" s="3">
        <v>6.4863999999999997</v>
      </c>
      <c r="V2474" s="2">
        <f>salestable[[#This Row],[Sales]] * (1 - salestable[[#This Row],[Discount]])</f>
        <v>51.891200000000005</v>
      </c>
      <c r="W2474" s="2">
        <f>salestable[[#This Row],[Sales]] * salestable[[#This Row],[Discount]]</f>
        <v>12.972800000000001</v>
      </c>
      <c r="X2474">
        <f>YEAR(salestable[[#This Row],[Order Date]])</f>
        <v>2016</v>
      </c>
      <c r="Y2474" t="str">
        <f>TEXT(salestable[[#This Row],[Order Date]],"MMMM")</f>
        <v>January</v>
      </c>
      <c r="Z2474" t="str">
        <f>"Q"&amp;ROUNDUP(MONTH(salestable[[#This Row],[Order Date]])/3,0)</f>
        <v>Q1</v>
      </c>
      <c r="AA2474" t="str">
        <f>TEXT(salestable[[#This Row],[Order Date]], "ddd")</f>
        <v>Fri</v>
      </c>
    </row>
    <row r="2475" spans="1:27"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s="3">
        <v>2</v>
      </c>
      <c r="T2475" s="4">
        <v>0.2</v>
      </c>
      <c r="U2475" s="3">
        <v>-29.9178</v>
      </c>
      <c r="V2475" s="2">
        <f>salestable[[#This Row],[Sales]] * (1 - salestable[[#This Row],[Discount]])</f>
        <v>174.06720000000001</v>
      </c>
      <c r="W2475" s="2">
        <f>salestable[[#This Row],[Sales]] * salestable[[#This Row],[Discount]]</f>
        <v>43.516800000000003</v>
      </c>
      <c r="X2475">
        <f>YEAR(salestable[[#This Row],[Order Date]])</f>
        <v>2016</v>
      </c>
      <c r="Y2475" t="str">
        <f>TEXT(salestable[[#This Row],[Order Date]],"MMMM")</f>
        <v>November</v>
      </c>
      <c r="Z2475" t="str">
        <f>"Q"&amp;ROUNDUP(MONTH(salestable[[#This Row],[Order Date]])/3,0)</f>
        <v>Q4</v>
      </c>
      <c r="AA2475" t="str">
        <f>TEXT(salestable[[#This Row],[Order Date]], "ddd")</f>
        <v>Thu</v>
      </c>
    </row>
    <row r="2476" spans="1:27"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s="3">
        <v>5</v>
      </c>
      <c r="T2476" s="4">
        <v>0</v>
      </c>
      <c r="U2476" s="3">
        <v>29.032499999999999</v>
      </c>
      <c r="V2476" s="2">
        <f>salestable[[#This Row],[Sales]] * (1 - salestable[[#This Row],[Discount]])</f>
        <v>82.95</v>
      </c>
      <c r="W2476" s="2">
        <f>salestable[[#This Row],[Sales]] * salestable[[#This Row],[Discount]]</f>
        <v>0</v>
      </c>
      <c r="X2476">
        <f>YEAR(salestable[[#This Row],[Order Date]])</f>
        <v>2016</v>
      </c>
      <c r="Y2476" t="str">
        <f>TEXT(salestable[[#This Row],[Order Date]],"MMMM")</f>
        <v>November</v>
      </c>
      <c r="Z2476" t="str">
        <f>"Q"&amp;ROUNDUP(MONTH(salestable[[#This Row],[Order Date]])/3,0)</f>
        <v>Q4</v>
      </c>
      <c r="AA2476" t="str">
        <f>TEXT(salestable[[#This Row],[Order Date]], "ddd")</f>
        <v>Thu</v>
      </c>
    </row>
    <row r="2477" spans="1:27"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s="3">
        <v>7</v>
      </c>
      <c r="T2477" s="4">
        <v>0</v>
      </c>
      <c r="U2477" s="3">
        <v>41.223700000000001</v>
      </c>
      <c r="V2477" s="2">
        <f>salestable[[#This Row],[Sales]] * (1 - salestable[[#This Row],[Discount]])</f>
        <v>87.71</v>
      </c>
      <c r="W2477" s="2">
        <f>salestable[[#This Row],[Sales]] * salestable[[#This Row],[Discount]]</f>
        <v>0</v>
      </c>
      <c r="X2477">
        <f>YEAR(salestable[[#This Row],[Order Date]])</f>
        <v>2016</v>
      </c>
      <c r="Y2477" t="str">
        <f>TEXT(salestable[[#This Row],[Order Date]],"MMMM")</f>
        <v>November</v>
      </c>
      <c r="Z2477" t="str">
        <f>"Q"&amp;ROUNDUP(MONTH(salestable[[#This Row],[Order Date]])/3,0)</f>
        <v>Q4</v>
      </c>
      <c r="AA2477" t="str">
        <f>TEXT(salestable[[#This Row],[Order Date]], "ddd")</f>
        <v>Thu</v>
      </c>
    </row>
    <row r="2478" spans="1:27"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s="3">
        <v>4</v>
      </c>
      <c r="T2478" s="4">
        <v>0</v>
      </c>
      <c r="U2478" s="3">
        <v>429.5772</v>
      </c>
      <c r="V2478" s="2">
        <f>salestable[[#This Row],[Sales]] * (1 - salestable[[#This Row],[Discount]])</f>
        <v>1101.48</v>
      </c>
      <c r="W2478" s="2">
        <f>salestable[[#This Row],[Sales]] * salestable[[#This Row],[Discount]]</f>
        <v>0</v>
      </c>
      <c r="X2478">
        <f>YEAR(salestable[[#This Row],[Order Date]])</f>
        <v>2016</v>
      </c>
      <c r="Y2478" t="str">
        <f>TEXT(salestable[[#This Row],[Order Date]],"MMMM")</f>
        <v>November</v>
      </c>
      <c r="Z2478" t="str">
        <f>"Q"&amp;ROUNDUP(MONTH(salestable[[#This Row],[Order Date]])/3,0)</f>
        <v>Q4</v>
      </c>
      <c r="AA2478" t="str">
        <f>TEXT(salestable[[#This Row],[Order Date]], "ddd")</f>
        <v>Thu</v>
      </c>
    </row>
    <row r="2479" spans="1:27"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s="3">
        <v>3</v>
      </c>
      <c r="T2479" s="4">
        <v>0.2</v>
      </c>
      <c r="U2479" s="3">
        <v>-99.176400000000001</v>
      </c>
      <c r="V2479" s="2">
        <f>salestable[[#This Row],[Sales]] * (1 - salestable[[#This Row],[Discount]])</f>
        <v>1057.8816000000002</v>
      </c>
      <c r="W2479" s="2">
        <f>salestable[[#This Row],[Sales]] * salestable[[#This Row],[Discount]]</f>
        <v>264.47040000000004</v>
      </c>
      <c r="X2479">
        <f>YEAR(salestable[[#This Row],[Order Date]])</f>
        <v>2017</v>
      </c>
      <c r="Y2479" t="str">
        <f>TEXT(salestable[[#This Row],[Order Date]],"MMMM")</f>
        <v>September</v>
      </c>
      <c r="Z2479" t="str">
        <f>"Q"&amp;ROUNDUP(MONTH(salestable[[#This Row],[Order Date]])/3,0)</f>
        <v>Q3</v>
      </c>
      <c r="AA2479" t="str">
        <f>TEXT(salestable[[#This Row],[Order Date]], "ddd")</f>
        <v>Mon</v>
      </c>
    </row>
    <row r="2480" spans="1:27"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s="3">
        <v>3</v>
      </c>
      <c r="T2480" s="4">
        <v>0</v>
      </c>
      <c r="U2480" s="3">
        <v>1.4742</v>
      </c>
      <c r="V2480" s="2">
        <f>salestable[[#This Row],[Sales]] * (1 - salestable[[#This Row],[Discount]])</f>
        <v>5.46</v>
      </c>
      <c r="W2480" s="2">
        <f>salestable[[#This Row],[Sales]] * salestable[[#This Row],[Discount]]</f>
        <v>0</v>
      </c>
      <c r="X2480">
        <f>YEAR(salestable[[#This Row],[Order Date]])</f>
        <v>2014</v>
      </c>
      <c r="Y2480" t="str">
        <f>TEXT(salestable[[#This Row],[Order Date]],"MMMM")</f>
        <v>September</v>
      </c>
      <c r="Z2480" t="str">
        <f>"Q"&amp;ROUNDUP(MONTH(salestable[[#This Row],[Order Date]])/3,0)</f>
        <v>Q3</v>
      </c>
      <c r="AA2480" t="str">
        <f>TEXT(salestable[[#This Row],[Order Date]], "ddd")</f>
        <v>Sat</v>
      </c>
    </row>
    <row r="2481" spans="1:27"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s="3">
        <v>1</v>
      </c>
      <c r="T2481" s="4">
        <v>0.2</v>
      </c>
      <c r="U2481" s="3">
        <v>0.83879999999999999</v>
      </c>
      <c r="V2481" s="2">
        <f>salestable[[#This Row],[Sales]] * (1 - salestable[[#This Row],[Discount]])</f>
        <v>8.9472000000000005</v>
      </c>
      <c r="W2481" s="2">
        <f>salestable[[#This Row],[Sales]] * salestable[[#This Row],[Discount]]</f>
        <v>2.2368000000000001</v>
      </c>
      <c r="X2481">
        <f>YEAR(salestable[[#This Row],[Order Date]])</f>
        <v>2017</v>
      </c>
      <c r="Y2481" t="str">
        <f>TEXT(salestable[[#This Row],[Order Date]],"MMMM")</f>
        <v>June</v>
      </c>
      <c r="Z2481" t="str">
        <f>"Q"&amp;ROUNDUP(MONTH(salestable[[#This Row],[Order Date]])/3,0)</f>
        <v>Q2</v>
      </c>
      <c r="AA2481" t="str">
        <f>TEXT(salestable[[#This Row],[Order Date]], "ddd")</f>
        <v>Mon</v>
      </c>
    </row>
    <row r="2482" spans="1:27"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s="3">
        <v>2</v>
      </c>
      <c r="T2482" s="4">
        <v>0.2</v>
      </c>
      <c r="U2482" s="3">
        <v>-32.636600000000001</v>
      </c>
      <c r="V2482" s="2">
        <f>salestable[[#This Row],[Sales]] * (1 - salestable[[#This Row],[Discount]])</f>
        <v>122.86720000000001</v>
      </c>
      <c r="W2482" s="2">
        <f>salestable[[#This Row],[Sales]] * salestable[[#This Row],[Discount]]</f>
        <v>30.716800000000003</v>
      </c>
      <c r="X2482">
        <f>YEAR(salestable[[#This Row],[Order Date]])</f>
        <v>2017</v>
      </c>
      <c r="Y2482" t="str">
        <f>TEXT(salestable[[#This Row],[Order Date]],"MMMM")</f>
        <v>June</v>
      </c>
      <c r="Z2482" t="str">
        <f>"Q"&amp;ROUNDUP(MONTH(salestable[[#This Row],[Order Date]])/3,0)</f>
        <v>Q2</v>
      </c>
      <c r="AA2482" t="str">
        <f>TEXT(salestable[[#This Row],[Order Date]], "ddd")</f>
        <v>Mon</v>
      </c>
    </row>
    <row r="2483" spans="1:27"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s="3">
        <v>6</v>
      </c>
      <c r="T2483" s="4">
        <v>0</v>
      </c>
      <c r="U2483" s="3">
        <v>0</v>
      </c>
      <c r="V2483" s="2">
        <f>salestable[[#This Row],[Sales]] * (1 - salestable[[#This Row],[Discount]])</f>
        <v>1003.62</v>
      </c>
      <c r="W2483" s="2">
        <f>salestable[[#This Row],[Sales]] * salestable[[#This Row],[Discount]]</f>
        <v>0</v>
      </c>
      <c r="X2483">
        <f>YEAR(salestable[[#This Row],[Order Date]])</f>
        <v>2017</v>
      </c>
      <c r="Y2483" t="str">
        <f>TEXT(salestable[[#This Row],[Order Date]],"MMMM")</f>
        <v>December</v>
      </c>
      <c r="Z2483" t="str">
        <f>"Q"&amp;ROUNDUP(MONTH(salestable[[#This Row],[Order Date]])/3,0)</f>
        <v>Q4</v>
      </c>
      <c r="AA2483" t="str">
        <f>TEXT(salestable[[#This Row],[Order Date]], "ddd")</f>
        <v>Sun</v>
      </c>
    </row>
    <row r="2484" spans="1:27"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s="3">
        <v>4</v>
      </c>
      <c r="T2484" s="4">
        <v>0.2</v>
      </c>
      <c r="U2484" s="3">
        <v>11.429600000000001</v>
      </c>
      <c r="V2484" s="2">
        <f>salestable[[#This Row],[Sales]] * (1 - salestable[[#This Row],[Discount]])</f>
        <v>28.134399999999999</v>
      </c>
      <c r="W2484" s="2">
        <f>salestable[[#This Row],[Sales]] * salestable[[#This Row],[Discount]]</f>
        <v>7.0335999999999999</v>
      </c>
      <c r="X2484">
        <f>YEAR(salestable[[#This Row],[Order Date]])</f>
        <v>2017</v>
      </c>
      <c r="Y2484" t="str">
        <f>TEXT(salestable[[#This Row],[Order Date]],"MMMM")</f>
        <v>August</v>
      </c>
      <c r="Z2484" t="str">
        <f>"Q"&amp;ROUNDUP(MONTH(salestable[[#This Row],[Order Date]])/3,0)</f>
        <v>Q3</v>
      </c>
      <c r="AA2484" t="str">
        <f>TEXT(salestable[[#This Row],[Order Date]], "ddd")</f>
        <v>Mon</v>
      </c>
    </row>
    <row r="2485" spans="1:27"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s="3">
        <v>5</v>
      </c>
      <c r="T2485" s="4">
        <v>0</v>
      </c>
      <c r="U2485" s="3">
        <v>250.30500000000001</v>
      </c>
      <c r="V2485" s="2">
        <f>salestable[[#This Row],[Sales]] * (1 - salestable[[#This Row],[Discount]])</f>
        <v>1137.75</v>
      </c>
      <c r="W2485" s="2">
        <f>salestable[[#This Row],[Sales]] * salestable[[#This Row],[Discount]]</f>
        <v>0</v>
      </c>
      <c r="X2485">
        <f>YEAR(salestable[[#This Row],[Order Date]])</f>
        <v>2017</v>
      </c>
      <c r="Y2485" t="str">
        <f>TEXT(salestable[[#This Row],[Order Date]],"MMMM")</f>
        <v>August</v>
      </c>
      <c r="Z2485" t="str">
        <f>"Q"&amp;ROUNDUP(MONTH(salestable[[#This Row],[Order Date]])/3,0)</f>
        <v>Q3</v>
      </c>
      <c r="AA2485" t="str">
        <f>TEXT(salestable[[#This Row],[Order Date]], "ddd")</f>
        <v>Mon</v>
      </c>
    </row>
    <row r="2486" spans="1:27"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s="3">
        <v>5</v>
      </c>
      <c r="T2486" s="4">
        <v>0.2</v>
      </c>
      <c r="U2486" s="3">
        <v>32.396000000000001</v>
      </c>
      <c r="V2486" s="2">
        <f>salestable[[#This Row],[Sales]] * (1 - salestable[[#This Row],[Discount]])</f>
        <v>79.744000000000014</v>
      </c>
      <c r="W2486" s="2">
        <f>salestable[[#This Row],[Sales]] * salestable[[#This Row],[Discount]]</f>
        <v>19.936000000000003</v>
      </c>
      <c r="X2486">
        <f>YEAR(salestable[[#This Row],[Order Date]])</f>
        <v>2017</v>
      </c>
      <c r="Y2486" t="str">
        <f>TEXT(salestable[[#This Row],[Order Date]],"MMMM")</f>
        <v>August</v>
      </c>
      <c r="Z2486" t="str">
        <f>"Q"&amp;ROUNDUP(MONTH(salestable[[#This Row],[Order Date]])/3,0)</f>
        <v>Q3</v>
      </c>
      <c r="AA2486" t="str">
        <f>TEXT(salestable[[#This Row],[Order Date]], "ddd")</f>
        <v>Mon</v>
      </c>
    </row>
    <row r="2487" spans="1:27"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s="3">
        <v>2</v>
      </c>
      <c r="T2487" s="4">
        <v>0</v>
      </c>
      <c r="U2487" s="3">
        <v>1.4456</v>
      </c>
      <c r="V2487" s="2">
        <f>salestable[[#This Row],[Sales]] * (1 - salestable[[#This Row],[Discount]])</f>
        <v>5.56</v>
      </c>
      <c r="W2487" s="2">
        <f>salestable[[#This Row],[Sales]] * salestable[[#This Row],[Discount]]</f>
        <v>0</v>
      </c>
      <c r="X2487">
        <f>YEAR(salestable[[#This Row],[Order Date]])</f>
        <v>2017</v>
      </c>
      <c r="Y2487" t="str">
        <f>TEXT(salestable[[#This Row],[Order Date]],"MMMM")</f>
        <v>August</v>
      </c>
      <c r="Z2487" t="str">
        <f>"Q"&amp;ROUNDUP(MONTH(salestable[[#This Row],[Order Date]])/3,0)</f>
        <v>Q3</v>
      </c>
      <c r="AA2487" t="str">
        <f>TEXT(salestable[[#This Row],[Order Date]], "ddd")</f>
        <v>Mon</v>
      </c>
    </row>
    <row r="2488" spans="1:27"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s="3">
        <v>2</v>
      </c>
      <c r="T2488" s="4">
        <v>0</v>
      </c>
      <c r="U2488" s="3">
        <v>22.235199999999999</v>
      </c>
      <c r="V2488" s="2">
        <f>salestable[[#This Row],[Sales]] * (1 - salestable[[#This Row],[Discount]])</f>
        <v>85.52</v>
      </c>
      <c r="W2488" s="2">
        <f>salestable[[#This Row],[Sales]] * salestable[[#This Row],[Discount]]</f>
        <v>0</v>
      </c>
      <c r="X2488">
        <f>YEAR(salestable[[#This Row],[Order Date]])</f>
        <v>2015</v>
      </c>
      <c r="Y2488" t="str">
        <f>TEXT(salestable[[#This Row],[Order Date]],"MMMM")</f>
        <v>January</v>
      </c>
      <c r="Z2488" t="str">
        <f>"Q"&amp;ROUNDUP(MONTH(salestable[[#This Row],[Order Date]])/3,0)</f>
        <v>Q1</v>
      </c>
      <c r="AA2488" t="str">
        <f>TEXT(salestable[[#This Row],[Order Date]], "ddd")</f>
        <v>Fri</v>
      </c>
    </row>
    <row r="2489" spans="1:27"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s="3">
        <v>3</v>
      </c>
      <c r="T2489" s="4">
        <v>0</v>
      </c>
      <c r="U2489" s="3">
        <v>2.6568000000000001</v>
      </c>
      <c r="V2489" s="2">
        <f>salestable[[#This Row],[Sales]] * (1 - salestable[[#This Row],[Discount]])</f>
        <v>9.84</v>
      </c>
      <c r="W2489" s="2">
        <f>salestable[[#This Row],[Sales]] * salestable[[#This Row],[Discount]]</f>
        <v>0</v>
      </c>
      <c r="X2489">
        <f>YEAR(salestable[[#This Row],[Order Date]])</f>
        <v>2015</v>
      </c>
      <c r="Y2489" t="str">
        <f>TEXT(salestable[[#This Row],[Order Date]],"MMMM")</f>
        <v>January</v>
      </c>
      <c r="Z2489" t="str">
        <f>"Q"&amp;ROUNDUP(MONTH(salestable[[#This Row],[Order Date]])/3,0)</f>
        <v>Q1</v>
      </c>
      <c r="AA2489" t="str">
        <f>TEXT(salestable[[#This Row],[Order Date]], "ddd")</f>
        <v>Fri</v>
      </c>
    </row>
    <row r="2490" spans="1:27"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s="3">
        <v>3</v>
      </c>
      <c r="T2490" s="4">
        <v>0</v>
      </c>
      <c r="U2490" s="3">
        <v>9.6191999999999993</v>
      </c>
      <c r="V2490" s="2">
        <f>salestable[[#This Row],[Sales]] * (1 - salestable[[#This Row],[Discount]])</f>
        <v>20.04</v>
      </c>
      <c r="W2490" s="2">
        <f>salestable[[#This Row],[Sales]] * salestable[[#This Row],[Discount]]</f>
        <v>0</v>
      </c>
      <c r="X2490">
        <f>YEAR(salestable[[#This Row],[Order Date]])</f>
        <v>2015</v>
      </c>
      <c r="Y2490" t="str">
        <f>TEXT(salestable[[#This Row],[Order Date]],"MMMM")</f>
        <v>January</v>
      </c>
      <c r="Z2490" t="str">
        <f>"Q"&amp;ROUNDUP(MONTH(salestable[[#This Row],[Order Date]])/3,0)</f>
        <v>Q1</v>
      </c>
      <c r="AA2490" t="str">
        <f>TEXT(salestable[[#This Row],[Order Date]], "ddd")</f>
        <v>Fri</v>
      </c>
    </row>
    <row r="2491" spans="1:27"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s="3">
        <v>4</v>
      </c>
      <c r="T2491" s="4">
        <v>0</v>
      </c>
      <c r="U2491" s="3">
        <v>303.3408</v>
      </c>
      <c r="V2491" s="2">
        <f>salestable[[#This Row],[Sales]] * (1 - salestable[[#This Row],[Discount]])</f>
        <v>631.96</v>
      </c>
      <c r="W2491" s="2">
        <f>salestable[[#This Row],[Sales]] * salestable[[#This Row],[Discount]]</f>
        <v>0</v>
      </c>
      <c r="X2491">
        <f>YEAR(salestable[[#This Row],[Order Date]])</f>
        <v>2015</v>
      </c>
      <c r="Y2491" t="str">
        <f>TEXT(salestable[[#This Row],[Order Date]],"MMMM")</f>
        <v>October</v>
      </c>
      <c r="Z2491" t="str">
        <f>"Q"&amp;ROUNDUP(MONTH(salestable[[#This Row],[Order Date]])/3,0)</f>
        <v>Q4</v>
      </c>
      <c r="AA2491" t="str">
        <f>TEXT(salestable[[#This Row],[Order Date]], "ddd")</f>
        <v>Fri</v>
      </c>
    </row>
    <row r="2492" spans="1:27"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s="3">
        <v>4</v>
      </c>
      <c r="T2492" s="4">
        <v>0</v>
      </c>
      <c r="U2492" s="3">
        <v>10.763999999999999</v>
      </c>
      <c r="V2492" s="2">
        <f>salestable[[#This Row],[Sales]] * (1 - salestable[[#This Row],[Discount]])</f>
        <v>23.92</v>
      </c>
      <c r="W2492" s="2">
        <f>salestable[[#This Row],[Sales]] * salestable[[#This Row],[Discount]]</f>
        <v>0</v>
      </c>
      <c r="X2492">
        <f>YEAR(salestable[[#This Row],[Order Date]])</f>
        <v>2015</v>
      </c>
      <c r="Y2492" t="str">
        <f>TEXT(salestable[[#This Row],[Order Date]],"MMMM")</f>
        <v>October</v>
      </c>
      <c r="Z2492" t="str">
        <f>"Q"&amp;ROUNDUP(MONTH(salestable[[#This Row],[Order Date]])/3,0)</f>
        <v>Q4</v>
      </c>
      <c r="AA2492" t="str">
        <f>TEXT(salestable[[#This Row],[Order Date]], "ddd")</f>
        <v>Fri</v>
      </c>
    </row>
    <row r="2493" spans="1:27"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s="3">
        <v>6</v>
      </c>
      <c r="T2493" s="4">
        <v>0</v>
      </c>
      <c r="U2493" s="3">
        <v>41.510399999999997</v>
      </c>
      <c r="V2493" s="2">
        <f>salestable[[#This Row],[Sales]] * (1 - salestable[[#This Row],[Discount]])</f>
        <v>90.24</v>
      </c>
      <c r="W2493" s="2">
        <f>salestable[[#This Row],[Sales]] * salestable[[#This Row],[Discount]]</f>
        <v>0</v>
      </c>
      <c r="X2493">
        <f>YEAR(salestable[[#This Row],[Order Date]])</f>
        <v>2014</v>
      </c>
      <c r="Y2493" t="str">
        <f>TEXT(salestable[[#This Row],[Order Date]],"MMMM")</f>
        <v>December</v>
      </c>
      <c r="Z2493" t="str">
        <f>"Q"&amp;ROUNDUP(MONTH(salestable[[#This Row],[Order Date]])/3,0)</f>
        <v>Q4</v>
      </c>
      <c r="AA2493" t="str">
        <f>TEXT(salestable[[#This Row],[Order Date]], "ddd")</f>
        <v>Sat</v>
      </c>
    </row>
    <row r="2494" spans="1:27"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s="3">
        <v>7</v>
      </c>
      <c r="T2494" s="4">
        <v>0</v>
      </c>
      <c r="U2494" s="3">
        <v>1228.1786999999999</v>
      </c>
      <c r="V2494" s="2">
        <f>salestable[[#This Row],[Sales]] * (1 - salestable[[#This Row],[Discount]])</f>
        <v>4548.8100000000004</v>
      </c>
      <c r="W2494" s="2">
        <f>salestable[[#This Row],[Sales]] * salestable[[#This Row],[Discount]]</f>
        <v>0</v>
      </c>
      <c r="X2494">
        <f>YEAR(salestable[[#This Row],[Order Date]])</f>
        <v>2014</v>
      </c>
      <c r="Y2494" t="str">
        <f>TEXT(salestable[[#This Row],[Order Date]],"MMMM")</f>
        <v>November</v>
      </c>
      <c r="Z2494" t="str">
        <f>"Q"&amp;ROUNDUP(MONTH(salestable[[#This Row],[Order Date]])/3,0)</f>
        <v>Q4</v>
      </c>
      <c r="AA2494" t="str">
        <f>TEXT(salestable[[#This Row],[Order Date]], "ddd")</f>
        <v>Wed</v>
      </c>
    </row>
    <row r="2495" spans="1:27"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s="3">
        <v>5</v>
      </c>
      <c r="T2495" s="4">
        <v>0.3</v>
      </c>
      <c r="U2495" s="3">
        <v>-34.392000000000003</v>
      </c>
      <c r="V2495" s="2">
        <f>salestable[[#This Row],[Sales]] * (1 - salestable[[#This Row],[Discount]])</f>
        <v>210.65099999999998</v>
      </c>
      <c r="W2495" s="2">
        <f>salestable[[#This Row],[Sales]] * salestable[[#This Row],[Discount]]</f>
        <v>90.278999999999996</v>
      </c>
      <c r="X2495">
        <f>YEAR(salestable[[#This Row],[Order Date]])</f>
        <v>2016</v>
      </c>
      <c r="Y2495" t="str">
        <f>TEXT(salestable[[#This Row],[Order Date]],"MMMM")</f>
        <v>September</v>
      </c>
      <c r="Z2495" t="str">
        <f>"Q"&amp;ROUNDUP(MONTH(salestable[[#This Row],[Order Date]])/3,0)</f>
        <v>Q3</v>
      </c>
      <c r="AA2495" t="str">
        <f>TEXT(salestable[[#This Row],[Order Date]], "ddd")</f>
        <v>Sat</v>
      </c>
    </row>
    <row r="2496" spans="1:27"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s="3">
        <v>5</v>
      </c>
      <c r="T2496" s="4">
        <v>0.2</v>
      </c>
      <c r="U2496" s="3">
        <v>53.997</v>
      </c>
      <c r="V2496" s="2">
        <f>salestable[[#This Row],[Sales]] * (1 - salestable[[#This Row],[Discount]])</f>
        <v>575.96800000000007</v>
      </c>
      <c r="W2496" s="2">
        <f>salestable[[#This Row],[Sales]] * salestable[[#This Row],[Discount]]</f>
        <v>143.99200000000002</v>
      </c>
      <c r="X2496">
        <f>YEAR(salestable[[#This Row],[Order Date]])</f>
        <v>2016</v>
      </c>
      <c r="Y2496" t="str">
        <f>TEXT(salestable[[#This Row],[Order Date]],"MMMM")</f>
        <v>September</v>
      </c>
      <c r="Z2496" t="str">
        <f>"Q"&amp;ROUNDUP(MONTH(salestable[[#This Row],[Order Date]])/3,0)</f>
        <v>Q3</v>
      </c>
      <c r="AA2496" t="str">
        <f>TEXT(salestable[[#This Row],[Order Date]], "ddd")</f>
        <v>Sat</v>
      </c>
    </row>
    <row r="2497" spans="1:27"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s="3">
        <v>8</v>
      </c>
      <c r="T2497" s="4">
        <v>0</v>
      </c>
      <c r="U2497" s="3">
        <v>32.392000000000003</v>
      </c>
      <c r="V2497" s="2">
        <f>salestable[[#This Row],[Sales]] * (1 - salestable[[#This Row],[Discount]])</f>
        <v>647.84</v>
      </c>
      <c r="W2497" s="2">
        <f>salestable[[#This Row],[Sales]] * salestable[[#This Row],[Discount]]</f>
        <v>0</v>
      </c>
      <c r="X2497">
        <f>YEAR(salestable[[#This Row],[Order Date]])</f>
        <v>2014</v>
      </c>
      <c r="Y2497" t="str">
        <f>TEXT(salestable[[#This Row],[Order Date]],"MMMM")</f>
        <v>June</v>
      </c>
      <c r="Z2497" t="str">
        <f>"Q"&amp;ROUNDUP(MONTH(salestable[[#This Row],[Order Date]])/3,0)</f>
        <v>Q2</v>
      </c>
      <c r="AA2497" t="str">
        <f>TEXT(salestable[[#This Row],[Order Date]], "ddd")</f>
        <v>Mon</v>
      </c>
    </row>
    <row r="2498" spans="1:27"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s="3">
        <v>3</v>
      </c>
      <c r="T2498" s="4">
        <v>0</v>
      </c>
      <c r="U2498" s="3">
        <v>18.609300000000001</v>
      </c>
      <c r="V2498" s="2">
        <f>salestable[[#This Row],[Sales]] * (1 - salestable[[#This Row],[Discount]])</f>
        <v>64.17</v>
      </c>
      <c r="W2498" s="2">
        <f>salestable[[#This Row],[Sales]] * salestable[[#This Row],[Discount]]</f>
        <v>0</v>
      </c>
      <c r="X2498">
        <f>YEAR(salestable[[#This Row],[Order Date]])</f>
        <v>2015</v>
      </c>
      <c r="Y2498" t="str">
        <f>TEXT(salestable[[#This Row],[Order Date]],"MMMM")</f>
        <v>September</v>
      </c>
      <c r="Z2498" t="str">
        <f>"Q"&amp;ROUNDUP(MONTH(salestable[[#This Row],[Order Date]])/3,0)</f>
        <v>Q3</v>
      </c>
      <c r="AA2498" t="str">
        <f>TEXT(salestable[[#This Row],[Order Date]], "ddd")</f>
        <v>Sat</v>
      </c>
    </row>
    <row r="2499" spans="1:27"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s="3">
        <v>2</v>
      </c>
      <c r="T2499" s="4">
        <v>0</v>
      </c>
      <c r="U2499" s="3">
        <v>58.496200000000002</v>
      </c>
      <c r="V2499" s="2">
        <f>salestable[[#This Row],[Sales]] * (1 - salestable[[#This Row],[Discount]])</f>
        <v>124.46</v>
      </c>
      <c r="W2499" s="2">
        <f>salestable[[#This Row],[Sales]] * salestable[[#This Row],[Discount]]</f>
        <v>0</v>
      </c>
      <c r="X2499">
        <f>YEAR(salestable[[#This Row],[Order Date]])</f>
        <v>2015</v>
      </c>
      <c r="Y2499" t="str">
        <f>TEXT(salestable[[#This Row],[Order Date]],"MMMM")</f>
        <v>September</v>
      </c>
      <c r="Z2499" t="str">
        <f>"Q"&amp;ROUNDUP(MONTH(salestable[[#This Row],[Order Date]])/3,0)</f>
        <v>Q3</v>
      </c>
      <c r="AA2499" t="str">
        <f>TEXT(salestable[[#This Row],[Order Date]], "ddd")</f>
        <v>Sat</v>
      </c>
    </row>
    <row r="2500" spans="1:27"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s="3">
        <v>1</v>
      </c>
      <c r="T2500" s="4">
        <v>0.2</v>
      </c>
      <c r="U2500" s="3">
        <v>3.3544</v>
      </c>
      <c r="V2500" s="2">
        <f>salestable[[#This Row],[Sales]] * (1 - salestable[[#This Row],[Discount]])</f>
        <v>7.6672000000000002</v>
      </c>
      <c r="W2500" s="2">
        <f>salestable[[#This Row],[Sales]] * salestable[[#This Row],[Discount]]</f>
        <v>1.9168000000000001</v>
      </c>
      <c r="X2500">
        <f>YEAR(salestable[[#This Row],[Order Date]])</f>
        <v>2016</v>
      </c>
      <c r="Y2500" t="str">
        <f>TEXT(salestable[[#This Row],[Order Date]],"MMMM")</f>
        <v>May</v>
      </c>
      <c r="Z2500" t="str">
        <f>"Q"&amp;ROUNDUP(MONTH(salestable[[#This Row],[Order Date]])/3,0)</f>
        <v>Q2</v>
      </c>
      <c r="AA2500" t="str">
        <f>TEXT(salestable[[#This Row],[Order Date]], "ddd")</f>
        <v>Thu</v>
      </c>
    </row>
    <row r="2501" spans="1:27"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s="3">
        <v>3</v>
      </c>
      <c r="T2501" s="4">
        <v>0.2</v>
      </c>
      <c r="U2501" s="3">
        <v>12.6927</v>
      </c>
      <c r="V2501" s="2">
        <f>salestable[[#This Row],[Sales]] * (1 - salestable[[#This Row],[Discount]])</f>
        <v>30.086399999999998</v>
      </c>
      <c r="W2501" s="2">
        <f>salestable[[#This Row],[Sales]] * salestable[[#This Row],[Discount]]</f>
        <v>7.5215999999999994</v>
      </c>
      <c r="X2501">
        <f>YEAR(salestable[[#This Row],[Order Date]])</f>
        <v>2017</v>
      </c>
      <c r="Y2501" t="str">
        <f>TEXT(salestable[[#This Row],[Order Date]],"MMMM")</f>
        <v>June</v>
      </c>
      <c r="Z2501" t="str">
        <f>"Q"&amp;ROUNDUP(MONTH(salestable[[#This Row],[Order Date]])/3,0)</f>
        <v>Q2</v>
      </c>
      <c r="AA2501" t="str">
        <f>TEXT(salestable[[#This Row],[Order Date]], "ddd")</f>
        <v>Thu</v>
      </c>
    </row>
    <row r="2502" spans="1:27"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s="3">
        <v>2</v>
      </c>
      <c r="T2502" s="4">
        <v>0.2</v>
      </c>
      <c r="U2502" s="3">
        <v>4.4311999999999996</v>
      </c>
      <c r="V2502" s="2">
        <f>salestable[[#This Row],[Sales]] * (1 - salestable[[#This Row],[Discount]])</f>
        <v>9.7792000000000012</v>
      </c>
      <c r="W2502" s="2">
        <f>salestable[[#This Row],[Sales]] * salestable[[#This Row],[Discount]]</f>
        <v>2.4448000000000003</v>
      </c>
      <c r="X2502">
        <f>YEAR(salestable[[#This Row],[Order Date]])</f>
        <v>2017</v>
      </c>
      <c r="Y2502" t="str">
        <f>TEXT(salestable[[#This Row],[Order Date]],"MMMM")</f>
        <v>June</v>
      </c>
      <c r="Z2502" t="str">
        <f>"Q"&amp;ROUNDUP(MONTH(salestable[[#This Row],[Order Date]])/3,0)</f>
        <v>Q2</v>
      </c>
      <c r="AA2502" t="str">
        <f>TEXT(salestable[[#This Row],[Order Date]], "ddd")</f>
        <v>Sat</v>
      </c>
    </row>
    <row r="2503" spans="1:27"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s="3">
        <v>4</v>
      </c>
      <c r="T2503" s="4">
        <v>0.8</v>
      </c>
      <c r="U2503" s="3">
        <v>-3.5712000000000002</v>
      </c>
      <c r="V2503" s="2">
        <f>salestable[[#This Row],[Sales]] * (1 - salestable[[#This Row],[Discount]])</f>
        <v>0.46079999999999988</v>
      </c>
      <c r="W2503" s="2">
        <f>salestable[[#This Row],[Sales]] * salestable[[#This Row],[Discount]]</f>
        <v>1.8431999999999999</v>
      </c>
      <c r="X2503">
        <f>YEAR(salestable[[#This Row],[Order Date]])</f>
        <v>2017</v>
      </c>
      <c r="Y2503" t="str">
        <f>TEXT(salestable[[#This Row],[Order Date]],"MMMM")</f>
        <v>June</v>
      </c>
      <c r="Z2503" t="str">
        <f>"Q"&amp;ROUNDUP(MONTH(salestable[[#This Row],[Order Date]])/3,0)</f>
        <v>Q2</v>
      </c>
      <c r="AA2503" t="str">
        <f>TEXT(salestable[[#This Row],[Order Date]], "ddd")</f>
        <v>Sat</v>
      </c>
    </row>
    <row r="2504" spans="1:27"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s="3">
        <v>4</v>
      </c>
      <c r="T2504" s="4">
        <v>0.8</v>
      </c>
      <c r="U2504" s="3">
        <v>-16.38</v>
      </c>
      <c r="V2504" s="2">
        <f>salestable[[#This Row],[Sales]] * (1 - salestable[[#This Row],[Discount]])</f>
        <v>1.8719999999999994</v>
      </c>
      <c r="W2504" s="2">
        <f>salestable[[#This Row],[Sales]] * salestable[[#This Row],[Discount]]</f>
        <v>7.4879999999999995</v>
      </c>
      <c r="X2504">
        <f>YEAR(salestable[[#This Row],[Order Date]])</f>
        <v>2017</v>
      </c>
      <c r="Y2504" t="str">
        <f>TEXT(salestable[[#This Row],[Order Date]],"MMMM")</f>
        <v>June</v>
      </c>
      <c r="Z2504" t="str">
        <f>"Q"&amp;ROUNDUP(MONTH(salestable[[#This Row],[Order Date]])/3,0)</f>
        <v>Q2</v>
      </c>
      <c r="AA2504" t="str">
        <f>TEXT(salestable[[#This Row],[Order Date]], "ddd")</f>
        <v>Sat</v>
      </c>
    </row>
    <row r="2505" spans="1:27"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s="3">
        <v>2</v>
      </c>
      <c r="T2505" s="4">
        <v>0</v>
      </c>
      <c r="U2505" s="3">
        <v>3.4685999999999999</v>
      </c>
      <c r="V2505" s="2">
        <f>salestable[[#This Row],[Sales]] * (1 - salestable[[#This Row],[Discount]])</f>
        <v>7.38</v>
      </c>
      <c r="W2505" s="2">
        <f>salestable[[#This Row],[Sales]] * salestable[[#This Row],[Discount]]</f>
        <v>0</v>
      </c>
      <c r="X2505">
        <f>YEAR(salestable[[#This Row],[Order Date]])</f>
        <v>2016</v>
      </c>
      <c r="Y2505" t="str">
        <f>TEXT(salestable[[#This Row],[Order Date]],"MMMM")</f>
        <v>November</v>
      </c>
      <c r="Z2505" t="str">
        <f>"Q"&amp;ROUNDUP(MONTH(salestable[[#This Row],[Order Date]])/3,0)</f>
        <v>Q4</v>
      </c>
      <c r="AA2505" t="str">
        <f>TEXT(salestable[[#This Row],[Order Date]], "ddd")</f>
        <v>Mon</v>
      </c>
    </row>
    <row r="2506" spans="1:27"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s="3">
        <v>4</v>
      </c>
      <c r="T2506" s="4">
        <v>0</v>
      </c>
      <c r="U2506" s="3">
        <v>15.041600000000001</v>
      </c>
      <c r="V2506" s="2">
        <f>salestable[[#This Row],[Sales]] * (1 - salestable[[#This Row],[Discount]])</f>
        <v>53.72</v>
      </c>
      <c r="W2506" s="2">
        <f>salestable[[#This Row],[Sales]] * salestable[[#This Row],[Discount]]</f>
        <v>0</v>
      </c>
      <c r="X2506">
        <f>YEAR(salestable[[#This Row],[Order Date]])</f>
        <v>2014</v>
      </c>
      <c r="Y2506" t="str">
        <f>TEXT(salestable[[#This Row],[Order Date]],"MMMM")</f>
        <v>July</v>
      </c>
      <c r="Z2506" t="str">
        <f>"Q"&amp;ROUNDUP(MONTH(salestable[[#This Row],[Order Date]])/3,0)</f>
        <v>Q3</v>
      </c>
      <c r="AA2506" t="str">
        <f>TEXT(salestable[[#This Row],[Order Date]], "ddd")</f>
        <v>Fri</v>
      </c>
    </row>
    <row r="2507" spans="1:27"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s="3">
        <v>5</v>
      </c>
      <c r="T2507" s="4">
        <v>0</v>
      </c>
      <c r="U2507" s="3">
        <v>327.50599999999997</v>
      </c>
      <c r="V2507" s="2">
        <f>salestable[[#This Row],[Sales]] * (1 - salestable[[#This Row],[Discount]])</f>
        <v>8187.65</v>
      </c>
      <c r="W2507" s="2">
        <f>salestable[[#This Row],[Sales]] * salestable[[#This Row],[Discount]]</f>
        <v>0</v>
      </c>
      <c r="X2507">
        <f>YEAR(salestable[[#This Row],[Order Date]])</f>
        <v>2014</v>
      </c>
      <c r="Y2507" t="str">
        <f>TEXT(salestable[[#This Row],[Order Date]],"MMMM")</f>
        <v>July</v>
      </c>
      <c r="Z2507" t="str">
        <f>"Q"&amp;ROUNDUP(MONTH(salestable[[#This Row],[Order Date]])/3,0)</f>
        <v>Q3</v>
      </c>
      <c r="AA2507" t="str">
        <f>TEXT(salestable[[#This Row],[Order Date]], "ddd")</f>
        <v>Fri</v>
      </c>
    </row>
    <row r="2508" spans="1:27"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s="3">
        <v>8</v>
      </c>
      <c r="T2508" s="4">
        <v>0</v>
      </c>
      <c r="U2508" s="3">
        <v>34.284799999999997</v>
      </c>
      <c r="V2508" s="2">
        <f>salestable[[#This Row],[Sales]] * (1 - salestable[[#This Row],[Discount]])</f>
        <v>77.92</v>
      </c>
      <c r="W2508" s="2">
        <f>salestable[[#This Row],[Sales]] * salestable[[#This Row],[Discount]]</f>
        <v>0</v>
      </c>
      <c r="X2508">
        <f>YEAR(salestable[[#This Row],[Order Date]])</f>
        <v>2014</v>
      </c>
      <c r="Y2508" t="str">
        <f>TEXT(salestable[[#This Row],[Order Date]],"MMMM")</f>
        <v>July</v>
      </c>
      <c r="Z2508" t="str">
        <f>"Q"&amp;ROUNDUP(MONTH(salestable[[#This Row],[Order Date]])/3,0)</f>
        <v>Q3</v>
      </c>
      <c r="AA2508" t="str">
        <f>TEXT(salestable[[#This Row],[Order Date]], "ddd")</f>
        <v>Fri</v>
      </c>
    </row>
    <row r="2509" spans="1:27"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s="3">
        <v>4</v>
      </c>
      <c r="T2509" s="4">
        <v>0.8</v>
      </c>
      <c r="U2509" s="3">
        <v>-85.238399999999999</v>
      </c>
      <c r="V2509" s="2">
        <f>salestable[[#This Row],[Sales]] * (1 - salestable[[#This Row],[Discount]])</f>
        <v>6.5567999999999982</v>
      </c>
      <c r="W2509" s="2">
        <f>salestable[[#This Row],[Sales]] * salestable[[#This Row],[Discount]]</f>
        <v>26.2272</v>
      </c>
      <c r="X2509">
        <f>YEAR(salestable[[#This Row],[Order Date]])</f>
        <v>2015</v>
      </c>
      <c r="Y2509" t="str">
        <f>TEXT(salestable[[#This Row],[Order Date]],"MMMM")</f>
        <v>July</v>
      </c>
      <c r="Z2509" t="str">
        <f>"Q"&amp;ROUNDUP(MONTH(salestable[[#This Row],[Order Date]])/3,0)</f>
        <v>Q3</v>
      </c>
      <c r="AA2509" t="str">
        <f>TEXT(salestable[[#This Row],[Order Date]], "ddd")</f>
        <v>Thu</v>
      </c>
    </row>
    <row r="2510" spans="1:27"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s="3">
        <v>3</v>
      </c>
      <c r="T2510" s="4">
        <v>0.2</v>
      </c>
      <c r="U2510" s="3">
        <v>14.7582</v>
      </c>
      <c r="V2510" s="2">
        <f>salestable[[#This Row],[Sales]] * (1 - salestable[[#This Row],[Discount]])</f>
        <v>157.42080000000001</v>
      </c>
      <c r="W2510" s="2">
        <f>salestable[[#This Row],[Sales]] * salestable[[#This Row],[Discount]]</f>
        <v>39.355200000000004</v>
      </c>
      <c r="X2510">
        <f>YEAR(salestable[[#This Row],[Order Date]])</f>
        <v>2017</v>
      </c>
      <c r="Y2510" t="str">
        <f>TEXT(salestable[[#This Row],[Order Date]],"MMMM")</f>
        <v>March</v>
      </c>
      <c r="Z2510" t="str">
        <f>"Q"&amp;ROUNDUP(MONTH(salestable[[#This Row],[Order Date]])/3,0)</f>
        <v>Q1</v>
      </c>
      <c r="AA2510" t="str">
        <f>TEXT(salestable[[#This Row],[Order Date]], "ddd")</f>
        <v>Thu</v>
      </c>
    </row>
    <row r="2511" spans="1:27"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s="3">
        <v>6</v>
      </c>
      <c r="T2511" s="4">
        <v>0</v>
      </c>
      <c r="U2511" s="3">
        <v>52.793399999999998</v>
      </c>
      <c r="V2511" s="2">
        <f>salestable[[#This Row],[Sales]] * (1 - salestable[[#This Row],[Discount]])</f>
        <v>479.94</v>
      </c>
      <c r="W2511" s="2">
        <f>salestable[[#This Row],[Sales]] * salestable[[#This Row],[Discount]]</f>
        <v>0</v>
      </c>
      <c r="X2511">
        <f>YEAR(salestable[[#This Row],[Order Date]])</f>
        <v>2017</v>
      </c>
      <c r="Y2511" t="str">
        <f>TEXT(salestable[[#This Row],[Order Date]],"MMMM")</f>
        <v>March</v>
      </c>
      <c r="Z2511" t="str">
        <f>"Q"&amp;ROUNDUP(MONTH(salestable[[#This Row],[Order Date]])/3,0)</f>
        <v>Q1</v>
      </c>
      <c r="AA2511" t="str">
        <f>TEXT(salestable[[#This Row],[Order Date]], "ddd")</f>
        <v>Thu</v>
      </c>
    </row>
    <row r="2512" spans="1:27"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s="3">
        <v>4</v>
      </c>
      <c r="T2512" s="4">
        <v>0</v>
      </c>
      <c r="U2512" s="3">
        <v>55.896000000000001</v>
      </c>
      <c r="V2512" s="2">
        <f>salestable[[#This Row],[Sales]] * (1 - salestable[[#This Row],[Discount]])</f>
        <v>1117.92</v>
      </c>
      <c r="W2512" s="2">
        <f>salestable[[#This Row],[Sales]] * salestable[[#This Row],[Discount]]</f>
        <v>0</v>
      </c>
      <c r="X2512">
        <f>YEAR(salestable[[#This Row],[Order Date]])</f>
        <v>2016</v>
      </c>
      <c r="Y2512" t="str">
        <f>TEXT(salestable[[#This Row],[Order Date]],"MMMM")</f>
        <v>November</v>
      </c>
      <c r="Z2512" t="str">
        <f>"Q"&amp;ROUNDUP(MONTH(salestable[[#This Row],[Order Date]])/3,0)</f>
        <v>Q4</v>
      </c>
      <c r="AA2512" t="str">
        <f>TEXT(salestable[[#This Row],[Order Date]], "ddd")</f>
        <v>Fri</v>
      </c>
    </row>
    <row r="2513" spans="1:27"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s="3">
        <v>6</v>
      </c>
      <c r="T2513" s="4">
        <v>0</v>
      </c>
      <c r="U2513" s="3">
        <v>41.534999999999997</v>
      </c>
      <c r="V2513" s="2">
        <f>salestable[[#This Row],[Sales]] * (1 - salestable[[#This Row],[Discount]])</f>
        <v>106.5</v>
      </c>
      <c r="W2513" s="2">
        <f>salestable[[#This Row],[Sales]] * salestable[[#This Row],[Discount]]</f>
        <v>0</v>
      </c>
      <c r="X2513">
        <f>YEAR(salestable[[#This Row],[Order Date]])</f>
        <v>2015</v>
      </c>
      <c r="Y2513" t="str">
        <f>TEXT(salestable[[#This Row],[Order Date]],"MMMM")</f>
        <v>April</v>
      </c>
      <c r="Z2513" t="str">
        <f>"Q"&amp;ROUNDUP(MONTH(salestable[[#This Row],[Order Date]])/3,0)</f>
        <v>Q2</v>
      </c>
      <c r="AA2513" t="str">
        <f>TEXT(salestable[[#This Row],[Order Date]], "ddd")</f>
        <v>Sat</v>
      </c>
    </row>
    <row r="2514" spans="1:27"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s="3">
        <v>5</v>
      </c>
      <c r="T2514" s="4">
        <v>0.7</v>
      </c>
      <c r="U2514" s="3">
        <v>-33.484000000000002</v>
      </c>
      <c r="V2514" s="2">
        <f>salestable[[#This Row],[Sales]] * (1 - salestable[[#This Row],[Discount]])</f>
        <v>13.698</v>
      </c>
      <c r="W2514" s="2">
        <f>salestable[[#This Row],[Sales]] * salestable[[#This Row],[Discount]]</f>
        <v>31.961999999999996</v>
      </c>
      <c r="X2514">
        <f>YEAR(salestable[[#This Row],[Order Date]])</f>
        <v>2017</v>
      </c>
      <c r="Y2514" t="str">
        <f>TEXT(salestable[[#This Row],[Order Date]],"MMMM")</f>
        <v>December</v>
      </c>
      <c r="Z2514" t="str">
        <f>"Q"&amp;ROUNDUP(MONTH(salestable[[#This Row],[Order Date]])/3,0)</f>
        <v>Q4</v>
      </c>
      <c r="AA2514" t="str">
        <f>TEXT(salestable[[#This Row],[Order Date]], "ddd")</f>
        <v>Sat</v>
      </c>
    </row>
    <row r="2515" spans="1:27"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s="3">
        <v>4</v>
      </c>
      <c r="T2515" s="4">
        <v>0.2</v>
      </c>
      <c r="U2515" s="3">
        <v>1.1996</v>
      </c>
      <c r="V2515" s="2">
        <f>salestable[[#This Row],[Sales]] * (1 - salestable[[#This Row],[Discount]])</f>
        <v>76.774400000000014</v>
      </c>
      <c r="W2515" s="2">
        <f>salestable[[#This Row],[Sales]] * salestable[[#This Row],[Discount]]</f>
        <v>19.193600000000004</v>
      </c>
      <c r="X2515">
        <f>YEAR(salestable[[#This Row],[Order Date]])</f>
        <v>2016</v>
      </c>
      <c r="Y2515" t="str">
        <f>TEXT(salestable[[#This Row],[Order Date]],"MMMM")</f>
        <v>November</v>
      </c>
      <c r="Z2515" t="str">
        <f>"Q"&amp;ROUNDUP(MONTH(salestable[[#This Row],[Order Date]])/3,0)</f>
        <v>Q4</v>
      </c>
      <c r="AA2515" t="str">
        <f>TEXT(salestable[[#This Row],[Order Date]], "ddd")</f>
        <v>Fri</v>
      </c>
    </row>
    <row r="2516" spans="1:27"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s="3">
        <v>2</v>
      </c>
      <c r="T2516" s="4">
        <v>0.3</v>
      </c>
      <c r="U2516" s="3">
        <v>-2.0568</v>
      </c>
      <c r="V2516" s="2">
        <f>salestable[[#This Row],[Sales]] * (1 - salestable[[#This Row],[Discount]])</f>
        <v>33.594399999999993</v>
      </c>
      <c r="W2516" s="2">
        <f>salestable[[#This Row],[Sales]] * salestable[[#This Row],[Discount]]</f>
        <v>14.397599999999999</v>
      </c>
      <c r="X2516">
        <f>YEAR(salestable[[#This Row],[Order Date]])</f>
        <v>2016</v>
      </c>
      <c r="Y2516" t="str">
        <f>TEXT(salestable[[#This Row],[Order Date]],"MMMM")</f>
        <v>November</v>
      </c>
      <c r="Z2516" t="str">
        <f>"Q"&amp;ROUNDUP(MONTH(salestable[[#This Row],[Order Date]])/3,0)</f>
        <v>Q4</v>
      </c>
      <c r="AA2516" t="str">
        <f>TEXT(salestable[[#This Row],[Order Date]], "ddd")</f>
        <v>Fri</v>
      </c>
    </row>
    <row r="2517" spans="1:27"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s="3">
        <v>2</v>
      </c>
      <c r="T2517" s="4">
        <v>0.2</v>
      </c>
      <c r="U2517" s="3">
        <v>19.824000000000002</v>
      </c>
      <c r="V2517" s="2">
        <f>salestable[[#This Row],[Sales]] * (1 - salestable[[#This Row],[Discount]])</f>
        <v>211.45600000000002</v>
      </c>
      <c r="W2517" s="2">
        <f>salestable[[#This Row],[Sales]] * salestable[[#This Row],[Discount]]</f>
        <v>52.864000000000004</v>
      </c>
      <c r="X2517">
        <f>YEAR(salestable[[#This Row],[Order Date]])</f>
        <v>2014</v>
      </c>
      <c r="Y2517" t="str">
        <f>TEXT(salestable[[#This Row],[Order Date]],"MMMM")</f>
        <v>September</v>
      </c>
      <c r="Z2517" t="str">
        <f>"Q"&amp;ROUNDUP(MONTH(salestable[[#This Row],[Order Date]])/3,0)</f>
        <v>Q3</v>
      </c>
      <c r="AA2517" t="str">
        <f>TEXT(salestable[[#This Row],[Order Date]], "ddd")</f>
        <v>Fri</v>
      </c>
    </row>
    <row r="2518" spans="1:27"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s="3">
        <v>9</v>
      </c>
      <c r="T2518" s="4">
        <v>0.2</v>
      </c>
      <c r="U2518" s="3">
        <v>204.07140000000001</v>
      </c>
      <c r="V2518" s="2">
        <f>salestable[[#This Row],[Sales]] * (1 - salestable[[#This Row],[Discount]])</f>
        <v>483.72479999999996</v>
      </c>
      <c r="W2518" s="2">
        <f>salestable[[#This Row],[Sales]] * salestable[[#This Row],[Discount]]</f>
        <v>120.93119999999999</v>
      </c>
      <c r="X2518">
        <f>YEAR(salestable[[#This Row],[Order Date]])</f>
        <v>2014</v>
      </c>
      <c r="Y2518" t="str">
        <f>TEXT(salestable[[#This Row],[Order Date]],"MMMM")</f>
        <v>November</v>
      </c>
      <c r="Z2518" t="str">
        <f>"Q"&amp;ROUNDUP(MONTH(salestable[[#This Row],[Order Date]])/3,0)</f>
        <v>Q4</v>
      </c>
      <c r="AA2518" t="str">
        <f>TEXT(salestable[[#This Row],[Order Date]], "ddd")</f>
        <v>Sat</v>
      </c>
    </row>
    <row r="2519" spans="1:27"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s="3">
        <v>3</v>
      </c>
      <c r="T2519" s="4">
        <v>0</v>
      </c>
      <c r="U2519" s="3">
        <v>12.993</v>
      </c>
      <c r="V2519" s="2">
        <f>salestable[[#This Row],[Sales]] * (1 - salestable[[#This Row],[Discount]])</f>
        <v>129.93</v>
      </c>
      <c r="W2519" s="2">
        <f>salestable[[#This Row],[Sales]] * salestable[[#This Row],[Discount]]</f>
        <v>0</v>
      </c>
      <c r="X2519">
        <f>YEAR(salestable[[#This Row],[Order Date]])</f>
        <v>2017</v>
      </c>
      <c r="Y2519" t="str">
        <f>TEXT(salestable[[#This Row],[Order Date]],"MMMM")</f>
        <v>May</v>
      </c>
      <c r="Z2519" t="str">
        <f>"Q"&amp;ROUNDUP(MONTH(salestable[[#This Row],[Order Date]])/3,0)</f>
        <v>Q2</v>
      </c>
      <c r="AA2519" t="str">
        <f>TEXT(salestable[[#This Row],[Order Date]], "ddd")</f>
        <v>Tue</v>
      </c>
    </row>
    <row r="2520" spans="1:27"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s="3">
        <v>7</v>
      </c>
      <c r="T2520" s="4">
        <v>0</v>
      </c>
      <c r="U2520" s="3">
        <v>9.8783999999999992</v>
      </c>
      <c r="V2520" s="2">
        <f>salestable[[#This Row],[Sales]] * (1 - salestable[[#This Row],[Discount]])</f>
        <v>20.16</v>
      </c>
      <c r="W2520" s="2">
        <f>salestable[[#This Row],[Sales]] * salestable[[#This Row],[Discount]]</f>
        <v>0</v>
      </c>
      <c r="X2520">
        <f>YEAR(salestable[[#This Row],[Order Date]])</f>
        <v>2016</v>
      </c>
      <c r="Y2520" t="str">
        <f>TEXT(salestable[[#This Row],[Order Date]],"MMMM")</f>
        <v>October</v>
      </c>
      <c r="Z2520" t="str">
        <f>"Q"&amp;ROUNDUP(MONTH(salestable[[#This Row],[Order Date]])/3,0)</f>
        <v>Q4</v>
      </c>
      <c r="AA2520" t="str">
        <f>TEXT(salestable[[#This Row],[Order Date]], "ddd")</f>
        <v>Sat</v>
      </c>
    </row>
    <row r="2521" spans="1:27"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s="3">
        <v>6</v>
      </c>
      <c r="T2521" s="4">
        <v>0</v>
      </c>
      <c r="U2521" s="3">
        <v>14.4354</v>
      </c>
      <c r="V2521" s="2">
        <f>salestable[[#This Row],[Sales]] * (1 - salestable[[#This Row],[Discount]])</f>
        <v>29.46</v>
      </c>
      <c r="W2521" s="2">
        <f>salestable[[#This Row],[Sales]] * salestable[[#This Row],[Discount]]</f>
        <v>0</v>
      </c>
      <c r="X2521">
        <f>YEAR(salestable[[#This Row],[Order Date]])</f>
        <v>2016</v>
      </c>
      <c r="Y2521" t="str">
        <f>TEXT(salestable[[#This Row],[Order Date]],"MMMM")</f>
        <v>October</v>
      </c>
      <c r="Z2521" t="str">
        <f>"Q"&amp;ROUNDUP(MONTH(salestable[[#This Row],[Order Date]])/3,0)</f>
        <v>Q4</v>
      </c>
      <c r="AA2521" t="str">
        <f>TEXT(salestable[[#This Row],[Order Date]], "ddd")</f>
        <v>Sat</v>
      </c>
    </row>
    <row r="2522" spans="1:27"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s="3">
        <v>3</v>
      </c>
      <c r="T2522" s="4">
        <v>0</v>
      </c>
      <c r="U2522" s="3">
        <v>251.89109999999999</v>
      </c>
      <c r="V2522" s="2">
        <f>salestable[[#This Row],[Sales]] * (1 - salestable[[#This Row],[Discount]])</f>
        <v>868.59</v>
      </c>
      <c r="W2522" s="2">
        <f>salestable[[#This Row],[Sales]] * salestable[[#This Row],[Discount]]</f>
        <v>0</v>
      </c>
      <c r="X2522">
        <f>YEAR(salestable[[#This Row],[Order Date]])</f>
        <v>2016</v>
      </c>
      <c r="Y2522" t="str">
        <f>TEXT(salestable[[#This Row],[Order Date]],"MMMM")</f>
        <v>October</v>
      </c>
      <c r="Z2522" t="str">
        <f>"Q"&amp;ROUNDUP(MONTH(salestable[[#This Row],[Order Date]])/3,0)</f>
        <v>Q4</v>
      </c>
      <c r="AA2522" t="str">
        <f>TEXT(salestable[[#This Row],[Order Date]], "ddd")</f>
        <v>Sat</v>
      </c>
    </row>
    <row r="2523" spans="1:27"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s="3">
        <v>2</v>
      </c>
      <c r="T2523" s="4">
        <v>0</v>
      </c>
      <c r="U2523" s="3">
        <v>6.2207999999999997</v>
      </c>
      <c r="V2523" s="2">
        <f>salestable[[#This Row],[Sales]] * (1 - salestable[[#This Row],[Discount]])</f>
        <v>12.96</v>
      </c>
      <c r="W2523" s="2">
        <f>salestable[[#This Row],[Sales]] * salestable[[#This Row],[Discount]]</f>
        <v>0</v>
      </c>
      <c r="X2523">
        <f>YEAR(salestable[[#This Row],[Order Date]])</f>
        <v>2016</v>
      </c>
      <c r="Y2523" t="str">
        <f>TEXT(salestable[[#This Row],[Order Date]],"MMMM")</f>
        <v>October</v>
      </c>
      <c r="Z2523" t="str">
        <f>"Q"&amp;ROUNDUP(MONTH(salestable[[#This Row],[Order Date]])/3,0)</f>
        <v>Q4</v>
      </c>
      <c r="AA2523" t="str">
        <f>TEXT(salestable[[#This Row],[Order Date]], "ddd")</f>
        <v>Sat</v>
      </c>
    </row>
    <row r="2524" spans="1:27"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s="3">
        <v>1</v>
      </c>
      <c r="T2524" s="4">
        <v>0</v>
      </c>
      <c r="U2524" s="3">
        <v>1.375</v>
      </c>
      <c r="V2524" s="2">
        <f>salestable[[#This Row],[Sales]] * (1 - salestable[[#This Row],[Discount]])</f>
        <v>5.5</v>
      </c>
      <c r="W2524" s="2">
        <f>salestable[[#This Row],[Sales]] * salestable[[#This Row],[Discount]]</f>
        <v>0</v>
      </c>
      <c r="X2524">
        <f>YEAR(salestable[[#This Row],[Order Date]])</f>
        <v>2016</v>
      </c>
      <c r="Y2524" t="str">
        <f>TEXT(salestable[[#This Row],[Order Date]],"MMMM")</f>
        <v>October</v>
      </c>
      <c r="Z2524" t="str">
        <f>"Q"&amp;ROUNDUP(MONTH(salestable[[#This Row],[Order Date]])/3,0)</f>
        <v>Q4</v>
      </c>
      <c r="AA2524" t="str">
        <f>TEXT(salestable[[#This Row],[Order Date]], "ddd")</f>
        <v>Sat</v>
      </c>
    </row>
    <row r="2525" spans="1:27"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s="3">
        <v>4</v>
      </c>
      <c r="T2525" s="4">
        <v>0</v>
      </c>
      <c r="U2525" s="3">
        <v>55.936</v>
      </c>
      <c r="V2525" s="2">
        <f>salestable[[#This Row],[Sales]] * (1 - salestable[[#This Row],[Discount]])</f>
        <v>121.6</v>
      </c>
      <c r="W2525" s="2">
        <f>salestable[[#This Row],[Sales]] * salestable[[#This Row],[Discount]]</f>
        <v>0</v>
      </c>
      <c r="X2525">
        <f>YEAR(salestable[[#This Row],[Order Date]])</f>
        <v>2016</v>
      </c>
      <c r="Y2525" t="str">
        <f>TEXT(salestable[[#This Row],[Order Date]],"MMMM")</f>
        <v>October</v>
      </c>
      <c r="Z2525" t="str">
        <f>"Q"&amp;ROUNDUP(MONTH(salestable[[#This Row],[Order Date]])/3,0)</f>
        <v>Q4</v>
      </c>
      <c r="AA2525" t="str">
        <f>TEXT(salestable[[#This Row],[Order Date]], "ddd")</f>
        <v>Sat</v>
      </c>
    </row>
    <row r="2526" spans="1:27"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s="3">
        <v>9</v>
      </c>
      <c r="T2526" s="4">
        <v>0.2</v>
      </c>
      <c r="U2526" s="3">
        <v>5.2560000000000002</v>
      </c>
      <c r="V2526" s="2">
        <f>salestable[[#This Row],[Sales]] * (1 - salestable[[#This Row],[Discount]])</f>
        <v>33.638400000000004</v>
      </c>
      <c r="W2526" s="2">
        <f>salestable[[#This Row],[Sales]] * salestable[[#This Row],[Discount]]</f>
        <v>8.4096000000000011</v>
      </c>
      <c r="X2526">
        <f>YEAR(salestable[[#This Row],[Order Date]])</f>
        <v>2015</v>
      </c>
      <c r="Y2526" t="str">
        <f>TEXT(salestable[[#This Row],[Order Date]],"MMMM")</f>
        <v>April</v>
      </c>
      <c r="Z2526" t="str">
        <f>"Q"&amp;ROUNDUP(MONTH(salestable[[#This Row],[Order Date]])/3,0)</f>
        <v>Q2</v>
      </c>
      <c r="AA2526" t="str">
        <f>TEXT(salestable[[#This Row],[Order Date]], "ddd")</f>
        <v>Mon</v>
      </c>
    </row>
    <row r="2527" spans="1:27"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s="3">
        <v>2</v>
      </c>
      <c r="T2527" s="4">
        <v>0.2</v>
      </c>
      <c r="U2527" s="3">
        <v>4.4603999999999999</v>
      </c>
      <c r="V2527" s="2">
        <f>salestable[[#This Row],[Sales]] * (1 - salestable[[#This Row],[Discount]])</f>
        <v>20.3904</v>
      </c>
      <c r="W2527" s="2">
        <f>salestable[[#This Row],[Sales]] * salestable[[#This Row],[Discount]]</f>
        <v>5.0975999999999999</v>
      </c>
      <c r="X2527">
        <f>YEAR(salestable[[#This Row],[Order Date]])</f>
        <v>2015</v>
      </c>
      <c r="Y2527" t="str">
        <f>TEXT(salestable[[#This Row],[Order Date]],"MMMM")</f>
        <v>April</v>
      </c>
      <c r="Z2527" t="str">
        <f>"Q"&amp;ROUNDUP(MONTH(salestable[[#This Row],[Order Date]])/3,0)</f>
        <v>Q2</v>
      </c>
      <c r="AA2527" t="str">
        <f>TEXT(salestable[[#This Row],[Order Date]], "ddd")</f>
        <v>Mon</v>
      </c>
    </row>
    <row r="2528" spans="1:27"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s="3">
        <v>3</v>
      </c>
      <c r="T2528" s="4">
        <v>0.8</v>
      </c>
      <c r="U2528" s="3">
        <v>-12.074999999999999</v>
      </c>
      <c r="V2528" s="2">
        <f>salestable[[#This Row],[Sales]] * (1 - salestable[[#This Row],[Discount]])</f>
        <v>1.3799999999999997</v>
      </c>
      <c r="W2528" s="2">
        <f>salestable[[#This Row],[Sales]] * salestable[[#This Row],[Discount]]</f>
        <v>5.5200000000000005</v>
      </c>
      <c r="X2528">
        <f>YEAR(salestable[[#This Row],[Order Date]])</f>
        <v>2015</v>
      </c>
      <c r="Y2528" t="str">
        <f>TEXT(salestable[[#This Row],[Order Date]],"MMMM")</f>
        <v>April</v>
      </c>
      <c r="Z2528" t="str">
        <f>"Q"&amp;ROUNDUP(MONTH(salestable[[#This Row],[Order Date]])/3,0)</f>
        <v>Q2</v>
      </c>
      <c r="AA2528" t="str">
        <f>TEXT(salestable[[#This Row],[Order Date]], "ddd")</f>
        <v>Mon</v>
      </c>
    </row>
    <row r="2529" spans="1:27"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s="3">
        <v>6</v>
      </c>
      <c r="T2529" s="4">
        <v>0.8</v>
      </c>
      <c r="U2529" s="3">
        <v>-16.884</v>
      </c>
      <c r="V2529" s="2">
        <f>salestable[[#This Row],[Sales]] * (1 - salestable[[#This Row],[Discount]])</f>
        <v>1.9295999999999995</v>
      </c>
      <c r="W2529" s="2">
        <f>salestable[[#This Row],[Sales]] * salestable[[#This Row],[Discount]]</f>
        <v>7.7183999999999999</v>
      </c>
      <c r="X2529">
        <f>YEAR(salestable[[#This Row],[Order Date]])</f>
        <v>2015</v>
      </c>
      <c r="Y2529" t="str">
        <f>TEXT(salestable[[#This Row],[Order Date]],"MMMM")</f>
        <v>April</v>
      </c>
      <c r="Z2529" t="str">
        <f>"Q"&amp;ROUNDUP(MONTH(salestable[[#This Row],[Order Date]])/3,0)</f>
        <v>Q2</v>
      </c>
      <c r="AA2529" t="str">
        <f>TEXT(salestable[[#This Row],[Order Date]], "ddd")</f>
        <v>Mon</v>
      </c>
    </row>
    <row r="2530" spans="1:27"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s="3">
        <v>2</v>
      </c>
      <c r="T2530" s="4">
        <v>0.2</v>
      </c>
      <c r="U2530" s="3">
        <v>2.8883999999999999</v>
      </c>
      <c r="V2530" s="2">
        <f>salestable[[#This Row],[Sales]] * (1 - salestable[[#This Row],[Discount]])</f>
        <v>6.3744000000000005</v>
      </c>
      <c r="W2530" s="2">
        <f>salestable[[#This Row],[Sales]] * salestable[[#This Row],[Discount]]</f>
        <v>1.5936000000000001</v>
      </c>
      <c r="X2530">
        <f>YEAR(salestable[[#This Row],[Order Date]])</f>
        <v>2015</v>
      </c>
      <c r="Y2530" t="str">
        <f>TEXT(salestable[[#This Row],[Order Date]],"MMMM")</f>
        <v>April</v>
      </c>
      <c r="Z2530" t="str">
        <f>"Q"&amp;ROUNDUP(MONTH(salestable[[#This Row],[Order Date]])/3,0)</f>
        <v>Q2</v>
      </c>
      <c r="AA2530" t="str">
        <f>TEXT(salestable[[#This Row],[Order Date]], "ddd")</f>
        <v>Mon</v>
      </c>
    </row>
    <row r="2531" spans="1:27"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s="3">
        <v>2</v>
      </c>
      <c r="T2531" s="4">
        <v>0.2</v>
      </c>
      <c r="U2531" s="3">
        <v>3.6288</v>
      </c>
      <c r="V2531" s="2">
        <f>salestable[[#This Row],[Sales]] * (1 - salestable[[#This Row],[Discount]])</f>
        <v>8.2944000000000013</v>
      </c>
      <c r="W2531" s="2">
        <f>salestable[[#This Row],[Sales]] * salestable[[#This Row],[Discount]]</f>
        <v>2.0736000000000003</v>
      </c>
      <c r="X2531">
        <f>YEAR(salestable[[#This Row],[Order Date]])</f>
        <v>2014</v>
      </c>
      <c r="Y2531" t="str">
        <f>TEXT(salestable[[#This Row],[Order Date]],"MMMM")</f>
        <v>October</v>
      </c>
      <c r="Z2531" t="str">
        <f>"Q"&amp;ROUNDUP(MONTH(salestable[[#This Row],[Order Date]])/3,0)</f>
        <v>Q4</v>
      </c>
      <c r="AA2531" t="str">
        <f>TEXT(salestable[[#This Row],[Order Date]], "ddd")</f>
        <v>Fri</v>
      </c>
    </row>
    <row r="2532" spans="1:27"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s="3">
        <v>5</v>
      </c>
      <c r="T2532" s="4">
        <v>0</v>
      </c>
      <c r="U2532" s="3">
        <v>52.531999999999996</v>
      </c>
      <c r="V2532" s="2">
        <f>salestable[[#This Row],[Sales]] * (1 - salestable[[#This Row],[Discount]])</f>
        <v>114.2</v>
      </c>
      <c r="W2532" s="2">
        <f>salestable[[#This Row],[Sales]] * salestable[[#This Row],[Discount]]</f>
        <v>0</v>
      </c>
      <c r="X2532">
        <f>YEAR(salestable[[#This Row],[Order Date]])</f>
        <v>2014</v>
      </c>
      <c r="Y2532" t="str">
        <f>TEXT(salestable[[#This Row],[Order Date]],"MMMM")</f>
        <v>August</v>
      </c>
      <c r="Z2532" t="str">
        <f>"Q"&amp;ROUNDUP(MONTH(salestable[[#This Row],[Order Date]])/3,0)</f>
        <v>Q3</v>
      </c>
      <c r="AA2532" t="str">
        <f>TEXT(salestable[[#This Row],[Order Date]], "ddd")</f>
        <v>Sun</v>
      </c>
    </row>
    <row r="2533" spans="1:27"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s="3">
        <v>4</v>
      </c>
      <c r="T2533" s="4">
        <v>0</v>
      </c>
      <c r="U2533" s="3">
        <v>8.2615999999999996</v>
      </c>
      <c r="V2533" s="2">
        <f>salestable[[#This Row],[Sales]] * (1 - salestable[[#This Row],[Discount]])</f>
        <v>17.96</v>
      </c>
      <c r="W2533" s="2">
        <f>salestable[[#This Row],[Sales]] * salestable[[#This Row],[Discount]]</f>
        <v>0</v>
      </c>
      <c r="X2533">
        <f>YEAR(salestable[[#This Row],[Order Date]])</f>
        <v>2014</v>
      </c>
      <c r="Y2533" t="str">
        <f>TEXT(salestable[[#This Row],[Order Date]],"MMMM")</f>
        <v>August</v>
      </c>
      <c r="Z2533" t="str">
        <f>"Q"&amp;ROUNDUP(MONTH(salestable[[#This Row],[Order Date]])/3,0)</f>
        <v>Q3</v>
      </c>
      <c r="AA2533" t="str">
        <f>TEXT(salestable[[#This Row],[Order Date]], "ddd")</f>
        <v>Sun</v>
      </c>
    </row>
    <row r="2534" spans="1:27"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s="3">
        <v>7</v>
      </c>
      <c r="T2534" s="4">
        <v>0</v>
      </c>
      <c r="U2534" s="3">
        <v>4.5612000000000004</v>
      </c>
      <c r="V2534" s="2">
        <f>salestable[[#This Row],[Sales]] * (1 - salestable[[#This Row],[Discount]])</f>
        <v>12.67</v>
      </c>
      <c r="W2534" s="2">
        <f>salestable[[#This Row],[Sales]] * salestable[[#This Row],[Discount]]</f>
        <v>0</v>
      </c>
      <c r="X2534">
        <f>YEAR(salestable[[#This Row],[Order Date]])</f>
        <v>2014</v>
      </c>
      <c r="Y2534" t="str">
        <f>TEXT(salestable[[#This Row],[Order Date]],"MMMM")</f>
        <v>August</v>
      </c>
      <c r="Z2534" t="str">
        <f>"Q"&amp;ROUNDUP(MONTH(salestable[[#This Row],[Order Date]])/3,0)</f>
        <v>Q3</v>
      </c>
      <c r="AA2534" t="str">
        <f>TEXT(salestable[[#This Row],[Order Date]], "ddd")</f>
        <v>Sun</v>
      </c>
    </row>
    <row r="2535" spans="1:27"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s="3">
        <v>4</v>
      </c>
      <c r="T2535" s="4">
        <v>0</v>
      </c>
      <c r="U2535" s="3">
        <v>122.3856</v>
      </c>
      <c r="V2535" s="2">
        <f>salestable[[#This Row],[Sales]] * (1 - salestable[[#This Row],[Discount]])</f>
        <v>339.96</v>
      </c>
      <c r="W2535" s="2">
        <f>salestable[[#This Row],[Sales]] * salestable[[#This Row],[Discount]]</f>
        <v>0</v>
      </c>
      <c r="X2535">
        <f>YEAR(salestable[[#This Row],[Order Date]])</f>
        <v>2014</v>
      </c>
      <c r="Y2535" t="str">
        <f>TEXT(salestable[[#This Row],[Order Date]],"MMMM")</f>
        <v>August</v>
      </c>
      <c r="Z2535" t="str">
        <f>"Q"&amp;ROUNDUP(MONTH(salestable[[#This Row],[Order Date]])/3,0)</f>
        <v>Q3</v>
      </c>
      <c r="AA2535" t="str">
        <f>TEXT(salestable[[#This Row],[Order Date]], "ddd")</f>
        <v>Sun</v>
      </c>
    </row>
    <row r="2536" spans="1:27"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s="3">
        <v>6</v>
      </c>
      <c r="T2536" s="4">
        <v>0.2</v>
      </c>
      <c r="U2536" s="3">
        <v>-337.80599999999998</v>
      </c>
      <c r="V2536" s="2">
        <f>salestable[[#This Row],[Sales]] * (1 - salestable[[#This Row],[Discount]])</f>
        <v>1441.3056000000001</v>
      </c>
      <c r="W2536" s="2">
        <f>salestable[[#This Row],[Sales]] * salestable[[#This Row],[Discount]]</f>
        <v>360.32640000000004</v>
      </c>
      <c r="X2536">
        <f>YEAR(salestable[[#This Row],[Order Date]])</f>
        <v>2017</v>
      </c>
      <c r="Y2536" t="str">
        <f>TEXT(salestable[[#This Row],[Order Date]],"MMMM")</f>
        <v>August</v>
      </c>
      <c r="Z2536" t="str">
        <f>"Q"&amp;ROUNDUP(MONTH(salestable[[#This Row],[Order Date]])/3,0)</f>
        <v>Q3</v>
      </c>
      <c r="AA2536" t="str">
        <f>TEXT(salestable[[#This Row],[Order Date]], "ddd")</f>
        <v>Tue</v>
      </c>
    </row>
    <row r="2537" spans="1:27"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s="3">
        <v>4</v>
      </c>
      <c r="T2537" s="4">
        <v>0</v>
      </c>
      <c r="U2537" s="3">
        <v>18.064800000000002</v>
      </c>
      <c r="V2537" s="2">
        <f>salestable[[#This Row],[Sales]] * (1 - salestable[[#This Row],[Discount]])</f>
        <v>46.32</v>
      </c>
      <c r="W2537" s="2">
        <f>salestable[[#This Row],[Sales]] * salestable[[#This Row],[Discount]]</f>
        <v>0</v>
      </c>
      <c r="X2537">
        <f>YEAR(salestable[[#This Row],[Order Date]])</f>
        <v>2015</v>
      </c>
      <c r="Y2537" t="str">
        <f>TEXT(salestable[[#This Row],[Order Date]],"MMMM")</f>
        <v>September</v>
      </c>
      <c r="Z2537" t="str">
        <f>"Q"&amp;ROUNDUP(MONTH(salestable[[#This Row],[Order Date]])/3,0)</f>
        <v>Q3</v>
      </c>
      <c r="AA2537" t="str">
        <f>TEXT(salestable[[#This Row],[Order Date]], "ddd")</f>
        <v>Sun</v>
      </c>
    </row>
    <row r="2538" spans="1:27"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s="3">
        <v>2</v>
      </c>
      <c r="T2538" s="4">
        <v>0.3</v>
      </c>
      <c r="U2538" s="3">
        <v>-54.595799999999997</v>
      </c>
      <c r="V2538" s="2">
        <f>salestable[[#This Row],[Sales]] * (1 - salestable[[#This Row],[Discount]])</f>
        <v>127.39019999999998</v>
      </c>
      <c r="W2538" s="2">
        <f>salestable[[#This Row],[Sales]] * salestable[[#This Row],[Discount]]</f>
        <v>54.595799999999997</v>
      </c>
      <c r="X2538">
        <f>YEAR(salestable[[#This Row],[Order Date]])</f>
        <v>2015</v>
      </c>
      <c r="Y2538" t="str">
        <f>TEXT(salestable[[#This Row],[Order Date]],"MMMM")</f>
        <v>January</v>
      </c>
      <c r="Z2538" t="str">
        <f>"Q"&amp;ROUNDUP(MONTH(salestable[[#This Row],[Order Date]])/3,0)</f>
        <v>Q1</v>
      </c>
      <c r="AA2538" t="str">
        <f>TEXT(salestable[[#This Row],[Order Date]], "ddd")</f>
        <v>Tue</v>
      </c>
    </row>
    <row r="2539" spans="1:27"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s="3">
        <v>4</v>
      </c>
      <c r="T2539" s="4">
        <v>0.4</v>
      </c>
      <c r="U2539" s="3">
        <v>-100.7944</v>
      </c>
      <c r="V2539" s="2">
        <f>salestable[[#This Row],[Sales]] * (1 - salestable[[#This Row],[Discount]])</f>
        <v>259.18559999999997</v>
      </c>
      <c r="W2539" s="2">
        <f>salestable[[#This Row],[Sales]] * salestable[[#This Row],[Discount]]</f>
        <v>172.79040000000001</v>
      </c>
      <c r="X2539">
        <f>YEAR(salestable[[#This Row],[Order Date]])</f>
        <v>2015</v>
      </c>
      <c r="Y2539" t="str">
        <f>TEXT(salestable[[#This Row],[Order Date]],"MMMM")</f>
        <v>January</v>
      </c>
      <c r="Z2539" t="str">
        <f>"Q"&amp;ROUNDUP(MONTH(salestable[[#This Row],[Order Date]])/3,0)</f>
        <v>Q1</v>
      </c>
      <c r="AA2539" t="str">
        <f>TEXT(salestable[[#This Row],[Order Date]], "ddd")</f>
        <v>Tue</v>
      </c>
    </row>
    <row r="2540" spans="1:27"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s="3">
        <v>1</v>
      </c>
      <c r="T2540" s="4">
        <v>0.4</v>
      </c>
      <c r="U2540" s="3">
        <v>-36.253</v>
      </c>
      <c r="V2540" s="2">
        <f>salestable[[#This Row],[Sales]] * (1 - salestable[[#This Row],[Discount]])</f>
        <v>93.221999999999994</v>
      </c>
      <c r="W2540" s="2">
        <f>salestable[[#This Row],[Sales]] * salestable[[#This Row],[Discount]]</f>
        <v>62.148000000000003</v>
      </c>
      <c r="X2540">
        <f>YEAR(salestable[[#This Row],[Order Date]])</f>
        <v>2015</v>
      </c>
      <c r="Y2540" t="str">
        <f>TEXT(salestable[[#This Row],[Order Date]],"MMMM")</f>
        <v>January</v>
      </c>
      <c r="Z2540" t="str">
        <f>"Q"&amp;ROUNDUP(MONTH(salestable[[#This Row],[Order Date]])/3,0)</f>
        <v>Q1</v>
      </c>
      <c r="AA2540" t="str">
        <f>TEXT(salestable[[#This Row],[Order Date]], "ddd")</f>
        <v>Tue</v>
      </c>
    </row>
    <row r="2541" spans="1:27"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s="3">
        <v>6</v>
      </c>
      <c r="T2541" s="4">
        <v>0.2</v>
      </c>
      <c r="U2541" s="3">
        <v>-219.1644</v>
      </c>
      <c r="V2541" s="2">
        <f>salestable[[#This Row],[Sales]] * (1 - salestable[[#This Row],[Discount]])</f>
        <v>1078.9631999999999</v>
      </c>
      <c r="W2541" s="2">
        <f>salestable[[#This Row],[Sales]] * salestable[[#This Row],[Discount]]</f>
        <v>269.74079999999998</v>
      </c>
      <c r="X2541">
        <f>YEAR(salestable[[#This Row],[Order Date]])</f>
        <v>2015</v>
      </c>
      <c r="Y2541" t="str">
        <f>TEXT(salestable[[#This Row],[Order Date]],"MMMM")</f>
        <v>July</v>
      </c>
      <c r="Z2541" t="str">
        <f>"Q"&amp;ROUNDUP(MONTH(salestable[[#This Row],[Order Date]])/3,0)</f>
        <v>Q3</v>
      </c>
      <c r="AA2541" t="str">
        <f>TEXT(salestable[[#This Row],[Order Date]], "ddd")</f>
        <v>Thu</v>
      </c>
    </row>
    <row r="2542" spans="1:27"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s="3">
        <v>3</v>
      </c>
      <c r="T2542" s="4">
        <v>0.2</v>
      </c>
      <c r="U2542" s="3">
        <v>78.767099999999999</v>
      </c>
      <c r="V2542" s="2">
        <f>salestable[[#This Row],[Sales]] * (1 - salestable[[#This Row],[Discount]])</f>
        <v>560.12160000000006</v>
      </c>
      <c r="W2542" s="2">
        <f>salestable[[#This Row],[Sales]] * salestable[[#This Row],[Discount]]</f>
        <v>140.03040000000001</v>
      </c>
      <c r="X2542">
        <f>YEAR(salestable[[#This Row],[Order Date]])</f>
        <v>2015</v>
      </c>
      <c r="Y2542" t="str">
        <f>TEXT(salestable[[#This Row],[Order Date]],"MMMM")</f>
        <v>July</v>
      </c>
      <c r="Z2542" t="str">
        <f>"Q"&amp;ROUNDUP(MONTH(salestable[[#This Row],[Order Date]])/3,0)</f>
        <v>Q3</v>
      </c>
      <c r="AA2542" t="str">
        <f>TEXT(salestable[[#This Row],[Order Date]], "ddd")</f>
        <v>Thu</v>
      </c>
    </row>
    <row r="2543" spans="1:27"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s="3">
        <v>7</v>
      </c>
      <c r="T2543" s="4">
        <v>0.2</v>
      </c>
      <c r="U2543" s="3">
        <v>22.377600000000001</v>
      </c>
      <c r="V2543" s="2">
        <f>salestable[[#This Row],[Sales]] * (1 - salestable[[#This Row],[Discount]])</f>
        <v>89.510400000000004</v>
      </c>
      <c r="W2543" s="2">
        <f>salestable[[#This Row],[Sales]] * salestable[[#This Row],[Discount]]</f>
        <v>22.377600000000001</v>
      </c>
      <c r="X2543">
        <f>YEAR(salestable[[#This Row],[Order Date]])</f>
        <v>2016</v>
      </c>
      <c r="Y2543" t="str">
        <f>TEXT(salestable[[#This Row],[Order Date]],"MMMM")</f>
        <v>April</v>
      </c>
      <c r="Z2543" t="str">
        <f>"Q"&amp;ROUNDUP(MONTH(salestable[[#This Row],[Order Date]])/3,0)</f>
        <v>Q2</v>
      </c>
      <c r="AA2543" t="str">
        <f>TEXT(salestable[[#This Row],[Order Date]], "ddd")</f>
        <v>Sat</v>
      </c>
    </row>
    <row r="2544" spans="1:27"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s="3">
        <v>3</v>
      </c>
      <c r="T2544" s="4">
        <v>0.2</v>
      </c>
      <c r="U2544" s="3">
        <v>14.395200000000001</v>
      </c>
      <c r="V2544" s="2">
        <f>salestable[[#This Row],[Sales]] * (1 - salestable[[#This Row],[Discount]])</f>
        <v>115.16160000000001</v>
      </c>
      <c r="W2544" s="2">
        <f>salestable[[#This Row],[Sales]] * salestable[[#This Row],[Discount]]</f>
        <v>28.790400000000002</v>
      </c>
      <c r="X2544">
        <f>YEAR(salestable[[#This Row],[Order Date]])</f>
        <v>2014</v>
      </c>
      <c r="Y2544" t="str">
        <f>TEXT(salestable[[#This Row],[Order Date]],"MMMM")</f>
        <v>September</v>
      </c>
      <c r="Z2544" t="str">
        <f>"Q"&amp;ROUNDUP(MONTH(salestable[[#This Row],[Order Date]])/3,0)</f>
        <v>Q3</v>
      </c>
      <c r="AA2544" t="str">
        <f>TEXT(salestable[[#This Row],[Order Date]], "ddd")</f>
        <v>Fri</v>
      </c>
    </row>
    <row r="2545" spans="1:27"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s="3">
        <v>3</v>
      </c>
      <c r="T2545" s="4">
        <v>0</v>
      </c>
      <c r="U2545" s="3">
        <v>13.9152</v>
      </c>
      <c r="V2545" s="2">
        <f>salestable[[#This Row],[Sales]] * (1 - salestable[[#This Row],[Discount]])</f>
        <v>173.94</v>
      </c>
      <c r="W2545" s="2">
        <f>salestable[[#This Row],[Sales]] * salestable[[#This Row],[Discount]]</f>
        <v>0</v>
      </c>
      <c r="X2545">
        <f>YEAR(salestable[[#This Row],[Order Date]])</f>
        <v>2016</v>
      </c>
      <c r="Y2545" t="str">
        <f>TEXT(salestable[[#This Row],[Order Date]],"MMMM")</f>
        <v>September</v>
      </c>
      <c r="Z2545" t="str">
        <f>"Q"&amp;ROUNDUP(MONTH(salestable[[#This Row],[Order Date]])/3,0)</f>
        <v>Q3</v>
      </c>
      <c r="AA2545" t="str">
        <f>TEXT(salestable[[#This Row],[Order Date]], "ddd")</f>
        <v>Thu</v>
      </c>
    </row>
    <row r="2546" spans="1:27"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s="3">
        <v>4</v>
      </c>
      <c r="T2546" s="4">
        <v>0</v>
      </c>
      <c r="U2546" s="3">
        <v>6.9371999999999998</v>
      </c>
      <c r="V2546" s="2">
        <f>salestable[[#This Row],[Sales]] * (1 - salestable[[#This Row],[Discount]])</f>
        <v>14.76</v>
      </c>
      <c r="W2546" s="2">
        <f>salestable[[#This Row],[Sales]] * salestable[[#This Row],[Discount]]</f>
        <v>0</v>
      </c>
      <c r="X2546">
        <f>YEAR(salestable[[#This Row],[Order Date]])</f>
        <v>2016</v>
      </c>
      <c r="Y2546" t="str">
        <f>TEXT(salestable[[#This Row],[Order Date]],"MMMM")</f>
        <v>September</v>
      </c>
      <c r="Z2546" t="str">
        <f>"Q"&amp;ROUNDUP(MONTH(salestable[[#This Row],[Order Date]])/3,0)</f>
        <v>Q3</v>
      </c>
      <c r="AA2546" t="str">
        <f>TEXT(salestable[[#This Row],[Order Date]], "ddd")</f>
        <v>Thu</v>
      </c>
    </row>
    <row r="2547" spans="1:27"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s="3">
        <v>4</v>
      </c>
      <c r="T2547" s="4">
        <v>0</v>
      </c>
      <c r="U2547" s="3">
        <v>2.0592000000000001</v>
      </c>
      <c r="V2547" s="2">
        <f>salestable[[#This Row],[Sales]] * (1 - salestable[[#This Row],[Discount]])</f>
        <v>205.92</v>
      </c>
      <c r="W2547" s="2">
        <f>salestable[[#This Row],[Sales]] * salestable[[#This Row],[Discount]]</f>
        <v>0</v>
      </c>
      <c r="X2547">
        <f>YEAR(salestable[[#This Row],[Order Date]])</f>
        <v>2017</v>
      </c>
      <c r="Y2547" t="str">
        <f>TEXT(salestable[[#This Row],[Order Date]],"MMMM")</f>
        <v>April</v>
      </c>
      <c r="Z2547" t="str">
        <f>"Q"&amp;ROUNDUP(MONTH(salestable[[#This Row],[Order Date]])/3,0)</f>
        <v>Q2</v>
      </c>
      <c r="AA2547" t="str">
        <f>TEXT(salestable[[#This Row],[Order Date]], "ddd")</f>
        <v>Sun</v>
      </c>
    </row>
    <row r="2548" spans="1:27"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s="3">
        <v>1</v>
      </c>
      <c r="T2548" s="4">
        <v>0.15</v>
      </c>
      <c r="U2548" s="3">
        <v>-6.0490000000000004</v>
      </c>
      <c r="V2548" s="2">
        <f>salestable[[#This Row],[Sales]] * (1 - salestable[[#This Row],[Discount]])</f>
        <v>87.408050000000003</v>
      </c>
      <c r="W2548" s="2">
        <f>salestable[[#This Row],[Sales]] * salestable[[#This Row],[Discount]]</f>
        <v>15.424949999999999</v>
      </c>
      <c r="X2548">
        <f>YEAR(salestable[[#This Row],[Order Date]])</f>
        <v>2017</v>
      </c>
      <c r="Y2548" t="str">
        <f>TEXT(salestable[[#This Row],[Order Date]],"MMMM")</f>
        <v>April</v>
      </c>
      <c r="Z2548" t="str">
        <f>"Q"&amp;ROUNDUP(MONTH(salestable[[#This Row],[Order Date]])/3,0)</f>
        <v>Q2</v>
      </c>
      <c r="AA2548" t="str">
        <f>TEXT(salestable[[#This Row],[Order Date]], "ddd")</f>
        <v>Sun</v>
      </c>
    </row>
    <row r="2549" spans="1:27"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s="3">
        <v>1</v>
      </c>
      <c r="T2549" s="4">
        <v>0.2</v>
      </c>
      <c r="U2549" s="3">
        <v>0.25919999999999999</v>
      </c>
      <c r="V2549" s="2">
        <f>salestable[[#This Row],[Sales]] * (1 - salestable[[#This Row],[Discount]])</f>
        <v>1.8431999999999999</v>
      </c>
      <c r="W2549" s="2">
        <f>salestable[[#This Row],[Sales]] * salestable[[#This Row],[Discount]]</f>
        <v>0.46079999999999999</v>
      </c>
      <c r="X2549">
        <f>YEAR(salestable[[#This Row],[Order Date]])</f>
        <v>2015</v>
      </c>
      <c r="Y2549" t="str">
        <f>TEXT(salestable[[#This Row],[Order Date]],"MMMM")</f>
        <v>August</v>
      </c>
      <c r="Z2549" t="str">
        <f>"Q"&amp;ROUNDUP(MONTH(salestable[[#This Row],[Order Date]])/3,0)</f>
        <v>Q3</v>
      </c>
      <c r="AA2549" t="str">
        <f>TEXT(salestable[[#This Row],[Order Date]], "ddd")</f>
        <v>Sun</v>
      </c>
    </row>
    <row r="2550" spans="1:27"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s="3">
        <v>5</v>
      </c>
      <c r="T2550" s="4">
        <v>0.2</v>
      </c>
      <c r="U2550" s="3">
        <v>211.49549999999999</v>
      </c>
      <c r="V2550" s="2">
        <f>salestable[[#This Row],[Sales]] * (1 - salestable[[#This Row],[Discount]])</f>
        <v>1503.9680000000001</v>
      </c>
      <c r="W2550" s="2">
        <f>salestable[[#This Row],[Sales]] * salestable[[#This Row],[Discount]]</f>
        <v>375.99200000000002</v>
      </c>
      <c r="X2550">
        <f>YEAR(salestable[[#This Row],[Order Date]])</f>
        <v>2015</v>
      </c>
      <c r="Y2550" t="str">
        <f>TEXT(salestable[[#This Row],[Order Date]],"MMMM")</f>
        <v>August</v>
      </c>
      <c r="Z2550" t="str">
        <f>"Q"&amp;ROUNDUP(MONTH(salestable[[#This Row],[Order Date]])/3,0)</f>
        <v>Q3</v>
      </c>
      <c r="AA2550" t="str">
        <f>TEXT(salestable[[#This Row],[Order Date]], "ddd")</f>
        <v>Sun</v>
      </c>
    </row>
    <row r="2551" spans="1:27"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s="3">
        <v>8</v>
      </c>
      <c r="T2551" s="4">
        <v>0.2</v>
      </c>
      <c r="U2551" s="3">
        <v>105.6456</v>
      </c>
      <c r="V2551" s="2">
        <f>salestable[[#This Row],[Sales]] * (1 - salestable[[#This Row],[Discount]])</f>
        <v>250.41920000000002</v>
      </c>
      <c r="W2551" s="2">
        <f>salestable[[#This Row],[Sales]] * salestable[[#This Row],[Discount]]</f>
        <v>62.604800000000004</v>
      </c>
      <c r="X2551">
        <f>YEAR(salestable[[#This Row],[Order Date]])</f>
        <v>2015</v>
      </c>
      <c r="Y2551" t="str">
        <f>TEXT(salestable[[#This Row],[Order Date]],"MMMM")</f>
        <v>August</v>
      </c>
      <c r="Z2551" t="str">
        <f>"Q"&amp;ROUNDUP(MONTH(salestable[[#This Row],[Order Date]])/3,0)</f>
        <v>Q3</v>
      </c>
      <c r="AA2551" t="str">
        <f>TEXT(salestable[[#This Row],[Order Date]], "ddd")</f>
        <v>Sun</v>
      </c>
    </row>
    <row r="2552" spans="1:27"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s="3">
        <v>2</v>
      </c>
      <c r="T2552" s="4">
        <v>0.2</v>
      </c>
      <c r="U2552" s="3">
        <v>1.764</v>
      </c>
      <c r="V2552" s="2">
        <f>salestable[[#This Row],[Sales]] * (1 - salestable[[#This Row],[Discount]])</f>
        <v>4.032</v>
      </c>
      <c r="W2552" s="2">
        <f>salestable[[#This Row],[Sales]] * salestable[[#This Row],[Discount]]</f>
        <v>1.008</v>
      </c>
      <c r="X2552">
        <f>YEAR(salestable[[#This Row],[Order Date]])</f>
        <v>2015</v>
      </c>
      <c r="Y2552" t="str">
        <f>TEXT(salestable[[#This Row],[Order Date]],"MMMM")</f>
        <v>August</v>
      </c>
      <c r="Z2552" t="str">
        <f>"Q"&amp;ROUNDUP(MONTH(salestable[[#This Row],[Order Date]])/3,0)</f>
        <v>Q3</v>
      </c>
      <c r="AA2552" t="str">
        <f>TEXT(salestable[[#This Row],[Order Date]], "ddd")</f>
        <v>Sun</v>
      </c>
    </row>
    <row r="2553" spans="1:27"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s="3">
        <v>6</v>
      </c>
      <c r="T2553" s="4">
        <v>0</v>
      </c>
      <c r="U2553" s="3">
        <v>213.68879999999999</v>
      </c>
      <c r="V2553" s="2">
        <f>salestable[[#This Row],[Sales]] * (1 - salestable[[#This Row],[Discount]])</f>
        <v>821.88</v>
      </c>
      <c r="W2553" s="2">
        <f>salestable[[#This Row],[Sales]] * salestable[[#This Row],[Discount]]</f>
        <v>0</v>
      </c>
      <c r="X2553">
        <f>YEAR(salestable[[#This Row],[Order Date]])</f>
        <v>2017</v>
      </c>
      <c r="Y2553" t="str">
        <f>TEXT(salestable[[#This Row],[Order Date]],"MMMM")</f>
        <v>November</v>
      </c>
      <c r="Z2553" t="str">
        <f>"Q"&amp;ROUNDUP(MONTH(salestable[[#This Row],[Order Date]])/3,0)</f>
        <v>Q4</v>
      </c>
      <c r="AA2553" t="str">
        <f>TEXT(salestable[[#This Row],[Order Date]], "ddd")</f>
        <v>Sun</v>
      </c>
    </row>
    <row r="2554" spans="1:27"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s="3">
        <v>2</v>
      </c>
      <c r="T2554" s="4">
        <v>0</v>
      </c>
      <c r="U2554" s="3">
        <v>10.760400000000001</v>
      </c>
      <c r="V2554" s="2">
        <f>salestable[[#This Row],[Sales]] * (1 - salestable[[#This Row],[Discount]])</f>
        <v>21.96</v>
      </c>
      <c r="W2554" s="2">
        <f>salestable[[#This Row],[Sales]] * salestable[[#This Row],[Discount]]</f>
        <v>0</v>
      </c>
      <c r="X2554">
        <f>YEAR(salestable[[#This Row],[Order Date]])</f>
        <v>2017</v>
      </c>
      <c r="Y2554" t="str">
        <f>TEXT(salestable[[#This Row],[Order Date]],"MMMM")</f>
        <v>November</v>
      </c>
      <c r="Z2554" t="str">
        <f>"Q"&amp;ROUNDUP(MONTH(salestable[[#This Row],[Order Date]])/3,0)</f>
        <v>Q4</v>
      </c>
      <c r="AA2554" t="str">
        <f>TEXT(salestable[[#This Row],[Order Date]], "ddd")</f>
        <v>Sun</v>
      </c>
    </row>
    <row r="2555" spans="1:27"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s="3">
        <v>4</v>
      </c>
      <c r="T2555" s="4">
        <v>0</v>
      </c>
      <c r="U2555" s="3">
        <v>12.441599999999999</v>
      </c>
      <c r="V2555" s="2">
        <f>salestable[[#This Row],[Sales]] * (1 - salestable[[#This Row],[Discount]])</f>
        <v>25.92</v>
      </c>
      <c r="W2555" s="2">
        <f>salestable[[#This Row],[Sales]] * salestable[[#This Row],[Discount]]</f>
        <v>0</v>
      </c>
      <c r="X2555">
        <f>YEAR(salestable[[#This Row],[Order Date]])</f>
        <v>2016</v>
      </c>
      <c r="Y2555" t="str">
        <f>TEXT(salestable[[#This Row],[Order Date]],"MMMM")</f>
        <v>September</v>
      </c>
      <c r="Z2555" t="str">
        <f>"Q"&amp;ROUNDUP(MONTH(salestable[[#This Row],[Order Date]])/3,0)</f>
        <v>Q3</v>
      </c>
      <c r="AA2555" t="str">
        <f>TEXT(salestable[[#This Row],[Order Date]], "ddd")</f>
        <v>Wed</v>
      </c>
    </row>
    <row r="2556" spans="1:27"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s="3">
        <v>7</v>
      </c>
      <c r="T2556" s="4">
        <v>0.2</v>
      </c>
      <c r="U2556" s="3">
        <v>70.554400000000001</v>
      </c>
      <c r="V2556" s="2">
        <f>salestable[[#This Row],[Sales]] * (1 - salestable[[#This Row],[Discount]])</f>
        <v>564.43520000000001</v>
      </c>
      <c r="W2556" s="2">
        <f>salestable[[#This Row],[Sales]] * salestable[[#This Row],[Discount]]</f>
        <v>141.1088</v>
      </c>
      <c r="X2556">
        <f>YEAR(salestable[[#This Row],[Order Date]])</f>
        <v>2016</v>
      </c>
      <c r="Y2556" t="str">
        <f>TEXT(salestable[[#This Row],[Order Date]],"MMMM")</f>
        <v>August</v>
      </c>
      <c r="Z2556" t="str">
        <f>"Q"&amp;ROUNDUP(MONTH(salestable[[#This Row],[Order Date]])/3,0)</f>
        <v>Q3</v>
      </c>
      <c r="AA2556" t="str">
        <f>TEXT(salestable[[#This Row],[Order Date]], "ddd")</f>
        <v>Mon</v>
      </c>
    </row>
    <row r="2557" spans="1:27"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s="3">
        <v>2</v>
      </c>
      <c r="T2557" s="4">
        <v>0</v>
      </c>
      <c r="U2557" s="3">
        <v>12</v>
      </c>
      <c r="V2557" s="2">
        <f>salestable[[#This Row],[Sales]] * (1 - salestable[[#This Row],[Discount]])</f>
        <v>50</v>
      </c>
      <c r="W2557" s="2">
        <f>salestable[[#This Row],[Sales]] * salestable[[#This Row],[Discount]]</f>
        <v>0</v>
      </c>
      <c r="X2557">
        <f>YEAR(salestable[[#This Row],[Order Date]])</f>
        <v>2015</v>
      </c>
      <c r="Y2557" t="str">
        <f>TEXT(salestable[[#This Row],[Order Date]],"MMMM")</f>
        <v>September</v>
      </c>
      <c r="Z2557" t="str">
        <f>"Q"&amp;ROUNDUP(MONTH(salestable[[#This Row],[Order Date]])/3,0)</f>
        <v>Q3</v>
      </c>
      <c r="AA2557" t="str">
        <f>TEXT(salestable[[#This Row],[Order Date]], "ddd")</f>
        <v>Sat</v>
      </c>
    </row>
    <row r="2558" spans="1:27"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s="3">
        <v>8</v>
      </c>
      <c r="T2558" s="4">
        <v>0.6</v>
      </c>
      <c r="U2558" s="3">
        <v>-32.32</v>
      </c>
      <c r="V2558" s="2">
        <f>salestable[[#This Row],[Sales]] * (1 - salestable[[#This Row],[Discount]])</f>
        <v>20.684800000000003</v>
      </c>
      <c r="W2558" s="2">
        <f>salestable[[#This Row],[Sales]] * salestable[[#This Row],[Discount]]</f>
        <v>31.027200000000001</v>
      </c>
      <c r="X2558">
        <f>YEAR(salestable[[#This Row],[Order Date]])</f>
        <v>2016</v>
      </c>
      <c r="Y2558" t="str">
        <f>TEXT(salestable[[#This Row],[Order Date]],"MMMM")</f>
        <v>October</v>
      </c>
      <c r="Z2558" t="str">
        <f>"Q"&amp;ROUNDUP(MONTH(salestable[[#This Row],[Order Date]])/3,0)</f>
        <v>Q4</v>
      </c>
      <c r="AA2558" t="str">
        <f>TEXT(salestable[[#This Row],[Order Date]], "ddd")</f>
        <v>Sat</v>
      </c>
    </row>
    <row r="2559" spans="1:27"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s="3">
        <v>2</v>
      </c>
      <c r="T2559" s="4">
        <v>0.2</v>
      </c>
      <c r="U2559" s="3">
        <v>0.52439999999999998</v>
      </c>
      <c r="V2559" s="2">
        <f>salestable[[#This Row],[Sales]] * (1 - salestable[[#This Row],[Discount]])</f>
        <v>5.5936000000000003</v>
      </c>
      <c r="W2559" s="2">
        <f>salestable[[#This Row],[Sales]] * salestable[[#This Row],[Discount]]</f>
        <v>1.3984000000000001</v>
      </c>
      <c r="X2559">
        <f>YEAR(salestable[[#This Row],[Order Date]])</f>
        <v>2015</v>
      </c>
      <c r="Y2559" t="str">
        <f>TEXT(salestable[[#This Row],[Order Date]],"MMMM")</f>
        <v>March</v>
      </c>
      <c r="Z2559" t="str">
        <f>"Q"&amp;ROUNDUP(MONTH(salestable[[#This Row],[Order Date]])/3,0)</f>
        <v>Q1</v>
      </c>
      <c r="AA2559" t="str">
        <f>TEXT(salestable[[#This Row],[Order Date]], "ddd")</f>
        <v>Tue</v>
      </c>
    </row>
    <row r="2560" spans="1:27"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s="3">
        <v>7</v>
      </c>
      <c r="T2560" s="4">
        <v>0</v>
      </c>
      <c r="U2560" s="3">
        <v>140.68600000000001</v>
      </c>
      <c r="V2560" s="2">
        <f>salestable[[#This Row],[Sales]] * (1 - salestable[[#This Row],[Discount]])</f>
        <v>1406.86</v>
      </c>
      <c r="W2560" s="2">
        <f>salestable[[#This Row],[Sales]] * salestable[[#This Row],[Discount]]</f>
        <v>0</v>
      </c>
      <c r="X2560">
        <f>YEAR(salestable[[#This Row],[Order Date]])</f>
        <v>2015</v>
      </c>
      <c r="Y2560" t="str">
        <f>TEXT(salestable[[#This Row],[Order Date]],"MMMM")</f>
        <v>May</v>
      </c>
      <c r="Z2560" t="str">
        <f>"Q"&amp;ROUNDUP(MONTH(salestable[[#This Row],[Order Date]])/3,0)</f>
        <v>Q2</v>
      </c>
      <c r="AA2560" t="str">
        <f>TEXT(salestable[[#This Row],[Order Date]], "ddd")</f>
        <v>Sun</v>
      </c>
    </row>
    <row r="2561" spans="1:27"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s="3">
        <v>5</v>
      </c>
      <c r="T2561" s="4">
        <v>0</v>
      </c>
      <c r="U2561" s="3">
        <v>7.56</v>
      </c>
      <c r="V2561" s="2">
        <f>salestable[[#This Row],[Sales]] * (1 - salestable[[#This Row],[Discount]])</f>
        <v>15.75</v>
      </c>
      <c r="W2561" s="2">
        <f>salestable[[#This Row],[Sales]] * salestable[[#This Row],[Discount]]</f>
        <v>0</v>
      </c>
      <c r="X2561">
        <f>YEAR(salestable[[#This Row],[Order Date]])</f>
        <v>2015</v>
      </c>
      <c r="Y2561" t="str">
        <f>TEXT(salestable[[#This Row],[Order Date]],"MMMM")</f>
        <v>May</v>
      </c>
      <c r="Z2561" t="str">
        <f>"Q"&amp;ROUNDUP(MONTH(salestable[[#This Row],[Order Date]])/3,0)</f>
        <v>Q2</v>
      </c>
      <c r="AA2561" t="str">
        <f>TEXT(salestable[[#This Row],[Order Date]], "ddd")</f>
        <v>Sun</v>
      </c>
    </row>
    <row r="2562" spans="1:27"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s="3">
        <v>2</v>
      </c>
      <c r="T2562" s="4">
        <v>0</v>
      </c>
      <c r="U2562" s="3">
        <v>61.389000000000003</v>
      </c>
      <c r="V2562" s="2">
        <f>salestable[[#This Row],[Sales]] * (1 - salestable[[#This Row],[Discount]])</f>
        <v>323.10000000000002</v>
      </c>
      <c r="W2562" s="2">
        <f>salestable[[#This Row],[Sales]] * salestable[[#This Row],[Discount]]</f>
        <v>0</v>
      </c>
      <c r="X2562">
        <f>YEAR(salestable[[#This Row],[Order Date]])</f>
        <v>2015</v>
      </c>
      <c r="Y2562" t="str">
        <f>TEXT(salestable[[#This Row],[Order Date]],"MMMM")</f>
        <v>May</v>
      </c>
      <c r="Z2562" t="str">
        <f>"Q"&amp;ROUNDUP(MONTH(salestable[[#This Row],[Order Date]])/3,0)</f>
        <v>Q2</v>
      </c>
      <c r="AA2562" t="str">
        <f>TEXT(salestable[[#This Row],[Order Date]], "ddd")</f>
        <v>Sun</v>
      </c>
    </row>
    <row r="2563" spans="1:27"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s="3">
        <v>4</v>
      </c>
      <c r="T2563" s="4">
        <v>0.2</v>
      </c>
      <c r="U2563" s="3">
        <v>3.3408000000000002</v>
      </c>
      <c r="V2563" s="2">
        <f>salestable[[#This Row],[Sales]] * (1 - salestable[[#This Row],[Discount]])</f>
        <v>7.3727999999999998</v>
      </c>
      <c r="W2563" s="2">
        <f>salestable[[#This Row],[Sales]] * salestable[[#This Row],[Discount]]</f>
        <v>1.8431999999999999</v>
      </c>
      <c r="X2563">
        <f>YEAR(salestable[[#This Row],[Order Date]])</f>
        <v>2015</v>
      </c>
      <c r="Y2563" t="str">
        <f>TEXT(salestable[[#This Row],[Order Date]],"MMMM")</f>
        <v>December</v>
      </c>
      <c r="Z2563" t="str">
        <f>"Q"&amp;ROUNDUP(MONTH(salestable[[#This Row],[Order Date]])/3,0)</f>
        <v>Q4</v>
      </c>
      <c r="AA2563" t="str">
        <f>TEXT(salestable[[#This Row],[Order Date]], "ddd")</f>
        <v>Fri</v>
      </c>
    </row>
    <row r="2564" spans="1:27"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s="3">
        <v>2</v>
      </c>
      <c r="T2564" s="4">
        <v>0.2</v>
      </c>
      <c r="U2564" s="3">
        <v>3.6288</v>
      </c>
      <c r="V2564" s="2">
        <f>salestable[[#This Row],[Sales]] * (1 - salestable[[#This Row],[Discount]])</f>
        <v>8.2944000000000013</v>
      </c>
      <c r="W2564" s="2">
        <f>salestable[[#This Row],[Sales]] * salestable[[#This Row],[Discount]]</f>
        <v>2.0736000000000003</v>
      </c>
      <c r="X2564">
        <f>YEAR(salestable[[#This Row],[Order Date]])</f>
        <v>2015</v>
      </c>
      <c r="Y2564" t="str">
        <f>TEXT(salestable[[#This Row],[Order Date]],"MMMM")</f>
        <v>December</v>
      </c>
      <c r="Z2564" t="str">
        <f>"Q"&amp;ROUNDUP(MONTH(salestable[[#This Row],[Order Date]])/3,0)</f>
        <v>Q4</v>
      </c>
      <c r="AA2564" t="str">
        <f>TEXT(salestable[[#This Row],[Order Date]], "ddd")</f>
        <v>Fri</v>
      </c>
    </row>
    <row r="2565" spans="1:27"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s="3">
        <v>1</v>
      </c>
      <c r="T2565" s="4">
        <v>0</v>
      </c>
      <c r="U2565" s="3">
        <v>2.7035999999999998</v>
      </c>
      <c r="V2565" s="2">
        <f>salestable[[#This Row],[Sales]] * (1 - salestable[[#This Row],[Discount]])</f>
        <v>15.02</v>
      </c>
      <c r="W2565" s="2">
        <f>salestable[[#This Row],[Sales]] * salestable[[#This Row],[Discount]]</f>
        <v>0</v>
      </c>
      <c r="X2565">
        <f>YEAR(salestable[[#This Row],[Order Date]])</f>
        <v>2015</v>
      </c>
      <c r="Y2565" t="str">
        <f>TEXT(salestable[[#This Row],[Order Date]],"MMMM")</f>
        <v>March</v>
      </c>
      <c r="Z2565" t="str">
        <f>"Q"&amp;ROUNDUP(MONTH(salestable[[#This Row],[Order Date]])/3,0)</f>
        <v>Q1</v>
      </c>
      <c r="AA2565" t="str">
        <f>TEXT(salestable[[#This Row],[Order Date]], "ddd")</f>
        <v>Tue</v>
      </c>
    </row>
    <row r="2566" spans="1:27"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s="3">
        <v>2</v>
      </c>
      <c r="T2566" s="4">
        <v>0</v>
      </c>
      <c r="U2566" s="3">
        <v>9.1313999999999993</v>
      </c>
      <c r="V2566" s="2">
        <f>salestable[[#This Row],[Sales]] * (1 - salestable[[#This Row],[Discount]])</f>
        <v>33.82</v>
      </c>
      <c r="W2566" s="2">
        <f>salestable[[#This Row],[Sales]] * salestable[[#This Row],[Discount]]</f>
        <v>0</v>
      </c>
      <c r="X2566">
        <f>YEAR(salestable[[#This Row],[Order Date]])</f>
        <v>2015</v>
      </c>
      <c r="Y2566" t="str">
        <f>TEXT(salestable[[#This Row],[Order Date]],"MMMM")</f>
        <v>March</v>
      </c>
      <c r="Z2566" t="str">
        <f>"Q"&amp;ROUNDUP(MONTH(salestable[[#This Row],[Order Date]])/3,0)</f>
        <v>Q1</v>
      </c>
      <c r="AA2566" t="str">
        <f>TEXT(salestable[[#This Row],[Order Date]], "ddd")</f>
        <v>Tue</v>
      </c>
    </row>
    <row r="2567" spans="1:27"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s="3">
        <v>4</v>
      </c>
      <c r="T2567" s="4">
        <v>0</v>
      </c>
      <c r="U2567" s="3">
        <v>27.69</v>
      </c>
      <c r="V2567" s="2">
        <f>salestable[[#This Row],[Sales]] * (1 - salestable[[#This Row],[Discount]])</f>
        <v>71</v>
      </c>
      <c r="W2567" s="2">
        <f>salestable[[#This Row],[Sales]] * salestable[[#This Row],[Discount]]</f>
        <v>0</v>
      </c>
      <c r="X2567">
        <f>YEAR(salestable[[#This Row],[Order Date]])</f>
        <v>2017</v>
      </c>
      <c r="Y2567" t="str">
        <f>TEXT(salestable[[#This Row],[Order Date]],"MMMM")</f>
        <v>December</v>
      </c>
      <c r="Z2567" t="str">
        <f>"Q"&amp;ROUNDUP(MONTH(salestable[[#This Row],[Order Date]])/3,0)</f>
        <v>Q4</v>
      </c>
      <c r="AA2567" t="str">
        <f>TEXT(salestable[[#This Row],[Order Date]], "ddd")</f>
        <v>Thu</v>
      </c>
    </row>
    <row r="2568" spans="1:27"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s="3">
        <v>5</v>
      </c>
      <c r="T2568" s="4">
        <v>0.2</v>
      </c>
      <c r="U2568" s="3">
        <v>7.85</v>
      </c>
      <c r="V2568" s="2">
        <f>salestable[[#This Row],[Sales]] * (1 - salestable[[#This Row],[Discount]])</f>
        <v>20.096000000000004</v>
      </c>
      <c r="W2568" s="2">
        <f>salestable[[#This Row],[Sales]] * salestable[[#This Row],[Discount]]</f>
        <v>5.0240000000000009</v>
      </c>
      <c r="X2568">
        <f>YEAR(salestable[[#This Row],[Order Date]])</f>
        <v>2017</v>
      </c>
      <c r="Y2568" t="str">
        <f>TEXT(salestable[[#This Row],[Order Date]],"MMMM")</f>
        <v>November</v>
      </c>
      <c r="Z2568" t="str">
        <f>"Q"&amp;ROUNDUP(MONTH(salestable[[#This Row],[Order Date]])/3,0)</f>
        <v>Q4</v>
      </c>
      <c r="AA2568" t="str">
        <f>TEXT(salestable[[#This Row],[Order Date]], "ddd")</f>
        <v>Wed</v>
      </c>
    </row>
    <row r="2569" spans="1:27"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s="3">
        <v>9</v>
      </c>
      <c r="T2569" s="4">
        <v>0</v>
      </c>
      <c r="U2569" s="3">
        <v>239.9058</v>
      </c>
      <c r="V2569" s="2">
        <f>salestable[[#This Row],[Sales]] * (1 - salestable[[#This Row],[Discount]])</f>
        <v>2665.62</v>
      </c>
      <c r="W2569" s="2">
        <f>salestable[[#This Row],[Sales]] * salestable[[#This Row],[Discount]]</f>
        <v>0</v>
      </c>
      <c r="X2569">
        <f>YEAR(salestable[[#This Row],[Order Date]])</f>
        <v>2017</v>
      </c>
      <c r="Y2569" t="str">
        <f>TEXT(salestable[[#This Row],[Order Date]],"MMMM")</f>
        <v>November</v>
      </c>
      <c r="Z2569" t="str">
        <f>"Q"&amp;ROUNDUP(MONTH(salestable[[#This Row],[Order Date]])/3,0)</f>
        <v>Q4</v>
      </c>
      <c r="AA2569" t="str">
        <f>TEXT(salestable[[#This Row],[Order Date]], "ddd")</f>
        <v>Wed</v>
      </c>
    </row>
    <row r="2570" spans="1:27"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s="3">
        <v>8</v>
      </c>
      <c r="T2570" s="4">
        <v>0</v>
      </c>
      <c r="U2570" s="3">
        <v>133.86240000000001</v>
      </c>
      <c r="V2570" s="2">
        <f>salestable[[#This Row],[Sales]] * (1 - salestable[[#This Row],[Discount]])</f>
        <v>478.08</v>
      </c>
      <c r="W2570" s="2">
        <f>salestable[[#This Row],[Sales]] * salestable[[#This Row],[Discount]]</f>
        <v>0</v>
      </c>
      <c r="X2570">
        <f>YEAR(salestable[[#This Row],[Order Date]])</f>
        <v>2017</v>
      </c>
      <c r="Y2570" t="str">
        <f>TEXT(salestable[[#This Row],[Order Date]],"MMMM")</f>
        <v>September</v>
      </c>
      <c r="Z2570" t="str">
        <f>"Q"&amp;ROUNDUP(MONTH(salestable[[#This Row],[Order Date]])/3,0)</f>
        <v>Q3</v>
      </c>
      <c r="AA2570" t="str">
        <f>TEXT(salestable[[#This Row],[Order Date]], "ddd")</f>
        <v>Thu</v>
      </c>
    </row>
    <row r="2571" spans="1:27"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s="3">
        <v>2</v>
      </c>
      <c r="T2571" s="4">
        <v>0.4</v>
      </c>
      <c r="U2571" s="3">
        <v>-35.617400000000004</v>
      </c>
      <c r="V2571" s="2">
        <f>salestable[[#This Row],[Sales]] * (1 - salestable[[#This Row],[Discount]])</f>
        <v>98.632800000000003</v>
      </c>
      <c r="W2571" s="2">
        <f>salestable[[#This Row],[Sales]] * salestable[[#This Row],[Discount]]</f>
        <v>65.755200000000002</v>
      </c>
      <c r="X2571">
        <f>YEAR(salestable[[#This Row],[Order Date]])</f>
        <v>2017</v>
      </c>
      <c r="Y2571" t="str">
        <f>TEXT(salestable[[#This Row],[Order Date]],"MMMM")</f>
        <v>December</v>
      </c>
      <c r="Z2571" t="str">
        <f>"Q"&amp;ROUNDUP(MONTH(salestable[[#This Row],[Order Date]])/3,0)</f>
        <v>Q4</v>
      </c>
      <c r="AA2571" t="str">
        <f>TEXT(salestable[[#This Row],[Order Date]], "ddd")</f>
        <v>Wed</v>
      </c>
    </row>
    <row r="2572" spans="1:27"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s="3">
        <v>4</v>
      </c>
      <c r="T2572" s="4">
        <v>0.2</v>
      </c>
      <c r="U2572" s="3">
        <v>3.6432000000000002</v>
      </c>
      <c r="V2572" s="2">
        <f>salestable[[#This Row],[Sales]] * (1 - salestable[[#This Row],[Discount]])</f>
        <v>10.5984</v>
      </c>
      <c r="W2572" s="2">
        <f>salestable[[#This Row],[Sales]] * salestable[[#This Row],[Discount]]</f>
        <v>2.6496</v>
      </c>
      <c r="X2572">
        <f>YEAR(salestable[[#This Row],[Order Date]])</f>
        <v>2017</v>
      </c>
      <c r="Y2572" t="str">
        <f>TEXT(salestable[[#This Row],[Order Date]],"MMMM")</f>
        <v>December</v>
      </c>
      <c r="Z2572" t="str">
        <f>"Q"&amp;ROUNDUP(MONTH(salestable[[#This Row],[Order Date]])/3,0)</f>
        <v>Q4</v>
      </c>
      <c r="AA2572" t="str">
        <f>TEXT(salestable[[#This Row],[Order Date]], "ddd")</f>
        <v>Wed</v>
      </c>
    </row>
    <row r="2573" spans="1:27"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s="3">
        <v>2</v>
      </c>
      <c r="T2573" s="4">
        <v>0.2</v>
      </c>
      <c r="U2573" s="3">
        <v>0.91</v>
      </c>
      <c r="V2573" s="2">
        <f>salestable[[#This Row],[Sales]] * (1 - salestable[[#This Row],[Discount]])</f>
        <v>2.3296000000000001</v>
      </c>
      <c r="W2573" s="2">
        <f>salestable[[#This Row],[Sales]] * salestable[[#This Row],[Discount]]</f>
        <v>0.58240000000000003</v>
      </c>
      <c r="X2573">
        <f>YEAR(salestable[[#This Row],[Order Date]])</f>
        <v>2017</v>
      </c>
      <c r="Y2573" t="str">
        <f>TEXT(salestable[[#This Row],[Order Date]],"MMMM")</f>
        <v>July</v>
      </c>
      <c r="Z2573" t="str">
        <f>"Q"&amp;ROUNDUP(MONTH(salestable[[#This Row],[Order Date]])/3,0)</f>
        <v>Q3</v>
      </c>
      <c r="AA2573" t="str">
        <f>TEXT(salestable[[#This Row],[Order Date]], "ddd")</f>
        <v>Sun</v>
      </c>
    </row>
    <row r="2574" spans="1:27"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s="3">
        <v>7</v>
      </c>
      <c r="T2574" s="4">
        <v>0.2</v>
      </c>
      <c r="U2574" s="3">
        <v>52.497900000000001</v>
      </c>
      <c r="V2574" s="2">
        <f>salestable[[#This Row],[Sales]] * (1 - salestable[[#This Row],[Discount]])</f>
        <v>1119.9552000000001</v>
      </c>
      <c r="W2574" s="2">
        <f>salestable[[#This Row],[Sales]] * salestable[[#This Row],[Discount]]</f>
        <v>279.98880000000003</v>
      </c>
      <c r="X2574">
        <f>YEAR(salestable[[#This Row],[Order Date]])</f>
        <v>2016</v>
      </c>
      <c r="Y2574" t="str">
        <f>TEXT(salestable[[#This Row],[Order Date]],"MMMM")</f>
        <v>August</v>
      </c>
      <c r="Z2574" t="str">
        <f>"Q"&amp;ROUNDUP(MONTH(salestable[[#This Row],[Order Date]])/3,0)</f>
        <v>Q3</v>
      </c>
      <c r="AA2574" t="str">
        <f>TEXT(salestable[[#This Row],[Order Date]], "ddd")</f>
        <v>Fri</v>
      </c>
    </row>
    <row r="2575" spans="1:27"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s="3">
        <v>5</v>
      </c>
      <c r="T2575" s="4">
        <v>0</v>
      </c>
      <c r="U2575" s="3">
        <v>31.587</v>
      </c>
      <c r="V2575" s="2">
        <f>salestable[[#This Row],[Sales]] * (1 - salestable[[#This Row],[Discount]])</f>
        <v>526.45000000000005</v>
      </c>
      <c r="W2575" s="2">
        <f>salestable[[#This Row],[Sales]] * salestable[[#This Row],[Discount]]</f>
        <v>0</v>
      </c>
      <c r="X2575">
        <f>YEAR(salestable[[#This Row],[Order Date]])</f>
        <v>2017</v>
      </c>
      <c r="Y2575" t="str">
        <f>TEXT(salestable[[#This Row],[Order Date]],"MMMM")</f>
        <v>July</v>
      </c>
      <c r="Z2575" t="str">
        <f>"Q"&amp;ROUNDUP(MONTH(salestable[[#This Row],[Order Date]])/3,0)</f>
        <v>Q3</v>
      </c>
      <c r="AA2575" t="str">
        <f>TEXT(salestable[[#This Row],[Order Date]], "ddd")</f>
        <v>Sun</v>
      </c>
    </row>
    <row r="2576" spans="1:27"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s="3">
        <v>3</v>
      </c>
      <c r="T2576" s="4">
        <v>0</v>
      </c>
      <c r="U2576" s="3">
        <v>7.9527000000000001</v>
      </c>
      <c r="V2576" s="2">
        <f>salestable[[#This Row],[Sales]] * (1 - salestable[[#This Row],[Discount]])</f>
        <v>16.23</v>
      </c>
      <c r="W2576" s="2">
        <f>salestable[[#This Row],[Sales]] * salestable[[#This Row],[Discount]]</f>
        <v>0</v>
      </c>
      <c r="X2576">
        <f>YEAR(salestable[[#This Row],[Order Date]])</f>
        <v>2014</v>
      </c>
      <c r="Y2576" t="str">
        <f>TEXT(salestable[[#This Row],[Order Date]],"MMMM")</f>
        <v>November</v>
      </c>
      <c r="Z2576" t="str">
        <f>"Q"&amp;ROUNDUP(MONTH(salestable[[#This Row],[Order Date]])/3,0)</f>
        <v>Q4</v>
      </c>
      <c r="AA2576" t="str">
        <f>TEXT(salestable[[#This Row],[Order Date]], "ddd")</f>
        <v>Sat</v>
      </c>
    </row>
    <row r="2577" spans="1:27"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s="3">
        <v>5</v>
      </c>
      <c r="T2577" s="4">
        <v>0</v>
      </c>
      <c r="U2577" s="3">
        <v>156.751</v>
      </c>
      <c r="V2577" s="2">
        <f>salestable[[#This Row],[Sales]] * (1 - salestable[[#This Row],[Discount]])</f>
        <v>319.89999999999998</v>
      </c>
      <c r="W2577" s="2">
        <f>salestable[[#This Row],[Sales]] * salestable[[#This Row],[Discount]]</f>
        <v>0</v>
      </c>
      <c r="X2577">
        <f>YEAR(salestable[[#This Row],[Order Date]])</f>
        <v>2014</v>
      </c>
      <c r="Y2577" t="str">
        <f>TEXT(salestable[[#This Row],[Order Date]],"MMMM")</f>
        <v>November</v>
      </c>
      <c r="Z2577" t="str">
        <f>"Q"&amp;ROUNDUP(MONTH(salestable[[#This Row],[Order Date]])/3,0)</f>
        <v>Q4</v>
      </c>
      <c r="AA2577" t="str">
        <f>TEXT(salestable[[#This Row],[Order Date]], "ddd")</f>
        <v>Sat</v>
      </c>
    </row>
    <row r="2578" spans="1:27"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s="3">
        <v>2</v>
      </c>
      <c r="T2578" s="4">
        <v>0</v>
      </c>
      <c r="U2578" s="3">
        <v>5.3391999999999999</v>
      </c>
      <c r="V2578" s="2">
        <f>salestable[[#This Row],[Sales]] * (1 - salestable[[#This Row],[Discount]])</f>
        <v>11.36</v>
      </c>
      <c r="W2578" s="2">
        <f>salestable[[#This Row],[Sales]] * salestable[[#This Row],[Discount]]</f>
        <v>0</v>
      </c>
      <c r="X2578">
        <f>YEAR(salestable[[#This Row],[Order Date]])</f>
        <v>2014</v>
      </c>
      <c r="Y2578" t="str">
        <f>TEXT(salestable[[#This Row],[Order Date]],"MMMM")</f>
        <v>November</v>
      </c>
      <c r="Z2578" t="str">
        <f>"Q"&amp;ROUNDUP(MONTH(salestable[[#This Row],[Order Date]])/3,0)</f>
        <v>Q4</v>
      </c>
      <c r="AA2578" t="str">
        <f>TEXT(salestable[[#This Row],[Order Date]], "ddd")</f>
        <v>Sat</v>
      </c>
    </row>
    <row r="2579" spans="1:27"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s="3">
        <v>3</v>
      </c>
      <c r="T2579" s="4">
        <v>0</v>
      </c>
      <c r="U2579" s="3">
        <v>290.30160000000001</v>
      </c>
      <c r="V2579" s="2">
        <f>salestable[[#This Row],[Sales]] * (1 - salestable[[#This Row],[Discount]])</f>
        <v>675.12</v>
      </c>
      <c r="W2579" s="2">
        <f>salestable[[#This Row],[Sales]] * salestable[[#This Row],[Discount]]</f>
        <v>0</v>
      </c>
      <c r="X2579">
        <f>YEAR(salestable[[#This Row],[Order Date]])</f>
        <v>2014</v>
      </c>
      <c r="Y2579" t="str">
        <f>TEXT(salestable[[#This Row],[Order Date]],"MMMM")</f>
        <v>November</v>
      </c>
      <c r="Z2579" t="str">
        <f>"Q"&amp;ROUNDUP(MONTH(salestable[[#This Row],[Order Date]])/3,0)</f>
        <v>Q4</v>
      </c>
      <c r="AA2579" t="str">
        <f>TEXT(salestable[[#This Row],[Order Date]], "ddd")</f>
        <v>Sat</v>
      </c>
    </row>
    <row r="2580" spans="1:27"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s="3">
        <v>3</v>
      </c>
      <c r="T2580" s="4">
        <v>0</v>
      </c>
      <c r="U2580" s="3">
        <v>30.7818</v>
      </c>
      <c r="V2580" s="2">
        <f>salestable[[#This Row],[Sales]] * (1 - salestable[[#This Row],[Discount]])</f>
        <v>62.82</v>
      </c>
      <c r="W2580" s="2">
        <f>salestable[[#This Row],[Sales]] * salestable[[#This Row],[Discount]]</f>
        <v>0</v>
      </c>
      <c r="X2580">
        <f>YEAR(salestable[[#This Row],[Order Date]])</f>
        <v>2014</v>
      </c>
      <c r="Y2580" t="str">
        <f>TEXT(salestable[[#This Row],[Order Date]],"MMMM")</f>
        <v>January</v>
      </c>
      <c r="Z2580" t="str">
        <f>"Q"&amp;ROUNDUP(MONTH(salestable[[#This Row],[Order Date]])/3,0)</f>
        <v>Q1</v>
      </c>
      <c r="AA2580" t="str">
        <f>TEXT(salestable[[#This Row],[Order Date]], "ddd")</f>
        <v>Sun</v>
      </c>
    </row>
    <row r="2581" spans="1:27"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s="3">
        <v>8</v>
      </c>
      <c r="T2581" s="4">
        <v>0</v>
      </c>
      <c r="U2581" s="3">
        <v>0</v>
      </c>
      <c r="V2581" s="2">
        <f>salestable[[#This Row],[Sales]] * (1 - salestable[[#This Row],[Discount]])</f>
        <v>489.92</v>
      </c>
      <c r="W2581" s="2">
        <f>salestable[[#This Row],[Sales]] * salestable[[#This Row],[Discount]]</f>
        <v>0</v>
      </c>
      <c r="X2581">
        <f>YEAR(salestable[[#This Row],[Order Date]])</f>
        <v>2014</v>
      </c>
      <c r="Y2581" t="str">
        <f>TEXT(salestable[[#This Row],[Order Date]],"MMMM")</f>
        <v>January</v>
      </c>
      <c r="Z2581" t="str">
        <f>"Q"&amp;ROUNDUP(MONTH(salestable[[#This Row],[Order Date]])/3,0)</f>
        <v>Q1</v>
      </c>
      <c r="AA2581" t="str">
        <f>TEXT(salestable[[#This Row],[Order Date]], "ddd")</f>
        <v>Sun</v>
      </c>
    </row>
    <row r="2582" spans="1:27"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s="3">
        <v>3</v>
      </c>
      <c r="T2582" s="4">
        <v>0</v>
      </c>
      <c r="U2582" s="3">
        <v>9.3312000000000008</v>
      </c>
      <c r="V2582" s="2">
        <f>salestable[[#This Row],[Sales]] * (1 - salestable[[#This Row],[Discount]])</f>
        <v>19.440000000000001</v>
      </c>
      <c r="W2582" s="2">
        <f>salestable[[#This Row],[Sales]] * salestable[[#This Row],[Discount]]</f>
        <v>0</v>
      </c>
      <c r="X2582">
        <f>YEAR(salestable[[#This Row],[Order Date]])</f>
        <v>2014</v>
      </c>
      <c r="Y2582" t="str">
        <f>TEXT(salestable[[#This Row],[Order Date]],"MMMM")</f>
        <v>January</v>
      </c>
      <c r="Z2582" t="str">
        <f>"Q"&amp;ROUNDUP(MONTH(salestable[[#This Row],[Order Date]])/3,0)</f>
        <v>Q1</v>
      </c>
      <c r="AA2582" t="str">
        <f>TEXT(salestable[[#This Row],[Order Date]], "ddd")</f>
        <v>Sun</v>
      </c>
    </row>
    <row r="2583" spans="1:27"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s="3">
        <v>2</v>
      </c>
      <c r="T2583" s="4">
        <v>0</v>
      </c>
      <c r="U2583" s="3">
        <v>8.34</v>
      </c>
      <c r="V2583" s="2">
        <f>salestable[[#This Row],[Sales]] * (1 - salestable[[#This Row],[Discount]])</f>
        <v>16.68</v>
      </c>
      <c r="W2583" s="2">
        <f>salestable[[#This Row],[Sales]] * salestable[[#This Row],[Discount]]</f>
        <v>0</v>
      </c>
      <c r="X2583">
        <f>YEAR(salestable[[#This Row],[Order Date]])</f>
        <v>2014</v>
      </c>
      <c r="Y2583" t="str">
        <f>TEXT(salestable[[#This Row],[Order Date]],"MMMM")</f>
        <v>January</v>
      </c>
      <c r="Z2583" t="str">
        <f>"Q"&amp;ROUNDUP(MONTH(salestable[[#This Row],[Order Date]])/3,0)</f>
        <v>Q1</v>
      </c>
      <c r="AA2583" t="str">
        <f>TEXT(salestable[[#This Row],[Order Date]], "ddd")</f>
        <v>Sun</v>
      </c>
    </row>
    <row r="2584" spans="1:27"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s="3">
        <v>13</v>
      </c>
      <c r="T2584" s="4">
        <v>0</v>
      </c>
      <c r="U2584" s="3">
        <v>0</v>
      </c>
      <c r="V2584" s="2">
        <f>salestable[[#This Row],[Sales]] * (1 - salestable[[#This Row],[Discount]])</f>
        <v>155.35</v>
      </c>
      <c r="W2584" s="2">
        <f>salestable[[#This Row],[Sales]] * salestable[[#This Row],[Discount]]</f>
        <v>0</v>
      </c>
      <c r="X2584">
        <f>YEAR(salestable[[#This Row],[Order Date]])</f>
        <v>2014</v>
      </c>
      <c r="Y2584" t="str">
        <f>TEXT(salestable[[#This Row],[Order Date]],"MMMM")</f>
        <v>January</v>
      </c>
      <c r="Z2584" t="str">
        <f>"Q"&amp;ROUNDUP(MONTH(salestable[[#This Row],[Order Date]])/3,0)</f>
        <v>Q1</v>
      </c>
      <c r="AA2584" t="str">
        <f>TEXT(salestable[[#This Row],[Order Date]], "ddd")</f>
        <v>Sun</v>
      </c>
    </row>
    <row r="2585" spans="1:27"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s="3">
        <v>3</v>
      </c>
      <c r="T2585" s="4">
        <v>0</v>
      </c>
      <c r="U2585" s="3">
        <v>4.4711999999999996</v>
      </c>
      <c r="V2585" s="2">
        <f>salestable[[#This Row],[Sales]] * (1 - salestable[[#This Row],[Discount]])</f>
        <v>12.42</v>
      </c>
      <c r="W2585" s="2">
        <f>salestable[[#This Row],[Sales]] * salestable[[#This Row],[Discount]]</f>
        <v>0</v>
      </c>
      <c r="X2585">
        <f>YEAR(salestable[[#This Row],[Order Date]])</f>
        <v>2014</v>
      </c>
      <c r="Y2585" t="str">
        <f>TEXT(salestable[[#This Row],[Order Date]],"MMMM")</f>
        <v>January</v>
      </c>
      <c r="Z2585" t="str">
        <f>"Q"&amp;ROUNDUP(MONTH(salestable[[#This Row],[Order Date]])/3,0)</f>
        <v>Q1</v>
      </c>
      <c r="AA2585" t="str">
        <f>TEXT(salestable[[#This Row],[Order Date]], "ddd")</f>
        <v>Sun</v>
      </c>
    </row>
    <row r="2586" spans="1:27"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s="3">
        <v>2</v>
      </c>
      <c r="T2586" s="4">
        <v>0</v>
      </c>
      <c r="U2586" s="3">
        <v>52.634399999999999</v>
      </c>
      <c r="V2586" s="2">
        <f>salestable[[#This Row],[Sales]] * (1 - salestable[[#This Row],[Discount]])</f>
        <v>187.98</v>
      </c>
      <c r="W2586" s="2">
        <f>salestable[[#This Row],[Sales]] * salestable[[#This Row],[Discount]]</f>
        <v>0</v>
      </c>
      <c r="X2586">
        <f>YEAR(salestable[[#This Row],[Order Date]])</f>
        <v>2014</v>
      </c>
      <c r="Y2586" t="str">
        <f>TEXT(salestable[[#This Row],[Order Date]],"MMMM")</f>
        <v>January</v>
      </c>
      <c r="Z2586" t="str">
        <f>"Q"&amp;ROUNDUP(MONTH(salestable[[#This Row],[Order Date]])/3,0)</f>
        <v>Q1</v>
      </c>
      <c r="AA2586" t="str">
        <f>TEXT(salestable[[#This Row],[Order Date]], "ddd")</f>
        <v>Sun</v>
      </c>
    </row>
    <row r="2587" spans="1:27"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s="3">
        <v>2</v>
      </c>
      <c r="T2587" s="4">
        <v>0.2</v>
      </c>
      <c r="U2587" s="3">
        <v>2.1476000000000002</v>
      </c>
      <c r="V2587" s="2">
        <f>salestable[[#This Row],[Sales]] * (1 - salestable[[#This Row],[Discount]])</f>
        <v>5.2864000000000004</v>
      </c>
      <c r="W2587" s="2">
        <f>salestable[[#This Row],[Sales]] * salestable[[#This Row],[Discount]]</f>
        <v>1.3216000000000001</v>
      </c>
      <c r="X2587">
        <f>YEAR(salestable[[#This Row],[Order Date]])</f>
        <v>2015</v>
      </c>
      <c r="Y2587" t="str">
        <f>TEXT(salestable[[#This Row],[Order Date]],"MMMM")</f>
        <v>November</v>
      </c>
      <c r="Z2587" t="str">
        <f>"Q"&amp;ROUNDUP(MONTH(salestable[[#This Row],[Order Date]])/3,0)</f>
        <v>Q4</v>
      </c>
      <c r="AA2587" t="str">
        <f>TEXT(salestable[[#This Row],[Order Date]], "ddd")</f>
        <v>Tue</v>
      </c>
    </row>
    <row r="2588" spans="1:27"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s="3">
        <v>7</v>
      </c>
      <c r="T2588" s="4">
        <v>0</v>
      </c>
      <c r="U2588" s="3">
        <v>67.113900000000001</v>
      </c>
      <c r="V2588" s="2">
        <f>salestable[[#This Row],[Sales]] * (1 - salestable[[#This Row],[Discount]])</f>
        <v>248.57</v>
      </c>
      <c r="W2588" s="2">
        <f>salestable[[#This Row],[Sales]] * salestable[[#This Row],[Discount]]</f>
        <v>0</v>
      </c>
      <c r="X2588">
        <f>YEAR(salestable[[#This Row],[Order Date]])</f>
        <v>2017</v>
      </c>
      <c r="Y2588" t="str">
        <f>TEXT(salestable[[#This Row],[Order Date]],"MMMM")</f>
        <v>June</v>
      </c>
      <c r="Z2588" t="str">
        <f>"Q"&amp;ROUNDUP(MONTH(salestable[[#This Row],[Order Date]])/3,0)</f>
        <v>Q2</v>
      </c>
      <c r="AA2588" t="str">
        <f>TEXT(salestable[[#This Row],[Order Date]], "ddd")</f>
        <v>Fri</v>
      </c>
    </row>
    <row r="2589" spans="1:27"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s="3">
        <v>1</v>
      </c>
      <c r="T2589" s="4">
        <v>0</v>
      </c>
      <c r="U2589" s="3">
        <v>9.7812000000000001</v>
      </c>
      <c r="V2589" s="2">
        <f>salestable[[#This Row],[Sales]] * (1 - salestable[[#This Row],[Discount]])</f>
        <v>22.23</v>
      </c>
      <c r="W2589" s="2">
        <f>salestable[[#This Row],[Sales]] * salestable[[#This Row],[Discount]]</f>
        <v>0</v>
      </c>
      <c r="X2589">
        <f>YEAR(salestable[[#This Row],[Order Date]])</f>
        <v>2017</v>
      </c>
      <c r="Y2589" t="str">
        <f>TEXT(salestable[[#This Row],[Order Date]],"MMMM")</f>
        <v>June</v>
      </c>
      <c r="Z2589" t="str">
        <f>"Q"&amp;ROUNDUP(MONTH(salestable[[#This Row],[Order Date]])/3,0)</f>
        <v>Q2</v>
      </c>
      <c r="AA2589" t="str">
        <f>TEXT(salestable[[#This Row],[Order Date]], "ddd")</f>
        <v>Fri</v>
      </c>
    </row>
    <row r="2590" spans="1:27"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s="3">
        <v>1</v>
      </c>
      <c r="T2590" s="4">
        <v>0</v>
      </c>
      <c r="U2590" s="3">
        <v>1.0165999999999999</v>
      </c>
      <c r="V2590" s="2">
        <f>salestable[[#This Row],[Sales]] * (1 - salestable[[#This Row],[Discount]])</f>
        <v>5.98</v>
      </c>
      <c r="W2590" s="2">
        <f>salestable[[#This Row],[Sales]] * salestable[[#This Row],[Discount]]</f>
        <v>0</v>
      </c>
      <c r="X2590">
        <f>YEAR(salestable[[#This Row],[Order Date]])</f>
        <v>2016</v>
      </c>
      <c r="Y2590" t="str">
        <f>TEXT(salestable[[#This Row],[Order Date]],"MMMM")</f>
        <v>May</v>
      </c>
      <c r="Z2590" t="str">
        <f>"Q"&amp;ROUNDUP(MONTH(salestable[[#This Row],[Order Date]])/3,0)</f>
        <v>Q2</v>
      </c>
      <c r="AA2590" t="str">
        <f>TEXT(salestable[[#This Row],[Order Date]], "ddd")</f>
        <v>Thu</v>
      </c>
    </row>
    <row r="2591" spans="1:27"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s="3">
        <v>3</v>
      </c>
      <c r="T2591" s="4">
        <v>0.2</v>
      </c>
      <c r="U2591" s="3">
        <v>21.5397</v>
      </c>
      <c r="V2591" s="2">
        <f>salestable[[#This Row],[Sales]] * (1 - salestable[[#This Row],[Discount]])</f>
        <v>196.93440000000001</v>
      </c>
      <c r="W2591" s="2">
        <f>salestable[[#This Row],[Sales]] * salestable[[#This Row],[Discount]]</f>
        <v>49.233600000000003</v>
      </c>
      <c r="X2591">
        <f>YEAR(salestable[[#This Row],[Order Date]])</f>
        <v>2016</v>
      </c>
      <c r="Y2591" t="str">
        <f>TEXT(salestable[[#This Row],[Order Date]],"MMMM")</f>
        <v>May</v>
      </c>
      <c r="Z2591" t="str">
        <f>"Q"&amp;ROUNDUP(MONTH(salestable[[#This Row],[Order Date]])/3,0)</f>
        <v>Q2</v>
      </c>
      <c r="AA2591" t="str">
        <f>TEXT(salestable[[#This Row],[Order Date]], "ddd")</f>
        <v>Thu</v>
      </c>
    </row>
    <row r="2592" spans="1:27"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s="3">
        <v>2</v>
      </c>
      <c r="T2592" s="4">
        <v>0.6</v>
      </c>
      <c r="U2592" s="3">
        <v>-7.7747999999999999</v>
      </c>
      <c r="V2592" s="2">
        <f>salestable[[#This Row],[Sales]] * (1 - salestable[[#This Row],[Discount]])</f>
        <v>5.6543999999999999</v>
      </c>
      <c r="W2592" s="2">
        <f>salestable[[#This Row],[Sales]] * salestable[[#This Row],[Discount]]</f>
        <v>8.4815999999999985</v>
      </c>
      <c r="X2592">
        <f>YEAR(salestable[[#This Row],[Order Date]])</f>
        <v>2016</v>
      </c>
      <c r="Y2592" t="str">
        <f>TEXT(salestable[[#This Row],[Order Date]],"MMMM")</f>
        <v>September</v>
      </c>
      <c r="Z2592" t="str">
        <f>"Q"&amp;ROUNDUP(MONTH(salestable[[#This Row],[Order Date]])/3,0)</f>
        <v>Q3</v>
      </c>
      <c r="AA2592" t="str">
        <f>TEXT(salestable[[#This Row],[Order Date]], "ddd")</f>
        <v>Thu</v>
      </c>
    </row>
    <row r="2593" spans="1:27"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s="3">
        <v>3</v>
      </c>
      <c r="T2593" s="4">
        <v>0.5</v>
      </c>
      <c r="U2593" s="3">
        <v>-300.73500000000001</v>
      </c>
      <c r="V2593" s="2">
        <f>salestable[[#This Row],[Sales]] * (1 - salestable[[#This Row],[Discount]])</f>
        <v>300.73500000000001</v>
      </c>
      <c r="W2593" s="2">
        <f>salestable[[#This Row],[Sales]] * salestable[[#This Row],[Discount]]</f>
        <v>300.73500000000001</v>
      </c>
      <c r="X2593">
        <f>YEAR(salestable[[#This Row],[Order Date]])</f>
        <v>2016</v>
      </c>
      <c r="Y2593" t="str">
        <f>TEXT(salestable[[#This Row],[Order Date]],"MMMM")</f>
        <v>September</v>
      </c>
      <c r="Z2593" t="str">
        <f>"Q"&amp;ROUNDUP(MONTH(salestable[[#This Row],[Order Date]])/3,0)</f>
        <v>Q3</v>
      </c>
      <c r="AA2593" t="str">
        <f>TEXT(salestable[[#This Row],[Order Date]], "ddd")</f>
        <v>Thu</v>
      </c>
    </row>
    <row r="2594" spans="1:27"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s="3">
        <v>2</v>
      </c>
      <c r="T2594" s="4">
        <v>0</v>
      </c>
      <c r="U2594" s="3">
        <v>39.549999999999997</v>
      </c>
      <c r="V2594" s="2">
        <f>salestable[[#This Row],[Sales]] * (1 - salestable[[#This Row],[Discount]])</f>
        <v>79.099999999999994</v>
      </c>
      <c r="W2594" s="2">
        <f>salestable[[#This Row],[Sales]] * salestable[[#This Row],[Discount]]</f>
        <v>0</v>
      </c>
      <c r="X2594">
        <f>YEAR(salestable[[#This Row],[Order Date]])</f>
        <v>2017</v>
      </c>
      <c r="Y2594" t="str">
        <f>TEXT(salestable[[#This Row],[Order Date]],"MMMM")</f>
        <v>November</v>
      </c>
      <c r="Z2594" t="str">
        <f>"Q"&amp;ROUNDUP(MONTH(salestable[[#This Row],[Order Date]])/3,0)</f>
        <v>Q4</v>
      </c>
      <c r="AA2594" t="str">
        <f>TEXT(salestable[[#This Row],[Order Date]], "ddd")</f>
        <v>Fri</v>
      </c>
    </row>
    <row r="2595" spans="1:27"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s="3">
        <v>8</v>
      </c>
      <c r="T2595" s="4">
        <v>0</v>
      </c>
      <c r="U2595" s="3">
        <v>157.36320000000001</v>
      </c>
      <c r="V2595" s="2">
        <f>salestable[[#This Row],[Sales]] * (1 - salestable[[#This Row],[Discount]])</f>
        <v>327.84</v>
      </c>
      <c r="W2595" s="2">
        <f>salestable[[#This Row],[Sales]] * salestable[[#This Row],[Discount]]</f>
        <v>0</v>
      </c>
      <c r="X2595">
        <f>YEAR(salestable[[#This Row],[Order Date]])</f>
        <v>2017</v>
      </c>
      <c r="Y2595" t="str">
        <f>TEXT(salestable[[#This Row],[Order Date]],"MMMM")</f>
        <v>November</v>
      </c>
      <c r="Z2595" t="str">
        <f>"Q"&amp;ROUNDUP(MONTH(salestable[[#This Row],[Order Date]])/3,0)</f>
        <v>Q4</v>
      </c>
      <c r="AA2595" t="str">
        <f>TEXT(salestable[[#This Row],[Order Date]], "ddd")</f>
        <v>Fri</v>
      </c>
    </row>
    <row r="2596" spans="1:27"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s="3">
        <v>2</v>
      </c>
      <c r="T2596" s="4">
        <v>0</v>
      </c>
      <c r="U2596" s="3">
        <v>81.432000000000002</v>
      </c>
      <c r="V2596" s="2">
        <f>salestable[[#This Row],[Sales]] * (1 - salestable[[#This Row],[Discount]])</f>
        <v>180.96</v>
      </c>
      <c r="W2596" s="2">
        <f>salestable[[#This Row],[Sales]] * salestable[[#This Row],[Discount]]</f>
        <v>0</v>
      </c>
      <c r="X2596">
        <f>YEAR(salestable[[#This Row],[Order Date]])</f>
        <v>2017</v>
      </c>
      <c r="Y2596" t="str">
        <f>TEXT(salestable[[#This Row],[Order Date]],"MMMM")</f>
        <v>May</v>
      </c>
      <c r="Z2596" t="str">
        <f>"Q"&amp;ROUNDUP(MONTH(salestable[[#This Row],[Order Date]])/3,0)</f>
        <v>Q2</v>
      </c>
      <c r="AA2596" t="str">
        <f>TEXT(salestable[[#This Row],[Order Date]], "ddd")</f>
        <v>Sat</v>
      </c>
    </row>
    <row r="2597" spans="1:27"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s="3">
        <v>3</v>
      </c>
      <c r="T2597" s="4">
        <v>0</v>
      </c>
      <c r="U2597" s="3">
        <v>411.73649999999998</v>
      </c>
      <c r="V2597" s="2">
        <f>salestable[[#This Row],[Sales]] * (1 - salestable[[#This Row],[Discount]])</f>
        <v>914.97</v>
      </c>
      <c r="W2597" s="2">
        <f>salestable[[#This Row],[Sales]] * salestable[[#This Row],[Discount]]</f>
        <v>0</v>
      </c>
      <c r="X2597">
        <f>YEAR(salestable[[#This Row],[Order Date]])</f>
        <v>2017</v>
      </c>
      <c r="Y2597" t="str">
        <f>TEXT(salestable[[#This Row],[Order Date]],"MMMM")</f>
        <v>May</v>
      </c>
      <c r="Z2597" t="str">
        <f>"Q"&amp;ROUNDUP(MONTH(salestable[[#This Row],[Order Date]])/3,0)</f>
        <v>Q2</v>
      </c>
      <c r="AA2597" t="str">
        <f>TEXT(salestable[[#This Row],[Order Date]], "ddd")</f>
        <v>Sat</v>
      </c>
    </row>
    <row r="2598" spans="1:27"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s="3">
        <v>3</v>
      </c>
      <c r="T2598" s="4">
        <v>0</v>
      </c>
      <c r="U2598" s="3">
        <v>158.75190000000001</v>
      </c>
      <c r="V2598" s="2">
        <f>salestable[[#This Row],[Sales]] * (1 - salestable[[#This Row],[Discount]])</f>
        <v>587.97</v>
      </c>
      <c r="W2598" s="2">
        <f>salestable[[#This Row],[Sales]] * salestable[[#This Row],[Discount]]</f>
        <v>0</v>
      </c>
      <c r="X2598">
        <f>YEAR(salestable[[#This Row],[Order Date]])</f>
        <v>2017</v>
      </c>
      <c r="Y2598" t="str">
        <f>TEXT(salestable[[#This Row],[Order Date]],"MMMM")</f>
        <v>May</v>
      </c>
      <c r="Z2598" t="str">
        <f>"Q"&amp;ROUNDUP(MONTH(salestable[[#This Row],[Order Date]])/3,0)</f>
        <v>Q2</v>
      </c>
      <c r="AA2598" t="str">
        <f>TEXT(salestable[[#This Row],[Order Date]], "ddd")</f>
        <v>Sat</v>
      </c>
    </row>
    <row r="2599" spans="1:27"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s="3">
        <v>2</v>
      </c>
      <c r="T2599" s="4">
        <v>0</v>
      </c>
      <c r="U2599" s="3">
        <v>95.461200000000005</v>
      </c>
      <c r="V2599" s="2">
        <f>salestable[[#This Row],[Sales]] * (1 - salestable[[#This Row],[Discount]])</f>
        <v>530.34</v>
      </c>
      <c r="W2599" s="2">
        <f>salestable[[#This Row],[Sales]] * salestable[[#This Row],[Discount]]</f>
        <v>0</v>
      </c>
      <c r="X2599">
        <f>YEAR(salestable[[#This Row],[Order Date]])</f>
        <v>2017</v>
      </c>
      <c r="Y2599" t="str">
        <f>TEXT(salestable[[#This Row],[Order Date]],"MMMM")</f>
        <v>May</v>
      </c>
      <c r="Z2599" t="str">
        <f>"Q"&amp;ROUNDUP(MONTH(salestable[[#This Row],[Order Date]])/3,0)</f>
        <v>Q2</v>
      </c>
      <c r="AA2599" t="str">
        <f>TEXT(salestable[[#This Row],[Order Date]], "ddd")</f>
        <v>Sat</v>
      </c>
    </row>
    <row r="2600" spans="1:27"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s="3">
        <v>3</v>
      </c>
      <c r="T2600" s="4">
        <v>0</v>
      </c>
      <c r="U2600" s="3">
        <v>7.3205999999999998</v>
      </c>
      <c r="V2600" s="2">
        <f>salestable[[#This Row],[Sales]] * (1 - salestable[[#This Row],[Discount]])</f>
        <v>14.94</v>
      </c>
      <c r="W2600" s="2">
        <f>salestable[[#This Row],[Sales]] * salestable[[#This Row],[Discount]]</f>
        <v>0</v>
      </c>
      <c r="X2600">
        <f>YEAR(salestable[[#This Row],[Order Date]])</f>
        <v>2017</v>
      </c>
      <c r="Y2600" t="str">
        <f>TEXT(salestable[[#This Row],[Order Date]],"MMMM")</f>
        <v>May</v>
      </c>
      <c r="Z2600" t="str">
        <f>"Q"&amp;ROUNDUP(MONTH(salestable[[#This Row],[Order Date]])/3,0)</f>
        <v>Q2</v>
      </c>
      <c r="AA2600" t="str">
        <f>TEXT(salestable[[#This Row],[Order Date]], "ddd")</f>
        <v>Sat</v>
      </c>
    </row>
    <row r="2601" spans="1:27"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s="3">
        <v>2</v>
      </c>
      <c r="T2601" s="4">
        <v>0</v>
      </c>
      <c r="U2601" s="3">
        <v>35.3626</v>
      </c>
      <c r="V2601" s="2">
        <f>salestable[[#This Row],[Sales]] * (1 - salestable[[#This Row],[Discount]])</f>
        <v>121.94</v>
      </c>
      <c r="W2601" s="2">
        <f>salestable[[#This Row],[Sales]] * salestable[[#This Row],[Discount]]</f>
        <v>0</v>
      </c>
      <c r="X2601">
        <f>YEAR(salestable[[#This Row],[Order Date]])</f>
        <v>2017</v>
      </c>
      <c r="Y2601" t="str">
        <f>TEXT(salestable[[#This Row],[Order Date]],"MMMM")</f>
        <v>April</v>
      </c>
      <c r="Z2601" t="str">
        <f>"Q"&amp;ROUNDUP(MONTH(salestable[[#This Row],[Order Date]])/3,0)</f>
        <v>Q2</v>
      </c>
      <c r="AA2601" t="str">
        <f>TEXT(salestable[[#This Row],[Order Date]], "ddd")</f>
        <v>Sun</v>
      </c>
    </row>
    <row r="2602" spans="1:27"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s="3">
        <v>7</v>
      </c>
      <c r="T2602" s="4">
        <v>0</v>
      </c>
      <c r="U2602" s="3">
        <v>36.813000000000002</v>
      </c>
      <c r="V2602" s="2">
        <f>salestable[[#This Row],[Sales]] * (1 - salestable[[#This Row],[Discount]])</f>
        <v>122.71</v>
      </c>
      <c r="W2602" s="2">
        <f>salestable[[#This Row],[Sales]] * salestable[[#This Row],[Discount]]</f>
        <v>0</v>
      </c>
      <c r="X2602">
        <f>YEAR(salestable[[#This Row],[Order Date]])</f>
        <v>2017</v>
      </c>
      <c r="Y2602" t="str">
        <f>TEXT(salestable[[#This Row],[Order Date]],"MMMM")</f>
        <v>April</v>
      </c>
      <c r="Z2602" t="str">
        <f>"Q"&amp;ROUNDUP(MONTH(salestable[[#This Row],[Order Date]])/3,0)</f>
        <v>Q2</v>
      </c>
      <c r="AA2602" t="str">
        <f>TEXT(salestable[[#This Row],[Order Date]], "ddd")</f>
        <v>Sun</v>
      </c>
    </row>
    <row r="2603" spans="1:27"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s="3">
        <v>3</v>
      </c>
      <c r="T2603" s="4">
        <v>0</v>
      </c>
      <c r="U2603" s="3">
        <v>7.0217999999999998</v>
      </c>
      <c r="V2603" s="2">
        <f>salestable[[#This Row],[Sales]] * (1 - salestable[[#This Row],[Discount]])</f>
        <v>14.94</v>
      </c>
      <c r="W2603" s="2">
        <f>salestable[[#This Row],[Sales]] * salestable[[#This Row],[Discount]]</f>
        <v>0</v>
      </c>
      <c r="X2603">
        <f>YEAR(salestable[[#This Row],[Order Date]])</f>
        <v>2016</v>
      </c>
      <c r="Y2603" t="str">
        <f>TEXT(salestable[[#This Row],[Order Date]],"MMMM")</f>
        <v>June</v>
      </c>
      <c r="Z2603" t="str">
        <f>"Q"&amp;ROUNDUP(MONTH(salestable[[#This Row],[Order Date]])/3,0)</f>
        <v>Q2</v>
      </c>
      <c r="AA2603" t="str">
        <f>TEXT(salestable[[#This Row],[Order Date]], "ddd")</f>
        <v>Sat</v>
      </c>
    </row>
    <row r="2604" spans="1:27"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s="3">
        <v>3</v>
      </c>
      <c r="T2604" s="4">
        <v>0</v>
      </c>
      <c r="U2604" s="3">
        <v>364.45949999999999</v>
      </c>
      <c r="V2604" s="2">
        <f>salestable[[#This Row],[Sales]] * (1 - salestable[[#This Row],[Discount]])</f>
        <v>1349.85</v>
      </c>
      <c r="W2604" s="2">
        <f>salestable[[#This Row],[Sales]] * salestable[[#This Row],[Discount]]</f>
        <v>0</v>
      </c>
      <c r="X2604">
        <f>YEAR(salestable[[#This Row],[Order Date]])</f>
        <v>2016</v>
      </c>
      <c r="Y2604" t="str">
        <f>TEXT(salestable[[#This Row],[Order Date]],"MMMM")</f>
        <v>June</v>
      </c>
      <c r="Z2604" t="str">
        <f>"Q"&amp;ROUNDUP(MONTH(salestable[[#This Row],[Order Date]])/3,0)</f>
        <v>Q2</v>
      </c>
      <c r="AA2604" t="str">
        <f>TEXT(salestable[[#This Row],[Order Date]], "ddd")</f>
        <v>Sat</v>
      </c>
    </row>
    <row r="2605" spans="1:27"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s="3">
        <v>1</v>
      </c>
      <c r="T2605" s="4">
        <v>0.2</v>
      </c>
      <c r="U2605" s="3">
        <v>5.1294000000000004</v>
      </c>
      <c r="V2605" s="2">
        <f>salestable[[#This Row],[Sales]] * (1 - salestable[[#This Row],[Discount]])</f>
        <v>109.4272</v>
      </c>
      <c r="W2605" s="2">
        <f>salestable[[#This Row],[Sales]] * salestable[[#This Row],[Discount]]</f>
        <v>27.3568</v>
      </c>
      <c r="X2605">
        <f>YEAR(salestable[[#This Row],[Order Date]])</f>
        <v>2016</v>
      </c>
      <c r="Y2605" t="str">
        <f>TEXT(salestable[[#This Row],[Order Date]],"MMMM")</f>
        <v>June</v>
      </c>
      <c r="Z2605" t="str">
        <f>"Q"&amp;ROUNDUP(MONTH(salestable[[#This Row],[Order Date]])/3,0)</f>
        <v>Q2</v>
      </c>
      <c r="AA2605" t="str">
        <f>TEXT(salestable[[#This Row],[Order Date]], "ddd")</f>
        <v>Sat</v>
      </c>
    </row>
    <row r="2606" spans="1:27"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s="3">
        <v>4</v>
      </c>
      <c r="T2606" s="4">
        <v>0</v>
      </c>
      <c r="U2606" s="3">
        <v>20.780799999999999</v>
      </c>
      <c r="V2606" s="2">
        <f>salestable[[#This Row],[Sales]] * (1 - salestable[[#This Row],[Discount]])</f>
        <v>61.12</v>
      </c>
      <c r="W2606" s="2">
        <f>salestable[[#This Row],[Sales]] * salestable[[#This Row],[Discount]]</f>
        <v>0</v>
      </c>
      <c r="X2606">
        <f>YEAR(salestable[[#This Row],[Order Date]])</f>
        <v>2016</v>
      </c>
      <c r="Y2606" t="str">
        <f>TEXT(salestable[[#This Row],[Order Date]],"MMMM")</f>
        <v>June</v>
      </c>
      <c r="Z2606" t="str">
        <f>"Q"&amp;ROUNDUP(MONTH(salestable[[#This Row],[Order Date]])/3,0)</f>
        <v>Q2</v>
      </c>
      <c r="AA2606" t="str">
        <f>TEXT(salestable[[#This Row],[Order Date]], "ddd")</f>
        <v>Sat</v>
      </c>
    </row>
    <row r="2607" spans="1:27"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s="3">
        <v>1</v>
      </c>
      <c r="T2607" s="4">
        <v>0.7</v>
      </c>
      <c r="U2607" s="3">
        <v>-0.85580000000000001</v>
      </c>
      <c r="V2607" s="2">
        <f>salestable[[#This Row],[Sales]] * (1 - salestable[[#This Row],[Discount]])</f>
        <v>0.35010000000000008</v>
      </c>
      <c r="W2607" s="2">
        <f>salestable[[#This Row],[Sales]] * salestable[[#This Row],[Discount]]</f>
        <v>0.81689999999999996</v>
      </c>
      <c r="X2607">
        <f>YEAR(salestable[[#This Row],[Order Date]])</f>
        <v>2014</v>
      </c>
      <c r="Y2607" t="str">
        <f>TEXT(salestable[[#This Row],[Order Date]],"MMMM")</f>
        <v>December</v>
      </c>
      <c r="Z2607" t="str">
        <f>"Q"&amp;ROUNDUP(MONTH(salestable[[#This Row],[Order Date]])/3,0)</f>
        <v>Q4</v>
      </c>
      <c r="AA2607" t="str">
        <f>TEXT(salestable[[#This Row],[Order Date]], "ddd")</f>
        <v>Tue</v>
      </c>
    </row>
    <row r="2608" spans="1:27"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s="3">
        <v>1</v>
      </c>
      <c r="T2608" s="4">
        <v>0</v>
      </c>
      <c r="U2608" s="3">
        <v>4.9271000000000003</v>
      </c>
      <c r="V2608" s="2">
        <f>salestable[[#This Row],[Sales]] * (1 - salestable[[#This Row],[Discount]])</f>
        <v>16.989999999999998</v>
      </c>
      <c r="W2608" s="2">
        <f>salestable[[#This Row],[Sales]] * salestable[[#This Row],[Discount]]</f>
        <v>0</v>
      </c>
      <c r="X2608">
        <f>YEAR(salestable[[#This Row],[Order Date]])</f>
        <v>2016</v>
      </c>
      <c r="Y2608" t="str">
        <f>TEXT(salestable[[#This Row],[Order Date]],"MMMM")</f>
        <v>March</v>
      </c>
      <c r="Z2608" t="str">
        <f>"Q"&amp;ROUNDUP(MONTH(salestable[[#This Row],[Order Date]])/3,0)</f>
        <v>Q1</v>
      </c>
      <c r="AA2608" t="str">
        <f>TEXT(salestable[[#This Row],[Order Date]], "ddd")</f>
        <v>Fri</v>
      </c>
    </row>
    <row r="2609" spans="1:27"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s="3">
        <v>3</v>
      </c>
      <c r="T2609" s="4">
        <v>0.2</v>
      </c>
      <c r="U2609" s="3">
        <v>0</v>
      </c>
      <c r="V2609" s="2">
        <f>salestable[[#This Row],[Sales]] * (1 - salestable[[#This Row],[Discount]])</f>
        <v>19.7376</v>
      </c>
      <c r="W2609" s="2">
        <f>salestable[[#This Row],[Sales]] * salestable[[#This Row],[Discount]]</f>
        <v>4.9344000000000001</v>
      </c>
      <c r="X2609">
        <f>YEAR(salestable[[#This Row],[Order Date]])</f>
        <v>2014</v>
      </c>
      <c r="Y2609" t="str">
        <f>TEXT(salestable[[#This Row],[Order Date]],"MMMM")</f>
        <v>November</v>
      </c>
      <c r="Z2609" t="str">
        <f>"Q"&amp;ROUNDUP(MONTH(salestable[[#This Row],[Order Date]])/3,0)</f>
        <v>Q4</v>
      </c>
      <c r="AA2609" t="str">
        <f>TEXT(salestable[[#This Row],[Order Date]], "ddd")</f>
        <v>Tue</v>
      </c>
    </row>
    <row r="2610" spans="1:27"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s="3">
        <v>1</v>
      </c>
      <c r="T2610" s="4">
        <v>0.2</v>
      </c>
      <c r="U2610" s="3">
        <v>0.88200000000000001</v>
      </c>
      <c r="V2610" s="2">
        <f>salestable[[#This Row],[Sales]] * (1 - salestable[[#This Row],[Discount]])</f>
        <v>2.016</v>
      </c>
      <c r="W2610" s="2">
        <f>salestable[[#This Row],[Sales]] * salestable[[#This Row],[Discount]]</f>
        <v>0.504</v>
      </c>
      <c r="X2610">
        <f>YEAR(salestable[[#This Row],[Order Date]])</f>
        <v>2014</v>
      </c>
      <c r="Y2610" t="str">
        <f>TEXT(salestable[[#This Row],[Order Date]],"MMMM")</f>
        <v>November</v>
      </c>
      <c r="Z2610" t="str">
        <f>"Q"&amp;ROUNDUP(MONTH(salestable[[#This Row],[Order Date]])/3,0)</f>
        <v>Q4</v>
      </c>
      <c r="AA2610" t="str">
        <f>TEXT(salestable[[#This Row],[Order Date]], "ddd")</f>
        <v>Tue</v>
      </c>
    </row>
    <row r="2611" spans="1:27"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s="3">
        <v>5</v>
      </c>
      <c r="T2611" s="4">
        <v>0.3</v>
      </c>
      <c r="U2611" s="3">
        <v>-121.87350000000001</v>
      </c>
      <c r="V2611" s="2">
        <f>salestable[[#This Row],[Sales]] * (1 - salestable[[#This Row],[Discount]])</f>
        <v>853.11449999999991</v>
      </c>
      <c r="W2611" s="2">
        <f>salestable[[#This Row],[Sales]] * salestable[[#This Row],[Discount]]</f>
        <v>365.62049999999994</v>
      </c>
      <c r="X2611">
        <f>YEAR(salestable[[#This Row],[Order Date]])</f>
        <v>2014</v>
      </c>
      <c r="Y2611" t="str">
        <f>TEXT(salestable[[#This Row],[Order Date]],"MMMM")</f>
        <v>November</v>
      </c>
      <c r="Z2611" t="str">
        <f>"Q"&amp;ROUNDUP(MONTH(salestable[[#This Row],[Order Date]])/3,0)</f>
        <v>Q4</v>
      </c>
      <c r="AA2611" t="str">
        <f>TEXT(salestable[[#This Row],[Order Date]], "ddd")</f>
        <v>Tue</v>
      </c>
    </row>
    <row r="2612" spans="1:27"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s="3">
        <v>2</v>
      </c>
      <c r="T2612" s="4">
        <v>0.2</v>
      </c>
      <c r="U2612" s="3">
        <v>1.9925999999999999</v>
      </c>
      <c r="V2612" s="2">
        <f>salestable[[#This Row],[Sales]] * (1 - salestable[[#This Row],[Discount]])</f>
        <v>4.7232000000000003</v>
      </c>
      <c r="W2612" s="2">
        <f>salestable[[#This Row],[Sales]] * salestable[[#This Row],[Discount]]</f>
        <v>1.1808000000000001</v>
      </c>
      <c r="X2612">
        <f>YEAR(salestable[[#This Row],[Order Date]])</f>
        <v>2014</v>
      </c>
      <c r="Y2612" t="str">
        <f>TEXT(salestable[[#This Row],[Order Date]],"MMMM")</f>
        <v>November</v>
      </c>
      <c r="Z2612" t="str">
        <f>"Q"&amp;ROUNDUP(MONTH(salestable[[#This Row],[Order Date]])/3,0)</f>
        <v>Q4</v>
      </c>
      <c r="AA2612" t="str">
        <f>TEXT(salestable[[#This Row],[Order Date]], "ddd")</f>
        <v>Tue</v>
      </c>
    </row>
    <row r="2613" spans="1:27"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s="3">
        <v>3</v>
      </c>
      <c r="T2613" s="4">
        <v>0.2</v>
      </c>
      <c r="U2613" s="3">
        <v>5.1012000000000004</v>
      </c>
      <c r="V2613" s="2">
        <f>salestable[[#This Row],[Sales]] * (1 - salestable[[#This Row],[Discount]])</f>
        <v>12.556800000000001</v>
      </c>
      <c r="W2613" s="2">
        <f>salestable[[#This Row],[Sales]] * salestable[[#This Row],[Discount]]</f>
        <v>3.1392000000000002</v>
      </c>
      <c r="X2613">
        <f>YEAR(salestable[[#This Row],[Order Date]])</f>
        <v>2014</v>
      </c>
      <c r="Y2613" t="str">
        <f>TEXT(salestable[[#This Row],[Order Date]],"MMMM")</f>
        <v>November</v>
      </c>
      <c r="Z2613" t="str">
        <f>"Q"&amp;ROUNDUP(MONTH(salestable[[#This Row],[Order Date]])/3,0)</f>
        <v>Q4</v>
      </c>
      <c r="AA2613" t="str">
        <f>TEXT(salestable[[#This Row],[Order Date]], "ddd")</f>
        <v>Tue</v>
      </c>
    </row>
    <row r="2614" spans="1:27"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s="3">
        <v>3</v>
      </c>
      <c r="T2614" s="4">
        <v>0.6</v>
      </c>
      <c r="U2614" s="3">
        <v>-3.9624000000000001</v>
      </c>
      <c r="V2614" s="2">
        <f>salestable[[#This Row],[Sales]] * (1 - salestable[[#This Row],[Discount]])</f>
        <v>2.4384000000000001</v>
      </c>
      <c r="W2614" s="2">
        <f>salestable[[#This Row],[Sales]] * salestable[[#This Row],[Discount]]</f>
        <v>3.6576</v>
      </c>
      <c r="X2614">
        <f>YEAR(salestable[[#This Row],[Order Date]])</f>
        <v>2014</v>
      </c>
      <c r="Y2614" t="str">
        <f>TEXT(salestable[[#This Row],[Order Date]],"MMMM")</f>
        <v>November</v>
      </c>
      <c r="Z2614" t="str">
        <f>"Q"&amp;ROUNDUP(MONTH(salestable[[#This Row],[Order Date]])/3,0)</f>
        <v>Q4</v>
      </c>
      <c r="AA2614" t="str">
        <f>TEXT(salestable[[#This Row],[Order Date]], "ddd")</f>
        <v>Tue</v>
      </c>
    </row>
    <row r="2615" spans="1:27"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s="3">
        <v>2</v>
      </c>
      <c r="T2615" s="4">
        <v>0.2</v>
      </c>
      <c r="U2615" s="3">
        <v>2.5979999999999999</v>
      </c>
      <c r="V2615" s="2">
        <f>salestable[[#This Row],[Sales]] * (1 - salestable[[#This Row],[Discount]])</f>
        <v>33.254399999999997</v>
      </c>
      <c r="W2615" s="2">
        <f>salestable[[#This Row],[Sales]] * salestable[[#This Row],[Discount]]</f>
        <v>8.3135999999999992</v>
      </c>
      <c r="X2615">
        <f>YEAR(salestable[[#This Row],[Order Date]])</f>
        <v>2016</v>
      </c>
      <c r="Y2615" t="str">
        <f>TEXT(salestable[[#This Row],[Order Date]],"MMMM")</f>
        <v>April</v>
      </c>
      <c r="Z2615" t="str">
        <f>"Q"&amp;ROUNDUP(MONTH(salestable[[#This Row],[Order Date]])/3,0)</f>
        <v>Q2</v>
      </c>
      <c r="AA2615" t="str">
        <f>TEXT(salestable[[#This Row],[Order Date]], "ddd")</f>
        <v>Thu</v>
      </c>
    </row>
    <row r="2616" spans="1:27"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s="3">
        <v>3</v>
      </c>
      <c r="T2616" s="4">
        <v>0.2</v>
      </c>
      <c r="U2616" s="3">
        <v>23.027999999999999</v>
      </c>
      <c r="V2616" s="2">
        <f>salestable[[#This Row],[Sales]] * (1 - salestable[[#This Row],[Discount]])</f>
        <v>184.22400000000002</v>
      </c>
      <c r="W2616" s="2">
        <f>salestable[[#This Row],[Sales]] * salestable[[#This Row],[Discount]]</f>
        <v>46.056000000000004</v>
      </c>
      <c r="X2616">
        <f>YEAR(salestable[[#This Row],[Order Date]])</f>
        <v>2014</v>
      </c>
      <c r="Y2616" t="str">
        <f>TEXT(salestable[[#This Row],[Order Date]],"MMMM")</f>
        <v>April</v>
      </c>
      <c r="Z2616" t="str">
        <f>"Q"&amp;ROUNDUP(MONTH(salestable[[#This Row],[Order Date]])/3,0)</f>
        <v>Q2</v>
      </c>
      <c r="AA2616" t="str">
        <f>TEXT(salestable[[#This Row],[Order Date]], "ddd")</f>
        <v>Sat</v>
      </c>
    </row>
    <row r="2617" spans="1:27"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s="3">
        <v>6</v>
      </c>
      <c r="T2617" s="4">
        <v>0.2</v>
      </c>
      <c r="U2617" s="3">
        <v>5.7149999999999999</v>
      </c>
      <c r="V2617" s="2">
        <f>salestable[[#This Row],[Sales]] * (1 - salestable[[#This Row],[Discount]])</f>
        <v>14.630400000000002</v>
      </c>
      <c r="W2617" s="2">
        <f>salestable[[#This Row],[Sales]] * salestable[[#This Row],[Discount]]</f>
        <v>3.6576000000000004</v>
      </c>
      <c r="X2617">
        <f>YEAR(salestable[[#This Row],[Order Date]])</f>
        <v>2014</v>
      </c>
      <c r="Y2617" t="str">
        <f>TEXT(salestable[[#This Row],[Order Date]],"MMMM")</f>
        <v>April</v>
      </c>
      <c r="Z2617" t="str">
        <f>"Q"&amp;ROUNDUP(MONTH(salestable[[#This Row],[Order Date]])/3,0)</f>
        <v>Q2</v>
      </c>
      <c r="AA2617" t="str">
        <f>TEXT(salestable[[#This Row],[Order Date]], "ddd")</f>
        <v>Sat</v>
      </c>
    </row>
    <row r="2618" spans="1:27"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s="3">
        <v>2</v>
      </c>
      <c r="T2618" s="4">
        <v>0</v>
      </c>
      <c r="U2618" s="3">
        <v>2.7166000000000001</v>
      </c>
      <c r="V2618" s="2">
        <f>salestable[[#This Row],[Sales]] * (1 - salestable[[#This Row],[Discount]])</f>
        <v>5.78</v>
      </c>
      <c r="W2618" s="2">
        <f>salestable[[#This Row],[Sales]] * salestable[[#This Row],[Discount]]</f>
        <v>0</v>
      </c>
      <c r="X2618">
        <f>YEAR(salestable[[#This Row],[Order Date]])</f>
        <v>2017</v>
      </c>
      <c r="Y2618" t="str">
        <f>TEXT(salestable[[#This Row],[Order Date]],"MMMM")</f>
        <v>April</v>
      </c>
      <c r="Z2618" t="str">
        <f>"Q"&amp;ROUNDUP(MONTH(salestable[[#This Row],[Order Date]])/3,0)</f>
        <v>Q2</v>
      </c>
      <c r="AA2618" t="str">
        <f>TEXT(salestable[[#This Row],[Order Date]], "ddd")</f>
        <v>Sat</v>
      </c>
    </row>
    <row r="2619" spans="1:27"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s="3">
        <v>13</v>
      </c>
      <c r="T2619" s="4">
        <v>0.2</v>
      </c>
      <c r="U2619" s="3">
        <v>38.024999999999999</v>
      </c>
      <c r="V2619" s="2">
        <f>salestable[[#This Row],[Sales]] * (1 - salestable[[#This Row],[Discount]])</f>
        <v>97.344000000000008</v>
      </c>
      <c r="W2619" s="2">
        <f>salestable[[#This Row],[Sales]] * salestable[[#This Row],[Discount]]</f>
        <v>24.336000000000002</v>
      </c>
      <c r="X2619">
        <f>YEAR(salestable[[#This Row],[Order Date]])</f>
        <v>2017</v>
      </c>
      <c r="Y2619" t="str">
        <f>TEXT(salestable[[#This Row],[Order Date]],"MMMM")</f>
        <v>April</v>
      </c>
      <c r="Z2619" t="str">
        <f>"Q"&amp;ROUNDUP(MONTH(salestable[[#This Row],[Order Date]])/3,0)</f>
        <v>Q2</v>
      </c>
      <c r="AA2619" t="str">
        <f>TEXT(salestable[[#This Row],[Order Date]], "ddd")</f>
        <v>Sat</v>
      </c>
    </row>
    <row r="2620" spans="1:27"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s="3">
        <v>3</v>
      </c>
      <c r="T2620" s="4">
        <v>0</v>
      </c>
      <c r="U2620" s="3">
        <v>1.0842000000000001</v>
      </c>
      <c r="V2620" s="2">
        <f>salestable[[#This Row],[Sales]] * (1 - salestable[[#This Row],[Discount]])</f>
        <v>4.17</v>
      </c>
      <c r="W2620" s="2">
        <f>salestable[[#This Row],[Sales]] * salestable[[#This Row],[Discount]]</f>
        <v>0</v>
      </c>
      <c r="X2620">
        <f>YEAR(salestable[[#This Row],[Order Date]])</f>
        <v>2017</v>
      </c>
      <c r="Y2620" t="str">
        <f>TEXT(salestable[[#This Row],[Order Date]],"MMMM")</f>
        <v>December</v>
      </c>
      <c r="Z2620" t="str">
        <f>"Q"&amp;ROUNDUP(MONTH(salestable[[#This Row],[Order Date]])/3,0)</f>
        <v>Q4</v>
      </c>
      <c r="AA2620" t="str">
        <f>TEXT(salestable[[#This Row],[Order Date]], "ddd")</f>
        <v>Fri</v>
      </c>
    </row>
    <row r="2621" spans="1:27"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s="3">
        <v>4</v>
      </c>
      <c r="T2621" s="4">
        <v>0.2</v>
      </c>
      <c r="U2621" s="3">
        <v>6.7039999999999997</v>
      </c>
      <c r="V2621" s="2">
        <f>salestable[[#This Row],[Sales]] * (1 - salestable[[#This Row],[Discount]])</f>
        <v>53.632000000000005</v>
      </c>
      <c r="W2621" s="2">
        <f>salestable[[#This Row],[Sales]] * salestable[[#This Row],[Discount]]</f>
        <v>13.408000000000001</v>
      </c>
      <c r="X2621">
        <f>YEAR(salestable[[#This Row],[Order Date]])</f>
        <v>2017</v>
      </c>
      <c r="Y2621" t="str">
        <f>TEXT(salestable[[#This Row],[Order Date]],"MMMM")</f>
        <v>December</v>
      </c>
      <c r="Z2621" t="str">
        <f>"Q"&amp;ROUNDUP(MONTH(salestable[[#This Row],[Order Date]])/3,0)</f>
        <v>Q4</v>
      </c>
      <c r="AA2621" t="str">
        <f>TEXT(salestable[[#This Row],[Order Date]], "ddd")</f>
        <v>Fri</v>
      </c>
    </row>
    <row r="2622" spans="1:27"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s="3">
        <v>3</v>
      </c>
      <c r="T2622" s="4">
        <v>0</v>
      </c>
      <c r="U2622" s="3">
        <v>10.4496</v>
      </c>
      <c r="V2622" s="2">
        <f>salestable[[#This Row],[Sales]] * (1 - salestable[[#This Row],[Discount]])</f>
        <v>37.32</v>
      </c>
      <c r="W2622" s="2">
        <f>salestable[[#This Row],[Sales]] * salestable[[#This Row],[Discount]]</f>
        <v>0</v>
      </c>
      <c r="X2622">
        <f>YEAR(salestable[[#This Row],[Order Date]])</f>
        <v>2017</v>
      </c>
      <c r="Y2622" t="str">
        <f>TEXT(salestable[[#This Row],[Order Date]],"MMMM")</f>
        <v>December</v>
      </c>
      <c r="Z2622" t="str">
        <f>"Q"&amp;ROUNDUP(MONTH(salestable[[#This Row],[Order Date]])/3,0)</f>
        <v>Q4</v>
      </c>
      <c r="AA2622" t="str">
        <f>TEXT(salestable[[#This Row],[Order Date]], "ddd")</f>
        <v>Fri</v>
      </c>
    </row>
    <row r="2623" spans="1:27"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s="3">
        <v>5</v>
      </c>
      <c r="T2623" s="4">
        <v>0</v>
      </c>
      <c r="U2623" s="3">
        <v>8.6715</v>
      </c>
      <c r="V2623" s="2">
        <f>salestable[[#This Row],[Sales]] * (1 - salestable[[#This Row],[Discount]])</f>
        <v>18.45</v>
      </c>
      <c r="W2623" s="2">
        <f>salestable[[#This Row],[Sales]] * salestable[[#This Row],[Discount]]</f>
        <v>0</v>
      </c>
      <c r="X2623">
        <f>YEAR(salestable[[#This Row],[Order Date]])</f>
        <v>2017</v>
      </c>
      <c r="Y2623" t="str">
        <f>TEXT(salestable[[#This Row],[Order Date]],"MMMM")</f>
        <v>December</v>
      </c>
      <c r="Z2623" t="str">
        <f>"Q"&amp;ROUNDUP(MONTH(salestable[[#This Row],[Order Date]])/3,0)</f>
        <v>Q4</v>
      </c>
      <c r="AA2623" t="str">
        <f>TEXT(salestable[[#This Row],[Order Date]], "ddd")</f>
        <v>Fri</v>
      </c>
    </row>
    <row r="2624" spans="1:27"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s="3">
        <v>4</v>
      </c>
      <c r="T2624" s="4">
        <v>0</v>
      </c>
      <c r="U2624" s="3">
        <v>12.441599999999999</v>
      </c>
      <c r="V2624" s="2">
        <f>salestable[[#This Row],[Sales]] * (1 - salestable[[#This Row],[Discount]])</f>
        <v>25.92</v>
      </c>
      <c r="W2624" s="2">
        <f>salestable[[#This Row],[Sales]] * salestable[[#This Row],[Discount]]</f>
        <v>0</v>
      </c>
      <c r="X2624">
        <f>YEAR(salestable[[#This Row],[Order Date]])</f>
        <v>2014</v>
      </c>
      <c r="Y2624" t="str">
        <f>TEXT(salestable[[#This Row],[Order Date]],"MMMM")</f>
        <v>December</v>
      </c>
      <c r="Z2624" t="str">
        <f>"Q"&amp;ROUNDUP(MONTH(salestable[[#This Row],[Order Date]])/3,0)</f>
        <v>Q4</v>
      </c>
      <c r="AA2624" t="str">
        <f>TEXT(salestable[[#This Row],[Order Date]], "ddd")</f>
        <v>Wed</v>
      </c>
    </row>
    <row r="2625" spans="1:27"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s="3">
        <v>4</v>
      </c>
      <c r="T2625" s="4">
        <v>0.2</v>
      </c>
      <c r="U2625" s="3">
        <v>3919.9888000000001</v>
      </c>
      <c r="V2625" s="2">
        <f>salestable[[#This Row],[Sales]] * (1 - salestable[[#This Row],[Discount]])</f>
        <v>8959.974400000001</v>
      </c>
      <c r="W2625" s="2">
        <f>salestable[[#This Row],[Sales]] * salestable[[#This Row],[Discount]]</f>
        <v>2239.9936000000002</v>
      </c>
      <c r="X2625">
        <f>YEAR(salestable[[#This Row],[Order Date]])</f>
        <v>2017</v>
      </c>
      <c r="Y2625" t="str">
        <f>TEXT(salestable[[#This Row],[Order Date]],"MMMM")</f>
        <v>October</v>
      </c>
      <c r="Z2625" t="str">
        <f>"Q"&amp;ROUNDUP(MONTH(salestable[[#This Row],[Order Date]])/3,0)</f>
        <v>Q4</v>
      </c>
      <c r="AA2625" t="str">
        <f>TEXT(salestable[[#This Row],[Order Date]], "ddd")</f>
        <v>Sun</v>
      </c>
    </row>
    <row r="2626" spans="1:27"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s="3">
        <v>8</v>
      </c>
      <c r="T2626" s="4">
        <v>0</v>
      </c>
      <c r="U2626" s="3">
        <v>647.89200000000005</v>
      </c>
      <c r="V2626" s="2">
        <f>salestable[[#This Row],[Sales]] * (1 - salestable[[#This Row],[Discount]])</f>
        <v>2399.6</v>
      </c>
      <c r="W2626" s="2">
        <f>salestable[[#This Row],[Sales]] * salestable[[#This Row],[Discount]]</f>
        <v>0</v>
      </c>
      <c r="X2626">
        <f>YEAR(salestable[[#This Row],[Order Date]])</f>
        <v>2017</v>
      </c>
      <c r="Y2626" t="str">
        <f>TEXT(salestable[[#This Row],[Order Date]],"MMMM")</f>
        <v>October</v>
      </c>
      <c r="Z2626" t="str">
        <f>"Q"&amp;ROUNDUP(MONTH(salestable[[#This Row],[Order Date]])/3,0)</f>
        <v>Q4</v>
      </c>
      <c r="AA2626" t="str">
        <f>TEXT(salestable[[#This Row],[Order Date]], "ddd")</f>
        <v>Sun</v>
      </c>
    </row>
    <row r="2627" spans="1:27"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s="3">
        <v>5</v>
      </c>
      <c r="T2627" s="4">
        <v>0</v>
      </c>
      <c r="U2627" s="3">
        <v>28.754999999999999</v>
      </c>
      <c r="V2627" s="2">
        <f>salestable[[#This Row],[Sales]] * (1 - salestable[[#This Row],[Discount]])</f>
        <v>63.9</v>
      </c>
      <c r="W2627" s="2">
        <f>salestable[[#This Row],[Sales]] * salestable[[#This Row],[Discount]]</f>
        <v>0</v>
      </c>
      <c r="X2627">
        <f>YEAR(salestable[[#This Row],[Order Date]])</f>
        <v>2017</v>
      </c>
      <c r="Y2627" t="str">
        <f>TEXT(salestable[[#This Row],[Order Date]],"MMMM")</f>
        <v>October</v>
      </c>
      <c r="Z2627" t="str">
        <f>"Q"&amp;ROUNDUP(MONTH(salestable[[#This Row],[Order Date]])/3,0)</f>
        <v>Q4</v>
      </c>
      <c r="AA2627" t="str">
        <f>TEXT(salestable[[#This Row],[Order Date]], "ddd")</f>
        <v>Sun</v>
      </c>
    </row>
    <row r="2628" spans="1:27"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s="3">
        <v>1</v>
      </c>
      <c r="T2628" s="4">
        <v>0</v>
      </c>
      <c r="U2628" s="3">
        <v>0.52990000000000004</v>
      </c>
      <c r="V2628" s="2">
        <f>salestable[[#This Row],[Sales]] * (1 - salestable[[#This Row],[Discount]])</f>
        <v>52.99</v>
      </c>
      <c r="W2628" s="2">
        <f>salestable[[#This Row],[Sales]] * salestable[[#This Row],[Discount]]</f>
        <v>0</v>
      </c>
      <c r="X2628">
        <f>YEAR(salestable[[#This Row],[Order Date]])</f>
        <v>2017</v>
      </c>
      <c r="Y2628" t="str">
        <f>TEXT(salestable[[#This Row],[Order Date]],"MMMM")</f>
        <v>October</v>
      </c>
      <c r="Z2628" t="str">
        <f>"Q"&amp;ROUNDUP(MONTH(salestable[[#This Row],[Order Date]])/3,0)</f>
        <v>Q4</v>
      </c>
      <c r="AA2628" t="str">
        <f>TEXT(salestable[[#This Row],[Order Date]], "ddd")</f>
        <v>Sun</v>
      </c>
    </row>
    <row r="2629" spans="1:27"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s="3">
        <v>4</v>
      </c>
      <c r="T2629" s="4">
        <v>0.2</v>
      </c>
      <c r="U2629" s="3">
        <v>9.1295999999999999</v>
      </c>
      <c r="V2629" s="2">
        <f>salestable[[#This Row],[Sales]] * (1 - salestable[[#This Row],[Discount]])</f>
        <v>48.691200000000002</v>
      </c>
      <c r="W2629" s="2">
        <f>salestable[[#This Row],[Sales]] * salestable[[#This Row],[Discount]]</f>
        <v>12.172800000000001</v>
      </c>
      <c r="X2629">
        <f>YEAR(salestable[[#This Row],[Order Date]])</f>
        <v>2017</v>
      </c>
      <c r="Y2629" t="str">
        <f>TEXT(salestable[[#This Row],[Order Date]],"MMMM")</f>
        <v>November</v>
      </c>
      <c r="Z2629" t="str">
        <f>"Q"&amp;ROUNDUP(MONTH(salestable[[#This Row],[Order Date]])/3,0)</f>
        <v>Q4</v>
      </c>
      <c r="AA2629" t="str">
        <f>TEXT(salestable[[#This Row],[Order Date]], "ddd")</f>
        <v>Mon</v>
      </c>
    </row>
    <row r="2630" spans="1:27"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s="3">
        <v>7</v>
      </c>
      <c r="T2630" s="4">
        <v>0.7</v>
      </c>
      <c r="U2630" s="3">
        <v>-935.95950000000005</v>
      </c>
      <c r="V2630" s="2">
        <f>salestable[[#This Row],[Sales]] * (1 - salestable[[#This Row],[Discount]])</f>
        <v>195.89850000000004</v>
      </c>
      <c r="W2630" s="2">
        <f>salestable[[#This Row],[Sales]] * salestable[[#This Row],[Discount]]</f>
        <v>457.09649999999999</v>
      </c>
      <c r="X2630">
        <f>YEAR(salestable[[#This Row],[Order Date]])</f>
        <v>2017</v>
      </c>
      <c r="Y2630" t="str">
        <f>TEXT(salestable[[#This Row],[Order Date]],"MMMM")</f>
        <v>November</v>
      </c>
      <c r="Z2630" t="str">
        <f>"Q"&amp;ROUNDUP(MONTH(salestable[[#This Row],[Order Date]])/3,0)</f>
        <v>Q4</v>
      </c>
      <c r="AA2630" t="str">
        <f>TEXT(salestable[[#This Row],[Order Date]], "ddd")</f>
        <v>Mon</v>
      </c>
    </row>
    <row r="2631" spans="1:27"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s="3">
        <v>10</v>
      </c>
      <c r="T2631" s="4">
        <v>0.7</v>
      </c>
      <c r="U2631" s="3">
        <v>-7.48</v>
      </c>
      <c r="V2631" s="2">
        <f>salestable[[#This Row],[Sales]] * (1 - salestable[[#This Row],[Discount]])</f>
        <v>3.3660000000000005</v>
      </c>
      <c r="W2631" s="2">
        <f>salestable[[#This Row],[Sales]] * salestable[[#This Row],[Discount]]</f>
        <v>7.8540000000000001</v>
      </c>
      <c r="X2631">
        <f>YEAR(salestable[[#This Row],[Order Date]])</f>
        <v>2017</v>
      </c>
      <c r="Y2631" t="str">
        <f>TEXT(salestable[[#This Row],[Order Date]],"MMMM")</f>
        <v>November</v>
      </c>
      <c r="Z2631" t="str">
        <f>"Q"&amp;ROUNDUP(MONTH(salestable[[#This Row],[Order Date]])/3,0)</f>
        <v>Q4</v>
      </c>
      <c r="AA2631" t="str">
        <f>TEXT(salestable[[#This Row],[Order Date]], "ddd")</f>
        <v>Mon</v>
      </c>
    </row>
    <row r="2632" spans="1:27"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s="3">
        <v>3</v>
      </c>
      <c r="T2632" s="4">
        <v>0</v>
      </c>
      <c r="U2632" s="3">
        <v>7.0217999999999998</v>
      </c>
      <c r="V2632" s="2">
        <f>salestable[[#This Row],[Sales]] * (1 - salestable[[#This Row],[Discount]])</f>
        <v>14.94</v>
      </c>
      <c r="W2632" s="2">
        <f>salestable[[#This Row],[Sales]] * salestable[[#This Row],[Discount]]</f>
        <v>0</v>
      </c>
      <c r="X2632">
        <f>YEAR(salestable[[#This Row],[Order Date]])</f>
        <v>2015</v>
      </c>
      <c r="Y2632" t="str">
        <f>TEXT(salestable[[#This Row],[Order Date]],"MMMM")</f>
        <v>September</v>
      </c>
      <c r="Z2632" t="str">
        <f>"Q"&amp;ROUNDUP(MONTH(salestable[[#This Row],[Order Date]])/3,0)</f>
        <v>Q3</v>
      </c>
      <c r="AA2632" t="str">
        <f>TEXT(salestable[[#This Row],[Order Date]], "ddd")</f>
        <v>Thu</v>
      </c>
    </row>
    <row r="2633" spans="1:27"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s="3">
        <v>2</v>
      </c>
      <c r="T2633" s="4">
        <v>0</v>
      </c>
      <c r="U2633" s="3">
        <v>17.1828</v>
      </c>
      <c r="V2633" s="2">
        <f>salestable[[#This Row],[Sales]] * (1 - salestable[[#This Row],[Discount]])</f>
        <v>39.96</v>
      </c>
      <c r="W2633" s="2">
        <f>salestable[[#This Row],[Sales]] * salestable[[#This Row],[Discount]]</f>
        <v>0</v>
      </c>
      <c r="X2633">
        <f>YEAR(salestable[[#This Row],[Order Date]])</f>
        <v>2017</v>
      </c>
      <c r="Y2633" t="str">
        <f>TEXT(salestable[[#This Row],[Order Date]],"MMMM")</f>
        <v>May</v>
      </c>
      <c r="Z2633" t="str">
        <f>"Q"&amp;ROUNDUP(MONTH(salestable[[#This Row],[Order Date]])/3,0)</f>
        <v>Q2</v>
      </c>
      <c r="AA2633" t="str">
        <f>TEXT(salestable[[#This Row],[Order Date]], "ddd")</f>
        <v>Mon</v>
      </c>
    </row>
    <row r="2634" spans="1:27"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s="3">
        <v>2</v>
      </c>
      <c r="T2634" s="4">
        <v>0.2</v>
      </c>
      <c r="U2634" s="3">
        <v>4.2624000000000004</v>
      </c>
      <c r="V2634" s="2">
        <f>salestable[[#This Row],[Sales]] * (1 - salestable[[#This Row],[Discount]])</f>
        <v>34.099200000000003</v>
      </c>
      <c r="W2634" s="2">
        <f>salestable[[#This Row],[Sales]] * salestable[[#This Row],[Discount]]</f>
        <v>8.5248000000000008</v>
      </c>
      <c r="X2634">
        <f>YEAR(salestable[[#This Row],[Order Date]])</f>
        <v>2017</v>
      </c>
      <c r="Y2634" t="str">
        <f>TEXT(salestable[[#This Row],[Order Date]],"MMMM")</f>
        <v>May</v>
      </c>
      <c r="Z2634" t="str">
        <f>"Q"&amp;ROUNDUP(MONTH(salestable[[#This Row],[Order Date]])/3,0)</f>
        <v>Q2</v>
      </c>
      <c r="AA2634" t="str">
        <f>TEXT(salestable[[#This Row],[Order Date]], "ddd")</f>
        <v>Mon</v>
      </c>
    </row>
    <row r="2635" spans="1:27"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s="3">
        <v>1</v>
      </c>
      <c r="T2635" s="4">
        <v>0.2</v>
      </c>
      <c r="U2635" s="3">
        <v>24.858000000000001</v>
      </c>
      <c r="V2635" s="2">
        <f>salestable[[#This Row],[Sales]] * (1 - salestable[[#This Row],[Discount]])</f>
        <v>176.76800000000003</v>
      </c>
      <c r="W2635" s="2">
        <f>salestable[[#This Row],[Sales]] * salestable[[#This Row],[Discount]]</f>
        <v>44.192000000000007</v>
      </c>
      <c r="X2635">
        <f>YEAR(salestable[[#This Row],[Order Date]])</f>
        <v>2017</v>
      </c>
      <c r="Y2635" t="str">
        <f>TEXT(salestable[[#This Row],[Order Date]],"MMMM")</f>
        <v>May</v>
      </c>
      <c r="Z2635" t="str">
        <f>"Q"&amp;ROUNDUP(MONTH(salestable[[#This Row],[Order Date]])/3,0)</f>
        <v>Q2</v>
      </c>
      <c r="AA2635" t="str">
        <f>TEXT(salestable[[#This Row],[Order Date]], "ddd")</f>
        <v>Mon</v>
      </c>
    </row>
    <row r="2636" spans="1:27"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s="3">
        <v>2</v>
      </c>
      <c r="T2636" s="4">
        <v>0.2</v>
      </c>
      <c r="U2636" s="3">
        <v>0.73919999999999997</v>
      </c>
      <c r="V2636" s="2">
        <f>salestable[[#This Row],[Sales]] * (1 - salestable[[#This Row],[Discount]])</f>
        <v>3.9424000000000001</v>
      </c>
      <c r="W2636" s="2">
        <f>salestable[[#This Row],[Sales]] * salestable[[#This Row],[Discount]]</f>
        <v>0.98560000000000003</v>
      </c>
      <c r="X2636">
        <f>YEAR(salestable[[#This Row],[Order Date]])</f>
        <v>2015</v>
      </c>
      <c r="Y2636" t="str">
        <f>TEXT(salestable[[#This Row],[Order Date]],"MMMM")</f>
        <v>July</v>
      </c>
      <c r="Z2636" t="str">
        <f>"Q"&amp;ROUNDUP(MONTH(salestable[[#This Row],[Order Date]])/3,0)</f>
        <v>Q3</v>
      </c>
      <c r="AA2636" t="str">
        <f>TEXT(salestable[[#This Row],[Order Date]], "ddd")</f>
        <v>Sun</v>
      </c>
    </row>
    <row r="2637" spans="1:27"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s="3">
        <v>5</v>
      </c>
      <c r="T2637" s="4">
        <v>0.7</v>
      </c>
      <c r="U2637" s="3">
        <v>-5.7839999999999998</v>
      </c>
      <c r="V2637" s="2">
        <f>salestable[[#This Row],[Sales]] * (1 - salestable[[#This Row],[Discount]])</f>
        <v>2.1690000000000005</v>
      </c>
      <c r="W2637" s="2">
        <f>salestable[[#This Row],[Sales]] * salestable[[#This Row],[Discount]]</f>
        <v>5.0609999999999999</v>
      </c>
      <c r="X2637">
        <f>YEAR(salestable[[#This Row],[Order Date]])</f>
        <v>2015</v>
      </c>
      <c r="Y2637" t="str">
        <f>TEXT(salestable[[#This Row],[Order Date]],"MMMM")</f>
        <v>July</v>
      </c>
      <c r="Z2637" t="str">
        <f>"Q"&amp;ROUNDUP(MONTH(salestable[[#This Row],[Order Date]])/3,0)</f>
        <v>Q3</v>
      </c>
      <c r="AA2637" t="str">
        <f>TEXT(salestable[[#This Row],[Order Date]], "ddd")</f>
        <v>Sun</v>
      </c>
    </row>
    <row r="2638" spans="1:27"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s="3">
        <v>2</v>
      </c>
      <c r="T2638" s="4">
        <v>0</v>
      </c>
      <c r="U2638" s="3">
        <v>61.389000000000003</v>
      </c>
      <c r="V2638" s="2">
        <f>salestable[[#This Row],[Sales]] * (1 - salestable[[#This Row],[Discount]])</f>
        <v>323.10000000000002</v>
      </c>
      <c r="W2638" s="2">
        <f>salestable[[#This Row],[Sales]] * salestable[[#This Row],[Discount]]</f>
        <v>0</v>
      </c>
      <c r="X2638">
        <f>YEAR(salestable[[#This Row],[Order Date]])</f>
        <v>2015</v>
      </c>
      <c r="Y2638" t="str">
        <f>TEXT(salestable[[#This Row],[Order Date]],"MMMM")</f>
        <v>August</v>
      </c>
      <c r="Z2638" t="str">
        <f>"Q"&amp;ROUNDUP(MONTH(salestable[[#This Row],[Order Date]])/3,0)</f>
        <v>Q3</v>
      </c>
      <c r="AA2638" t="str">
        <f>TEXT(salestable[[#This Row],[Order Date]], "ddd")</f>
        <v>Sat</v>
      </c>
    </row>
    <row r="2639" spans="1:27"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s="3">
        <v>4</v>
      </c>
      <c r="T2639" s="4">
        <v>0</v>
      </c>
      <c r="U2639" s="3">
        <v>9.3295999999999992</v>
      </c>
      <c r="V2639" s="2">
        <f>salestable[[#This Row],[Sales]] * (1 - salestable[[#This Row],[Discount]])</f>
        <v>19.04</v>
      </c>
      <c r="W2639" s="2">
        <f>salestable[[#This Row],[Sales]] * salestable[[#This Row],[Discount]]</f>
        <v>0</v>
      </c>
      <c r="X2639">
        <f>YEAR(salestable[[#This Row],[Order Date]])</f>
        <v>2017</v>
      </c>
      <c r="Y2639" t="str">
        <f>TEXT(salestable[[#This Row],[Order Date]],"MMMM")</f>
        <v>June</v>
      </c>
      <c r="Z2639" t="str">
        <f>"Q"&amp;ROUNDUP(MONTH(salestable[[#This Row],[Order Date]])/3,0)</f>
        <v>Q2</v>
      </c>
      <c r="AA2639" t="str">
        <f>TEXT(salestable[[#This Row],[Order Date]], "ddd")</f>
        <v>Mon</v>
      </c>
    </row>
    <row r="2640" spans="1:27"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s="3">
        <v>3</v>
      </c>
      <c r="T2640" s="4">
        <v>0.2</v>
      </c>
      <c r="U2640" s="3">
        <v>4.2666000000000004</v>
      </c>
      <c r="V2640" s="2">
        <f>salestable[[#This Row],[Sales]] * (1 - salestable[[#This Row],[Discount]])</f>
        <v>10.502400000000002</v>
      </c>
      <c r="W2640" s="2">
        <f>salestable[[#This Row],[Sales]] * salestable[[#This Row],[Discount]]</f>
        <v>2.6256000000000004</v>
      </c>
      <c r="X2640">
        <f>YEAR(salestable[[#This Row],[Order Date]])</f>
        <v>2017</v>
      </c>
      <c r="Y2640" t="str">
        <f>TEXT(salestable[[#This Row],[Order Date]],"MMMM")</f>
        <v>June</v>
      </c>
      <c r="Z2640" t="str">
        <f>"Q"&amp;ROUNDUP(MONTH(salestable[[#This Row],[Order Date]])/3,0)</f>
        <v>Q2</v>
      </c>
      <c r="AA2640" t="str">
        <f>TEXT(salestable[[#This Row],[Order Date]], "ddd")</f>
        <v>Mon</v>
      </c>
    </row>
    <row r="2641" spans="1:27"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s="3">
        <v>3</v>
      </c>
      <c r="T2641" s="4">
        <v>0</v>
      </c>
      <c r="U2641" s="3">
        <v>16.676400000000001</v>
      </c>
      <c r="V2641" s="2">
        <f>salestable[[#This Row],[Sales]] * (1 - salestable[[#This Row],[Discount]])</f>
        <v>64.14</v>
      </c>
      <c r="W2641" s="2">
        <f>salestable[[#This Row],[Sales]] * salestable[[#This Row],[Discount]]</f>
        <v>0</v>
      </c>
      <c r="X2641">
        <f>YEAR(salestable[[#This Row],[Order Date]])</f>
        <v>2017</v>
      </c>
      <c r="Y2641" t="str">
        <f>TEXT(salestable[[#This Row],[Order Date]],"MMMM")</f>
        <v>June</v>
      </c>
      <c r="Z2641" t="str">
        <f>"Q"&amp;ROUNDUP(MONTH(salestable[[#This Row],[Order Date]])/3,0)</f>
        <v>Q2</v>
      </c>
      <c r="AA2641" t="str">
        <f>TEXT(salestable[[#This Row],[Order Date]], "ddd")</f>
        <v>Mon</v>
      </c>
    </row>
    <row r="2642" spans="1:27"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s="3">
        <v>4</v>
      </c>
      <c r="T2642" s="4">
        <v>0.1</v>
      </c>
      <c r="U2642" s="3">
        <v>143.04</v>
      </c>
      <c r="V2642" s="2">
        <f>salestable[[#This Row],[Sales]] * (1 - salestable[[#This Row],[Discount]])</f>
        <v>772.41600000000005</v>
      </c>
      <c r="W2642" s="2">
        <f>salestable[[#This Row],[Sales]] * salestable[[#This Row],[Discount]]</f>
        <v>85.824000000000012</v>
      </c>
      <c r="X2642">
        <f>YEAR(salestable[[#This Row],[Order Date]])</f>
        <v>2017</v>
      </c>
      <c r="Y2642" t="str">
        <f>TEXT(salestable[[#This Row],[Order Date]],"MMMM")</f>
        <v>June</v>
      </c>
      <c r="Z2642" t="str">
        <f>"Q"&amp;ROUNDUP(MONTH(salestable[[#This Row],[Order Date]])/3,0)</f>
        <v>Q2</v>
      </c>
      <c r="AA2642" t="str">
        <f>TEXT(salestable[[#This Row],[Order Date]], "ddd")</f>
        <v>Mon</v>
      </c>
    </row>
    <row r="2643" spans="1:27"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s="3">
        <v>1</v>
      </c>
      <c r="T2643" s="4">
        <v>0</v>
      </c>
      <c r="U2643" s="3">
        <v>2.9990000000000001</v>
      </c>
      <c r="V2643" s="2">
        <f>salestable[[#This Row],[Sales]] * (1 - salestable[[#This Row],[Discount]])</f>
        <v>29.99</v>
      </c>
      <c r="W2643" s="2">
        <f>salestable[[#This Row],[Sales]] * salestable[[#This Row],[Discount]]</f>
        <v>0</v>
      </c>
      <c r="X2643">
        <f>YEAR(salestable[[#This Row],[Order Date]])</f>
        <v>2015</v>
      </c>
      <c r="Y2643" t="str">
        <f>TEXT(salestable[[#This Row],[Order Date]],"MMMM")</f>
        <v>February</v>
      </c>
      <c r="Z2643" t="str">
        <f>"Q"&amp;ROUNDUP(MONTH(salestable[[#This Row],[Order Date]])/3,0)</f>
        <v>Q1</v>
      </c>
      <c r="AA2643" t="str">
        <f>TEXT(salestable[[#This Row],[Order Date]], "ddd")</f>
        <v>Fri</v>
      </c>
    </row>
    <row r="2644" spans="1:27"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s="3">
        <v>6</v>
      </c>
      <c r="T2644" s="4">
        <v>0.2</v>
      </c>
      <c r="U2644" s="3">
        <v>67.442400000000006</v>
      </c>
      <c r="V2644" s="2">
        <f>salestable[[#This Row],[Sales]] * (1 - salestable[[#This Row],[Discount]])</f>
        <v>148.83840000000001</v>
      </c>
      <c r="W2644" s="2">
        <f>salestable[[#This Row],[Sales]] * salestable[[#This Row],[Discount]]</f>
        <v>37.209600000000002</v>
      </c>
      <c r="X2644">
        <f>YEAR(salestable[[#This Row],[Order Date]])</f>
        <v>2016</v>
      </c>
      <c r="Y2644" t="str">
        <f>TEXT(salestable[[#This Row],[Order Date]],"MMMM")</f>
        <v>December</v>
      </c>
      <c r="Z2644" t="str">
        <f>"Q"&amp;ROUNDUP(MONTH(salestable[[#This Row],[Order Date]])/3,0)</f>
        <v>Q4</v>
      </c>
      <c r="AA2644" t="str">
        <f>TEXT(salestable[[#This Row],[Order Date]], "ddd")</f>
        <v>Thu</v>
      </c>
    </row>
    <row r="2645" spans="1:27"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s="3">
        <v>1</v>
      </c>
      <c r="T2645" s="4">
        <v>0.2</v>
      </c>
      <c r="U2645" s="3">
        <v>4.1391</v>
      </c>
      <c r="V2645" s="2">
        <f>salestable[[#This Row],[Sales]] * (1 - salestable[[#This Row],[Discount]])</f>
        <v>29.433600000000002</v>
      </c>
      <c r="W2645" s="2">
        <f>salestable[[#This Row],[Sales]] * salestable[[#This Row],[Discount]]</f>
        <v>7.3584000000000005</v>
      </c>
      <c r="X2645">
        <f>YEAR(salestable[[#This Row],[Order Date]])</f>
        <v>2016</v>
      </c>
      <c r="Y2645" t="str">
        <f>TEXT(salestable[[#This Row],[Order Date]],"MMMM")</f>
        <v>April</v>
      </c>
      <c r="Z2645" t="str">
        <f>"Q"&amp;ROUNDUP(MONTH(salestable[[#This Row],[Order Date]])/3,0)</f>
        <v>Q2</v>
      </c>
      <c r="AA2645" t="str">
        <f>TEXT(salestable[[#This Row],[Order Date]], "ddd")</f>
        <v>Sun</v>
      </c>
    </row>
    <row r="2646" spans="1:27"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s="3">
        <v>8</v>
      </c>
      <c r="T2646" s="4">
        <v>0.2</v>
      </c>
      <c r="U2646" s="3">
        <v>6.2855999999999996</v>
      </c>
      <c r="V2646" s="2">
        <f>salestable[[#This Row],[Sales]] * (1 - salestable[[#This Row],[Discount]])</f>
        <v>14.8992</v>
      </c>
      <c r="W2646" s="2">
        <f>salestable[[#This Row],[Sales]] * salestable[[#This Row],[Discount]]</f>
        <v>3.7248000000000001</v>
      </c>
      <c r="X2646">
        <f>YEAR(salestable[[#This Row],[Order Date]])</f>
        <v>2016</v>
      </c>
      <c r="Y2646" t="str">
        <f>TEXT(salestable[[#This Row],[Order Date]],"MMMM")</f>
        <v>April</v>
      </c>
      <c r="Z2646" t="str">
        <f>"Q"&amp;ROUNDUP(MONTH(salestable[[#This Row],[Order Date]])/3,0)</f>
        <v>Q2</v>
      </c>
      <c r="AA2646" t="str">
        <f>TEXT(salestable[[#This Row],[Order Date]], "ddd")</f>
        <v>Sun</v>
      </c>
    </row>
    <row r="2647" spans="1:27"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s="3">
        <v>3</v>
      </c>
      <c r="T2647" s="4">
        <v>0</v>
      </c>
      <c r="U2647" s="3">
        <v>23.652899999999999</v>
      </c>
      <c r="V2647" s="2">
        <f>salestable[[#This Row],[Sales]] * (1 - salestable[[#This Row],[Discount]])</f>
        <v>57.69</v>
      </c>
      <c r="W2647" s="2">
        <f>salestable[[#This Row],[Sales]] * salestable[[#This Row],[Discount]]</f>
        <v>0</v>
      </c>
      <c r="X2647">
        <f>YEAR(salestable[[#This Row],[Order Date]])</f>
        <v>2014</v>
      </c>
      <c r="Y2647" t="str">
        <f>TEXT(salestable[[#This Row],[Order Date]],"MMMM")</f>
        <v>September</v>
      </c>
      <c r="Z2647" t="str">
        <f>"Q"&amp;ROUNDUP(MONTH(salestable[[#This Row],[Order Date]])/3,0)</f>
        <v>Q3</v>
      </c>
      <c r="AA2647" t="str">
        <f>TEXT(salestable[[#This Row],[Order Date]], "ddd")</f>
        <v>Sun</v>
      </c>
    </row>
    <row r="2648" spans="1:27"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s="3">
        <v>3</v>
      </c>
      <c r="T2648" s="4">
        <v>0</v>
      </c>
      <c r="U2648" s="3">
        <v>20.120699999999999</v>
      </c>
      <c r="V2648" s="2">
        <f>salestable[[#This Row],[Sales]] * (1 - salestable[[#This Row],[Discount]])</f>
        <v>42.81</v>
      </c>
      <c r="W2648" s="2">
        <f>salestable[[#This Row],[Sales]] * salestable[[#This Row],[Discount]]</f>
        <v>0</v>
      </c>
      <c r="X2648">
        <f>YEAR(salestable[[#This Row],[Order Date]])</f>
        <v>2014</v>
      </c>
      <c r="Y2648" t="str">
        <f>TEXT(salestable[[#This Row],[Order Date]],"MMMM")</f>
        <v>September</v>
      </c>
      <c r="Z2648" t="str">
        <f>"Q"&amp;ROUNDUP(MONTH(salestable[[#This Row],[Order Date]])/3,0)</f>
        <v>Q3</v>
      </c>
      <c r="AA2648" t="str">
        <f>TEXT(salestable[[#This Row],[Order Date]], "ddd")</f>
        <v>Sun</v>
      </c>
    </row>
    <row r="2649" spans="1:27"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s="3">
        <v>2</v>
      </c>
      <c r="T2649" s="4">
        <v>0</v>
      </c>
      <c r="U2649" s="3">
        <v>6.2207999999999997</v>
      </c>
      <c r="V2649" s="2">
        <f>salestable[[#This Row],[Sales]] * (1 - salestable[[#This Row],[Discount]])</f>
        <v>12.96</v>
      </c>
      <c r="W2649" s="2">
        <f>salestable[[#This Row],[Sales]] * salestable[[#This Row],[Discount]]</f>
        <v>0</v>
      </c>
      <c r="X2649">
        <f>YEAR(salestable[[#This Row],[Order Date]])</f>
        <v>2014</v>
      </c>
      <c r="Y2649" t="str">
        <f>TEXT(salestable[[#This Row],[Order Date]],"MMMM")</f>
        <v>September</v>
      </c>
      <c r="Z2649" t="str">
        <f>"Q"&amp;ROUNDUP(MONTH(salestable[[#This Row],[Order Date]])/3,0)</f>
        <v>Q3</v>
      </c>
      <c r="AA2649" t="str">
        <f>TEXT(salestable[[#This Row],[Order Date]], "ddd")</f>
        <v>Sun</v>
      </c>
    </row>
    <row r="2650" spans="1:27"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s="3">
        <v>6</v>
      </c>
      <c r="T2650" s="4">
        <v>0</v>
      </c>
      <c r="U2650" s="3">
        <v>213.68879999999999</v>
      </c>
      <c r="V2650" s="2">
        <f>salestable[[#This Row],[Sales]] * (1 - salestable[[#This Row],[Discount]])</f>
        <v>821.88</v>
      </c>
      <c r="W2650" s="2">
        <f>salestable[[#This Row],[Sales]] * salestable[[#This Row],[Discount]]</f>
        <v>0</v>
      </c>
      <c r="X2650">
        <f>YEAR(salestable[[#This Row],[Order Date]])</f>
        <v>2014</v>
      </c>
      <c r="Y2650" t="str">
        <f>TEXT(salestable[[#This Row],[Order Date]],"MMMM")</f>
        <v>September</v>
      </c>
      <c r="Z2650" t="str">
        <f>"Q"&amp;ROUNDUP(MONTH(salestable[[#This Row],[Order Date]])/3,0)</f>
        <v>Q3</v>
      </c>
      <c r="AA2650" t="str">
        <f>TEXT(salestable[[#This Row],[Order Date]], "ddd")</f>
        <v>Sun</v>
      </c>
    </row>
    <row r="2651" spans="1:27"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s="3">
        <v>3</v>
      </c>
      <c r="T2651" s="4">
        <v>0</v>
      </c>
      <c r="U2651" s="3">
        <v>28.3095</v>
      </c>
      <c r="V2651" s="2">
        <f>salestable[[#This Row],[Sales]] * (1 - salestable[[#This Row],[Discount]])</f>
        <v>104.85</v>
      </c>
      <c r="W2651" s="2">
        <f>salestable[[#This Row],[Sales]] * salestable[[#This Row],[Discount]]</f>
        <v>0</v>
      </c>
      <c r="X2651">
        <f>YEAR(salestable[[#This Row],[Order Date]])</f>
        <v>2014</v>
      </c>
      <c r="Y2651" t="str">
        <f>TEXT(salestable[[#This Row],[Order Date]],"MMMM")</f>
        <v>September</v>
      </c>
      <c r="Z2651" t="str">
        <f>"Q"&amp;ROUNDUP(MONTH(salestable[[#This Row],[Order Date]])/3,0)</f>
        <v>Q3</v>
      </c>
      <c r="AA2651" t="str">
        <f>TEXT(salestable[[#This Row],[Order Date]], "ddd")</f>
        <v>Sun</v>
      </c>
    </row>
    <row r="2652" spans="1:27"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s="3">
        <v>5</v>
      </c>
      <c r="T2652" s="4">
        <v>0.15</v>
      </c>
      <c r="U2652" s="3">
        <v>19.998000000000001</v>
      </c>
      <c r="V2652" s="2">
        <f>salestable[[#This Row],[Sales]] * (1 - salestable[[#This Row],[Discount]])</f>
        <v>361.21387499999997</v>
      </c>
      <c r="W2652" s="2">
        <f>salestable[[#This Row],[Sales]] * salestable[[#This Row],[Discount]]</f>
        <v>63.743624999999994</v>
      </c>
      <c r="X2652">
        <f>YEAR(salestable[[#This Row],[Order Date]])</f>
        <v>2016</v>
      </c>
      <c r="Y2652" t="str">
        <f>TEXT(salestable[[#This Row],[Order Date]],"MMMM")</f>
        <v>September</v>
      </c>
      <c r="Z2652" t="str">
        <f>"Q"&amp;ROUNDUP(MONTH(salestable[[#This Row],[Order Date]])/3,0)</f>
        <v>Q3</v>
      </c>
      <c r="AA2652" t="str">
        <f>TEXT(salestable[[#This Row],[Order Date]], "ddd")</f>
        <v>Mon</v>
      </c>
    </row>
    <row r="2653" spans="1:27"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s="3">
        <v>3</v>
      </c>
      <c r="T2653" s="4">
        <v>0.2</v>
      </c>
      <c r="U2653" s="3">
        <v>3.5022000000000002</v>
      </c>
      <c r="V2653" s="2">
        <f>salestable[[#This Row],[Sales]] * (1 - salestable[[#This Row],[Discount]])</f>
        <v>8.6208000000000009</v>
      </c>
      <c r="W2653" s="2">
        <f>salestable[[#This Row],[Sales]] * salestable[[#This Row],[Discount]]</f>
        <v>2.1552000000000002</v>
      </c>
      <c r="X2653">
        <f>YEAR(salestable[[#This Row],[Order Date]])</f>
        <v>2017</v>
      </c>
      <c r="Y2653" t="str">
        <f>TEXT(salestable[[#This Row],[Order Date]],"MMMM")</f>
        <v>September</v>
      </c>
      <c r="Z2653" t="str">
        <f>"Q"&amp;ROUNDUP(MONTH(salestable[[#This Row],[Order Date]])/3,0)</f>
        <v>Q3</v>
      </c>
      <c r="AA2653" t="str">
        <f>TEXT(salestable[[#This Row],[Order Date]], "ddd")</f>
        <v>Sun</v>
      </c>
    </row>
    <row r="2654" spans="1:27"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s="3">
        <v>3</v>
      </c>
      <c r="T2654" s="4">
        <v>0.2</v>
      </c>
      <c r="U2654" s="3">
        <v>4.2717000000000001</v>
      </c>
      <c r="V2654" s="2">
        <f>salestable[[#This Row],[Sales]] * (1 - salestable[[#This Row],[Discount]])</f>
        <v>9.4272000000000009</v>
      </c>
      <c r="W2654" s="2">
        <f>salestable[[#This Row],[Sales]] * salestable[[#This Row],[Discount]]</f>
        <v>2.3568000000000002</v>
      </c>
      <c r="X2654">
        <f>YEAR(salestable[[#This Row],[Order Date]])</f>
        <v>2017</v>
      </c>
      <c r="Y2654" t="str">
        <f>TEXT(salestable[[#This Row],[Order Date]],"MMMM")</f>
        <v>September</v>
      </c>
      <c r="Z2654" t="str">
        <f>"Q"&amp;ROUNDUP(MONTH(salestable[[#This Row],[Order Date]])/3,0)</f>
        <v>Q3</v>
      </c>
      <c r="AA2654" t="str">
        <f>TEXT(salestable[[#This Row],[Order Date]], "ddd")</f>
        <v>Sun</v>
      </c>
    </row>
    <row r="2655" spans="1:27"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s="3">
        <v>3</v>
      </c>
      <c r="T2655" s="4">
        <v>0</v>
      </c>
      <c r="U2655" s="3">
        <v>80.791200000000003</v>
      </c>
      <c r="V2655" s="2">
        <f>salestable[[#This Row],[Sales]] * (1 - salestable[[#This Row],[Discount]])</f>
        <v>164.88</v>
      </c>
      <c r="W2655" s="2">
        <f>salestable[[#This Row],[Sales]] * salestable[[#This Row],[Discount]]</f>
        <v>0</v>
      </c>
      <c r="X2655">
        <f>YEAR(salestable[[#This Row],[Order Date]])</f>
        <v>2017</v>
      </c>
      <c r="Y2655" t="str">
        <f>TEXT(salestable[[#This Row],[Order Date]],"MMMM")</f>
        <v>September</v>
      </c>
      <c r="Z2655" t="str">
        <f>"Q"&amp;ROUNDUP(MONTH(salestable[[#This Row],[Order Date]])/3,0)</f>
        <v>Q3</v>
      </c>
      <c r="AA2655" t="str">
        <f>TEXT(salestable[[#This Row],[Order Date]], "ddd")</f>
        <v>Sun</v>
      </c>
    </row>
    <row r="2656" spans="1:27"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s="3">
        <v>3</v>
      </c>
      <c r="T2656" s="4">
        <v>0</v>
      </c>
      <c r="U2656" s="3">
        <v>77.576400000000007</v>
      </c>
      <c r="V2656" s="2">
        <f>salestable[[#This Row],[Sales]] * (1 - salestable[[#This Row],[Discount]])</f>
        <v>1292.94</v>
      </c>
      <c r="W2656" s="2">
        <f>salestable[[#This Row],[Sales]] * salestable[[#This Row],[Discount]]</f>
        <v>0</v>
      </c>
      <c r="X2656">
        <f>YEAR(salestable[[#This Row],[Order Date]])</f>
        <v>2017</v>
      </c>
      <c r="Y2656" t="str">
        <f>TEXT(salestable[[#This Row],[Order Date]],"MMMM")</f>
        <v>September</v>
      </c>
      <c r="Z2656" t="str">
        <f>"Q"&amp;ROUNDUP(MONTH(salestable[[#This Row],[Order Date]])/3,0)</f>
        <v>Q3</v>
      </c>
      <c r="AA2656" t="str">
        <f>TEXT(salestable[[#This Row],[Order Date]], "ddd")</f>
        <v>Sun</v>
      </c>
    </row>
    <row r="2657" spans="1:27"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s="3">
        <v>2</v>
      </c>
      <c r="T2657" s="4">
        <v>0.2</v>
      </c>
      <c r="U2657" s="3">
        <v>8.9543999999999997</v>
      </c>
      <c r="V2657" s="2">
        <f>salestable[[#This Row],[Sales]] * (1 - salestable[[#This Row],[Discount]])</f>
        <v>20.467200000000002</v>
      </c>
      <c r="W2657" s="2">
        <f>salestable[[#This Row],[Sales]] * salestable[[#This Row],[Discount]]</f>
        <v>5.1168000000000005</v>
      </c>
      <c r="X2657">
        <f>YEAR(salestable[[#This Row],[Order Date]])</f>
        <v>2017</v>
      </c>
      <c r="Y2657" t="str">
        <f>TEXT(salestable[[#This Row],[Order Date]],"MMMM")</f>
        <v>September</v>
      </c>
      <c r="Z2657" t="str">
        <f>"Q"&amp;ROUNDUP(MONTH(salestable[[#This Row],[Order Date]])/3,0)</f>
        <v>Q3</v>
      </c>
      <c r="AA2657" t="str">
        <f>TEXT(salestable[[#This Row],[Order Date]], "ddd")</f>
        <v>Sun</v>
      </c>
    </row>
    <row r="2658" spans="1:27"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s="3">
        <v>2</v>
      </c>
      <c r="T2658" s="4">
        <v>0</v>
      </c>
      <c r="U2658" s="3">
        <v>65.435000000000002</v>
      </c>
      <c r="V2658" s="2">
        <f>salestable[[#This Row],[Sales]] * (1 - salestable[[#This Row],[Discount]])</f>
        <v>261.74</v>
      </c>
      <c r="W2658" s="2">
        <f>salestable[[#This Row],[Sales]] * salestable[[#This Row],[Discount]]</f>
        <v>0</v>
      </c>
      <c r="X2658">
        <f>YEAR(salestable[[#This Row],[Order Date]])</f>
        <v>2017</v>
      </c>
      <c r="Y2658" t="str">
        <f>TEXT(salestable[[#This Row],[Order Date]],"MMMM")</f>
        <v>September</v>
      </c>
      <c r="Z2658" t="str">
        <f>"Q"&amp;ROUNDUP(MONTH(salestable[[#This Row],[Order Date]])/3,0)</f>
        <v>Q3</v>
      </c>
      <c r="AA2658" t="str">
        <f>TEXT(salestable[[#This Row],[Order Date]], "ddd")</f>
        <v>Sun</v>
      </c>
    </row>
    <row r="2659" spans="1:27"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s="3">
        <v>5</v>
      </c>
      <c r="T2659" s="4">
        <v>0</v>
      </c>
      <c r="U2659" s="3">
        <v>7.056</v>
      </c>
      <c r="V2659" s="2">
        <f>salestable[[#This Row],[Sales]] * (1 - salestable[[#This Row],[Discount]])</f>
        <v>14.4</v>
      </c>
      <c r="W2659" s="2">
        <f>salestable[[#This Row],[Sales]] * salestable[[#This Row],[Discount]]</f>
        <v>0</v>
      </c>
      <c r="X2659">
        <f>YEAR(salestable[[#This Row],[Order Date]])</f>
        <v>2017</v>
      </c>
      <c r="Y2659" t="str">
        <f>TEXT(salestable[[#This Row],[Order Date]],"MMMM")</f>
        <v>September</v>
      </c>
      <c r="Z2659" t="str">
        <f>"Q"&amp;ROUNDUP(MONTH(salestable[[#This Row],[Order Date]])/3,0)</f>
        <v>Q3</v>
      </c>
      <c r="AA2659" t="str">
        <f>TEXT(salestable[[#This Row],[Order Date]], "ddd")</f>
        <v>Sun</v>
      </c>
    </row>
    <row r="2660" spans="1:27"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s="3">
        <v>3</v>
      </c>
      <c r="T2660" s="4">
        <v>0</v>
      </c>
      <c r="U2660" s="3">
        <v>5.1041999999999996</v>
      </c>
      <c r="V2660" s="2">
        <f>salestable[[#This Row],[Sales]] * (1 - salestable[[#This Row],[Discount]])</f>
        <v>10.86</v>
      </c>
      <c r="W2660" s="2">
        <f>salestable[[#This Row],[Sales]] * salestable[[#This Row],[Discount]]</f>
        <v>0</v>
      </c>
      <c r="X2660">
        <f>YEAR(salestable[[#This Row],[Order Date]])</f>
        <v>2016</v>
      </c>
      <c r="Y2660" t="str">
        <f>TEXT(salestable[[#This Row],[Order Date]],"MMMM")</f>
        <v>August</v>
      </c>
      <c r="Z2660" t="str">
        <f>"Q"&amp;ROUNDUP(MONTH(salestable[[#This Row],[Order Date]])/3,0)</f>
        <v>Q3</v>
      </c>
      <c r="AA2660" t="str">
        <f>TEXT(salestable[[#This Row],[Order Date]], "ddd")</f>
        <v>Tue</v>
      </c>
    </row>
    <row r="2661" spans="1:27"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s="3">
        <v>4</v>
      </c>
      <c r="T2661" s="4">
        <v>0.2</v>
      </c>
      <c r="U2661" s="3">
        <v>99.432000000000002</v>
      </c>
      <c r="V2661" s="2">
        <f>salestable[[#This Row],[Sales]] * (1 - salestable[[#This Row],[Discount]])</f>
        <v>707.07200000000012</v>
      </c>
      <c r="W2661" s="2">
        <f>salestable[[#This Row],[Sales]] * salestable[[#This Row],[Discount]]</f>
        <v>176.76800000000003</v>
      </c>
      <c r="X2661">
        <f>YEAR(salestable[[#This Row],[Order Date]])</f>
        <v>2015</v>
      </c>
      <c r="Y2661" t="str">
        <f>TEXT(salestable[[#This Row],[Order Date]],"MMMM")</f>
        <v>December</v>
      </c>
      <c r="Z2661" t="str">
        <f>"Q"&amp;ROUNDUP(MONTH(salestable[[#This Row],[Order Date]])/3,0)</f>
        <v>Q4</v>
      </c>
      <c r="AA2661" t="str">
        <f>TEXT(salestable[[#This Row],[Order Date]], "ddd")</f>
        <v>Thu</v>
      </c>
    </row>
    <row r="2662" spans="1:27"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s="3">
        <v>11</v>
      </c>
      <c r="T2662" s="4">
        <v>0</v>
      </c>
      <c r="U2662" s="3">
        <v>494.97250000000003</v>
      </c>
      <c r="V2662" s="2">
        <f>salestable[[#This Row],[Sales]] * (1 - salestable[[#This Row],[Discount]])</f>
        <v>1979.89</v>
      </c>
      <c r="W2662" s="2">
        <f>salestable[[#This Row],[Sales]] * salestable[[#This Row],[Discount]]</f>
        <v>0</v>
      </c>
      <c r="X2662">
        <f>YEAR(salestable[[#This Row],[Order Date]])</f>
        <v>2017</v>
      </c>
      <c r="Y2662" t="str">
        <f>TEXT(salestable[[#This Row],[Order Date]],"MMMM")</f>
        <v>November</v>
      </c>
      <c r="Z2662" t="str">
        <f>"Q"&amp;ROUNDUP(MONTH(salestable[[#This Row],[Order Date]])/3,0)</f>
        <v>Q4</v>
      </c>
      <c r="AA2662" t="str">
        <f>TEXT(salestable[[#This Row],[Order Date]], "ddd")</f>
        <v>Tue</v>
      </c>
    </row>
    <row r="2663" spans="1:27"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s="3">
        <v>2</v>
      </c>
      <c r="T2663" s="4">
        <v>0</v>
      </c>
      <c r="U2663" s="3">
        <v>35.981999999999999</v>
      </c>
      <c r="V2663" s="2">
        <f>salestable[[#This Row],[Sales]] * (1 - salestable[[#This Row],[Discount]])</f>
        <v>79.959999999999994</v>
      </c>
      <c r="W2663" s="2">
        <f>salestable[[#This Row],[Sales]] * salestable[[#This Row],[Discount]]</f>
        <v>0</v>
      </c>
      <c r="X2663">
        <f>YEAR(salestable[[#This Row],[Order Date]])</f>
        <v>2017</v>
      </c>
      <c r="Y2663" t="str">
        <f>TEXT(salestable[[#This Row],[Order Date]],"MMMM")</f>
        <v>November</v>
      </c>
      <c r="Z2663" t="str">
        <f>"Q"&amp;ROUNDUP(MONTH(salestable[[#This Row],[Order Date]])/3,0)</f>
        <v>Q4</v>
      </c>
      <c r="AA2663" t="str">
        <f>TEXT(salestable[[#This Row],[Order Date]], "ddd")</f>
        <v>Tue</v>
      </c>
    </row>
    <row r="2664" spans="1:27"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s="3">
        <v>2</v>
      </c>
      <c r="T2664" s="4">
        <v>0</v>
      </c>
      <c r="U2664" s="3">
        <v>4.2047999999999996</v>
      </c>
      <c r="V2664" s="2">
        <f>salestable[[#This Row],[Sales]] * (1 - salestable[[#This Row],[Discount]])</f>
        <v>8.76</v>
      </c>
      <c r="W2664" s="2">
        <f>salestable[[#This Row],[Sales]] * salestable[[#This Row],[Discount]]</f>
        <v>0</v>
      </c>
      <c r="X2664">
        <f>YEAR(salestable[[#This Row],[Order Date]])</f>
        <v>2017</v>
      </c>
      <c r="Y2664" t="str">
        <f>TEXT(salestable[[#This Row],[Order Date]],"MMMM")</f>
        <v>April</v>
      </c>
      <c r="Z2664" t="str">
        <f>"Q"&amp;ROUNDUP(MONTH(salestable[[#This Row],[Order Date]])/3,0)</f>
        <v>Q2</v>
      </c>
      <c r="AA2664" t="str">
        <f>TEXT(salestable[[#This Row],[Order Date]], "ddd")</f>
        <v>Fri</v>
      </c>
    </row>
    <row r="2665" spans="1:27"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s="3">
        <v>1</v>
      </c>
      <c r="T2665" s="4">
        <v>0.2</v>
      </c>
      <c r="U2665" s="3">
        <v>1.2948</v>
      </c>
      <c r="V2665" s="2">
        <f>salestable[[#This Row],[Sales]] * (1 - salestable[[#This Row],[Discount]])</f>
        <v>3.1872000000000003</v>
      </c>
      <c r="W2665" s="2">
        <f>salestable[[#This Row],[Sales]] * salestable[[#This Row],[Discount]]</f>
        <v>0.79680000000000006</v>
      </c>
      <c r="X2665">
        <f>YEAR(salestable[[#This Row],[Order Date]])</f>
        <v>2016</v>
      </c>
      <c r="Y2665" t="str">
        <f>TEXT(salestable[[#This Row],[Order Date]],"MMMM")</f>
        <v>May</v>
      </c>
      <c r="Z2665" t="str">
        <f>"Q"&amp;ROUNDUP(MONTH(salestable[[#This Row],[Order Date]])/3,0)</f>
        <v>Q2</v>
      </c>
      <c r="AA2665" t="str">
        <f>TEXT(salestable[[#This Row],[Order Date]], "ddd")</f>
        <v>Sun</v>
      </c>
    </row>
    <row r="2666" spans="1:27"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s="3">
        <v>3</v>
      </c>
      <c r="T2666" s="4">
        <v>0.4</v>
      </c>
      <c r="U2666" s="3">
        <v>-142.071</v>
      </c>
      <c r="V2666" s="2">
        <f>salestable[[#This Row],[Sales]] * (1 - salestable[[#This Row],[Discount]])</f>
        <v>222.37199999999999</v>
      </c>
      <c r="W2666" s="2">
        <f>salestable[[#This Row],[Sales]] * salestable[[#This Row],[Discount]]</f>
        <v>148.24800000000002</v>
      </c>
      <c r="X2666">
        <f>YEAR(salestable[[#This Row],[Order Date]])</f>
        <v>2016</v>
      </c>
      <c r="Y2666" t="str">
        <f>TEXT(salestable[[#This Row],[Order Date]],"MMMM")</f>
        <v>May</v>
      </c>
      <c r="Z2666" t="str">
        <f>"Q"&amp;ROUNDUP(MONTH(salestable[[#This Row],[Order Date]])/3,0)</f>
        <v>Q2</v>
      </c>
      <c r="AA2666" t="str">
        <f>TEXT(salestable[[#This Row],[Order Date]], "ddd")</f>
        <v>Sun</v>
      </c>
    </row>
    <row r="2667" spans="1:27"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s="3">
        <v>2</v>
      </c>
      <c r="T2667" s="4">
        <v>0.7</v>
      </c>
      <c r="U2667" s="3">
        <v>-2.0108000000000001</v>
      </c>
      <c r="V2667" s="2">
        <f>salestable[[#This Row],[Sales]] * (1 - salestable[[#This Row],[Discount]])</f>
        <v>0.82260000000000011</v>
      </c>
      <c r="W2667" s="2">
        <f>salestable[[#This Row],[Sales]] * salestable[[#This Row],[Discount]]</f>
        <v>1.9193999999999998</v>
      </c>
      <c r="X2667">
        <f>YEAR(salestable[[#This Row],[Order Date]])</f>
        <v>2016</v>
      </c>
      <c r="Y2667" t="str">
        <f>TEXT(salestable[[#This Row],[Order Date]],"MMMM")</f>
        <v>May</v>
      </c>
      <c r="Z2667" t="str">
        <f>"Q"&amp;ROUNDUP(MONTH(salestable[[#This Row],[Order Date]])/3,0)</f>
        <v>Q2</v>
      </c>
      <c r="AA2667" t="str">
        <f>TEXT(salestable[[#This Row],[Order Date]], "ddd")</f>
        <v>Sun</v>
      </c>
    </row>
    <row r="2668" spans="1:27"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s="3">
        <v>3</v>
      </c>
      <c r="T2668" s="4">
        <v>0.2</v>
      </c>
      <c r="U2668" s="3">
        <v>20.8719</v>
      </c>
      <c r="V2668" s="2">
        <f>salestable[[#This Row],[Sales]] * (1 - salestable[[#This Row],[Discount]])</f>
        <v>63.6096</v>
      </c>
      <c r="W2668" s="2">
        <f>salestable[[#This Row],[Sales]] * salestable[[#This Row],[Discount]]</f>
        <v>15.9024</v>
      </c>
      <c r="X2668">
        <f>YEAR(salestable[[#This Row],[Order Date]])</f>
        <v>2016</v>
      </c>
      <c r="Y2668" t="str">
        <f>TEXT(salestable[[#This Row],[Order Date]],"MMMM")</f>
        <v>October</v>
      </c>
      <c r="Z2668" t="str">
        <f>"Q"&amp;ROUNDUP(MONTH(salestable[[#This Row],[Order Date]])/3,0)</f>
        <v>Q4</v>
      </c>
      <c r="AA2668" t="str">
        <f>TEXT(salestable[[#This Row],[Order Date]], "ddd")</f>
        <v>Sat</v>
      </c>
    </row>
    <row r="2669" spans="1:27"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s="3">
        <v>1</v>
      </c>
      <c r="T2669" s="4">
        <v>0.2</v>
      </c>
      <c r="U2669" s="3">
        <v>9.5687999999999995</v>
      </c>
      <c r="V2669" s="2">
        <f>salestable[[#This Row],[Sales]] * (1 - salestable[[#This Row],[Discount]])</f>
        <v>22.681600000000003</v>
      </c>
      <c r="W2669" s="2">
        <f>salestable[[#This Row],[Sales]] * salestable[[#This Row],[Discount]]</f>
        <v>5.6704000000000008</v>
      </c>
      <c r="X2669">
        <f>YEAR(salestable[[#This Row],[Order Date]])</f>
        <v>2016</v>
      </c>
      <c r="Y2669" t="str">
        <f>TEXT(salestable[[#This Row],[Order Date]],"MMMM")</f>
        <v>October</v>
      </c>
      <c r="Z2669" t="str">
        <f>"Q"&amp;ROUNDUP(MONTH(salestable[[#This Row],[Order Date]])/3,0)</f>
        <v>Q4</v>
      </c>
      <c r="AA2669" t="str">
        <f>TEXT(salestable[[#This Row],[Order Date]], "ddd")</f>
        <v>Sat</v>
      </c>
    </row>
    <row r="2670" spans="1:27"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s="3">
        <v>1</v>
      </c>
      <c r="T2670" s="4">
        <v>0.2</v>
      </c>
      <c r="U2670" s="3">
        <v>4.5881999999999996</v>
      </c>
      <c r="V2670" s="2">
        <f>salestable[[#This Row],[Sales]] * (1 - salestable[[#This Row],[Discount]])</f>
        <v>32.627200000000002</v>
      </c>
      <c r="W2670" s="2">
        <f>salestable[[#This Row],[Sales]] * salestable[[#This Row],[Discount]]</f>
        <v>8.1568000000000005</v>
      </c>
      <c r="X2670">
        <f>YEAR(salestable[[#This Row],[Order Date]])</f>
        <v>2015</v>
      </c>
      <c r="Y2670" t="str">
        <f>TEXT(salestable[[#This Row],[Order Date]],"MMMM")</f>
        <v>August</v>
      </c>
      <c r="Z2670" t="str">
        <f>"Q"&amp;ROUNDUP(MONTH(salestable[[#This Row],[Order Date]])/3,0)</f>
        <v>Q3</v>
      </c>
      <c r="AA2670" t="str">
        <f>TEXT(salestable[[#This Row],[Order Date]], "ddd")</f>
        <v>Tue</v>
      </c>
    </row>
    <row r="2671" spans="1:27"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s="3">
        <v>4</v>
      </c>
      <c r="T2671" s="4">
        <v>0</v>
      </c>
      <c r="U2671" s="3">
        <v>29.668800000000001</v>
      </c>
      <c r="V2671" s="2">
        <f>salestable[[#This Row],[Sales]] * (1 - salestable[[#This Row],[Discount]])</f>
        <v>105.96</v>
      </c>
      <c r="W2671" s="2">
        <f>salestable[[#This Row],[Sales]] * salestable[[#This Row],[Discount]]</f>
        <v>0</v>
      </c>
      <c r="X2671">
        <f>YEAR(salestable[[#This Row],[Order Date]])</f>
        <v>2015</v>
      </c>
      <c r="Y2671" t="str">
        <f>TEXT(salestable[[#This Row],[Order Date]],"MMMM")</f>
        <v>August</v>
      </c>
      <c r="Z2671" t="str">
        <f>"Q"&amp;ROUNDUP(MONTH(salestable[[#This Row],[Order Date]])/3,0)</f>
        <v>Q3</v>
      </c>
      <c r="AA2671" t="str">
        <f>TEXT(salestable[[#This Row],[Order Date]], "ddd")</f>
        <v>Tue</v>
      </c>
    </row>
    <row r="2672" spans="1:27"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s="3">
        <v>3</v>
      </c>
      <c r="T2672" s="4">
        <v>0</v>
      </c>
      <c r="U2672" s="3">
        <v>79.891199999999998</v>
      </c>
      <c r="V2672" s="2">
        <f>salestable[[#This Row],[Sales]] * (1 - salestable[[#This Row],[Discount]])</f>
        <v>166.44</v>
      </c>
      <c r="W2672" s="2">
        <f>salestable[[#This Row],[Sales]] * salestable[[#This Row],[Discount]]</f>
        <v>0</v>
      </c>
      <c r="X2672">
        <f>YEAR(salestable[[#This Row],[Order Date]])</f>
        <v>2014</v>
      </c>
      <c r="Y2672" t="str">
        <f>TEXT(salestable[[#This Row],[Order Date]],"MMMM")</f>
        <v>September</v>
      </c>
      <c r="Z2672" t="str">
        <f>"Q"&amp;ROUNDUP(MONTH(salestable[[#This Row],[Order Date]])/3,0)</f>
        <v>Q3</v>
      </c>
      <c r="AA2672" t="str">
        <f>TEXT(salestable[[#This Row],[Order Date]], "ddd")</f>
        <v>Tue</v>
      </c>
    </row>
    <row r="2673" spans="1:27"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s="3">
        <v>6</v>
      </c>
      <c r="T2673" s="4">
        <v>0</v>
      </c>
      <c r="U2673" s="3">
        <v>212.1876</v>
      </c>
      <c r="V2673" s="2">
        <f>salestable[[#This Row],[Sales]] * (1 - salestable[[#This Row],[Discount]])</f>
        <v>785.88</v>
      </c>
      <c r="W2673" s="2">
        <f>salestable[[#This Row],[Sales]] * salestable[[#This Row],[Discount]]</f>
        <v>0</v>
      </c>
      <c r="X2673">
        <f>YEAR(salestable[[#This Row],[Order Date]])</f>
        <v>2014</v>
      </c>
      <c r="Y2673" t="str">
        <f>TEXT(salestable[[#This Row],[Order Date]],"MMMM")</f>
        <v>September</v>
      </c>
      <c r="Z2673" t="str">
        <f>"Q"&amp;ROUNDUP(MONTH(salestable[[#This Row],[Order Date]])/3,0)</f>
        <v>Q3</v>
      </c>
      <c r="AA2673" t="str">
        <f>TEXT(salestable[[#This Row],[Order Date]], "ddd")</f>
        <v>Tue</v>
      </c>
    </row>
    <row r="2674" spans="1:27"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s="3">
        <v>2</v>
      </c>
      <c r="T2674" s="4">
        <v>0</v>
      </c>
      <c r="U2674" s="3">
        <v>12.837999999999999</v>
      </c>
      <c r="V2674" s="2">
        <f>salestable[[#This Row],[Sales]] * (1 - salestable[[#This Row],[Discount]])</f>
        <v>26.2</v>
      </c>
      <c r="W2674" s="2">
        <f>salestable[[#This Row],[Sales]] * salestable[[#This Row],[Discount]]</f>
        <v>0</v>
      </c>
      <c r="X2674">
        <f>YEAR(salestable[[#This Row],[Order Date]])</f>
        <v>2014</v>
      </c>
      <c r="Y2674" t="str">
        <f>TEXT(salestable[[#This Row],[Order Date]],"MMMM")</f>
        <v>September</v>
      </c>
      <c r="Z2674" t="str">
        <f>"Q"&amp;ROUNDUP(MONTH(salestable[[#This Row],[Order Date]])/3,0)</f>
        <v>Q3</v>
      </c>
      <c r="AA2674" t="str">
        <f>TEXT(salestable[[#This Row],[Order Date]], "ddd")</f>
        <v>Tue</v>
      </c>
    </row>
    <row r="2675" spans="1:27"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s="3">
        <v>5</v>
      </c>
      <c r="T2675" s="4">
        <v>0</v>
      </c>
      <c r="U2675" s="3">
        <v>238.65299999999999</v>
      </c>
      <c r="V2675" s="2">
        <f>salestable[[#This Row],[Sales]] * (1 - salestable[[#This Row],[Discount]])</f>
        <v>1325.85</v>
      </c>
      <c r="W2675" s="2">
        <f>salestable[[#This Row],[Sales]] * salestable[[#This Row],[Discount]]</f>
        <v>0</v>
      </c>
      <c r="X2675">
        <f>YEAR(salestable[[#This Row],[Order Date]])</f>
        <v>2014</v>
      </c>
      <c r="Y2675" t="str">
        <f>TEXT(salestable[[#This Row],[Order Date]],"MMMM")</f>
        <v>September</v>
      </c>
      <c r="Z2675" t="str">
        <f>"Q"&amp;ROUNDUP(MONTH(salestable[[#This Row],[Order Date]])/3,0)</f>
        <v>Q3</v>
      </c>
      <c r="AA2675" t="str">
        <f>TEXT(salestable[[#This Row],[Order Date]], "ddd")</f>
        <v>Tue</v>
      </c>
    </row>
    <row r="2676" spans="1:27"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s="3">
        <v>3</v>
      </c>
      <c r="T2676" s="4">
        <v>0</v>
      </c>
      <c r="U2676" s="3">
        <v>79.891199999999998</v>
      </c>
      <c r="V2676" s="2">
        <f>salestable[[#This Row],[Sales]] * (1 - salestable[[#This Row],[Discount]])</f>
        <v>166.44</v>
      </c>
      <c r="W2676" s="2">
        <f>salestable[[#This Row],[Sales]] * salestable[[#This Row],[Discount]]</f>
        <v>0</v>
      </c>
      <c r="X2676">
        <f>YEAR(salestable[[#This Row],[Order Date]])</f>
        <v>2017</v>
      </c>
      <c r="Y2676" t="str">
        <f>TEXT(salestable[[#This Row],[Order Date]],"MMMM")</f>
        <v>December</v>
      </c>
      <c r="Z2676" t="str">
        <f>"Q"&amp;ROUNDUP(MONTH(salestable[[#This Row],[Order Date]])/3,0)</f>
        <v>Q4</v>
      </c>
      <c r="AA2676" t="str">
        <f>TEXT(salestable[[#This Row],[Order Date]], "ddd")</f>
        <v>Sun</v>
      </c>
    </row>
    <row r="2677" spans="1:27"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s="3">
        <v>5</v>
      </c>
      <c r="T2677" s="4">
        <v>0.2</v>
      </c>
      <c r="U2677" s="3">
        <v>0.76649999999999996</v>
      </c>
      <c r="V2677" s="2">
        <f>salestable[[#This Row],[Sales]] * (1 - salestable[[#This Row],[Discount]])</f>
        <v>7.008</v>
      </c>
      <c r="W2677" s="2">
        <f>salestable[[#This Row],[Sales]] * salestable[[#This Row],[Discount]]</f>
        <v>1.752</v>
      </c>
      <c r="X2677">
        <f>YEAR(salestable[[#This Row],[Order Date]])</f>
        <v>2017</v>
      </c>
      <c r="Y2677" t="str">
        <f>TEXT(salestable[[#This Row],[Order Date]],"MMMM")</f>
        <v>November</v>
      </c>
      <c r="Z2677" t="str">
        <f>"Q"&amp;ROUNDUP(MONTH(salestable[[#This Row],[Order Date]])/3,0)</f>
        <v>Q4</v>
      </c>
      <c r="AA2677" t="str">
        <f>TEXT(salestable[[#This Row],[Order Date]], "ddd")</f>
        <v>Mon</v>
      </c>
    </row>
    <row r="2678" spans="1:27"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s="3">
        <v>1</v>
      </c>
      <c r="T2678" s="4">
        <v>0.2</v>
      </c>
      <c r="U2678" s="3">
        <v>4.3583999999999996</v>
      </c>
      <c r="V2678" s="2">
        <f>salestable[[#This Row],[Sales]] * (1 - salestable[[#This Row],[Discount]])</f>
        <v>34.867200000000004</v>
      </c>
      <c r="W2678" s="2">
        <f>salestable[[#This Row],[Sales]] * salestable[[#This Row],[Discount]]</f>
        <v>8.716800000000001</v>
      </c>
      <c r="X2678">
        <f>YEAR(salestable[[#This Row],[Order Date]])</f>
        <v>2017</v>
      </c>
      <c r="Y2678" t="str">
        <f>TEXT(salestable[[#This Row],[Order Date]],"MMMM")</f>
        <v>November</v>
      </c>
      <c r="Z2678" t="str">
        <f>"Q"&amp;ROUNDUP(MONTH(salestable[[#This Row],[Order Date]])/3,0)</f>
        <v>Q4</v>
      </c>
      <c r="AA2678" t="str">
        <f>TEXT(salestable[[#This Row],[Order Date]], "ddd")</f>
        <v>Mon</v>
      </c>
    </row>
    <row r="2679" spans="1:27"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s="3">
        <v>7</v>
      </c>
      <c r="T2679" s="4">
        <v>0.7</v>
      </c>
      <c r="U2679" s="3">
        <v>-8.1311999999999998</v>
      </c>
      <c r="V2679" s="2">
        <f>salestable[[#This Row],[Sales]] * (1 - salestable[[#This Row],[Discount]])</f>
        <v>3.3264000000000005</v>
      </c>
      <c r="W2679" s="2">
        <f>salestable[[#This Row],[Sales]] * salestable[[#This Row],[Discount]]</f>
        <v>7.7615999999999987</v>
      </c>
      <c r="X2679">
        <f>YEAR(salestable[[#This Row],[Order Date]])</f>
        <v>2014</v>
      </c>
      <c r="Y2679" t="str">
        <f>TEXT(salestable[[#This Row],[Order Date]],"MMMM")</f>
        <v>June</v>
      </c>
      <c r="Z2679" t="str">
        <f>"Q"&amp;ROUNDUP(MONTH(salestable[[#This Row],[Order Date]])/3,0)</f>
        <v>Q2</v>
      </c>
      <c r="AA2679" t="str">
        <f>TEXT(salestable[[#This Row],[Order Date]], "ddd")</f>
        <v>Sat</v>
      </c>
    </row>
    <row r="2680" spans="1:27"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s="3">
        <v>2</v>
      </c>
      <c r="T2680" s="4">
        <v>0.7</v>
      </c>
      <c r="U2680" s="3">
        <v>-16.776</v>
      </c>
      <c r="V2680" s="2">
        <f>salestable[[#This Row],[Sales]] * (1 - salestable[[#This Row],[Discount]])</f>
        <v>7.5492000000000017</v>
      </c>
      <c r="W2680" s="2">
        <f>salestable[[#This Row],[Sales]] * salestable[[#This Row],[Discount]]</f>
        <v>17.614799999999999</v>
      </c>
      <c r="X2680">
        <f>YEAR(salestable[[#This Row],[Order Date]])</f>
        <v>2014</v>
      </c>
      <c r="Y2680" t="str">
        <f>TEXT(salestable[[#This Row],[Order Date]],"MMMM")</f>
        <v>June</v>
      </c>
      <c r="Z2680" t="str">
        <f>"Q"&amp;ROUNDUP(MONTH(salestable[[#This Row],[Order Date]])/3,0)</f>
        <v>Q2</v>
      </c>
      <c r="AA2680" t="str">
        <f>TEXT(salestable[[#This Row],[Order Date]], "ddd")</f>
        <v>Sat</v>
      </c>
    </row>
    <row r="2681" spans="1:27"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s="3">
        <v>5</v>
      </c>
      <c r="T2681" s="4">
        <v>0</v>
      </c>
      <c r="U2681" s="3">
        <v>7.056</v>
      </c>
      <c r="V2681" s="2">
        <f>salestable[[#This Row],[Sales]] * (1 - salestable[[#This Row],[Discount]])</f>
        <v>14.4</v>
      </c>
      <c r="W2681" s="2">
        <f>salestable[[#This Row],[Sales]] * salestable[[#This Row],[Discount]]</f>
        <v>0</v>
      </c>
      <c r="X2681">
        <f>YEAR(salestable[[#This Row],[Order Date]])</f>
        <v>2017</v>
      </c>
      <c r="Y2681" t="str">
        <f>TEXT(salestable[[#This Row],[Order Date]],"MMMM")</f>
        <v>January</v>
      </c>
      <c r="Z2681" t="str">
        <f>"Q"&amp;ROUNDUP(MONTH(salestable[[#This Row],[Order Date]])/3,0)</f>
        <v>Q1</v>
      </c>
      <c r="AA2681" t="str">
        <f>TEXT(salestable[[#This Row],[Order Date]], "ddd")</f>
        <v>Sat</v>
      </c>
    </row>
    <row r="2682" spans="1:27"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s="3">
        <v>5</v>
      </c>
      <c r="T2682" s="4">
        <v>0</v>
      </c>
      <c r="U2682" s="3">
        <v>111.59099999999999</v>
      </c>
      <c r="V2682" s="2">
        <f>salestable[[#This Row],[Sales]] * (1 - salestable[[#This Row],[Discount]])</f>
        <v>619.95000000000005</v>
      </c>
      <c r="W2682" s="2">
        <f>salestable[[#This Row],[Sales]] * salestable[[#This Row],[Discount]]</f>
        <v>0</v>
      </c>
      <c r="X2682">
        <f>YEAR(salestable[[#This Row],[Order Date]])</f>
        <v>2017</v>
      </c>
      <c r="Y2682" t="str">
        <f>TEXT(salestable[[#This Row],[Order Date]],"MMMM")</f>
        <v>January</v>
      </c>
      <c r="Z2682" t="str">
        <f>"Q"&amp;ROUNDUP(MONTH(salestable[[#This Row],[Order Date]])/3,0)</f>
        <v>Q1</v>
      </c>
      <c r="AA2682" t="str">
        <f>TEXT(salestable[[#This Row],[Order Date]], "ddd")</f>
        <v>Sat</v>
      </c>
    </row>
    <row r="2683" spans="1:27"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s="3">
        <v>4</v>
      </c>
      <c r="T2683" s="4">
        <v>0</v>
      </c>
      <c r="U2683" s="3">
        <v>42.074399999999997</v>
      </c>
      <c r="V2683" s="2">
        <f>salestable[[#This Row],[Sales]] * (1 - salestable[[#This Row],[Discount]])</f>
        <v>89.52</v>
      </c>
      <c r="W2683" s="2">
        <f>salestable[[#This Row],[Sales]] * salestable[[#This Row],[Discount]]</f>
        <v>0</v>
      </c>
      <c r="X2683">
        <f>YEAR(salestable[[#This Row],[Order Date]])</f>
        <v>2017</v>
      </c>
      <c r="Y2683" t="str">
        <f>TEXT(salestable[[#This Row],[Order Date]],"MMMM")</f>
        <v>January</v>
      </c>
      <c r="Z2683" t="str">
        <f>"Q"&amp;ROUNDUP(MONTH(salestable[[#This Row],[Order Date]])/3,0)</f>
        <v>Q1</v>
      </c>
      <c r="AA2683" t="str">
        <f>TEXT(salestable[[#This Row],[Order Date]], "ddd")</f>
        <v>Sat</v>
      </c>
    </row>
    <row r="2684" spans="1:27"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s="3">
        <v>3</v>
      </c>
      <c r="T2684" s="4">
        <v>0.1</v>
      </c>
      <c r="U2684" s="3">
        <v>152.0883</v>
      </c>
      <c r="V2684" s="2">
        <f>salestable[[#This Row],[Sales]] * (1 - salestable[[#This Row],[Discount]])</f>
        <v>315.87569999999999</v>
      </c>
      <c r="W2684" s="2">
        <f>salestable[[#This Row],[Sales]] * salestable[[#This Row],[Discount]]</f>
        <v>35.097300000000004</v>
      </c>
      <c r="X2684">
        <f>YEAR(salestable[[#This Row],[Order Date]])</f>
        <v>2017</v>
      </c>
      <c r="Y2684" t="str">
        <f>TEXT(salestable[[#This Row],[Order Date]],"MMMM")</f>
        <v>January</v>
      </c>
      <c r="Z2684" t="str">
        <f>"Q"&amp;ROUNDUP(MONTH(salestable[[#This Row],[Order Date]])/3,0)</f>
        <v>Q1</v>
      </c>
      <c r="AA2684" t="str">
        <f>TEXT(salestable[[#This Row],[Order Date]], "ddd")</f>
        <v>Sat</v>
      </c>
    </row>
    <row r="2685" spans="1:27"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s="3">
        <v>1</v>
      </c>
      <c r="T2685" s="4">
        <v>0</v>
      </c>
      <c r="U2685" s="3">
        <v>49.497</v>
      </c>
      <c r="V2685" s="2">
        <f>salestable[[#This Row],[Sales]] * (1 - salestable[[#This Row],[Discount]])</f>
        <v>164.99</v>
      </c>
      <c r="W2685" s="2">
        <f>salestable[[#This Row],[Sales]] * salestable[[#This Row],[Discount]]</f>
        <v>0</v>
      </c>
      <c r="X2685">
        <f>YEAR(salestable[[#This Row],[Order Date]])</f>
        <v>2017</v>
      </c>
      <c r="Y2685" t="str">
        <f>TEXT(salestable[[#This Row],[Order Date]],"MMMM")</f>
        <v>January</v>
      </c>
      <c r="Z2685" t="str">
        <f>"Q"&amp;ROUNDUP(MONTH(salestable[[#This Row],[Order Date]])/3,0)</f>
        <v>Q1</v>
      </c>
      <c r="AA2685" t="str">
        <f>TEXT(salestable[[#This Row],[Order Date]], "ddd")</f>
        <v>Sat</v>
      </c>
    </row>
    <row r="2686" spans="1:27"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s="3">
        <v>9</v>
      </c>
      <c r="T2686" s="4">
        <v>0.2</v>
      </c>
      <c r="U2686" s="3">
        <v>101.57940000000001</v>
      </c>
      <c r="V2686" s="2">
        <f>salestable[[#This Row],[Sales]] * (1 - salestable[[#This Row],[Discount]])</f>
        <v>250.04160000000002</v>
      </c>
      <c r="W2686" s="2">
        <f>salestable[[#This Row],[Sales]] * salestable[[#This Row],[Discount]]</f>
        <v>62.510400000000004</v>
      </c>
      <c r="X2686">
        <f>YEAR(salestable[[#This Row],[Order Date]])</f>
        <v>2017</v>
      </c>
      <c r="Y2686" t="str">
        <f>TEXT(salestable[[#This Row],[Order Date]],"MMMM")</f>
        <v>June</v>
      </c>
      <c r="Z2686" t="str">
        <f>"Q"&amp;ROUNDUP(MONTH(salestable[[#This Row],[Order Date]])/3,0)</f>
        <v>Q2</v>
      </c>
      <c r="AA2686" t="str">
        <f>TEXT(salestable[[#This Row],[Order Date]], "ddd")</f>
        <v>Thu</v>
      </c>
    </row>
    <row r="2687" spans="1:27"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s="3">
        <v>3</v>
      </c>
      <c r="T2687" s="4">
        <v>0.2</v>
      </c>
      <c r="U2687" s="3">
        <v>29.984999999999999</v>
      </c>
      <c r="V2687" s="2">
        <f>salestable[[#This Row],[Sales]] * (1 - salestable[[#This Row],[Discount]])</f>
        <v>76.761600000000001</v>
      </c>
      <c r="W2687" s="2">
        <f>salestable[[#This Row],[Sales]] * salestable[[#This Row],[Discount]]</f>
        <v>19.1904</v>
      </c>
      <c r="X2687">
        <f>YEAR(salestable[[#This Row],[Order Date]])</f>
        <v>2016</v>
      </c>
      <c r="Y2687" t="str">
        <f>TEXT(salestable[[#This Row],[Order Date]],"MMMM")</f>
        <v>September</v>
      </c>
      <c r="Z2687" t="str">
        <f>"Q"&amp;ROUNDUP(MONTH(salestable[[#This Row],[Order Date]])/3,0)</f>
        <v>Q3</v>
      </c>
      <c r="AA2687" t="str">
        <f>TEXT(salestable[[#This Row],[Order Date]], "ddd")</f>
        <v>Tue</v>
      </c>
    </row>
    <row r="2688" spans="1:27"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s="3">
        <v>2</v>
      </c>
      <c r="T2688" s="4">
        <v>0.7</v>
      </c>
      <c r="U2688" s="3">
        <v>-2.4563999999999999</v>
      </c>
      <c r="V2688" s="2">
        <f>salestable[[#This Row],[Sales]] * (1 - salestable[[#This Row],[Discount]])</f>
        <v>0.96120000000000017</v>
      </c>
      <c r="W2688" s="2">
        <f>salestable[[#This Row],[Sales]] * salestable[[#This Row],[Discount]]</f>
        <v>2.2427999999999999</v>
      </c>
      <c r="X2688">
        <f>YEAR(salestable[[#This Row],[Order Date]])</f>
        <v>2016</v>
      </c>
      <c r="Y2688" t="str">
        <f>TEXT(salestable[[#This Row],[Order Date]],"MMMM")</f>
        <v>September</v>
      </c>
      <c r="Z2688" t="str">
        <f>"Q"&amp;ROUNDUP(MONTH(salestable[[#This Row],[Order Date]])/3,0)</f>
        <v>Q3</v>
      </c>
      <c r="AA2688" t="str">
        <f>TEXT(salestable[[#This Row],[Order Date]], "ddd")</f>
        <v>Tue</v>
      </c>
    </row>
    <row r="2689" spans="1:27"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s="3">
        <v>5</v>
      </c>
      <c r="T2689" s="4">
        <v>0.8</v>
      </c>
      <c r="U2689" s="3">
        <v>-6.5670000000000002</v>
      </c>
      <c r="V2689" s="2">
        <f>salestable[[#This Row],[Sales]] * (1 - salestable[[#This Row],[Discount]])</f>
        <v>0.79599999999999982</v>
      </c>
      <c r="W2689" s="2">
        <f>salestable[[#This Row],[Sales]] * salestable[[#This Row],[Discount]]</f>
        <v>3.1840000000000002</v>
      </c>
      <c r="X2689">
        <f>YEAR(salestable[[#This Row],[Order Date]])</f>
        <v>2016</v>
      </c>
      <c r="Y2689" t="str">
        <f>TEXT(salestable[[#This Row],[Order Date]],"MMMM")</f>
        <v>August</v>
      </c>
      <c r="Z2689" t="str">
        <f>"Q"&amp;ROUNDUP(MONTH(salestable[[#This Row],[Order Date]])/3,0)</f>
        <v>Q3</v>
      </c>
      <c r="AA2689" t="str">
        <f>TEXT(salestable[[#This Row],[Order Date]], "ddd")</f>
        <v>Thu</v>
      </c>
    </row>
    <row r="2690" spans="1:27"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s="3">
        <v>5</v>
      </c>
      <c r="T2690" s="4">
        <v>0</v>
      </c>
      <c r="U2690" s="3">
        <v>7.0650000000000004</v>
      </c>
      <c r="V2690" s="2">
        <f>salestable[[#This Row],[Sales]] * (1 - salestable[[#This Row],[Discount]])</f>
        <v>15.7</v>
      </c>
      <c r="W2690" s="2">
        <f>salestable[[#This Row],[Sales]] * salestable[[#This Row],[Discount]]</f>
        <v>0</v>
      </c>
      <c r="X2690">
        <f>YEAR(salestable[[#This Row],[Order Date]])</f>
        <v>2015</v>
      </c>
      <c r="Y2690" t="str">
        <f>TEXT(salestable[[#This Row],[Order Date]],"MMMM")</f>
        <v>November</v>
      </c>
      <c r="Z2690" t="str">
        <f>"Q"&amp;ROUNDUP(MONTH(salestable[[#This Row],[Order Date]])/3,0)</f>
        <v>Q4</v>
      </c>
      <c r="AA2690" t="str">
        <f>TEXT(salestable[[#This Row],[Order Date]], "ddd")</f>
        <v>Thu</v>
      </c>
    </row>
    <row r="2691" spans="1:27"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s="3">
        <v>4</v>
      </c>
      <c r="T2691" s="4">
        <v>0.2</v>
      </c>
      <c r="U2691" s="3">
        <v>1.64</v>
      </c>
      <c r="V2691" s="2">
        <f>salestable[[#This Row],[Sales]] * (1 - salestable[[#This Row],[Discount]])</f>
        <v>4.1984000000000004</v>
      </c>
      <c r="W2691" s="2">
        <f>salestable[[#This Row],[Sales]] * salestable[[#This Row],[Discount]]</f>
        <v>1.0496000000000001</v>
      </c>
      <c r="X2691">
        <f>YEAR(salestable[[#This Row],[Order Date]])</f>
        <v>2014</v>
      </c>
      <c r="Y2691" t="str">
        <f>TEXT(salestable[[#This Row],[Order Date]],"MMMM")</f>
        <v>June</v>
      </c>
      <c r="Z2691" t="str">
        <f>"Q"&amp;ROUNDUP(MONTH(salestable[[#This Row],[Order Date]])/3,0)</f>
        <v>Q2</v>
      </c>
      <c r="AA2691" t="str">
        <f>TEXT(salestable[[#This Row],[Order Date]], "ddd")</f>
        <v>Mon</v>
      </c>
    </row>
    <row r="2692" spans="1:27"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s="3">
        <v>3</v>
      </c>
      <c r="T2692" s="4">
        <v>0.7</v>
      </c>
      <c r="U2692" s="3">
        <v>-4.4550000000000001</v>
      </c>
      <c r="V2692" s="2">
        <f>salestable[[#This Row],[Sales]] * (1 - salestable[[#This Row],[Discount]])</f>
        <v>1.6038000000000003</v>
      </c>
      <c r="W2692" s="2">
        <f>salestable[[#This Row],[Sales]] * salestable[[#This Row],[Discount]]</f>
        <v>3.7422</v>
      </c>
      <c r="X2692">
        <f>YEAR(salestable[[#This Row],[Order Date]])</f>
        <v>2017</v>
      </c>
      <c r="Y2692" t="str">
        <f>TEXT(salestable[[#This Row],[Order Date]],"MMMM")</f>
        <v>December</v>
      </c>
      <c r="Z2692" t="str">
        <f>"Q"&amp;ROUNDUP(MONTH(salestable[[#This Row],[Order Date]])/3,0)</f>
        <v>Q4</v>
      </c>
      <c r="AA2692" t="str">
        <f>TEXT(salestable[[#This Row],[Order Date]], "ddd")</f>
        <v>Mon</v>
      </c>
    </row>
    <row r="2693" spans="1:27"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s="3">
        <v>3</v>
      </c>
      <c r="T2693" s="4">
        <v>0.2</v>
      </c>
      <c r="U2693" s="3">
        <v>5.6115000000000004</v>
      </c>
      <c r="V2693" s="2">
        <f>salestable[[#This Row],[Sales]] * (1 - salestable[[#This Row],[Discount]])</f>
        <v>12.384</v>
      </c>
      <c r="W2693" s="2">
        <f>salestable[[#This Row],[Sales]] * salestable[[#This Row],[Discount]]</f>
        <v>3.0960000000000001</v>
      </c>
      <c r="X2693">
        <f>YEAR(salestable[[#This Row],[Order Date]])</f>
        <v>2016</v>
      </c>
      <c r="Y2693" t="str">
        <f>TEXT(salestable[[#This Row],[Order Date]],"MMMM")</f>
        <v>August</v>
      </c>
      <c r="Z2693" t="str">
        <f>"Q"&amp;ROUNDUP(MONTH(salestable[[#This Row],[Order Date]])/3,0)</f>
        <v>Q3</v>
      </c>
      <c r="AA2693" t="str">
        <f>TEXT(salestable[[#This Row],[Order Date]], "ddd")</f>
        <v>Sun</v>
      </c>
    </row>
    <row r="2694" spans="1:27"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s="3">
        <v>3</v>
      </c>
      <c r="T2694" s="4">
        <v>0.2</v>
      </c>
      <c r="U2694" s="3">
        <v>8.1432000000000002</v>
      </c>
      <c r="V2694" s="2">
        <f>salestable[[#This Row],[Sales]] * (1 - salestable[[#This Row],[Discount]])</f>
        <v>86.860799999999998</v>
      </c>
      <c r="W2694" s="2">
        <f>salestable[[#This Row],[Sales]] * salestable[[#This Row],[Discount]]</f>
        <v>21.715199999999999</v>
      </c>
      <c r="X2694">
        <f>YEAR(salestable[[#This Row],[Order Date]])</f>
        <v>2016</v>
      </c>
      <c r="Y2694" t="str">
        <f>TEXT(salestable[[#This Row],[Order Date]],"MMMM")</f>
        <v>August</v>
      </c>
      <c r="Z2694" t="str">
        <f>"Q"&amp;ROUNDUP(MONTH(salestable[[#This Row],[Order Date]])/3,0)</f>
        <v>Q3</v>
      </c>
      <c r="AA2694" t="str">
        <f>TEXT(salestable[[#This Row],[Order Date]], "ddd")</f>
        <v>Sun</v>
      </c>
    </row>
    <row r="2695" spans="1:27"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s="3">
        <v>5</v>
      </c>
      <c r="T2695" s="4">
        <v>0</v>
      </c>
      <c r="U2695" s="3">
        <v>37.366</v>
      </c>
      <c r="V2695" s="2">
        <f>salestable[[#This Row],[Sales]] * (1 - salestable[[#This Row],[Discount]])</f>
        <v>109.9</v>
      </c>
      <c r="W2695" s="2">
        <f>salestable[[#This Row],[Sales]] * salestable[[#This Row],[Discount]]</f>
        <v>0</v>
      </c>
      <c r="X2695">
        <f>YEAR(salestable[[#This Row],[Order Date]])</f>
        <v>2016</v>
      </c>
      <c r="Y2695" t="str">
        <f>TEXT(salestable[[#This Row],[Order Date]],"MMMM")</f>
        <v>January</v>
      </c>
      <c r="Z2695" t="str">
        <f>"Q"&amp;ROUNDUP(MONTH(salestable[[#This Row],[Order Date]])/3,0)</f>
        <v>Q1</v>
      </c>
      <c r="AA2695" t="str">
        <f>TEXT(salestable[[#This Row],[Order Date]], "ddd")</f>
        <v>Fri</v>
      </c>
    </row>
    <row r="2696" spans="1:27"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s="3">
        <v>1</v>
      </c>
      <c r="T2696" s="4">
        <v>0.2</v>
      </c>
      <c r="U2696" s="3">
        <v>4.0382999999999996</v>
      </c>
      <c r="V2696" s="2">
        <f>salestable[[#This Row],[Sales]] * (1 - salestable[[#This Row],[Discount]])</f>
        <v>12.307200000000002</v>
      </c>
      <c r="W2696" s="2">
        <f>salestable[[#This Row],[Sales]] * salestable[[#This Row],[Discount]]</f>
        <v>3.0768000000000004</v>
      </c>
      <c r="X2696">
        <f>YEAR(salestable[[#This Row],[Order Date]])</f>
        <v>2014</v>
      </c>
      <c r="Y2696" t="str">
        <f>TEXT(salestable[[#This Row],[Order Date]],"MMMM")</f>
        <v>October</v>
      </c>
      <c r="Z2696" t="str">
        <f>"Q"&amp;ROUNDUP(MONTH(salestable[[#This Row],[Order Date]])/3,0)</f>
        <v>Q4</v>
      </c>
      <c r="AA2696" t="str">
        <f>TEXT(salestable[[#This Row],[Order Date]], "ddd")</f>
        <v>Wed</v>
      </c>
    </row>
    <row r="2697" spans="1:27"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s="3">
        <v>2</v>
      </c>
      <c r="T2697" s="4">
        <v>0.2</v>
      </c>
      <c r="U2697" s="3">
        <v>10.623200000000001</v>
      </c>
      <c r="V2697" s="2">
        <f>salestable[[#This Row],[Sales]] * (1 - salestable[[#This Row],[Discount]])</f>
        <v>24.281600000000001</v>
      </c>
      <c r="W2697" s="2">
        <f>salestable[[#This Row],[Sales]] * salestable[[#This Row],[Discount]]</f>
        <v>6.0704000000000002</v>
      </c>
      <c r="X2697">
        <f>YEAR(salestable[[#This Row],[Order Date]])</f>
        <v>2016</v>
      </c>
      <c r="Y2697" t="str">
        <f>TEXT(salestable[[#This Row],[Order Date]],"MMMM")</f>
        <v>February</v>
      </c>
      <c r="Z2697" t="str">
        <f>"Q"&amp;ROUNDUP(MONTH(salestable[[#This Row],[Order Date]])/3,0)</f>
        <v>Q1</v>
      </c>
      <c r="AA2697" t="str">
        <f>TEXT(salestable[[#This Row],[Order Date]], "ddd")</f>
        <v>Sun</v>
      </c>
    </row>
    <row r="2698" spans="1:27"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s="3">
        <v>4</v>
      </c>
      <c r="T2698" s="4">
        <v>0.5</v>
      </c>
      <c r="U2698" s="3">
        <v>-16.425999999999998</v>
      </c>
      <c r="V2698" s="2">
        <f>salestable[[#This Row],[Sales]] * (1 - salestable[[#This Row],[Discount]])</f>
        <v>410.65</v>
      </c>
      <c r="W2698" s="2">
        <f>salestable[[#This Row],[Sales]] * salestable[[#This Row],[Discount]]</f>
        <v>410.65</v>
      </c>
      <c r="X2698">
        <f>YEAR(salestable[[#This Row],[Order Date]])</f>
        <v>2014</v>
      </c>
      <c r="Y2698" t="str">
        <f>TEXT(salestable[[#This Row],[Order Date]],"MMMM")</f>
        <v>March</v>
      </c>
      <c r="Z2698" t="str">
        <f>"Q"&amp;ROUNDUP(MONTH(salestable[[#This Row],[Order Date]])/3,0)</f>
        <v>Q1</v>
      </c>
      <c r="AA2698" t="str">
        <f>TEXT(salestable[[#This Row],[Order Date]], "ddd")</f>
        <v>Tue</v>
      </c>
    </row>
    <row r="2699" spans="1:27"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s="3">
        <v>6</v>
      </c>
      <c r="T2699" s="4">
        <v>0.5</v>
      </c>
      <c r="U2699" s="3">
        <v>-1811.0784000000001</v>
      </c>
      <c r="V2699" s="2">
        <f>salestable[[#This Row],[Sales]] * (1 - salestable[[#This Row],[Discount]])</f>
        <v>11319.24</v>
      </c>
      <c r="W2699" s="2">
        <f>salestable[[#This Row],[Sales]] * salestable[[#This Row],[Discount]]</f>
        <v>11319.24</v>
      </c>
      <c r="X2699">
        <f>YEAR(salestable[[#This Row],[Order Date]])</f>
        <v>2014</v>
      </c>
      <c r="Y2699" t="str">
        <f>TEXT(salestable[[#This Row],[Order Date]],"MMMM")</f>
        <v>March</v>
      </c>
      <c r="Z2699" t="str">
        <f>"Q"&amp;ROUNDUP(MONTH(salestable[[#This Row],[Order Date]])/3,0)</f>
        <v>Q1</v>
      </c>
      <c r="AA2699" t="str">
        <f>TEXT(salestable[[#This Row],[Order Date]], "ddd")</f>
        <v>Tue</v>
      </c>
    </row>
    <row r="2700" spans="1:27"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s="3">
        <v>4</v>
      </c>
      <c r="T2700" s="4">
        <v>0.2</v>
      </c>
      <c r="U2700" s="3">
        <v>7.4816000000000003</v>
      </c>
      <c r="V2700" s="2">
        <f>salestable[[#This Row],[Sales]] * (1 - salestable[[#This Row],[Discount]])</f>
        <v>17.100800000000003</v>
      </c>
      <c r="W2700" s="2">
        <f>salestable[[#This Row],[Sales]] * salestable[[#This Row],[Discount]]</f>
        <v>4.2752000000000008</v>
      </c>
      <c r="X2700">
        <f>YEAR(salestable[[#This Row],[Order Date]])</f>
        <v>2014</v>
      </c>
      <c r="Y2700" t="str">
        <f>TEXT(salestable[[#This Row],[Order Date]],"MMMM")</f>
        <v>March</v>
      </c>
      <c r="Z2700" t="str">
        <f>"Q"&amp;ROUNDUP(MONTH(salestable[[#This Row],[Order Date]])/3,0)</f>
        <v>Q1</v>
      </c>
      <c r="AA2700" t="str">
        <f>TEXT(salestable[[#This Row],[Order Date]], "ddd")</f>
        <v>Tue</v>
      </c>
    </row>
    <row r="2701" spans="1:27"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s="3">
        <v>3</v>
      </c>
      <c r="T2701" s="4">
        <v>0.2</v>
      </c>
      <c r="U2701" s="3">
        <v>1.002</v>
      </c>
      <c r="V2701" s="2">
        <f>salestable[[#This Row],[Sales]] * (1 - salestable[[#This Row],[Discount]])</f>
        <v>6.4128000000000007</v>
      </c>
      <c r="W2701" s="2">
        <f>salestable[[#This Row],[Sales]] * salestable[[#This Row],[Discount]]</f>
        <v>1.6032000000000002</v>
      </c>
      <c r="X2701">
        <f>YEAR(salestable[[#This Row],[Order Date]])</f>
        <v>2014</v>
      </c>
      <c r="Y2701" t="str">
        <f>TEXT(salestable[[#This Row],[Order Date]],"MMMM")</f>
        <v>March</v>
      </c>
      <c r="Z2701" t="str">
        <f>"Q"&amp;ROUNDUP(MONTH(salestable[[#This Row],[Order Date]])/3,0)</f>
        <v>Q1</v>
      </c>
      <c r="AA2701" t="str">
        <f>TEXT(salestable[[#This Row],[Order Date]], "ddd")</f>
        <v>Tue</v>
      </c>
    </row>
    <row r="2702" spans="1:27"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s="3">
        <v>2</v>
      </c>
      <c r="T2702" s="4">
        <v>0.2</v>
      </c>
      <c r="U2702" s="3">
        <v>8.0765999999999991</v>
      </c>
      <c r="V2702" s="2">
        <f>salestable[[#This Row],[Sales]] * (1 - salestable[[#This Row],[Discount]])</f>
        <v>24.614400000000003</v>
      </c>
      <c r="W2702" s="2">
        <f>salestable[[#This Row],[Sales]] * salestable[[#This Row],[Discount]]</f>
        <v>6.1536000000000008</v>
      </c>
      <c r="X2702">
        <f>YEAR(salestable[[#This Row],[Order Date]])</f>
        <v>2014</v>
      </c>
      <c r="Y2702" t="str">
        <f>TEXT(salestable[[#This Row],[Order Date]],"MMMM")</f>
        <v>March</v>
      </c>
      <c r="Z2702" t="str">
        <f>"Q"&amp;ROUNDUP(MONTH(salestable[[#This Row],[Order Date]])/3,0)</f>
        <v>Q1</v>
      </c>
      <c r="AA2702" t="str">
        <f>TEXT(salestable[[#This Row],[Order Date]], "ddd")</f>
        <v>Tue</v>
      </c>
    </row>
    <row r="2703" spans="1:27"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s="3">
        <v>3</v>
      </c>
      <c r="T2703" s="4">
        <v>0.2</v>
      </c>
      <c r="U2703" s="3">
        <v>5.9175000000000004</v>
      </c>
      <c r="V2703" s="2">
        <f>salestable[[#This Row],[Sales]] * (1 - salestable[[#This Row],[Discount]])</f>
        <v>15.148800000000001</v>
      </c>
      <c r="W2703" s="2">
        <f>salestable[[#This Row],[Sales]] * salestable[[#This Row],[Discount]]</f>
        <v>3.7872000000000003</v>
      </c>
      <c r="X2703">
        <f>YEAR(salestable[[#This Row],[Order Date]])</f>
        <v>2014</v>
      </c>
      <c r="Y2703" t="str">
        <f>TEXT(salestable[[#This Row],[Order Date]],"MMMM")</f>
        <v>March</v>
      </c>
      <c r="Z2703" t="str">
        <f>"Q"&amp;ROUNDUP(MONTH(salestable[[#This Row],[Order Date]])/3,0)</f>
        <v>Q1</v>
      </c>
      <c r="AA2703" t="str">
        <f>TEXT(salestable[[#This Row],[Order Date]], "ddd")</f>
        <v>Tue</v>
      </c>
    </row>
    <row r="2704" spans="1:27"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s="3">
        <v>3</v>
      </c>
      <c r="T2704" s="4">
        <v>0.2</v>
      </c>
      <c r="U2704" s="3">
        <v>15.294</v>
      </c>
      <c r="V2704" s="2">
        <f>salestable[[#This Row],[Sales]] * (1 - salestable[[#This Row],[Discount]])</f>
        <v>97.881600000000006</v>
      </c>
      <c r="W2704" s="2">
        <f>salestable[[#This Row],[Sales]] * salestable[[#This Row],[Discount]]</f>
        <v>24.470400000000001</v>
      </c>
      <c r="X2704">
        <f>YEAR(salestable[[#This Row],[Order Date]])</f>
        <v>2014</v>
      </c>
      <c r="Y2704" t="str">
        <f>TEXT(salestable[[#This Row],[Order Date]],"MMMM")</f>
        <v>March</v>
      </c>
      <c r="Z2704" t="str">
        <f>"Q"&amp;ROUNDUP(MONTH(salestable[[#This Row],[Order Date]])/3,0)</f>
        <v>Q1</v>
      </c>
      <c r="AA2704" t="str">
        <f>TEXT(salestable[[#This Row],[Order Date]], "ddd")</f>
        <v>Tue</v>
      </c>
    </row>
    <row r="2705" spans="1:27"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s="3">
        <v>3</v>
      </c>
      <c r="T2705" s="4">
        <v>0</v>
      </c>
      <c r="U2705" s="3">
        <v>56.977200000000003</v>
      </c>
      <c r="V2705" s="2">
        <f>salestable[[#This Row],[Sales]] * (1 - salestable[[#This Row],[Discount]])</f>
        <v>116.28</v>
      </c>
      <c r="W2705" s="2">
        <f>salestable[[#This Row],[Sales]] * salestable[[#This Row],[Discount]]</f>
        <v>0</v>
      </c>
      <c r="X2705">
        <f>YEAR(salestable[[#This Row],[Order Date]])</f>
        <v>2014</v>
      </c>
      <c r="Y2705" t="str">
        <f>TEXT(salestable[[#This Row],[Order Date]],"MMMM")</f>
        <v>May</v>
      </c>
      <c r="Z2705" t="str">
        <f>"Q"&amp;ROUNDUP(MONTH(salestable[[#This Row],[Order Date]])/3,0)</f>
        <v>Q2</v>
      </c>
      <c r="AA2705" t="str">
        <f>TEXT(salestable[[#This Row],[Order Date]], "ddd")</f>
        <v>Sat</v>
      </c>
    </row>
    <row r="2706" spans="1:27"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s="3">
        <v>6</v>
      </c>
      <c r="T2706" s="4">
        <v>0</v>
      </c>
      <c r="U2706" s="3">
        <v>17.238</v>
      </c>
      <c r="V2706" s="2">
        <f>salestable[[#This Row],[Sales]] * (1 - salestable[[#This Row],[Discount]])</f>
        <v>132.6</v>
      </c>
      <c r="W2706" s="2">
        <f>salestable[[#This Row],[Sales]] * salestable[[#This Row],[Discount]]</f>
        <v>0</v>
      </c>
      <c r="X2706">
        <f>YEAR(salestable[[#This Row],[Order Date]])</f>
        <v>2017</v>
      </c>
      <c r="Y2706" t="str">
        <f>TEXT(salestable[[#This Row],[Order Date]],"MMMM")</f>
        <v>July</v>
      </c>
      <c r="Z2706" t="str">
        <f>"Q"&amp;ROUNDUP(MONTH(salestable[[#This Row],[Order Date]])/3,0)</f>
        <v>Q3</v>
      </c>
      <c r="AA2706" t="str">
        <f>TEXT(salestable[[#This Row],[Order Date]], "ddd")</f>
        <v>Tue</v>
      </c>
    </row>
    <row r="2707" spans="1:27"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s="3">
        <v>2</v>
      </c>
      <c r="T2707" s="4">
        <v>0</v>
      </c>
      <c r="U2707" s="3">
        <v>4.3368000000000002</v>
      </c>
      <c r="V2707" s="2">
        <f>salestable[[#This Row],[Sales]] * (1 - salestable[[#This Row],[Discount]])</f>
        <v>16.68</v>
      </c>
      <c r="W2707" s="2">
        <f>salestable[[#This Row],[Sales]] * salestable[[#This Row],[Discount]]</f>
        <v>0</v>
      </c>
      <c r="X2707">
        <f>YEAR(salestable[[#This Row],[Order Date]])</f>
        <v>2017</v>
      </c>
      <c r="Y2707" t="str">
        <f>TEXT(salestable[[#This Row],[Order Date]],"MMMM")</f>
        <v>June</v>
      </c>
      <c r="Z2707" t="str">
        <f>"Q"&amp;ROUNDUP(MONTH(salestable[[#This Row],[Order Date]])/3,0)</f>
        <v>Q2</v>
      </c>
      <c r="AA2707" t="str">
        <f>TEXT(salestable[[#This Row],[Order Date]], "ddd")</f>
        <v>Fri</v>
      </c>
    </row>
    <row r="2708" spans="1:27"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s="3">
        <v>3</v>
      </c>
      <c r="T2708" s="4">
        <v>0</v>
      </c>
      <c r="U2708" s="3">
        <v>9.3312000000000008</v>
      </c>
      <c r="V2708" s="2">
        <f>salestable[[#This Row],[Sales]] * (1 - salestable[[#This Row],[Discount]])</f>
        <v>19.440000000000001</v>
      </c>
      <c r="W2708" s="2">
        <f>salestable[[#This Row],[Sales]] * salestable[[#This Row],[Discount]]</f>
        <v>0</v>
      </c>
      <c r="X2708">
        <f>YEAR(salestable[[#This Row],[Order Date]])</f>
        <v>2017</v>
      </c>
      <c r="Y2708" t="str">
        <f>TEXT(salestable[[#This Row],[Order Date]],"MMMM")</f>
        <v>June</v>
      </c>
      <c r="Z2708" t="str">
        <f>"Q"&amp;ROUNDUP(MONTH(salestable[[#This Row],[Order Date]])/3,0)</f>
        <v>Q2</v>
      </c>
      <c r="AA2708" t="str">
        <f>TEXT(salestable[[#This Row],[Order Date]], "ddd")</f>
        <v>Fri</v>
      </c>
    </row>
    <row r="2709" spans="1:27"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s="3">
        <v>4</v>
      </c>
      <c r="T2709" s="4">
        <v>0</v>
      </c>
      <c r="U2709" s="3">
        <v>92.236800000000002</v>
      </c>
      <c r="V2709" s="2">
        <f>salestable[[#This Row],[Sales]] * (1 - salestable[[#This Row],[Discount]])</f>
        <v>192.16</v>
      </c>
      <c r="W2709" s="2">
        <f>salestable[[#This Row],[Sales]] * salestable[[#This Row],[Discount]]</f>
        <v>0</v>
      </c>
      <c r="X2709">
        <f>YEAR(salestable[[#This Row],[Order Date]])</f>
        <v>2017</v>
      </c>
      <c r="Y2709" t="str">
        <f>TEXT(salestable[[#This Row],[Order Date]],"MMMM")</f>
        <v>June</v>
      </c>
      <c r="Z2709" t="str">
        <f>"Q"&amp;ROUNDUP(MONTH(salestable[[#This Row],[Order Date]])/3,0)</f>
        <v>Q2</v>
      </c>
      <c r="AA2709" t="str">
        <f>TEXT(salestable[[#This Row],[Order Date]], "ddd")</f>
        <v>Fri</v>
      </c>
    </row>
    <row r="2710" spans="1:27"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s="3">
        <v>7</v>
      </c>
      <c r="T2710" s="4">
        <v>0</v>
      </c>
      <c r="U2710" s="3">
        <v>81.849599999999995</v>
      </c>
      <c r="V2710" s="2">
        <f>salestable[[#This Row],[Sales]] * (1 - salestable[[#This Row],[Discount]])</f>
        <v>227.36</v>
      </c>
      <c r="W2710" s="2">
        <f>salestable[[#This Row],[Sales]] * salestable[[#This Row],[Discount]]</f>
        <v>0</v>
      </c>
      <c r="X2710">
        <f>YEAR(salestable[[#This Row],[Order Date]])</f>
        <v>2015</v>
      </c>
      <c r="Y2710" t="str">
        <f>TEXT(salestable[[#This Row],[Order Date]],"MMMM")</f>
        <v>January</v>
      </c>
      <c r="Z2710" t="str">
        <f>"Q"&amp;ROUNDUP(MONTH(salestable[[#This Row],[Order Date]])/3,0)</f>
        <v>Q1</v>
      </c>
      <c r="AA2710" t="str">
        <f>TEXT(salestable[[#This Row],[Order Date]], "ddd")</f>
        <v>Fri</v>
      </c>
    </row>
    <row r="2711" spans="1:27"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s="3">
        <v>3</v>
      </c>
      <c r="T2711" s="4">
        <v>0.2</v>
      </c>
      <c r="U2711" s="3">
        <v>215.9973</v>
      </c>
      <c r="V2711" s="2">
        <f>salestable[[#This Row],[Sales]] * (1 - salestable[[#This Row],[Discount]])</f>
        <v>1535.9808000000003</v>
      </c>
      <c r="W2711" s="2">
        <f>salestable[[#This Row],[Sales]] * salestable[[#This Row],[Discount]]</f>
        <v>383.99520000000007</v>
      </c>
      <c r="X2711">
        <f>YEAR(salestable[[#This Row],[Order Date]])</f>
        <v>2015</v>
      </c>
      <c r="Y2711" t="str">
        <f>TEXT(salestable[[#This Row],[Order Date]],"MMMM")</f>
        <v>January</v>
      </c>
      <c r="Z2711" t="str">
        <f>"Q"&amp;ROUNDUP(MONTH(salestable[[#This Row],[Order Date]])/3,0)</f>
        <v>Q1</v>
      </c>
      <c r="AA2711" t="str">
        <f>TEXT(salestable[[#This Row],[Order Date]], "ddd")</f>
        <v>Fri</v>
      </c>
    </row>
    <row r="2712" spans="1:27"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s="3">
        <v>2</v>
      </c>
      <c r="T2712" s="4">
        <v>0.7</v>
      </c>
      <c r="U2712" s="3">
        <v>-8.9795999999999996</v>
      </c>
      <c r="V2712" s="2">
        <f>salestable[[#This Row],[Sales]] * (1 - salestable[[#This Row],[Discount]])</f>
        <v>3.8484000000000003</v>
      </c>
      <c r="W2712" s="2">
        <f>salestable[[#This Row],[Sales]] * salestable[[#This Row],[Discount]]</f>
        <v>8.9795999999999996</v>
      </c>
      <c r="X2712">
        <f>YEAR(salestable[[#This Row],[Order Date]])</f>
        <v>2015</v>
      </c>
      <c r="Y2712" t="str">
        <f>TEXT(salestable[[#This Row],[Order Date]],"MMMM")</f>
        <v>December</v>
      </c>
      <c r="Z2712" t="str">
        <f>"Q"&amp;ROUNDUP(MONTH(salestable[[#This Row],[Order Date]])/3,0)</f>
        <v>Q4</v>
      </c>
      <c r="AA2712" t="str">
        <f>TEXT(salestable[[#This Row],[Order Date]], "ddd")</f>
        <v>Fri</v>
      </c>
    </row>
    <row r="2713" spans="1:27"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s="3">
        <v>4</v>
      </c>
      <c r="T2713" s="4">
        <v>0.2</v>
      </c>
      <c r="U2713" s="3">
        <v>9.1776</v>
      </c>
      <c r="V2713" s="2">
        <f>salestable[[#This Row],[Sales]] * (1 - salestable[[#This Row],[Discount]])</f>
        <v>36.7104</v>
      </c>
      <c r="W2713" s="2">
        <f>salestable[[#This Row],[Sales]] * salestable[[#This Row],[Discount]]</f>
        <v>9.1776</v>
      </c>
      <c r="X2713">
        <f>YEAR(salestable[[#This Row],[Order Date]])</f>
        <v>2017</v>
      </c>
      <c r="Y2713" t="str">
        <f>TEXT(salestable[[#This Row],[Order Date]],"MMMM")</f>
        <v>October</v>
      </c>
      <c r="Z2713" t="str">
        <f>"Q"&amp;ROUNDUP(MONTH(salestable[[#This Row],[Order Date]])/3,0)</f>
        <v>Q4</v>
      </c>
      <c r="AA2713" t="str">
        <f>TEXT(salestable[[#This Row],[Order Date]], "ddd")</f>
        <v>Mon</v>
      </c>
    </row>
    <row r="2714" spans="1:27"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s="3">
        <v>9</v>
      </c>
      <c r="T2714" s="4">
        <v>0</v>
      </c>
      <c r="U2714" s="3">
        <v>22.244399999999999</v>
      </c>
      <c r="V2714" s="2">
        <f>salestable[[#This Row],[Sales]] * (1 - salestable[[#This Row],[Discount]])</f>
        <v>60.12</v>
      </c>
      <c r="W2714" s="2">
        <f>salestable[[#This Row],[Sales]] * salestable[[#This Row],[Discount]]</f>
        <v>0</v>
      </c>
      <c r="X2714">
        <f>YEAR(salestable[[#This Row],[Order Date]])</f>
        <v>2017</v>
      </c>
      <c r="Y2714" t="str">
        <f>TEXT(salestable[[#This Row],[Order Date]],"MMMM")</f>
        <v>July</v>
      </c>
      <c r="Z2714" t="str">
        <f>"Q"&amp;ROUNDUP(MONTH(salestable[[#This Row],[Order Date]])/3,0)</f>
        <v>Q3</v>
      </c>
      <c r="AA2714" t="str">
        <f>TEXT(salestable[[#This Row],[Order Date]], "ddd")</f>
        <v>Sat</v>
      </c>
    </row>
    <row r="2715" spans="1:27"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s="3">
        <v>3</v>
      </c>
      <c r="T2715" s="4">
        <v>0.2</v>
      </c>
      <c r="U2715" s="3">
        <v>37.796999999999997</v>
      </c>
      <c r="V2715" s="2">
        <f>salestable[[#This Row],[Sales]] * (1 - salestable[[#This Row],[Discount]])</f>
        <v>241.9008</v>
      </c>
      <c r="W2715" s="2">
        <f>salestable[[#This Row],[Sales]] * salestable[[#This Row],[Discount]]</f>
        <v>60.475200000000001</v>
      </c>
      <c r="X2715">
        <f>YEAR(salestable[[#This Row],[Order Date]])</f>
        <v>2014</v>
      </c>
      <c r="Y2715" t="str">
        <f>TEXT(salestable[[#This Row],[Order Date]],"MMMM")</f>
        <v>April</v>
      </c>
      <c r="Z2715" t="str">
        <f>"Q"&amp;ROUNDUP(MONTH(salestable[[#This Row],[Order Date]])/3,0)</f>
        <v>Q2</v>
      </c>
      <c r="AA2715" t="str">
        <f>TEXT(salestable[[#This Row],[Order Date]], "ddd")</f>
        <v>Fri</v>
      </c>
    </row>
    <row r="2716" spans="1:27"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s="3">
        <v>5</v>
      </c>
      <c r="T2716" s="4">
        <v>0</v>
      </c>
      <c r="U2716" s="3">
        <v>5.56</v>
      </c>
      <c r="V2716" s="2">
        <f>salestable[[#This Row],[Sales]] * (1 - salestable[[#This Row],[Discount]])</f>
        <v>13.9</v>
      </c>
      <c r="W2716" s="2">
        <f>salestable[[#This Row],[Sales]] * salestable[[#This Row],[Discount]]</f>
        <v>0</v>
      </c>
      <c r="X2716">
        <f>YEAR(salestable[[#This Row],[Order Date]])</f>
        <v>2015</v>
      </c>
      <c r="Y2716" t="str">
        <f>TEXT(salestable[[#This Row],[Order Date]],"MMMM")</f>
        <v>December</v>
      </c>
      <c r="Z2716" t="str">
        <f>"Q"&amp;ROUNDUP(MONTH(salestable[[#This Row],[Order Date]])/3,0)</f>
        <v>Q4</v>
      </c>
      <c r="AA2716" t="str">
        <f>TEXT(salestable[[#This Row],[Order Date]], "ddd")</f>
        <v>Tue</v>
      </c>
    </row>
    <row r="2717" spans="1:27"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s="3">
        <v>2</v>
      </c>
      <c r="T2717" s="4">
        <v>0</v>
      </c>
      <c r="U2717" s="3">
        <v>62.3904</v>
      </c>
      <c r="V2717" s="2">
        <f>salestable[[#This Row],[Sales]] * (1 - salestable[[#This Row],[Discount]])</f>
        <v>129.97999999999999</v>
      </c>
      <c r="W2717" s="2">
        <f>salestable[[#This Row],[Sales]] * salestable[[#This Row],[Discount]]</f>
        <v>0</v>
      </c>
      <c r="X2717">
        <f>YEAR(salestable[[#This Row],[Order Date]])</f>
        <v>2014</v>
      </c>
      <c r="Y2717" t="str">
        <f>TEXT(salestable[[#This Row],[Order Date]],"MMMM")</f>
        <v>December</v>
      </c>
      <c r="Z2717" t="str">
        <f>"Q"&amp;ROUNDUP(MONTH(salestable[[#This Row],[Order Date]])/3,0)</f>
        <v>Q4</v>
      </c>
      <c r="AA2717" t="str">
        <f>TEXT(salestable[[#This Row],[Order Date]], "ddd")</f>
        <v>Thu</v>
      </c>
    </row>
    <row r="2718" spans="1:27"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s="3">
        <v>2</v>
      </c>
      <c r="T2718" s="4">
        <v>0</v>
      </c>
      <c r="U2718" s="3">
        <v>15.1158</v>
      </c>
      <c r="V2718" s="2">
        <f>salestable[[#This Row],[Sales]] * (1 - salestable[[#This Row],[Discount]])</f>
        <v>71.98</v>
      </c>
      <c r="W2718" s="2">
        <f>salestable[[#This Row],[Sales]] * salestable[[#This Row],[Discount]]</f>
        <v>0</v>
      </c>
      <c r="X2718">
        <f>YEAR(salestable[[#This Row],[Order Date]])</f>
        <v>2017</v>
      </c>
      <c r="Y2718" t="str">
        <f>TEXT(salestable[[#This Row],[Order Date]],"MMMM")</f>
        <v>August</v>
      </c>
      <c r="Z2718" t="str">
        <f>"Q"&amp;ROUNDUP(MONTH(salestable[[#This Row],[Order Date]])/3,0)</f>
        <v>Q3</v>
      </c>
      <c r="AA2718" t="str">
        <f>TEXT(salestable[[#This Row],[Order Date]], "ddd")</f>
        <v>Sat</v>
      </c>
    </row>
    <row r="2719" spans="1:27"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s="3">
        <v>3</v>
      </c>
      <c r="T2719" s="4">
        <v>0</v>
      </c>
      <c r="U2719" s="3">
        <v>109.6113</v>
      </c>
      <c r="V2719" s="2">
        <f>salestable[[#This Row],[Sales]] * (1 - salestable[[#This Row],[Discount]])</f>
        <v>377.97</v>
      </c>
      <c r="W2719" s="2">
        <f>salestable[[#This Row],[Sales]] * salestable[[#This Row],[Discount]]</f>
        <v>0</v>
      </c>
      <c r="X2719">
        <f>YEAR(salestable[[#This Row],[Order Date]])</f>
        <v>2014</v>
      </c>
      <c r="Y2719" t="str">
        <f>TEXT(salestable[[#This Row],[Order Date]],"MMMM")</f>
        <v>September</v>
      </c>
      <c r="Z2719" t="str">
        <f>"Q"&amp;ROUNDUP(MONTH(salestable[[#This Row],[Order Date]])/3,0)</f>
        <v>Q3</v>
      </c>
      <c r="AA2719" t="str">
        <f>TEXT(salestable[[#This Row],[Order Date]], "ddd")</f>
        <v>Sun</v>
      </c>
    </row>
    <row r="2720" spans="1:27"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s="3">
        <v>2</v>
      </c>
      <c r="T2720" s="4">
        <v>0</v>
      </c>
      <c r="U2720" s="3">
        <v>33.577199999999998</v>
      </c>
      <c r="V2720" s="2">
        <f>salestable[[#This Row],[Sales]] * (1 - salestable[[#This Row],[Discount]])</f>
        <v>124.36</v>
      </c>
      <c r="W2720" s="2">
        <f>salestable[[#This Row],[Sales]] * salestable[[#This Row],[Discount]]</f>
        <v>0</v>
      </c>
      <c r="X2720">
        <f>YEAR(salestable[[#This Row],[Order Date]])</f>
        <v>2017</v>
      </c>
      <c r="Y2720" t="str">
        <f>TEXT(salestable[[#This Row],[Order Date]],"MMMM")</f>
        <v>December</v>
      </c>
      <c r="Z2720" t="str">
        <f>"Q"&amp;ROUNDUP(MONTH(salestable[[#This Row],[Order Date]])/3,0)</f>
        <v>Q4</v>
      </c>
      <c r="AA2720" t="str">
        <f>TEXT(salestable[[#This Row],[Order Date]], "ddd")</f>
        <v>Thu</v>
      </c>
    </row>
    <row r="2721" spans="1:27"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s="3">
        <v>3</v>
      </c>
      <c r="T2721" s="4">
        <v>0.6</v>
      </c>
      <c r="U2721" s="3">
        <v>-14.3856</v>
      </c>
      <c r="V2721" s="2">
        <f>salestable[[#This Row],[Sales]] * (1 - salestable[[#This Row],[Discount]])</f>
        <v>9.5904000000000007</v>
      </c>
      <c r="W2721" s="2">
        <f>salestable[[#This Row],[Sales]] * salestable[[#This Row],[Discount]]</f>
        <v>14.385599999999998</v>
      </c>
      <c r="X2721">
        <f>YEAR(salestable[[#This Row],[Order Date]])</f>
        <v>2014</v>
      </c>
      <c r="Y2721" t="str">
        <f>TEXT(salestable[[#This Row],[Order Date]],"MMMM")</f>
        <v>December</v>
      </c>
      <c r="Z2721" t="str">
        <f>"Q"&amp;ROUNDUP(MONTH(salestable[[#This Row],[Order Date]])/3,0)</f>
        <v>Q4</v>
      </c>
      <c r="AA2721" t="str">
        <f>TEXT(salestable[[#This Row],[Order Date]], "ddd")</f>
        <v>Sat</v>
      </c>
    </row>
    <row r="2722" spans="1:27"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s="3">
        <v>3</v>
      </c>
      <c r="T2722" s="4">
        <v>0.2</v>
      </c>
      <c r="U2722" s="3">
        <v>2.7222</v>
      </c>
      <c r="V2722" s="2">
        <f>salestable[[#This Row],[Sales]] * (1 - salestable[[#This Row],[Discount]])</f>
        <v>6.7008000000000001</v>
      </c>
      <c r="W2722" s="2">
        <f>salestable[[#This Row],[Sales]] * salestable[[#This Row],[Discount]]</f>
        <v>1.6752</v>
      </c>
      <c r="X2722">
        <f>YEAR(salestable[[#This Row],[Order Date]])</f>
        <v>2014</v>
      </c>
      <c r="Y2722" t="str">
        <f>TEXT(salestable[[#This Row],[Order Date]],"MMMM")</f>
        <v>November</v>
      </c>
      <c r="Z2722" t="str">
        <f>"Q"&amp;ROUNDUP(MONTH(salestable[[#This Row],[Order Date]])/3,0)</f>
        <v>Q4</v>
      </c>
      <c r="AA2722" t="str">
        <f>TEXT(salestable[[#This Row],[Order Date]], "ddd")</f>
        <v>Tue</v>
      </c>
    </row>
    <row r="2723" spans="1:27"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s="3">
        <v>5</v>
      </c>
      <c r="T2723" s="4">
        <v>0.2</v>
      </c>
      <c r="U2723" s="3">
        <v>5.0960000000000001</v>
      </c>
      <c r="V2723" s="2">
        <f>salestable[[#This Row],[Sales]] * (1 - salestable[[#This Row],[Discount]])</f>
        <v>46.592000000000006</v>
      </c>
      <c r="W2723" s="2">
        <f>salestable[[#This Row],[Sales]] * salestable[[#This Row],[Discount]]</f>
        <v>11.648000000000001</v>
      </c>
      <c r="X2723">
        <f>YEAR(salestable[[#This Row],[Order Date]])</f>
        <v>2014</v>
      </c>
      <c r="Y2723" t="str">
        <f>TEXT(salestable[[#This Row],[Order Date]],"MMMM")</f>
        <v>November</v>
      </c>
      <c r="Z2723" t="str">
        <f>"Q"&amp;ROUNDUP(MONTH(salestable[[#This Row],[Order Date]])/3,0)</f>
        <v>Q4</v>
      </c>
      <c r="AA2723" t="str">
        <f>TEXT(salestable[[#This Row],[Order Date]], "ddd")</f>
        <v>Tue</v>
      </c>
    </row>
    <row r="2724" spans="1:27"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s="3">
        <v>5</v>
      </c>
      <c r="T2724" s="4">
        <v>0</v>
      </c>
      <c r="U2724" s="3">
        <v>12.18</v>
      </c>
      <c r="V2724" s="2">
        <f>salestable[[#This Row],[Sales]] * (1 - salestable[[#This Row],[Discount]])</f>
        <v>81.2</v>
      </c>
      <c r="W2724" s="2">
        <f>salestable[[#This Row],[Sales]] * salestable[[#This Row],[Discount]]</f>
        <v>0</v>
      </c>
      <c r="X2724">
        <f>YEAR(salestable[[#This Row],[Order Date]])</f>
        <v>2016</v>
      </c>
      <c r="Y2724" t="str">
        <f>TEXT(salestable[[#This Row],[Order Date]],"MMMM")</f>
        <v>April</v>
      </c>
      <c r="Z2724" t="str">
        <f>"Q"&amp;ROUNDUP(MONTH(salestable[[#This Row],[Order Date]])/3,0)</f>
        <v>Q2</v>
      </c>
      <c r="AA2724" t="str">
        <f>TEXT(salestable[[#This Row],[Order Date]], "ddd")</f>
        <v>Thu</v>
      </c>
    </row>
    <row r="2725" spans="1:27"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s="3">
        <v>5</v>
      </c>
      <c r="T2725" s="4">
        <v>0</v>
      </c>
      <c r="U2725" s="3">
        <v>6.7915000000000001</v>
      </c>
      <c r="V2725" s="2">
        <f>salestable[[#This Row],[Sales]] * (1 - salestable[[#This Row],[Discount]])</f>
        <v>14.45</v>
      </c>
      <c r="W2725" s="2">
        <f>salestable[[#This Row],[Sales]] * salestable[[#This Row],[Discount]]</f>
        <v>0</v>
      </c>
      <c r="X2725">
        <f>YEAR(salestable[[#This Row],[Order Date]])</f>
        <v>2014</v>
      </c>
      <c r="Y2725" t="str">
        <f>TEXT(salestable[[#This Row],[Order Date]],"MMMM")</f>
        <v>October</v>
      </c>
      <c r="Z2725" t="str">
        <f>"Q"&amp;ROUNDUP(MONTH(salestable[[#This Row],[Order Date]])/3,0)</f>
        <v>Q4</v>
      </c>
      <c r="AA2725" t="str">
        <f>TEXT(salestable[[#This Row],[Order Date]], "ddd")</f>
        <v>Sat</v>
      </c>
    </row>
    <row r="2726" spans="1:27"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s="3">
        <v>2</v>
      </c>
      <c r="T2726" s="4">
        <v>0.2</v>
      </c>
      <c r="U2726" s="3">
        <v>31.085599999999999</v>
      </c>
      <c r="V2726" s="2">
        <f>salestable[[#This Row],[Sales]] * (1 - salestable[[#This Row],[Discount]])</f>
        <v>76.5184</v>
      </c>
      <c r="W2726" s="2">
        <f>salestable[[#This Row],[Sales]] * salestable[[#This Row],[Discount]]</f>
        <v>19.1296</v>
      </c>
      <c r="X2726">
        <f>YEAR(salestable[[#This Row],[Order Date]])</f>
        <v>2014</v>
      </c>
      <c r="Y2726" t="str">
        <f>TEXT(salestable[[#This Row],[Order Date]],"MMMM")</f>
        <v>October</v>
      </c>
      <c r="Z2726" t="str">
        <f>"Q"&amp;ROUNDUP(MONTH(salestable[[#This Row],[Order Date]])/3,0)</f>
        <v>Q4</v>
      </c>
      <c r="AA2726" t="str">
        <f>TEXT(salestable[[#This Row],[Order Date]], "ddd")</f>
        <v>Sat</v>
      </c>
    </row>
    <row r="2727" spans="1:27"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s="3">
        <v>5</v>
      </c>
      <c r="T2727" s="4">
        <v>0.4</v>
      </c>
      <c r="U2727" s="3">
        <v>-71.994</v>
      </c>
      <c r="V2727" s="2">
        <f>salestable[[#This Row],[Sales]] * (1 - salestable[[#This Row],[Discount]])</f>
        <v>215.982</v>
      </c>
      <c r="W2727" s="2">
        <f>salestable[[#This Row],[Sales]] * salestable[[#This Row],[Discount]]</f>
        <v>143.98800000000003</v>
      </c>
      <c r="X2727">
        <f>YEAR(salestable[[#This Row],[Order Date]])</f>
        <v>2017</v>
      </c>
      <c r="Y2727" t="str">
        <f>TEXT(salestable[[#This Row],[Order Date]],"MMMM")</f>
        <v>November</v>
      </c>
      <c r="Z2727" t="str">
        <f>"Q"&amp;ROUNDUP(MONTH(salestable[[#This Row],[Order Date]])/3,0)</f>
        <v>Q4</v>
      </c>
      <c r="AA2727" t="str">
        <f>TEXT(salestable[[#This Row],[Order Date]], "ddd")</f>
        <v>Tue</v>
      </c>
    </row>
    <row r="2728" spans="1:27"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s="3">
        <v>4</v>
      </c>
      <c r="T2728" s="4">
        <v>0.4</v>
      </c>
      <c r="U2728" s="3">
        <v>-140.14080000000001</v>
      </c>
      <c r="V2728" s="2">
        <f>salestable[[#This Row],[Sales]] * (1 - salestable[[#This Row],[Discount]])</f>
        <v>210.21119999999999</v>
      </c>
      <c r="W2728" s="2">
        <f>salestable[[#This Row],[Sales]] * salestable[[#This Row],[Discount]]</f>
        <v>140.14079999999998</v>
      </c>
      <c r="X2728">
        <f>YEAR(salestable[[#This Row],[Order Date]])</f>
        <v>2017</v>
      </c>
      <c r="Y2728" t="str">
        <f>TEXT(salestable[[#This Row],[Order Date]],"MMMM")</f>
        <v>November</v>
      </c>
      <c r="Z2728" t="str">
        <f>"Q"&amp;ROUNDUP(MONTH(salestable[[#This Row],[Order Date]])/3,0)</f>
        <v>Q4</v>
      </c>
      <c r="AA2728" t="str">
        <f>TEXT(salestable[[#This Row],[Order Date]], "ddd")</f>
        <v>Tue</v>
      </c>
    </row>
    <row r="2729" spans="1:27"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s="3">
        <v>1</v>
      </c>
      <c r="T2729" s="4">
        <v>0.7</v>
      </c>
      <c r="U2729" s="3">
        <v>-1.3128</v>
      </c>
      <c r="V2729" s="2">
        <f>salestable[[#This Row],[Sales]] * (1 - salestable[[#This Row],[Discount]])</f>
        <v>0.49230000000000007</v>
      </c>
      <c r="W2729" s="2">
        <f>salestable[[#This Row],[Sales]] * salestable[[#This Row],[Discount]]</f>
        <v>1.1486999999999998</v>
      </c>
      <c r="X2729">
        <f>YEAR(salestable[[#This Row],[Order Date]])</f>
        <v>2017</v>
      </c>
      <c r="Y2729" t="str">
        <f>TEXT(salestable[[#This Row],[Order Date]],"MMMM")</f>
        <v>December</v>
      </c>
      <c r="Z2729" t="str">
        <f>"Q"&amp;ROUNDUP(MONTH(salestable[[#This Row],[Order Date]])/3,0)</f>
        <v>Q4</v>
      </c>
      <c r="AA2729" t="str">
        <f>TEXT(salestable[[#This Row],[Order Date]], "ddd")</f>
        <v>Fri</v>
      </c>
    </row>
    <row r="2730" spans="1:27"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s="3">
        <v>7</v>
      </c>
      <c r="T2730" s="4">
        <v>0.4</v>
      </c>
      <c r="U2730" s="3">
        <v>94.493700000000004</v>
      </c>
      <c r="V2730" s="2">
        <f>salestable[[#This Row],[Sales]] * (1 - salestable[[#This Row],[Discount]])</f>
        <v>377.97479999999996</v>
      </c>
      <c r="W2730" s="2">
        <f>salestable[[#This Row],[Sales]] * salestable[[#This Row],[Discount]]</f>
        <v>251.98320000000001</v>
      </c>
      <c r="X2730">
        <f>YEAR(salestable[[#This Row],[Order Date]])</f>
        <v>2017</v>
      </c>
      <c r="Y2730" t="str">
        <f>TEXT(salestable[[#This Row],[Order Date]],"MMMM")</f>
        <v>December</v>
      </c>
      <c r="Z2730" t="str">
        <f>"Q"&amp;ROUNDUP(MONTH(salestable[[#This Row],[Order Date]])/3,0)</f>
        <v>Q4</v>
      </c>
      <c r="AA2730" t="str">
        <f>TEXT(salestable[[#This Row],[Order Date]], "ddd")</f>
        <v>Fri</v>
      </c>
    </row>
    <row r="2731" spans="1:27"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s="3">
        <v>3</v>
      </c>
      <c r="T2731" s="4">
        <v>0</v>
      </c>
      <c r="U2731" s="3">
        <v>1.7901</v>
      </c>
      <c r="V2731" s="2">
        <f>salestable[[#This Row],[Sales]] * (1 - salestable[[#This Row],[Discount]])</f>
        <v>6.63</v>
      </c>
      <c r="W2731" s="2">
        <f>salestable[[#This Row],[Sales]] * salestable[[#This Row],[Discount]]</f>
        <v>0</v>
      </c>
      <c r="X2731">
        <f>YEAR(salestable[[#This Row],[Order Date]])</f>
        <v>2017</v>
      </c>
      <c r="Y2731" t="str">
        <f>TEXT(salestable[[#This Row],[Order Date]],"MMMM")</f>
        <v>February</v>
      </c>
      <c r="Z2731" t="str">
        <f>"Q"&amp;ROUNDUP(MONTH(salestable[[#This Row],[Order Date]])/3,0)</f>
        <v>Q1</v>
      </c>
      <c r="AA2731" t="str">
        <f>TEXT(salestable[[#This Row],[Order Date]], "ddd")</f>
        <v>Mon</v>
      </c>
    </row>
    <row r="2732" spans="1:27"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s="3">
        <v>4</v>
      </c>
      <c r="T2732" s="4">
        <v>0</v>
      </c>
      <c r="U2732" s="3">
        <v>343.9828</v>
      </c>
      <c r="V2732" s="2">
        <f>salestable[[#This Row],[Sales]] * (1 - salestable[[#This Row],[Discount]])</f>
        <v>799.96</v>
      </c>
      <c r="W2732" s="2">
        <f>salestable[[#This Row],[Sales]] * salestable[[#This Row],[Discount]]</f>
        <v>0</v>
      </c>
      <c r="X2732">
        <f>YEAR(salestable[[#This Row],[Order Date]])</f>
        <v>2017</v>
      </c>
      <c r="Y2732" t="str">
        <f>TEXT(salestable[[#This Row],[Order Date]],"MMMM")</f>
        <v>February</v>
      </c>
      <c r="Z2732" t="str">
        <f>"Q"&amp;ROUNDUP(MONTH(salestable[[#This Row],[Order Date]])/3,0)</f>
        <v>Q1</v>
      </c>
      <c r="AA2732" t="str">
        <f>TEXT(salestable[[#This Row],[Order Date]], "ddd")</f>
        <v>Mon</v>
      </c>
    </row>
    <row r="2733" spans="1:27"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s="3">
        <v>1</v>
      </c>
      <c r="T2733" s="4">
        <v>0</v>
      </c>
      <c r="U2733" s="3">
        <v>21.506</v>
      </c>
      <c r="V2733" s="2">
        <f>salestable[[#This Row],[Sales]] * (1 - salestable[[#This Row],[Discount]])</f>
        <v>107.53</v>
      </c>
      <c r="W2733" s="2">
        <f>salestable[[#This Row],[Sales]] * salestable[[#This Row],[Discount]]</f>
        <v>0</v>
      </c>
      <c r="X2733">
        <f>YEAR(salestable[[#This Row],[Order Date]])</f>
        <v>2017</v>
      </c>
      <c r="Y2733" t="str">
        <f>TEXT(salestable[[#This Row],[Order Date]],"MMMM")</f>
        <v>February</v>
      </c>
      <c r="Z2733" t="str">
        <f>"Q"&amp;ROUNDUP(MONTH(salestable[[#This Row],[Order Date]])/3,0)</f>
        <v>Q1</v>
      </c>
      <c r="AA2733" t="str">
        <f>TEXT(salestable[[#This Row],[Order Date]], "ddd")</f>
        <v>Mon</v>
      </c>
    </row>
    <row r="2734" spans="1:27"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s="3">
        <v>2</v>
      </c>
      <c r="T2734" s="4">
        <v>0</v>
      </c>
      <c r="U2734" s="3">
        <v>19.974599999999999</v>
      </c>
      <c r="V2734" s="2">
        <f>salestable[[#This Row],[Sales]] * (1 - salestable[[#This Row],[Discount]])</f>
        <v>73.98</v>
      </c>
      <c r="W2734" s="2">
        <f>salestable[[#This Row],[Sales]] * salestable[[#This Row],[Discount]]</f>
        <v>0</v>
      </c>
      <c r="X2734">
        <f>YEAR(salestable[[#This Row],[Order Date]])</f>
        <v>2014</v>
      </c>
      <c r="Y2734" t="str">
        <f>TEXT(salestable[[#This Row],[Order Date]],"MMMM")</f>
        <v>July</v>
      </c>
      <c r="Z2734" t="str">
        <f>"Q"&amp;ROUNDUP(MONTH(salestable[[#This Row],[Order Date]])/3,0)</f>
        <v>Q3</v>
      </c>
      <c r="AA2734" t="str">
        <f>TEXT(salestable[[#This Row],[Order Date]], "ddd")</f>
        <v>Wed</v>
      </c>
    </row>
    <row r="2735" spans="1:27"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s="3">
        <v>1</v>
      </c>
      <c r="T2735" s="4">
        <v>0</v>
      </c>
      <c r="U2735" s="3">
        <v>2.1762000000000001</v>
      </c>
      <c r="V2735" s="2">
        <f>salestable[[#This Row],[Sales]] * (1 - salestable[[#This Row],[Discount]])</f>
        <v>5.58</v>
      </c>
      <c r="W2735" s="2">
        <f>salestable[[#This Row],[Sales]] * salestable[[#This Row],[Discount]]</f>
        <v>0</v>
      </c>
      <c r="X2735">
        <f>YEAR(salestable[[#This Row],[Order Date]])</f>
        <v>2014</v>
      </c>
      <c r="Y2735" t="str">
        <f>TEXT(salestable[[#This Row],[Order Date]],"MMMM")</f>
        <v>July</v>
      </c>
      <c r="Z2735" t="str">
        <f>"Q"&amp;ROUNDUP(MONTH(salestable[[#This Row],[Order Date]])/3,0)</f>
        <v>Q3</v>
      </c>
      <c r="AA2735" t="str">
        <f>TEXT(salestable[[#This Row],[Order Date]], "ddd")</f>
        <v>Wed</v>
      </c>
    </row>
    <row r="2736" spans="1:27"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s="3">
        <v>4</v>
      </c>
      <c r="T2736" s="4">
        <v>0</v>
      </c>
      <c r="U2736" s="3">
        <v>23.086400000000001</v>
      </c>
      <c r="V2736" s="2">
        <f>salestable[[#This Row],[Sales]] * (1 - salestable[[#This Row],[Discount]])</f>
        <v>49.12</v>
      </c>
      <c r="W2736" s="2">
        <f>salestable[[#This Row],[Sales]] * salestable[[#This Row],[Discount]]</f>
        <v>0</v>
      </c>
      <c r="X2736">
        <f>YEAR(salestable[[#This Row],[Order Date]])</f>
        <v>2015</v>
      </c>
      <c r="Y2736" t="str">
        <f>TEXT(salestable[[#This Row],[Order Date]],"MMMM")</f>
        <v>February</v>
      </c>
      <c r="Z2736" t="str">
        <f>"Q"&amp;ROUNDUP(MONTH(salestable[[#This Row],[Order Date]])/3,0)</f>
        <v>Q1</v>
      </c>
      <c r="AA2736" t="str">
        <f>TEXT(salestable[[#This Row],[Order Date]], "ddd")</f>
        <v>Sat</v>
      </c>
    </row>
    <row r="2737" spans="1:27"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s="3">
        <v>3</v>
      </c>
      <c r="T2737" s="4">
        <v>0</v>
      </c>
      <c r="U2737" s="3">
        <v>94.492500000000007</v>
      </c>
      <c r="V2737" s="2">
        <f>salestable[[#This Row],[Sales]] * (1 - salestable[[#This Row],[Discount]])</f>
        <v>377.97</v>
      </c>
      <c r="W2737" s="2">
        <f>salestable[[#This Row],[Sales]] * salestable[[#This Row],[Discount]]</f>
        <v>0</v>
      </c>
      <c r="X2737">
        <f>YEAR(salestable[[#This Row],[Order Date]])</f>
        <v>2015</v>
      </c>
      <c r="Y2737" t="str">
        <f>TEXT(salestable[[#This Row],[Order Date]],"MMMM")</f>
        <v>November</v>
      </c>
      <c r="Z2737" t="str">
        <f>"Q"&amp;ROUNDUP(MONTH(salestable[[#This Row],[Order Date]])/3,0)</f>
        <v>Q4</v>
      </c>
      <c r="AA2737" t="str">
        <f>TEXT(salestable[[#This Row],[Order Date]], "ddd")</f>
        <v>Fri</v>
      </c>
    </row>
    <row r="2738" spans="1:27"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s="3">
        <v>7</v>
      </c>
      <c r="T2738" s="4">
        <v>0</v>
      </c>
      <c r="U2738" s="3">
        <v>19.871600000000001</v>
      </c>
      <c r="V2738" s="2">
        <f>salestable[[#This Row],[Sales]] * (1 - salestable[[#This Row],[Discount]])</f>
        <v>42.28</v>
      </c>
      <c r="W2738" s="2">
        <f>salestable[[#This Row],[Sales]] * salestable[[#This Row],[Discount]]</f>
        <v>0</v>
      </c>
      <c r="X2738">
        <f>YEAR(salestable[[#This Row],[Order Date]])</f>
        <v>2015</v>
      </c>
      <c r="Y2738" t="str">
        <f>TEXT(salestable[[#This Row],[Order Date]],"MMMM")</f>
        <v>November</v>
      </c>
      <c r="Z2738" t="str">
        <f>"Q"&amp;ROUNDUP(MONTH(salestable[[#This Row],[Order Date]])/3,0)</f>
        <v>Q4</v>
      </c>
      <c r="AA2738" t="str">
        <f>TEXT(salestable[[#This Row],[Order Date]], "ddd")</f>
        <v>Fri</v>
      </c>
    </row>
    <row r="2739" spans="1:27"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s="3">
        <v>3</v>
      </c>
      <c r="T2739" s="4">
        <v>0</v>
      </c>
      <c r="U2739" s="3">
        <v>56.994300000000003</v>
      </c>
      <c r="V2739" s="2">
        <f>salestable[[#This Row],[Sales]] * (1 - salestable[[#This Row],[Discount]])</f>
        <v>299.97000000000003</v>
      </c>
      <c r="W2739" s="2">
        <f>salestable[[#This Row],[Sales]] * salestable[[#This Row],[Discount]]</f>
        <v>0</v>
      </c>
      <c r="X2739">
        <f>YEAR(salestable[[#This Row],[Order Date]])</f>
        <v>2015</v>
      </c>
      <c r="Y2739" t="str">
        <f>TEXT(salestable[[#This Row],[Order Date]],"MMMM")</f>
        <v>November</v>
      </c>
      <c r="Z2739" t="str">
        <f>"Q"&amp;ROUNDUP(MONTH(salestable[[#This Row],[Order Date]])/3,0)</f>
        <v>Q4</v>
      </c>
      <c r="AA2739" t="str">
        <f>TEXT(salestable[[#This Row],[Order Date]], "ddd")</f>
        <v>Fri</v>
      </c>
    </row>
    <row r="2740" spans="1:27"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s="3">
        <v>2</v>
      </c>
      <c r="T2740" s="4">
        <v>0</v>
      </c>
      <c r="U2740" s="3">
        <v>43.190399999999997</v>
      </c>
      <c r="V2740" s="2">
        <f>salestable[[#This Row],[Sales]] * (1 - salestable[[#This Row],[Discount]])</f>
        <v>89.98</v>
      </c>
      <c r="W2740" s="2">
        <f>salestable[[#This Row],[Sales]] * salestable[[#This Row],[Discount]]</f>
        <v>0</v>
      </c>
      <c r="X2740">
        <f>YEAR(salestable[[#This Row],[Order Date]])</f>
        <v>2015</v>
      </c>
      <c r="Y2740" t="str">
        <f>TEXT(salestable[[#This Row],[Order Date]],"MMMM")</f>
        <v>November</v>
      </c>
      <c r="Z2740" t="str">
        <f>"Q"&amp;ROUNDUP(MONTH(salestable[[#This Row],[Order Date]])/3,0)</f>
        <v>Q4</v>
      </c>
      <c r="AA2740" t="str">
        <f>TEXT(salestable[[#This Row],[Order Date]], "ddd")</f>
        <v>Fri</v>
      </c>
    </row>
    <row r="2741" spans="1:27"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s="3">
        <v>4</v>
      </c>
      <c r="T2741" s="4">
        <v>0</v>
      </c>
      <c r="U2741" s="3">
        <v>9.5448000000000004</v>
      </c>
      <c r="V2741" s="2">
        <f>salestable[[#This Row],[Sales]] * (1 - salestable[[#This Row],[Discount]])</f>
        <v>477.24</v>
      </c>
      <c r="W2741" s="2">
        <f>salestable[[#This Row],[Sales]] * salestable[[#This Row],[Discount]]</f>
        <v>0</v>
      </c>
      <c r="X2741">
        <f>YEAR(salestable[[#This Row],[Order Date]])</f>
        <v>2017</v>
      </c>
      <c r="Y2741" t="str">
        <f>TEXT(salestable[[#This Row],[Order Date]],"MMMM")</f>
        <v>April</v>
      </c>
      <c r="Z2741" t="str">
        <f>"Q"&amp;ROUNDUP(MONTH(salestable[[#This Row],[Order Date]])/3,0)</f>
        <v>Q2</v>
      </c>
      <c r="AA2741" t="str">
        <f>TEXT(salestable[[#This Row],[Order Date]], "ddd")</f>
        <v>Sun</v>
      </c>
    </row>
    <row r="2742" spans="1:27"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s="3">
        <v>2</v>
      </c>
      <c r="T2742" s="4">
        <v>0</v>
      </c>
      <c r="U2742" s="3">
        <v>1.5588</v>
      </c>
      <c r="V2742" s="2">
        <f>salestable[[#This Row],[Sales]] * (1 - salestable[[#This Row],[Discount]])</f>
        <v>25.98</v>
      </c>
      <c r="W2742" s="2">
        <f>salestable[[#This Row],[Sales]] * salestable[[#This Row],[Discount]]</f>
        <v>0</v>
      </c>
      <c r="X2742">
        <f>YEAR(salestable[[#This Row],[Order Date]])</f>
        <v>2017</v>
      </c>
      <c r="Y2742" t="str">
        <f>TEXT(salestable[[#This Row],[Order Date]],"MMMM")</f>
        <v>April</v>
      </c>
      <c r="Z2742" t="str">
        <f>"Q"&amp;ROUNDUP(MONTH(salestable[[#This Row],[Order Date]])/3,0)</f>
        <v>Q2</v>
      </c>
      <c r="AA2742" t="str">
        <f>TEXT(salestable[[#This Row],[Order Date]], "ddd")</f>
        <v>Sun</v>
      </c>
    </row>
    <row r="2743" spans="1:27"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s="3">
        <v>5</v>
      </c>
      <c r="T2743" s="4">
        <v>0.2</v>
      </c>
      <c r="U2743" s="3">
        <v>17.52</v>
      </c>
      <c r="V2743" s="2">
        <f>salestable[[#This Row],[Sales]] * (1 - salestable[[#This Row],[Discount]])</f>
        <v>37.375999999999998</v>
      </c>
      <c r="W2743" s="2">
        <f>salestable[[#This Row],[Sales]] * salestable[[#This Row],[Discount]]</f>
        <v>9.3439999999999994</v>
      </c>
      <c r="X2743">
        <f>YEAR(salestable[[#This Row],[Order Date]])</f>
        <v>2016</v>
      </c>
      <c r="Y2743" t="str">
        <f>TEXT(salestable[[#This Row],[Order Date]],"MMMM")</f>
        <v>February</v>
      </c>
      <c r="Z2743" t="str">
        <f>"Q"&amp;ROUNDUP(MONTH(salestable[[#This Row],[Order Date]])/3,0)</f>
        <v>Q1</v>
      </c>
      <c r="AA2743" t="str">
        <f>TEXT(salestable[[#This Row],[Order Date]], "ddd")</f>
        <v>Thu</v>
      </c>
    </row>
    <row r="2744" spans="1:27"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s="3">
        <v>2</v>
      </c>
      <c r="T2744" s="4">
        <v>0</v>
      </c>
      <c r="U2744" s="3">
        <v>13.4292</v>
      </c>
      <c r="V2744" s="2">
        <f>salestable[[#This Row],[Sales]] * (1 - salestable[[#This Row],[Discount]])</f>
        <v>35.340000000000003</v>
      </c>
      <c r="W2744" s="2">
        <f>salestable[[#This Row],[Sales]] * salestable[[#This Row],[Discount]]</f>
        <v>0</v>
      </c>
      <c r="X2744">
        <f>YEAR(salestable[[#This Row],[Order Date]])</f>
        <v>2014</v>
      </c>
      <c r="Y2744" t="str">
        <f>TEXT(salestable[[#This Row],[Order Date]],"MMMM")</f>
        <v>November</v>
      </c>
      <c r="Z2744" t="str">
        <f>"Q"&amp;ROUNDUP(MONTH(salestable[[#This Row],[Order Date]])/3,0)</f>
        <v>Q4</v>
      </c>
      <c r="AA2744" t="str">
        <f>TEXT(salestable[[#This Row],[Order Date]], "ddd")</f>
        <v>Tue</v>
      </c>
    </row>
    <row r="2745" spans="1:27"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s="3">
        <v>6</v>
      </c>
      <c r="T2745" s="4">
        <v>0</v>
      </c>
      <c r="U2745" s="3">
        <v>100.4796</v>
      </c>
      <c r="V2745" s="2">
        <f>salestable[[#This Row],[Sales]] * (1 - salestable[[#This Row],[Discount]])</f>
        <v>257.64</v>
      </c>
      <c r="W2745" s="2">
        <f>salestable[[#This Row],[Sales]] * salestable[[#This Row],[Discount]]</f>
        <v>0</v>
      </c>
      <c r="X2745">
        <f>YEAR(salestable[[#This Row],[Order Date]])</f>
        <v>2015</v>
      </c>
      <c r="Y2745" t="str">
        <f>TEXT(salestable[[#This Row],[Order Date]],"MMMM")</f>
        <v>June</v>
      </c>
      <c r="Z2745" t="str">
        <f>"Q"&amp;ROUNDUP(MONTH(salestable[[#This Row],[Order Date]])/3,0)</f>
        <v>Q2</v>
      </c>
      <c r="AA2745" t="str">
        <f>TEXT(salestable[[#This Row],[Order Date]], "ddd")</f>
        <v>Sat</v>
      </c>
    </row>
    <row r="2746" spans="1:27"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s="3">
        <v>3</v>
      </c>
      <c r="T2746" s="4">
        <v>0.2</v>
      </c>
      <c r="U2746" s="3">
        <v>47.241</v>
      </c>
      <c r="V2746" s="2">
        <f>salestable[[#This Row],[Sales]] * (1 - salestable[[#This Row],[Discount]])</f>
        <v>100.7808</v>
      </c>
      <c r="W2746" s="2">
        <f>salestable[[#This Row],[Sales]] * salestable[[#This Row],[Discount]]</f>
        <v>25.1952</v>
      </c>
      <c r="X2746">
        <f>YEAR(salestable[[#This Row],[Order Date]])</f>
        <v>2015</v>
      </c>
      <c r="Y2746" t="str">
        <f>TEXT(salestable[[#This Row],[Order Date]],"MMMM")</f>
        <v>June</v>
      </c>
      <c r="Z2746" t="str">
        <f>"Q"&amp;ROUNDUP(MONTH(salestable[[#This Row],[Order Date]])/3,0)</f>
        <v>Q2</v>
      </c>
      <c r="AA2746" t="str">
        <f>TEXT(salestable[[#This Row],[Order Date]], "ddd")</f>
        <v>Sat</v>
      </c>
    </row>
    <row r="2747" spans="1:27"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s="3">
        <v>1</v>
      </c>
      <c r="T2747" s="4">
        <v>0.2</v>
      </c>
      <c r="U2747" s="3">
        <v>21.997800000000002</v>
      </c>
      <c r="V2747" s="2">
        <f>salestable[[#This Row],[Sales]] * (1 - salestable[[#This Row],[Discount]])</f>
        <v>63.993600000000008</v>
      </c>
      <c r="W2747" s="2">
        <f>salestable[[#This Row],[Sales]] * salestable[[#This Row],[Discount]]</f>
        <v>15.998400000000002</v>
      </c>
      <c r="X2747">
        <f>YEAR(salestable[[#This Row],[Order Date]])</f>
        <v>2017</v>
      </c>
      <c r="Y2747" t="str">
        <f>TEXT(salestable[[#This Row],[Order Date]],"MMMM")</f>
        <v>August</v>
      </c>
      <c r="Z2747" t="str">
        <f>"Q"&amp;ROUNDUP(MONTH(salestable[[#This Row],[Order Date]])/3,0)</f>
        <v>Q3</v>
      </c>
      <c r="AA2747" t="str">
        <f>TEXT(salestable[[#This Row],[Order Date]], "ddd")</f>
        <v>Mon</v>
      </c>
    </row>
    <row r="2748" spans="1:27"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s="3">
        <v>3</v>
      </c>
      <c r="T2748" s="4">
        <v>0.3</v>
      </c>
      <c r="U2748" s="3">
        <v>-130.0104</v>
      </c>
      <c r="V2748" s="2">
        <f>salestable[[#This Row],[Sales]] * (1 - salestable[[#This Row],[Discount]])</f>
        <v>490.03919999999999</v>
      </c>
      <c r="W2748" s="2">
        <f>salestable[[#This Row],[Sales]] * salestable[[#This Row],[Discount]]</f>
        <v>210.01680000000002</v>
      </c>
      <c r="X2748">
        <f>YEAR(salestable[[#This Row],[Order Date]])</f>
        <v>2014</v>
      </c>
      <c r="Y2748" t="str">
        <f>TEXT(salestable[[#This Row],[Order Date]],"MMMM")</f>
        <v>May</v>
      </c>
      <c r="Z2748" t="str">
        <f>"Q"&amp;ROUNDUP(MONTH(salestable[[#This Row],[Order Date]])/3,0)</f>
        <v>Q2</v>
      </c>
      <c r="AA2748" t="str">
        <f>TEXT(salestable[[#This Row],[Order Date]], "ddd")</f>
        <v>Mon</v>
      </c>
    </row>
    <row r="2749" spans="1:27"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s="3">
        <v>4</v>
      </c>
      <c r="T2749" s="4">
        <v>0.2</v>
      </c>
      <c r="U2749" s="3">
        <v>-1.3584000000000001</v>
      </c>
      <c r="V2749" s="2">
        <f>salestable[[#This Row],[Sales]] * (1 - salestable[[#This Row],[Discount]])</f>
        <v>21.734400000000001</v>
      </c>
      <c r="W2749" s="2">
        <f>salestable[[#This Row],[Sales]] * salestable[[#This Row],[Discount]]</f>
        <v>5.4336000000000002</v>
      </c>
      <c r="X2749">
        <f>YEAR(salestable[[#This Row],[Order Date]])</f>
        <v>2015</v>
      </c>
      <c r="Y2749" t="str">
        <f>TEXT(salestable[[#This Row],[Order Date]],"MMMM")</f>
        <v>November</v>
      </c>
      <c r="Z2749" t="str">
        <f>"Q"&amp;ROUNDUP(MONTH(salestable[[#This Row],[Order Date]])/3,0)</f>
        <v>Q4</v>
      </c>
      <c r="AA2749" t="str">
        <f>TEXT(salestable[[#This Row],[Order Date]], "ddd")</f>
        <v>Sun</v>
      </c>
    </row>
    <row r="2750" spans="1:27"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s="3">
        <v>3</v>
      </c>
      <c r="T2750" s="4">
        <v>0.7</v>
      </c>
      <c r="U2750" s="3">
        <v>-6.0324</v>
      </c>
      <c r="V2750" s="2">
        <f>salestable[[#This Row],[Sales]] * (1 - salestable[[#This Row],[Discount]])</f>
        <v>2.4678000000000004</v>
      </c>
      <c r="W2750" s="2">
        <f>salestable[[#This Row],[Sales]] * salestable[[#This Row],[Discount]]</f>
        <v>5.7582000000000004</v>
      </c>
      <c r="X2750">
        <f>YEAR(salestable[[#This Row],[Order Date]])</f>
        <v>2015</v>
      </c>
      <c r="Y2750" t="str">
        <f>TEXT(salestable[[#This Row],[Order Date]],"MMMM")</f>
        <v>December</v>
      </c>
      <c r="Z2750" t="str">
        <f>"Q"&amp;ROUNDUP(MONTH(salestable[[#This Row],[Order Date]])/3,0)</f>
        <v>Q4</v>
      </c>
      <c r="AA2750" t="str">
        <f>TEXT(salestable[[#This Row],[Order Date]], "ddd")</f>
        <v>Fri</v>
      </c>
    </row>
    <row r="2751" spans="1:27"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s="3">
        <v>3</v>
      </c>
      <c r="T2751" s="4">
        <v>0.2</v>
      </c>
      <c r="U2751" s="3">
        <v>73.194000000000003</v>
      </c>
      <c r="V2751" s="2">
        <f>salestable[[#This Row],[Sales]] * (1 - salestable[[#This Row],[Discount]])</f>
        <v>468.44160000000005</v>
      </c>
      <c r="W2751" s="2">
        <f>salestable[[#This Row],[Sales]] * salestable[[#This Row],[Discount]]</f>
        <v>117.11040000000001</v>
      </c>
      <c r="X2751">
        <f>YEAR(salestable[[#This Row],[Order Date]])</f>
        <v>2014</v>
      </c>
      <c r="Y2751" t="str">
        <f>TEXT(salestable[[#This Row],[Order Date]],"MMMM")</f>
        <v>June</v>
      </c>
      <c r="Z2751" t="str">
        <f>"Q"&amp;ROUNDUP(MONTH(salestable[[#This Row],[Order Date]])/3,0)</f>
        <v>Q2</v>
      </c>
      <c r="AA2751" t="str">
        <f>TEXT(salestable[[#This Row],[Order Date]], "ddd")</f>
        <v>Sun</v>
      </c>
    </row>
    <row r="2752" spans="1:27"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s="3">
        <v>11</v>
      </c>
      <c r="T2752" s="4">
        <v>0</v>
      </c>
      <c r="U2752" s="3">
        <v>110.0528</v>
      </c>
      <c r="V2752" s="2">
        <f>salestable[[#This Row],[Sales]] * (1 - salestable[[#This Row],[Discount]])</f>
        <v>423.28</v>
      </c>
      <c r="W2752" s="2">
        <f>salestable[[#This Row],[Sales]] * salestable[[#This Row],[Discount]]</f>
        <v>0</v>
      </c>
      <c r="X2752">
        <f>YEAR(salestable[[#This Row],[Order Date]])</f>
        <v>2014</v>
      </c>
      <c r="Y2752" t="str">
        <f>TEXT(salestable[[#This Row],[Order Date]],"MMMM")</f>
        <v>August</v>
      </c>
      <c r="Z2752" t="str">
        <f>"Q"&amp;ROUNDUP(MONTH(salestable[[#This Row],[Order Date]])/3,0)</f>
        <v>Q3</v>
      </c>
      <c r="AA2752" t="str">
        <f>TEXT(salestable[[#This Row],[Order Date]], "ddd")</f>
        <v>Fri</v>
      </c>
    </row>
    <row r="2753" spans="1:27"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s="3">
        <v>2</v>
      </c>
      <c r="T2753" s="4">
        <v>0.2</v>
      </c>
      <c r="U2753" s="3">
        <v>22.529599999999999</v>
      </c>
      <c r="V2753" s="2">
        <f>salestable[[#This Row],[Sales]] * (1 - salestable[[#This Row],[Discount]])</f>
        <v>180.23680000000002</v>
      </c>
      <c r="W2753" s="2">
        <f>salestable[[#This Row],[Sales]] * salestable[[#This Row],[Discount]]</f>
        <v>45.059200000000004</v>
      </c>
      <c r="X2753">
        <f>YEAR(salestable[[#This Row],[Order Date]])</f>
        <v>2014</v>
      </c>
      <c r="Y2753" t="str">
        <f>TEXT(salestable[[#This Row],[Order Date]],"MMMM")</f>
        <v>May</v>
      </c>
      <c r="Z2753" t="str">
        <f>"Q"&amp;ROUNDUP(MONTH(salestable[[#This Row],[Order Date]])/3,0)</f>
        <v>Q2</v>
      </c>
      <c r="AA2753" t="str">
        <f>TEXT(salestable[[#This Row],[Order Date]], "ddd")</f>
        <v>Mon</v>
      </c>
    </row>
    <row r="2754" spans="1:27"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s="3">
        <v>2</v>
      </c>
      <c r="T2754" s="4">
        <v>0</v>
      </c>
      <c r="U2754" s="3">
        <v>2.2240000000000002</v>
      </c>
      <c r="V2754" s="2">
        <f>salestable[[#This Row],[Sales]] * (1 - salestable[[#This Row],[Discount]])</f>
        <v>5.56</v>
      </c>
      <c r="W2754" s="2">
        <f>salestable[[#This Row],[Sales]] * salestable[[#This Row],[Discount]]</f>
        <v>0</v>
      </c>
      <c r="X2754">
        <f>YEAR(salestable[[#This Row],[Order Date]])</f>
        <v>2015</v>
      </c>
      <c r="Y2754" t="str">
        <f>TEXT(salestable[[#This Row],[Order Date]],"MMMM")</f>
        <v>April</v>
      </c>
      <c r="Z2754" t="str">
        <f>"Q"&amp;ROUNDUP(MONTH(salestable[[#This Row],[Order Date]])/3,0)</f>
        <v>Q2</v>
      </c>
      <c r="AA2754" t="str">
        <f>TEXT(salestable[[#This Row],[Order Date]], "ddd")</f>
        <v>Fri</v>
      </c>
    </row>
    <row r="2755" spans="1:27"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s="3">
        <v>3</v>
      </c>
      <c r="T2755" s="4">
        <v>0</v>
      </c>
      <c r="U2755" s="3">
        <v>129.34800000000001</v>
      </c>
      <c r="V2755" s="2">
        <f>salestable[[#This Row],[Sales]] * (1 - salestable[[#This Row],[Discount]])</f>
        <v>323.37</v>
      </c>
      <c r="W2755" s="2">
        <f>salestable[[#This Row],[Sales]] * salestable[[#This Row],[Discount]]</f>
        <v>0</v>
      </c>
      <c r="X2755">
        <f>YEAR(salestable[[#This Row],[Order Date]])</f>
        <v>2015</v>
      </c>
      <c r="Y2755" t="str">
        <f>TEXT(salestable[[#This Row],[Order Date]],"MMMM")</f>
        <v>April</v>
      </c>
      <c r="Z2755" t="str">
        <f>"Q"&amp;ROUNDUP(MONTH(salestable[[#This Row],[Order Date]])/3,0)</f>
        <v>Q2</v>
      </c>
      <c r="AA2755" t="str">
        <f>TEXT(salestable[[#This Row],[Order Date]], "ddd")</f>
        <v>Fri</v>
      </c>
    </row>
    <row r="2756" spans="1:27"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s="3">
        <v>5</v>
      </c>
      <c r="T2756" s="4">
        <v>0.2</v>
      </c>
      <c r="U2756" s="3">
        <v>68.596500000000006</v>
      </c>
      <c r="V2756" s="2">
        <f>salestable[[#This Row],[Sales]] * (1 - salestable[[#This Row],[Discount]])</f>
        <v>627.16800000000012</v>
      </c>
      <c r="W2756" s="2">
        <f>salestable[[#This Row],[Sales]] * salestable[[#This Row],[Discount]]</f>
        <v>156.79200000000003</v>
      </c>
      <c r="X2756">
        <f>YEAR(salestable[[#This Row],[Order Date]])</f>
        <v>2015</v>
      </c>
      <c r="Y2756" t="str">
        <f>TEXT(salestable[[#This Row],[Order Date]],"MMMM")</f>
        <v>April</v>
      </c>
      <c r="Z2756" t="str">
        <f>"Q"&amp;ROUNDUP(MONTH(salestable[[#This Row],[Order Date]])/3,0)</f>
        <v>Q2</v>
      </c>
      <c r="AA2756" t="str">
        <f>TEXT(salestable[[#This Row],[Order Date]], "ddd")</f>
        <v>Fri</v>
      </c>
    </row>
    <row r="2757" spans="1:27"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s="3">
        <v>5</v>
      </c>
      <c r="T2757" s="4">
        <v>0</v>
      </c>
      <c r="U2757" s="3">
        <v>419.81849999999997</v>
      </c>
      <c r="V2757" s="2">
        <f>salestable[[#This Row],[Sales]] * (1 - salestable[[#This Row],[Discount]])</f>
        <v>1447.65</v>
      </c>
      <c r="W2757" s="2">
        <f>salestable[[#This Row],[Sales]] * salestable[[#This Row],[Discount]]</f>
        <v>0</v>
      </c>
      <c r="X2757">
        <f>YEAR(salestable[[#This Row],[Order Date]])</f>
        <v>2015</v>
      </c>
      <c r="Y2757" t="str">
        <f>TEXT(salestable[[#This Row],[Order Date]],"MMMM")</f>
        <v>April</v>
      </c>
      <c r="Z2757" t="str">
        <f>"Q"&amp;ROUNDUP(MONTH(salestable[[#This Row],[Order Date]])/3,0)</f>
        <v>Q2</v>
      </c>
      <c r="AA2757" t="str">
        <f>TEXT(salestable[[#This Row],[Order Date]], "ddd")</f>
        <v>Fri</v>
      </c>
    </row>
    <row r="2758" spans="1:27"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s="3">
        <v>2</v>
      </c>
      <c r="T2758" s="4">
        <v>0</v>
      </c>
      <c r="U2758" s="3">
        <v>5.8604000000000003</v>
      </c>
      <c r="V2758" s="2">
        <f>salestable[[#This Row],[Sales]] * (1 - salestable[[#This Row],[Discount]])</f>
        <v>11.96</v>
      </c>
      <c r="W2758" s="2">
        <f>salestable[[#This Row],[Sales]] * salestable[[#This Row],[Discount]]</f>
        <v>0</v>
      </c>
      <c r="X2758">
        <f>YEAR(salestable[[#This Row],[Order Date]])</f>
        <v>2015</v>
      </c>
      <c r="Y2758" t="str">
        <f>TEXT(salestable[[#This Row],[Order Date]],"MMMM")</f>
        <v>April</v>
      </c>
      <c r="Z2758" t="str">
        <f>"Q"&amp;ROUNDUP(MONTH(salestable[[#This Row],[Order Date]])/3,0)</f>
        <v>Q2</v>
      </c>
      <c r="AA2758" t="str">
        <f>TEXT(salestable[[#This Row],[Order Date]], "ddd")</f>
        <v>Fri</v>
      </c>
    </row>
    <row r="2759" spans="1:27"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s="3">
        <v>3</v>
      </c>
      <c r="T2759" s="4">
        <v>0</v>
      </c>
      <c r="U2759" s="3">
        <v>71.991</v>
      </c>
      <c r="V2759" s="2">
        <f>salestable[[#This Row],[Sales]] * (1 - salestable[[#This Row],[Discount]])</f>
        <v>239.97</v>
      </c>
      <c r="W2759" s="2">
        <f>salestable[[#This Row],[Sales]] * salestable[[#This Row],[Discount]]</f>
        <v>0</v>
      </c>
      <c r="X2759">
        <f>YEAR(salestable[[#This Row],[Order Date]])</f>
        <v>2016</v>
      </c>
      <c r="Y2759" t="str">
        <f>TEXT(salestable[[#This Row],[Order Date]],"MMMM")</f>
        <v>June</v>
      </c>
      <c r="Z2759" t="str">
        <f>"Q"&amp;ROUNDUP(MONTH(salestable[[#This Row],[Order Date]])/3,0)</f>
        <v>Q2</v>
      </c>
      <c r="AA2759" t="str">
        <f>TEXT(salestable[[#This Row],[Order Date]], "ddd")</f>
        <v>Sat</v>
      </c>
    </row>
    <row r="2760" spans="1:27"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s="3">
        <v>4</v>
      </c>
      <c r="T2760" s="4">
        <v>0</v>
      </c>
      <c r="U2760" s="3">
        <v>31.537199999999999</v>
      </c>
      <c r="V2760" s="2">
        <f>salestable[[#This Row],[Sales]] * (1 - salestable[[#This Row],[Discount]])</f>
        <v>76.92</v>
      </c>
      <c r="W2760" s="2">
        <f>salestable[[#This Row],[Sales]] * salestable[[#This Row],[Discount]]</f>
        <v>0</v>
      </c>
      <c r="X2760">
        <f>YEAR(salestable[[#This Row],[Order Date]])</f>
        <v>2016</v>
      </c>
      <c r="Y2760" t="str">
        <f>TEXT(salestable[[#This Row],[Order Date]],"MMMM")</f>
        <v>March</v>
      </c>
      <c r="Z2760" t="str">
        <f>"Q"&amp;ROUNDUP(MONTH(salestable[[#This Row],[Order Date]])/3,0)</f>
        <v>Q1</v>
      </c>
      <c r="AA2760" t="str">
        <f>TEXT(salestable[[#This Row],[Order Date]], "ddd")</f>
        <v>Fri</v>
      </c>
    </row>
    <row r="2761" spans="1:27"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s="3">
        <v>4</v>
      </c>
      <c r="T2761" s="4">
        <v>0</v>
      </c>
      <c r="U2761" s="3">
        <v>125.14319999999999</v>
      </c>
      <c r="V2761" s="2">
        <f>salestable[[#This Row],[Sales]] * (1 - salestable[[#This Row],[Discount]])</f>
        <v>481.32</v>
      </c>
      <c r="W2761" s="2">
        <f>salestable[[#This Row],[Sales]] * salestable[[#This Row],[Discount]]</f>
        <v>0</v>
      </c>
      <c r="X2761">
        <f>YEAR(salestable[[#This Row],[Order Date]])</f>
        <v>2016</v>
      </c>
      <c r="Y2761" t="str">
        <f>TEXT(salestable[[#This Row],[Order Date]],"MMMM")</f>
        <v>March</v>
      </c>
      <c r="Z2761" t="str">
        <f>"Q"&amp;ROUNDUP(MONTH(salestable[[#This Row],[Order Date]])/3,0)</f>
        <v>Q1</v>
      </c>
      <c r="AA2761" t="str">
        <f>TEXT(salestable[[#This Row],[Order Date]], "ddd")</f>
        <v>Fri</v>
      </c>
    </row>
    <row r="2762" spans="1:27"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s="3">
        <v>5</v>
      </c>
      <c r="T2762" s="4">
        <v>0</v>
      </c>
      <c r="U2762" s="3">
        <v>23.231999999999999</v>
      </c>
      <c r="V2762" s="2">
        <f>salestable[[#This Row],[Sales]] * (1 - salestable[[#This Row],[Discount]])</f>
        <v>48.4</v>
      </c>
      <c r="W2762" s="2">
        <f>salestable[[#This Row],[Sales]] * salestable[[#This Row],[Discount]]</f>
        <v>0</v>
      </c>
      <c r="X2762">
        <f>YEAR(salestable[[#This Row],[Order Date]])</f>
        <v>2014</v>
      </c>
      <c r="Y2762" t="str">
        <f>TEXT(salestable[[#This Row],[Order Date]],"MMMM")</f>
        <v>May</v>
      </c>
      <c r="Z2762" t="str">
        <f>"Q"&amp;ROUNDUP(MONTH(salestable[[#This Row],[Order Date]])/3,0)</f>
        <v>Q2</v>
      </c>
      <c r="AA2762" t="str">
        <f>TEXT(salestable[[#This Row],[Order Date]], "ddd")</f>
        <v>Mon</v>
      </c>
    </row>
    <row r="2763" spans="1:27"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s="3">
        <v>1</v>
      </c>
      <c r="T2763" s="4">
        <v>0</v>
      </c>
      <c r="U2763" s="3">
        <v>0.43559999999999999</v>
      </c>
      <c r="V2763" s="2">
        <f>salestable[[#This Row],[Sales]] * (1 - salestable[[#This Row],[Discount]])</f>
        <v>0.99</v>
      </c>
      <c r="W2763" s="2">
        <f>salestable[[#This Row],[Sales]] * salestable[[#This Row],[Discount]]</f>
        <v>0</v>
      </c>
      <c r="X2763">
        <f>YEAR(salestable[[#This Row],[Order Date]])</f>
        <v>2017</v>
      </c>
      <c r="Y2763" t="str">
        <f>TEXT(salestable[[#This Row],[Order Date]],"MMMM")</f>
        <v>October</v>
      </c>
      <c r="Z2763" t="str">
        <f>"Q"&amp;ROUNDUP(MONTH(salestable[[#This Row],[Order Date]])/3,0)</f>
        <v>Q4</v>
      </c>
      <c r="AA2763" t="str">
        <f>TEXT(salestable[[#This Row],[Order Date]], "ddd")</f>
        <v>Thu</v>
      </c>
    </row>
    <row r="2764" spans="1:27"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s="3">
        <v>5</v>
      </c>
      <c r="T2764" s="4">
        <v>0.2</v>
      </c>
      <c r="U2764" s="3">
        <v>36.917000000000002</v>
      </c>
      <c r="V2764" s="2">
        <f>salestable[[#This Row],[Sales]] * (1 - salestable[[#This Row],[Discount]])</f>
        <v>81.472000000000008</v>
      </c>
      <c r="W2764" s="2">
        <f>salestable[[#This Row],[Sales]] * salestable[[#This Row],[Discount]]</f>
        <v>20.368000000000002</v>
      </c>
      <c r="X2764">
        <f>YEAR(salestable[[#This Row],[Order Date]])</f>
        <v>2017</v>
      </c>
      <c r="Y2764" t="str">
        <f>TEXT(salestable[[#This Row],[Order Date]],"MMMM")</f>
        <v>October</v>
      </c>
      <c r="Z2764" t="str">
        <f>"Q"&amp;ROUNDUP(MONTH(salestable[[#This Row],[Order Date]])/3,0)</f>
        <v>Q4</v>
      </c>
      <c r="AA2764" t="str">
        <f>TEXT(salestable[[#This Row],[Order Date]], "ddd")</f>
        <v>Thu</v>
      </c>
    </row>
    <row r="2765" spans="1:27"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s="3">
        <v>3</v>
      </c>
      <c r="T2765" s="4">
        <v>0.7</v>
      </c>
      <c r="U2765" s="3">
        <v>-7.5768000000000004</v>
      </c>
      <c r="V2765" s="2">
        <f>salestable[[#This Row],[Sales]] * (1 - salestable[[#This Row],[Discount]])</f>
        <v>3.0996000000000006</v>
      </c>
      <c r="W2765" s="2">
        <f>salestable[[#This Row],[Sales]] * salestable[[#This Row],[Discount]]</f>
        <v>7.2324000000000002</v>
      </c>
      <c r="X2765">
        <f>YEAR(salestable[[#This Row],[Order Date]])</f>
        <v>2017</v>
      </c>
      <c r="Y2765" t="str">
        <f>TEXT(salestable[[#This Row],[Order Date]],"MMMM")</f>
        <v>June</v>
      </c>
      <c r="Z2765" t="str">
        <f>"Q"&amp;ROUNDUP(MONTH(salestable[[#This Row],[Order Date]])/3,0)</f>
        <v>Q2</v>
      </c>
      <c r="AA2765" t="str">
        <f>TEXT(salestable[[#This Row],[Order Date]], "ddd")</f>
        <v>Thu</v>
      </c>
    </row>
    <row r="2766" spans="1:27"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s="3">
        <v>5</v>
      </c>
      <c r="T2766" s="4">
        <v>0.7</v>
      </c>
      <c r="U2766" s="3">
        <v>-23.8855</v>
      </c>
      <c r="V2766" s="2">
        <f>salestable[[#This Row],[Sales]] * (1 - salestable[[#This Row],[Discount]])</f>
        <v>9.3465000000000025</v>
      </c>
      <c r="W2766" s="2">
        <f>salestable[[#This Row],[Sales]] * salestable[[#This Row],[Discount]]</f>
        <v>21.808499999999999</v>
      </c>
      <c r="X2766">
        <f>YEAR(salestable[[#This Row],[Order Date]])</f>
        <v>2017</v>
      </c>
      <c r="Y2766" t="str">
        <f>TEXT(salestable[[#This Row],[Order Date]],"MMMM")</f>
        <v>June</v>
      </c>
      <c r="Z2766" t="str">
        <f>"Q"&amp;ROUNDUP(MONTH(salestable[[#This Row],[Order Date]])/3,0)</f>
        <v>Q2</v>
      </c>
      <c r="AA2766" t="str">
        <f>TEXT(salestable[[#This Row],[Order Date]], "ddd")</f>
        <v>Thu</v>
      </c>
    </row>
    <row r="2767" spans="1:27"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s="3">
        <v>2</v>
      </c>
      <c r="T2767" s="4">
        <v>0.2</v>
      </c>
      <c r="U2767" s="3">
        <v>0.66959999999999997</v>
      </c>
      <c r="V2767" s="2">
        <f>salestable[[#This Row],[Sales]] * (1 - salestable[[#This Row],[Discount]])</f>
        <v>7.1424000000000012</v>
      </c>
      <c r="W2767" s="2">
        <f>salestable[[#This Row],[Sales]] * salestable[[#This Row],[Discount]]</f>
        <v>1.7856000000000003</v>
      </c>
      <c r="X2767">
        <f>YEAR(salestable[[#This Row],[Order Date]])</f>
        <v>2017</v>
      </c>
      <c r="Y2767" t="str">
        <f>TEXT(salestable[[#This Row],[Order Date]],"MMMM")</f>
        <v>June</v>
      </c>
      <c r="Z2767" t="str">
        <f>"Q"&amp;ROUNDUP(MONTH(salestable[[#This Row],[Order Date]])/3,0)</f>
        <v>Q2</v>
      </c>
      <c r="AA2767" t="str">
        <f>TEXT(salestable[[#This Row],[Order Date]], "ddd")</f>
        <v>Thu</v>
      </c>
    </row>
    <row r="2768" spans="1:27"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s="3">
        <v>1</v>
      </c>
      <c r="T2768" s="4">
        <v>0.2</v>
      </c>
      <c r="U2768" s="3">
        <v>3.8681999999999999</v>
      </c>
      <c r="V2768" s="2">
        <f>salestable[[#This Row],[Sales]] * (1 - salestable[[#This Row],[Discount]])</f>
        <v>27.507200000000001</v>
      </c>
      <c r="W2768" s="2">
        <f>salestable[[#This Row],[Sales]] * salestable[[#This Row],[Discount]]</f>
        <v>6.8768000000000002</v>
      </c>
      <c r="X2768">
        <f>YEAR(salestable[[#This Row],[Order Date]])</f>
        <v>2017</v>
      </c>
      <c r="Y2768" t="str">
        <f>TEXT(salestable[[#This Row],[Order Date]],"MMMM")</f>
        <v>January</v>
      </c>
      <c r="Z2768" t="str">
        <f>"Q"&amp;ROUNDUP(MONTH(salestable[[#This Row],[Order Date]])/3,0)</f>
        <v>Q1</v>
      </c>
      <c r="AA2768" t="str">
        <f>TEXT(salestable[[#This Row],[Order Date]], "ddd")</f>
        <v>Sun</v>
      </c>
    </row>
    <row r="2769" spans="1:27"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s="3">
        <v>8</v>
      </c>
      <c r="T2769" s="4">
        <v>0.2</v>
      </c>
      <c r="U2769" s="3">
        <v>312.67599999999999</v>
      </c>
      <c r="V2769" s="2">
        <f>salestable[[#This Row],[Sales]] * (1 - salestable[[#This Row],[Discount]])</f>
        <v>1539.3280000000002</v>
      </c>
      <c r="W2769" s="2">
        <f>salestable[[#This Row],[Sales]] * salestable[[#This Row],[Discount]]</f>
        <v>384.83200000000005</v>
      </c>
      <c r="X2769">
        <f>YEAR(salestable[[#This Row],[Order Date]])</f>
        <v>2017</v>
      </c>
      <c r="Y2769" t="str">
        <f>TEXT(salestable[[#This Row],[Order Date]],"MMMM")</f>
        <v>January</v>
      </c>
      <c r="Z2769" t="str">
        <f>"Q"&amp;ROUNDUP(MONTH(salestable[[#This Row],[Order Date]])/3,0)</f>
        <v>Q1</v>
      </c>
      <c r="AA2769" t="str">
        <f>TEXT(salestable[[#This Row],[Order Date]], "ddd")</f>
        <v>Sun</v>
      </c>
    </row>
    <row r="2770" spans="1:27"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s="3">
        <v>2</v>
      </c>
      <c r="T2770" s="4">
        <v>0.8</v>
      </c>
      <c r="U2770" s="3">
        <v>-80.48</v>
      </c>
      <c r="V2770" s="2">
        <f>salestable[[#This Row],[Sales]] * (1 - salestable[[#This Row],[Discount]])</f>
        <v>6.4383999999999988</v>
      </c>
      <c r="W2770" s="2">
        <f>salestable[[#This Row],[Sales]] * salestable[[#This Row],[Discount]]</f>
        <v>25.753600000000002</v>
      </c>
      <c r="X2770">
        <f>YEAR(salestable[[#This Row],[Order Date]])</f>
        <v>2015</v>
      </c>
      <c r="Y2770" t="str">
        <f>TEXT(salestable[[#This Row],[Order Date]],"MMMM")</f>
        <v>April</v>
      </c>
      <c r="Z2770" t="str">
        <f>"Q"&amp;ROUNDUP(MONTH(salestable[[#This Row],[Order Date]])/3,0)</f>
        <v>Q2</v>
      </c>
      <c r="AA2770" t="str">
        <f>TEXT(salestable[[#This Row],[Order Date]], "ddd")</f>
        <v>Thu</v>
      </c>
    </row>
    <row r="2771" spans="1:27"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s="3">
        <v>7</v>
      </c>
      <c r="T2771" s="4">
        <v>0.2</v>
      </c>
      <c r="U2771" s="3">
        <v>-0.62649999999999995</v>
      </c>
      <c r="V2771" s="2">
        <f>salestable[[#This Row],[Sales]] * (1 - salestable[[#This Row],[Discount]])</f>
        <v>40.096000000000004</v>
      </c>
      <c r="W2771" s="2">
        <f>salestable[[#This Row],[Sales]] * salestable[[#This Row],[Discount]]</f>
        <v>10.024000000000001</v>
      </c>
      <c r="X2771">
        <f>YEAR(salestable[[#This Row],[Order Date]])</f>
        <v>2015</v>
      </c>
      <c r="Y2771" t="str">
        <f>TEXT(salestable[[#This Row],[Order Date]],"MMMM")</f>
        <v>April</v>
      </c>
      <c r="Z2771" t="str">
        <f>"Q"&amp;ROUNDUP(MONTH(salestable[[#This Row],[Order Date]])/3,0)</f>
        <v>Q2</v>
      </c>
      <c r="AA2771" t="str">
        <f>TEXT(salestable[[#This Row],[Order Date]], "ddd")</f>
        <v>Thu</v>
      </c>
    </row>
    <row r="2772" spans="1:27"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s="3">
        <v>3</v>
      </c>
      <c r="T2772" s="4">
        <v>0.2</v>
      </c>
      <c r="U2772" s="3">
        <v>1.7990999999999999</v>
      </c>
      <c r="V2772" s="2">
        <f>salestable[[#This Row],[Sales]] * (1 - salestable[[#This Row],[Discount]])</f>
        <v>38.380800000000001</v>
      </c>
      <c r="W2772" s="2">
        <f>salestable[[#This Row],[Sales]] * salestable[[#This Row],[Discount]]</f>
        <v>9.5952000000000002</v>
      </c>
      <c r="X2772">
        <f>YEAR(salestable[[#This Row],[Order Date]])</f>
        <v>2015</v>
      </c>
      <c r="Y2772" t="str">
        <f>TEXT(salestable[[#This Row],[Order Date]],"MMMM")</f>
        <v>April</v>
      </c>
      <c r="Z2772" t="str">
        <f>"Q"&amp;ROUNDUP(MONTH(salestable[[#This Row],[Order Date]])/3,0)</f>
        <v>Q2</v>
      </c>
      <c r="AA2772" t="str">
        <f>TEXT(salestable[[#This Row],[Order Date]], "ddd")</f>
        <v>Thu</v>
      </c>
    </row>
    <row r="2773" spans="1:27"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s="3">
        <v>5</v>
      </c>
      <c r="T2773" s="4">
        <v>0</v>
      </c>
      <c r="U2773" s="3">
        <v>14.17</v>
      </c>
      <c r="V2773" s="2">
        <f>salestable[[#This Row],[Sales]] * (1 - salestable[[#This Row],[Discount]])</f>
        <v>54.5</v>
      </c>
      <c r="W2773" s="2">
        <f>salestable[[#This Row],[Sales]] * salestable[[#This Row],[Discount]]</f>
        <v>0</v>
      </c>
      <c r="X2773">
        <f>YEAR(salestable[[#This Row],[Order Date]])</f>
        <v>2016</v>
      </c>
      <c r="Y2773" t="str">
        <f>TEXT(salestable[[#This Row],[Order Date]],"MMMM")</f>
        <v>September</v>
      </c>
      <c r="Z2773" t="str">
        <f>"Q"&amp;ROUNDUP(MONTH(salestable[[#This Row],[Order Date]])/3,0)</f>
        <v>Q3</v>
      </c>
      <c r="AA2773" t="str">
        <f>TEXT(salestable[[#This Row],[Order Date]], "ddd")</f>
        <v>Sat</v>
      </c>
    </row>
    <row r="2774" spans="1:27"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s="3">
        <v>3</v>
      </c>
      <c r="T2774" s="4">
        <v>0.2</v>
      </c>
      <c r="U2774" s="3">
        <v>5.7312000000000003</v>
      </c>
      <c r="V2774" s="2">
        <f>salestable[[#This Row],[Sales]] * (1 - salestable[[#This Row],[Discount]])</f>
        <v>15.283200000000001</v>
      </c>
      <c r="W2774" s="2">
        <f>salestable[[#This Row],[Sales]] * salestable[[#This Row],[Discount]]</f>
        <v>3.8208000000000002</v>
      </c>
      <c r="X2774">
        <f>YEAR(salestable[[#This Row],[Order Date]])</f>
        <v>2017</v>
      </c>
      <c r="Y2774" t="str">
        <f>TEXT(salestable[[#This Row],[Order Date]],"MMMM")</f>
        <v>December</v>
      </c>
      <c r="Z2774" t="str">
        <f>"Q"&amp;ROUNDUP(MONTH(salestable[[#This Row],[Order Date]])/3,0)</f>
        <v>Q4</v>
      </c>
      <c r="AA2774" t="str">
        <f>TEXT(salestable[[#This Row],[Order Date]], "ddd")</f>
        <v>Sun</v>
      </c>
    </row>
    <row r="2775" spans="1:27"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s="3">
        <v>3</v>
      </c>
      <c r="T2775" s="4">
        <v>0</v>
      </c>
      <c r="U2775" s="3">
        <v>24.2256</v>
      </c>
      <c r="V2775" s="2">
        <f>salestable[[#This Row],[Sales]] * (1 - salestable[[#This Row],[Discount]])</f>
        <v>49.44</v>
      </c>
      <c r="W2775" s="2">
        <f>salestable[[#This Row],[Sales]] * salestable[[#This Row],[Discount]]</f>
        <v>0</v>
      </c>
      <c r="X2775">
        <f>YEAR(salestable[[#This Row],[Order Date]])</f>
        <v>2016</v>
      </c>
      <c r="Y2775" t="str">
        <f>TEXT(salestable[[#This Row],[Order Date]],"MMMM")</f>
        <v>November</v>
      </c>
      <c r="Z2775" t="str">
        <f>"Q"&amp;ROUNDUP(MONTH(salestable[[#This Row],[Order Date]])/3,0)</f>
        <v>Q4</v>
      </c>
      <c r="AA2775" t="str">
        <f>TEXT(salestable[[#This Row],[Order Date]], "ddd")</f>
        <v>Tue</v>
      </c>
    </row>
    <row r="2776" spans="1:27"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s="3">
        <v>2</v>
      </c>
      <c r="T2776" s="4">
        <v>0.2</v>
      </c>
      <c r="U2776" s="3">
        <v>3.6288</v>
      </c>
      <c r="V2776" s="2">
        <f>salestable[[#This Row],[Sales]] * (1 - salestable[[#This Row],[Discount]])</f>
        <v>8.2944000000000013</v>
      </c>
      <c r="W2776" s="2">
        <f>salestable[[#This Row],[Sales]] * salestable[[#This Row],[Discount]]</f>
        <v>2.0736000000000003</v>
      </c>
      <c r="X2776">
        <f>YEAR(salestable[[#This Row],[Order Date]])</f>
        <v>2017</v>
      </c>
      <c r="Y2776" t="str">
        <f>TEXT(salestable[[#This Row],[Order Date]],"MMMM")</f>
        <v>November</v>
      </c>
      <c r="Z2776" t="str">
        <f>"Q"&amp;ROUNDUP(MONTH(salestable[[#This Row],[Order Date]])/3,0)</f>
        <v>Q4</v>
      </c>
      <c r="AA2776" t="str">
        <f>TEXT(salestable[[#This Row],[Order Date]], "ddd")</f>
        <v>Sat</v>
      </c>
    </row>
    <row r="2777" spans="1:27"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s="3">
        <v>3</v>
      </c>
      <c r="T2777" s="4">
        <v>0</v>
      </c>
      <c r="U2777" s="3">
        <v>1.5444</v>
      </c>
      <c r="V2777" s="2">
        <f>salestable[[#This Row],[Sales]] * (1 - salestable[[#This Row],[Discount]])</f>
        <v>154.44</v>
      </c>
      <c r="W2777" s="2">
        <f>salestable[[#This Row],[Sales]] * salestable[[#This Row],[Discount]]</f>
        <v>0</v>
      </c>
      <c r="X2777">
        <f>YEAR(salestable[[#This Row],[Order Date]])</f>
        <v>2016</v>
      </c>
      <c r="Y2777" t="str">
        <f>TEXT(salestable[[#This Row],[Order Date]],"MMMM")</f>
        <v>October</v>
      </c>
      <c r="Z2777" t="str">
        <f>"Q"&amp;ROUNDUP(MONTH(salestable[[#This Row],[Order Date]])/3,0)</f>
        <v>Q4</v>
      </c>
      <c r="AA2777" t="str">
        <f>TEXT(salestable[[#This Row],[Order Date]], "ddd")</f>
        <v>Fri</v>
      </c>
    </row>
    <row r="2778" spans="1:27"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s="3">
        <v>7</v>
      </c>
      <c r="T2778" s="4">
        <v>0.2</v>
      </c>
      <c r="U2778" s="3">
        <v>4.5738000000000003</v>
      </c>
      <c r="V2778" s="2">
        <f>salestable[[#This Row],[Sales]] * (1 - salestable[[#This Row],[Discount]])</f>
        <v>48.787200000000006</v>
      </c>
      <c r="W2778" s="2">
        <f>salestable[[#This Row],[Sales]] * salestable[[#This Row],[Discount]]</f>
        <v>12.196800000000001</v>
      </c>
      <c r="X2778">
        <f>YEAR(salestable[[#This Row],[Order Date]])</f>
        <v>2015</v>
      </c>
      <c r="Y2778" t="str">
        <f>TEXT(salestable[[#This Row],[Order Date]],"MMMM")</f>
        <v>December</v>
      </c>
      <c r="Z2778" t="str">
        <f>"Q"&amp;ROUNDUP(MONTH(salestable[[#This Row],[Order Date]])/3,0)</f>
        <v>Q4</v>
      </c>
      <c r="AA2778" t="str">
        <f>TEXT(salestable[[#This Row],[Order Date]], "ddd")</f>
        <v>Mon</v>
      </c>
    </row>
    <row r="2779" spans="1:27"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s="3">
        <v>2</v>
      </c>
      <c r="T2779" s="4">
        <v>0.15</v>
      </c>
      <c r="U2779" s="3">
        <v>-13.797599999999999</v>
      </c>
      <c r="V2779" s="2">
        <f>salestable[[#This Row],[Sales]] * (1 - salestable[[#This Row],[Discount]])</f>
        <v>166.14609999999999</v>
      </c>
      <c r="W2779" s="2">
        <f>salestable[[#This Row],[Sales]] * salestable[[#This Row],[Discount]]</f>
        <v>29.319900000000001</v>
      </c>
      <c r="X2779">
        <f>YEAR(salestable[[#This Row],[Order Date]])</f>
        <v>2015</v>
      </c>
      <c r="Y2779" t="str">
        <f>TEXT(salestable[[#This Row],[Order Date]],"MMMM")</f>
        <v>July</v>
      </c>
      <c r="Z2779" t="str">
        <f>"Q"&amp;ROUNDUP(MONTH(salestable[[#This Row],[Order Date]])/3,0)</f>
        <v>Q3</v>
      </c>
      <c r="AA2779" t="str">
        <f>TEXT(salestable[[#This Row],[Order Date]], "ddd")</f>
        <v>Fri</v>
      </c>
    </row>
    <row r="2780" spans="1:27"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s="3">
        <v>8</v>
      </c>
      <c r="T2780" s="4">
        <v>0.2</v>
      </c>
      <c r="U2780" s="3">
        <v>6.2160000000000002</v>
      </c>
      <c r="V2780" s="2">
        <f>salestable[[#This Row],[Sales]] * (1 - salestable[[#This Row],[Discount]])</f>
        <v>18.943999999999999</v>
      </c>
      <c r="W2780" s="2">
        <f>salestable[[#This Row],[Sales]] * salestable[[#This Row],[Discount]]</f>
        <v>4.7359999999999998</v>
      </c>
      <c r="X2780">
        <f>YEAR(salestable[[#This Row],[Order Date]])</f>
        <v>2017</v>
      </c>
      <c r="Y2780" t="str">
        <f>TEXT(salestable[[#This Row],[Order Date]],"MMMM")</f>
        <v>April</v>
      </c>
      <c r="Z2780" t="str">
        <f>"Q"&amp;ROUNDUP(MONTH(salestable[[#This Row],[Order Date]])/3,0)</f>
        <v>Q2</v>
      </c>
      <c r="AA2780" t="str">
        <f>TEXT(salestable[[#This Row],[Order Date]], "ddd")</f>
        <v>Sun</v>
      </c>
    </row>
    <row r="2781" spans="1:27"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s="3">
        <v>3</v>
      </c>
      <c r="T2781" s="4">
        <v>0.2</v>
      </c>
      <c r="U2781" s="3">
        <v>0.74250000000000005</v>
      </c>
      <c r="V2781" s="2">
        <f>salestable[[#This Row],[Sales]] * (1 - salestable[[#This Row],[Discount]])</f>
        <v>1.9008</v>
      </c>
      <c r="W2781" s="2">
        <f>salestable[[#This Row],[Sales]] * salestable[[#This Row],[Discount]]</f>
        <v>0.47520000000000001</v>
      </c>
      <c r="X2781">
        <f>YEAR(salestable[[#This Row],[Order Date]])</f>
        <v>2017</v>
      </c>
      <c r="Y2781" t="str">
        <f>TEXT(salestable[[#This Row],[Order Date]],"MMMM")</f>
        <v>April</v>
      </c>
      <c r="Z2781" t="str">
        <f>"Q"&amp;ROUNDUP(MONTH(salestable[[#This Row],[Order Date]])/3,0)</f>
        <v>Q2</v>
      </c>
      <c r="AA2781" t="str">
        <f>TEXT(salestable[[#This Row],[Order Date]], "ddd")</f>
        <v>Sun</v>
      </c>
    </row>
    <row r="2782" spans="1:27"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s="3">
        <v>4</v>
      </c>
      <c r="T2782" s="4">
        <v>0</v>
      </c>
      <c r="U2782" s="3">
        <v>29.6</v>
      </c>
      <c r="V2782" s="2">
        <f>salestable[[#This Row],[Sales]] * (1 - salestable[[#This Row],[Discount]])</f>
        <v>59.2</v>
      </c>
      <c r="W2782" s="2">
        <f>salestable[[#This Row],[Sales]] * salestable[[#This Row],[Discount]]</f>
        <v>0</v>
      </c>
      <c r="X2782">
        <f>YEAR(salestable[[#This Row],[Order Date]])</f>
        <v>2017</v>
      </c>
      <c r="Y2782" t="str">
        <f>TEXT(salestable[[#This Row],[Order Date]],"MMMM")</f>
        <v>May</v>
      </c>
      <c r="Z2782" t="str">
        <f>"Q"&amp;ROUNDUP(MONTH(salestable[[#This Row],[Order Date]])/3,0)</f>
        <v>Q2</v>
      </c>
      <c r="AA2782" t="str">
        <f>TEXT(salestable[[#This Row],[Order Date]], "ddd")</f>
        <v>Sat</v>
      </c>
    </row>
    <row r="2783" spans="1:27"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s="3">
        <v>10</v>
      </c>
      <c r="T2783" s="4">
        <v>0</v>
      </c>
      <c r="U2783" s="3">
        <v>9.68</v>
      </c>
      <c r="V2783" s="2">
        <f>salestable[[#This Row],[Sales]] * (1 - salestable[[#This Row],[Discount]])</f>
        <v>22</v>
      </c>
      <c r="W2783" s="2">
        <f>salestable[[#This Row],[Sales]] * salestable[[#This Row],[Discount]]</f>
        <v>0</v>
      </c>
      <c r="X2783">
        <f>YEAR(salestable[[#This Row],[Order Date]])</f>
        <v>2017</v>
      </c>
      <c r="Y2783" t="str">
        <f>TEXT(salestable[[#This Row],[Order Date]],"MMMM")</f>
        <v>November</v>
      </c>
      <c r="Z2783" t="str">
        <f>"Q"&amp;ROUNDUP(MONTH(salestable[[#This Row],[Order Date]])/3,0)</f>
        <v>Q4</v>
      </c>
      <c r="AA2783" t="str">
        <f>TEXT(salestable[[#This Row],[Order Date]], "ddd")</f>
        <v>Mon</v>
      </c>
    </row>
    <row r="2784" spans="1:27"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s="3">
        <v>2</v>
      </c>
      <c r="T2784" s="4">
        <v>0</v>
      </c>
      <c r="U2784" s="3">
        <v>74.8142</v>
      </c>
      <c r="V2784" s="2">
        <f>salestable[[#This Row],[Sales]] * (1 - salestable[[#This Row],[Discount]])</f>
        <v>257.98</v>
      </c>
      <c r="W2784" s="2">
        <f>salestable[[#This Row],[Sales]] * salestable[[#This Row],[Discount]]</f>
        <v>0</v>
      </c>
      <c r="X2784">
        <f>YEAR(salestable[[#This Row],[Order Date]])</f>
        <v>2016</v>
      </c>
      <c r="Y2784" t="str">
        <f>TEXT(salestable[[#This Row],[Order Date]],"MMMM")</f>
        <v>November</v>
      </c>
      <c r="Z2784" t="str">
        <f>"Q"&amp;ROUNDUP(MONTH(salestable[[#This Row],[Order Date]])/3,0)</f>
        <v>Q4</v>
      </c>
      <c r="AA2784" t="str">
        <f>TEXT(salestable[[#This Row],[Order Date]], "ddd")</f>
        <v>Fri</v>
      </c>
    </row>
    <row r="2785" spans="1:27"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s="3">
        <v>2</v>
      </c>
      <c r="T2785" s="4">
        <v>0.4</v>
      </c>
      <c r="U2785" s="3">
        <v>-15.992000000000001</v>
      </c>
      <c r="V2785" s="2">
        <f>salestable[[#This Row],[Sales]] * (1 - salestable[[#This Row],[Discount]])</f>
        <v>14.392799999999999</v>
      </c>
      <c r="W2785" s="2">
        <f>salestable[[#This Row],[Sales]] * salestable[[#This Row],[Discount]]</f>
        <v>9.5952000000000002</v>
      </c>
      <c r="X2785">
        <f>YEAR(salestable[[#This Row],[Order Date]])</f>
        <v>2016</v>
      </c>
      <c r="Y2785" t="str">
        <f>TEXT(salestable[[#This Row],[Order Date]],"MMMM")</f>
        <v>November</v>
      </c>
      <c r="Z2785" t="str">
        <f>"Q"&amp;ROUNDUP(MONTH(salestable[[#This Row],[Order Date]])/3,0)</f>
        <v>Q4</v>
      </c>
      <c r="AA2785" t="str">
        <f>TEXT(salestable[[#This Row],[Order Date]], "ddd")</f>
        <v>Sat</v>
      </c>
    </row>
    <row r="2786" spans="1:27"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s="3">
        <v>4</v>
      </c>
      <c r="T2786" s="4">
        <v>0.4</v>
      </c>
      <c r="U2786" s="3">
        <v>-15.5844</v>
      </c>
      <c r="V2786" s="2">
        <f>salestable[[#This Row],[Sales]] * (1 - salestable[[#This Row],[Discount]])</f>
        <v>14.385599999999998</v>
      </c>
      <c r="W2786" s="2">
        <f>salestable[[#This Row],[Sales]] * salestable[[#This Row],[Discount]]</f>
        <v>9.5904000000000007</v>
      </c>
      <c r="X2786">
        <f>YEAR(salestable[[#This Row],[Order Date]])</f>
        <v>2016</v>
      </c>
      <c r="Y2786" t="str">
        <f>TEXT(salestable[[#This Row],[Order Date]],"MMMM")</f>
        <v>October</v>
      </c>
      <c r="Z2786" t="str">
        <f>"Q"&amp;ROUNDUP(MONTH(salestable[[#This Row],[Order Date]])/3,0)</f>
        <v>Q4</v>
      </c>
      <c r="AA2786" t="str">
        <f>TEXT(salestable[[#This Row],[Order Date]], "ddd")</f>
        <v>Sun</v>
      </c>
    </row>
    <row r="2787" spans="1:27"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s="3">
        <v>4</v>
      </c>
      <c r="T2787" s="4">
        <v>0.2</v>
      </c>
      <c r="U2787" s="3">
        <v>0</v>
      </c>
      <c r="V2787" s="2">
        <f>salestable[[#This Row],[Sales]] * (1 - salestable[[#This Row],[Discount]])</f>
        <v>481.22879999999998</v>
      </c>
      <c r="W2787" s="2">
        <f>salestable[[#This Row],[Sales]] * salestable[[#This Row],[Discount]]</f>
        <v>120.30719999999999</v>
      </c>
      <c r="X2787">
        <f>YEAR(salestable[[#This Row],[Order Date]])</f>
        <v>2015</v>
      </c>
      <c r="Y2787" t="str">
        <f>TEXT(salestable[[#This Row],[Order Date]],"MMMM")</f>
        <v>September</v>
      </c>
      <c r="Z2787" t="str">
        <f>"Q"&amp;ROUNDUP(MONTH(salestable[[#This Row],[Order Date]])/3,0)</f>
        <v>Q3</v>
      </c>
      <c r="AA2787" t="str">
        <f>TEXT(salestable[[#This Row],[Order Date]], "ddd")</f>
        <v>Mon</v>
      </c>
    </row>
    <row r="2788" spans="1:27"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s="3">
        <v>2</v>
      </c>
      <c r="T2788" s="4">
        <v>0</v>
      </c>
      <c r="U2788" s="3">
        <v>2.528</v>
      </c>
      <c r="V2788" s="2">
        <f>salestable[[#This Row],[Sales]] * (1 - salestable[[#This Row],[Discount]])</f>
        <v>7.9</v>
      </c>
      <c r="W2788" s="2">
        <f>salestable[[#This Row],[Sales]] * salestable[[#This Row],[Discount]]</f>
        <v>0</v>
      </c>
      <c r="X2788">
        <f>YEAR(salestable[[#This Row],[Order Date]])</f>
        <v>2015</v>
      </c>
      <c r="Y2788" t="str">
        <f>TEXT(salestable[[#This Row],[Order Date]],"MMMM")</f>
        <v>September</v>
      </c>
      <c r="Z2788" t="str">
        <f>"Q"&amp;ROUNDUP(MONTH(salestable[[#This Row],[Order Date]])/3,0)</f>
        <v>Q3</v>
      </c>
      <c r="AA2788" t="str">
        <f>TEXT(salestable[[#This Row],[Order Date]], "ddd")</f>
        <v>Mon</v>
      </c>
    </row>
    <row r="2789" spans="1:27"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s="3">
        <v>5</v>
      </c>
      <c r="T2789" s="4">
        <v>0.6</v>
      </c>
      <c r="U2789" s="3">
        <v>-24.803000000000001</v>
      </c>
      <c r="V2789" s="2">
        <f>salestable[[#This Row],[Sales]] * (1 - salestable[[#This Row],[Discount]])</f>
        <v>23.344000000000001</v>
      </c>
      <c r="W2789" s="2">
        <f>salestable[[#This Row],[Sales]] * salestable[[#This Row],[Discount]]</f>
        <v>35.015999999999998</v>
      </c>
      <c r="X2789">
        <f>YEAR(salestable[[#This Row],[Order Date]])</f>
        <v>2014</v>
      </c>
      <c r="Y2789" t="str">
        <f>TEXT(salestable[[#This Row],[Order Date]],"MMMM")</f>
        <v>December</v>
      </c>
      <c r="Z2789" t="str">
        <f>"Q"&amp;ROUNDUP(MONTH(salestable[[#This Row],[Order Date]])/3,0)</f>
        <v>Q4</v>
      </c>
      <c r="AA2789" t="str">
        <f>TEXT(salestable[[#This Row],[Order Date]], "ddd")</f>
        <v>Tue</v>
      </c>
    </row>
    <row r="2790" spans="1:27"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s="3">
        <v>7</v>
      </c>
      <c r="T2790" s="4">
        <v>0.2</v>
      </c>
      <c r="U2790" s="3">
        <v>1.4406000000000001</v>
      </c>
      <c r="V2790" s="2">
        <f>salestable[[#This Row],[Sales]] * (1 - salestable[[#This Row],[Discount]])</f>
        <v>13.171199999999999</v>
      </c>
      <c r="W2790" s="2">
        <f>salestable[[#This Row],[Sales]] * salestable[[#This Row],[Discount]]</f>
        <v>3.2927999999999997</v>
      </c>
      <c r="X2790">
        <f>YEAR(salestable[[#This Row],[Order Date]])</f>
        <v>2014</v>
      </c>
      <c r="Y2790" t="str">
        <f>TEXT(salestable[[#This Row],[Order Date]],"MMMM")</f>
        <v>December</v>
      </c>
      <c r="Z2790" t="str">
        <f>"Q"&amp;ROUNDUP(MONTH(salestable[[#This Row],[Order Date]])/3,0)</f>
        <v>Q4</v>
      </c>
      <c r="AA2790" t="str">
        <f>TEXT(salestable[[#This Row],[Order Date]], "ddd")</f>
        <v>Tue</v>
      </c>
    </row>
    <row r="2791" spans="1:27"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s="3">
        <v>5</v>
      </c>
      <c r="T2791" s="4">
        <v>0.6</v>
      </c>
      <c r="U2791" s="3">
        <v>-23.975999999999999</v>
      </c>
      <c r="V2791" s="2">
        <f>salestable[[#This Row],[Sales]] * (1 - salestable[[#This Row],[Discount]])</f>
        <v>15.984000000000002</v>
      </c>
      <c r="W2791" s="2">
        <f>salestable[[#This Row],[Sales]] * salestable[[#This Row],[Discount]]</f>
        <v>23.975999999999999</v>
      </c>
      <c r="X2791">
        <f>YEAR(salestable[[#This Row],[Order Date]])</f>
        <v>2014</v>
      </c>
      <c r="Y2791" t="str">
        <f>TEXT(salestable[[#This Row],[Order Date]],"MMMM")</f>
        <v>December</v>
      </c>
      <c r="Z2791" t="str">
        <f>"Q"&amp;ROUNDUP(MONTH(salestable[[#This Row],[Order Date]])/3,0)</f>
        <v>Q4</v>
      </c>
      <c r="AA2791" t="str">
        <f>TEXT(salestable[[#This Row],[Order Date]], "ddd")</f>
        <v>Tue</v>
      </c>
    </row>
    <row r="2792" spans="1:27"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s="3">
        <v>2</v>
      </c>
      <c r="T2792" s="4">
        <v>0</v>
      </c>
      <c r="U2792" s="3">
        <v>7.5284000000000004</v>
      </c>
      <c r="V2792" s="2">
        <f>salestable[[#This Row],[Sales]] * (1 - salestable[[#This Row],[Discount]])</f>
        <v>25.96</v>
      </c>
      <c r="W2792" s="2">
        <f>salestable[[#This Row],[Sales]] * salestable[[#This Row],[Discount]]</f>
        <v>0</v>
      </c>
      <c r="X2792">
        <f>YEAR(salestable[[#This Row],[Order Date]])</f>
        <v>2014</v>
      </c>
      <c r="Y2792" t="str">
        <f>TEXT(salestable[[#This Row],[Order Date]],"MMMM")</f>
        <v>September</v>
      </c>
      <c r="Z2792" t="str">
        <f>"Q"&amp;ROUNDUP(MONTH(salestable[[#This Row],[Order Date]])/3,0)</f>
        <v>Q3</v>
      </c>
      <c r="AA2792" t="str">
        <f>TEXT(salestable[[#This Row],[Order Date]], "ddd")</f>
        <v>Sun</v>
      </c>
    </row>
    <row r="2793" spans="1:27"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s="3">
        <v>3</v>
      </c>
      <c r="T2793" s="4">
        <v>0</v>
      </c>
      <c r="U2793" s="3">
        <v>10.881</v>
      </c>
      <c r="V2793" s="2">
        <f>salestable[[#This Row],[Sales]] * (1 - salestable[[#This Row],[Discount]])</f>
        <v>36.270000000000003</v>
      </c>
      <c r="W2793" s="2">
        <f>salestable[[#This Row],[Sales]] * salestable[[#This Row],[Discount]]</f>
        <v>0</v>
      </c>
      <c r="X2793">
        <f>YEAR(salestable[[#This Row],[Order Date]])</f>
        <v>2014</v>
      </c>
      <c r="Y2793" t="str">
        <f>TEXT(salestable[[#This Row],[Order Date]],"MMMM")</f>
        <v>September</v>
      </c>
      <c r="Z2793" t="str">
        <f>"Q"&amp;ROUNDUP(MONTH(salestable[[#This Row],[Order Date]])/3,0)</f>
        <v>Q3</v>
      </c>
      <c r="AA2793" t="str">
        <f>TEXT(salestable[[#This Row],[Order Date]], "ddd")</f>
        <v>Sun</v>
      </c>
    </row>
    <row r="2794" spans="1:27"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s="3">
        <v>1</v>
      </c>
      <c r="T2794" s="4">
        <v>0</v>
      </c>
      <c r="U2794" s="3">
        <v>3.1103999999999998</v>
      </c>
      <c r="V2794" s="2">
        <f>salestable[[#This Row],[Sales]] * (1 - salestable[[#This Row],[Discount]])</f>
        <v>6.48</v>
      </c>
      <c r="W2794" s="2">
        <f>salestable[[#This Row],[Sales]] * salestable[[#This Row],[Discount]]</f>
        <v>0</v>
      </c>
      <c r="X2794">
        <f>YEAR(salestable[[#This Row],[Order Date]])</f>
        <v>2014</v>
      </c>
      <c r="Y2794" t="str">
        <f>TEXT(salestable[[#This Row],[Order Date]],"MMMM")</f>
        <v>September</v>
      </c>
      <c r="Z2794" t="str">
        <f>"Q"&amp;ROUNDUP(MONTH(salestable[[#This Row],[Order Date]])/3,0)</f>
        <v>Q3</v>
      </c>
      <c r="AA2794" t="str">
        <f>TEXT(salestable[[#This Row],[Order Date]], "ddd")</f>
        <v>Sun</v>
      </c>
    </row>
    <row r="2795" spans="1:27"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s="3">
        <v>14</v>
      </c>
      <c r="T2795" s="4">
        <v>0.2</v>
      </c>
      <c r="U2795" s="3">
        <v>94.0702</v>
      </c>
      <c r="V2795" s="2">
        <f>salestable[[#This Row],[Sales]] * (1 - salestable[[#This Row],[Discount]])</f>
        <v>860.07040000000006</v>
      </c>
      <c r="W2795" s="2">
        <f>salestable[[#This Row],[Sales]] * salestable[[#This Row],[Discount]]</f>
        <v>215.01760000000002</v>
      </c>
      <c r="X2795">
        <f>YEAR(salestable[[#This Row],[Order Date]])</f>
        <v>2014</v>
      </c>
      <c r="Y2795" t="str">
        <f>TEXT(salestable[[#This Row],[Order Date]],"MMMM")</f>
        <v>April</v>
      </c>
      <c r="Z2795" t="str">
        <f>"Q"&amp;ROUNDUP(MONTH(salestable[[#This Row],[Order Date]])/3,0)</f>
        <v>Q2</v>
      </c>
      <c r="AA2795" t="str">
        <f>TEXT(salestable[[#This Row],[Order Date]], "ddd")</f>
        <v>Sat</v>
      </c>
    </row>
    <row r="2796" spans="1:27"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s="3">
        <v>4</v>
      </c>
      <c r="T2796" s="4">
        <v>0.2</v>
      </c>
      <c r="U2796" s="3">
        <v>38.357199999999999</v>
      </c>
      <c r="V2796" s="2">
        <f>salestable[[#This Row],[Sales]] * (1 - salestable[[#This Row],[Discount]])</f>
        <v>350.69440000000003</v>
      </c>
      <c r="W2796" s="2">
        <f>salestable[[#This Row],[Sales]] * salestable[[#This Row],[Discount]]</f>
        <v>87.673600000000008</v>
      </c>
      <c r="X2796">
        <f>YEAR(salestable[[#This Row],[Order Date]])</f>
        <v>2014</v>
      </c>
      <c r="Y2796" t="str">
        <f>TEXT(salestable[[#This Row],[Order Date]],"MMMM")</f>
        <v>April</v>
      </c>
      <c r="Z2796" t="str">
        <f>"Q"&amp;ROUNDUP(MONTH(salestable[[#This Row],[Order Date]])/3,0)</f>
        <v>Q2</v>
      </c>
      <c r="AA2796" t="str">
        <f>TEXT(salestable[[#This Row],[Order Date]], "ddd")</f>
        <v>Sat</v>
      </c>
    </row>
    <row r="2797" spans="1:27"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s="3">
        <v>7</v>
      </c>
      <c r="T2797" s="4">
        <v>0.2</v>
      </c>
      <c r="U2797" s="3">
        <v>6.5568999999999997</v>
      </c>
      <c r="V2797" s="2">
        <f>salestable[[#This Row],[Sales]] * (1 - salestable[[#This Row],[Discount]])</f>
        <v>14.470400000000001</v>
      </c>
      <c r="W2797" s="2">
        <f>salestable[[#This Row],[Sales]] * salestable[[#This Row],[Discount]]</f>
        <v>3.6176000000000004</v>
      </c>
      <c r="X2797">
        <f>YEAR(salestable[[#This Row],[Order Date]])</f>
        <v>2014</v>
      </c>
      <c r="Y2797" t="str">
        <f>TEXT(salestable[[#This Row],[Order Date]],"MMMM")</f>
        <v>April</v>
      </c>
      <c r="Z2797" t="str">
        <f>"Q"&amp;ROUNDUP(MONTH(salestable[[#This Row],[Order Date]])/3,0)</f>
        <v>Q2</v>
      </c>
      <c r="AA2797" t="str">
        <f>TEXT(salestable[[#This Row],[Order Date]], "ddd")</f>
        <v>Sat</v>
      </c>
    </row>
    <row r="2798" spans="1:27"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s="3">
        <v>3</v>
      </c>
      <c r="T2798" s="4">
        <v>0.15</v>
      </c>
      <c r="U2798" s="3">
        <v>-18.146999999999998</v>
      </c>
      <c r="V2798" s="2">
        <f>salestable[[#This Row],[Sales]] * (1 - salestable[[#This Row],[Discount]])</f>
        <v>262.22415000000001</v>
      </c>
      <c r="W2798" s="2">
        <f>salestable[[#This Row],[Sales]] * salestable[[#This Row],[Discount]]</f>
        <v>46.274850000000001</v>
      </c>
      <c r="X2798">
        <f>YEAR(salestable[[#This Row],[Order Date]])</f>
        <v>2014</v>
      </c>
      <c r="Y2798" t="str">
        <f>TEXT(salestable[[#This Row],[Order Date]],"MMMM")</f>
        <v>April</v>
      </c>
      <c r="Z2798" t="str">
        <f>"Q"&amp;ROUNDUP(MONTH(salestable[[#This Row],[Order Date]])/3,0)</f>
        <v>Q2</v>
      </c>
      <c r="AA2798" t="str">
        <f>TEXT(salestable[[#This Row],[Order Date]], "ddd")</f>
        <v>Sat</v>
      </c>
    </row>
    <row r="2799" spans="1:27"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s="3">
        <v>4</v>
      </c>
      <c r="T2799" s="4">
        <v>0</v>
      </c>
      <c r="U2799" s="3">
        <v>4.1416000000000004</v>
      </c>
      <c r="V2799" s="2">
        <f>salestable[[#This Row],[Sales]] * (1 - salestable[[#This Row],[Discount]])</f>
        <v>13.36</v>
      </c>
      <c r="W2799" s="2">
        <f>salestable[[#This Row],[Sales]] * salestable[[#This Row],[Discount]]</f>
        <v>0</v>
      </c>
      <c r="X2799">
        <f>YEAR(salestable[[#This Row],[Order Date]])</f>
        <v>2017</v>
      </c>
      <c r="Y2799" t="str">
        <f>TEXT(salestable[[#This Row],[Order Date]],"MMMM")</f>
        <v>October</v>
      </c>
      <c r="Z2799" t="str">
        <f>"Q"&amp;ROUNDUP(MONTH(salestable[[#This Row],[Order Date]])/3,0)</f>
        <v>Q4</v>
      </c>
      <c r="AA2799" t="str">
        <f>TEXT(salestable[[#This Row],[Order Date]], "ddd")</f>
        <v>Fri</v>
      </c>
    </row>
    <row r="2800" spans="1:27"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s="3">
        <v>2</v>
      </c>
      <c r="T2800" s="4">
        <v>0</v>
      </c>
      <c r="U2800" s="3">
        <v>18.781199999999998</v>
      </c>
      <c r="V2800" s="2">
        <f>salestable[[#This Row],[Sales]] * (1 - salestable[[#This Row],[Discount]])</f>
        <v>39.96</v>
      </c>
      <c r="W2800" s="2">
        <f>salestable[[#This Row],[Sales]] * salestable[[#This Row],[Discount]]</f>
        <v>0</v>
      </c>
      <c r="X2800">
        <f>YEAR(salestable[[#This Row],[Order Date]])</f>
        <v>2017</v>
      </c>
      <c r="Y2800" t="str">
        <f>TEXT(salestable[[#This Row],[Order Date]],"MMMM")</f>
        <v>October</v>
      </c>
      <c r="Z2800" t="str">
        <f>"Q"&amp;ROUNDUP(MONTH(salestable[[#This Row],[Order Date]])/3,0)</f>
        <v>Q4</v>
      </c>
      <c r="AA2800" t="str">
        <f>TEXT(salestable[[#This Row],[Order Date]], "ddd")</f>
        <v>Fri</v>
      </c>
    </row>
    <row r="2801" spans="1:27"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s="3">
        <v>5</v>
      </c>
      <c r="T2801" s="4">
        <v>0</v>
      </c>
      <c r="U2801" s="3">
        <v>70.007999999999996</v>
      </c>
      <c r="V2801" s="2">
        <f>salestable[[#This Row],[Sales]] * (1 - salestable[[#This Row],[Discount]])</f>
        <v>145.85</v>
      </c>
      <c r="W2801" s="2">
        <f>salestable[[#This Row],[Sales]] * salestable[[#This Row],[Discount]]</f>
        <v>0</v>
      </c>
      <c r="X2801">
        <f>YEAR(salestable[[#This Row],[Order Date]])</f>
        <v>2017</v>
      </c>
      <c r="Y2801" t="str">
        <f>TEXT(salestable[[#This Row],[Order Date]],"MMMM")</f>
        <v>October</v>
      </c>
      <c r="Z2801" t="str">
        <f>"Q"&amp;ROUNDUP(MONTH(salestable[[#This Row],[Order Date]])/3,0)</f>
        <v>Q4</v>
      </c>
      <c r="AA2801" t="str">
        <f>TEXT(salestable[[#This Row],[Order Date]], "ddd")</f>
        <v>Fri</v>
      </c>
    </row>
    <row r="2802" spans="1:27"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s="3">
        <v>5</v>
      </c>
      <c r="T2802" s="4">
        <v>0.2</v>
      </c>
      <c r="U2802" s="3">
        <v>78.396000000000001</v>
      </c>
      <c r="V2802" s="2">
        <f>salestable[[#This Row],[Sales]] * (1 - salestable[[#This Row],[Discount]])</f>
        <v>627.16800000000012</v>
      </c>
      <c r="W2802" s="2">
        <f>salestable[[#This Row],[Sales]] * salestable[[#This Row],[Discount]]</f>
        <v>156.79200000000003</v>
      </c>
      <c r="X2802">
        <f>YEAR(salestable[[#This Row],[Order Date]])</f>
        <v>2016</v>
      </c>
      <c r="Y2802" t="str">
        <f>TEXT(salestable[[#This Row],[Order Date]],"MMMM")</f>
        <v>October</v>
      </c>
      <c r="Z2802" t="str">
        <f>"Q"&amp;ROUNDUP(MONTH(salestable[[#This Row],[Order Date]])/3,0)</f>
        <v>Q4</v>
      </c>
      <c r="AA2802" t="str">
        <f>TEXT(salestable[[#This Row],[Order Date]], "ddd")</f>
        <v>Tue</v>
      </c>
    </row>
    <row r="2803" spans="1:27"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s="3">
        <v>1</v>
      </c>
      <c r="T2803" s="4">
        <v>0.2</v>
      </c>
      <c r="U2803" s="3">
        <v>1.7729999999999999</v>
      </c>
      <c r="V2803" s="2">
        <f>salestable[[#This Row],[Sales]] * (1 - salestable[[#This Row],[Discount]])</f>
        <v>6.3040000000000003</v>
      </c>
      <c r="W2803" s="2">
        <f>salestable[[#This Row],[Sales]] * salestable[[#This Row],[Discount]]</f>
        <v>1.5760000000000001</v>
      </c>
      <c r="X2803">
        <f>YEAR(salestable[[#This Row],[Order Date]])</f>
        <v>2015</v>
      </c>
      <c r="Y2803" t="str">
        <f>TEXT(salestable[[#This Row],[Order Date]],"MMMM")</f>
        <v>November</v>
      </c>
      <c r="Z2803" t="str">
        <f>"Q"&amp;ROUNDUP(MONTH(salestable[[#This Row],[Order Date]])/3,0)</f>
        <v>Q4</v>
      </c>
      <c r="AA2803" t="str">
        <f>TEXT(salestable[[#This Row],[Order Date]], "ddd")</f>
        <v>Sun</v>
      </c>
    </row>
    <row r="2804" spans="1:27"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s="3">
        <v>3</v>
      </c>
      <c r="T2804" s="4">
        <v>0</v>
      </c>
      <c r="U2804" s="3">
        <v>17.375399999999999</v>
      </c>
      <c r="V2804" s="2">
        <f>salestable[[#This Row],[Sales]] * (1 - salestable[[#This Row],[Discount]])</f>
        <v>41.37</v>
      </c>
      <c r="W2804" s="2">
        <f>salestable[[#This Row],[Sales]] * salestable[[#This Row],[Discount]]</f>
        <v>0</v>
      </c>
      <c r="X2804">
        <f>YEAR(salestable[[#This Row],[Order Date]])</f>
        <v>2017</v>
      </c>
      <c r="Y2804" t="str">
        <f>TEXT(salestable[[#This Row],[Order Date]],"MMMM")</f>
        <v>November</v>
      </c>
      <c r="Z2804" t="str">
        <f>"Q"&amp;ROUNDUP(MONTH(salestable[[#This Row],[Order Date]])/3,0)</f>
        <v>Q4</v>
      </c>
      <c r="AA2804" t="str">
        <f>TEXT(salestable[[#This Row],[Order Date]], "ddd")</f>
        <v>Fri</v>
      </c>
    </row>
    <row r="2805" spans="1:27"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s="3">
        <v>3</v>
      </c>
      <c r="T2805" s="4">
        <v>0</v>
      </c>
      <c r="U2805" s="3">
        <v>5.7779999999999996</v>
      </c>
      <c r="V2805" s="2">
        <f>salestable[[#This Row],[Sales]] * (1 - salestable[[#This Row],[Discount]])</f>
        <v>12.84</v>
      </c>
      <c r="W2805" s="2">
        <f>salestable[[#This Row],[Sales]] * salestable[[#This Row],[Discount]]</f>
        <v>0</v>
      </c>
      <c r="X2805">
        <f>YEAR(salestable[[#This Row],[Order Date]])</f>
        <v>2015</v>
      </c>
      <c r="Y2805" t="str">
        <f>TEXT(salestable[[#This Row],[Order Date]],"MMMM")</f>
        <v>May</v>
      </c>
      <c r="Z2805" t="str">
        <f>"Q"&amp;ROUNDUP(MONTH(salestable[[#This Row],[Order Date]])/3,0)</f>
        <v>Q2</v>
      </c>
      <c r="AA2805" t="str">
        <f>TEXT(salestable[[#This Row],[Order Date]], "ddd")</f>
        <v>Tue</v>
      </c>
    </row>
    <row r="2806" spans="1:27"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s="3">
        <v>6</v>
      </c>
      <c r="T2806" s="4">
        <v>0</v>
      </c>
      <c r="U2806" s="3">
        <v>11.555999999999999</v>
      </c>
      <c r="V2806" s="2">
        <f>salestable[[#This Row],[Sales]] * (1 - salestable[[#This Row],[Discount]])</f>
        <v>25.68</v>
      </c>
      <c r="W2806" s="2">
        <f>salestable[[#This Row],[Sales]] * salestable[[#This Row],[Discount]]</f>
        <v>0</v>
      </c>
      <c r="X2806">
        <f>YEAR(salestable[[#This Row],[Order Date]])</f>
        <v>2015</v>
      </c>
      <c r="Y2806" t="str">
        <f>TEXT(salestable[[#This Row],[Order Date]],"MMMM")</f>
        <v>May</v>
      </c>
      <c r="Z2806" t="str">
        <f>"Q"&amp;ROUNDUP(MONTH(salestable[[#This Row],[Order Date]])/3,0)</f>
        <v>Q2</v>
      </c>
      <c r="AA2806" t="str">
        <f>TEXT(salestable[[#This Row],[Order Date]], "ddd")</f>
        <v>Tue</v>
      </c>
    </row>
    <row r="2807" spans="1:27"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s="3">
        <v>2</v>
      </c>
      <c r="T2807" s="4">
        <v>0.3</v>
      </c>
      <c r="U2807" s="3">
        <v>-2.0364</v>
      </c>
      <c r="V2807" s="2">
        <f>salestable[[#This Row],[Sales]] * (1 - salestable[[#This Row],[Discount]])</f>
        <v>33.261199999999995</v>
      </c>
      <c r="W2807" s="2">
        <f>salestable[[#This Row],[Sales]] * salestable[[#This Row],[Discount]]</f>
        <v>14.254799999999999</v>
      </c>
      <c r="X2807">
        <f>YEAR(salestable[[#This Row],[Order Date]])</f>
        <v>2015</v>
      </c>
      <c r="Y2807" t="str">
        <f>TEXT(salestable[[#This Row],[Order Date]],"MMMM")</f>
        <v>September</v>
      </c>
      <c r="Z2807" t="str">
        <f>"Q"&amp;ROUNDUP(MONTH(salestable[[#This Row],[Order Date]])/3,0)</f>
        <v>Q3</v>
      </c>
      <c r="AA2807" t="str">
        <f>TEXT(salestable[[#This Row],[Order Date]], "ddd")</f>
        <v>Mon</v>
      </c>
    </row>
    <row r="2808" spans="1:27"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s="3">
        <v>2</v>
      </c>
      <c r="T2808" s="4">
        <v>0</v>
      </c>
      <c r="U2808" s="3">
        <v>0.47099999999999997</v>
      </c>
      <c r="V2808" s="2">
        <f>salestable[[#This Row],[Sales]] * (1 - salestable[[#This Row],[Discount]])</f>
        <v>9.42</v>
      </c>
      <c r="W2808" s="2">
        <f>salestable[[#This Row],[Sales]] * salestable[[#This Row],[Discount]]</f>
        <v>0</v>
      </c>
      <c r="X2808">
        <f>YEAR(salestable[[#This Row],[Order Date]])</f>
        <v>2015</v>
      </c>
      <c r="Y2808" t="str">
        <f>TEXT(salestable[[#This Row],[Order Date]],"MMMM")</f>
        <v>July</v>
      </c>
      <c r="Z2808" t="str">
        <f>"Q"&amp;ROUNDUP(MONTH(salestable[[#This Row],[Order Date]])/3,0)</f>
        <v>Q3</v>
      </c>
      <c r="AA2808" t="str">
        <f>TEXT(salestable[[#This Row],[Order Date]], "ddd")</f>
        <v>Sat</v>
      </c>
    </row>
    <row r="2809" spans="1:27"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s="3">
        <v>2</v>
      </c>
      <c r="T2809" s="4">
        <v>0</v>
      </c>
      <c r="U2809" s="3">
        <v>6.2207999999999997</v>
      </c>
      <c r="V2809" s="2">
        <f>salestable[[#This Row],[Sales]] * (1 - salestable[[#This Row],[Discount]])</f>
        <v>12.96</v>
      </c>
      <c r="W2809" s="2">
        <f>salestable[[#This Row],[Sales]] * salestable[[#This Row],[Discount]]</f>
        <v>0</v>
      </c>
      <c r="X2809">
        <f>YEAR(salestable[[#This Row],[Order Date]])</f>
        <v>2015</v>
      </c>
      <c r="Y2809" t="str">
        <f>TEXT(salestable[[#This Row],[Order Date]],"MMMM")</f>
        <v>July</v>
      </c>
      <c r="Z2809" t="str">
        <f>"Q"&amp;ROUNDUP(MONTH(salestable[[#This Row],[Order Date]])/3,0)</f>
        <v>Q3</v>
      </c>
      <c r="AA2809" t="str">
        <f>TEXT(salestable[[#This Row],[Order Date]], "ddd")</f>
        <v>Sat</v>
      </c>
    </row>
    <row r="2810" spans="1:27"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s="3">
        <v>5</v>
      </c>
      <c r="T2810" s="4">
        <v>0</v>
      </c>
      <c r="U2810" s="3">
        <v>56.392000000000003</v>
      </c>
      <c r="V2810" s="2">
        <f>salestable[[#This Row],[Sales]] * (1 - salestable[[#This Row],[Discount]])</f>
        <v>704.9</v>
      </c>
      <c r="W2810" s="2">
        <f>salestable[[#This Row],[Sales]] * salestable[[#This Row],[Discount]]</f>
        <v>0</v>
      </c>
      <c r="X2810">
        <f>YEAR(salestable[[#This Row],[Order Date]])</f>
        <v>2015</v>
      </c>
      <c r="Y2810" t="str">
        <f>TEXT(salestable[[#This Row],[Order Date]],"MMMM")</f>
        <v>July</v>
      </c>
      <c r="Z2810" t="str">
        <f>"Q"&amp;ROUNDUP(MONTH(salestable[[#This Row],[Order Date]])/3,0)</f>
        <v>Q3</v>
      </c>
      <c r="AA2810" t="str">
        <f>TEXT(salestable[[#This Row],[Order Date]], "ddd")</f>
        <v>Sat</v>
      </c>
    </row>
    <row r="2811" spans="1:27"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s="3">
        <v>2</v>
      </c>
      <c r="T2811" s="4">
        <v>0.2</v>
      </c>
      <c r="U2811" s="3">
        <v>28.078399999999998</v>
      </c>
      <c r="V2811" s="2">
        <f>salestable[[#This Row],[Sales]] * (1 - salestable[[#This Row],[Discount]])</f>
        <v>449.25440000000003</v>
      </c>
      <c r="W2811" s="2">
        <f>salestable[[#This Row],[Sales]] * salestable[[#This Row],[Discount]]</f>
        <v>112.31360000000001</v>
      </c>
      <c r="X2811">
        <f>YEAR(salestable[[#This Row],[Order Date]])</f>
        <v>2015</v>
      </c>
      <c r="Y2811" t="str">
        <f>TEXT(salestable[[#This Row],[Order Date]],"MMMM")</f>
        <v>July</v>
      </c>
      <c r="Z2811" t="str">
        <f>"Q"&amp;ROUNDUP(MONTH(salestable[[#This Row],[Order Date]])/3,0)</f>
        <v>Q3</v>
      </c>
      <c r="AA2811" t="str">
        <f>TEXT(salestable[[#This Row],[Order Date]], "ddd")</f>
        <v>Sat</v>
      </c>
    </row>
    <row r="2812" spans="1:27"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s="3">
        <v>9</v>
      </c>
      <c r="T2812" s="4">
        <v>0</v>
      </c>
      <c r="U2812" s="3">
        <v>84.5154</v>
      </c>
      <c r="V2812" s="2">
        <f>salestable[[#This Row],[Sales]] * (1 - salestable[[#This Row],[Discount]])</f>
        <v>179.82</v>
      </c>
      <c r="W2812" s="2">
        <f>salestable[[#This Row],[Sales]] * salestable[[#This Row],[Discount]]</f>
        <v>0</v>
      </c>
      <c r="X2812">
        <f>YEAR(salestable[[#This Row],[Order Date]])</f>
        <v>2015</v>
      </c>
      <c r="Y2812" t="str">
        <f>TEXT(salestable[[#This Row],[Order Date]],"MMMM")</f>
        <v>November</v>
      </c>
      <c r="Z2812" t="str">
        <f>"Q"&amp;ROUNDUP(MONTH(salestable[[#This Row],[Order Date]])/3,0)</f>
        <v>Q4</v>
      </c>
      <c r="AA2812" t="str">
        <f>TEXT(salestable[[#This Row],[Order Date]], "ddd")</f>
        <v>Mon</v>
      </c>
    </row>
    <row r="2813" spans="1:27"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s="3">
        <v>6</v>
      </c>
      <c r="T2813" s="4">
        <v>0</v>
      </c>
      <c r="U2813" s="3">
        <v>76.087800000000001</v>
      </c>
      <c r="V2813" s="2">
        <f>salestable[[#This Row],[Sales]] * (1 - salestable[[#This Row],[Discount]])</f>
        <v>185.58</v>
      </c>
      <c r="W2813" s="2">
        <f>salestable[[#This Row],[Sales]] * salestable[[#This Row],[Discount]]</f>
        <v>0</v>
      </c>
      <c r="X2813">
        <f>YEAR(salestable[[#This Row],[Order Date]])</f>
        <v>2015</v>
      </c>
      <c r="Y2813" t="str">
        <f>TEXT(salestable[[#This Row],[Order Date]],"MMMM")</f>
        <v>November</v>
      </c>
      <c r="Z2813" t="str">
        <f>"Q"&amp;ROUNDUP(MONTH(salestable[[#This Row],[Order Date]])/3,0)</f>
        <v>Q4</v>
      </c>
      <c r="AA2813" t="str">
        <f>TEXT(salestable[[#This Row],[Order Date]], "ddd")</f>
        <v>Mon</v>
      </c>
    </row>
    <row r="2814" spans="1:27"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s="3">
        <v>3</v>
      </c>
      <c r="T2814" s="4">
        <v>0</v>
      </c>
      <c r="U2814" s="3">
        <v>36.398699999999998</v>
      </c>
      <c r="V2814" s="2">
        <f>salestable[[#This Row],[Sales]] * (1 - salestable[[#This Row],[Discount]])</f>
        <v>214.11</v>
      </c>
      <c r="W2814" s="2">
        <f>salestable[[#This Row],[Sales]] * salestable[[#This Row],[Discount]]</f>
        <v>0</v>
      </c>
      <c r="X2814">
        <f>YEAR(salestable[[#This Row],[Order Date]])</f>
        <v>2015</v>
      </c>
      <c r="Y2814" t="str">
        <f>TEXT(salestable[[#This Row],[Order Date]],"MMMM")</f>
        <v>November</v>
      </c>
      <c r="Z2814" t="str">
        <f>"Q"&amp;ROUNDUP(MONTH(salestable[[#This Row],[Order Date]])/3,0)</f>
        <v>Q4</v>
      </c>
      <c r="AA2814" t="str">
        <f>TEXT(salestable[[#This Row],[Order Date]], "ddd")</f>
        <v>Mon</v>
      </c>
    </row>
    <row r="2815" spans="1:27"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s="3">
        <v>4</v>
      </c>
      <c r="T2815" s="4">
        <v>0</v>
      </c>
      <c r="U2815" s="3">
        <v>229.99080000000001</v>
      </c>
      <c r="V2815" s="2">
        <f>salestable[[#This Row],[Sales]] * (1 - salestable[[#This Row],[Discount]])</f>
        <v>999.96</v>
      </c>
      <c r="W2815" s="2">
        <f>salestable[[#This Row],[Sales]] * salestable[[#This Row],[Discount]]</f>
        <v>0</v>
      </c>
      <c r="X2815">
        <f>YEAR(salestable[[#This Row],[Order Date]])</f>
        <v>2015</v>
      </c>
      <c r="Y2815" t="str">
        <f>TEXT(salestable[[#This Row],[Order Date]],"MMMM")</f>
        <v>November</v>
      </c>
      <c r="Z2815" t="str">
        <f>"Q"&amp;ROUNDUP(MONTH(salestable[[#This Row],[Order Date]])/3,0)</f>
        <v>Q4</v>
      </c>
      <c r="AA2815" t="str">
        <f>TEXT(salestable[[#This Row],[Order Date]], "ddd")</f>
        <v>Mon</v>
      </c>
    </row>
    <row r="2816" spans="1:27"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s="3">
        <v>3</v>
      </c>
      <c r="T2816" s="4">
        <v>0</v>
      </c>
      <c r="U2816" s="3">
        <v>111.1035</v>
      </c>
      <c r="V2816" s="2">
        <f>salestable[[#This Row],[Sales]] * (1 - salestable[[#This Row],[Discount]])</f>
        <v>653.54999999999995</v>
      </c>
      <c r="W2816" s="2">
        <f>salestable[[#This Row],[Sales]] * salestable[[#This Row],[Discount]]</f>
        <v>0</v>
      </c>
      <c r="X2816">
        <f>YEAR(salestable[[#This Row],[Order Date]])</f>
        <v>2015</v>
      </c>
      <c r="Y2816" t="str">
        <f>TEXT(salestable[[#This Row],[Order Date]],"MMMM")</f>
        <v>November</v>
      </c>
      <c r="Z2816" t="str">
        <f>"Q"&amp;ROUNDUP(MONTH(salestable[[#This Row],[Order Date]])/3,0)</f>
        <v>Q4</v>
      </c>
      <c r="AA2816" t="str">
        <f>TEXT(salestable[[#This Row],[Order Date]], "ddd")</f>
        <v>Mon</v>
      </c>
    </row>
    <row r="2817" spans="1:27"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s="3">
        <v>5</v>
      </c>
      <c r="T2817" s="4">
        <v>0</v>
      </c>
      <c r="U2817" s="3">
        <v>51.57</v>
      </c>
      <c r="V2817" s="2">
        <f>salestable[[#This Row],[Sales]] * (1 - salestable[[#This Row],[Discount]])</f>
        <v>114.6</v>
      </c>
      <c r="W2817" s="2">
        <f>salestable[[#This Row],[Sales]] * salestable[[#This Row],[Discount]]</f>
        <v>0</v>
      </c>
      <c r="X2817">
        <f>YEAR(salestable[[#This Row],[Order Date]])</f>
        <v>2015</v>
      </c>
      <c r="Y2817" t="str">
        <f>TEXT(salestable[[#This Row],[Order Date]],"MMMM")</f>
        <v>September</v>
      </c>
      <c r="Z2817" t="str">
        <f>"Q"&amp;ROUNDUP(MONTH(salestable[[#This Row],[Order Date]])/3,0)</f>
        <v>Q3</v>
      </c>
      <c r="AA2817" t="str">
        <f>TEXT(salestable[[#This Row],[Order Date]], "ddd")</f>
        <v>Tue</v>
      </c>
    </row>
    <row r="2818" spans="1:27"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s="3">
        <v>1</v>
      </c>
      <c r="T2818" s="4">
        <v>0</v>
      </c>
      <c r="U2818" s="3">
        <v>15.185</v>
      </c>
      <c r="V2818" s="2">
        <f>salestable[[#This Row],[Sales]] * (1 - salestable[[#This Row],[Discount]])</f>
        <v>60.74</v>
      </c>
      <c r="W2818" s="2">
        <f>salestable[[#This Row],[Sales]] * salestable[[#This Row],[Discount]]</f>
        <v>0</v>
      </c>
      <c r="X2818">
        <f>YEAR(salestable[[#This Row],[Order Date]])</f>
        <v>2015</v>
      </c>
      <c r="Y2818" t="str">
        <f>TEXT(salestable[[#This Row],[Order Date]],"MMMM")</f>
        <v>September</v>
      </c>
      <c r="Z2818" t="str">
        <f>"Q"&amp;ROUNDUP(MONTH(salestable[[#This Row],[Order Date]])/3,0)</f>
        <v>Q3</v>
      </c>
      <c r="AA2818" t="str">
        <f>TEXT(salestable[[#This Row],[Order Date]], "ddd")</f>
        <v>Tue</v>
      </c>
    </row>
    <row r="2819" spans="1:27"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s="3">
        <v>2</v>
      </c>
      <c r="T2819" s="4">
        <v>0</v>
      </c>
      <c r="U2819" s="3">
        <v>27.359200000000001</v>
      </c>
      <c r="V2819" s="2">
        <f>salestable[[#This Row],[Sales]] * (1 - salestable[[#This Row],[Discount]])</f>
        <v>124.36</v>
      </c>
      <c r="W2819" s="2">
        <f>salestable[[#This Row],[Sales]] * salestable[[#This Row],[Discount]]</f>
        <v>0</v>
      </c>
      <c r="X2819">
        <f>YEAR(salestable[[#This Row],[Order Date]])</f>
        <v>2015</v>
      </c>
      <c r="Y2819" t="str">
        <f>TEXT(salestable[[#This Row],[Order Date]],"MMMM")</f>
        <v>September</v>
      </c>
      <c r="Z2819" t="str">
        <f>"Q"&amp;ROUNDUP(MONTH(salestable[[#This Row],[Order Date]])/3,0)</f>
        <v>Q3</v>
      </c>
      <c r="AA2819" t="str">
        <f>TEXT(salestable[[#This Row],[Order Date]], "ddd")</f>
        <v>Tue</v>
      </c>
    </row>
    <row r="2820" spans="1:27"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s="3">
        <v>6</v>
      </c>
      <c r="T2820" s="4">
        <v>0</v>
      </c>
      <c r="U2820" s="3">
        <v>315.74040000000002</v>
      </c>
      <c r="V2820" s="2">
        <f>salestable[[#This Row],[Sales]] * (1 - salestable[[#This Row],[Discount]])</f>
        <v>1088.76</v>
      </c>
      <c r="W2820" s="2">
        <f>salestable[[#This Row],[Sales]] * salestable[[#This Row],[Discount]]</f>
        <v>0</v>
      </c>
      <c r="X2820">
        <f>YEAR(salestable[[#This Row],[Order Date]])</f>
        <v>2015</v>
      </c>
      <c r="Y2820" t="str">
        <f>TEXT(salestable[[#This Row],[Order Date]],"MMMM")</f>
        <v>September</v>
      </c>
      <c r="Z2820" t="str">
        <f>"Q"&amp;ROUNDUP(MONTH(salestable[[#This Row],[Order Date]])/3,0)</f>
        <v>Q3</v>
      </c>
      <c r="AA2820" t="str">
        <f>TEXT(salestable[[#This Row],[Order Date]], "ddd")</f>
        <v>Tue</v>
      </c>
    </row>
    <row r="2821" spans="1:27"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s="3">
        <v>5</v>
      </c>
      <c r="T2821" s="4">
        <v>0.2</v>
      </c>
      <c r="U2821" s="3">
        <v>2.3519999999999999</v>
      </c>
      <c r="V2821" s="2">
        <f>salestable[[#This Row],[Sales]] * (1 - salestable[[#This Row],[Discount]])</f>
        <v>5.3760000000000003</v>
      </c>
      <c r="W2821" s="2">
        <f>salestable[[#This Row],[Sales]] * salestable[[#This Row],[Discount]]</f>
        <v>1.3440000000000001</v>
      </c>
      <c r="X2821">
        <f>YEAR(salestable[[#This Row],[Order Date]])</f>
        <v>2016</v>
      </c>
      <c r="Y2821" t="str">
        <f>TEXT(salestable[[#This Row],[Order Date]],"MMMM")</f>
        <v>May</v>
      </c>
      <c r="Z2821" t="str">
        <f>"Q"&amp;ROUNDUP(MONTH(salestable[[#This Row],[Order Date]])/3,0)</f>
        <v>Q2</v>
      </c>
      <c r="AA2821" t="str">
        <f>TEXT(salestable[[#This Row],[Order Date]], "ddd")</f>
        <v>Thu</v>
      </c>
    </row>
    <row r="2822" spans="1:27"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s="3">
        <v>3</v>
      </c>
      <c r="T2822" s="4">
        <v>0.2</v>
      </c>
      <c r="U2822" s="3">
        <v>7.4694000000000003</v>
      </c>
      <c r="V2822" s="2">
        <f>salestable[[#This Row],[Sales]] * (1 - salestable[[#This Row],[Discount]])</f>
        <v>239.02080000000001</v>
      </c>
      <c r="W2822" s="2">
        <f>salestable[[#This Row],[Sales]] * salestable[[#This Row],[Discount]]</f>
        <v>59.755200000000002</v>
      </c>
      <c r="X2822">
        <f>YEAR(salestable[[#This Row],[Order Date]])</f>
        <v>2016</v>
      </c>
      <c r="Y2822" t="str">
        <f>TEXT(salestable[[#This Row],[Order Date]],"MMMM")</f>
        <v>May</v>
      </c>
      <c r="Z2822" t="str">
        <f>"Q"&amp;ROUNDUP(MONTH(salestable[[#This Row],[Order Date]])/3,0)</f>
        <v>Q2</v>
      </c>
      <c r="AA2822" t="str">
        <f>TEXT(salestable[[#This Row],[Order Date]], "ddd")</f>
        <v>Thu</v>
      </c>
    </row>
    <row r="2823" spans="1:27"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s="3">
        <v>3</v>
      </c>
      <c r="T2823" s="4">
        <v>0.2</v>
      </c>
      <c r="U2823" s="3">
        <v>22.6782</v>
      </c>
      <c r="V2823" s="2">
        <f>salestable[[#This Row],[Sales]] * (1 - salestable[[#This Row],[Discount]])</f>
        <v>241.9008</v>
      </c>
      <c r="W2823" s="2">
        <f>salestable[[#This Row],[Sales]] * salestable[[#This Row],[Discount]]</f>
        <v>60.475200000000001</v>
      </c>
      <c r="X2823">
        <f>YEAR(salestable[[#This Row],[Order Date]])</f>
        <v>2016</v>
      </c>
      <c r="Y2823" t="str">
        <f>TEXT(salestable[[#This Row],[Order Date]],"MMMM")</f>
        <v>December</v>
      </c>
      <c r="Z2823" t="str">
        <f>"Q"&amp;ROUNDUP(MONTH(salestable[[#This Row],[Order Date]])/3,0)</f>
        <v>Q4</v>
      </c>
      <c r="AA2823" t="str">
        <f>TEXT(salestable[[#This Row],[Order Date]], "ddd")</f>
        <v>Sat</v>
      </c>
    </row>
    <row r="2824" spans="1:27"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s="3">
        <v>2</v>
      </c>
      <c r="T2824" s="4">
        <v>0.2</v>
      </c>
      <c r="U2824" s="3">
        <v>0.55800000000000005</v>
      </c>
      <c r="V2824" s="2">
        <f>salestable[[#This Row],[Sales]] * (1 - salestable[[#This Row],[Discount]])</f>
        <v>7.1424000000000012</v>
      </c>
      <c r="W2824" s="2">
        <f>salestable[[#This Row],[Sales]] * salestable[[#This Row],[Discount]]</f>
        <v>1.7856000000000003</v>
      </c>
      <c r="X2824">
        <f>YEAR(salestable[[#This Row],[Order Date]])</f>
        <v>2017</v>
      </c>
      <c r="Y2824" t="str">
        <f>TEXT(salestable[[#This Row],[Order Date]],"MMMM")</f>
        <v>September</v>
      </c>
      <c r="Z2824" t="str">
        <f>"Q"&amp;ROUNDUP(MONTH(salestable[[#This Row],[Order Date]])/3,0)</f>
        <v>Q3</v>
      </c>
      <c r="AA2824" t="str">
        <f>TEXT(salestable[[#This Row],[Order Date]], "ddd")</f>
        <v>Mon</v>
      </c>
    </row>
    <row r="2825" spans="1:27"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s="3">
        <v>2</v>
      </c>
      <c r="T2825" s="4">
        <v>0.2</v>
      </c>
      <c r="U2825" s="3">
        <v>-2.9740000000000002</v>
      </c>
      <c r="V2825" s="2">
        <f>salestable[[#This Row],[Sales]] * (1 - salestable[[#This Row],[Discount]])</f>
        <v>38.067200000000007</v>
      </c>
      <c r="W2825" s="2">
        <f>salestable[[#This Row],[Sales]] * salestable[[#This Row],[Discount]]</f>
        <v>9.5168000000000017</v>
      </c>
      <c r="X2825">
        <f>YEAR(salestable[[#This Row],[Order Date]])</f>
        <v>2017</v>
      </c>
      <c r="Y2825" t="str">
        <f>TEXT(salestable[[#This Row],[Order Date]],"MMMM")</f>
        <v>September</v>
      </c>
      <c r="Z2825" t="str">
        <f>"Q"&amp;ROUNDUP(MONTH(salestable[[#This Row],[Order Date]])/3,0)</f>
        <v>Q3</v>
      </c>
      <c r="AA2825" t="str">
        <f>TEXT(salestable[[#This Row],[Order Date]], "ddd")</f>
        <v>Mon</v>
      </c>
    </row>
    <row r="2826" spans="1:27"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s="3">
        <v>8</v>
      </c>
      <c r="T2826" s="4">
        <v>0.2</v>
      </c>
      <c r="U2826" s="3">
        <v>10.56</v>
      </c>
      <c r="V2826" s="2">
        <f>salestable[[#This Row],[Sales]] * (1 - salestable[[#This Row],[Discount]])</f>
        <v>27.033600000000003</v>
      </c>
      <c r="W2826" s="2">
        <f>salestable[[#This Row],[Sales]] * salestable[[#This Row],[Discount]]</f>
        <v>6.7584000000000009</v>
      </c>
      <c r="X2826">
        <f>YEAR(salestable[[#This Row],[Order Date]])</f>
        <v>2014</v>
      </c>
      <c r="Y2826" t="str">
        <f>TEXT(salestable[[#This Row],[Order Date]],"MMMM")</f>
        <v>September</v>
      </c>
      <c r="Z2826" t="str">
        <f>"Q"&amp;ROUNDUP(MONTH(salestable[[#This Row],[Order Date]])/3,0)</f>
        <v>Q3</v>
      </c>
      <c r="AA2826" t="str">
        <f>TEXT(salestable[[#This Row],[Order Date]], "ddd")</f>
        <v>Thu</v>
      </c>
    </row>
    <row r="2827" spans="1:27"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s="3">
        <v>2</v>
      </c>
      <c r="T2827" s="4">
        <v>0.32</v>
      </c>
      <c r="U2827" s="3">
        <v>-97.231200000000001</v>
      </c>
      <c r="V2827" s="2">
        <f>salestable[[#This Row],[Sales]] * (1 - salestable[[#This Row],[Discount]])</f>
        <v>204.36230399999999</v>
      </c>
      <c r="W2827" s="2">
        <f>salestable[[#This Row],[Sales]] * salestable[[#This Row],[Discount]]</f>
        <v>96.170496</v>
      </c>
      <c r="X2827">
        <f>YEAR(salestable[[#This Row],[Order Date]])</f>
        <v>2014</v>
      </c>
      <c r="Y2827" t="str">
        <f>TEXT(salestable[[#This Row],[Order Date]],"MMMM")</f>
        <v>September</v>
      </c>
      <c r="Z2827" t="str">
        <f>"Q"&amp;ROUNDUP(MONTH(salestable[[#This Row],[Order Date]])/3,0)</f>
        <v>Q3</v>
      </c>
      <c r="AA2827" t="str">
        <f>TEXT(salestable[[#This Row],[Order Date]], "ddd")</f>
        <v>Thu</v>
      </c>
    </row>
    <row r="2828" spans="1:27"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s="3">
        <v>2</v>
      </c>
      <c r="T2828" s="4">
        <v>0.8</v>
      </c>
      <c r="U2828" s="3">
        <v>-4.3583999999999996</v>
      </c>
      <c r="V2828" s="2">
        <f>salestable[[#This Row],[Sales]] * (1 - salestable[[#This Row],[Discount]])</f>
        <v>0.54479999999999995</v>
      </c>
      <c r="W2828" s="2">
        <f>salestable[[#This Row],[Sales]] * salestable[[#This Row],[Discount]]</f>
        <v>2.1792000000000002</v>
      </c>
      <c r="X2828">
        <f>YEAR(salestable[[#This Row],[Order Date]])</f>
        <v>2014</v>
      </c>
      <c r="Y2828" t="str">
        <f>TEXT(salestable[[#This Row],[Order Date]],"MMMM")</f>
        <v>September</v>
      </c>
      <c r="Z2828" t="str">
        <f>"Q"&amp;ROUNDUP(MONTH(salestable[[#This Row],[Order Date]])/3,0)</f>
        <v>Q3</v>
      </c>
      <c r="AA2828" t="str">
        <f>TEXT(salestable[[#This Row],[Order Date]], "ddd")</f>
        <v>Thu</v>
      </c>
    </row>
    <row r="2829" spans="1:27"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s="3">
        <v>2</v>
      </c>
      <c r="T2829" s="4">
        <v>0.2</v>
      </c>
      <c r="U2829" s="3">
        <v>1.1015999999999999</v>
      </c>
      <c r="V2829" s="2">
        <f>salestable[[#This Row],[Sales]] * (1 - salestable[[#This Row],[Discount]])</f>
        <v>2.6112000000000002</v>
      </c>
      <c r="W2829" s="2">
        <f>salestable[[#This Row],[Sales]] * salestable[[#This Row],[Discount]]</f>
        <v>0.65280000000000005</v>
      </c>
      <c r="X2829">
        <f>YEAR(salestable[[#This Row],[Order Date]])</f>
        <v>2014</v>
      </c>
      <c r="Y2829" t="str">
        <f>TEXT(salestable[[#This Row],[Order Date]],"MMMM")</f>
        <v>September</v>
      </c>
      <c r="Z2829" t="str">
        <f>"Q"&amp;ROUNDUP(MONTH(salestable[[#This Row],[Order Date]])/3,0)</f>
        <v>Q3</v>
      </c>
      <c r="AA2829" t="str">
        <f>TEXT(salestable[[#This Row],[Order Date]], "ddd")</f>
        <v>Thu</v>
      </c>
    </row>
    <row r="2830" spans="1:27"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s="3">
        <v>6</v>
      </c>
      <c r="T2830" s="4">
        <v>0.2</v>
      </c>
      <c r="U2830" s="3">
        <v>37.9176</v>
      </c>
      <c r="V2830" s="2">
        <f>salestable[[#This Row],[Sales]] * (1 - salestable[[#This Row],[Discount]])</f>
        <v>86.668800000000005</v>
      </c>
      <c r="W2830" s="2">
        <f>salestable[[#This Row],[Sales]] * salestable[[#This Row],[Discount]]</f>
        <v>21.667200000000001</v>
      </c>
      <c r="X2830">
        <f>YEAR(salestable[[#This Row],[Order Date]])</f>
        <v>2016</v>
      </c>
      <c r="Y2830" t="str">
        <f>TEXT(salestable[[#This Row],[Order Date]],"MMMM")</f>
        <v>April</v>
      </c>
      <c r="Z2830" t="str">
        <f>"Q"&amp;ROUNDUP(MONTH(salestable[[#This Row],[Order Date]])/3,0)</f>
        <v>Q2</v>
      </c>
      <c r="AA2830" t="str">
        <f>TEXT(salestable[[#This Row],[Order Date]], "ddd")</f>
        <v>Sat</v>
      </c>
    </row>
    <row r="2831" spans="1:27"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s="3">
        <v>5</v>
      </c>
      <c r="T2831" s="4">
        <v>0.2</v>
      </c>
      <c r="U2831" s="3">
        <v>6.2910000000000004</v>
      </c>
      <c r="V2831" s="2">
        <f>salestable[[#This Row],[Sales]] * (1 - salestable[[#This Row],[Discount]])</f>
        <v>44.736000000000004</v>
      </c>
      <c r="W2831" s="2">
        <f>salestable[[#This Row],[Sales]] * salestable[[#This Row],[Discount]]</f>
        <v>11.184000000000001</v>
      </c>
      <c r="X2831">
        <f>YEAR(salestable[[#This Row],[Order Date]])</f>
        <v>2016</v>
      </c>
      <c r="Y2831" t="str">
        <f>TEXT(salestable[[#This Row],[Order Date]],"MMMM")</f>
        <v>April</v>
      </c>
      <c r="Z2831" t="str">
        <f>"Q"&amp;ROUNDUP(MONTH(salestable[[#This Row],[Order Date]])/3,0)</f>
        <v>Q2</v>
      </c>
      <c r="AA2831" t="str">
        <f>TEXT(salestable[[#This Row],[Order Date]], "ddd")</f>
        <v>Sat</v>
      </c>
    </row>
    <row r="2832" spans="1:27"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s="3">
        <v>2</v>
      </c>
      <c r="T2832" s="4">
        <v>0.2</v>
      </c>
      <c r="U2832" s="3">
        <v>29.364000000000001</v>
      </c>
      <c r="V2832" s="2">
        <f>salestable[[#This Row],[Sales]] * (1 - salestable[[#This Row],[Discount]])</f>
        <v>62.643200000000007</v>
      </c>
      <c r="W2832" s="2">
        <f>salestable[[#This Row],[Sales]] * salestable[[#This Row],[Discount]]</f>
        <v>15.660800000000002</v>
      </c>
      <c r="X2832">
        <f>YEAR(salestable[[#This Row],[Order Date]])</f>
        <v>2016</v>
      </c>
      <c r="Y2832" t="str">
        <f>TEXT(salestable[[#This Row],[Order Date]],"MMMM")</f>
        <v>April</v>
      </c>
      <c r="Z2832" t="str">
        <f>"Q"&amp;ROUNDUP(MONTH(salestable[[#This Row],[Order Date]])/3,0)</f>
        <v>Q2</v>
      </c>
      <c r="AA2832" t="str">
        <f>TEXT(salestable[[#This Row],[Order Date]], "ddd")</f>
        <v>Sat</v>
      </c>
    </row>
    <row r="2833" spans="1:27"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s="3">
        <v>5</v>
      </c>
      <c r="T2833" s="4">
        <v>0.2</v>
      </c>
      <c r="U2833" s="3">
        <v>-94.332999999999998</v>
      </c>
      <c r="V2833" s="2">
        <f>salestable[[#This Row],[Sales]] * (1 - salestable[[#This Row],[Discount]])</f>
        <v>355.13600000000002</v>
      </c>
      <c r="W2833" s="2">
        <f>salestable[[#This Row],[Sales]] * salestable[[#This Row],[Discount]]</f>
        <v>88.784000000000006</v>
      </c>
      <c r="X2833">
        <f>YEAR(salestable[[#This Row],[Order Date]])</f>
        <v>2014</v>
      </c>
      <c r="Y2833" t="str">
        <f>TEXT(salestable[[#This Row],[Order Date]],"MMMM")</f>
        <v>November</v>
      </c>
      <c r="Z2833" t="str">
        <f>"Q"&amp;ROUNDUP(MONTH(salestable[[#This Row],[Order Date]])/3,0)</f>
        <v>Q4</v>
      </c>
      <c r="AA2833" t="str">
        <f>TEXT(salestable[[#This Row],[Order Date]], "ddd")</f>
        <v>Sat</v>
      </c>
    </row>
    <row r="2834" spans="1:27"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s="3">
        <v>3</v>
      </c>
      <c r="T2834" s="4">
        <v>0.2</v>
      </c>
      <c r="U2834" s="3">
        <v>54.5916</v>
      </c>
      <c r="V2834" s="2">
        <f>salestable[[#This Row],[Sales]] * (1 - salestable[[#This Row],[Discount]])</f>
        <v>124.7808</v>
      </c>
      <c r="W2834" s="2">
        <f>salestable[[#This Row],[Sales]] * salestable[[#This Row],[Discount]]</f>
        <v>31.1952</v>
      </c>
      <c r="X2834">
        <f>YEAR(salestable[[#This Row],[Order Date]])</f>
        <v>2014</v>
      </c>
      <c r="Y2834" t="str">
        <f>TEXT(salestable[[#This Row],[Order Date]],"MMMM")</f>
        <v>November</v>
      </c>
      <c r="Z2834" t="str">
        <f>"Q"&amp;ROUNDUP(MONTH(salestable[[#This Row],[Order Date]])/3,0)</f>
        <v>Q4</v>
      </c>
      <c r="AA2834" t="str">
        <f>TEXT(salestable[[#This Row],[Order Date]], "ddd")</f>
        <v>Sat</v>
      </c>
    </row>
    <row r="2835" spans="1:27"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s="3">
        <v>7</v>
      </c>
      <c r="T2835" s="4">
        <v>0</v>
      </c>
      <c r="U2835" s="3">
        <v>4.1768999999999998</v>
      </c>
      <c r="V2835" s="2">
        <f>salestable[[#This Row],[Sales]] * (1 - salestable[[#This Row],[Discount]])</f>
        <v>15.47</v>
      </c>
      <c r="W2835" s="2">
        <f>salestable[[#This Row],[Sales]] * salestable[[#This Row],[Discount]]</f>
        <v>0</v>
      </c>
      <c r="X2835">
        <f>YEAR(salestable[[#This Row],[Order Date]])</f>
        <v>2017</v>
      </c>
      <c r="Y2835" t="str">
        <f>TEXT(salestable[[#This Row],[Order Date]],"MMMM")</f>
        <v>January</v>
      </c>
      <c r="Z2835" t="str">
        <f>"Q"&amp;ROUNDUP(MONTH(salestable[[#This Row],[Order Date]])/3,0)</f>
        <v>Q1</v>
      </c>
      <c r="AA2835" t="str">
        <f>TEXT(salestable[[#This Row],[Order Date]], "ddd")</f>
        <v>Thu</v>
      </c>
    </row>
    <row r="2836" spans="1:27"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s="3">
        <v>2</v>
      </c>
      <c r="T2836" s="4">
        <v>0</v>
      </c>
      <c r="U2836" s="3">
        <v>3.4367999999999999</v>
      </c>
      <c r="V2836" s="2">
        <f>salestable[[#This Row],[Sales]] * (1 - salestable[[#This Row],[Discount]])</f>
        <v>7.16</v>
      </c>
      <c r="W2836" s="2">
        <f>salestable[[#This Row],[Sales]] * salestable[[#This Row],[Discount]]</f>
        <v>0</v>
      </c>
      <c r="X2836">
        <f>YEAR(salestable[[#This Row],[Order Date]])</f>
        <v>2017</v>
      </c>
      <c r="Y2836" t="str">
        <f>TEXT(salestable[[#This Row],[Order Date]],"MMMM")</f>
        <v>January</v>
      </c>
      <c r="Z2836" t="str">
        <f>"Q"&amp;ROUNDUP(MONTH(salestable[[#This Row],[Order Date]])/3,0)</f>
        <v>Q1</v>
      </c>
      <c r="AA2836" t="str">
        <f>TEXT(salestable[[#This Row],[Order Date]], "ddd")</f>
        <v>Thu</v>
      </c>
    </row>
    <row r="2837" spans="1:27"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s="3">
        <v>1</v>
      </c>
      <c r="T2837" s="4">
        <v>0</v>
      </c>
      <c r="U2837" s="3">
        <v>2.8313999999999999</v>
      </c>
      <c r="V2837" s="2">
        <f>salestable[[#This Row],[Sales]] * (1 - salestable[[#This Row],[Discount]])</f>
        <v>10.89</v>
      </c>
      <c r="W2837" s="2">
        <f>salestable[[#This Row],[Sales]] * salestable[[#This Row],[Discount]]</f>
        <v>0</v>
      </c>
      <c r="X2837">
        <f>YEAR(salestable[[#This Row],[Order Date]])</f>
        <v>2017</v>
      </c>
      <c r="Y2837" t="str">
        <f>TEXT(salestable[[#This Row],[Order Date]],"MMMM")</f>
        <v>November</v>
      </c>
      <c r="Z2837" t="str">
        <f>"Q"&amp;ROUNDUP(MONTH(salestable[[#This Row],[Order Date]])/3,0)</f>
        <v>Q4</v>
      </c>
      <c r="AA2837" t="str">
        <f>TEXT(salestable[[#This Row],[Order Date]], "ddd")</f>
        <v>Sat</v>
      </c>
    </row>
    <row r="2838" spans="1:27"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s="3">
        <v>3</v>
      </c>
      <c r="T2838" s="4">
        <v>0</v>
      </c>
      <c r="U2838" s="3">
        <v>9.3312000000000008</v>
      </c>
      <c r="V2838" s="2">
        <f>salestable[[#This Row],[Sales]] * (1 - salestable[[#This Row],[Discount]])</f>
        <v>19.440000000000001</v>
      </c>
      <c r="W2838" s="2">
        <f>salestable[[#This Row],[Sales]] * salestable[[#This Row],[Discount]]</f>
        <v>0</v>
      </c>
      <c r="X2838">
        <f>YEAR(salestable[[#This Row],[Order Date]])</f>
        <v>2017</v>
      </c>
      <c r="Y2838" t="str">
        <f>TEXT(salestable[[#This Row],[Order Date]],"MMMM")</f>
        <v>November</v>
      </c>
      <c r="Z2838" t="str">
        <f>"Q"&amp;ROUNDUP(MONTH(salestable[[#This Row],[Order Date]])/3,0)</f>
        <v>Q4</v>
      </c>
      <c r="AA2838" t="str">
        <f>TEXT(salestable[[#This Row],[Order Date]], "ddd")</f>
        <v>Sat</v>
      </c>
    </row>
    <row r="2839" spans="1:27"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s="3">
        <v>5</v>
      </c>
      <c r="T2839" s="4">
        <v>0.2</v>
      </c>
      <c r="U2839" s="3">
        <v>39.520000000000003</v>
      </c>
      <c r="V2839" s="2">
        <f>salestable[[#This Row],[Sales]] * (1 - salestable[[#This Row],[Discount]])</f>
        <v>97.28</v>
      </c>
      <c r="W2839" s="2">
        <f>salestable[[#This Row],[Sales]] * salestable[[#This Row],[Discount]]</f>
        <v>24.32</v>
      </c>
      <c r="X2839">
        <f>YEAR(salestable[[#This Row],[Order Date]])</f>
        <v>2017</v>
      </c>
      <c r="Y2839" t="str">
        <f>TEXT(salestable[[#This Row],[Order Date]],"MMMM")</f>
        <v>November</v>
      </c>
      <c r="Z2839" t="str">
        <f>"Q"&amp;ROUNDUP(MONTH(salestable[[#This Row],[Order Date]])/3,0)</f>
        <v>Q4</v>
      </c>
      <c r="AA2839" t="str">
        <f>TEXT(salestable[[#This Row],[Order Date]], "ddd")</f>
        <v>Sat</v>
      </c>
    </row>
    <row r="2840" spans="1:27"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s="3">
        <v>2</v>
      </c>
      <c r="T2840" s="4">
        <v>0.5</v>
      </c>
      <c r="U2840" s="3">
        <v>-27.827999999999999</v>
      </c>
      <c r="V2840" s="2">
        <f>salestable[[#This Row],[Sales]] * (1 - salestable[[#This Row],[Discount]])</f>
        <v>347.85</v>
      </c>
      <c r="W2840" s="2">
        <f>salestable[[#This Row],[Sales]] * salestable[[#This Row],[Discount]]</f>
        <v>347.85</v>
      </c>
      <c r="X2840">
        <f>YEAR(salestable[[#This Row],[Order Date]])</f>
        <v>2016</v>
      </c>
      <c r="Y2840" t="str">
        <f>TEXT(salestable[[#This Row],[Order Date]],"MMMM")</f>
        <v>June</v>
      </c>
      <c r="Z2840" t="str">
        <f>"Q"&amp;ROUNDUP(MONTH(salestable[[#This Row],[Order Date]])/3,0)</f>
        <v>Q2</v>
      </c>
      <c r="AA2840" t="str">
        <f>TEXT(salestable[[#This Row],[Order Date]], "ddd")</f>
        <v>Thu</v>
      </c>
    </row>
    <row r="2841" spans="1:27"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s="3">
        <v>1</v>
      </c>
      <c r="T2841" s="4">
        <v>0</v>
      </c>
      <c r="U2841" s="3">
        <v>31.285799999999998</v>
      </c>
      <c r="V2841" s="2">
        <f>salestable[[#This Row],[Sales]] * (1 - salestable[[#This Row],[Discount]])</f>
        <v>120.33</v>
      </c>
      <c r="W2841" s="2">
        <f>salestable[[#This Row],[Sales]] * salestable[[#This Row],[Discount]]</f>
        <v>0</v>
      </c>
      <c r="X2841">
        <f>YEAR(salestable[[#This Row],[Order Date]])</f>
        <v>2015</v>
      </c>
      <c r="Y2841" t="str">
        <f>TEXT(salestable[[#This Row],[Order Date]],"MMMM")</f>
        <v>September</v>
      </c>
      <c r="Z2841" t="str">
        <f>"Q"&amp;ROUNDUP(MONTH(salestable[[#This Row],[Order Date]])/3,0)</f>
        <v>Q3</v>
      </c>
      <c r="AA2841" t="str">
        <f>TEXT(salestable[[#This Row],[Order Date]], "ddd")</f>
        <v>Thu</v>
      </c>
    </row>
    <row r="2842" spans="1:27"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s="3">
        <v>4</v>
      </c>
      <c r="T2842" s="4">
        <v>0</v>
      </c>
      <c r="U2842" s="3">
        <v>284.98</v>
      </c>
      <c r="V2842" s="2">
        <f>salestable[[#This Row],[Sales]] * (1 - salestable[[#This Row],[Discount]])</f>
        <v>1139.92</v>
      </c>
      <c r="W2842" s="2">
        <f>salestable[[#This Row],[Sales]] * salestable[[#This Row],[Discount]]</f>
        <v>0</v>
      </c>
      <c r="X2842">
        <f>YEAR(salestable[[#This Row],[Order Date]])</f>
        <v>2014</v>
      </c>
      <c r="Y2842" t="str">
        <f>TEXT(salestable[[#This Row],[Order Date]],"MMMM")</f>
        <v>March</v>
      </c>
      <c r="Z2842" t="str">
        <f>"Q"&amp;ROUNDUP(MONTH(salestable[[#This Row],[Order Date]])/3,0)</f>
        <v>Q1</v>
      </c>
      <c r="AA2842" t="str">
        <f>TEXT(salestable[[#This Row],[Order Date]], "ddd")</f>
        <v>Fri</v>
      </c>
    </row>
    <row r="2843" spans="1:27"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s="3">
        <v>7</v>
      </c>
      <c r="T2843" s="4">
        <v>0.2</v>
      </c>
      <c r="U2843" s="3">
        <v>83.209699999999998</v>
      </c>
      <c r="V2843" s="2">
        <f>salestable[[#This Row],[Sales]] * (1 - salestable[[#This Row],[Discount]])</f>
        <v>183.63520000000003</v>
      </c>
      <c r="W2843" s="2">
        <f>salestable[[#This Row],[Sales]] * salestable[[#This Row],[Discount]]</f>
        <v>45.908800000000006</v>
      </c>
      <c r="X2843">
        <f>YEAR(salestable[[#This Row],[Order Date]])</f>
        <v>2017</v>
      </c>
      <c r="Y2843" t="str">
        <f>TEXT(salestable[[#This Row],[Order Date]],"MMMM")</f>
        <v>August</v>
      </c>
      <c r="Z2843" t="str">
        <f>"Q"&amp;ROUNDUP(MONTH(salestable[[#This Row],[Order Date]])/3,0)</f>
        <v>Q3</v>
      </c>
      <c r="AA2843" t="str">
        <f>TEXT(salestable[[#This Row],[Order Date]], "ddd")</f>
        <v>Thu</v>
      </c>
    </row>
    <row r="2844" spans="1:27"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s="3">
        <v>2</v>
      </c>
      <c r="T2844" s="4">
        <v>0.2</v>
      </c>
      <c r="U2844" s="3">
        <v>-32.338799999999999</v>
      </c>
      <c r="V2844" s="2">
        <f>salestable[[#This Row],[Sales]] * (1 - salestable[[#This Row],[Discount]])</f>
        <v>114.98240000000001</v>
      </c>
      <c r="W2844" s="2">
        <f>salestable[[#This Row],[Sales]] * salestable[[#This Row],[Discount]]</f>
        <v>28.745600000000003</v>
      </c>
      <c r="X2844">
        <f>YEAR(salestable[[#This Row],[Order Date]])</f>
        <v>2017</v>
      </c>
      <c r="Y2844" t="str">
        <f>TEXT(salestable[[#This Row],[Order Date]],"MMMM")</f>
        <v>March</v>
      </c>
      <c r="Z2844" t="str">
        <f>"Q"&amp;ROUNDUP(MONTH(salestable[[#This Row],[Order Date]])/3,0)</f>
        <v>Q1</v>
      </c>
      <c r="AA2844" t="str">
        <f>TEXT(salestable[[#This Row],[Order Date]], "ddd")</f>
        <v>Thu</v>
      </c>
    </row>
    <row r="2845" spans="1:27"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s="3">
        <v>3</v>
      </c>
      <c r="T2845" s="4">
        <v>0.2</v>
      </c>
      <c r="U2845" s="3">
        <v>-0.9012</v>
      </c>
      <c r="V2845" s="2">
        <f>salestable[[#This Row],[Sales]] * (1 - salestable[[#This Row],[Discount]])</f>
        <v>28.838400000000004</v>
      </c>
      <c r="W2845" s="2">
        <f>salestable[[#This Row],[Sales]] * salestable[[#This Row],[Discount]]</f>
        <v>7.2096000000000009</v>
      </c>
      <c r="X2845">
        <f>YEAR(salestable[[#This Row],[Order Date]])</f>
        <v>2017</v>
      </c>
      <c r="Y2845" t="str">
        <f>TEXT(salestable[[#This Row],[Order Date]],"MMMM")</f>
        <v>May</v>
      </c>
      <c r="Z2845" t="str">
        <f>"Q"&amp;ROUNDUP(MONTH(salestable[[#This Row],[Order Date]])/3,0)</f>
        <v>Q2</v>
      </c>
      <c r="AA2845" t="str">
        <f>TEXT(salestable[[#This Row],[Order Date]], "ddd")</f>
        <v>Thu</v>
      </c>
    </row>
    <row r="2846" spans="1:27"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s="3">
        <v>8</v>
      </c>
      <c r="T2846" s="4">
        <v>0.3</v>
      </c>
      <c r="U2846" s="3">
        <v>-12.0784</v>
      </c>
      <c r="V2846" s="2">
        <f>salestable[[#This Row],[Sales]] * (1 - salestable[[#This Row],[Discount]])</f>
        <v>591.84159999999997</v>
      </c>
      <c r="W2846" s="2">
        <f>salestable[[#This Row],[Sales]] * salestable[[#This Row],[Discount]]</f>
        <v>253.6464</v>
      </c>
      <c r="X2846">
        <f>YEAR(salestable[[#This Row],[Order Date]])</f>
        <v>2016</v>
      </c>
      <c r="Y2846" t="str">
        <f>TEXT(salestable[[#This Row],[Order Date]],"MMMM")</f>
        <v>December</v>
      </c>
      <c r="Z2846" t="str">
        <f>"Q"&amp;ROUNDUP(MONTH(salestable[[#This Row],[Order Date]])/3,0)</f>
        <v>Q4</v>
      </c>
      <c r="AA2846" t="str">
        <f>TEXT(salestable[[#This Row],[Order Date]], "ddd")</f>
        <v>Tue</v>
      </c>
    </row>
    <row r="2847" spans="1:27"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s="3">
        <v>3</v>
      </c>
      <c r="T2847" s="4">
        <v>0</v>
      </c>
      <c r="U2847" s="3">
        <v>14.263199999999999</v>
      </c>
      <c r="V2847" s="2">
        <f>salestable[[#This Row],[Sales]] * (1 - salestable[[#This Row],[Discount]])</f>
        <v>50.94</v>
      </c>
      <c r="W2847" s="2">
        <f>salestable[[#This Row],[Sales]] * salestable[[#This Row],[Discount]]</f>
        <v>0</v>
      </c>
      <c r="X2847">
        <f>YEAR(salestable[[#This Row],[Order Date]])</f>
        <v>2017</v>
      </c>
      <c r="Y2847" t="str">
        <f>TEXT(salestable[[#This Row],[Order Date]],"MMMM")</f>
        <v>November</v>
      </c>
      <c r="Z2847" t="str">
        <f>"Q"&amp;ROUNDUP(MONTH(salestable[[#This Row],[Order Date]])/3,0)</f>
        <v>Q4</v>
      </c>
      <c r="AA2847" t="str">
        <f>TEXT(salestable[[#This Row],[Order Date]], "ddd")</f>
        <v>Fri</v>
      </c>
    </row>
    <row r="2848" spans="1:27"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s="3">
        <v>3</v>
      </c>
      <c r="T2848" s="4">
        <v>0.8</v>
      </c>
      <c r="U2848" s="3">
        <v>-1143.8910000000001</v>
      </c>
      <c r="V2848" s="2">
        <f>salestable[[#This Row],[Sales]] * (1 - salestable[[#This Row],[Discount]])</f>
        <v>152.51879999999997</v>
      </c>
      <c r="W2848" s="2">
        <f>salestable[[#This Row],[Sales]] * salestable[[#This Row],[Discount]]</f>
        <v>610.07520000000011</v>
      </c>
      <c r="X2848">
        <f>YEAR(salestable[[#This Row],[Order Date]])</f>
        <v>2017</v>
      </c>
      <c r="Y2848" t="str">
        <f>TEXT(salestable[[#This Row],[Order Date]],"MMMM")</f>
        <v>September</v>
      </c>
      <c r="Z2848" t="str">
        <f>"Q"&amp;ROUNDUP(MONTH(salestable[[#This Row],[Order Date]])/3,0)</f>
        <v>Q3</v>
      </c>
      <c r="AA2848" t="str">
        <f>TEXT(salestable[[#This Row],[Order Date]], "ddd")</f>
        <v>Sun</v>
      </c>
    </row>
    <row r="2849" spans="1:27"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s="3">
        <v>6</v>
      </c>
      <c r="T2849" s="4">
        <v>0</v>
      </c>
      <c r="U2849" s="3">
        <v>15.7584</v>
      </c>
      <c r="V2849" s="2">
        <f>salestable[[#This Row],[Sales]] * (1 - salestable[[#This Row],[Discount]])</f>
        <v>56.28</v>
      </c>
      <c r="W2849" s="2">
        <f>salestable[[#This Row],[Sales]] * salestable[[#This Row],[Discount]]</f>
        <v>0</v>
      </c>
      <c r="X2849">
        <f>YEAR(salestable[[#This Row],[Order Date]])</f>
        <v>2017</v>
      </c>
      <c r="Y2849" t="str">
        <f>TEXT(salestable[[#This Row],[Order Date]],"MMMM")</f>
        <v>April</v>
      </c>
      <c r="Z2849" t="str">
        <f>"Q"&amp;ROUNDUP(MONTH(salestable[[#This Row],[Order Date]])/3,0)</f>
        <v>Q2</v>
      </c>
      <c r="AA2849" t="str">
        <f>TEXT(salestable[[#This Row],[Order Date]], "ddd")</f>
        <v>Sat</v>
      </c>
    </row>
    <row r="2850" spans="1:27"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s="3">
        <v>3</v>
      </c>
      <c r="T2850" s="4">
        <v>0</v>
      </c>
      <c r="U2850" s="3">
        <v>1264.7559000000001</v>
      </c>
      <c r="V2850" s="2">
        <f>salestable[[#This Row],[Sales]] * (1 - salestable[[#This Row],[Discount]])</f>
        <v>2690.97</v>
      </c>
      <c r="W2850" s="2">
        <f>salestable[[#This Row],[Sales]] * salestable[[#This Row],[Discount]]</f>
        <v>0</v>
      </c>
      <c r="X2850">
        <f>YEAR(salestable[[#This Row],[Order Date]])</f>
        <v>2017</v>
      </c>
      <c r="Y2850" t="str">
        <f>TEXT(salestable[[#This Row],[Order Date]],"MMMM")</f>
        <v>April</v>
      </c>
      <c r="Z2850" t="str">
        <f>"Q"&amp;ROUNDUP(MONTH(salestable[[#This Row],[Order Date]])/3,0)</f>
        <v>Q2</v>
      </c>
      <c r="AA2850" t="str">
        <f>TEXT(salestable[[#This Row],[Order Date]], "ddd")</f>
        <v>Sat</v>
      </c>
    </row>
    <row r="2851" spans="1:27"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s="3">
        <v>6</v>
      </c>
      <c r="T2851" s="4">
        <v>0.7</v>
      </c>
      <c r="U2851" s="3">
        <v>-5.6993999999999998</v>
      </c>
      <c r="V2851" s="2">
        <f>salestable[[#This Row],[Sales]] * (1 - salestable[[#This Row],[Discount]])</f>
        <v>2.2302000000000004</v>
      </c>
      <c r="W2851" s="2">
        <f>salestable[[#This Row],[Sales]] * salestable[[#This Row],[Discount]]</f>
        <v>5.2038000000000002</v>
      </c>
      <c r="X2851">
        <f>YEAR(salestable[[#This Row],[Order Date]])</f>
        <v>2016</v>
      </c>
      <c r="Y2851" t="str">
        <f>TEXT(salestable[[#This Row],[Order Date]],"MMMM")</f>
        <v>November</v>
      </c>
      <c r="Z2851" t="str">
        <f>"Q"&amp;ROUNDUP(MONTH(salestable[[#This Row],[Order Date]])/3,0)</f>
        <v>Q4</v>
      </c>
      <c r="AA2851" t="str">
        <f>TEXT(salestable[[#This Row],[Order Date]], "ddd")</f>
        <v>Mon</v>
      </c>
    </row>
    <row r="2852" spans="1:27"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s="3">
        <v>1</v>
      </c>
      <c r="T2852" s="4">
        <v>0.2</v>
      </c>
      <c r="U2852" s="3">
        <v>-12.956799999999999</v>
      </c>
      <c r="V2852" s="2">
        <f>salestable[[#This Row],[Sales]] * (1 - salestable[[#This Row],[Discount]])</f>
        <v>51.827200000000005</v>
      </c>
      <c r="W2852" s="2">
        <f>salestable[[#This Row],[Sales]] * salestable[[#This Row],[Discount]]</f>
        <v>12.956800000000001</v>
      </c>
      <c r="X2852">
        <f>YEAR(salestable[[#This Row],[Order Date]])</f>
        <v>2016</v>
      </c>
      <c r="Y2852" t="str">
        <f>TEXT(salestable[[#This Row],[Order Date]],"MMMM")</f>
        <v>June</v>
      </c>
      <c r="Z2852" t="str">
        <f>"Q"&amp;ROUNDUP(MONTH(salestable[[#This Row],[Order Date]])/3,0)</f>
        <v>Q2</v>
      </c>
      <c r="AA2852" t="str">
        <f>TEXT(salestable[[#This Row],[Order Date]], "ddd")</f>
        <v>Thu</v>
      </c>
    </row>
    <row r="2853" spans="1:27"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s="3">
        <v>4</v>
      </c>
      <c r="T2853" s="4">
        <v>0</v>
      </c>
      <c r="U2853" s="3">
        <v>13.235200000000001</v>
      </c>
      <c r="V2853" s="2">
        <f>salestable[[#This Row],[Sales]] * (1 - salestable[[#This Row],[Discount]])</f>
        <v>28.16</v>
      </c>
      <c r="W2853" s="2">
        <f>salestable[[#This Row],[Sales]] * salestable[[#This Row],[Discount]]</f>
        <v>0</v>
      </c>
      <c r="X2853">
        <f>YEAR(salestable[[#This Row],[Order Date]])</f>
        <v>2017</v>
      </c>
      <c r="Y2853" t="str">
        <f>TEXT(salestable[[#This Row],[Order Date]],"MMMM")</f>
        <v>December</v>
      </c>
      <c r="Z2853" t="str">
        <f>"Q"&amp;ROUNDUP(MONTH(salestable[[#This Row],[Order Date]])/3,0)</f>
        <v>Q4</v>
      </c>
      <c r="AA2853" t="str">
        <f>TEXT(salestable[[#This Row],[Order Date]], "ddd")</f>
        <v>Sun</v>
      </c>
    </row>
    <row r="2854" spans="1:27"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s="3">
        <v>1</v>
      </c>
      <c r="T2854" s="4">
        <v>0</v>
      </c>
      <c r="U2854" s="3">
        <v>6.8907999999999996</v>
      </c>
      <c r="V2854" s="2">
        <f>salestable[[#This Row],[Sales]] * (1 - salestable[[#This Row],[Discount]])</f>
        <v>14.98</v>
      </c>
      <c r="W2854" s="2">
        <f>salestable[[#This Row],[Sales]] * salestable[[#This Row],[Discount]]</f>
        <v>0</v>
      </c>
      <c r="X2854">
        <f>YEAR(salestable[[#This Row],[Order Date]])</f>
        <v>2016</v>
      </c>
      <c r="Y2854" t="str">
        <f>TEXT(salestable[[#This Row],[Order Date]],"MMMM")</f>
        <v>March</v>
      </c>
      <c r="Z2854" t="str">
        <f>"Q"&amp;ROUNDUP(MONTH(salestable[[#This Row],[Order Date]])/3,0)</f>
        <v>Q1</v>
      </c>
      <c r="AA2854" t="str">
        <f>TEXT(salestable[[#This Row],[Order Date]], "ddd")</f>
        <v>Sat</v>
      </c>
    </row>
    <row r="2855" spans="1:27"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s="3">
        <v>4</v>
      </c>
      <c r="T2855" s="4">
        <v>0</v>
      </c>
      <c r="U2855" s="3">
        <v>6.9088000000000003</v>
      </c>
      <c r="V2855" s="2">
        <f>salestable[[#This Row],[Sales]] * (1 - salestable[[#This Row],[Discount]])</f>
        <v>20.32</v>
      </c>
      <c r="W2855" s="2">
        <f>salestable[[#This Row],[Sales]] * salestable[[#This Row],[Discount]]</f>
        <v>0</v>
      </c>
      <c r="X2855">
        <f>YEAR(salestable[[#This Row],[Order Date]])</f>
        <v>2016</v>
      </c>
      <c r="Y2855" t="str">
        <f>TEXT(salestable[[#This Row],[Order Date]],"MMMM")</f>
        <v>March</v>
      </c>
      <c r="Z2855" t="str">
        <f>"Q"&amp;ROUNDUP(MONTH(salestable[[#This Row],[Order Date]])/3,0)</f>
        <v>Q1</v>
      </c>
      <c r="AA2855" t="str">
        <f>TEXT(salestable[[#This Row],[Order Date]], "ddd")</f>
        <v>Sat</v>
      </c>
    </row>
    <row r="2856" spans="1:27"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s="3">
        <v>3</v>
      </c>
      <c r="T2856" s="4">
        <v>0</v>
      </c>
      <c r="U2856" s="3">
        <v>10.4754</v>
      </c>
      <c r="V2856" s="2">
        <f>salestable[[#This Row],[Sales]] * (1 - salestable[[#This Row],[Discount]])</f>
        <v>40.29</v>
      </c>
      <c r="W2856" s="2">
        <f>salestable[[#This Row],[Sales]] * salestable[[#This Row],[Discount]]</f>
        <v>0</v>
      </c>
      <c r="X2856">
        <f>YEAR(salestable[[#This Row],[Order Date]])</f>
        <v>2017</v>
      </c>
      <c r="Y2856" t="str">
        <f>TEXT(salestable[[#This Row],[Order Date]],"MMMM")</f>
        <v>August</v>
      </c>
      <c r="Z2856" t="str">
        <f>"Q"&amp;ROUNDUP(MONTH(salestable[[#This Row],[Order Date]])/3,0)</f>
        <v>Q3</v>
      </c>
      <c r="AA2856" t="str">
        <f>TEXT(salestable[[#This Row],[Order Date]], "ddd")</f>
        <v>Sun</v>
      </c>
    </row>
    <row r="2857" spans="1:27"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s="3">
        <v>7</v>
      </c>
      <c r="T2857" s="4">
        <v>0</v>
      </c>
      <c r="U2857" s="3">
        <v>9.5081000000000007</v>
      </c>
      <c r="V2857" s="2">
        <f>salestable[[#This Row],[Sales]] * (1 - salestable[[#This Row],[Discount]])</f>
        <v>20.23</v>
      </c>
      <c r="W2857" s="2">
        <f>salestable[[#This Row],[Sales]] * salestable[[#This Row],[Discount]]</f>
        <v>0</v>
      </c>
      <c r="X2857">
        <f>YEAR(salestable[[#This Row],[Order Date]])</f>
        <v>2017</v>
      </c>
      <c r="Y2857" t="str">
        <f>TEXT(salestable[[#This Row],[Order Date]],"MMMM")</f>
        <v>July</v>
      </c>
      <c r="Z2857" t="str">
        <f>"Q"&amp;ROUNDUP(MONTH(salestable[[#This Row],[Order Date]])/3,0)</f>
        <v>Q3</v>
      </c>
      <c r="AA2857" t="str">
        <f>TEXT(salestable[[#This Row],[Order Date]], "ddd")</f>
        <v>Tue</v>
      </c>
    </row>
    <row r="2858" spans="1:27"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s="3">
        <v>4</v>
      </c>
      <c r="T2858" s="4">
        <v>0.2</v>
      </c>
      <c r="U2858" s="3">
        <v>100.196</v>
      </c>
      <c r="V2858" s="2">
        <f>salestable[[#This Row],[Sales]] * (1 - salestable[[#This Row],[Discount]])</f>
        <v>1282.5088000000001</v>
      </c>
      <c r="W2858" s="2">
        <f>salestable[[#This Row],[Sales]] * salestable[[#This Row],[Discount]]</f>
        <v>320.62720000000002</v>
      </c>
      <c r="X2858">
        <f>YEAR(salestable[[#This Row],[Order Date]])</f>
        <v>2016</v>
      </c>
      <c r="Y2858" t="str">
        <f>TEXT(salestable[[#This Row],[Order Date]],"MMMM")</f>
        <v>August</v>
      </c>
      <c r="Z2858" t="str">
        <f>"Q"&amp;ROUNDUP(MONTH(salestable[[#This Row],[Order Date]])/3,0)</f>
        <v>Q3</v>
      </c>
      <c r="AA2858" t="str">
        <f>TEXT(salestable[[#This Row],[Order Date]], "ddd")</f>
        <v>Fri</v>
      </c>
    </row>
    <row r="2859" spans="1:27"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s="3">
        <v>2</v>
      </c>
      <c r="T2859" s="4">
        <v>0.2</v>
      </c>
      <c r="U2859" s="3">
        <v>22.529599999999999</v>
      </c>
      <c r="V2859" s="2">
        <f>salestable[[#This Row],[Sales]] * (1 - salestable[[#This Row],[Discount]])</f>
        <v>180.23680000000002</v>
      </c>
      <c r="W2859" s="2">
        <f>salestable[[#This Row],[Sales]] * salestable[[#This Row],[Discount]]</f>
        <v>45.059200000000004</v>
      </c>
      <c r="X2859">
        <f>YEAR(salestable[[#This Row],[Order Date]])</f>
        <v>2016</v>
      </c>
      <c r="Y2859" t="str">
        <f>TEXT(salestable[[#This Row],[Order Date]],"MMMM")</f>
        <v>August</v>
      </c>
      <c r="Z2859" t="str">
        <f>"Q"&amp;ROUNDUP(MONTH(salestable[[#This Row],[Order Date]])/3,0)</f>
        <v>Q3</v>
      </c>
      <c r="AA2859" t="str">
        <f>TEXT(salestable[[#This Row],[Order Date]], "ddd")</f>
        <v>Mon</v>
      </c>
    </row>
    <row r="2860" spans="1:27"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s="3">
        <v>4</v>
      </c>
      <c r="T2860" s="4">
        <v>0</v>
      </c>
      <c r="U2860" s="3">
        <v>4.0679999999999996</v>
      </c>
      <c r="V2860" s="2">
        <f>salestable[[#This Row],[Sales]] * (1 - salestable[[#This Row],[Discount]])</f>
        <v>67.8</v>
      </c>
      <c r="W2860" s="2">
        <f>salestable[[#This Row],[Sales]] * salestable[[#This Row],[Discount]]</f>
        <v>0</v>
      </c>
      <c r="X2860">
        <f>YEAR(salestable[[#This Row],[Order Date]])</f>
        <v>2017</v>
      </c>
      <c r="Y2860" t="str">
        <f>TEXT(salestable[[#This Row],[Order Date]],"MMMM")</f>
        <v>May</v>
      </c>
      <c r="Z2860" t="str">
        <f>"Q"&amp;ROUNDUP(MONTH(salestable[[#This Row],[Order Date]])/3,0)</f>
        <v>Q2</v>
      </c>
      <c r="AA2860" t="str">
        <f>TEXT(salestable[[#This Row],[Order Date]], "ddd")</f>
        <v>Fri</v>
      </c>
    </row>
    <row r="2861" spans="1:27"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s="3">
        <v>3</v>
      </c>
      <c r="T2861" s="4">
        <v>0</v>
      </c>
      <c r="U2861" s="3">
        <v>98.272199999999998</v>
      </c>
      <c r="V2861" s="2">
        <f>salestable[[#This Row],[Sales]] * (1 - salestable[[#This Row],[Discount]])</f>
        <v>377.97</v>
      </c>
      <c r="W2861" s="2">
        <f>salestable[[#This Row],[Sales]] * salestable[[#This Row],[Discount]]</f>
        <v>0</v>
      </c>
      <c r="X2861">
        <f>YEAR(salestable[[#This Row],[Order Date]])</f>
        <v>2017</v>
      </c>
      <c r="Y2861" t="str">
        <f>TEXT(salestable[[#This Row],[Order Date]],"MMMM")</f>
        <v>May</v>
      </c>
      <c r="Z2861" t="str">
        <f>"Q"&amp;ROUNDUP(MONTH(salestable[[#This Row],[Order Date]])/3,0)</f>
        <v>Q2</v>
      </c>
      <c r="AA2861" t="str">
        <f>TEXT(salestable[[#This Row],[Order Date]], "ddd")</f>
        <v>Fri</v>
      </c>
    </row>
    <row r="2862" spans="1:27"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s="3">
        <v>9</v>
      </c>
      <c r="T2862" s="4">
        <v>0</v>
      </c>
      <c r="U2862" s="3">
        <v>374.62860000000001</v>
      </c>
      <c r="V2862" s="2">
        <f>salestable[[#This Row],[Sales]] * (1 - salestable[[#This Row],[Discount]])</f>
        <v>1628.82</v>
      </c>
      <c r="W2862" s="2">
        <f>salestable[[#This Row],[Sales]] * salestable[[#This Row],[Discount]]</f>
        <v>0</v>
      </c>
      <c r="X2862">
        <f>YEAR(salestable[[#This Row],[Order Date]])</f>
        <v>2017</v>
      </c>
      <c r="Y2862" t="str">
        <f>TEXT(salestable[[#This Row],[Order Date]],"MMMM")</f>
        <v>May</v>
      </c>
      <c r="Z2862" t="str">
        <f>"Q"&amp;ROUNDUP(MONTH(salestable[[#This Row],[Order Date]])/3,0)</f>
        <v>Q2</v>
      </c>
      <c r="AA2862" t="str">
        <f>TEXT(salestable[[#This Row],[Order Date]], "ddd")</f>
        <v>Fri</v>
      </c>
    </row>
    <row r="2863" spans="1:27"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s="3">
        <v>7</v>
      </c>
      <c r="T2863" s="4">
        <v>0</v>
      </c>
      <c r="U2863" s="3">
        <v>140.59569999999999</v>
      </c>
      <c r="V2863" s="2">
        <f>salestable[[#This Row],[Sales]] * (1 - salestable[[#This Row],[Discount]])</f>
        <v>286.93</v>
      </c>
      <c r="W2863" s="2">
        <f>salestable[[#This Row],[Sales]] * salestable[[#This Row],[Discount]]</f>
        <v>0</v>
      </c>
      <c r="X2863">
        <f>YEAR(salestable[[#This Row],[Order Date]])</f>
        <v>2017</v>
      </c>
      <c r="Y2863" t="str">
        <f>TEXT(salestable[[#This Row],[Order Date]],"MMMM")</f>
        <v>May</v>
      </c>
      <c r="Z2863" t="str">
        <f>"Q"&amp;ROUNDUP(MONTH(salestable[[#This Row],[Order Date]])/3,0)</f>
        <v>Q2</v>
      </c>
      <c r="AA2863" t="str">
        <f>TEXT(salestable[[#This Row],[Order Date]], "ddd")</f>
        <v>Fri</v>
      </c>
    </row>
    <row r="2864" spans="1:27"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s="3">
        <v>4</v>
      </c>
      <c r="T2864" s="4">
        <v>0.2</v>
      </c>
      <c r="U2864" s="3">
        <v>7.2576000000000001</v>
      </c>
      <c r="V2864" s="2">
        <f>salestable[[#This Row],[Sales]] * (1 - salestable[[#This Row],[Discount]])</f>
        <v>16.588800000000003</v>
      </c>
      <c r="W2864" s="2">
        <f>salestable[[#This Row],[Sales]] * salestable[[#This Row],[Discount]]</f>
        <v>4.1472000000000007</v>
      </c>
      <c r="X2864">
        <f>YEAR(salestable[[#This Row],[Order Date]])</f>
        <v>2017</v>
      </c>
      <c r="Y2864" t="str">
        <f>TEXT(salestable[[#This Row],[Order Date]],"MMMM")</f>
        <v>August</v>
      </c>
      <c r="Z2864" t="str">
        <f>"Q"&amp;ROUNDUP(MONTH(salestable[[#This Row],[Order Date]])/3,0)</f>
        <v>Q3</v>
      </c>
      <c r="AA2864" t="str">
        <f>TEXT(salestable[[#This Row],[Order Date]], "ddd")</f>
        <v>Sat</v>
      </c>
    </row>
    <row r="2865" spans="1:27"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s="3">
        <v>3</v>
      </c>
      <c r="T2865" s="4">
        <v>0</v>
      </c>
      <c r="U2865" s="3">
        <v>8.4887999999999995</v>
      </c>
      <c r="V2865" s="2">
        <f>salestable[[#This Row],[Sales]] * (1 - salestable[[#This Row],[Discount]])</f>
        <v>31.44</v>
      </c>
      <c r="W2865" s="2">
        <f>salestable[[#This Row],[Sales]] * salestable[[#This Row],[Discount]]</f>
        <v>0</v>
      </c>
      <c r="X2865">
        <f>YEAR(salestable[[#This Row],[Order Date]])</f>
        <v>2017</v>
      </c>
      <c r="Y2865" t="str">
        <f>TEXT(salestable[[#This Row],[Order Date]],"MMMM")</f>
        <v>August</v>
      </c>
      <c r="Z2865" t="str">
        <f>"Q"&amp;ROUNDUP(MONTH(salestable[[#This Row],[Order Date]])/3,0)</f>
        <v>Q3</v>
      </c>
      <c r="AA2865" t="str">
        <f>TEXT(salestable[[#This Row],[Order Date]], "ddd")</f>
        <v>Sun</v>
      </c>
    </row>
    <row r="2866" spans="1:27"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s="3">
        <v>7</v>
      </c>
      <c r="T2866" s="4">
        <v>0</v>
      </c>
      <c r="U2866" s="3">
        <v>22.6233</v>
      </c>
      <c r="V2866" s="2">
        <f>salestable[[#This Row],[Sales]] * (1 - salestable[[#This Row],[Discount]])</f>
        <v>83.79</v>
      </c>
      <c r="W2866" s="2">
        <f>salestable[[#This Row],[Sales]] * salestable[[#This Row],[Discount]]</f>
        <v>0</v>
      </c>
      <c r="X2866">
        <f>YEAR(salestable[[#This Row],[Order Date]])</f>
        <v>2017</v>
      </c>
      <c r="Y2866" t="str">
        <f>TEXT(salestable[[#This Row],[Order Date]],"MMMM")</f>
        <v>August</v>
      </c>
      <c r="Z2866" t="str">
        <f>"Q"&amp;ROUNDUP(MONTH(salestable[[#This Row],[Order Date]])/3,0)</f>
        <v>Q3</v>
      </c>
      <c r="AA2866" t="str">
        <f>TEXT(salestable[[#This Row],[Order Date]], "ddd")</f>
        <v>Sun</v>
      </c>
    </row>
    <row r="2867" spans="1:27"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s="3">
        <v>3</v>
      </c>
      <c r="T2867" s="4">
        <v>0</v>
      </c>
      <c r="U2867" s="3">
        <v>15.475199999999999</v>
      </c>
      <c r="V2867" s="2">
        <f>salestable[[#This Row],[Sales]] * (1 - salestable[[#This Row],[Discount]])</f>
        <v>59.52</v>
      </c>
      <c r="W2867" s="2">
        <f>salestable[[#This Row],[Sales]] * salestable[[#This Row],[Discount]]</f>
        <v>0</v>
      </c>
      <c r="X2867">
        <f>YEAR(salestable[[#This Row],[Order Date]])</f>
        <v>2017</v>
      </c>
      <c r="Y2867" t="str">
        <f>TEXT(salestable[[#This Row],[Order Date]],"MMMM")</f>
        <v>August</v>
      </c>
      <c r="Z2867" t="str">
        <f>"Q"&amp;ROUNDUP(MONTH(salestable[[#This Row],[Order Date]])/3,0)</f>
        <v>Q3</v>
      </c>
      <c r="AA2867" t="str">
        <f>TEXT(salestable[[#This Row],[Order Date]], "ddd")</f>
        <v>Sun</v>
      </c>
    </row>
    <row r="2868" spans="1:27"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s="3">
        <v>4</v>
      </c>
      <c r="T2868" s="4">
        <v>0</v>
      </c>
      <c r="U2868" s="3">
        <v>9.2568000000000001</v>
      </c>
      <c r="V2868" s="2">
        <f>salestable[[#This Row],[Sales]] * (1 - salestable[[#This Row],[Discount]])</f>
        <v>31.92</v>
      </c>
      <c r="W2868" s="2">
        <f>salestable[[#This Row],[Sales]] * salestable[[#This Row],[Discount]]</f>
        <v>0</v>
      </c>
      <c r="X2868">
        <f>YEAR(salestable[[#This Row],[Order Date]])</f>
        <v>2017</v>
      </c>
      <c r="Y2868" t="str">
        <f>TEXT(salestable[[#This Row],[Order Date]],"MMMM")</f>
        <v>August</v>
      </c>
      <c r="Z2868" t="str">
        <f>"Q"&amp;ROUNDUP(MONTH(salestable[[#This Row],[Order Date]])/3,0)</f>
        <v>Q3</v>
      </c>
      <c r="AA2868" t="str">
        <f>TEXT(salestable[[#This Row],[Order Date]], "ddd")</f>
        <v>Sun</v>
      </c>
    </row>
    <row r="2869" spans="1:27"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s="3">
        <v>5</v>
      </c>
      <c r="T2869" s="4">
        <v>0.2</v>
      </c>
      <c r="U2869" s="3">
        <v>-3.3119999999999998</v>
      </c>
      <c r="V2869" s="2">
        <f>salestable[[#This Row],[Sales]] * (1 - salestable[[#This Row],[Discount]])</f>
        <v>11.776000000000002</v>
      </c>
      <c r="W2869" s="2">
        <f>salestable[[#This Row],[Sales]] * salestable[[#This Row],[Discount]]</f>
        <v>2.9440000000000004</v>
      </c>
      <c r="X2869">
        <f>YEAR(salestable[[#This Row],[Order Date]])</f>
        <v>2016</v>
      </c>
      <c r="Y2869" t="str">
        <f>TEXT(salestable[[#This Row],[Order Date]],"MMMM")</f>
        <v>November</v>
      </c>
      <c r="Z2869" t="str">
        <f>"Q"&amp;ROUNDUP(MONTH(salestable[[#This Row],[Order Date]])/3,0)</f>
        <v>Q4</v>
      </c>
      <c r="AA2869" t="str">
        <f>TEXT(salestable[[#This Row],[Order Date]], "ddd")</f>
        <v>Thu</v>
      </c>
    </row>
    <row r="2870" spans="1:27"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s="3">
        <v>3</v>
      </c>
      <c r="T2870" s="4">
        <v>0.2</v>
      </c>
      <c r="U2870" s="3">
        <v>-2.4359999999999999</v>
      </c>
      <c r="V2870" s="2">
        <f>salestable[[#This Row],[Sales]] * (1 - salestable[[#This Row],[Discount]])</f>
        <v>31.180800000000001</v>
      </c>
      <c r="W2870" s="2">
        <f>salestable[[#This Row],[Sales]] * salestable[[#This Row],[Discount]]</f>
        <v>7.7952000000000004</v>
      </c>
      <c r="X2870">
        <f>YEAR(salestable[[#This Row],[Order Date]])</f>
        <v>2016</v>
      </c>
      <c r="Y2870" t="str">
        <f>TEXT(salestable[[#This Row],[Order Date]],"MMMM")</f>
        <v>November</v>
      </c>
      <c r="Z2870" t="str">
        <f>"Q"&amp;ROUNDUP(MONTH(salestable[[#This Row],[Order Date]])/3,0)</f>
        <v>Q4</v>
      </c>
      <c r="AA2870" t="str">
        <f>TEXT(salestable[[#This Row],[Order Date]], "ddd")</f>
        <v>Thu</v>
      </c>
    </row>
    <row r="2871" spans="1:27"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s="3">
        <v>2</v>
      </c>
      <c r="T2871" s="4">
        <v>0.2</v>
      </c>
      <c r="U2871" s="3">
        <v>1.0680000000000001</v>
      </c>
      <c r="V2871" s="2">
        <f>salestable[[#This Row],[Sales]] * (1 - salestable[[#This Row],[Discount]])</f>
        <v>13.670400000000001</v>
      </c>
      <c r="W2871" s="2">
        <f>salestable[[#This Row],[Sales]] * salestable[[#This Row],[Discount]]</f>
        <v>3.4176000000000002</v>
      </c>
      <c r="X2871">
        <f>YEAR(salestable[[#This Row],[Order Date]])</f>
        <v>2017</v>
      </c>
      <c r="Y2871" t="str">
        <f>TEXT(salestable[[#This Row],[Order Date]],"MMMM")</f>
        <v>June</v>
      </c>
      <c r="Z2871" t="str">
        <f>"Q"&amp;ROUNDUP(MONTH(salestable[[#This Row],[Order Date]])/3,0)</f>
        <v>Q2</v>
      </c>
      <c r="AA2871" t="str">
        <f>TEXT(salestable[[#This Row],[Order Date]], "ddd")</f>
        <v>Mon</v>
      </c>
    </row>
    <row r="2872" spans="1:27"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s="3">
        <v>3</v>
      </c>
      <c r="T2872" s="4">
        <v>0.2</v>
      </c>
      <c r="U2872" s="3">
        <v>23.234999999999999</v>
      </c>
      <c r="V2872" s="2">
        <f>salestable[[#This Row],[Sales]] * (1 - salestable[[#This Row],[Discount]])</f>
        <v>59.481600000000007</v>
      </c>
      <c r="W2872" s="2">
        <f>salestable[[#This Row],[Sales]] * salestable[[#This Row],[Discount]]</f>
        <v>14.870400000000002</v>
      </c>
      <c r="X2872">
        <f>YEAR(salestable[[#This Row],[Order Date]])</f>
        <v>2014</v>
      </c>
      <c r="Y2872" t="str">
        <f>TEXT(salestable[[#This Row],[Order Date]],"MMMM")</f>
        <v>March</v>
      </c>
      <c r="Z2872" t="str">
        <f>"Q"&amp;ROUNDUP(MONTH(salestable[[#This Row],[Order Date]])/3,0)</f>
        <v>Q1</v>
      </c>
      <c r="AA2872" t="str">
        <f>TEXT(salestable[[#This Row],[Order Date]], "ddd")</f>
        <v>Sat</v>
      </c>
    </row>
    <row r="2873" spans="1:27"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s="3">
        <v>3</v>
      </c>
      <c r="T2873" s="4">
        <v>0.2</v>
      </c>
      <c r="U2873" s="3">
        <v>-35.364600000000003</v>
      </c>
      <c r="V2873" s="2">
        <f>salestable[[#This Row],[Sales]] * (1 - salestable[[#This Row],[Discount]])</f>
        <v>251.48159999999999</v>
      </c>
      <c r="W2873" s="2">
        <f>salestable[[#This Row],[Sales]] * salestable[[#This Row],[Discount]]</f>
        <v>62.870399999999997</v>
      </c>
      <c r="X2873">
        <f>YEAR(salestable[[#This Row],[Order Date]])</f>
        <v>2014</v>
      </c>
      <c r="Y2873" t="str">
        <f>TEXT(salestable[[#This Row],[Order Date]],"MMMM")</f>
        <v>March</v>
      </c>
      <c r="Z2873" t="str">
        <f>"Q"&amp;ROUNDUP(MONTH(salestable[[#This Row],[Order Date]])/3,0)</f>
        <v>Q1</v>
      </c>
      <c r="AA2873" t="str">
        <f>TEXT(salestable[[#This Row],[Order Date]], "ddd")</f>
        <v>Sat</v>
      </c>
    </row>
    <row r="2874" spans="1:27"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s="3">
        <v>1</v>
      </c>
      <c r="T2874" s="4">
        <v>0</v>
      </c>
      <c r="U2874" s="3">
        <v>1.7465999999999999</v>
      </c>
      <c r="V2874" s="2">
        <f>salestable[[#This Row],[Sales]] * (1 - salestable[[#This Row],[Discount]])</f>
        <v>4.26</v>
      </c>
      <c r="W2874" s="2">
        <f>salestable[[#This Row],[Sales]] * salestable[[#This Row],[Discount]]</f>
        <v>0</v>
      </c>
      <c r="X2874">
        <f>YEAR(salestable[[#This Row],[Order Date]])</f>
        <v>2017</v>
      </c>
      <c r="Y2874" t="str">
        <f>TEXT(salestable[[#This Row],[Order Date]],"MMMM")</f>
        <v>June</v>
      </c>
      <c r="Z2874" t="str">
        <f>"Q"&amp;ROUNDUP(MONTH(salestable[[#This Row],[Order Date]])/3,0)</f>
        <v>Q2</v>
      </c>
      <c r="AA2874" t="str">
        <f>TEXT(salestable[[#This Row],[Order Date]], "ddd")</f>
        <v>Thu</v>
      </c>
    </row>
    <row r="2875" spans="1:27"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s="3">
        <v>8</v>
      </c>
      <c r="T2875" s="4">
        <v>0</v>
      </c>
      <c r="U2875" s="3">
        <v>24.3384</v>
      </c>
      <c r="V2875" s="2">
        <f>salestable[[#This Row],[Sales]] * (1 - salestable[[#This Row],[Discount]])</f>
        <v>811.28</v>
      </c>
      <c r="W2875" s="2">
        <f>salestable[[#This Row],[Sales]] * salestable[[#This Row],[Discount]]</f>
        <v>0</v>
      </c>
      <c r="X2875">
        <f>YEAR(salestable[[#This Row],[Order Date]])</f>
        <v>2017</v>
      </c>
      <c r="Y2875" t="str">
        <f>TEXT(salestable[[#This Row],[Order Date]],"MMMM")</f>
        <v>November</v>
      </c>
      <c r="Z2875" t="str">
        <f>"Q"&amp;ROUNDUP(MONTH(salestable[[#This Row],[Order Date]])/3,0)</f>
        <v>Q4</v>
      </c>
      <c r="AA2875" t="str">
        <f>TEXT(salestable[[#This Row],[Order Date]], "ddd")</f>
        <v>Thu</v>
      </c>
    </row>
    <row r="2876" spans="1:27"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s="3">
        <v>3</v>
      </c>
      <c r="T2876" s="4">
        <v>0</v>
      </c>
      <c r="U2876" s="3">
        <v>2.9546999999999999</v>
      </c>
      <c r="V2876" s="2">
        <f>salestable[[#This Row],[Sales]] * (1 - salestable[[#This Row],[Discount]])</f>
        <v>6.03</v>
      </c>
      <c r="W2876" s="2">
        <f>salestable[[#This Row],[Sales]] * salestable[[#This Row],[Discount]]</f>
        <v>0</v>
      </c>
      <c r="X2876">
        <f>YEAR(salestable[[#This Row],[Order Date]])</f>
        <v>2017</v>
      </c>
      <c r="Y2876" t="str">
        <f>TEXT(salestable[[#This Row],[Order Date]],"MMMM")</f>
        <v>December</v>
      </c>
      <c r="Z2876" t="str">
        <f>"Q"&amp;ROUNDUP(MONTH(salestable[[#This Row],[Order Date]])/3,0)</f>
        <v>Q4</v>
      </c>
      <c r="AA2876" t="str">
        <f>TEXT(salestable[[#This Row],[Order Date]], "ddd")</f>
        <v>Fri</v>
      </c>
    </row>
    <row r="2877" spans="1:27"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s="3">
        <v>2</v>
      </c>
      <c r="T2877" s="4">
        <v>0.2</v>
      </c>
      <c r="U2877" s="3">
        <v>-5.7587999999999999</v>
      </c>
      <c r="V2877" s="2">
        <f>salestable[[#This Row],[Sales]] * (1 - salestable[[#This Row],[Discount]])</f>
        <v>122.85440000000001</v>
      </c>
      <c r="W2877" s="2">
        <f>salestable[[#This Row],[Sales]] * salestable[[#This Row],[Discount]]</f>
        <v>30.713600000000003</v>
      </c>
      <c r="X2877">
        <f>YEAR(salestable[[#This Row],[Order Date]])</f>
        <v>2016</v>
      </c>
      <c r="Y2877" t="str">
        <f>TEXT(salestable[[#This Row],[Order Date]],"MMMM")</f>
        <v>January</v>
      </c>
      <c r="Z2877" t="str">
        <f>"Q"&amp;ROUNDUP(MONTH(salestable[[#This Row],[Order Date]])/3,0)</f>
        <v>Q1</v>
      </c>
      <c r="AA2877" t="str">
        <f>TEXT(salestable[[#This Row],[Order Date]], "ddd")</f>
        <v>Thu</v>
      </c>
    </row>
    <row r="2878" spans="1:27"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s="3">
        <v>7</v>
      </c>
      <c r="T2878" s="4">
        <v>0.2</v>
      </c>
      <c r="U2878" s="3">
        <v>76.011600000000001</v>
      </c>
      <c r="V2878" s="2">
        <f>salestable[[#This Row],[Sales]] * (1 - salestable[[#This Row],[Discount]])</f>
        <v>810.79040000000009</v>
      </c>
      <c r="W2878" s="2">
        <f>salestable[[#This Row],[Sales]] * salestable[[#This Row],[Discount]]</f>
        <v>202.69760000000002</v>
      </c>
      <c r="X2878">
        <f>YEAR(salestable[[#This Row],[Order Date]])</f>
        <v>2016</v>
      </c>
      <c r="Y2878" t="str">
        <f>TEXT(salestable[[#This Row],[Order Date]],"MMMM")</f>
        <v>January</v>
      </c>
      <c r="Z2878" t="str">
        <f>"Q"&amp;ROUNDUP(MONTH(salestable[[#This Row],[Order Date]])/3,0)</f>
        <v>Q1</v>
      </c>
      <c r="AA2878" t="str">
        <f>TEXT(salestable[[#This Row],[Order Date]], "ddd")</f>
        <v>Thu</v>
      </c>
    </row>
    <row r="2879" spans="1:27"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s="3">
        <v>2</v>
      </c>
      <c r="T2879" s="4">
        <v>0</v>
      </c>
      <c r="U2879" s="3">
        <v>24.599799999999998</v>
      </c>
      <c r="V2879" s="2">
        <f>salestable[[#This Row],[Sales]] * (1 - salestable[[#This Row],[Discount]])</f>
        <v>52.34</v>
      </c>
      <c r="W2879" s="2">
        <f>salestable[[#This Row],[Sales]] * salestable[[#This Row],[Discount]]</f>
        <v>0</v>
      </c>
      <c r="X2879">
        <f>YEAR(salestable[[#This Row],[Order Date]])</f>
        <v>2016</v>
      </c>
      <c r="Y2879" t="str">
        <f>TEXT(salestable[[#This Row],[Order Date]],"MMMM")</f>
        <v>January</v>
      </c>
      <c r="Z2879" t="str">
        <f>"Q"&amp;ROUNDUP(MONTH(salestable[[#This Row],[Order Date]])/3,0)</f>
        <v>Q1</v>
      </c>
      <c r="AA2879" t="str">
        <f>TEXT(salestable[[#This Row],[Order Date]], "ddd")</f>
        <v>Fri</v>
      </c>
    </row>
    <row r="2880" spans="1:27"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s="3">
        <v>2</v>
      </c>
      <c r="T2880" s="4">
        <v>0</v>
      </c>
      <c r="U2880" s="3">
        <v>1.3513999999999999</v>
      </c>
      <c r="V2880" s="2">
        <f>salestable[[#This Row],[Sales]] * (1 - salestable[[#This Row],[Discount]])</f>
        <v>4.66</v>
      </c>
      <c r="W2880" s="2">
        <f>salestable[[#This Row],[Sales]] * salestable[[#This Row],[Discount]]</f>
        <v>0</v>
      </c>
      <c r="X2880">
        <f>YEAR(salestable[[#This Row],[Order Date]])</f>
        <v>2016</v>
      </c>
      <c r="Y2880" t="str">
        <f>TEXT(salestable[[#This Row],[Order Date]],"MMMM")</f>
        <v>January</v>
      </c>
      <c r="Z2880" t="str">
        <f>"Q"&amp;ROUNDUP(MONTH(salestable[[#This Row],[Order Date]])/3,0)</f>
        <v>Q1</v>
      </c>
      <c r="AA2880" t="str">
        <f>TEXT(salestable[[#This Row],[Order Date]], "ddd")</f>
        <v>Fri</v>
      </c>
    </row>
    <row r="2881" spans="1:27"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s="3">
        <v>3</v>
      </c>
      <c r="T2881" s="4">
        <v>0</v>
      </c>
      <c r="U2881" s="3">
        <v>91.789199999999994</v>
      </c>
      <c r="V2881" s="2">
        <f>salestable[[#This Row],[Sales]] * (1 - salestable[[#This Row],[Discount]])</f>
        <v>254.97</v>
      </c>
      <c r="W2881" s="2">
        <f>salestable[[#This Row],[Sales]] * salestable[[#This Row],[Discount]]</f>
        <v>0</v>
      </c>
      <c r="X2881">
        <f>YEAR(salestable[[#This Row],[Order Date]])</f>
        <v>2016</v>
      </c>
      <c r="Y2881" t="str">
        <f>TEXT(salestable[[#This Row],[Order Date]],"MMMM")</f>
        <v>January</v>
      </c>
      <c r="Z2881" t="str">
        <f>"Q"&amp;ROUNDUP(MONTH(salestable[[#This Row],[Order Date]])/3,0)</f>
        <v>Q1</v>
      </c>
      <c r="AA2881" t="str">
        <f>TEXT(salestable[[#This Row],[Order Date]], "ddd")</f>
        <v>Fri</v>
      </c>
    </row>
    <row r="2882" spans="1:27"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s="3">
        <v>6</v>
      </c>
      <c r="T2882" s="4">
        <v>0</v>
      </c>
      <c r="U2882" s="3">
        <v>12.72</v>
      </c>
      <c r="V2882" s="2">
        <f>salestable[[#This Row],[Sales]] * (1 - salestable[[#This Row],[Discount]])</f>
        <v>25.44</v>
      </c>
      <c r="W2882" s="2">
        <f>salestable[[#This Row],[Sales]] * salestable[[#This Row],[Discount]]</f>
        <v>0</v>
      </c>
      <c r="X2882">
        <f>YEAR(salestable[[#This Row],[Order Date]])</f>
        <v>2016</v>
      </c>
      <c r="Y2882" t="str">
        <f>TEXT(salestable[[#This Row],[Order Date]],"MMMM")</f>
        <v>September</v>
      </c>
      <c r="Z2882" t="str">
        <f>"Q"&amp;ROUNDUP(MONTH(salestable[[#This Row],[Order Date]])/3,0)</f>
        <v>Q3</v>
      </c>
      <c r="AA2882" t="str">
        <f>TEXT(salestable[[#This Row],[Order Date]], "ddd")</f>
        <v>Mon</v>
      </c>
    </row>
    <row r="2883" spans="1:27"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s="3">
        <v>3</v>
      </c>
      <c r="T2883" s="4">
        <v>0</v>
      </c>
      <c r="U2883" s="3">
        <v>8.0997000000000003</v>
      </c>
      <c r="V2883" s="2">
        <f>salestable[[#This Row],[Sales]] * (1 - salestable[[#This Row],[Discount]])</f>
        <v>27.93</v>
      </c>
      <c r="W2883" s="2">
        <f>salestable[[#This Row],[Sales]] * salestable[[#This Row],[Discount]]</f>
        <v>0</v>
      </c>
      <c r="X2883">
        <f>YEAR(salestable[[#This Row],[Order Date]])</f>
        <v>2016</v>
      </c>
      <c r="Y2883" t="str">
        <f>TEXT(salestable[[#This Row],[Order Date]],"MMMM")</f>
        <v>September</v>
      </c>
      <c r="Z2883" t="str">
        <f>"Q"&amp;ROUNDUP(MONTH(salestable[[#This Row],[Order Date]])/3,0)</f>
        <v>Q3</v>
      </c>
      <c r="AA2883" t="str">
        <f>TEXT(salestable[[#This Row],[Order Date]], "ddd")</f>
        <v>Mon</v>
      </c>
    </row>
    <row r="2884" spans="1:27"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s="3">
        <v>5</v>
      </c>
      <c r="T2884" s="4">
        <v>0.8</v>
      </c>
      <c r="U2884" s="3">
        <v>-13.717499999999999</v>
      </c>
      <c r="V2884" s="2">
        <f>salestable[[#This Row],[Sales]] * (1 - salestable[[#This Row],[Discount]])</f>
        <v>1.7699999999999996</v>
      </c>
      <c r="W2884" s="2">
        <f>salestable[[#This Row],[Sales]] * salestable[[#This Row],[Discount]]</f>
        <v>7.08</v>
      </c>
      <c r="X2884">
        <f>YEAR(salestable[[#This Row],[Order Date]])</f>
        <v>2014</v>
      </c>
      <c r="Y2884" t="str">
        <f>TEXT(salestable[[#This Row],[Order Date]],"MMMM")</f>
        <v>February</v>
      </c>
      <c r="Z2884" t="str">
        <f>"Q"&amp;ROUNDUP(MONTH(salestable[[#This Row],[Order Date]])/3,0)</f>
        <v>Q1</v>
      </c>
      <c r="AA2884" t="str">
        <f>TEXT(salestable[[#This Row],[Order Date]], "ddd")</f>
        <v>Fri</v>
      </c>
    </row>
    <row r="2885" spans="1:27"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s="3">
        <v>4</v>
      </c>
      <c r="T2885" s="4">
        <v>0</v>
      </c>
      <c r="U2885" s="3">
        <v>2.2271999999999998</v>
      </c>
      <c r="V2885" s="2">
        <f>salestable[[#This Row],[Sales]] * (1 - salestable[[#This Row],[Discount]])</f>
        <v>6.96</v>
      </c>
      <c r="W2885" s="2">
        <f>salestable[[#This Row],[Sales]] * salestable[[#This Row],[Discount]]</f>
        <v>0</v>
      </c>
      <c r="X2885">
        <f>YEAR(salestable[[#This Row],[Order Date]])</f>
        <v>2016</v>
      </c>
      <c r="Y2885" t="str">
        <f>TEXT(salestable[[#This Row],[Order Date]],"MMMM")</f>
        <v>November</v>
      </c>
      <c r="Z2885" t="str">
        <f>"Q"&amp;ROUNDUP(MONTH(salestable[[#This Row],[Order Date]])/3,0)</f>
        <v>Q4</v>
      </c>
      <c r="AA2885" t="str">
        <f>TEXT(salestable[[#This Row],[Order Date]], "ddd")</f>
        <v>Fri</v>
      </c>
    </row>
    <row r="2886" spans="1:27"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s="3">
        <v>2</v>
      </c>
      <c r="T2886" s="4">
        <v>0.2</v>
      </c>
      <c r="U2886" s="3">
        <v>5.8914</v>
      </c>
      <c r="V2886" s="2">
        <f>salestable[[#This Row],[Sales]] * (1 - salestable[[#This Row],[Discount]])</f>
        <v>13.9648</v>
      </c>
      <c r="W2886" s="2">
        <f>salestable[[#This Row],[Sales]] * salestable[[#This Row],[Discount]]</f>
        <v>3.4912000000000001</v>
      </c>
      <c r="X2886">
        <f>YEAR(salestable[[#This Row],[Order Date]])</f>
        <v>2016</v>
      </c>
      <c r="Y2886" t="str">
        <f>TEXT(salestable[[#This Row],[Order Date]],"MMMM")</f>
        <v>January</v>
      </c>
      <c r="Z2886" t="str">
        <f>"Q"&amp;ROUNDUP(MONTH(salestable[[#This Row],[Order Date]])/3,0)</f>
        <v>Q1</v>
      </c>
      <c r="AA2886" t="str">
        <f>TEXT(salestable[[#This Row],[Order Date]], "ddd")</f>
        <v>Sat</v>
      </c>
    </row>
    <row r="2887" spans="1:27"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s="3">
        <v>5</v>
      </c>
      <c r="T2887" s="4">
        <v>0.2</v>
      </c>
      <c r="U2887" s="3">
        <v>-34.640999999999998</v>
      </c>
      <c r="V2887" s="2">
        <f>salestable[[#This Row],[Sales]] * (1 - salestable[[#This Row],[Discount]])</f>
        <v>246.33600000000001</v>
      </c>
      <c r="W2887" s="2">
        <f>salestable[[#This Row],[Sales]] * salestable[[#This Row],[Discount]]</f>
        <v>61.584000000000003</v>
      </c>
      <c r="X2887">
        <f>YEAR(salestable[[#This Row],[Order Date]])</f>
        <v>2016</v>
      </c>
      <c r="Y2887" t="str">
        <f>TEXT(salestable[[#This Row],[Order Date]],"MMMM")</f>
        <v>October</v>
      </c>
      <c r="Z2887" t="str">
        <f>"Q"&amp;ROUNDUP(MONTH(salestable[[#This Row],[Order Date]])/3,0)</f>
        <v>Q4</v>
      </c>
      <c r="AA2887" t="str">
        <f>TEXT(salestable[[#This Row],[Order Date]], "ddd")</f>
        <v>Tue</v>
      </c>
    </row>
    <row r="2888" spans="1:27"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s="3">
        <v>3</v>
      </c>
      <c r="T2888" s="4">
        <v>0</v>
      </c>
      <c r="U2888" s="3">
        <v>1.7901</v>
      </c>
      <c r="V2888" s="2">
        <f>salestable[[#This Row],[Sales]] * (1 - salestable[[#This Row],[Discount]])</f>
        <v>6.63</v>
      </c>
      <c r="W2888" s="2">
        <f>salestable[[#This Row],[Sales]] * salestable[[#This Row],[Discount]]</f>
        <v>0</v>
      </c>
      <c r="X2888">
        <f>YEAR(salestable[[#This Row],[Order Date]])</f>
        <v>2017</v>
      </c>
      <c r="Y2888" t="str">
        <f>TEXT(salestable[[#This Row],[Order Date]],"MMMM")</f>
        <v>December</v>
      </c>
      <c r="Z2888" t="str">
        <f>"Q"&amp;ROUNDUP(MONTH(salestable[[#This Row],[Order Date]])/3,0)</f>
        <v>Q4</v>
      </c>
      <c r="AA2888" t="str">
        <f>TEXT(salestable[[#This Row],[Order Date]], "ddd")</f>
        <v>Mon</v>
      </c>
    </row>
    <row r="2889" spans="1:27"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s="3">
        <v>2</v>
      </c>
      <c r="T2889" s="4">
        <v>0</v>
      </c>
      <c r="U2889" s="3">
        <v>6.2207999999999997</v>
      </c>
      <c r="V2889" s="2">
        <f>salestable[[#This Row],[Sales]] * (1 - salestable[[#This Row],[Discount]])</f>
        <v>12.96</v>
      </c>
      <c r="W2889" s="2">
        <f>salestable[[#This Row],[Sales]] * salestable[[#This Row],[Discount]]</f>
        <v>0</v>
      </c>
      <c r="X2889">
        <f>YEAR(salestable[[#This Row],[Order Date]])</f>
        <v>2017</v>
      </c>
      <c r="Y2889" t="str">
        <f>TEXT(salestable[[#This Row],[Order Date]],"MMMM")</f>
        <v>December</v>
      </c>
      <c r="Z2889" t="str">
        <f>"Q"&amp;ROUNDUP(MONTH(salestable[[#This Row],[Order Date]])/3,0)</f>
        <v>Q4</v>
      </c>
      <c r="AA2889" t="str">
        <f>TEXT(salestable[[#This Row],[Order Date]], "ddd")</f>
        <v>Mon</v>
      </c>
    </row>
    <row r="2890" spans="1:27"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s="3">
        <v>5</v>
      </c>
      <c r="T2890" s="4">
        <v>0</v>
      </c>
      <c r="U2890" s="3">
        <v>15.552</v>
      </c>
      <c r="V2890" s="2">
        <f>salestable[[#This Row],[Sales]] * (1 - salestable[[#This Row],[Discount]])</f>
        <v>32.4</v>
      </c>
      <c r="W2890" s="2">
        <f>salestable[[#This Row],[Sales]] * salestable[[#This Row],[Discount]]</f>
        <v>0</v>
      </c>
      <c r="X2890">
        <f>YEAR(salestable[[#This Row],[Order Date]])</f>
        <v>2017</v>
      </c>
      <c r="Y2890" t="str">
        <f>TEXT(salestable[[#This Row],[Order Date]],"MMMM")</f>
        <v>December</v>
      </c>
      <c r="Z2890" t="str">
        <f>"Q"&amp;ROUNDUP(MONTH(salestable[[#This Row],[Order Date]])/3,0)</f>
        <v>Q4</v>
      </c>
      <c r="AA2890" t="str">
        <f>TEXT(salestable[[#This Row],[Order Date]], "ddd")</f>
        <v>Mon</v>
      </c>
    </row>
    <row r="2891" spans="1:27"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s="3">
        <v>5</v>
      </c>
      <c r="T2891" s="4">
        <v>0</v>
      </c>
      <c r="U2891" s="3">
        <v>10.7325</v>
      </c>
      <c r="V2891" s="2">
        <f>salestable[[#This Row],[Sales]] * (1 - salestable[[#This Row],[Discount]])</f>
        <v>23.85</v>
      </c>
      <c r="W2891" s="2">
        <f>salestable[[#This Row],[Sales]] * salestable[[#This Row],[Discount]]</f>
        <v>0</v>
      </c>
      <c r="X2891">
        <f>YEAR(salestable[[#This Row],[Order Date]])</f>
        <v>2017</v>
      </c>
      <c r="Y2891" t="str">
        <f>TEXT(salestable[[#This Row],[Order Date]],"MMMM")</f>
        <v>November</v>
      </c>
      <c r="Z2891" t="str">
        <f>"Q"&amp;ROUNDUP(MONTH(salestable[[#This Row],[Order Date]])/3,0)</f>
        <v>Q4</v>
      </c>
      <c r="AA2891" t="str">
        <f>TEXT(salestable[[#This Row],[Order Date]], "ddd")</f>
        <v>Thu</v>
      </c>
    </row>
    <row r="2892" spans="1:27"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s="3">
        <v>2</v>
      </c>
      <c r="T2892" s="4">
        <v>0</v>
      </c>
      <c r="U2892" s="3">
        <v>12.99</v>
      </c>
      <c r="V2892" s="2">
        <f>salestable[[#This Row],[Sales]] * (1 - salestable[[#This Row],[Discount]])</f>
        <v>51.96</v>
      </c>
      <c r="W2892" s="2">
        <f>salestable[[#This Row],[Sales]] * salestable[[#This Row],[Discount]]</f>
        <v>0</v>
      </c>
      <c r="X2892">
        <f>YEAR(salestable[[#This Row],[Order Date]])</f>
        <v>2014</v>
      </c>
      <c r="Y2892" t="str">
        <f>TEXT(salestable[[#This Row],[Order Date]],"MMMM")</f>
        <v>April</v>
      </c>
      <c r="Z2892" t="str">
        <f>"Q"&amp;ROUNDUP(MONTH(salestable[[#This Row],[Order Date]])/3,0)</f>
        <v>Q2</v>
      </c>
      <c r="AA2892" t="str">
        <f>TEXT(salestable[[#This Row],[Order Date]], "ddd")</f>
        <v>Tue</v>
      </c>
    </row>
    <row r="2893" spans="1:27"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s="3">
        <v>3</v>
      </c>
      <c r="T2893" s="4">
        <v>0</v>
      </c>
      <c r="U2893" s="3">
        <v>8.6112000000000002</v>
      </c>
      <c r="V2893" s="2">
        <f>salestable[[#This Row],[Sales]] * (1 - salestable[[#This Row],[Discount]])</f>
        <v>17.940000000000001</v>
      </c>
      <c r="W2893" s="2">
        <f>salestable[[#This Row],[Sales]] * salestable[[#This Row],[Discount]]</f>
        <v>0</v>
      </c>
      <c r="X2893">
        <f>YEAR(salestable[[#This Row],[Order Date]])</f>
        <v>2014</v>
      </c>
      <c r="Y2893" t="str">
        <f>TEXT(salestable[[#This Row],[Order Date]],"MMMM")</f>
        <v>April</v>
      </c>
      <c r="Z2893" t="str">
        <f>"Q"&amp;ROUNDUP(MONTH(salestable[[#This Row],[Order Date]])/3,0)</f>
        <v>Q2</v>
      </c>
      <c r="AA2893" t="str">
        <f>TEXT(salestable[[#This Row],[Order Date]], "ddd")</f>
        <v>Tue</v>
      </c>
    </row>
    <row r="2894" spans="1:27"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s="3">
        <v>2</v>
      </c>
      <c r="T2894" s="4">
        <v>0</v>
      </c>
      <c r="U2894" s="3">
        <v>5.6643999999999997</v>
      </c>
      <c r="V2894" s="2">
        <f>salestable[[#This Row],[Sales]] * (1 - salestable[[#This Row],[Discount]])</f>
        <v>11.56</v>
      </c>
      <c r="W2894" s="2">
        <f>salestable[[#This Row],[Sales]] * salestable[[#This Row],[Discount]]</f>
        <v>0</v>
      </c>
      <c r="X2894">
        <f>YEAR(salestable[[#This Row],[Order Date]])</f>
        <v>2017</v>
      </c>
      <c r="Y2894" t="str">
        <f>TEXT(salestable[[#This Row],[Order Date]],"MMMM")</f>
        <v>October</v>
      </c>
      <c r="Z2894" t="str">
        <f>"Q"&amp;ROUNDUP(MONTH(salestable[[#This Row],[Order Date]])/3,0)</f>
        <v>Q4</v>
      </c>
      <c r="AA2894" t="str">
        <f>TEXT(salestable[[#This Row],[Order Date]], "ddd")</f>
        <v>Mon</v>
      </c>
    </row>
    <row r="2895" spans="1:27"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s="3">
        <v>5</v>
      </c>
      <c r="T2895" s="4">
        <v>0</v>
      </c>
      <c r="U2895" s="3">
        <v>11.88</v>
      </c>
      <c r="V2895" s="2">
        <f>salestable[[#This Row],[Sales]] * (1 - salestable[[#This Row],[Discount]])</f>
        <v>26.4</v>
      </c>
      <c r="W2895" s="2">
        <f>salestable[[#This Row],[Sales]] * salestable[[#This Row],[Discount]]</f>
        <v>0</v>
      </c>
      <c r="X2895">
        <f>YEAR(salestable[[#This Row],[Order Date]])</f>
        <v>2017</v>
      </c>
      <c r="Y2895" t="str">
        <f>TEXT(salestable[[#This Row],[Order Date]],"MMMM")</f>
        <v>October</v>
      </c>
      <c r="Z2895" t="str">
        <f>"Q"&amp;ROUNDUP(MONTH(salestable[[#This Row],[Order Date]])/3,0)</f>
        <v>Q4</v>
      </c>
      <c r="AA2895" t="str">
        <f>TEXT(salestable[[#This Row],[Order Date]], "ddd")</f>
        <v>Mon</v>
      </c>
    </row>
    <row r="2896" spans="1:27"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s="3">
        <v>11</v>
      </c>
      <c r="T2896" s="4">
        <v>0</v>
      </c>
      <c r="U2896" s="3">
        <v>29.0136</v>
      </c>
      <c r="V2896" s="2">
        <f>salestable[[#This Row],[Sales]] * (1 - salestable[[#This Row],[Discount]])</f>
        <v>69.08</v>
      </c>
      <c r="W2896" s="2">
        <f>salestable[[#This Row],[Sales]] * salestable[[#This Row],[Discount]]</f>
        <v>0</v>
      </c>
      <c r="X2896">
        <f>YEAR(salestable[[#This Row],[Order Date]])</f>
        <v>2017</v>
      </c>
      <c r="Y2896" t="str">
        <f>TEXT(salestable[[#This Row],[Order Date]],"MMMM")</f>
        <v>October</v>
      </c>
      <c r="Z2896" t="str">
        <f>"Q"&amp;ROUNDUP(MONTH(salestable[[#This Row],[Order Date]])/3,0)</f>
        <v>Q4</v>
      </c>
      <c r="AA2896" t="str">
        <f>TEXT(salestable[[#This Row],[Order Date]], "ddd")</f>
        <v>Mon</v>
      </c>
    </row>
    <row r="2897" spans="1:27"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s="3">
        <v>3</v>
      </c>
      <c r="T2897" s="4">
        <v>0</v>
      </c>
      <c r="U2897" s="3">
        <v>10.0464</v>
      </c>
      <c r="V2897" s="2">
        <f>salestable[[#This Row],[Sales]] * (1 - salestable[[#This Row],[Discount]])</f>
        <v>35.880000000000003</v>
      </c>
      <c r="W2897" s="2">
        <f>salestable[[#This Row],[Sales]] * salestable[[#This Row],[Discount]]</f>
        <v>0</v>
      </c>
      <c r="X2897">
        <f>YEAR(salestable[[#This Row],[Order Date]])</f>
        <v>2017</v>
      </c>
      <c r="Y2897" t="str">
        <f>TEXT(salestable[[#This Row],[Order Date]],"MMMM")</f>
        <v>October</v>
      </c>
      <c r="Z2897" t="str">
        <f>"Q"&amp;ROUNDUP(MONTH(salestable[[#This Row],[Order Date]])/3,0)</f>
        <v>Q4</v>
      </c>
      <c r="AA2897" t="str">
        <f>TEXT(salestable[[#This Row],[Order Date]], "ddd")</f>
        <v>Mon</v>
      </c>
    </row>
    <row r="2898" spans="1:27"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s="3">
        <v>5</v>
      </c>
      <c r="T2898" s="4">
        <v>0</v>
      </c>
      <c r="U2898" s="3">
        <v>20.853000000000002</v>
      </c>
      <c r="V2898" s="2">
        <f>salestable[[#This Row],[Sales]] * (1 - salestable[[#This Row],[Discount]])</f>
        <v>49.65</v>
      </c>
      <c r="W2898" s="2">
        <f>salestable[[#This Row],[Sales]] * salestable[[#This Row],[Discount]]</f>
        <v>0</v>
      </c>
      <c r="X2898">
        <f>YEAR(salestable[[#This Row],[Order Date]])</f>
        <v>2014</v>
      </c>
      <c r="Y2898" t="str">
        <f>TEXT(salestable[[#This Row],[Order Date]],"MMMM")</f>
        <v>March</v>
      </c>
      <c r="Z2898" t="str">
        <f>"Q"&amp;ROUNDUP(MONTH(salestable[[#This Row],[Order Date]])/3,0)</f>
        <v>Q1</v>
      </c>
      <c r="AA2898" t="str">
        <f>TEXT(salestable[[#This Row],[Order Date]], "ddd")</f>
        <v>Sun</v>
      </c>
    </row>
    <row r="2899" spans="1:27"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s="3">
        <v>4</v>
      </c>
      <c r="T2899" s="4">
        <v>0.2</v>
      </c>
      <c r="U2899" s="3">
        <v>119.996</v>
      </c>
      <c r="V2899" s="2">
        <f>salestable[[#This Row],[Sales]] * (1 - salestable[[#This Row],[Discount]])</f>
        <v>767.97440000000006</v>
      </c>
      <c r="W2899" s="2">
        <f>salestable[[#This Row],[Sales]] * salestable[[#This Row],[Discount]]</f>
        <v>191.99360000000001</v>
      </c>
      <c r="X2899">
        <f>YEAR(salestable[[#This Row],[Order Date]])</f>
        <v>2016</v>
      </c>
      <c r="Y2899" t="str">
        <f>TEXT(salestable[[#This Row],[Order Date]],"MMMM")</f>
        <v>January</v>
      </c>
      <c r="Z2899" t="str">
        <f>"Q"&amp;ROUNDUP(MONTH(salestable[[#This Row],[Order Date]])/3,0)</f>
        <v>Q1</v>
      </c>
      <c r="AA2899" t="str">
        <f>TEXT(salestable[[#This Row],[Order Date]], "ddd")</f>
        <v>Mon</v>
      </c>
    </row>
    <row r="2900" spans="1:27"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s="3">
        <v>2</v>
      </c>
      <c r="T2900" s="4">
        <v>0.3</v>
      </c>
      <c r="U2900" s="3">
        <v>-5.8346</v>
      </c>
      <c r="V2900" s="2">
        <f>salestable[[#This Row],[Sales]] * (1 - salestable[[#This Row],[Discount]])</f>
        <v>285.8954</v>
      </c>
      <c r="W2900" s="2">
        <f>salestable[[#This Row],[Sales]] * salestable[[#This Row],[Discount]]</f>
        <v>122.5266</v>
      </c>
      <c r="X2900">
        <f>YEAR(salestable[[#This Row],[Order Date]])</f>
        <v>2015</v>
      </c>
      <c r="Y2900" t="str">
        <f>TEXT(salestable[[#This Row],[Order Date]],"MMMM")</f>
        <v>April</v>
      </c>
      <c r="Z2900" t="str">
        <f>"Q"&amp;ROUNDUP(MONTH(salestable[[#This Row],[Order Date]])/3,0)</f>
        <v>Q2</v>
      </c>
      <c r="AA2900" t="str">
        <f>TEXT(salestable[[#This Row],[Order Date]], "ddd")</f>
        <v>Sun</v>
      </c>
    </row>
    <row r="2901" spans="1:27"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s="3">
        <v>2</v>
      </c>
      <c r="T2901" s="4">
        <v>0.2</v>
      </c>
      <c r="U2901" s="3">
        <v>59.997999999999998</v>
      </c>
      <c r="V2901" s="2">
        <f>salestable[[#This Row],[Sales]] * (1 - salestable[[#This Row],[Discount]])</f>
        <v>383.98720000000003</v>
      </c>
      <c r="W2901" s="2">
        <f>salestable[[#This Row],[Sales]] * salestable[[#This Row],[Discount]]</f>
        <v>95.996800000000007</v>
      </c>
      <c r="X2901">
        <f>YEAR(salestable[[#This Row],[Order Date]])</f>
        <v>2015</v>
      </c>
      <c r="Y2901" t="str">
        <f>TEXT(salestable[[#This Row],[Order Date]],"MMMM")</f>
        <v>September</v>
      </c>
      <c r="Z2901" t="str">
        <f>"Q"&amp;ROUNDUP(MONTH(salestable[[#This Row],[Order Date]])/3,0)</f>
        <v>Q3</v>
      </c>
      <c r="AA2901" t="str">
        <f>TEXT(salestable[[#This Row],[Order Date]], "ddd")</f>
        <v>Sat</v>
      </c>
    </row>
    <row r="2902" spans="1:27"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s="3">
        <v>4</v>
      </c>
      <c r="T2902" s="4">
        <v>0</v>
      </c>
      <c r="U2902" s="3">
        <v>6.048</v>
      </c>
      <c r="V2902" s="2">
        <f>salestable[[#This Row],[Sales]] * (1 - salestable[[#This Row],[Discount]])</f>
        <v>12.6</v>
      </c>
      <c r="W2902" s="2">
        <f>salestable[[#This Row],[Sales]] * salestable[[#This Row],[Discount]]</f>
        <v>0</v>
      </c>
      <c r="X2902">
        <f>YEAR(salestable[[#This Row],[Order Date]])</f>
        <v>2015</v>
      </c>
      <c r="Y2902" t="str">
        <f>TEXT(salestable[[#This Row],[Order Date]],"MMMM")</f>
        <v>September</v>
      </c>
      <c r="Z2902" t="str">
        <f>"Q"&amp;ROUNDUP(MONTH(salestable[[#This Row],[Order Date]])/3,0)</f>
        <v>Q3</v>
      </c>
      <c r="AA2902" t="str">
        <f>TEXT(salestable[[#This Row],[Order Date]], "ddd")</f>
        <v>Sat</v>
      </c>
    </row>
    <row r="2903" spans="1:27"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s="3">
        <v>7</v>
      </c>
      <c r="T2903" s="4">
        <v>0</v>
      </c>
      <c r="U2903" s="3">
        <v>84.943600000000004</v>
      </c>
      <c r="V2903" s="2">
        <f>salestable[[#This Row],[Sales]] * (1 - salestable[[#This Row],[Discount]])</f>
        <v>184.66</v>
      </c>
      <c r="W2903" s="2">
        <f>salestable[[#This Row],[Sales]] * salestable[[#This Row],[Discount]]</f>
        <v>0</v>
      </c>
      <c r="X2903">
        <f>YEAR(salestable[[#This Row],[Order Date]])</f>
        <v>2017</v>
      </c>
      <c r="Y2903" t="str">
        <f>TEXT(salestable[[#This Row],[Order Date]],"MMMM")</f>
        <v>September</v>
      </c>
      <c r="Z2903" t="str">
        <f>"Q"&amp;ROUNDUP(MONTH(salestable[[#This Row],[Order Date]])/3,0)</f>
        <v>Q3</v>
      </c>
      <c r="AA2903" t="str">
        <f>TEXT(salestable[[#This Row],[Order Date]], "ddd")</f>
        <v>Mon</v>
      </c>
    </row>
    <row r="2904" spans="1:27"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s="3">
        <v>5</v>
      </c>
      <c r="T2904" s="4">
        <v>0.2</v>
      </c>
      <c r="U2904" s="3">
        <v>8.3810000000000002</v>
      </c>
      <c r="V2904" s="2">
        <f>salestable[[#This Row],[Sales]] * (1 - salestable[[#This Row],[Discount]])</f>
        <v>18.496000000000002</v>
      </c>
      <c r="W2904" s="2">
        <f>salestable[[#This Row],[Sales]] * salestable[[#This Row],[Discount]]</f>
        <v>4.6240000000000006</v>
      </c>
      <c r="X2904">
        <f>YEAR(salestable[[#This Row],[Order Date]])</f>
        <v>2016</v>
      </c>
      <c r="Y2904" t="str">
        <f>TEXT(salestable[[#This Row],[Order Date]],"MMMM")</f>
        <v>June</v>
      </c>
      <c r="Z2904" t="str">
        <f>"Q"&amp;ROUNDUP(MONTH(salestable[[#This Row],[Order Date]])/3,0)</f>
        <v>Q2</v>
      </c>
      <c r="AA2904" t="str">
        <f>TEXT(salestable[[#This Row],[Order Date]], "ddd")</f>
        <v>Sun</v>
      </c>
    </row>
    <row r="2905" spans="1:27"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s="3">
        <v>7</v>
      </c>
      <c r="T2905" s="4">
        <v>0.2</v>
      </c>
      <c r="U2905" s="3">
        <v>12.175800000000001</v>
      </c>
      <c r="V2905" s="2">
        <f>salestable[[#This Row],[Sales]] * (1 - salestable[[#This Row],[Discount]])</f>
        <v>29.9712</v>
      </c>
      <c r="W2905" s="2">
        <f>salestable[[#This Row],[Sales]] * salestable[[#This Row],[Discount]]</f>
        <v>7.4927999999999999</v>
      </c>
      <c r="X2905">
        <f>YEAR(salestable[[#This Row],[Order Date]])</f>
        <v>2016</v>
      </c>
      <c r="Y2905" t="str">
        <f>TEXT(salestable[[#This Row],[Order Date]],"MMMM")</f>
        <v>June</v>
      </c>
      <c r="Z2905" t="str">
        <f>"Q"&amp;ROUNDUP(MONTH(salestable[[#This Row],[Order Date]])/3,0)</f>
        <v>Q2</v>
      </c>
      <c r="AA2905" t="str">
        <f>TEXT(salestable[[#This Row],[Order Date]], "ddd")</f>
        <v>Mon</v>
      </c>
    </row>
    <row r="2906" spans="1:27"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s="3">
        <v>3</v>
      </c>
      <c r="T2906" s="4">
        <v>0.3</v>
      </c>
      <c r="U2906" s="3">
        <v>-7.7093999999999996</v>
      </c>
      <c r="V2906" s="2">
        <f>salestable[[#This Row],[Sales]] * (1 - salestable[[#This Row],[Discount]])</f>
        <v>377.76060000000001</v>
      </c>
      <c r="W2906" s="2">
        <f>salestable[[#This Row],[Sales]] * salestable[[#This Row],[Discount]]</f>
        <v>161.8974</v>
      </c>
      <c r="X2906">
        <f>YEAR(salestable[[#This Row],[Order Date]])</f>
        <v>2016</v>
      </c>
      <c r="Y2906" t="str">
        <f>TEXT(salestable[[#This Row],[Order Date]],"MMMM")</f>
        <v>June</v>
      </c>
      <c r="Z2906" t="str">
        <f>"Q"&amp;ROUNDUP(MONTH(salestable[[#This Row],[Order Date]])/3,0)</f>
        <v>Q2</v>
      </c>
      <c r="AA2906" t="str">
        <f>TEXT(salestable[[#This Row],[Order Date]], "ddd")</f>
        <v>Mon</v>
      </c>
    </row>
    <row r="2907" spans="1:27"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s="3">
        <v>2</v>
      </c>
      <c r="T2907" s="4">
        <v>0</v>
      </c>
      <c r="U2907" s="3">
        <v>80.631200000000007</v>
      </c>
      <c r="V2907" s="2">
        <f>salestable[[#This Row],[Sales]] * (1 - salestable[[#This Row],[Discount]])</f>
        <v>310.12</v>
      </c>
      <c r="W2907" s="2">
        <f>salestable[[#This Row],[Sales]] * salestable[[#This Row],[Discount]]</f>
        <v>0</v>
      </c>
      <c r="X2907">
        <f>YEAR(salestable[[#This Row],[Order Date]])</f>
        <v>2014</v>
      </c>
      <c r="Y2907" t="str">
        <f>TEXT(salestable[[#This Row],[Order Date]],"MMMM")</f>
        <v>September</v>
      </c>
      <c r="Z2907" t="str">
        <f>"Q"&amp;ROUNDUP(MONTH(salestable[[#This Row],[Order Date]])/3,0)</f>
        <v>Q3</v>
      </c>
      <c r="AA2907" t="str">
        <f>TEXT(salestable[[#This Row],[Order Date]], "ddd")</f>
        <v>Fri</v>
      </c>
    </row>
    <row r="2908" spans="1:27"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s="3">
        <v>2</v>
      </c>
      <c r="T2908" s="4">
        <v>0</v>
      </c>
      <c r="U2908" s="3">
        <v>3.8519999999999999</v>
      </c>
      <c r="V2908" s="2">
        <f>salestable[[#This Row],[Sales]] * (1 - salestable[[#This Row],[Discount]])</f>
        <v>8.56</v>
      </c>
      <c r="W2908" s="2">
        <f>salestable[[#This Row],[Sales]] * salestable[[#This Row],[Discount]]</f>
        <v>0</v>
      </c>
      <c r="X2908">
        <f>YEAR(salestable[[#This Row],[Order Date]])</f>
        <v>2017</v>
      </c>
      <c r="Y2908" t="str">
        <f>TEXT(salestable[[#This Row],[Order Date]],"MMMM")</f>
        <v>November</v>
      </c>
      <c r="Z2908" t="str">
        <f>"Q"&amp;ROUNDUP(MONTH(salestable[[#This Row],[Order Date]])/3,0)</f>
        <v>Q4</v>
      </c>
      <c r="AA2908" t="str">
        <f>TEXT(salestable[[#This Row],[Order Date]], "ddd")</f>
        <v>Fri</v>
      </c>
    </row>
    <row r="2909" spans="1:27"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s="3">
        <v>5</v>
      </c>
      <c r="T2909" s="4">
        <v>0</v>
      </c>
      <c r="U2909" s="3">
        <v>14.148</v>
      </c>
      <c r="V2909" s="2">
        <f>salestable[[#This Row],[Sales]] * (1 - salestable[[#This Row],[Discount]])</f>
        <v>52.4</v>
      </c>
      <c r="W2909" s="2">
        <f>salestable[[#This Row],[Sales]] * salestable[[#This Row],[Discount]]</f>
        <v>0</v>
      </c>
      <c r="X2909">
        <f>YEAR(salestable[[#This Row],[Order Date]])</f>
        <v>2017</v>
      </c>
      <c r="Y2909" t="str">
        <f>TEXT(salestable[[#This Row],[Order Date]],"MMMM")</f>
        <v>November</v>
      </c>
      <c r="Z2909" t="str">
        <f>"Q"&amp;ROUNDUP(MONTH(salestable[[#This Row],[Order Date]])/3,0)</f>
        <v>Q4</v>
      </c>
      <c r="AA2909" t="str">
        <f>TEXT(salestable[[#This Row],[Order Date]], "ddd")</f>
        <v>Fri</v>
      </c>
    </row>
    <row r="2910" spans="1:27"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s="3">
        <v>3</v>
      </c>
      <c r="T2910" s="4">
        <v>0</v>
      </c>
      <c r="U2910" s="3">
        <v>6.8723999999999998</v>
      </c>
      <c r="V2910" s="2">
        <f>salestable[[#This Row],[Sales]] * (1 - salestable[[#This Row],[Discount]])</f>
        <v>14.94</v>
      </c>
      <c r="W2910" s="2">
        <f>salestable[[#This Row],[Sales]] * salestable[[#This Row],[Discount]]</f>
        <v>0</v>
      </c>
      <c r="X2910">
        <f>YEAR(salestable[[#This Row],[Order Date]])</f>
        <v>2017</v>
      </c>
      <c r="Y2910" t="str">
        <f>TEXT(salestable[[#This Row],[Order Date]],"MMMM")</f>
        <v>November</v>
      </c>
      <c r="Z2910" t="str">
        <f>"Q"&amp;ROUNDUP(MONTH(salestable[[#This Row],[Order Date]])/3,0)</f>
        <v>Q4</v>
      </c>
      <c r="AA2910" t="str">
        <f>TEXT(salestable[[#This Row],[Order Date]], "ddd")</f>
        <v>Fri</v>
      </c>
    </row>
    <row r="2911" spans="1:27"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s="3">
        <v>3</v>
      </c>
      <c r="T2911" s="4">
        <v>0</v>
      </c>
      <c r="U2911" s="3">
        <v>0.22439999999999999</v>
      </c>
      <c r="V2911" s="2">
        <f>salestable[[#This Row],[Sales]] * (1 - salestable[[#This Row],[Discount]])</f>
        <v>11.22</v>
      </c>
      <c r="W2911" s="2">
        <f>salestable[[#This Row],[Sales]] * salestable[[#This Row],[Discount]]</f>
        <v>0</v>
      </c>
      <c r="X2911">
        <f>YEAR(salestable[[#This Row],[Order Date]])</f>
        <v>2017</v>
      </c>
      <c r="Y2911" t="str">
        <f>TEXT(salestable[[#This Row],[Order Date]],"MMMM")</f>
        <v>February</v>
      </c>
      <c r="Z2911" t="str">
        <f>"Q"&amp;ROUNDUP(MONTH(salestable[[#This Row],[Order Date]])/3,0)</f>
        <v>Q1</v>
      </c>
      <c r="AA2911" t="str">
        <f>TEXT(salestable[[#This Row],[Order Date]], "ddd")</f>
        <v>Sun</v>
      </c>
    </row>
    <row r="2912" spans="1:27"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s="3">
        <v>4</v>
      </c>
      <c r="T2912" s="4">
        <v>0.2</v>
      </c>
      <c r="U2912" s="3">
        <v>24.196000000000002</v>
      </c>
      <c r="V2912" s="2">
        <f>salestable[[#This Row],[Sales]] * (1 - salestable[[#This Row],[Discount]])</f>
        <v>309.70880000000005</v>
      </c>
      <c r="W2912" s="2">
        <f>salestable[[#This Row],[Sales]] * salestable[[#This Row],[Discount]]</f>
        <v>77.427200000000013</v>
      </c>
      <c r="X2912">
        <f>YEAR(salestable[[#This Row],[Order Date]])</f>
        <v>2015</v>
      </c>
      <c r="Y2912" t="str">
        <f>TEXT(salestable[[#This Row],[Order Date]],"MMMM")</f>
        <v>November</v>
      </c>
      <c r="Z2912" t="str">
        <f>"Q"&amp;ROUNDUP(MONTH(salestable[[#This Row],[Order Date]])/3,0)</f>
        <v>Q4</v>
      </c>
      <c r="AA2912" t="str">
        <f>TEXT(salestable[[#This Row],[Order Date]], "ddd")</f>
        <v>Thu</v>
      </c>
    </row>
    <row r="2913" spans="1:27"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s="3">
        <v>5</v>
      </c>
      <c r="T2913" s="4">
        <v>0</v>
      </c>
      <c r="U2913" s="3">
        <v>19.457999999999998</v>
      </c>
      <c r="V2913" s="2">
        <f>salestable[[#This Row],[Sales]] * (1 - salestable[[#This Row],[Discount]])</f>
        <v>41.4</v>
      </c>
      <c r="W2913" s="2">
        <f>salestable[[#This Row],[Sales]] * salestable[[#This Row],[Discount]]</f>
        <v>0</v>
      </c>
      <c r="X2913">
        <f>YEAR(salestable[[#This Row],[Order Date]])</f>
        <v>2014</v>
      </c>
      <c r="Y2913" t="str">
        <f>TEXT(salestable[[#This Row],[Order Date]],"MMMM")</f>
        <v>June</v>
      </c>
      <c r="Z2913" t="str">
        <f>"Q"&amp;ROUNDUP(MONTH(salestable[[#This Row],[Order Date]])/3,0)</f>
        <v>Q2</v>
      </c>
      <c r="AA2913" t="str">
        <f>TEXT(salestable[[#This Row],[Order Date]], "ddd")</f>
        <v>Mon</v>
      </c>
    </row>
    <row r="2914" spans="1:27"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s="3">
        <v>4</v>
      </c>
      <c r="T2914" s="4">
        <v>0</v>
      </c>
      <c r="U2914" s="3">
        <v>10.5</v>
      </c>
      <c r="V2914" s="2">
        <f>salestable[[#This Row],[Sales]] * (1 - salestable[[#This Row],[Discount]])</f>
        <v>35</v>
      </c>
      <c r="W2914" s="2">
        <f>salestable[[#This Row],[Sales]] * salestable[[#This Row],[Discount]]</f>
        <v>0</v>
      </c>
      <c r="X2914">
        <f>YEAR(salestable[[#This Row],[Order Date]])</f>
        <v>2014</v>
      </c>
      <c r="Y2914" t="str">
        <f>TEXT(salestable[[#This Row],[Order Date]],"MMMM")</f>
        <v>June</v>
      </c>
      <c r="Z2914" t="str">
        <f>"Q"&amp;ROUNDUP(MONTH(salestable[[#This Row],[Order Date]])/3,0)</f>
        <v>Q2</v>
      </c>
      <c r="AA2914" t="str">
        <f>TEXT(salestable[[#This Row],[Order Date]], "ddd")</f>
        <v>Mon</v>
      </c>
    </row>
    <row r="2915" spans="1:27"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s="3">
        <v>3</v>
      </c>
      <c r="T2915" s="4">
        <v>0.2</v>
      </c>
      <c r="U2915" s="3">
        <v>14.3376</v>
      </c>
      <c r="V2915" s="2">
        <f>salestable[[#This Row],[Sales]] * (1 - salestable[[#This Row],[Discount]])</f>
        <v>31.6416</v>
      </c>
      <c r="W2915" s="2">
        <f>salestable[[#This Row],[Sales]] * salestable[[#This Row],[Discount]]</f>
        <v>7.9104000000000001</v>
      </c>
      <c r="X2915">
        <f>YEAR(salestable[[#This Row],[Order Date]])</f>
        <v>2014</v>
      </c>
      <c r="Y2915" t="str">
        <f>TEXT(salestable[[#This Row],[Order Date]],"MMMM")</f>
        <v>June</v>
      </c>
      <c r="Z2915" t="str">
        <f>"Q"&amp;ROUNDUP(MONTH(salestable[[#This Row],[Order Date]])/3,0)</f>
        <v>Q2</v>
      </c>
      <c r="AA2915" t="str">
        <f>TEXT(salestable[[#This Row],[Order Date]], "ddd")</f>
        <v>Mon</v>
      </c>
    </row>
    <row r="2916" spans="1:27"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s="3">
        <v>3</v>
      </c>
      <c r="T2916" s="4">
        <v>0</v>
      </c>
      <c r="U2916" s="3">
        <v>35.287199999999999</v>
      </c>
      <c r="V2916" s="2">
        <f>salestable[[#This Row],[Sales]] * (1 - salestable[[#This Row],[Discount]])</f>
        <v>135.72</v>
      </c>
      <c r="W2916" s="2">
        <f>salestable[[#This Row],[Sales]] * salestable[[#This Row],[Discount]]</f>
        <v>0</v>
      </c>
      <c r="X2916">
        <f>YEAR(salestable[[#This Row],[Order Date]])</f>
        <v>2015</v>
      </c>
      <c r="Y2916" t="str">
        <f>TEXT(salestable[[#This Row],[Order Date]],"MMMM")</f>
        <v>October</v>
      </c>
      <c r="Z2916" t="str">
        <f>"Q"&amp;ROUNDUP(MONTH(salestable[[#This Row],[Order Date]])/3,0)</f>
        <v>Q4</v>
      </c>
      <c r="AA2916" t="str">
        <f>TEXT(salestable[[#This Row],[Order Date]], "ddd")</f>
        <v>Mon</v>
      </c>
    </row>
    <row r="2917" spans="1:27"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s="3">
        <v>2</v>
      </c>
      <c r="T2917" s="4">
        <v>0</v>
      </c>
      <c r="U2917" s="3">
        <v>5.6520000000000001</v>
      </c>
      <c r="V2917" s="2">
        <f>salestable[[#This Row],[Sales]] * (1 - salestable[[#This Row],[Discount]])</f>
        <v>12.56</v>
      </c>
      <c r="W2917" s="2">
        <f>salestable[[#This Row],[Sales]] * salestable[[#This Row],[Discount]]</f>
        <v>0</v>
      </c>
      <c r="X2917">
        <f>YEAR(salestable[[#This Row],[Order Date]])</f>
        <v>2015</v>
      </c>
      <c r="Y2917" t="str">
        <f>TEXT(salestable[[#This Row],[Order Date]],"MMMM")</f>
        <v>October</v>
      </c>
      <c r="Z2917" t="str">
        <f>"Q"&amp;ROUNDUP(MONTH(salestable[[#This Row],[Order Date]])/3,0)</f>
        <v>Q4</v>
      </c>
      <c r="AA2917" t="str">
        <f>TEXT(salestable[[#This Row],[Order Date]], "ddd")</f>
        <v>Mon</v>
      </c>
    </row>
    <row r="2918" spans="1:27"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s="3">
        <v>4</v>
      </c>
      <c r="T2918" s="4">
        <v>0</v>
      </c>
      <c r="U2918" s="3">
        <v>71.269199999999998</v>
      </c>
      <c r="V2918" s="2">
        <f>salestable[[#This Row],[Sales]] * (1 - salestable[[#This Row],[Discount]])</f>
        <v>263.95999999999998</v>
      </c>
      <c r="W2918" s="2">
        <f>salestable[[#This Row],[Sales]] * salestable[[#This Row],[Discount]]</f>
        <v>0</v>
      </c>
      <c r="X2918">
        <f>YEAR(salestable[[#This Row],[Order Date]])</f>
        <v>2015</v>
      </c>
      <c r="Y2918" t="str">
        <f>TEXT(salestable[[#This Row],[Order Date]],"MMMM")</f>
        <v>October</v>
      </c>
      <c r="Z2918" t="str">
        <f>"Q"&amp;ROUNDUP(MONTH(salestable[[#This Row],[Order Date]])/3,0)</f>
        <v>Q4</v>
      </c>
      <c r="AA2918" t="str">
        <f>TEXT(salestable[[#This Row],[Order Date]], "ddd")</f>
        <v>Mon</v>
      </c>
    </row>
    <row r="2919" spans="1:27"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s="3">
        <v>1</v>
      </c>
      <c r="T2919" s="4">
        <v>0.2</v>
      </c>
      <c r="U2919" s="3">
        <v>0.372</v>
      </c>
      <c r="V2919" s="2">
        <f>salestable[[#This Row],[Sales]] * (1 - salestable[[#This Row],[Discount]])</f>
        <v>4.7616000000000005</v>
      </c>
      <c r="W2919" s="2">
        <f>salestable[[#This Row],[Sales]] * salestable[[#This Row],[Discount]]</f>
        <v>1.1904000000000001</v>
      </c>
      <c r="X2919">
        <f>YEAR(salestable[[#This Row],[Order Date]])</f>
        <v>2017</v>
      </c>
      <c r="Y2919" t="str">
        <f>TEXT(salestable[[#This Row],[Order Date]],"MMMM")</f>
        <v>August</v>
      </c>
      <c r="Z2919" t="str">
        <f>"Q"&amp;ROUNDUP(MONTH(salestable[[#This Row],[Order Date]])/3,0)</f>
        <v>Q3</v>
      </c>
      <c r="AA2919" t="str">
        <f>TEXT(salestable[[#This Row],[Order Date]], "ddd")</f>
        <v>Sun</v>
      </c>
    </row>
    <row r="2920" spans="1:27"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s="3">
        <v>5</v>
      </c>
      <c r="T2920" s="4">
        <v>0.2</v>
      </c>
      <c r="U2920" s="3">
        <v>2.37</v>
      </c>
      <c r="V2920" s="2">
        <f>salestable[[#This Row],[Sales]] * (1 - salestable[[#This Row],[Discount]])</f>
        <v>12.64</v>
      </c>
      <c r="W2920" s="2">
        <f>salestable[[#This Row],[Sales]] * salestable[[#This Row],[Discount]]</f>
        <v>3.16</v>
      </c>
      <c r="X2920">
        <f>YEAR(salestable[[#This Row],[Order Date]])</f>
        <v>2016</v>
      </c>
      <c r="Y2920" t="str">
        <f>TEXT(salestable[[#This Row],[Order Date]],"MMMM")</f>
        <v>November</v>
      </c>
      <c r="Z2920" t="str">
        <f>"Q"&amp;ROUNDUP(MONTH(salestable[[#This Row],[Order Date]])/3,0)</f>
        <v>Q4</v>
      </c>
      <c r="AA2920" t="str">
        <f>TEXT(salestable[[#This Row],[Order Date]], "ddd")</f>
        <v>Wed</v>
      </c>
    </row>
    <row r="2921" spans="1:27"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s="3">
        <v>2</v>
      </c>
      <c r="T2921" s="4">
        <v>0.2</v>
      </c>
      <c r="U2921" s="3">
        <v>3.9512</v>
      </c>
      <c r="V2921" s="2">
        <f>salestable[[#This Row],[Sales]] * (1 - salestable[[#This Row],[Discount]])</f>
        <v>11.494400000000001</v>
      </c>
      <c r="W2921" s="2">
        <f>salestable[[#This Row],[Sales]] * salestable[[#This Row],[Discount]]</f>
        <v>2.8736000000000002</v>
      </c>
      <c r="X2921">
        <f>YEAR(salestable[[#This Row],[Order Date]])</f>
        <v>2016</v>
      </c>
      <c r="Y2921" t="str">
        <f>TEXT(salestable[[#This Row],[Order Date]],"MMMM")</f>
        <v>November</v>
      </c>
      <c r="Z2921" t="str">
        <f>"Q"&amp;ROUNDUP(MONTH(salestable[[#This Row],[Order Date]])/3,0)</f>
        <v>Q4</v>
      </c>
      <c r="AA2921" t="str">
        <f>TEXT(salestable[[#This Row],[Order Date]], "ddd")</f>
        <v>Wed</v>
      </c>
    </row>
    <row r="2922" spans="1:27"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s="3">
        <v>7</v>
      </c>
      <c r="T2922" s="4">
        <v>0.2</v>
      </c>
      <c r="U2922" s="3">
        <v>12.3284</v>
      </c>
      <c r="V2922" s="2">
        <f>salestable[[#This Row],[Sales]] * (1 - salestable[[#This Row],[Discount]])</f>
        <v>56.358399999999996</v>
      </c>
      <c r="W2922" s="2">
        <f>salestable[[#This Row],[Sales]] * salestable[[#This Row],[Discount]]</f>
        <v>14.089599999999999</v>
      </c>
      <c r="X2922">
        <f>YEAR(salestable[[#This Row],[Order Date]])</f>
        <v>2016</v>
      </c>
      <c r="Y2922" t="str">
        <f>TEXT(salestable[[#This Row],[Order Date]],"MMMM")</f>
        <v>November</v>
      </c>
      <c r="Z2922" t="str">
        <f>"Q"&amp;ROUNDUP(MONTH(salestable[[#This Row],[Order Date]])/3,0)</f>
        <v>Q4</v>
      </c>
      <c r="AA2922" t="str">
        <f>TEXT(salestable[[#This Row],[Order Date]], "ddd")</f>
        <v>Wed</v>
      </c>
    </row>
    <row r="2923" spans="1:27"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s="3">
        <v>2</v>
      </c>
      <c r="T2923" s="4">
        <v>0</v>
      </c>
      <c r="U2923" s="3">
        <v>6.4649999999999999</v>
      </c>
      <c r="V2923" s="2">
        <f>salestable[[#This Row],[Sales]] * (1 - salestable[[#This Row],[Discount]])</f>
        <v>129.30000000000001</v>
      </c>
      <c r="W2923" s="2">
        <f>salestable[[#This Row],[Sales]] * salestable[[#This Row],[Discount]]</f>
        <v>0</v>
      </c>
      <c r="X2923">
        <f>YEAR(salestable[[#This Row],[Order Date]])</f>
        <v>2017</v>
      </c>
      <c r="Y2923" t="str">
        <f>TEXT(salestable[[#This Row],[Order Date]],"MMMM")</f>
        <v>January</v>
      </c>
      <c r="Z2923" t="str">
        <f>"Q"&amp;ROUNDUP(MONTH(salestable[[#This Row],[Order Date]])/3,0)</f>
        <v>Q1</v>
      </c>
      <c r="AA2923" t="str">
        <f>TEXT(salestable[[#This Row],[Order Date]], "ddd")</f>
        <v>Mon</v>
      </c>
    </row>
    <row r="2924" spans="1:27"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s="3">
        <v>3</v>
      </c>
      <c r="T2924" s="4">
        <v>0.8</v>
      </c>
      <c r="U2924" s="3">
        <v>-5.8230000000000004</v>
      </c>
      <c r="V2924" s="2">
        <f>salestable[[#This Row],[Sales]] * (1 - salestable[[#This Row],[Discount]])</f>
        <v>0.77639999999999987</v>
      </c>
      <c r="W2924" s="2">
        <f>salestable[[#This Row],[Sales]] * salestable[[#This Row],[Discount]]</f>
        <v>3.1056000000000004</v>
      </c>
      <c r="X2924">
        <f>YEAR(salestable[[#This Row],[Order Date]])</f>
        <v>2015</v>
      </c>
      <c r="Y2924" t="str">
        <f>TEXT(salestable[[#This Row],[Order Date]],"MMMM")</f>
        <v>November</v>
      </c>
      <c r="Z2924" t="str">
        <f>"Q"&amp;ROUNDUP(MONTH(salestable[[#This Row],[Order Date]])/3,0)</f>
        <v>Q4</v>
      </c>
      <c r="AA2924" t="str">
        <f>TEXT(salestable[[#This Row],[Order Date]], "ddd")</f>
        <v>Mon</v>
      </c>
    </row>
    <row r="2925" spans="1:27"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s="3">
        <v>1</v>
      </c>
      <c r="T2925" s="4">
        <v>0</v>
      </c>
      <c r="U2925" s="3">
        <v>3.04</v>
      </c>
      <c r="V2925" s="2">
        <f>salestable[[#This Row],[Sales]] * (1 - salestable[[#This Row],[Discount]])</f>
        <v>6.08</v>
      </c>
      <c r="W2925" s="2">
        <f>salestable[[#This Row],[Sales]] * salestable[[#This Row],[Discount]]</f>
        <v>0</v>
      </c>
      <c r="X2925">
        <f>YEAR(salestable[[#This Row],[Order Date]])</f>
        <v>2014</v>
      </c>
      <c r="Y2925" t="str">
        <f>TEXT(salestable[[#This Row],[Order Date]],"MMMM")</f>
        <v>June</v>
      </c>
      <c r="Z2925" t="str">
        <f>"Q"&amp;ROUNDUP(MONTH(salestable[[#This Row],[Order Date]])/3,0)</f>
        <v>Q2</v>
      </c>
      <c r="AA2925" t="str">
        <f>TEXT(salestable[[#This Row],[Order Date]], "ddd")</f>
        <v>Sat</v>
      </c>
    </row>
    <row r="2926" spans="1:27"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s="3">
        <v>1</v>
      </c>
      <c r="T2926" s="4">
        <v>0</v>
      </c>
      <c r="U2926" s="3">
        <v>8.9550000000000001</v>
      </c>
      <c r="V2926" s="2">
        <f>salestable[[#This Row],[Sales]] * (1 - salestable[[#This Row],[Discount]])</f>
        <v>19.899999999999999</v>
      </c>
      <c r="W2926" s="2">
        <f>salestable[[#This Row],[Sales]] * salestable[[#This Row],[Discount]]</f>
        <v>0</v>
      </c>
      <c r="X2926">
        <f>YEAR(salestable[[#This Row],[Order Date]])</f>
        <v>2014</v>
      </c>
      <c r="Y2926" t="str">
        <f>TEXT(salestable[[#This Row],[Order Date]],"MMMM")</f>
        <v>September</v>
      </c>
      <c r="Z2926" t="str">
        <f>"Q"&amp;ROUNDUP(MONTH(salestable[[#This Row],[Order Date]])/3,0)</f>
        <v>Q3</v>
      </c>
      <c r="AA2926" t="str">
        <f>TEXT(salestable[[#This Row],[Order Date]], "ddd")</f>
        <v>Tue</v>
      </c>
    </row>
    <row r="2927" spans="1:27"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s="3">
        <v>1</v>
      </c>
      <c r="T2927" s="4">
        <v>0</v>
      </c>
      <c r="U2927" s="3">
        <v>4.9497</v>
      </c>
      <c r="V2927" s="2">
        <f>salestable[[#This Row],[Sales]] * (1 - salestable[[#This Row],[Discount]])</f>
        <v>70.709999999999994</v>
      </c>
      <c r="W2927" s="2">
        <f>salestable[[#This Row],[Sales]] * salestable[[#This Row],[Discount]]</f>
        <v>0</v>
      </c>
      <c r="X2927">
        <f>YEAR(salestable[[#This Row],[Order Date]])</f>
        <v>2014</v>
      </c>
      <c r="Y2927" t="str">
        <f>TEXT(salestable[[#This Row],[Order Date]],"MMMM")</f>
        <v>September</v>
      </c>
      <c r="Z2927" t="str">
        <f>"Q"&amp;ROUNDUP(MONTH(salestable[[#This Row],[Order Date]])/3,0)</f>
        <v>Q3</v>
      </c>
      <c r="AA2927" t="str">
        <f>TEXT(salestable[[#This Row],[Order Date]], "ddd")</f>
        <v>Tue</v>
      </c>
    </row>
    <row r="2928" spans="1:27"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s="3">
        <v>3</v>
      </c>
      <c r="T2928" s="4">
        <v>0</v>
      </c>
      <c r="U2928" s="3">
        <v>7.9127999999999998</v>
      </c>
      <c r="V2928" s="2">
        <f>salestable[[#This Row],[Sales]] * (1 - salestable[[#This Row],[Discount]])</f>
        <v>18.84</v>
      </c>
      <c r="W2928" s="2">
        <f>salestable[[#This Row],[Sales]] * salestable[[#This Row],[Discount]]</f>
        <v>0</v>
      </c>
      <c r="X2928">
        <f>YEAR(salestable[[#This Row],[Order Date]])</f>
        <v>2017</v>
      </c>
      <c r="Y2928" t="str">
        <f>TEXT(salestable[[#This Row],[Order Date]],"MMMM")</f>
        <v>July</v>
      </c>
      <c r="Z2928" t="str">
        <f>"Q"&amp;ROUNDUP(MONTH(salestable[[#This Row],[Order Date]])/3,0)</f>
        <v>Q3</v>
      </c>
      <c r="AA2928" t="str">
        <f>TEXT(salestable[[#This Row],[Order Date]], "ddd")</f>
        <v>Mon</v>
      </c>
    </row>
    <row r="2929" spans="1:27"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s="3">
        <v>3</v>
      </c>
      <c r="T2929" s="4">
        <v>0</v>
      </c>
      <c r="U2929" s="3">
        <v>2.5055999999999998</v>
      </c>
      <c r="V2929" s="2">
        <f>salestable[[#This Row],[Sales]] * (1 - salestable[[#This Row],[Discount]])</f>
        <v>8.64</v>
      </c>
      <c r="W2929" s="2">
        <f>salestable[[#This Row],[Sales]] * salestable[[#This Row],[Discount]]</f>
        <v>0</v>
      </c>
      <c r="X2929">
        <f>YEAR(salestable[[#This Row],[Order Date]])</f>
        <v>2017</v>
      </c>
      <c r="Y2929" t="str">
        <f>TEXT(salestable[[#This Row],[Order Date]],"MMMM")</f>
        <v>June</v>
      </c>
      <c r="Z2929" t="str">
        <f>"Q"&amp;ROUNDUP(MONTH(salestable[[#This Row],[Order Date]])/3,0)</f>
        <v>Q2</v>
      </c>
      <c r="AA2929" t="str">
        <f>TEXT(salestable[[#This Row],[Order Date]], "ddd")</f>
        <v>Sun</v>
      </c>
    </row>
    <row r="2930" spans="1:27"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s="3">
        <v>4</v>
      </c>
      <c r="T2930" s="4">
        <v>0.7</v>
      </c>
      <c r="U2930" s="3">
        <v>-1306.5504000000001</v>
      </c>
      <c r="V2930" s="2">
        <f>salestable[[#This Row],[Sales]] * (1 - salestable[[#This Row],[Discount]])</f>
        <v>489.95640000000009</v>
      </c>
      <c r="W2930" s="2">
        <f>salestable[[#This Row],[Sales]] * salestable[[#This Row],[Discount]]</f>
        <v>1143.2316000000001</v>
      </c>
      <c r="X2930">
        <f>YEAR(salestable[[#This Row],[Order Date]])</f>
        <v>2017</v>
      </c>
      <c r="Y2930" t="str">
        <f>TEXT(salestable[[#This Row],[Order Date]],"MMMM")</f>
        <v>October</v>
      </c>
      <c r="Z2930" t="str">
        <f>"Q"&amp;ROUNDUP(MONTH(salestable[[#This Row],[Order Date]])/3,0)</f>
        <v>Q4</v>
      </c>
      <c r="AA2930" t="str">
        <f>TEXT(salestable[[#This Row],[Order Date]], "ddd")</f>
        <v>Thu</v>
      </c>
    </row>
    <row r="2931" spans="1:27"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s="3">
        <v>4</v>
      </c>
      <c r="T2931" s="4">
        <v>0</v>
      </c>
      <c r="U2931" s="3">
        <v>8.2992000000000008</v>
      </c>
      <c r="V2931" s="2">
        <f>salestable[[#This Row],[Sales]] * (1 - salestable[[#This Row],[Discount]])</f>
        <v>19.760000000000002</v>
      </c>
      <c r="W2931" s="2">
        <f>salestable[[#This Row],[Sales]] * salestable[[#This Row],[Discount]]</f>
        <v>0</v>
      </c>
      <c r="X2931">
        <f>YEAR(salestable[[#This Row],[Order Date]])</f>
        <v>2017</v>
      </c>
      <c r="Y2931" t="str">
        <f>TEXT(salestable[[#This Row],[Order Date]],"MMMM")</f>
        <v>November</v>
      </c>
      <c r="Z2931" t="str">
        <f>"Q"&amp;ROUNDUP(MONTH(salestable[[#This Row],[Order Date]])/3,0)</f>
        <v>Q4</v>
      </c>
      <c r="AA2931" t="str">
        <f>TEXT(salestable[[#This Row],[Order Date]], "ddd")</f>
        <v>Sat</v>
      </c>
    </row>
    <row r="2932" spans="1:27"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s="3">
        <v>2</v>
      </c>
      <c r="T2932" s="4">
        <v>0.2</v>
      </c>
      <c r="U2932" s="3">
        <v>2.2302</v>
      </c>
      <c r="V2932" s="2">
        <f>salestable[[#This Row],[Sales]] * (1 - salestable[[#This Row],[Discount]])</f>
        <v>5.2864000000000004</v>
      </c>
      <c r="W2932" s="2">
        <f>salestable[[#This Row],[Sales]] * salestable[[#This Row],[Discount]]</f>
        <v>1.3216000000000001</v>
      </c>
      <c r="X2932">
        <f>YEAR(salestable[[#This Row],[Order Date]])</f>
        <v>2015</v>
      </c>
      <c r="Y2932" t="str">
        <f>TEXT(salestable[[#This Row],[Order Date]],"MMMM")</f>
        <v>August</v>
      </c>
      <c r="Z2932" t="str">
        <f>"Q"&amp;ROUNDUP(MONTH(salestable[[#This Row],[Order Date]])/3,0)</f>
        <v>Q3</v>
      </c>
      <c r="AA2932" t="str">
        <f>TEXT(salestable[[#This Row],[Order Date]], "ddd")</f>
        <v>Sat</v>
      </c>
    </row>
    <row r="2933" spans="1:27"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s="3">
        <v>2</v>
      </c>
      <c r="T2933" s="4">
        <v>0.2</v>
      </c>
      <c r="U2933" s="3">
        <v>2.73</v>
      </c>
      <c r="V2933" s="2">
        <f>salestable[[#This Row],[Sales]] * (1 - salestable[[#This Row],[Discount]])</f>
        <v>5.8240000000000007</v>
      </c>
      <c r="W2933" s="2">
        <f>salestable[[#This Row],[Sales]] * salestable[[#This Row],[Discount]]</f>
        <v>1.4560000000000002</v>
      </c>
      <c r="X2933">
        <f>YEAR(salestable[[#This Row],[Order Date]])</f>
        <v>2015</v>
      </c>
      <c r="Y2933" t="str">
        <f>TEXT(salestable[[#This Row],[Order Date]],"MMMM")</f>
        <v>August</v>
      </c>
      <c r="Z2933" t="str">
        <f>"Q"&amp;ROUNDUP(MONTH(salestable[[#This Row],[Order Date]])/3,0)</f>
        <v>Q3</v>
      </c>
      <c r="AA2933" t="str">
        <f>TEXT(salestable[[#This Row],[Order Date]], "ddd")</f>
        <v>Sat</v>
      </c>
    </row>
    <row r="2934" spans="1:27"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s="3">
        <v>1</v>
      </c>
      <c r="T2934" s="4">
        <v>0.2</v>
      </c>
      <c r="U2934" s="3">
        <v>10.8588</v>
      </c>
      <c r="V2934" s="2">
        <f>salestable[[#This Row],[Sales]] * (1 - salestable[[#This Row],[Discount]])</f>
        <v>115.8272</v>
      </c>
      <c r="W2934" s="2">
        <f>salestable[[#This Row],[Sales]] * salestable[[#This Row],[Discount]]</f>
        <v>28.956800000000001</v>
      </c>
      <c r="X2934">
        <f>YEAR(salestable[[#This Row],[Order Date]])</f>
        <v>2015</v>
      </c>
      <c r="Y2934" t="str">
        <f>TEXT(salestable[[#This Row],[Order Date]],"MMMM")</f>
        <v>August</v>
      </c>
      <c r="Z2934" t="str">
        <f>"Q"&amp;ROUNDUP(MONTH(salestable[[#This Row],[Order Date]])/3,0)</f>
        <v>Q3</v>
      </c>
      <c r="AA2934" t="str">
        <f>TEXT(salestable[[#This Row],[Order Date]], "ddd")</f>
        <v>Sat</v>
      </c>
    </row>
    <row r="2935" spans="1:27"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s="3">
        <v>1</v>
      </c>
      <c r="T2935" s="4">
        <v>0.2</v>
      </c>
      <c r="U2935" s="3">
        <v>13.7193</v>
      </c>
      <c r="V2935" s="2">
        <f>salestable[[#This Row],[Sales]] * (1 - salestable[[#This Row],[Discount]])</f>
        <v>125.43360000000001</v>
      </c>
      <c r="W2935" s="2">
        <f>salestable[[#This Row],[Sales]] * salestable[[#This Row],[Discount]]</f>
        <v>31.358400000000003</v>
      </c>
      <c r="X2935">
        <f>YEAR(salestable[[#This Row],[Order Date]])</f>
        <v>2016</v>
      </c>
      <c r="Y2935" t="str">
        <f>TEXT(salestable[[#This Row],[Order Date]],"MMMM")</f>
        <v>December</v>
      </c>
      <c r="Z2935" t="str">
        <f>"Q"&amp;ROUNDUP(MONTH(salestable[[#This Row],[Order Date]])/3,0)</f>
        <v>Q4</v>
      </c>
      <c r="AA2935" t="str">
        <f>TEXT(salestable[[#This Row],[Order Date]], "ddd")</f>
        <v>Tue</v>
      </c>
    </row>
    <row r="2936" spans="1:27"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s="3">
        <v>3</v>
      </c>
      <c r="T2936" s="4">
        <v>0.2</v>
      </c>
      <c r="U2936" s="3">
        <v>26.9985</v>
      </c>
      <c r="V2936" s="2">
        <f>salestable[[#This Row],[Sales]] * (1 - salestable[[#This Row],[Discount]])</f>
        <v>345.58080000000001</v>
      </c>
      <c r="W2936" s="2">
        <f>salestable[[#This Row],[Sales]] * salestable[[#This Row],[Discount]]</f>
        <v>86.395200000000003</v>
      </c>
      <c r="X2936">
        <f>YEAR(salestable[[#This Row],[Order Date]])</f>
        <v>2016</v>
      </c>
      <c r="Y2936" t="str">
        <f>TEXT(salestable[[#This Row],[Order Date]],"MMMM")</f>
        <v>December</v>
      </c>
      <c r="Z2936" t="str">
        <f>"Q"&amp;ROUNDUP(MONTH(salestable[[#This Row],[Order Date]])/3,0)</f>
        <v>Q4</v>
      </c>
      <c r="AA2936" t="str">
        <f>TEXT(salestable[[#This Row],[Order Date]], "ddd")</f>
        <v>Tue</v>
      </c>
    </row>
    <row r="2937" spans="1:27"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s="3">
        <v>1</v>
      </c>
      <c r="T2937" s="4">
        <v>0</v>
      </c>
      <c r="U2937" s="3">
        <v>16.150500000000001</v>
      </c>
      <c r="V2937" s="2">
        <f>salestable[[#This Row],[Sales]] * (1 - salestable[[#This Row],[Discount]])</f>
        <v>35.89</v>
      </c>
      <c r="W2937" s="2">
        <f>salestable[[#This Row],[Sales]] * salestable[[#This Row],[Discount]]</f>
        <v>0</v>
      </c>
      <c r="X2937">
        <f>YEAR(salestable[[#This Row],[Order Date]])</f>
        <v>2016</v>
      </c>
      <c r="Y2937" t="str">
        <f>TEXT(salestable[[#This Row],[Order Date]],"MMMM")</f>
        <v>December</v>
      </c>
      <c r="Z2937" t="str">
        <f>"Q"&amp;ROUNDUP(MONTH(salestable[[#This Row],[Order Date]])/3,0)</f>
        <v>Q4</v>
      </c>
      <c r="AA2937" t="str">
        <f>TEXT(salestable[[#This Row],[Order Date]], "ddd")</f>
        <v>Tue</v>
      </c>
    </row>
    <row r="2938" spans="1:27"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s="3">
        <v>7</v>
      </c>
      <c r="T2938" s="4">
        <v>0.2</v>
      </c>
      <c r="U2938" s="3">
        <v>15.342599999999999</v>
      </c>
      <c r="V2938" s="2">
        <f>salestable[[#This Row],[Sales]] * (1 - salestable[[#This Row],[Discount]])</f>
        <v>37.766399999999997</v>
      </c>
      <c r="W2938" s="2">
        <f>salestable[[#This Row],[Sales]] * salestable[[#This Row],[Discount]]</f>
        <v>9.4415999999999993</v>
      </c>
      <c r="X2938">
        <f>YEAR(salestable[[#This Row],[Order Date]])</f>
        <v>2016</v>
      </c>
      <c r="Y2938" t="str">
        <f>TEXT(salestable[[#This Row],[Order Date]],"MMMM")</f>
        <v>December</v>
      </c>
      <c r="Z2938" t="str">
        <f>"Q"&amp;ROUNDUP(MONTH(salestable[[#This Row],[Order Date]])/3,0)</f>
        <v>Q4</v>
      </c>
      <c r="AA2938" t="str">
        <f>TEXT(salestable[[#This Row],[Order Date]], "ddd")</f>
        <v>Tue</v>
      </c>
    </row>
    <row r="2939" spans="1:27"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s="3">
        <v>7</v>
      </c>
      <c r="T2939" s="4">
        <v>0</v>
      </c>
      <c r="U2939" s="3">
        <v>116.5976</v>
      </c>
      <c r="V2939" s="2">
        <f>salestable[[#This Row],[Sales]] * (1 - salestable[[#This Row],[Discount]])</f>
        <v>248.08</v>
      </c>
      <c r="W2939" s="2">
        <f>salestable[[#This Row],[Sales]] * salestable[[#This Row],[Discount]]</f>
        <v>0</v>
      </c>
      <c r="X2939">
        <f>YEAR(salestable[[#This Row],[Order Date]])</f>
        <v>2016</v>
      </c>
      <c r="Y2939" t="str">
        <f>TEXT(salestable[[#This Row],[Order Date]],"MMMM")</f>
        <v>December</v>
      </c>
      <c r="Z2939" t="str">
        <f>"Q"&amp;ROUNDUP(MONTH(salestable[[#This Row],[Order Date]])/3,0)</f>
        <v>Q4</v>
      </c>
      <c r="AA2939" t="str">
        <f>TEXT(salestable[[#This Row],[Order Date]], "ddd")</f>
        <v>Tue</v>
      </c>
    </row>
    <row r="2940" spans="1:27"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s="3">
        <v>5</v>
      </c>
      <c r="T2940" s="4">
        <v>0</v>
      </c>
      <c r="U2940" s="3">
        <v>89.159000000000006</v>
      </c>
      <c r="V2940" s="2">
        <f>salestable[[#This Row],[Sales]] * (1 - salestable[[#This Row],[Discount]])</f>
        <v>189.7</v>
      </c>
      <c r="W2940" s="2">
        <f>salestable[[#This Row],[Sales]] * salestable[[#This Row],[Discount]]</f>
        <v>0</v>
      </c>
      <c r="X2940">
        <f>YEAR(salestable[[#This Row],[Order Date]])</f>
        <v>2016</v>
      </c>
      <c r="Y2940" t="str">
        <f>TEXT(salestable[[#This Row],[Order Date]],"MMMM")</f>
        <v>December</v>
      </c>
      <c r="Z2940" t="str">
        <f>"Q"&amp;ROUNDUP(MONTH(salestable[[#This Row],[Order Date]])/3,0)</f>
        <v>Q4</v>
      </c>
      <c r="AA2940" t="str">
        <f>TEXT(salestable[[#This Row],[Order Date]], "ddd")</f>
        <v>Tue</v>
      </c>
    </row>
    <row r="2941" spans="1:27"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s="3">
        <v>3</v>
      </c>
      <c r="T2941" s="4">
        <v>0.2</v>
      </c>
      <c r="U2941" s="3">
        <v>19.4376</v>
      </c>
      <c r="V2941" s="2">
        <f>salestable[[#This Row],[Sales]] * (1 - salestable[[#This Row],[Discount]])</f>
        <v>47.846400000000003</v>
      </c>
      <c r="W2941" s="2">
        <f>salestable[[#This Row],[Sales]] * salestable[[#This Row],[Discount]]</f>
        <v>11.961600000000001</v>
      </c>
      <c r="X2941">
        <f>YEAR(salestable[[#This Row],[Order Date]])</f>
        <v>2016</v>
      </c>
      <c r="Y2941" t="str">
        <f>TEXT(salestable[[#This Row],[Order Date]],"MMMM")</f>
        <v>December</v>
      </c>
      <c r="Z2941" t="str">
        <f>"Q"&amp;ROUNDUP(MONTH(salestable[[#This Row],[Order Date]])/3,0)</f>
        <v>Q4</v>
      </c>
      <c r="AA2941" t="str">
        <f>TEXT(salestable[[#This Row],[Order Date]], "ddd")</f>
        <v>Tue</v>
      </c>
    </row>
    <row r="2942" spans="1:27"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s="3">
        <v>1</v>
      </c>
      <c r="T2942" s="4">
        <v>0</v>
      </c>
      <c r="U2942" s="3">
        <v>14.558400000000001</v>
      </c>
      <c r="V2942" s="2">
        <f>salestable[[#This Row],[Sales]] * (1 - salestable[[#This Row],[Discount]])</f>
        <v>90.99</v>
      </c>
      <c r="W2942" s="2">
        <f>salestable[[#This Row],[Sales]] * salestable[[#This Row],[Discount]]</f>
        <v>0</v>
      </c>
      <c r="X2942">
        <f>YEAR(salestable[[#This Row],[Order Date]])</f>
        <v>2017</v>
      </c>
      <c r="Y2942" t="str">
        <f>TEXT(salestable[[#This Row],[Order Date]],"MMMM")</f>
        <v>March</v>
      </c>
      <c r="Z2942" t="str">
        <f>"Q"&amp;ROUNDUP(MONTH(salestable[[#This Row],[Order Date]])/3,0)</f>
        <v>Q1</v>
      </c>
      <c r="AA2942" t="str">
        <f>TEXT(salestable[[#This Row],[Order Date]], "ddd")</f>
        <v>Sat</v>
      </c>
    </row>
    <row r="2943" spans="1:27"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s="3">
        <v>7</v>
      </c>
      <c r="T2943" s="4">
        <v>0</v>
      </c>
      <c r="U2943" s="3">
        <v>427.43680000000001</v>
      </c>
      <c r="V2943" s="2">
        <f>salestable[[#This Row],[Sales]] * (1 - salestable[[#This Row],[Discount]])</f>
        <v>1526.56</v>
      </c>
      <c r="W2943" s="2">
        <f>salestable[[#This Row],[Sales]] * salestable[[#This Row],[Discount]]</f>
        <v>0</v>
      </c>
      <c r="X2943">
        <f>YEAR(salestable[[#This Row],[Order Date]])</f>
        <v>2017</v>
      </c>
      <c r="Y2943" t="str">
        <f>TEXT(salestable[[#This Row],[Order Date]],"MMMM")</f>
        <v>March</v>
      </c>
      <c r="Z2943" t="str">
        <f>"Q"&amp;ROUNDUP(MONTH(salestable[[#This Row],[Order Date]])/3,0)</f>
        <v>Q1</v>
      </c>
      <c r="AA2943" t="str">
        <f>TEXT(salestable[[#This Row],[Order Date]], "ddd")</f>
        <v>Sat</v>
      </c>
    </row>
    <row r="2944" spans="1:27"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s="3">
        <v>3</v>
      </c>
      <c r="T2944" s="4">
        <v>0</v>
      </c>
      <c r="U2944" s="3">
        <v>40.5867</v>
      </c>
      <c r="V2944" s="2">
        <f>salestable[[#This Row],[Sales]] * (1 - salestable[[#This Row],[Discount]])</f>
        <v>368.97</v>
      </c>
      <c r="W2944" s="2">
        <f>salestable[[#This Row],[Sales]] * salestable[[#This Row],[Discount]]</f>
        <v>0</v>
      </c>
      <c r="X2944">
        <f>YEAR(salestable[[#This Row],[Order Date]])</f>
        <v>2017</v>
      </c>
      <c r="Y2944" t="str">
        <f>TEXT(salestable[[#This Row],[Order Date]],"MMMM")</f>
        <v>March</v>
      </c>
      <c r="Z2944" t="str">
        <f>"Q"&amp;ROUNDUP(MONTH(salestable[[#This Row],[Order Date]])/3,0)</f>
        <v>Q1</v>
      </c>
      <c r="AA2944" t="str">
        <f>TEXT(salestable[[#This Row],[Order Date]], "ddd")</f>
        <v>Sat</v>
      </c>
    </row>
    <row r="2945" spans="1:27"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s="3">
        <v>9</v>
      </c>
      <c r="T2945" s="4">
        <v>0</v>
      </c>
      <c r="U2945" s="3">
        <v>76.252499999999998</v>
      </c>
      <c r="V2945" s="2">
        <f>salestable[[#This Row],[Sales]] * (1 - salestable[[#This Row],[Discount]])</f>
        <v>305.01</v>
      </c>
      <c r="W2945" s="2">
        <f>salestable[[#This Row],[Sales]] * salestable[[#This Row],[Discount]]</f>
        <v>0</v>
      </c>
      <c r="X2945">
        <f>YEAR(salestable[[#This Row],[Order Date]])</f>
        <v>2017</v>
      </c>
      <c r="Y2945" t="str">
        <f>TEXT(salestable[[#This Row],[Order Date]],"MMMM")</f>
        <v>November</v>
      </c>
      <c r="Z2945" t="str">
        <f>"Q"&amp;ROUNDUP(MONTH(salestable[[#This Row],[Order Date]])/3,0)</f>
        <v>Q4</v>
      </c>
      <c r="AA2945" t="str">
        <f>TEXT(salestable[[#This Row],[Order Date]], "ddd")</f>
        <v>Sun</v>
      </c>
    </row>
    <row r="2946" spans="1:27"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s="3">
        <v>1</v>
      </c>
      <c r="T2946" s="4">
        <v>0</v>
      </c>
      <c r="U2946" s="3">
        <v>7.1059999999999999</v>
      </c>
      <c r="V2946" s="2">
        <f>salestable[[#This Row],[Sales]] * (1 - salestable[[#This Row],[Discount]])</f>
        <v>18.7</v>
      </c>
      <c r="W2946" s="2">
        <f>salestable[[#This Row],[Sales]] * salestable[[#This Row],[Discount]]</f>
        <v>0</v>
      </c>
      <c r="X2946">
        <f>YEAR(salestable[[#This Row],[Order Date]])</f>
        <v>2017</v>
      </c>
      <c r="Y2946" t="str">
        <f>TEXT(salestable[[#This Row],[Order Date]],"MMMM")</f>
        <v>November</v>
      </c>
      <c r="Z2946" t="str">
        <f>"Q"&amp;ROUNDUP(MONTH(salestable[[#This Row],[Order Date]])/3,0)</f>
        <v>Q4</v>
      </c>
      <c r="AA2946" t="str">
        <f>TEXT(salestable[[#This Row],[Order Date]], "ddd")</f>
        <v>Sun</v>
      </c>
    </row>
    <row r="2947" spans="1:27"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s="3">
        <v>7</v>
      </c>
      <c r="T2947" s="4">
        <v>0</v>
      </c>
      <c r="U2947" s="3">
        <v>16.464700000000001</v>
      </c>
      <c r="V2947" s="2">
        <f>salestable[[#This Row],[Sales]] * (1 - salestable[[#This Row],[Discount]])</f>
        <v>38.29</v>
      </c>
      <c r="W2947" s="2">
        <f>salestable[[#This Row],[Sales]] * salestable[[#This Row],[Discount]]</f>
        <v>0</v>
      </c>
      <c r="X2947">
        <f>YEAR(salestable[[#This Row],[Order Date]])</f>
        <v>2016</v>
      </c>
      <c r="Y2947" t="str">
        <f>TEXT(salestable[[#This Row],[Order Date]],"MMMM")</f>
        <v>November</v>
      </c>
      <c r="Z2947" t="str">
        <f>"Q"&amp;ROUNDUP(MONTH(salestable[[#This Row],[Order Date]])/3,0)</f>
        <v>Q4</v>
      </c>
      <c r="AA2947" t="str">
        <f>TEXT(salestable[[#This Row],[Order Date]], "ddd")</f>
        <v>Fri</v>
      </c>
    </row>
    <row r="2948" spans="1:27"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s="3">
        <v>3</v>
      </c>
      <c r="T2948" s="4">
        <v>0</v>
      </c>
      <c r="U2948" s="3">
        <v>11.025</v>
      </c>
      <c r="V2948" s="2">
        <f>salestable[[#This Row],[Sales]] * (1 - salestable[[#This Row],[Discount]])</f>
        <v>26.25</v>
      </c>
      <c r="W2948" s="2">
        <f>salestable[[#This Row],[Sales]] * salestable[[#This Row],[Discount]]</f>
        <v>0</v>
      </c>
      <c r="X2948">
        <f>YEAR(salestable[[#This Row],[Order Date]])</f>
        <v>2017</v>
      </c>
      <c r="Y2948" t="str">
        <f>TEXT(salestable[[#This Row],[Order Date]],"MMMM")</f>
        <v>December</v>
      </c>
      <c r="Z2948" t="str">
        <f>"Q"&amp;ROUNDUP(MONTH(salestable[[#This Row],[Order Date]])/3,0)</f>
        <v>Q4</v>
      </c>
      <c r="AA2948" t="str">
        <f>TEXT(salestable[[#This Row],[Order Date]], "ddd")</f>
        <v>Thu</v>
      </c>
    </row>
    <row r="2949" spans="1:27"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s="3">
        <v>14</v>
      </c>
      <c r="T2949" s="4">
        <v>0.2</v>
      </c>
      <c r="U2949" s="3">
        <v>22.736000000000001</v>
      </c>
      <c r="V2949" s="2">
        <f>salestable[[#This Row],[Sales]] * (1 - salestable[[#This Row],[Discount]])</f>
        <v>51.967999999999996</v>
      </c>
      <c r="W2949" s="2">
        <f>salestable[[#This Row],[Sales]] * salestable[[#This Row],[Discount]]</f>
        <v>12.991999999999999</v>
      </c>
      <c r="X2949">
        <f>YEAR(salestable[[#This Row],[Order Date]])</f>
        <v>2017</v>
      </c>
      <c r="Y2949" t="str">
        <f>TEXT(salestable[[#This Row],[Order Date]],"MMMM")</f>
        <v>December</v>
      </c>
      <c r="Z2949" t="str">
        <f>"Q"&amp;ROUNDUP(MONTH(salestable[[#This Row],[Order Date]])/3,0)</f>
        <v>Q4</v>
      </c>
      <c r="AA2949" t="str">
        <f>TEXT(salestable[[#This Row],[Order Date]], "ddd")</f>
        <v>Thu</v>
      </c>
    </row>
    <row r="2950" spans="1:27"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s="3">
        <v>5</v>
      </c>
      <c r="T2950" s="4">
        <v>0</v>
      </c>
      <c r="U2950" s="3">
        <v>20.539000000000001</v>
      </c>
      <c r="V2950" s="2">
        <f>salestable[[#This Row],[Sales]] * (1 - salestable[[#This Row],[Discount]])</f>
        <v>43.7</v>
      </c>
      <c r="W2950" s="2">
        <f>salestable[[#This Row],[Sales]] * salestable[[#This Row],[Discount]]</f>
        <v>0</v>
      </c>
      <c r="X2950">
        <f>YEAR(salestable[[#This Row],[Order Date]])</f>
        <v>2017</v>
      </c>
      <c r="Y2950" t="str">
        <f>TEXT(salestable[[#This Row],[Order Date]],"MMMM")</f>
        <v>December</v>
      </c>
      <c r="Z2950" t="str">
        <f>"Q"&amp;ROUNDUP(MONTH(salestable[[#This Row],[Order Date]])/3,0)</f>
        <v>Q4</v>
      </c>
      <c r="AA2950" t="str">
        <f>TEXT(salestable[[#This Row],[Order Date]], "ddd")</f>
        <v>Thu</v>
      </c>
    </row>
    <row r="2951" spans="1:27"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s="3">
        <v>4</v>
      </c>
      <c r="T2951" s="4">
        <v>0.2</v>
      </c>
      <c r="U2951" s="3">
        <v>13</v>
      </c>
      <c r="V2951" s="2">
        <f>salestable[[#This Row],[Sales]] * (1 - salestable[[#This Row],[Discount]])</f>
        <v>33.28</v>
      </c>
      <c r="W2951" s="2">
        <f>salestable[[#This Row],[Sales]] * salestable[[#This Row],[Discount]]</f>
        <v>8.32</v>
      </c>
      <c r="X2951">
        <f>YEAR(salestable[[#This Row],[Order Date]])</f>
        <v>2017</v>
      </c>
      <c r="Y2951" t="str">
        <f>TEXT(salestable[[#This Row],[Order Date]],"MMMM")</f>
        <v>November</v>
      </c>
      <c r="Z2951" t="str">
        <f>"Q"&amp;ROUNDUP(MONTH(salestable[[#This Row],[Order Date]])/3,0)</f>
        <v>Q4</v>
      </c>
      <c r="AA2951" t="str">
        <f>TEXT(salestable[[#This Row],[Order Date]], "ddd")</f>
        <v>Sun</v>
      </c>
    </row>
    <row r="2952" spans="1:27"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s="3">
        <v>5</v>
      </c>
      <c r="T2952" s="4">
        <v>0.2</v>
      </c>
      <c r="U2952" s="3">
        <v>8.3810000000000002</v>
      </c>
      <c r="V2952" s="2">
        <f>salestable[[#This Row],[Sales]] * (1 - salestable[[#This Row],[Discount]])</f>
        <v>18.496000000000002</v>
      </c>
      <c r="W2952" s="2">
        <f>salestable[[#This Row],[Sales]] * salestable[[#This Row],[Discount]]</f>
        <v>4.6240000000000006</v>
      </c>
      <c r="X2952">
        <f>YEAR(salestable[[#This Row],[Order Date]])</f>
        <v>2017</v>
      </c>
      <c r="Y2952" t="str">
        <f>TEXT(salestable[[#This Row],[Order Date]],"MMMM")</f>
        <v>November</v>
      </c>
      <c r="Z2952" t="str">
        <f>"Q"&amp;ROUNDUP(MONTH(salestable[[#This Row],[Order Date]])/3,0)</f>
        <v>Q4</v>
      </c>
      <c r="AA2952" t="str">
        <f>TEXT(salestable[[#This Row],[Order Date]], "ddd")</f>
        <v>Sun</v>
      </c>
    </row>
    <row r="2953" spans="1:27"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s="3">
        <v>2</v>
      </c>
      <c r="T2953" s="4">
        <v>0.2</v>
      </c>
      <c r="U2953" s="3">
        <v>9.9651999999999994</v>
      </c>
      <c r="V2953" s="2">
        <f>salestable[[#This Row],[Sales]] * (1 - salestable[[#This Row],[Discount]])</f>
        <v>91.110400000000013</v>
      </c>
      <c r="W2953" s="2">
        <f>salestable[[#This Row],[Sales]] * salestable[[#This Row],[Discount]]</f>
        <v>22.777600000000003</v>
      </c>
      <c r="X2953">
        <f>YEAR(salestable[[#This Row],[Order Date]])</f>
        <v>2017</v>
      </c>
      <c r="Y2953" t="str">
        <f>TEXT(salestable[[#This Row],[Order Date]],"MMMM")</f>
        <v>November</v>
      </c>
      <c r="Z2953" t="str">
        <f>"Q"&amp;ROUNDUP(MONTH(salestable[[#This Row],[Order Date]])/3,0)</f>
        <v>Q4</v>
      </c>
      <c r="AA2953" t="str">
        <f>TEXT(salestable[[#This Row],[Order Date]], "ddd")</f>
        <v>Sun</v>
      </c>
    </row>
    <row r="2954" spans="1:27"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s="3">
        <v>2</v>
      </c>
      <c r="T2954" s="4">
        <v>0.2</v>
      </c>
      <c r="U2954" s="3">
        <v>-5.6783999999999999</v>
      </c>
      <c r="V2954" s="2">
        <f>salestable[[#This Row],[Sales]] * (1 - salestable[[#This Row],[Discount]])</f>
        <v>90.854399999999998</v>
      </c>
      <c r="W2954" s="2">
        <f>salestable[[#This Row],[Sales]] * salestable[[#This Row],[Discount]]</f>
        <v>22.7136</v>
      </c>
      <c r="X2954">
        <f>YEAR(salestable[[#This Row],[Order Date]])</f>
        <v>2017</v>
      </c>
      <c r="Y2954" t="str">
        <f>TEXT(salestable[[#This Row],[Order Date]],"MMMM")</f>
        <v>November</v>
      </c>
      <c r="Z2954" t="str">
        <f>"Q"&amp;ROUNDUP(MONTH(salestable[[#This Row],[Order Date]])/3,0)</f>
        <v>Q4</v>
      </c>
      <c r="AA2954" t="str">
        <f>TEXT(salestable[[#This Row],[Order Date]], "ddd")</f>
        <v>Sun</v>
      </c>
    </row>
    <row r="2955" spans="1:27"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s="3">
        <v>2</v>
      </c>
      <c r="T2955" s="4">
        <v>0.2</v>
      </c>
      <c r="U2955" s="3">
        <v>0.69299999999999995</v>
      </c>
      <c r="V2955" s="2">
        <f>salestable[[#This Row],[Sales]] * (1 - salestable[[#This Row],[Discount]])</f>
        <v>6.3360000000000003</v>
      </c>
      <c r="W2955" s="2">
        <f>salestable[[#This Row],[Sales]] * salestable[[#This Row],[Discount]]</f>
        <v>1.5840000000000001</v>
      </c>
      <c r="X2955">
        <f>YEAR(salestable[[#This Row],[Order Date]])</f>
        <v>2017</v>
      </c>
      <c r="Y2955" t="str">
        <f>TEXT(salestable[[#This Row],[Order Date]],"MMMM")</f>
        <v>November</v>
      </c>
      <c r="Z2955" t="str">
        <f>"Q"&amp;ROUNDUP(MONTH(salestable[[#This Row],[Order Date]])/3,0)</f>
        <v>Q4</v>
      </c>
      <c r="AA2955" t="str">
        <f>TEXT(salestable[[#This Row],[Order Date]], "ddd")</f>
        <v>Sun</v>
      </c>
    </row>
    <row r="2956" spans="1:27"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s="3">
        <v>2</v>
      </c>
      <c r="T2956" s="4">
        <v>0.2</v>
      </c>
      <c r="U2956" s="3">
        <v>50.398800000000001</v>
      </c>
      <c r="V2956" s="2">
        <f>salestable[[#This Row],[Sales]] * (1 - salestable[[#This Row],[Discount]])</f>
        <v>537.58720000000005</v>
      </c>
      <c r="W2956" s="2">
        <f>salestable[[#This Row],[Sales]] * salestable[[#This Row],[Discount]]</f>
        <v>134.39680000000001</v>
      </c>
      <c r="X2956">
        <f>YEAR(salestable[[#This Row],[Order Date]])</f>
        <v>2017</v>
      </c>
      <c r="Y2956" t="str">
        <f>TEXT(salestable[[#This Row],[Order Date]],"MMMM")</f>
        <v>November</v>
      </c>
      <c r="Z2956" t="str">
        <f>"Q"&amp;ROUNDUP(MONTH(salestable[[#This Row],[Order Date]])/3,0)</f>
        <v>Q4</v>
      </c>
      <c r="AA2956" t="str">
        <f>TEXT(salestable[[#This Row],[Order Date]], "ddd")</f>
        <v>Sun</v>
      </c>
    </row>
    <row r="2957" spans="1:27"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s="3">
        <v>1</v>
      </c>
      <c r="T2957" s="4">
        <v>0</v>
      </c>
      <c r="U2957" s="3">
        <v>11.597099999999999</v>
      </c>
      <c r="V2957" s="2">
        <f>salestable[[#This Row],[Sales]] * (1 - salestable[[#This Row],[Discount]])</f>
        <v>39.99</v>
      </c>
      <c r="W2957" s="2">
        <f>salestable[[#This Row],[Sales]] * salestable[[#This Row],[Discount]]</f>
        <v>0</v>
      </c>
      <c r="X2957">
        <f>YEAR(salestable[[#This Row],[Order Date]])</f>
        <v>2016</v>
      </c>
      <c r="Y2957" t="str">
        <f>TEXT(salestable[[#This Row],[Order Date]],"MMMM")</f>
        <v>August</v>
      </c>
      <c r="Z2957" t="str">
        <f>"Q"&amp;ROUNDUP(MONTH(salestable[[#This Row],[Order Date]])/3,0)</f>
        <v>Q3</v>
      </c>
      <c r="AA2957" t="str">
        <f>TEXT(salestable[[#This Row],[Order Date]], "ddd")</f>
        <v>Thu</v>
      </c>
    </row>
    <row r="2958" spans="1:27"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s="3">
        <v>3</v>
      </c>
      <c r="T2958" s="4">
        <v>0.1</v>
      </c>
      <c r="U2958" s="3">
        <v>31.940999999999999</v>
      </c>
      <c r="V2958" s="2">
        <f>salestable[[#This Row],[Sales]] * (1 - salestable[[#This Row],[Discount]])</f>
        <v>172.48139999999998</v>
      </c>
      <c r="W2958" s="2">
        <f>salestable[[#This Row],[Sales]] * salestable[[#This Row],[Discount]]</f>
        <v>19.1646</v>
      </c>
      <c r="X2958">
        <f>YEAR(salestable[[#This Row],[Order Date]])</f>
        <v>2017</v>
      </c>
      <c r="Y2958" t="str">
        <f>TEXT(salestable[[#This Row],[Order Date]],"MMMM")</f>
        <v>June</v>
      </c>
      <c r="Z2958" t="str">
        <f>"Q"&amp;ROUNDUP(MONTH(salestable[[#This Row],[Order Date]])/3,0)</f>
        <v>Q2</v>
      </c>
      <c r="AA2958" t="str">
        <f>TEXT(salestable[[#This Row],[Order Date]], "ddd")</f>
        <v>Tue</v>
      </c>
    </row>
    <row r="2959" spans="1:27"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s="3">
        <v>1</v>
      </c>
      <c r="T2959" s="4">
        <v>0.7</v>
      </c>
      <c r="U2959" s="3">
        <v>-1.9275</v>
      </c>
      <c r="V2959" s="2">
        <f>salestable[[#This Row],[Sales]] * (1 - salestable[[#This Row],[Discount]])</f>
        <v>0.69390000000000018</v>
      </c>
      <c r="W2959" s="2">
        <f>salestable[[#This Row],[Sales]] * salestable[[#This Row],[Discount]]</f>
        <v>1.6191</v>
      </c>
      <c r="X2959">
        <f>YEAR(salestable[[#This Row],[Order Date]])</f>
        <v>2017</v>
      </c>
      <c r="Y2959" t="str">
        <f>TEXT(salestable[[#This Row],[Order Date]],"MMMM")</f>
        <v>May</v>
      </c>
      <c r="Z2959" t="str">
        <f>"Q"&amp;ROUNDUP(MONTH(salestable[[#This Row],[Order Date]])/3,0)</f>
        <v>Q2</v>
      </c>
      <c r="AA2959" t="str">
        <f>TEXT(salestable[[#This Row],[Order Date]], "ddd")</f>
        <v>Thu</v>
      </c>
    </row>
    <row r="2960" spans="1:27"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s="3">
        <v>4</v>
      </c>
      <c r="T2960" s="4">
        <v>0.2</v>
      </c>
      <c r="U2960" s="3">
        <v>7.2267999999999999</v>
      </c>
      <c r="V2960" s="2">
        <f>salestable[[#This Row],[Sales]] * (1 - salestable[[#This Row],[Discount]])</f>
        <v>15.9488</v>
      </c>
      <c r="W2960" s="2">
        <f>salestable[[#This Row],[Sales]] * salestable[[#This Row],[Discount]]</f>
        <v>3.9872000000000001</v>
      </c>
      <c r="X2960">
        <f>YEAR(salestable[[#This Row],[Order Date]])</f>
        <v>2015</v>
      </c>
      <c r="Y2960" t="str">
        <f>TEXT(salestable[[#This Row],[Order Date]],"MMMM")</f>
        <v>December</v>
      </c>
      <c r="Z2960" t="str">
        <f>"Q"&amp;ROUNDUP(MONTH(salestable[[#This Row],[Order Date]])/3,0)</f>
        <v>Q4</v>
      </c>
      <c r="AA2960" t="str">
        <f>TEXT(salestable[[#This Row],[Order Date]], "ddd")</f>
        <v>Thu</v>
      </c>
    </row>
    <row r="2961" spans="1:27"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s="3">
        <v>4</v>
      </c>
      <c r="T2961" s="4">
        <v>0</v>
      </c>
      <c r="U2961" s="3">
        <v>21.5824</v>
      </c>
      <c r="V2961" s="2">
        <f>salestable[[#This Row],[Sales]] * (1 - salestable[[#This Row],[Discount]])</f>
        <v>45.92</v>
      </c>
      <c r="W2961" s="2">
        <f>salestable[[#This Row],[Sales]] * salestable[[#This Row],[Discount]]</f>
        <v>0</v>
      </c>
      <c r="X2961">
        <f>YEAR(salestable[[#This Row],[Order Date]])</f>
        <v>2015</v>
      </c>
      <c r="Y2961" t="str">
        <f>TEXT(salestable[[#This Row],[Order Date]],"MMMM")</f>
        <v>December</v>
      </c>
      <c r="Z2961" t="str">
        <f>"Q"&amp;ROUNDUP(MONTH(salestable[[#This Row],[Order Date]])/3,0)</f>
        <v>Q4</v>
      </c>
      <c r="AA2961" t="str">
        <f>TEXT(salestable[[#This Row],[Order Date]], "ddd")</f>
        <v>Thu</v>
      </c>
    </row>
    <row r="2962" spans="1:27"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s="3">
        <v>3</v>
      </c>
      <c r="T2962" s="4">
        <v>0</v>
      </c>
      <c r="U2962" s="3">
        <v>9.3564000000000007</v>
      </c>
      <c r="V2962" s="2">
        <f>salestable[[#This Row],[Sales]] * (1 - salestable[[#This Row],[Discount]])</f>
        <v>20.34</v>
      </c>
      <c r="W2962" s="2">
        <f>salestable[[#This Row],[Sales]] * salestable[[#This Row],[Discount]]</f>
        <v>0</v>
      </c>
      <c r="X2962">
        <f>YEAR(salestable[[#This Row],[Order Date]])</f>
        <v>2017</v>
      </c>
      <c r="Y2962" t="str">
        <f>TEXT(salestable[[#This Row],[Order Date]],"MMMM")</f>
        <v>April</v>
      </c>
      <c r="Z2962" t="str">
        <f>"Q"&amp;ROUNDUP(MONTH(salestable[[#This Row],[Order Date]])/3,0)</f>
        <v>Q2</v>
      </c>
      <c r="AA2962" t="str">
        <f>TEXT(salestable[[#This Row],[Order Date]], "ddd")</f>
        <v>Wed</v>
      </c>
    </row>
    <row r="2963" spans="1:27"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s="3">
        <v>8</v>
      </c>
      <c r="T2963" s="4">
        <v>0</v>
      </c>
      <c r="U2963" s="3">
        <v>19.247199999999999</v>
      </c>
      <c r="V2963" s="2">
        <f>salestable[[#This Row],[Sales]] * (1 - salestable[[#This Row],[Discount]])</f>
        <v>39.28</v>
      </c>
      <c r="W2963" s="2">
        <f>salestable[[#This Row],[Sales]] * salestable[[#This Row],[Discount]]</f>
        <v>0</v>
      </c>
      <c r="X2963">
        <f>YEAR(salestable[[#This Row],[Order Date]])</f>
        <v>2017</v>
      </c>
      <c r="Y2963" t="str">
        <f>TEXT(salestable[[#This Row],[Order Date]],"MMMM")</f>
        <v>April</v>
      </c>
      <c r="Z2963" t="str">
        <f>"Q"&amp;ROUNDUP(MONTH(salestable[[#This Row],[Order Date]])/3,0)</f>
        <v>Q2</v>
      </c>
      <c r="AA2963" t="str">
        <f>TEXT(salestable[[#This Row],[Order Date]], "ddd")</f>
        <v>Wed</v>
      </c>
    </row>
    <row r="2964" spans="1:27"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s="3">
        <v>2</v>
      </c>
      <c r="T2964" s="4">
        <v>0.2</v>
      </c>
      <c r="U2964" s="3">
        <v>9.1763999999999992</v>
      </c>
      <c r="V2964" s="2">
        <f>salestable[[#This Row],[Sales]] * (1 - salestable[[#This Row],[Discount]])</f>
        <v>65.254400000000004</v>
      </c>
      <c r="W2964" s="2">
        <f>salestable[[#This Row],[Sales]] * salestable[[#This Row],[Discount]]</f>
        <v>16.313600000000001</v>
      </c>
      <c r="X2964">
        <f>YEAR(salestable[[#This Row],[Order Date]])</f>
        <v>2017</v>
      </c>
      <c r="Y2964" t="str">
        <f>TEXT(salestable[[#This Row],[Order Date]],"MMMM")</f>
        <v>December</v>
      </c>
      <c r="Z2964" t="str">
        <f>"Q"&amp;ROUNDUP(MONTH(salestable[[#This Row],[Order Date]])/3,0)</f>
        <v>Q4</v>
      </c>
      <c r="AA2964" t="str">
        <f>TEXT(salestable[[#This Row],[Order Date]], "ddd")</f>
        <v>Sat</v>
      </c>
    </row>
    <row r="2965" spans="1:27"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s="3">
        <v>2</v>
      </c>
      <c r="T2965" s="4">
        <v>0.2</v>
      </c>
      <c r="U2965" s="3">
        <v>6.0739999999999998</v>
      </c>
      <c r="V2965" s="2">
        <f>salestable[[#This Row],[Sales]] * (1 - salestable[[#This Row],[Discount]])</f>
        <v>77.747200000000007</v>
      </c>
      <c r="W2965" s="2">
        <f>salestable[[#This Row],[Sales]] * salestable[[#This Row],[Discount]]</f>
        <v>19.436800000000002</v>
      </c>
      <c r="X2965">
        <f>YEAR(salestable[[#This Row],[Order Date]])</f>
        <v>2017</v>
      </c>
      <c r="Y2965" t="str">
        <f>TEXT(salestable[[#This Row],[Order Date]],"MMMM")</f>
        <v>December</v>
      </c>
      <c r="Z2965" t="str">
        <f>"Q"&amp;ROUNDUP(MONTH(salestable[[#This Row],[Order Date]])/3,0)</f>
        <v>Q4</v>
      </c>
      <c r="AA2965" t="str">
        <f>TEXT(salestable[[#This Row],[Order Date]], "ddd")</f>
        <v>Sat</v>
      </c>
    </row>
    <row r="2966" spans="1:27"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s="3">
        <v>5</v>
      </c>
      <c r="T2966" s="4">
        <v>0.2</v>
      </c>
      <c r="U2966" s="3">
        <v>8.2080000000000002</v>
      </c>
      <c r="V2966" s="2">
        <f>salestable[[#This Row],[Sales]] * (1 - salestable[[#This Row],[Discount]])</f>
        <v>19.456000000000003</v>
      </c>
      <c r="W2966" s="2">
        <f>salestable[[#This Row],[Sales]] * salestable[[#This Row],[Discount]]</f>
        <v>4.8640000000000008</v>
      </c>
      <c r="X2966">
        <f>YEAR(salestable[[#This Row],[Order Date]])</f>
        <v>2017</v>
      </c>
      <c r="Y2966" t="str">
        <f>TEXT(salestable[[#This Row],[Order Date]],"MMMM")</f>
        <v>December</v>
      </c>
      <c r="Z2966" t="str">
        <f>"Q"&amp;ROUNDUP(MONTH(salestable[[#This Row],[Order Date]])/3,0)</f>
        <v>Q4</v>
      </c>
      <c r="AA2966" t="str">
        <f>TEXT(salestable[[#This Row],[Order Date]], "ddd")</f>
        <v>Sat</v>
      </c>
    </row>
    <row r="2967" spans="1:27"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s="3">
        <v>2</v>
      </c>
      <c r="T2967" s="4">
        <v>0</v>
      </c>
      <c r="U2967" s="3">
        <v>7.5839999999999996</v>
      </c>
      <c r="V2967" s="2">
        <f>salestable[[#This Row],[Sales]] * (1 - salestable[[#This Row],[Discount]])</f>
        <v>18.96</v>
      </c>
      <c r="W2967" s="2">
        <f>salestable[[#This Row],[Sales]] * salestable[[#This Row],[Discount]]</f>
        <v>0</v>
      </c>
      <c r="X2967">
        <f>YEAR(salestable[[#This Row],[Order Date]])</f>
        <v>2017</v>
      </c>
      <c r="Y2967" t="str">
        <f>TEXT(salestable[[#This Row],[Order Date]],"MMMM")</f>
        <v>December</v>
      </c>
      <c r="Z2967" t="str">
        <f>"Q"&amp;ROUNDUP(MONTH(salestable[[#This Row],[Order Date]])/3,0)</f>
        <v>Q4</v>
      </c>
      <c r="AA2967" t="str">
        <f>TEXT(salestable[[#This Row],[Order Date]], "ddd")</f>
        <v>Sat</v>
      </c>
    </row>
    <row r="2968" spans="1:27"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s="3">
        <v>6</v>
      </c>
      <c r="T2968" s="4">
        <v>0.6</v>
      </c>
      <c r="U2968" s="3">
        <v>-19.7712</v>
      </c>
      <c r="V2968" s="2">
        <f>salestable[[#This Row],[Sales]] * (1 - salestable[[#This Row],[Discount]])</f>
        <v>13.1808</v>
      </c>
      <c r="W2968" s="2">
        <f>salestable[[#This Row],[Sales]] * salestable[[#This Row],[Discount]]</f>
        <v>19.771199999999997</v>
      </c>
      <c r="X2968">
        <f>YEAR(salestable[[#This Row],[Order Date]])</f>
        <v>2014</v>
      </c>
      <c r="Y2968" t="str">
        <f>TEXT(salestable[[#This Row],[Order Date]],"MMMM")</f>
        <v>December</v>
      </c>
      <c r="Z2968" t="str">
        <f>"Q"&amp;ROUNDUP(MONTH(salestable[[#This Row],[Order Date]])/3,0)</f>
        <v>Q4</v>
      </c>
      <c r="AA2968" t="str">
        <f>TEXT(salestable[[#This Row],[Order Date]], "ddd")</f>
        <v>Sat</v>
      </c>
    </row>
    <row r="2969" spans="1:27"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s="3">
        <v>4</v>
      </c>
      <c r="T2969" s="4">
        <v>0.2</v>
      </c>
      <c r="U2969" s="3">
        <v>3.0015999999999998</v>
      </c>
      <c r="V2969" s="2">
        <f>salestable[[#This Row],[Sales]] * (1 - salestable[[#This Row],[Discount]])</f>
        <v>24.012799999999999</v>
      </c>
      <c r="W2969" s="2">
        <f>salestable[[#This Row],[Sales]] * salestable[[#This Row],[Discount]]</f>
        <v>6.0031999999999996</v>
      </c>
      <c r="X2969">
        <f>YEAR(salestable[[#This Row],[Order Date]])</f>
        <v>2014</v>
      </c>
      <c r="Y2969" t="str">
        <f>TEXT(salestable[[#This Row],[Order Date]],"MMMM")</f>
        <v>December</v>
      </c>
      <c r="Z2969" t="str">
        <f>"Q"&amp;ROUNDUP(MONTH(salestable[[#This Row],[Order Date]])/3,0)</f>
        <v>Q4</v>
      </c>
      <c r="AA2969" t="str">
        <f>TEXT(salestable[[#This Row],[Order Date]], "ddd")</f>
        <v>Sat</v>
      </c>
    </row>
    <row r="2970" spans="1:27"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s="3">
        <v>3</v>
      </c>
      <c r="T2970" s="4">
        <v>0.2</v>
      </c>
      <c r="U2970" s="3">
        <v>43.7136</v>
      </c>
      <c r="V2970" s="2">
        <f>salestable[[#This Row],[Sales]] * (1 - salestable[[#This Row],[Discount]])</f>
        <v>399.66720000000004</v>
      </c>
      <c r="W2970" s="2">
        <f>salestable[[#This Row],[Sales]] * salestable[[#This Row],[Discount]]</f>
        <v>99.916800000000009</v>
      </c>
      <c r="X2970">
        <f>YEAR(salestable[[#This Row],[Order Date]])</f>
        <v>2017</v>
      </c>
      <c r="Y2970" t="str">
        <f>TEXT(salestable[[#This Row],[Order Date]],"MMMM")</f>
        <v>November</v>
      </c>
      <c r="Z2970" t="str">
        <f>"Q"&amp;ROUNDUP(MONTH(salestable[[#This Row],[Order Date]])/3,0)</f>
        <v>Q4</v>
      </c>
      <c r="AA2970" t="str">
        <f>TEXT(salestable[[#This Row],[Order Date]], "ddd")</f>
        <v>Mon</v>
      </c>
    </row>
    <row r="2971" spans="1:27"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s="3">
        <v>6</v>
      </c>
      <c r="T2971" s="4">
        <v>0.2</v>
      </c>
      <c r="U2971" s="3">
        <v>10.8864</v>
      </c>
      <c r="V2971" s="2">
        <f>salestable[[#This Row],[Sales]] * (1 - salestable[[#This Row],[Discount]])</f>
        <v>24.883200000000002</v>
      </c>
      <c r="W2971" s="2">
        <f>salestable[[#This Row],[Sales]] * salestable[[#This Row],[Discount]]</f>
        <v>6.2208000000000006</v>
      </c>
      <c r="X2971">
        <f>YEAR(salestable[[#This Row],[Order Date]])</f>
        <v>2017</v>
      </c>
      <c r="Y2971" t="str">
        <f>TEXT(salestable[[#This Row],[Order Date]],"MMMM")</f>
        <v>November</v>
      </c>
      <c r="Z2971" t="str">
        <f>"Q"&amp;ROUNDUP(MONTH(salestable[[#This Row],[Order Date]])/3,0)</f>
        <v>Q4</v>
      </c>
      <c r="AA2971" t="str">
        <f>TEXT(salestable[[#This Row],[Order Date]], "ddd")</f>
        <v>Mon</v>
      </c>
    </row>
    <row r="2972" spans="1:27"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s="3">
        <v>8</v>
      </c>
      <c r="T2972" s="4">
        <v>0.7</v>
      </c>
      <c r="U2972" s="3">
        <v>-10.617599999999999</v>
      </c>
      <c r="V2972" s="2">
        <f>salestable[[#This Row],[Sales]] * (1 - salestable[[#This Row],[Discount]])</f>
        <v>3.9816000000000007</v>
      </c>
      <c r="W2972" s="2">
        <f>salestable[[#This Row],[Sales]] * salestable[[#This Row],[Discount]]</f>
        <v>9.2904</v>
      </c>
      <c r="X2972">
        <f>YEAR(salestable[[#This Row],[Order Date]])</f>
        <v>2017</v>
      </c>
      <c r="Y2972" t="str">
        <f>TEXT(salestable[[#This Row],[Order Date]],"MMMM")</f>
        <v>November</v>
      </c>
      <c r="Z2972" t="str">
        <f>"Q"&amp;ROUNDUP(MONTH(salestable[[#This Row],[Order Date]])/3,0)</f>
        <v>Q4</v>
      </c>
      <c r="AA2972" t="str">
        <f>TEXT(salestable[[#This Row],[Order Date]], "ddd")</f>
        <v>Mon</v>
      </c>
    </row>
    <row r="2973" spans="1:27"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s="3">
        <v>2</v>
      </c>
      <c r="T2973" s="4">
        <v>0.2</v>
      </c>
      <c r="U2973" s="3">
        <v>6.3612000000000002</v>
      </c>
      <c r="V2973" s="2">
        <f>salestable[[#This Row],[Sales]] * (1 - salestable[[#This Row],[Discount]])</f>
        <v>22.617599999999999</v>
      </c>
      <c r="W2973" s="2">
        <f>salestable[[#This Row],[Sales]] * salestable[[#This Row],[Discount]]</f>
        <v>5.6543999999999999</v>
      </c>
      <c r="X2973">
        <f>YEAR(salestable[[#This Row],[Order Date]])</f>
        <v>2017</v>
      </c>
      <c r="Y2973" t="str">
        <f>TEXT(salestable[[#This Row],[Order Date]],"MMMM")</f>
        <v>November</v>
      </c>
      <c r="Z2973" t="str">
        <f>"Q"&amp;ROUNDUP(MONTH(salestable[[#This Row],[Order Date]])/3,0)</f>
        <v>Q4</v>
      </c>
      <c r="AA2973" t="str">
        <f>TEXT(salestable[[#This Row],[Order Date]], "ddd")</f>
        <v>Mon</v>
      </c>
    </row>
    <row r="2974" spans="1:27"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s="3">
        <v>4</v>
      </c>
      <c r="T2974" s="4">
        <v>0.2</v>
      </c>
      <c r="U2974" s="3">
        <v>-51.827199999999998</v>
      </c>
      <c r="V2974" s="2">
        <f>salestable[[#This Row],[Sales]] * (1 - salestable[[#This Row],[Discount]])</f>
        <v>207.30880000000002</v>
      </c>
      <c r="W2974" s="2">
        <f>salestable[[#This Row],[Sales]] * salestable[[#This Row],[Discount]]</f>
        <v>51.827200000000005</v>
      </c>
      <c r="X2974">
        <f>YEAR(salestable[[#This Row],[Order Date]])</f>
        <v>2017</v>
      </c>
      <c r="Y2974" t="str">
        <f>TEXT(salestable[[#This Row],[Order Date]],"MMMM")</f>
        <v>November</v>
      </c>
      <c r="Z2974" t="str">
        <f>"Q"&amp;ROUNDUP(MONTH(salestable[[#This Row],[Order Date]])/3,0)</f>
        <v>Q4</v>
      </c>
      <c r="AA2974" t="str">
        <f>TEXT(salestable[[#This Row],[Order Date]], "ddd")</f>
        <v>Mon</v>
      </c>
    </row>
    <row r="2975" spans="1:27"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s="3">
        <v>5</v>
      </c>
      <c r="T2975" s="4">
        <v>0</v>
      </c>
      <c r="U2975" s="3">
        <v>5.1840000000000002</v>
      </c>
      <c r="V2975" s="2">
        <f>salestable[[#This Row],[Sales]] * (1 - salestable[[#This Row],[Discount]])</f>
        <v>10.8</v>
      </c>
      <c r="W2975" s="2">
        <f>salestable[[#This Row],[Sales]] * salestable[[#This Row],[Discount]]</f>
        <v>0</v>
      </c>
      <c r="X2975">
        <f>YEAR(salestable[[#This Row],[Order Date]])</f>
        <v>2017</v>
      </c>
      <c r="Y2975" t="str">
        <f>TEXT(salestable[[#This Row],[Order Date]],"MMMM")</f>
        <v>December</v>
      </c>
      <c r="Z2975" t="str">
        <f>"Q"&amp;ROUNDUP(MONTH(salestable[[#This Row],[Order Date]])/3,0)</f>
        <v>Q4</v>
      </c>
      <c r="AA2975" t="str">
        <f>TEXT(salestable[[#This Row],[Order Date]], "ddd")</f>
        <v>Sat</v>
      </c>
    </row>
    <row r="2976" spans="1:27"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s="3">
        <v>2</v>
      </c>
      <c r="T2976" s="4">
        <v>0.3</v>
      </c>
      <c r="U2976" s="3">
        <v>-31.372199999999999</v>
      </c>
      <c r="V2976" s="2">
        <f>salestable[[#This Row],[Sales]] * (1 - salestable[[#This Row],[Discount]])</f>
        <v>170.80419999999998</v>
      </c>
      <c r="W2976" s="2">
        <f>salestable[[#This Row],[Sales]] * salestable[[#This Row],[Discount]]</f>
        <v>73.201799999999992</v>
      </c>
      <c r="X2976">
        <f>YEAR(salestable[[#This Row],[Order Date]])</f>
        <v>2015</v>
      </c>
      <c r="Y2976" t="str">
        <f>TEXT(salestable[[#This Row],[Order Date]],"MMMM")</f>
        <v>May</v>
      </c>
      <c r="Z2976" t="str">
        <f>"Q"&amp;ROUNDUP(MONTH(salestable[[#This Row],[Order Date]])/3,0)</f>
        <v>Q2</v>
      </c>
      <c r="AA2976" t="str">
        <f>TEXT(salestable[[#This Row],[Order Date]], "ddd")</f>
        <v>Thu</v>
      </c>
    </row>
    <row r="2977" spans="1:27"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s="3">
        <v>4</v>
      </c>
      <c r="T2977" s="4">
        <v>0.2</v>
      </c>
      <c r="U2977" s="3">
        <v>5.3784000000000001</v>
      </c>
      <c r="V2977" s="2">
        <f>salestable[[#This Row],[Sales]] * (1 - salestable[[#This Row],[Discount]])</f>
        <v>12.748800000000001</v>
      </c>
      <c r="W2977" s="2">
        <f>salestable[[#This Row],[Sales]] * salestable[[#This Row],[Discount]]</f>
        <v>3.1872000000000003</v>
      </c>
      <c r="X2977">
        <f>YEAR(salestable[[#This Row],[Order Date]])</f>
        <v>2015</v>
      </c>
      <c r="Y2977" t="str">
        <f>TEXT(salestable[[#This Row],[Order Date]],"MMMM")</f>
        <v>May</v>
      </c>
      <c r="Z2977" t="str">
        <f>"Q"&amp;ROUNDUP(MONTH(salestable[[#This Row],[Order Date]])/3,0)</f>
        <v>Q2</v>
      </c>
      <c r="AA2977" t="str">
        <f>TEXT(salestable[[#This Row],[Order Date]], "ddd")</f>
        <v>Thu</v>
      </c>
    </row>
    <row r="2978" spans="1:27"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s="3">
        <v>7</v>
      </c>
      <c r="T2978" s="4">
        <v>0.3</v>
      </c>
      <c r="U2978" s="3">
        <v>-2.6936</v>
      </c>
      <c r="V2978" s="2">
        <f>salestable[[#This Row],[Sales]] * (1 - salestable[[#This Row],[Discount]])</f>
        <v>131.98639999999997</v>
      </c>
      <c r="W2978" s="2">
        <f>salestable[[#This Row],[Sales]] * salestable[[#This Row],[Discount]]</f>
        <v>56.565599999999996</v>
      </c>
      <c r="X2978">
        <f>YEAR(salestable[[#This Row],[Order Date]])</f>
        <v>2017</v>
      </c>
      <c r="Y2978" t="str">
        <f>TEXT(salestable[[#This Row],[Order Date]],"MMMM")</f>
        <v>December</v>
      </c>
      <c r="Z2978" t="str">
        <f>"Q"&amp;ROUNDUP(MONTH(salestable[[#This Row],[Order Date]])/3,0)</f>
        <v>Q4</v>
      </c>
      <c r="AA2978" t="str">
        <f>TEXT(salestable[[#This Row],[Order Date]], "ddd")</f>
        <v>Mon</v>
      </c>
    </row>
    <row r="2979" spans="1:27"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s="3">
        <v>2</v>
      </c>
      <c r="T2979" s="4">
        <v>0</v>
      </c>
      <c r="U2979" s="3">
        <v>5.8708</v>
      </c>
      <c r="V2979" s="2">
        <f>salestable[[#This Row],[Sales]] * (1 - salestable[[#This Row],[Discount]])</f>
        <v>22.58</v>
      </c>
      <c r="W2979" s="2">
        <f>salestable[[#This Row],[Sales]] * salestable[[#This Row],[Discount]]</f>
        <v>0</v>
      </c>
      <c r="X2979">
        <f>YEAR(salestable[[#This Row],[Order Date]])</f>
        <v>2017</v>
      </c>
      <c r="Y2979" t="str">
        <f>TEXT(salestable[[#This Row],[Order Date]],"MMMM")</f>
        <v>October</v>
      </c>
      <c r="Z2979" t="str">
        <f>"Q"&amp;ROUNDUP(MONTH(salestable[[#This Row],[Order Date]])/3,0)</f>
        <v>Q4</v>
      </c>
      <c r="AA2979" t="str">
        <f>TEXT(salestable[[#This Row],[Order Date]], "ddd")</f>
        <v>Tue</v>
      </c>
    </row>
    <row r="2980" spans="1:27"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s="3">
        <v>6</v>
      </c>
      <c r="T2980" s="4">
        <v>0</v>
      </c>
      <c r="U2980" s="3">
        <v>87.350399999999993</v>
      </c>
      <c r="V2980" s="2">
        <f>salestable[[#This Row],[Sales]] * (1 - salestable[[#This Row],[Discount]])</f>
        <v>545.94000000000005</v>
      </c>
      <c r="W2980" s="2">
        <f>salestable[[#This Row],[Sales]] * salestable[[#This Row],[Discount]]</f>
        <v>0</v>
      </c>
      <c r="X2980">
        <f>YEAR(salestable[[#This Row],[Order Date]])</f>
        <v>2014</v>
      </c>
      <c r="Y2980" t="str">
        <f>TEXT(salestable[[#This Row],[Order Date]],"MMMM")</f>
        <v>January</v>
      </c>
      <c r="Z2980" t="str">
        <f>"Q"&amp;ROUNDUP(MONTH(salestable[[#This Row],[Order Date]])/3,0)</f>
        <v>Q1</v>
      </c>
      <c r="AA2980" t="str">
        <f>TEXT(salestable[[#This Row],[Order Date]], "ddd")</f>
        <v>Mon</v>
      </c>
    </row>
    <row r="2981" spans="1:27"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s="3">
        <v>4</v>
      </c>
      <c r="T2981" s="4">
        <v>0.2</v>
      </c>
      <c r="U2981" s="3">
        <v>7.2576000000000001</v>
      </c>
      <c r="V2981" s="2">
        <f>salestable[[#This Row],[Sales]] * (1 - salestable[[#This Row],[Discount]])</f>
        <v>16.588800000000003</v>
      </c>
      <c r="W2981" s="2">
        <f>salestable[[#This Row],[Sales]] * salestable[[#This Row],[Discount]]</f>
        <v>4.1472000000000007</v>
      </c>
      <c r="X2981">
        <f>YEAR(salestable[[#This Row],[Order Date]])</f>
        <v>2015</v>
      </c>
      <c r="Y2981" t="str">
        <f>TEXT(salestable[[#This Row],[Order Date]],"MMMM")</f>
        <v>June</v>
      </c>
      <c r="Z2981" t="str">
        <f>"Q"&amp;ROUNDUP(MONTH(salestable[[#This Row],[Order Date]])/3,0)</f>
        <v>Q2</v>
      </c>
      <c r="AA2981" t="str">
        <f>TEXT(salestable[[#This Row],[Order Date]], "ddd")</f>
        <v>Fri</v>
      </c>
    </row>
    <row r="2982" spans="1:27"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s="3">
        <v>2</v>
      </c>
      <c r="T2982" s="4">
        <v>0.2</v>
      </c>
      <c r="U2982" s="3">
        <v>4.3296000000000001</v>
      </c>
      <c r="V2982" s="2">
        <f>salestable[[#This Row],[Sales]] * (1 - salestable[[#This Row],[Discount]])</f>
        <v>34.636800000000001</v>
      </c>
      <c r="W2982" s="2">
        <f>salestable[[#This Row],[Sales]] * salestable[[#This Row],[Discount]]</f>
        <v>8.6592000000000002</v>
      </c>
      <c r="X2982">
        <f>YEAR(salestable[[#This Row],[Order Date]])</f>
        <v>2015</v>
      </c>
      <c r="Y2982" t="str">
        <f>TEXT(salestable[[#This Row],[Order Date]],"MMMM")</f>
        <v>June</v>
      </c>
      <c r="Z2982" t="str">
        <f>"Q"&amp;ROUNDUP(MONTH(salestable[[#This Row],[Order Date]])/3,0)</f>
        <v>Q2</v>
      </c>
      <c r="AA2982" t="str">
        <f>TEXT(salestable[[#This Row],[Order Date]], "ddd")</f>
        <v>Fri</v>
      </c>
    </row>
    <row r="2983" spans="1:27"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s="3">
        <v>4</v>
      </c>
      <c r="T2983" s="4">
        <v>0.2</v>
      </c>
      <c r="U2983" s="3">
        <v>13.8528</v>
      </c>
      <c r="V2983" s="2">
        <f>salestable[[#This Row],[Sales]] * (1 - salestable[[#This Row],[Discount]])</f>
        <v>98.508800000000008</v>
      </c>
      <c r="W2983" s="2">
        <f>salestable[[#This Row],[Sales]] * salestable[[#This Row],[Discount]]</f>
        <v>24.627200000000002</v>
      </c>
      <c r="X2983">
        <f>YEAR(salestable[[#This Row],[Order Date]])</f>
        <v>2014</v>
      </c>
      <c r="Y2983" t="str">
        <f>TEXT(salestable[[#This Row],[Order Date]],"MMMM")</f>
        <v>July</v>
      </c>
      <c r="Z2983" t="str">
        <f>"Q"&amp;ROUNDUP(MONTH(salestable[[#This Row],[Order Date]])/3,0)</f>
        <v>Q3</v>
      </c>
      <c r="AA2983" t="str">
        <f>TEXT(salestable[[#This Row],[Order Date]], "ddd")</f>
        <v>Sat</v>
      </c>
    </row>
    <row r="2984" spans="1:27"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s="3">
        <v>4</v>
      </c>
      <c r="T2984" s="4">
        <v>0.2</v>
      </c>
      <c r="U2984" s="3">
        <v>3.8016000000000001</v>
      </c>
      <c r="V2984" s="2">
        <f>salestable[[#This Row],[Sales]] * (1 - salestable[[#This Row],[Discount]])</f>
        <v>9.0112000000000005</v>
      </c>
      <c r="W2984" s="2">
        <f>salestable[[#This Row],[Sales]] * salestable[[#This Row],[Discount]]</f>
        <v>2.2528000000000001</v>
      </c>
      <c r="X2984">
        <f>YEAR(salestable[[#This Row],[Order Date]])</f>
        <v>2014</v>
      </c>
      <c r="Y2984" t="str">
        <f>TEXT(salestable[[#This Row],[Order Date]],"MMMM")</f>
        <v>July</v>
      </c>
      <c r="Z2984" t="str">
        <f>"Q"&amp;ROUNDUP(MONTH(salestable[[#This Row],[Order Date]])/3,0)</f>
        <v>Q3</v>
      </c>
      <c r="AA2984" t="str">
        <f>TEXT(salestable[[#This Row],[Order Date]], "ddd")</f>
        <v>Sat</v>
      </c>
    </row>
    <row r="2985" spans="1:27"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s="3">
        <v>3</v>
      </c>
      <c r="T2985" s="4">
        <v>0.2</v>
      </c>
      <c r="U2985" s="3">
        <v>4.6745999999999999</v>
      </c>
      <c r="V2985" s="2">
        <f>salestable[[#This Row],[Sales]] * (1 - salestable[[#This Row],[Discount]])</f>
        <v>42.739200000000004</v>
      </c>
      <c r="W2985" s="2">
        <f>salestable[[#This Row],[Sales]] * salestable[[#This Row],[Discount]]</f>
        <v>10.684800000000001</v>
      </c>
      <c r="X2985">
        <f>YEAR(salestable[[#This Row],[Order Date]])</f>
        <v>2014</v>
      </c>
      <c r="Y2985" t="str">
        <f>TEXT(salestable[[#This Row],[Order Date]],"MMMM")</f>
        <v>December</v>
      </c>
      <c r="Z2985" t="str">
        <f>"Q"&amp;ROUNDUP(MONTH(salestable[[#This Row],[Order Date]])/3,0)</f>
        <v>Q4</v>
      </c>
      <c r="AA2985" t="str">
        <f>TEXT(salestable[[#This Row],[Order Date]], "ddd")</f>
        <v>Sat</v>
      </c>
    </row>
    <row r="2986" spans="1:27"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s="3">
        <v>1</v>
      </c>
      <c r="T2986" s="4">
        <v>0.5</v>
      </c>
      <c r="U2986" s="3">
        <v>-170.8038</v>
      </c>
      <c r="V2986" s="2">
        <f>salestable[[#This Row],[Sales]] * (1 - salestable[[#This Row],[Discount]])</f>
        <v>137.745</v>
      </c>
      <c r="W2986" s="2">
        <f>salestable[[#This Row],[Sales]] * salestable[[#This Row],[Discount]]</f>
        <v>137.745</v>
      </c>
      <c r="X2986">
        <f>YEAR(salestable[[#This Row],[Order Date]])</f>
        <v>2014</v>
      </c>
      <c r="Y2986" t="str">
        <f>TEXT(salestable[[#This Row],[Order Date]],"MMMM")</f>
        <v>December</v>
      </c>
      <c r="Z2986" t="str">
        <f>"Q"&amp;ROUNDUP(MONTH(salestable[[#This Row],[Order Date]])/3,0)</f>
        <v>Q4</v>
      </c>
      <c r="AA2986" t="str">
        <f>TEXT(salestable[[#This Row],[Order Date]], "ddd")</f>
        <v>Sat</v>
      </c>
    </row>
    <row r="2987" spans="1:27"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s="3">
        <v>4</v>
      </c>
      <c r="T2987" s="4">
        <v>0</v>
      </c>
      <c r="U2987" s="3">
        <v>6.24</v>
      </c>
      <c r="V2987" s="2">
        <f>salestable[[#This Row],[Sales]] * (1 - salestable[[#This Row],[Discount]])</f>
        <v>24.96</v>
      </c>
      <c r="W2987" s="2">
        <f>salestable[[#This Row],[Sales]] * salestable[[#This Row],[Discount]]</f>
        <v>0</v>
      </c>
      <c r="X2987">
        <f>YEAR(salestable[[#This Row],[Order Date]])</f>
        <v>2016</v>
      </c>
      <c r="Y2987" t="str">
        <f>TEXT(salestable[[#This Row],[Order Date]],"MMMM")</f>
        <v>May</v>
      </c>
      <c r="Z2987" t="str">
        <f>"Q"&amp;ROUNDUP(MONTH(salestable[[#This Row],[Order Date]])/3,0)</f>
        <v>Q2</v>
      </c>
      <c r="AA2987" t="str">
        <f>TEXT(salestable[[#This Row],[Order Date]], "ddd")</f>
        <v>Wed</v>
      </c>
    </row>
    <row r="2988" spans="1:27"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s="3">
        <v>2</v>
      </c>
      <c r="T2988" s="4">
        <v>0</v>
      </c>
      <c r="U2988" s="3">
        <v>9.2927999999999997</v>
      </c>
      <c r="V2988" s="2">
        <f>salestable[[#This Row],[Sales]] * (1 - salestable[[#This Row],[Discount]])</f>
        <v>19.36</v>
      </c>
      <c r="W2988" s="2">
        <f>salestable[[#This Row],[Sales]] * salestable[[#This Row],[Discount]]</f>
        <v>0</v>
      </c>
      <c r="X2988">
        <f>YEAR(salestable[[#This Row],[Order Date]])</f>
        <v>2016</v>
      </c>
      <c r="Y2988" t="str">
        <f>TEXT(salestable[[#This Row],[Order Date]],"MMMM")</f>
        <v>May</v>
      </c>
      <c r="Z2988" t="str">
        <f>"Q"&amp;ROUNDUP(MONTH(salestable[[#This Row],[Order Date]])/3,0)</f>
        <v>Q2</v>
      </c>
      <c r="AA2988" t="str">
        <f>TEXT(salestable[[#This Row],[Order Date]], "ddd")</f>
        <v>Wed</v>
      </c>
    </row>
    <row r="2989" spans="1:27"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s="3">
        <v>9</v>
      </c>
      <c r="T2989" s="4">
        <v>0</v>
      </c>
      <c r="U2989" s="3">
        <v>152.11799999999999</v>
      </c>
      <c r="V2989" s="2">
        <f>salestable[[#This Row],[Sales]] * (1 - salestable[[#This Row],[Discount]])</f>
        <v>1267.6500000000001</v>
      </c>
      <c r="W2989" s="2">
        <f>salestable[[#This Row],[Sales]] * salestable[[#This Row],[Discount]]</f>
        <v>0</v>
      </c>
      <c r="X2989">
        <f>YEAR(salestable[[#This Row],[Order Date]])</f>
        <v>2016</v>
      </c>
      <c r="Y2989" t="str">
        <f>TEXT(salestable[[#This Row],[Order Date]],"MMMM")</f>
        <v>May</v>
      </c>
      <c r="Z2989" t="str">
        <f>"Q"&amp;ROUNDUP(MONTH(salestable[[#This Row],[Order Date]])/3,0)</f>
        <v>Q2</v>
      </c>
      <c r="AA2989" t="str">
        <f>TEXT(salestable[[#This Row],[Order Date]], "ddd")</f>
        <v>Wed</v>
      </c>
    </row>
    <row r="2990" spans="1:27"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s="3">
        <v>1</v>
      </c>
      <c r="T2990" s="4">
        <v>0</v>
      </c>
      <c r="U2990" s="3">
        <v>0.77939999999999998</v>
      </c>
      <c r="V2990" s="2">
        <f>salestable[[#This Row],[Sales]] * (1 - salestable[[#This Row],[Discount]])</f>
        <v>12.99</v>
      </c>
      <c r="W2990" s="2">
        <f>salestable[[#This Row],[Sales]] * salestable[[#This Row],[Discount]]</f>
        <v>0</v>
      </c>
      <c r="X2990">
        <f>YEAR(salestable[[#This Row],[Order Date]])</f>
        <v>2016</v>
      </c>
      <c r="Y2990" t="str">
        <f>TEXT(salestable[[#This Row],[Order Date]],"MMMM")</f>
        <v>February</v>
      </c>
      <c r="Z2990" t="str">
        <f>"Q"&amp;ROUNDUP(MONTH(salestable[[#This Row],[Order Date]])/3,0)</f>
        <v>Q1</v>
      </c>
      <c r="AA2990" t="str">
        <f>TEXT(salestable[[#This Row],[Order Date]], "ddd")</f>
        <v>Sun</v>
      </c>
    </row>
    <row r="2991" spans="1:27"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s="3">
        <v>4</v>
      </c>
      <c r="T2991" s="4">
        <v>0.2</v>
      </c>
      <c r="U2991" s="3">
        <v>6.4960000000000004</v>
      </c>
      <c r="V2991" s="2">
        <f>salestable[[#This Row],[Sales]] * (1 - salestable[[#This Row],[Discount]])</f>
        <v>14.847999999999999</v>
      </c>
      <c r="W2991" s="2">
        <f>salestable[[#This Row],[Sales]] * salestable[[#This Row],[Discount]]</f>
        <v>3.7119999999999997</v>
      </c>
      <c r="X2991">
        <f>YEAR(salestable[[#This Row],[Order Date]])</f>
        <v>2016</v>
      </c>
      <c r="Y2991" t="str">
        <f>TEXT(salestable[[#This Row],[Order Date]],"MMMM")</f>
        <v>February</v>
      </c>
      <c r="Z2991" t="str">
        <f>"Q"&amp;ROUNDUP(MONTH(salestable[[#This Row],[Order Date]])/3,0)</f>
        <v>Q1</v>
      </c>
      <c r="AA2991" t="str">
        <f>TEXT(salestable[[#This Row],[Order Date]], "ddd")</f>
        <v>Sun</v>
      </c>
    </row>
    <row r="2992" spans="1:27"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s="3">
        <v>5</v>
      </c>
      <c r="T2992" s="4">
        <v>0</v>
      </c>
      <c r="U2992" s="3">
        <v>8.9830000000000005</v>
      </c>
      <c r="V2992" s="2">
        <f>salestable[[#This Row],[Sales]] * (1 - salestable[[#This Row],[Discount]])</f>
        <v>449.15</v>
      </c>
      <c r="W2992" s="2">
        <f>salestable[[#This Row],[Sales]] * salestable[[#This Row],[Discount]]</f>
        <v>0</v>
      </c>
      <c r="X2992">
        <f>YEAR(salestable[[#This Row],[Order Date]])</f>
        <v>2016</v>
      </c>
      <c r="Y2992" t="str">
        <f>TEXT(salestable[[#This Row],[Order Date]],"MMMM")</f>
        <v>February</v>
      </c>
      <c r="Z2992" t="str">
        <f>"Q"&amp;ROUNDUP(MONTH(salestable[[#This Row],[Order Date]])/3,0)</f>
        <v>Q1</v>
      </c>
      <c r="AA2992" t="str">
        <f>TEXT(salestable[[#This Row],[Order Date]], "ddd")</f>
        <v>Sun</v>
      </c>
    </row>
    <row r="2993" spans="1:27"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s="3">
        <v>7</v>
      </c>
      <c r="T2993" s="4">
        <v>0.2</v>
      </c>
      <c r="U2993" s="3">
        <v>10.9368</v>
      </c>
      <c r="V2993" s="2">
        <f>salestable[[#This Row],[Sales]] * (1 - salestable[[#This Row],[Discount]])</f>
        <v>24.998400000000004</v>
      </c>
      <c r="W2993" s="2">
        <f>salestable[[#This Row],[Sales]] * salestable[[#This Row],[Discount]]</f>
        <v>6.2496000000000009</v>
      </c>
      <c r="X2993">
        <f>YEAR(salestable[[#This Row],[Order Date]])</f>
        <v>2016</v>
      </c>
      <c r="Y2993" t="str">
        <f>TEXT(salestable[[#This Row],[Order Date]],"MMMM")</f>
        <v>February</v>
      </c>
      <c r="Z2993" t="str">
        <f>"Q"&amp;ROUNDUP(MONTH(salestable[[#This Row],[Order Date]])/3,0)</f>
        <v>Q1</v>
      </c>
      <c r="AA2993" t="str">
        <f>TEXT(salestable[[#This Row],[Order Date]], "ddd")</f>
        <v>Sun</v>
      </c>
    </row>
    <row r="2994" spans="1:27"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s="3">
        <v>3</v>
      </c>
      <c r="T2994" s="4">
        <v>0</v>
      </c>
      <c r="U2994" s="3">
        <v>16.588799999999999</v>
      </c>
      <c r="V2994" s="2">
        <f>salestable[[#This Row],[Sales]] * (1 - salestable[[#This Row],[Discount]])</f>
        <v>61.44</v>
      </c>
      <c r="W2994" s="2">
        <f>salestable[[#This Row],[Sales]] * salestable[[#This Row],[Discount]]</f>
        <v>0</v>
      </c>
      <c r="X2994">
        <f>YEAR(salestable[[#This Row],[Order Date]])</f>
        <v>2016</v>
      </c>
      <c r="Y2994" t="str">
        <f>TEXT(salestable[[#This Row],[Order Date]],"MMMM")</f>
        <v>October</v>
      </c>
      <c r="Z2994" t="str">
        <f>"Q"&amp;ROUNDUP(MONTH(salestable[[#This Row],[Order Date]])/3,0)</f>
        <v>Q4</v>
      </c>
      <c r="AA2994" t="str">
        <f>TEXT(salestable[[#This Row],[Order Date]], "ddd")</f>
        <v>Sun</v>
      </c>
    </row>
    <row r="2995" spans="1:27"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s="3">
        <v>4</v>
      </c>
      <c r="T2995" s="4">
        <v>0</v>
      </c>
      <c r="U2995" s="3">
        <v>421.08240000000001</v>
      </c>
      <c r="V2995" s="2">
        <f>salestable[[#This Row],[Sales]] * (1 - salestable[[#This Row],[Discount]])</f>
        <v>895.92</v>
      </c>
      <c r="W2995" s="2">
        <f>salestable[[#This Row],[Sales]] * salestable[[#This Row],[Discount]]</f>
        <v>0</v>
      </c>
      <c r="X2995">
        <f>YEAR(salestable[[#This Row],[Order Date]])</f>
        <v>2017</v>
      </c>
      <c r="Y2995" t="str">
        <f>TEXT(salestable[[#This Row],[Order Date]],"MMMM")</f>
        <v>March</v>
      </c>
      <c r="Z2995" t="str">
        <f>"Q"&amp;ROUNDUP(MONTH(salestable[[#This Row],[Order Date]])/3,0)</f>
        <v>Q1</v>
      </c>
      <c r="AA2995" t="str">
        <f>TEXT(salestable[[#This Row],[Order Date]], "ddd")</f>
        <v>Sat</v>
      </c>
    </row>
    <row r="2996" spans="1:27"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s="3">
        <v>4</v>
      </c>
      <c r="T2996" s="4">
        <v>0.2</v>
      </c>
      <c r="U2996" s="3">
        <v>18.684000000000001</v>
      </c>
      <c r="V2996" s="2">
        <f>salestable[[#This Row],[Sales]] * (1 - salestable[[#This Row],[Discount]])</f>
        <v>44.288000000000004</v>
      </c>
      <c r="W2996" s="2">
        <f>salestable[[#This Row],[Sales]] * salestable[[#This Row],[Discount]]</f>
        <v>11.072000000000001</v>
      </c>
      <c r="X2996">
        <f>YEAR(salestable[[#This Row],[Order Date]])</f>
        <v>2016</v>
      </c>
      <c r="Y2996" t="str">
        <f>TEXT(salestable[[#This Row],[Order Date]],"MMMM")</f>
        <v>September</v>
      </c>
      <c r="Z2996" t="str">
        <f>"Q"&amp;ROUNDUP(MONTH(salestable[[#This Row],[Order Date]])/3,0)</f>
        <v>Q3</v>
      </c>
      <c r="AA2996" t="str">
        <f>TEXT(salestable[[#This Row],[Order Date]], "ddd")</f>
        <v>Fri</v>
      </c>
    </row>
    <row r="2997" spans="1:27"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s="3">
        <v>5</v>
      </c>
      <c r="T2997" s="4">
        <v>0.2</v>
      </c>
      <c r="U2997" s="3">
        <v>6.2910000000000004</v>
      </c>
      <c r="V2997" s="2">
        <f>salestable[[#This Row],[Sales]] * (1 - salestable[[#This Row],[Discount]])</f>
        <v>44.736000000000004</v>
      </c>
      <c r="W2997" s="2">
        <f>salestable[[#This Row],[Sales]] * salestable[[#This Row],[Discount]]</f>
        <v>11.184000000000001</v>
      </c>
      <c r="X2997">
        <f>YEAR(salestable[[#This Row],[Order Date]])</f>
        <v>2014</v>
      </c>
      <c r="Y2997" t="str">
        <f>TEXT(salestable[[#This Row],[Order Date]],"MMMM")</f>
        <v>July</v>
      </c>
      <c r="Z2997" t="str">
        <f>"Q"&amp;ROUNDUP(MONTH(salestable[[#This Row],[Order Date]])/3,0)</f>
        <v>Q3</v>
      </c>
      <c r="AA2997" t="str">
        <f>TEXT(salestable[[#This Row],[Order Date]], "ddd")</f>
        <v>Mon</v>
      </c>
    </row>
    <row r="2998" spans="1:27"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s="3">
        <v>4</v>
      </c>
      <c r="T2998" s="4">
        <v>0.2</v>
      </c>
      <c r="U2998" s="3">
        <v>8.4024000000000001</v>
      </c>
      <c r="V2998" s="2">
        <f>salestable[[#This Row],[Sales]] * (1 - salestable[[#This Row],[Discount]])</f>
        <v>19.916800000000002</v>
      </c>
      <c r="W2998" s="2">
        <f>salestable[[#This Row],[Sales]] * salestable[[#This Row],[Discount]]</f>
        <v>4.9792000000000005</v>
      </c>
      <c r="X2998">
        <f>YEAR(salestable[[#This Row],[Order Date]])</f>
        <v>2014</v>
      </c>
      <c r="Y2998" t="str">
        <f>TEXT(salestable[[#This Row],[Order Date]],"MMMM")</f>
        <v>June</v>
      </c>
      <c r="Z2998" t="str">
        <f>"Q"&amp;ROUNDUP(MONTH(salestable[[#This Row],[Order Date]])/3,0)</f>
        <v>Q2</v>
      </c>
      <c r="AA2998" t="str">
        <f>TEXT(salestable[[#This Row],[Order Date]], "ddd")</f>
        <v>Sat</v>
      </c>
    </row>
    <row r="2999" spans="1:27"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s="3">
        <v>1</v>
      </c>
      <c r="T2999" s="4">
        <v>0.2</v>
      </c>
      <c r="U2999" s="3">
        <v>0.64739999999999998</v>
      </c>
      <c r="V2999" s="2">
        <f>salestable[[#This Row],[Sales]] * (1 - salestable[[#This Row],[Discount]])</f>
        <v>3.1872000000000003</v>
      </c>
      <c r="W2999" s="2">
        <f>salestable[[#This Row],[Sales]] * salestable[[#This Row],[Discount]]</f>
        <v>0.79680000000000006</v>
      </c>
      <c r="X2999">
        <f>YEAR(salestable[[#This Row],[Order Date]])</f>
        <v>2014</v>
      </c>
      <c r="Y2999" t="str">
        <f>TEXT(salestable[[#This Row],[Order Date]],"MMMM")</f>
        <v>June</v>
      </c>
      <c r="Z2999" t="str">
        <f>"Q"&amp;ROUNDUP(MONTH(salestable[[#This Row],[Order Date]])/3,0)</f>
        <v>Q2</v>
      </c>
      <c r="AA2999" t="str">
        <f>TEXT(salestable[[#This Row],[Order Date]], "ddd")</f>
        <v>Sat</v>
      </c>
    </row>
    <row r="3000" spans="1:27"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s="3">
        <v>4</v>
      </c>
      <c r="T3000" s="4">
        <v>0.2</v>
      </c>
      <c r="U3000" s="3">
        <v>28.790400000000002</v>
      </c>
      <c r="V3000" s="2">
        <f>salestable[[#This Row],[Sales]] * (1 - salestable[[#This Row],[Discount]])</f>
        <v>76.774400000000014</v>
      </c>
      <c r="W3000" s="2">
        <f>salestable[[#This Row],[Sales]] * salestable[[#This Row],[Discount]]</f>
        <v>19.193600000000004</v>
      </c>
      <c r="X3000">
        <f>YEAR(salestable[[#This Row],[Order Date]])</f>
        <v>2014</v>
      </c>
      <c r="Y3000" t="str">
        <f>TEXT(salestable[[#This Row],[Order Date]],"MMMM")</f>
        <v>June</v>
      </c>
      <c r="Z3000" t="str">
        <f>"Q"&amp;ROUNDUP(MONTH(salestable[[#This Row],[Order Date]])/3,0)</f>
        <v>Q2</v>
      </c>
      <c r="AA3000" t="str">
        <f>TEXT(salestable[[#This Row],[Order Date]], "ddd")</f>
        <v>Sat</v>
      </c>
    </row>
    <row r="3001" spans="1:27"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s="3">
        <v>3</v>
      </c>
      <c r="T3001" s="4">
        <v>0.7</v>
      </c>
      <c r="U3001" s="3">
        <v>-172.49250000000001</v>
      </c>
      <c r="V3001" s="2">
        <f>salestable[[#This Row],[Sales]] * (1 - salestable[[#This Row],[Discount]])</f>
        <v>62.097300000000011</v>
      </c>
      <c r="W3001" s="2">
        <f>salestable[[#This Row],[Sales]] * salestable[[#This Row],[Discount]]</f>
        <v>144.8937</v>
      </c>
      <c r="X3001">
        <f>YEAR(salestable[[#This Row],[Order Date]])</f>
        <v>2014</v>
      </c>
      <c r="Y3001" t="str">
        <f>TEXT(salestable[[#This Row],[Order Date]],"MMMM")</f>
        <v>June</v>
      </c>
      <c r="Z3001" t="str">
        <f>"Q"&amp;ROUNDUP(MONTH(salestable[[#This Row],[Order Date]])/3,0)</f>
        <v>Q2</v>
      </c>
      <c r="AA3001" t="str">
        <f>TEXT(salestable[[#This Row],[Order Date]], "ddd")</f>
        <v>Sat</v>
      </c>
    </row>
    <row r="3002" spans="1:27"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s="3">
        <v>2</v>
      </c>
      <c r="T3002" s="4">
        <v>0.2</v>
      </c>
      <c r="U3002" s="3">
        <v>3.8864000000000001</v>
      </c>
      <c r="V3002" s="2">
        <f>salestable[[#This Row],[Sales]] * (1 - salestable[[#This Row],[Discount]])</f>
        <v>35.532800000000002</v>
      </c>
      <c r="W3002" s="2">
        <f>salestable[[#This Row],[Sales]] * salestable[[#This Row],[Discount]]</f>
        <v>8.8832000000000004</v>
      </c>
      <c r="X3002">
        <f>YEAR(salestable[[#This Row],[Order Date]])</f>
        <v>2014</v>
      </c>
      <c r="Y3002" t="str">
        <f>TEXT(salestable[[#This Row],[Order Date]],"MMMM")</f>
        <v>June</v>
      </c>
      <c r="Z3002" t="str">
        <f>"Q"&amp;ROUNDUP(MONTH(salestable[[#This Row],[Order Date]])/3,0)</f>
        <v>Q2</v>
      </c>
      <c r="AA3002" t="str">
        <f>TEXT(salestable[[#This Row],[Order Date]], "ddd")</f>
        <v>Sat</v>
      </c>
    </row>
    <row r="3003" spans="1:27"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s="3">
        <v>2</v>
      </c>
      <c r="T3003" s="4">
        <v>0.7</v>
      </c>
      <c r="U3003" s="3">
        <v>-7.2047999999999996</v>
      </c>
      <c r="V3003" s="2">
        <f>salestable[[#This Row],[Sales]] * (1 - salestable[[#This Row],[Discount]])</f>
        <v>2.7018000000000004</v>
      </c>
      <c r="W3003" s="2">
        <f>salestable[[#This Row],[Sales]] * salestable[[#This Row],[Discount]]</f>
        <v>6.3041999999999998</v>
      </c>
      <c r="X3003">
        <f>YEAR(salestable[[#This Row],[Order Date]])</f>
        <v>2014</v>
      </c>
      <c r="Y3003" t="str">
        <f>TEXT(salestable[[#This Row],[Order Date]],"MMMM")</f>
        <v>June</v>
      </c>
      <c r="Z3003" t="str">
        <f>"Q"&amp;ROUNDUP(MONTH(salestable[[#This Row],[Order Date]])/3,0)</f>
        <v>Q2</v>
      </c>
      <c r="AA3003" t="str">
        <f>TEXT(salestable[[#This Row],[Order Date]], "ddd")</f>
        <v>Sat</v>
      </c>
    </row>
    <row r="3004" spans="1:27"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s="3">
        <v>5</v>
      </c>
      <c r="T3004" s="4">
        <v>0</v>
      </c>
      <c r="U3004" s="3">
        <v>8.93</v>
      </c>
      <c r="V3004" s="2">
        <f>salestable[[#This Row],[Sales]] * (1 - salestable[[#This Row],[Discount]])</f>
        <v>19</v>
      </c>
      <c r="W3004" s="2">
        <f>salestable[[#This Row],[Sales]] * salestable[[#This Row],[Discount]]</f>
        <v>0</v>
      </c>
      <c r="X3004">
        <f>YEAR(salestable[[#This Row],[Order Date]])</f>
        <v>2015</v>
      </c>
      <c r="Y3004" t="str">
        <f>TEXT(salestable[[#This Row],[Order Date]],"MMMM")</f>
        <v>July</v>
      </c>
      <c r="Z3004" t="str">
        <f>"Q"&amp;ROUNDUP(MONTH(salestable[[#This Row],[Order Date]])/3,0)</f>
        <v>Q3</v>
      </c>
      <c r="AA3004" t="str">
        <f>TEXT(salestable[[#This Row],[Order Date]], "ddd")</f>
        <v>Sun</v>
      </c>
    </row>
    <row r="3005" spans="1:27"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s="3">
        <v>4</v>
      </c>
      <c r="T3005" s="4">
        <v>0.2</v>
      </c>
      <c r="U3005" s="3">
        <v>10.43</v>
      </c>
      <c r="V3005" s="2">
        <f>salestable[[#This Row],[Sales]] * (1 - salestable[[#This Row],[Discount]])</f>
        <v>26.700800000000001</v>
      </c>
      <c r="W3005" s="2">
        <f>salestable[[#This Row],[Sales]] * salestable[[#This Row],[Discount]]</f>
        <v>6.6752000000000002</v>
      </c>
      <c r="X3005">
        <f>YEAR(salestable[[#This Row],[Order Date]])</f>
        <v>2017</v>
      </c>
      <c r="Y3005" t="str">
        <f>TEXT(salestable[[#This Row],[Order Date]],"MMMM")</f>
        <v>December</v>
      </c>
      <c r="Z3005" t="str">
        <f>"Q"&amp;ROUNDUP(MONTH(salestable[[#This Row],[Order Date]])/3,0)</f>
        <v>Q4</v>
      </c>
      <c r="AA3005" t="str">
        <f>TEXT(salestable[[#This Row],[Order Date]], "ddd")</f>
        <v>Sat</v>
      </c>
    </row>
    <row r="3006" spans="1:27"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s="3">
        <v>1</v>
      </c>
      <c r="T3006" s="4">
        <v>0</v>
      </c>
      <c r="U3006" s="3">
        <v>62.244</v>
      </c>
      <c r="V3006" s="2">
        <f>salestable[[#This Row],[Sales]] * (1 - salestable[[#This Row],[Discount]])</f>
        <v>207.48</v>
      </c>
      <c r="W3006" s="2">
        <f>salestable[[#This Row],[Sales]] * salestable[[#This Row],[Discount]]</f>
        <v>0</v>
      </c>
      <c r="X3006">
        <f>YEAR(salestable[[#This Row],[Order Date]])</f>
        <v>2016</v>
      </c>
      <c r="Y3006" t="str">
        <f>TEXT(salestable[[#This Row],[Order Date]],"MMMM")</f>
        <v>September</v>
      </c>
      <c r="Z3006" t="str">
        <f>"Q"&amp;ROUNDUP(MONTH(salestable[[#This Row],[Order Date]])/3,0)</f>
        <v>Q3</v>
      </c>
      <c r="AA3006" t="str">
        <f>TEXT(salestable[[#This Row],[Order Date]], "ddd")</f>
        <v>Thu</v>
      </c>
    </row>
    <row r="3007" spans="1:27"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s="3">
        <v>3</v>
      </c>
      <c r="T3007" s="4">
        <v>0</v>
      </c>
      <c r="U3007" s="3">
        <v>45.84</v>
      </c>
      <c r="V3007" s="2">
        <f>salestable[[#This Row],[Sales]] * (1 - salestable[[#This Row],[Discount]])</f>
        <v>91.68</v>
      </c>
      <c r="W3007" s="2">
        <f>salestable[[#This Row],[Sales]] * salestable[[#This Row],[Discount]]</f>
        <v>0</v>
      </c>
      <c r="X3007">
        <f>YEAR(salestable[[#This Row],[Order Date]])</f>
        <v>2014</v>
      </c>
      <c r="Y3007" t="str">
        <f>TEXT(salestable[[#This Row],[Order Date]],"MMMM")</f>
        <v>May</v>
      </c>
      <c r="Z3007" t="str">
        <f>"Q"&amp;ROUNDUP(MONTH(salestable[[#This Row],[Order Date]])/3,0)</f>
        <v>Q2</v>
      </c>
      <c r="AA3007" t="str">
        <f>TEXT(salestable[[#This Row],[Order Date]], "ddd")</f>
        <v>Sat</v>
      </c>
    </row>
    <row r="3008" spans="1:27"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s="3">
        <v>5</v>
      </c>
      <c r="T3008" s="4">
        <v>0</v>
      </c>
      <c r="U3008" s="3">
        <v>253.37200000000001</v>
      </c>
      <c r="V3008" s="2">
        <f>salestable[[#This Row],[Sales]] * (1 - salestable[[#This Row],[Discount]])</f>
        <v>904.9</v>
      </c>
      <c r="W3008" s="2">
        <f>salestable[[#This Row],[Sales]] * salestable[[#This Row],[Discount]]</f>
        <v>0</v>
      </c>
      <c r="X3008">
        <f>YEAR(salestable[[#This Row],[Order Date]])</f>
        <v>2017</v>
      </c>
      <c r="Y3008" t="str">
        <f>TEXT(salestable[[#This Row],[Order Date]],"MMMM")</f>
        <v>October</v>
      </c>
      <c r="Z3008" t="str">
        <f>"Q"&amp;ROUNDUP(MONTH(salestable[[#This Row],[Order Date]])/3,0)</f>
        <v>Q4</v>
      </c>
      <c r="AA3008" t="str">
        <f>TEXT(salestable[[#This Row],[Order Date]], "ddd")</f>
        <v>Fri</v>
      </c>
    </row>
    <row r="3009" spans="1:27"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s="3">
        <v>3</v>
      </c>
      <c r="T3009" s="4">
        <v>0.2</v>
      </c>
      <c r="U3009" s="3">
        <v>11.138400000000001</v>
      </c>
      <c r="V3009" s="2">
        <f>salestable[[#This Row],[Sales]] * (1 - salestable[[#This Row],[Discount]])</f>
        <v>27.4176</v>
      </c>
      <c r="W3009" s="2">
        <f>salestable[[#This Row],[Sales]] * salestable[[#This Row],[Discount]]</f>
        <v>6.8544</v>
      </c>
      <c r="X3009">
        <f>YEAR(salestable[[#This Row],[Order Date]])</f>
        <v>2014</v>
      </c>
      <c r="Y3009" t="str">
        <f>TEXT(salestable[[#This Row],[Order Date]],"MMMM")</f>
        <v>October</v>
      </c>
      <c r="Z3009" t="str">
        <f>"Q"&amp;ROUNDUP(MONTH(salestable[[#This Row],[Order Date]])/3,0)</f>
        <v>Q4</v>
      </c>
      <c r="AA3009" t="str">
        <f>TEXT(salestable[[#This Row],[Order Date]], "ddd")</f>
        <v>Fri</v>
      </c>
    </row>
    <row r="3010" spans="1:27"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s="3">
        <v>3</v>
      </c>
      <c r="T3010" s="4">
        <v>0</v>
      </c>
      <c r="U3010" s="3">
        <v>74.809799999999996</v>
      </c>
      <c r="V3010" s="2">
        <f>salestable[[#This Row],[Sales]] * (1 - salestable[[#This Row],[Discount]])</f>
        <v>191.82</v>
      </c>
      <c r="W3010" s="2">
        <f>salestable[[#This Row],[Sales]] * salestable[[#This Row],[Discount]]</f>
        <v>0</v>
      </c>
      <c r="X3010">
        <f>YEAR(salestable[[#This Row],[Order Date]])</f>
        <v>2016</v>
      </c>
      <c r="Y3010" t="str">
        <f>TEXT(salestable[[#This Row],[Order Date]],"MMMM")</f>
        <v>December</v>
      </c>
      <c r="Z3010" t="str">
        <f>"Q"&amp;ROUNDUP(MONTH(salestable[[#This Row],[Order Date]])/3,0)</f>
        <v>Q4</v>
      </c>
      <c r="AA3010" t="str">
        <f>TEXT(salestable[[#This Row],[Order Date]], "ddd")</f>
        <v>Mon</v>
      </c>
    </row>
    <row r="3011" spans="1:27"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s="3">
        <v>5</v>
      </c>
      <c r="T3011" s="4">
        <v>0.2</v>
      </c>
      <c r="U3011" s="3">
        <v>27.436499999999999</v>
      </c>
      <c r="V3011" s="2">
        <f>salestable[[#This Row],[Sales]] * (1 - salestable[[#This Row],[Discount]])</f>
        <v>195.10400000000001</v>
      </c>
      <c r="W3011" s="2">
        <f>salestable[[#This Row],[Sales]] * salestable[[#This Row],[Discount]]</f>
        <v>48.776000000000003</v>
      </c>
      <c r="X3011">
        <f>YEAR(salestable[[#This Row],[Order Date]])</f>
        <v>2016</v>
      </c>
      <c r="Y3011" t="str">
        <f>TEXT(salestable[[#This Row],[Order Date]],"MMMM")</f>
        <v>July</v>
      </c>
      <c r="Z3011" t="str">
        <f>"Q"&amp;ROUNDUP(MONTH(salestable[[#This Row],[Order Date]])/3,0)</f>
        <v>Q3</v>
      </c>
      <c r="AA3011" t="str">
        <f>TEXT(salestable[[#This Row],[Order Date]], "ddd")</f>
        <v>Mon</v>
      </c>
    </row>
    <row r="3012" spans="1:27"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s="3">
        <v>5</v>
      </c>
      <c r="T3012" s="4">
        <v>0.7</v>
      </c>
      <c r="U3012" s="3">
        <v>-9.2230000000000008</v>
      </c>
      <c r="V3012" s="2">
        <f>salestable[[#This Row],[Sales]] * (1 - salestable[[#This Row],[Discount]])</f>
        <v>3.6090000000000004</v>
      </c>
      <c r="W3012" s="2">
        <f>salestable[[#This Row],[Sales]] * salestable[[#This Row],[Discount]]</f>
        <v>8.4209999999999994</v>
      </c>
      <c r="X3012">
        <f>YEAR(salestable[[#This Row],[Order Date]])</f>
        <v>2017</v>
      </c>
      <c r="Y3012" t="str">
        <f>TEXT(salestable[[#This Row],[Order Date]],"MMMM")</f>
        <v>April</v>
      </c>
      <c r="Z3012" t="str">
        <f>"Q"&amp;ROUNDUP(MONTH(salestable[[#This Row],[Order Date]])/3,0)</f>
        <v>Q2</v>
      </c>
      <c r="AA3012" t="str">
        <f>TEXT(salestable[[#This Row],[Order Date]], "ddd")</f>
        <v>Mon</v>
      </c>
    </row>
    <row r="3013" spans="1:27"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s="3">
        <v>5</v>
      </c>
      <c r="T3013" s="4">
        <v>0.7</v>
      </c>
      <c r="U3013" s="3">
        <v>-3399.98</v>
      </c>
      <c r="V3013" s="2">
        <f>salestable[[#This Row],[Sales]] * (1 - salestable[[#This Row],[Discount]])</f>
        <v>764.99550000000011</v>
      </c>
      <c r="W3013" s="2">
        <f>salestable[[#This Row],[Sales]] * salestable[[#This Row],[Discount]]</f>
        <v>1784.9894999999999</v>
      </c>
      <c r="X3013">
        <f>YEAR(salestable[[#This Row],[Order Date]])</f>
        <v>2017</v>
      </c>
      <c r="Y3013" t="str">
        <f>TEXT(salestable[[#This Row],[Order Date]],"MMMM")</f>
        <v>April</v>
      </c>
      <c r="Z3013" t="str">
        <f>"Q"&amp;ROUNDUP(MONTH(salestable[[#This Row],[Order Date]])/3,0)</f>
        <v>Q2</v>
      </c>
      <c r="AA3013" t="str">
        <f>TEXT(salestable[[#This Row],[Order Date]], "ddd")</f>
        <v>Mon</v>
      </c>
    </row>
    <row r="3014" spans="1:27"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s="3">
        <v>2</v>
      </c>
      <c r="T3014" s="4">
        <v>0.7</v>
      </c>
      <c r="U3014" s="3">
        <v>-15.835599999999999</v>
      </c>
      <c r="V3014" s="2">
        <f>salestable[[#This Row],[Sales]] * (1 - salestable[[#This Row],[Discount]])</f>
        <v>6.4782000000000011</v>
      </c>
      <c r="W3014" s="2">
        <f>salestable[[#This Row],[Sales]] * salestable[[#This Row],[Discount]]</f>
        <v>15.1158</v>
      </c>
      <c r="X3014">
        <f>YEAR(salestable[[#This Row],[Order Date]])</f>
        <v>2017</v>
      </c>
      <c r="Y3014" t="str">
        <f>TEXT(salestable[[#This Row],[Order Date]],"MMMM")</f>
        <v>April</v>
      </c>
      <c r="Z3014" t="str">
        <f>"Q"&amp;ROUNDUP(MONTH(salestable[[#This Row],[Order Date]])/3,0)</f>
        <v>Q2</v>
      </c>
      <c r="AA3014" t="str">
        <f>TEXT(salestable[[#This Row],[Order Date]], "ddd")</f>
        <v>Mon</v>
      </c>
    </row>
    <row r="3015" spans="1:27"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s="3">
        <v>6</v>
      </c>
      <c r="T3015" s="4">
        <v>0.7</v>
      </c>
      <c r="U3015" s="3">
        <v>-6.5735999999999999</v>
      </c>
      <c r="V3015" s="2">
        <f>salestable[[#This Row],[Sales]] * (1 - salestable[[#This Row],[Discount]])</f>
        <v>2.6892000000000005</v>
      </c>
      <c r="W3015" s="2">
        <f>salestable[[#This Row],[Sales]] * salestable[[#This Row],[Discount]]</f>
        <v>6.2747999999999999</v>
      </c>
      <c r="X3015">
        <f>YEAR(salestable[[#This Row],[Order Date]])</f>
        <v>2017</v>
      </c>
      <c r="Y3015" t="str">
        <f>TEXT(salestable[[#This Row],[Order Date]],"MMMM")</f>
        <v>April</v>
      </c>
      <c r="Z3015" t="str">
        <f>"Q"&amp;ROUNDUP(MONTH(salestable[[#This Row],[Order Date]])/3,0)</f>
        <v>Q2</v>
      </c>
      <c r="AA3015" t="str">
        <f>TEXT(salestable[[#This Row],[Order Date]], "ddd")</f>
        <v>Mon</v>
      </c>
    </row>
    <row r="3016" spans="1:27"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s="3">
        <v>4</v>
      </c>
      <c r="T3016" s="4">
        <v>0.2</v>
      </c>
      <c r="U3016" s="3">
        <v>7.2576000000000001</v>
      </c>
      <c r="V3016" s="2">
        <f>salestable[[#This Row],[Sales]] * (1 - salestable[[#This Row],[Discount]])</f>
        <v>16.588800000000003</v>
      </c>
      <c r="W3016" s="2">
        <f>salestable[[#This Row],[Sales]] * salestable[[#This Row],[Discount]]</f>
        <v>4.1472000000000007</v>
      </c>
      <c r="X3016">
        <f>YEAR(salestable[[#This Row],[Order Date]])</f>
        <v>2017</v>
      </c>
      <c r="Y3016" t="str">
        <f>TEXT(salestable[[#This Row],[Order Date]],"MMMM")</f>
        <v>April</v>
      </c>
      <c r="Z3016" t="str">
        <f>"Q"&amp;ROUNDUP(MONTH(salestable[[#This Row],[Order Date]])/3,0)</f>
        <v>Q2</v>
      </c>
      <c r="AA3016" t="str">
        <f>TEXT(salestable[[#This Row],[Order Date]], "ddd")</f>
        <v>Mon</v>
      </c>
    </row>
    <row r="3017" spans="1:27"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s="3">
        <v>2</v>
      </c>
      <c r="T3017" s="4">
        <v>0.4</v>
      </c>
      <c r="U3017" s="3">
        <v>-103.26600000000001</v>
      </c>
      <c r="V3017" s="2">
        <f>salestable[[#This Row],[Sales]] * (1 - salestable[[#This Row],[Discount]])</f>
        <v>206.53200000000001</v>
      </c>
      <c r="W3017" s="2">
        <f>salestable[[#This Row],[Sales]] * salestable[[#This Row],[Discount]]</f>
        <v>137.68800000000002</v>
      </c>
      <c r="X3017">
        <f>YEAR(salestable[[#This Row],[Order Date]])</f>
        <v>2015</v>
      </c>
      <c r="Y3017" t="str">
        <f>TEXT(salestable[[#This Row],[Order Date]],"MMMM")</f>
        <v>September</v>
      </c>
      <c r="Z3017" t="str">
        <f>"Q"&amp;ROUNDUP(MONTH(salestable[[#This Row],[Order Date]])/3,0)</f>
        <v>Q3</v>
      </c>
      <c r="AA3017" t="str">
        <f>TEXT(salestable[[#This Row],[Order Date]], "ddd")</f>
        <v>Thu</v>
      </c>
    </row>
    <row r="3018" spans="1:27"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s="3">
        <v>8</v>
      </c>
      <c r="T3018" s="4">
        <v>0.2</v>
      </c>
      <c r="U3018" s="3">
        <v>-172.7328</v>
      </c>
      <c r="V3018" s="2">
        <f>salestable[[#This Row],[Sales]] * (1 - salestable[[#This Row],[Discount]])</f>
        <v>581.83680000000004</v>
      </c>
      <c r="W3018" s="2">
        <f>salestable[[#This Row],[Sales]] * salestable[[#This Row],[Discount]]</f>
        <v>145.45920000000001</v>
      </c>
      <c r="X3018">
        <f>YEAR(salestable[[#This Row],[Order Date]])</f>
        <v>2016</v>
      </c>
      <c r="Y3018" t="str">
        <f>TEXT(salestable[[#This Row],[Order Date]],"MMMM")</f>
        <v>August</v>
      </c>
      <c r="Z3018" t="str">
        <f>"Q"&amp;ROUNDUP(MONTH(salestable[[#This Row],[Order Date]])/3,0)</f>
        <v>Q3</v>
      </c>
      <c r="AA3018" t="str">
        <f>TEXT(salestable[[#This Row],[Order Date]], "ddd")</f>
        <v>Tue</v>
      </c>
    </row>
    <row r="3019" spans="1:27"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s="3">
        <v>3</v>
      </c>
      <c r="T3019" s="4">
        <v>0.6</v>
      </c>
      <c r="U3019" s="3">
        <v>-10.1736</v>
      </c>
      <c r="V3019" s="2">
        <f>salestable[[#This Row],[Sales]] * (1 - salestable[[#This Row],[Discount]])</f>
        <v>9.0432000000000006</v>
      </c>
      <c r="W3019" s="2">
        <f>salestable[[#This Row],[Sales]] * salestable[[#This Row],[Discount]]</f>
        <v>13.5648</v>
      </c>
      <c r="X3019">
        <f>YEAR(salestable[[#This Row],[Order Date]])</f>
        <v>2016</v>
      </c>
      <c r="Y3019" t="str">
        <f>TEXT(salestable[[#This Row],[Order Date]],"MMMM")</f>
        <v>August</v>
      </c>
      <c r="Z3019" t="str">
        <f>"Q"&amp;ROUNDUP(MONTH(salestable[[#This Row],[Order Date]])/3,0)</f>
        <v>Q3</v>
      </c>
      <c r="AA3019" t="str">
        <f>TEXT(salestable[[#This Row],[Order Date]], "ddd")</f>
        <v>Tue</v>
      </c>
    </row>
    <row r="3020" spans="1:27"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s="3">
        <v>7</v>
      </c>
      <c r="T3020" s="4">
        <v>0.2</v>
      </c>
      <c r="U3020" s="3">
        <v>-33.32</v>
      </c>
      <c r="V3020" s="2">
        <f>salestable[[#This Row],[Sales]] * (1 - salestable[[#This Row],[Discount]])</f>
        <v>533.12</v>
      </c>
      <c r="W3020" s="2">
        <f>salestable[[#This Row],[Sales]] * salestable[[#This Row],[Discount]]</f>
        <v>133.28</v>
      </c>
      <c r="X3020">
        <f>YEAR(salestable[[#This Row],[Order Date]])</f>
        <v>2016</v>
      </c>
      <c r="Y3020" t="str">
        <f>TEXT(salestable[[#This Row],[Order Date]],"MMMM")</f>
        <v>August</v>
      </c>
      <c r="Z3020" t="str">
        <f>"Q"&amp;ROUNDUP(MONTH(salestable[[#This Row],[Order Date]])/3,0)</f>
        <v>Q3</v>
      </c>
      <c r="AA3020" t="str">
        <f>TEXT(salestable[[#This Row],[Order Date]], "ddd")</f>
        <v>Tue</v>
      </c>
    </row>
    <row r="3021" spans="1:27"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s="3">
        <v>3</v>
      </c>
      <c r="T3021" s="4">
        <v>0</v>
      </c>
      <c r="U3021" s="3">
        <v>0.2016</v>
      </c>
      <c r="V3021" s="2">
        <f>salestable[[#This Row],[Sales]] * (1 - salestable[[#This Row],[Discount]])</f>
        <v>5.04</v>
      </c>
      <c r="W3021" s="2">
        <f>salestable[[#This Row],[Sales]] * salestable[[#This Row],[Discount]]</f>
        <v>0</v>
      </c>
      <c r="X3021">
        <f>YEAR(salestable[[#This Row],[Order Date]])</f>
        <v>2015</v>
      </c>
      <c r="Y3021" t="str">
        <f>TEXT(salestable[[#This Row],[Order Date]],"MMMM")</f>
        <v>November</v>
      </c>
      <c r="Z3021" t="str">
        <f>"Q"&amp;ROUNDUP(MONTH(salestable[[#This Row],[Order Date]])/3,0)</f>
        <v>Q4</v>
      </c>
      <c r="AA3021" t="str">
        <f>TEXT(salestable[[#This Row],[Order Date]], "ddd")</f>
        <v>Sun</v>
      </c>
    </row>
    <row r="3022" spans="1:27"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s="3">
        <v>3</v>
      </c>
      <c r="T3022" s="4">
        <v>0</v>
      </c>
      <c r="U3022" s="3">
        <v>41.823</v>
      </c>
      <c r="V3022" s="2">
        <f>salestable[[#This Row],[Sales]] * (1 - salestable[[#This Row],[Discount]])</f>
        <v>92.94</v>
      </c>
      <c r="W3022" s="2">
        <f>salestable[[#This Row],[Sales]] * salestable[[#This Row],[Discount]]</f>
        <v>0</v>
      </c>
      <c r="X3022">
        <f>YEAR(salestable[[#This Row],[Order Date]])</f>
        <v>2015</v>
      </c>
      <c r="Y3022" t="str">
        <f>TEXT(salestable[[#This Row],[Order Date]],"MMMM")</f>
        <v>November</v>
      </c>
      <c r="Z3022" t="str">
        <f>"Q"&amp;ROUNDUP(MONTH(salestable[[#This Row],[Order Date]])/3,0)</f>
        <v>Q4</v>
      </c>
      <c r="AA3022" t="str">
        <f>TEXT(salestable[[#This Row],[Order Date]], "ddd")</f>
        <v>Sun</v>
      </c>
    </row>
    <row r="3023" spans="1:27"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s="3">
        <v>3</v>
      </c>
      <c r="T3023" s="4">
        <v>0</v>
      </c>
      <c r="U3023" s="3">
        <v>22.0077</v>
      </c>
      <c r="V3023" s="2">
        <f>salestable[[#This Row],[Sales]] * (1 - salestable[[#This Row],[Discount]])</f>
        <v>66.69</v>
      </c>
      <c r="W3023" s="2">
        <f>salestable[[#This Row],[Sales]] * salestable[[#This Row],[Discount]]</f>
        <v>0</v>
      </c>
      <c r="X3023">
        <f>YEAR(salestable[[#This Row],[Order Date]])</f>
        <v>2015</v>
      </c>
      <c r="Y3023" t="str">
        <f>TEXT(salestable[[#This Row],[Order Date]],"MMMM")</f>
        <v>November</v>
      </c>
      <c r="Z3023" t="str">
        <f>"Q"&amp;ROUNDUP(MONTH(salestable[[#This Row],[Order Date]])/3,0)</f>
        <v>Q4</v>
      </c>
      <c r="AA3023" t="str">
        <f>TEXT(salestable[[#This Row],[Order Date]], "ddd")</f>
        <v>Sun</v>
      </c>
    </row>
    <row r="3024" spans="1:27"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s="3">
        <v>5</v>
      </c>
      <c r="T3024" s="4">
        <v>0.2</v>
      </c>
      <c r="U3024" s="3">
        <v>28.65</v>
      </c>
      <c r="V3024" s="2">
        <f>salestable[[#This Row],[Sales]] * (1 - salestable[[#This Row],[Discount]])</f>
        <v>73.344000000000008</v>
      </c>
      <c r="W3024" s="2">
        <f>salestable[[#This Row],[Sales]] * salestable[[#This Row],[Discount]]</f>
        <v>18.336000000000002</v>
      </c>
      <c r="X3024">
        <f>YEAR(salestable[[#This Row],[Order Date]])</f>
        <v>2015</v>
      </c>
      <c r="Y3024" t="str">
        <f>TEXT(salestable[[#This Row],[Order Date]],"MMMM")</f>
        <v>November</v>
      </c>
      <c r="Z3024" t="str">
        <f>"Q"&amp;ROUNDUP(MONTH(salestable[[#This Row],[Order Date]])/3,0)</f>
        <v>Q4</v>
      </c>
      <c r="AA3024" t="str">
        <f>TEXT(salestable[[#This Row],[Order Date]], "ddd")</f>
        <v>Sun</v>
      </c>
    </row>
    <row r="3025" spans="1:27"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s="3">
        <v>2</v>
      </c>
      <c r="T3025" s="4">
        <v>0.32</v>
      </c>
      <c r="U3025" s="3">
        <v>-14.4588</v>
      </c>
      <c r="V3025" s="2">
        <f>salestable[[#This Row],[Sales]] * (1 - salestable[[#This Row],[Discount]])</f>
        <v>222.85830399999998</v>
      </c>
      <c r="W3025" s="2">
        <f>salestable[[#This Row],[Sales]] * salestable[[#This Row],[Discount]]</f>
        <v>104.87449600000001</v>
      </c>
      <c r="X3025">
        <f>YEAR(salestable[[#This Row],[Order Date]])</f>
        <v>2017</v>
      </c>
      <c r="Y3025" t="str">
        <f>TEXT(salestable[[#This Row],[Order Date]],"MMMM")</f>
        <v>November</v>
      </c>
      <c r="Z3025" t="str">
        <f>"Q"&amp;ROUNDUP(MONTH(salestable[[#This Row],[Order Date]])/3,0)</f>
        <v>Q4</v>
      </c>
      <c r="AA3025" t="str">
        <f>TEXT(salestable[[#This Row],[Order Date]], "ddd")</f>
        <v>Fri</v>
      </c>
    </row>
    <row r="3026" spans="1:27"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s="3">
        <v>11</v>
      </c>
      <c r="T3026" s="4">
        <v>0.2</v>
      </c>
      <c r="U3026" s="3">
        <v>17.6418</v>
      </c>
      <c r="V3026" s="2">
        <f>salestable[[#This Row],[Sales]] * (1 - salestable[[#This Row],[Discount]])</f>
        <v>41.817599999999999</v>
      </c>
      <c r="W3026" s="2">
        <f>salestable[[#This Row],[Sales]] * salestable[[#This Row],[Discount]]</f>
        <v>10.4544</v>
      </c>
      <c r="X3026">
        <f>YEAR(salestable[[#This Row],[Order Date]])</f>
        <v>2015</v>
      </c>
      <c r="Y3026" t="str">
        <f>TEXT(salestable[[#This Row],[Order Date]],"MMMM")</f>
        <v>November</v>
      </c>
      <c r="Z3026" t="str">
        <f>"Q"&amp;ROUNDUP(MONTH(salestable[[#This Row],[Order Date]])/3,0)</f>
        <v>Q4</v>
      </c>
      <c r="AA3026" t="str">
        <f>TEXT(salestable[[#This Row],[Order Date]], "ddd")</f>
        <v>Sun</v>
      </c>
    </row>
    <row r="3027" spans="1:27"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s="3">
        <v>3</v>
      </c>
      <c r="T3027" s="4">
        <v>0</v>
      </c>
      <c r="U3027" s="3">
        <v>8.0730000000000004</v>
      </c>
      <c r="V3027" s="2">
        <f>salestable[[#This Row],[Sales]] * (1 - salestable[[#This Row],[Discount]])</f>
        <v>17.940000000000001</v>
      </c>
      <c r="W3027" s="2">
        <f>salestable[[#This Row],[Sales]] * salestable[[#This Row],[Discount]]</f>
        <v>0</v>
      </c>
      <c r="X3027">
        <f>YEAR(salestable[[#This Row],[Order Date]])</f>
        <v>2015</v>
      </c>
      <c r="Y3027" t="str">
        <f>TEXT(salestable[[#This Row],[Order Date]],"MMMM")</f>
        <v>November</v>
      </c>
      <c r="Z3027" t="str">
        <f>"Q"&amp;ROUNDUP(MONTH(salestable[[#This Row],[Order Date]])/3,0)</f>
        <v>Q4</v>
      </c>
      <c r="AA3027" t="str">
        <f>TEXT(salestable[[#This Row],[Order Date]], "ddd")</f>
        <v>Sun</v>
      </c>
    </row>
    <row r="3028" spans="1:27"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s="3">
        <v>3</v>
      </c>
      <c r="T3028" s="4">
        <v>0.2</v>
      </c>
      <c r="U3028" s="3">
        <v>0</v>
      </c>
      <c r="V3028" s="2">
        <f>salestable[[#This Row],[Sales]] * (1 - salestable[[#This Row],[Discount]])</f>
        <v>203.48160000000001</v>
      </c>
      <c r="W3028" s="2">
        <f>salestable[[#This Row],[Sales]] * salestable[[#This Row],[Discount]]</f>
        <v>50.870400000000004</v>
      </c>
      <c r="X3028">
        <f>YEAR(salestable[[#This Row],[Order Date]])</f>
        <v>2017</v>
      </c>
      <c r="Y3028" t="str">
        <f>TEXT(salestable[[#This Row],[Order Date]],"MMMM")</f>
        <v>April</v>
      </c>
      <c r="Z3028" t="str">
        <f>"Q"&amp;ROUNDUP(MONTH(salestable[[#This Row],[Order Date]])/3,0)</f>
        <v>Q2</v>
      </c>
      <c r="AA3028" t="str">
        <f>TEXT(salestable[[#This Row],[Order Date]], "ddd")</f>
        <v>Sat</v>
      </c>
    </row>
    <row r="3029" spans="1:27"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s="3">
        <v>2</v>
      </c>
      <c r="T3029" s="4">
        <v>0.2</v>
      </c>
      <c r="U3029" s="3">
        <v>2.6936</v>
      </c>
      <c r="V3029" s="2">
        <f>salestable[[#This Row],[Sales]] * (1 - salestable[[#This Row],[Discount]])</f>
        <v>6.6304000000000007</v>
      </c>
      <c r="W3029" s="2">
        <f>salestable[[#This Row],[Sales]] * salestable[[#This Row],[Discount]]</f>
        <v>1.6576000000000002</v>
      </c>
      <c r="X3029">
        <f>YEAR(salestable[[#This Row],[Order Date]])</f>
        <v>2014</v>
      </c>
      <c r="Y3029" t="str">
        <f>TEXT(salestable[[#This Row],[Order Date]],"MMMM")</f>
        <v>August</v>
      </c>
      <c r="Z3029" t="str">
        <f>"Q"&amp;ROUNDUP(MONTH(salestable[[#This Row],[Order Date]])/3,0)</f>
        <v>Q3</v>
      </c>
      <c r="AA3029" t="str">
        <f>TEXT(salestable[[#This Row],[Order Date]], "ddd")</f>
        <v>Sun</v>
      </c>
    </row>
    <row r="3030" spans="1:27"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s="3">
        <v>5</v>
      </c>
      <c r="T3030" s="4">
        <v>0</v>
      </c>
      <c r="U3030" s="3">
        <v>80.784000000000006</v>
      </c>
      <c r="V3030" s="2">
        <f>salestable[[#This Row],[Sales]] * (1 - salestable[[#This Row],[Discount]])</f>
        <v>504.9</v>
      </c>
      <c r="W3030" s="2">
        <f>salestable[[#This Row],[Sales]] * salestable[[#This Row],[Discount]]</f>
        <v>0</v>
      </c>
      <c r="X3030">
        <f>YEAR(salestable[[#This Row],[Order Date]])</f>
        <v>2017</v>
      </c>
      <c r="Y3030" t="str">
        <f>TEXT(salestable[[#This Row],[Order Date]],"MMMM")</f>
        <v>December</v>
      </c>
      <c r="Z3030" t="str">
        <f>"Q"&amp;ROUNDUP(MONTH(salestable[[#This Row],[Order Date]])/3,0)</f>
        <v>Q4</v>
      </c>
      <c r="AA3030" t="str">
        <f>TEXT(salestable[[#This Row],[Order Date]], "ddd")</f>
        <v>Sun</v>
      </c>
    </row>
    <row r="3031" spans="1:27"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s="3">
        <v>4</v>
      </c>
      <c r="T3031" s="4">
        <v>0.2</v>
      </c>
      <c r="U3031" s="3">
        <v>25.198</v>
      </c>
      <c r="V3031" s="2">
        <f>salestable[[#This Row],[Sales]] * (1 - salestable[[#This Row],[Discount]])</f>
        <v>322.53440000000001</v>
      </c>
      <c r="W3031" s="2">
        <f>salestable[[#This Row],[Sales]] * salestable[[#This Row],[Discount]]</f>
        <v>80.633600000000001</v>
      </c>
      <c r="X3031">
        <f>YEAR(salestable[[#This Row],[Order Date]])</f>
        <v>2016</v>
      </c>
      <c r="Y3031" t="str">
        <f>TEXT(salestable[[#This Row],[Order Date]],"MMMM")</f>
        <v>March</v>
      </c>
      <c r="Z3031" t="str">
        <f>"Q"&amp;ROUNDUP(MONTH(salestable[[#This Row],[Order Date]])/3,0)</f>
        <v>Q1</v>
      </c>
      <c r="AA3031" t="str">
        <f>TEXT(salestable[[#This Row],[Order Date]], "ddd")</f>
        <v>Thu</v>
      </c>
    </row>
    <row r="3032" spans="1:27"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s="3">
        <v>4</v>
      </c>
      <c r="T3032" s="4">
        <v>0</v>
      </c>
      <c r="U3032" s="3">
        <v>31.091200000000001</v>
      </c>
      <c r="V3032" s="2">
        <f>salestable[[#This Row],[Sales]] * (1 - salestable[[#This Row],[Discount]])</f>
        <v>194.32</v>
      </c>
      <c r="W3032" s="2">
        <f>salestable[[#This Row],[Sales]] * salestable[[#This Row],[Discount]]</f>
        <v>0</v>
      </c>
      <c r="X3032">
        <f>YEAR(salestable[[#This Row],[Order Date]])</f>
        <v>2015</v>
      </c>
      <c r="Y3032" t="str">
        <f>TEXT(salestable[[#This Row],[Order Date]],"MMMM")</f>
        <v>September</v>
      </c>
      <c r="Z3032" t="str">
        <f>"Q"&amp;ROUNDUP(MONTH(salestable[[#This Row],[Order Date]])/3,0)</f>
        <v>Q3</v>
      </c>
      <c r="AA3032" t="str">
        <f>TEXT(salestable[[#This Row],[Order Date]], "ddd")</f>
        <v>Mon</v>
      </c>
    </row>
    <row r="3033" spans="1:27"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s="3">
        <v>1</v>
      </c>
      <c r="T3033" s="4">
        <v>0</v>
      </c>
      <c r="U3033" s="3">
        <v>7.5370999999999997</v>
      </c>
      <c r="V3033" s="2">
        <f>salestable[[#This Row],[Sales]] * (1 - salestable[[#This Row],[Discount]])</f>
        <v>25.99</v>
      </c>
      <c r="W3033" s="2">
        <f>salestable[[#This Row],[Sales]] * salestable[[#This Row],[Discount]]</f>
        <v>0</v>
      </c>
      <c r="X3033">
        <f>YEAR(salestable[[#This Row],[Order Date]])</f>
        <v>2015</v>
      </c>
      <c r="Y3033" t="str">
        <f>TEXT(salestable[[#This Row],[Order Date]],"MMMM")</f>
        <v>September</v>
      </c>
      <c r="Z3033" t="str">
        <f>"Q"&amp;ROUNDUP(MONTH(salestable[[#This Row],[Order Date]])/3,0)</f>
        <v>Q3</v>
      </c>
      <c r="AA3033" t="str">
        <f>TEXT(salestable[[#This Row],[Order Date]], "ddd")</f>
        <v>Mon</v>
      </c>
    </row>
    <row r="3034" spans="1:27"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s="3">
        <v>4</v>
      </c>
      <c r="T3034" s="4">
        <v>0.2</v>
      </c>
      <c r="U3034" s="3">
        <v>-12.196</v>
      </c>
      <c r="V3034" s="2">
        <f>salestable[[#This Row],[Sales]] * (1 - salestable[[#This Row],[Discount]])</f>
        <v>156.1088</v>
      </c>
      <c r="W3034" s="2">
        <f>salestable[[#This Row],[Sales]] * salestable[[#This Row],[Discount]]</f>
        <v>39.027200000000001</v>
      </c>
      <c r="X3034">
        <f>YEAR(salestable[[#This Row],[Order Date]])</f>
        <v>2016</v>
      </c>
      <c r="Y3034" t="str">
        <f>TEXT(salestable[[#This Row],[Order Date]],"MMMM")</f>
        <v>November</v>
      </c>
      <c r="Z3034" t="str">
        <f>"Q"&amp;ROUNDUP(MONTH(salestable[[#This Row],[Order Date]])/3,0)</f>
        <v>Q4</v>
      </c>
      <c r="AA3034" t="str">
        <f>TEXT(salestable[[#This Row],[Order Date]], "ddd")</f>
        <v>Mon</v>
      </c>
    </row>
    <row r="3035" spans="1:27"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s="3">
        <v>4</v>
      </c>
      <c r="T3035" s="4">
        <v>0.2</v>
      </c>
      <c r="U3035" s="3">
        <v>7.2576000000000001</v>
      </c>
      <c r="V3035" s="2">
        <f>salestable[[#This Row],[Sales]] * (1 - salestable[[#This Row],[Discount]])</f>
        <v>16.588800000000003</v>
      </c>
      <c r="W3035" s="2">
        <f>salestable[[#This Row],[Sales]] * salestable[[#This Row],[Discount]]</f>
        <v>4.1472000000000007</v>
      </c>
      <c r="X3035">
        <f>YEAR(salestable[[#This Row],[Order Date]])</f>
        <v>2017</v>
      </c>
      <c r="Y3035" t="str">
        <f>TEXT(salestable[[#This Row],[Order Date]],"MMMM")</f>
        <v>September</v>
      </c>
      <c r="Z3035" t="str">
        <f>"Q"&amp;ROUNDUP(MONTH(salestable[[#This Row],[Order Date]])/3,0)</f>
        <v>Q3</v>
      </c>
      <c r="AA3035" t="str">
        <f>TEXT(salestable[[#This Row],[Order Date]], "ddd")</f>
        <v>Sat</v>
      </c>
    </row>
    <row r="3036" spans="1:27"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s="3">
        <v>6</v>
      </c>
      <c r="T3036" s="4">
        <v>0</v>
      </c>
      <c r="U3036" s="3">
        <v>10.202999999999999</v>
      </c>
      <c r="V3036" s="2">
        <f>salestable[[#This Row],[Sales]] * (1 - salestable[[#This Row],[Discount]])</f>
        <v>53.7</v>
      </c>
      <c r="W3036" s="2">
        <f>salestable[[#This Row],[Sales]] * salestable[[#This Row],[Discount]]</f>
        <v>0</v>
      </c>
      <c r="X3036">
        <f>YEAR(salestable[[#This Row],[Order Date]])</f>
        <v>2015</v>
      </c>
      <c r="Y3036" t="str">
        <f>TEXT(salestable[[#This Row],[Order Date]],"MMMM")</f>
        <v>June</v>
      </c>
      <c r="Z3036" t="str">
        <f>"Q"&amp;ROUNDUP(MONTH(salestable[[#This Row],[Order Date]])/3,0)</f>
        <v>Q2</v>
      </c>
      <c r="AA3036" t="str">
        <f>TEXT(salestable[[#This Row],[Order Date]], "ddd")</f>
        <v>Thu</v>
      </c>
    </row>
    <row r="3037" spans="1:27"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s="3">
        <v>7</v>
      </c>
      <c r="T3037" s="4">
        <v>0</v>
      </c>
      <c r="U3037" s="3">
        <v>16.679600000000001</v>
      </c>
      <c r="V3037" s="2">
        <f>salestable[[#This Row],[Sales]] * (1 - salestable[[#This Row],[Discount]])</f>
        <v>36.26</v>
      </c>
      <c r="W3037" s="2">
        <f>salestable[[#This Row],[Sales]] * salestable[[#This Row],[Discount]]</f>
        <v>0</v>
      </c>
      <c r="X3037">
        <f>YEAR(salestable[[#This Row],[Order Date]])</f>
        <v>2015</v>
      </c>
      <c r="Y3037" t="str">
        <f>TEXT(salestable[[#This Row],[Order Date]],"MMMM")</f>
        <v>June</v>
      </c>
      <c r="Z3037" t="str">
        <f>"Q"&amp;ROUNDUP(MONTH(salestable[[#This Row],[Order Date]])/3,0)</f>
        <v>Q2</v>
      </c>
      <c r="AA3037" t="str">
        <f>TEXT(salestable[[#This Row],[Order Date]], "ddd")</f>
        <v>Thu</v>
      </c>
    </row>
    <row r="3038" spans="1:27"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s="3">
        <v>2</v>
      </c>
      <c r="T3038" s="4">
        <v>0</v>
      </c>
      <c r="U3038" s="3">
        <v>15.763999999999999</v>
      </c>
      <c r="V3038" s="2">
        <f>salestable[[#This Row],[Sales]] * (1 - salestable[[#This Row],[Discount]])</f>
        <v>56.3</v>
      </c>
      <c r="W3038" s="2">
        <f>salestable[[#This Row],[Sales]] * salestable[[#This Row],[Discount]]</f>
        <v>0</v>
      </c>
      <c r="X3038">
        <f>YEAR(salestable[[#This Row],[Order Date]])</f>
        <v>2015</v>
      </c>
      <c r="Y3038" t="str">
        <f>TEXT(salestable[[#This Row],[Order Date]],"MMMM")</f>
        <v>June</v>
      </c>
      <c r="Z3038" t="str">
        <f>"Q"&amp;ROUNDUP(MONTH(salestable[[#This Row],[Order Date]])/3,0)</f>
        <v>Q2</v>
      </c>
      <c r="AA3038" t="str">
        <f>TEXT(salestable[[#This Row],[Order Date]], "ddd")</f>
        <v>Thu</v>
      </c>
    </row>
    <row r="3039" spans="1:27"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s="3">
        <v>5</v>
      </c>
      <c r="T3039" s="4">
        <v>0</v>
      </c>
      <c r="U3039" s="3">
        <v>15.552</v>
      </c>
      <c r="V3039" s="2">
        <f>salestable[[#This Row],[Sales]] * (1 - salestable[[#This Row],[Discount]])</f>
        <v>32.4</v>
      </c>
      <c r="W3039" s="2">
        <f>salestable[[#This Row],[Sales]] * salestable[[#This Row],[Discount]]</f>
        <v>0</v>
      </c>
      <c r="X3039">
        <f>YEAR(salestable[[#This Row],[Order Date]])</f>
        <v>2015</v>
      </c>
      <c r="Y3039" t="str">
        <f>TEXT(salestable[[#This Row],[Order Date]],"MMMM")</f>
        <v>June</v>
      </c>
      <c r="Z3039" t="str">
        <f>"Q"&amp;ROUNDUP(MONTH(salestable[[#This Row],[Order Date]])/3,0)</f>
        <v>Q2</v>
      </c>
      <c r="AA3039" t="str">
        <f>TEXT(salestable[[#This Row],[Order Date]], "ddd")</f>
        <v>Thu</v>
      </c>
    </row>
    <row r="3040" spans="1:27"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s="3">
        <v>2</v>
      </c>
      <c r="T3040" s="4">
        <v>0</v>
      </c>
      <c r="U3040" s="3">
        <v>10.789199999999999</v>
      </c>
      <c r="V3040" s="2">
        <f>salestable[[#This Row],[Sales]] * (1 - salestable[[#This Row],[Discount]])</f>
        <v>29.16</v>
      </c>
      <c r="W3040" s="2">
        <f>salestable[[#This Row],[Sales]] * salestable[[#This Row],[Discount]]</f>
        <v>0</v>
      </c>
      <c r="X3040">
        <f>YEAR(salestable[[#This Row],[Order Date]])</f>
        <v>2015</v>
      </c>
      <c r="Y3040" t="str">
        <f>TEXT(salestable[[#This Row],[Order Date]],"MMMM")</f>
        <v>June</v>
      </c>
      <c r="Z3040" t="str">
        <f>"Q"&amp;ROUNDUP(MONTH(salestable[[#This Row],[Order Date]])/3,0)</f>
        <v>Q2</v>
      </c>
      <c r="AA3040" t="str">
        <f>TEXT(salestable[[#This Row],[Order Date]], "ddd")</f>
        <v>Thu</v>
      </c>
    </row>
    <row r="3041" spans="1:27"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s="3">
        <v>3</v>
      </c>
      <c r="T3041" s="4">
        <v>0.2</v>
      </c>
      <c r="U3041" s="3">
        <v>-6.4233000000000002</v>
      </c>
      <c r="V3041" s="2">
        <f>salestable[[#This Row],[Sales]] * (1 - salestable[[#This Row],[Discount]])</f>
        <v>137.03040000000001</v>
      </c>
      <c r="W3041" s="2">
        <f>salestable[[#This Row],[Sales]] * salestable[[#This Row],[Discount]]</f>
        <v>34.257600000000004</v>
      </c>
      <c r="X3041">
        <f>YEAR(salestable[[#This Row],[Order Date]])</f>
        <v>2017</v>
      </c>
      <c r="Y3041" t="str">
        <f>TEXT(salestable[[#This Row],[Order Date]],"MMMM")</f>
        <v>October</v>
      </c>
      <c r="Z3041" t="str">
        <f>"Q"&amp;ROUNDUP(MONTH(salestable[[#This Row],[Order Date]])/3,0)</f>
        <v>Q4</v>
      </c>
      <c r="AA3041" t="str">
        <f>TEXT(salestable[[#This Row],[Order Date]], "ddd")</f>
        <v>Tue</v>
      </c>
    </row>
    <row r="3042" spans="1:27"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s="3">
        <v>5</v>
      </c>
      <c r="T3042" s="4">
        <v>0.2</v>
      </c>
      <c r="U3042" s="3">
        <v>3.3439999999999999</v>
      </c>
      <c r="V3042" s="2">
        <f>salestable[[#This Row],[Sales]] * (1 - salestable[[#This Row],[Discount]])</f>
        <v>13.375999999999999</v>
      </c>
      <c r="W3042" s="2">
        <f>salestable[[#This Row],[Sales]] * salestable[[#This Row],[Discount]]</f>
        <v>3.3439999999999999</v>
      </c>
      <c r="X3042">
        <f>YEAR(salestable[[#This Row],[Order Date]])</f>
        <v>2016</v>
      </c>
      <c r="Y3042" t="str">
        <f>TEXT(salestable[[#This Row],[Order Date]],"MMMM")</f>
        <v>May</v>
      </c>
      <c r="Z3042" t="str">
        <f>"Q"&amp;ROUNDUP(MONTH(salestable[[#This Row],[Order Date]])/3,0)</f>
        <v>Q2</v>
      </c>
      <c r="AA3042" t="str">
        <f>TEXT(salestable[[#This Row],[Order Date]], "ddd")</f>
        <v>Thu</v>
      </c>
    </row>
    <row r="3043" spans="1:27"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s="3">
        <v>2</v>
      </c>
      <c r="T3043" s="4">
        <v>0</v>
      </c>
      <c r="U3043" s="3">
        <v>6.2207999999999997</v>
      </c>
      <c r="V3043" s="2">
        <f>salestable[[#This Row],[Sales]] * (1 - salestable[[#This Row],[Discount]])</f>
        <v>12.96</v>
      </c>
      <c r="W3043" s="2">
        <f>salestable[[#This Row],[Sales]] * salestable[[#This Row],[Discount]]</f>
        <v>0</v>
      </c>
      <c r="X3043">
        <f>YEAR(salestable[[#This Row],[Order Date]])</f>
        <v>2017</v>
      </c>
      <c r="Y3043" t="str">
        <f>TEXT(salestable[[#This Row],[Order Date]],"MMMM")</f>
        <v>September</v>
      </c>
      <c r="Z3043" t="str">
        <f>"Q"&amp;ROUNDUP(MONTH(salestable[[#This Row],[Order Date]])/3,0)</f>
        <v>Q3</v>
      </c>
      <c r="AA3043" t="str">
        <f>TEXT(salestable[[#This Row],[Order Date]], "ddd")</f>
        <v>Mon</v>
      </c>
    </row>
    <row r="3044" spans="1:27"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s="3">
        <v>2</v>
      </c>
      <c r="T3044" s="4">
        <v>0</v>
      </c>
      <c r="U3044" s="3">
        <v>10.8682</v>
      </c>
      <c r="V3044" s="2">
        <f>salestable[[#This Row],[Sales]] * (1 - salestable[[#This Row],[Discount]])</f>
        <v>22.18</v>
      </c>
      <c r="W3044" s="2">
        <f>salestable[[#This Row],[Sales]] * salestable[[#This Row],[Discount]]</f>
        <v>0</v>
      </c>
      <c r="X3044">
        <f>YEAR(salestable[[#This Row],[Order Date]])</f>
        <v>2017</v>
      </c>
      <c r="Y3044" t="str">
        <f>TEXT(salestable[[#This Row],[Order Date]],"MMMM")</f>
        <v>September</v>
      </c>
      <c r="Z3044" t="str">
        <f>"Q"&amp;ROUNDUP(MONTH(salestable[[#This Row],[Order Date]])/3,0)</f>
        <v>Q3</v>
      </c>
      <c r="AA3044" t="str">
        <f>TEXT(salestable[[#This Row],[Order Date]], "ddd")</f>
        <v>Mon</v>
      </c>
    </row>
    <row r="3045" spans="1:27"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s="3">
        <v>8</v>
      </c>
      <c r="T3045" s="4">
        <v>0.2</v>
      </c>
      <c r="U3045" s="3">
        <v>256.78399999999999</v>
      </c>
      <c r="V3045" s="2">
        <f>salestable[[#This Row],[Sales]] * (1 - salestable[[#This Row],[Discount]])</f>
        <v>1643.4176</v>
      </c>
      <c r="W3045" s="2">
        <f>salestable[[#This Row],[Sales]] * salestable[[#This Row],[Discount]]</f>
        <v>410.8544</v>
      </c>
      <c r="X3045">
        <f>YEAR(salestable[[#This Row],[Order Date]])</f>
        <v>2017</v>
      </c>
      <c r="Y3045" t="str">
        <f>TEXT(salestable[[#This Row],[Order Date]],"MMMM")</f>
        <v>September</v>
      </c>
      <c r="Z3045" t="str">
        <f>"Q"&amp;ROUNDUP(MONTH(salestable[[#This Row],[Order Date]])/3,0)</f>
        <v>Q3</v>
      </c>
      <c r="AA3045" t="str">
        <f>TEXT(salestable[[#This Row],[Order Date]], "ddd")</f>
        <v>Mon</v>
      </c>
    </row>
    <row r="3046" spans="1:27"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s="3">
        <v>5</v>
      </c>
      <c r="T3046" s="4">
        <v>0.4</v>
      </c>
      <c r="U3046" s="3">
        <v>-255.74250000000001</v>
      </c>
      <c r="V3046" s="2">
        <f>salestable[[#This Row],[Sales]] * (1 - salestable[[#This Row],[Discount]])</f>
        <v>613.78200000000004</v>
      </c>
      <c r="W3046" s="2">
        <f>salestable[[#This Row],[Sales]] * salestable[[#This Row],[Discount]]</f>
        <v>409.18800000000005</v>
      </c>
      <c r="X3046">
        <f>YEAR(salestable[[#This Row],[Order Date]])</f>
        <v>2015</v>
      </c>
      <c r="Y3046" t="str">
        <f>TEXT(salestable[[#This Row],[Order Date]],"MMMM")</f>
        <v>April</v>
      </c>
      <c r="Z3046" t="str">
        <f>"Q"&amp;ROUNDUP(MONTH(salestable[[#This Row],[Order Date]])/3,0)</f>
        <v>Q2</v>
      </c>
      <c r="AA3046" t="str">
        <f>TEXT(salestable[[#This Row],[Order Date]], "ddd")</f>
        <v>Thu</v>
      </c>
    </row>
    <row r="3047" spans="1:27"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s="3">
        <v>5</v>
      </c>
      <c r="T3047" s="4">
        <v>0</v>
      </c>
      <c r="U3047" s="3">
        <v>3.6139999999999999</v>
      </c>
      <c r="V3047" s="2">
        <f>salestable[[#This Row],[Sales]] * (1 - salestable[[#This Row],[Discount]])</f>
        <v>13.9</v>
      </c>
      <c r="W3047" s="2">
        <f>salestable[[#This Row],[Sales]] * salestable[[#This Row],[Discount]]</f>
        <v>0</v>
      </c>
      <c r="X3047">
        <f>YEAR(salestable[[#This Row],[Order Date]])</f>
        <v>2017</v>
      </c>
      <c r="Y3047" t="str">
        <f>TEXT(salestable[[#This Row],[Order Date]],"MMMM")</f>
        <v>November</v>
      </c>
      <c r="Z3047" t="str">
        <f>"Q"&amp;ROUNDUP(MONTH(salestable[[#This Row],[Order Date]])/3,0)</f>
        <v>Q4</v>
      </c>
      <c r="AA3047" t="str">
        <f>TEXT(salestable[[#This Row],[Order Date]], "ddd")</f>
        <v>Mon</v>
      </c>
    </row>
    <row r="3048" spans="1:27"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s="3">
        <v>1</v>
      </c>
      <c r="T3048" s="4">
        <v>0</v>
      </c>
      <c r="U3048" s="3">
        <v>12.1348</v>
      </c>
      <c r="V3048" s="2">
        <f>salestable[[#This Row],[Sales]] * (1 - salestable[[#This Row],[Discount]])</f>
        <v>26.38</v>
      </c>
      <c r="W3048" s="2">
        <f>salestable[[#This Row],[Sales]] * salestable[[#This Row],[Discount]]</f>
        <v>0</v>
      </c>
      <c r="X3048">
        <f>YEAR(salestable[[#This Row],[Order Date]])</f>
        <v>2017</v>
      </c>
      <c r="Y3048" t="str">
        <f>TEXT(salestable[[#This Row],[Order Date]],"MMMM")</f>
        <v>November</v>
      </c>
      <c r="Z3048" t="str">
        <f>"Q"&amp;ROUNDUP(MONTH(salestable[[#This Row],[Order Date]])/3,0)</f>
        <v>Q4</v>
      </c>
      <c r="AA3048" t="str">
        <f>TEXT(salestable[[#This Row],[Order Date]], "ddd")</f>
        <v>Mon</v>
      </c>
    </row>
    <row r="3049" spans="1:27"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s="3">
        <v>7</v>
      </c>
      <c r="T3049" s="4">
        <v>0.2</v>
      </c>
      <c r="U3049" s="3">
        <v>13.4925</v>
      </c>
      <c r="V3049" s="2">
        <f>salestable[[#This Row],[Sales]] * (1 - salestable[[#This Row],[Discount]])</f>
        <v>34.540800000000004</v>
      </c>
      <c r="W3049" s="2">
        <f>salestable[[#This Row],[Sales]] * salestable[[#This Row],[Discount]]</f>
        <v>8.6352000000000011</v>
      </c>
      <c r="X3049">
        <f>YEAR(salestable[[#This Row],[Order Date]])</f>
        <v>2014</v>
      </c>
      <c r="Y3049" t="str">
        <f>TEXT(salestable[[#This Row],[Order Date]],"MMMM")</f>
        <v>September</v>
      </c>
      <c r="Z3049" t="str">
        <f>"Q"&amp;ROUNDUP(MONTH(salestable[[#This Row],[Order Date]])/3,0)</f>
        <v>Q3</v>
      </c>
      <c r="AA3049" t="str">
        <f>TEXT(salestable[[#This Row],[Order Date]], "ddd")</f>
        <v>Tue</v>
      </c>
    </row>
    <row r="3050" spans="1:27"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s="3">
        <v>2</v>
      </c>
      <c r="T3050" s="4">
        <v>0</v>
      </c>
      <c r="U3050" s="3">
        <v>70.006</v>
      </c>
      <c r="V3050" s="2">
        <f>salestable[[#This Row],[Sales]] * (1 - salestable[[#This Row],[Discount]])</f>
        <v>411.8</v>
      </c>
      <c r="W3050" s="2">
        <f>salestable[[#This Row],[Sales]] * salestable[[#This Row],[Discount]]</f>
        <v>0</v>
      </c>
      <c r="X3050">
        <f>YEAR(salestable[[#This Row],[Order Date]])</f>
        <v>2017</v>
      </c>
      <c r="Y3050" t="str">
        <f>TEXT(salestable[[#This Row],[Order Date]],"MMMM")</f>
        <v>April</v>
      </c>
      <c r="Z3050" t="str">
        <f>"Q"&amp;ROUNDUP(MONTH(salestable[[#This Row],[Order Date]])/3,0)</f>
        <v>Q2</v>
      </c>
      <c r="AA3050" t="str">
        <f>TEXT(salestable[[#This Row],[Order Date]], "ddd")</f>
        <v>Sun</v>
      </c>
    </row>
    <row r="3051" spans="1:27"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s="3">
        <v>4</v>
      </c>
      <c r="T3051" s="4">
        <v>0</v>
      </c>
      <c r="U3051" s="3">
        <v>129.6</v>
      </c>
      <c r="V3051" s="2">
        <f>salestable[[#This Row],[Sales]] * (1 - salestable[[#This Row],[Discount]])</f>
        <v>360</v>
      </c>
      <c r="W3051" s="2">
        <f>salestable[[#This Row],[Sales]] * salestable[[#This Row],[Discount]]</f>
        <v>0</v>
      </c>
      <c r="X3051">
        <f>YEAR(salestable[[#This Row],[Order Date]])</f>
        <v>2017</v>
      </c>
      <c r="Y3051" t="str">
        <f>TEXT(salestable[[#This Row],[Order Date]],"MMMM")</f>
        <v>April</v>
      </c>
      <c r="Z3051" t="str">
        <f>"Q"&amp;ROUNDUP(MONTH(salestable[[#This Row],[Order Date]])/3,0)</f>
        <v>Q2</v>
      </c>
      <c r="AA3051" t="str">
        <f>TEXT(salestable[[#This Row],[Order Date]], "ddd")</f>
        <v>Sun</v>
      </c>
    </row>
    <row r="3052" spans="1:27"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s="3">
        <v>2</v>
      </c>
      <c r="T3052" s="4">
        <v>0</v>
      </c>
      <c r="U3052" s="3">
        <v>2.9371999999999998</v>
      </c>
      <c r="V3052" s="2">
        <f>salestable[[#This Row],[Sales]] * (1 - salestable[[#This Row],[Discount]])</f>
        <v>41.96</v>
      </c>
      <c r="W3052" s="2">
        <f>salestable[[#This Row],[Sales]] * salestable[[#This Row],[Discount]]</f>
        <v>0</v>
      </c>
      <c r="X3052">
        <f>YEAR(salestable[[#This Row],[Order Date]])</f>
        <v>2017</v>
      </c>
      <c r="Y3052" t="str">
        <f>TEXT(salestable[[#This Row],[Order Date]],"MMMM")</f>
        <v>October</v>
      </c>
      <c r="Z3052" t="str">
        <f>"Q"&amp;ROUNDUP(MONTH(salestable[[#This Row],[Order Date]])/3,0)</f>
        <v>Q4</v>
      </c>
      <c r="AA3052" t="str">
        <f>TEXT(salestable[[#This Row],[Order Date]], "ddd")</f>
        <v>Fri</v>
      </c>
    </row>
    <row r="3053" spans="1:27"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s="3">
        <v>4</v>
      </c>
      <c r="T3053" s="4">
        <v>0</v>
      </c>
      <c r="U3053" s="3">
        <v>66.073599999999999</v>
      </c>
      <c r="V3053" s="2">
        <f>salestable[[#This Row],[Sales]] * (1 - salestable[[#This Row],[Discount]])</f>
        <v>227.84</v>
      </c>
      <c r="W3053" s="2">
        <f>salestable[[#This Row],[Sales]] * salestable[[#This Row],[Discount]]</f>
        <v>0</v>
      </c>
      <c r="X3053">
        <f>YEAR(salestable[[#This Row],[Order Date]])</f>
        <v>2017</v>
      </c>
      <c r="Y3053" t="str">
        <f>TEXT(salestable[[#This Row],[Order Date]],"MMMM")</f>
        <v>October</v>
      </c>
      <c r="Z3053" t="str">
        <f>"Q"&amp;ROUNDUP(MONTH(salestable[[#This Row],[Order Date]])/3,0)</f>
        <v>Q4</v>
      </c>
      <c r="AA3053" t="str">
        <f>TEXT(salestable[[#This Row],[Order Date]], "ddd")</f>
        <v>Fri</v>
      </c>
    </row>
    <row r="3054" spans="1:27"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s="3">
        <v>2</v>
      </c>
      <c r="T3054" s="4">
        <v>0</v>
      </c>
      <c r="U3054" s="3">
        <v>18.211200000000002</v>
      </c>
      <c r="V3054" s="2">
        <f>salestable[[#This Row],[Sales]] * (1 - salestable[[#This Row],[Discount]])</f>
        <v>37.94</v>
      </c>
      <c r="W3054" s="2">
        <f>salestable[[#This Row],[Sales]] * salestable[[#This Row],[Discount]]</f>
        <v>0</v>
      </c>
      <c r="X3054">
        <f>YEAR(salestable[[#This Row],[Order Date]])</f>
        <v>2017</v>
      </c>
      <c r="Y3054" t="str">
        <f>TEXT(salestable[[#This Row],[Order Date]],"MMMM")</f>
        <v>October</v>
      </c>
      <c r="Z3054" t="str">
        <f>"Q"&amp;ROUNDUP(MONTH(salestable[[#This Row],[Order Date]])/3,0)</f>
        <v>Q4</v>
      </c>
      <c r="AA3054" t="str">
        <f>TEXT(salestable[[#This Row],[Order Date]], "ddd")</f>
        <v>Fri</v>
      </c>
    </row>
    <row r="3055" spans="1:27"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s="3">
        <v>2</v>
      </c>
      <c r="T3055" s="4">
        <v>0</v>
      </c>
      <c r="U3055" s="3">
        <v>134.654</v>
      </c>
      <c r="V3055" s="2">
        <f>salestable[[#This Row],[Sales]] * (1 - salestable[[#This Row],[Discount]])</f>
        <v>517.9</v>
      </c>
      <c r="W3055" s="2">
        <f>salestable[[#This Row],[Sales]] * salestable[[#This Row],[Discount]]</f>
        <v>0</v>
      </c>
      <c r="X3055">
        <f>YEAR(salestable[[#This Row],[Order Date]])</f>
        <v>2016</v>
      </c>
      <c r="Y3055" t="str">
        <f>TEXT(salestable[[#This Row],[Order Date]],"MMMM")</f>
        <v>April</v>
      </c>
      <c r="Z3055" t="str">
        <f>"Q"&amp;ROUNDUP(MONTH(salestable[[#This Row],[Order Date]])/3,0)</f>
        <v>Q2</v>
      </c>
      <c r="AA3055" t="str">
        <f>TEXT(salestable[[#This Row],[Order Date]], "ddd")</f>
        <v>Sat</v>
      </c>
    </row>
    <row r="3056" spans="1:27"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s="3">
        <v>2</v>
      </c>
      <c r="T3056" s="4">
        <v>0</v>
      </c>
      <c r="U3056" s="3">
        <v>2.4287999999999998</v>
      </c>
      <c r="V3056" s="2">
        <f>salestable[[#This Row],[Sales]] * (1 - salestable[[#This Row],[Discount]])</f>
        <v>5.28</v>
      </c>
      <c r="W3056" s="2">
        <f>salestable[[#This Row],[Sales]] * salestable[[#This Row],[Discount]]</f>
        <v>0</v>
      </c>
      <c r="X3056">
        <f>YEAR(salestable[[#This Row],[Order Date]])</f>
        <v>2016</v>
      </c>
      <c r="Y3056" t="str">
        <f>TEXT(salestable[[#This Row],[Order Date]],"MMMM")</f>
        <v>April</v>
      </c>
      <c r="Z3056" t="str">
        <f>"Q"&amp;ROUNDUP(MONTH(salestable[[#This Row],[Order Date]])/3,0)</f>
        <v>Q2</v>
      </c>
      <c r="AA3056" t="str">
        <f>TEXT(salestable[[#This Row],[Order Date]], "ddd")</f>
        <v>Sat</v>
      </c>
    </row>
    <row r="3057" spans="1:27"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s="3">
        <v>5</v>
      </c>
      <c r="T3057" s="4">
        <v>0.2</v>
      </c>
      <c r="U3057" s="3">
        <v>874.98749999999995</v>
      </c>
      <c r="V3057" s="2">
        <f>salestable[[#This Row],[Sales]] * (1 - salestable[[#This Row],[Discount]])</f>
        <v>2239.9680000000003</v>
      </c>
      <c r="W3057" s="2">
        <f>salestable[[#This Row],[Sales]] * salestable[[#This Row],[Discount]]</f>
        <v>559.99200000000008</v>
      </c>
      <c r="X3057">
        <f>YEAR(salestable[[#This Row],[Order Date]])</f>
        <v>2015</v>
      </c>
      <c r="Y3057" t="str">
        <f>TEXT(salestable[[#This Row],[Order Date]],"MMMM")</f>
        <v>August</v>
      </c>
      <c r="Z3057" t="str">
        <f>"Q"&amp;ROUNDUP(MONTH(salestable[[#This Row],[Order Date]])/3,0)</f>
        <v>Q3</v>
      </c>
      <c r="AA3057" t="str">
        <f>TEXT(salestable[[#This Row],[Order Date]], "ddd")</f>
        <v>Fri</v>
      </c>
    </row>
    <row r="3058" spans="1:27"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s="3">
        <v>2</v>
      </c>
      <c r="T3058" s="4">
        <v>0</v>
      </c>
      <c r="U3058" s="3">
        <v>4.3007999999999997</v>
      </c>
      <c r="V3058" s="2">
        <f>salestable[[#This Row],[Sales]] * (1 - salestable[[#This Row],[Discount]])</f>
        <v>8.9600000000000009</v>
      </c>
      <c r="W3058" s="2">
        <f>salestable[[#This Row],[Sales]] * salestable[[#This Row],[Discount]]</f>
        <v>0</v>
      </c>
      <c r="X3058">
        <f>YEAR(salestable[[#This Row],[Order Date]])</f>
        <v>2017</v>
      </c>
      <c r="Y3058" t="str">
        <f>TEXT(salestable[[#This Row],[Order Date]],"MMMM")</f>
        <v>October</v>
      </c>
      <c r="Z3058" t="str">
        <f>"Q"&amp;ROUNDUP(MONTH(salestable[[#This Row],[Order Date]])/3,0)</f>
        <v>Q4</v>
      </c>
      <c r="AA3058" t="str">
        <f>TEXT(salestable[[#This Row],[Order Date]], "ddd")</f>
        <v>Thu</v>
      </c>
    </row>
    <row r="3059" spans="1:27"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s="3">
        <v>10</v>
      </c>
      <c r="T3059" s="4">
        <v>0</v>
      </c>
      <c r="U3059" s="3">
        <v>15.12</v>
      </c>
      <c r="V3059" s="2">
        <f>salestable[[#This Row],[Sales]] * (1 - salestable[[#This Row],[Discount]])</f>
        <v>31.5</v>
      </c>
      <c r="W3059" s="2">
        <f>salestable[[#This Row],[Sales]] * salestable[[#This Row],[Discount]]</f>
        <v>0</v>
      </c>
      <c r="X3059">
        <f>YEAR(salestable[[#This Row],[Order Date]])</f>
        <v>2017</v>
      </c>
      <c r="Y3059" t="str">
        <f>TEXT(salestable[[#This Row],[Order Date]],"MMMM")</f>
        <v>October</v>
      </c>
      <c r="Z3059" t="str">
        <f>"Q"&amp;ROUNDUP(MONTH(salestable[[#This Row],[Order Date]])/3,0)</f>
        <v>Q4</v>
      </c>
      <c r="AA3059" t="str">
        <f>TEXT(salestable[[#This Row],[Order Date]], "ddd")</f>
        <v>Thu</v>
      </c>
    </row>
    <row r="3060" spans="1:27"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s="3">
        <v>2</v>
      </c>
      <c r="T3060" s="4">
        <v>0</v>
      </c>
      <c r="U3060" s="3">
        <v>10.3904</v>
      </c>
      <c r="V3060" s="2">
        <f>salestable[[#This Row],[Sales]] * (1 - salestable[[#This Row],[Discount]])</f>
        <v>30.56</v>
      </c>
      <c r="W3060" s="2">
        <f>salestable[[#This Row],[Sales]] * salestable[[#This Row],[Discount]]</f>
        <v>0</v>
      </c>
      <c r="X3060">
        <f>YEAR(salestable[[#This Row],[Order Date]])</f>
        <v>2017</v>
      </c>
      <c r="Y3060" t="str">
        <f>TEXT(salestable[[#This Row],[Order Date]],"MMMM")</f>
        <v>October</v>
      </c>
      <c r="Z3060" t="str">
        <f>"Q"&amp;ROUNDUP(MONTH(salestable[[#This Row],[Order Date]])/3,0)</f>
        <v>Q4</v>
      </c>
      <c r="AA3060" t="str">
        <f>TEXT(salestable[[#This Row],[Order Date]], "ddd")</f>
        <v>Thu</v>
      </c>
    </row>
    <row r="3061" spans="1:27"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s="3">
        <v>2</v>
      </c>
      <c r="T3061" s="4">
        <v>0.2</v>
      </c>
      <c r="U3061" s="3">
        <v>-3.3506</v>
      </c>
      <c r="V3061" s="2">
        <f>salestable[[#This Row],[Sales]] * (1 - salestable[[#This Row],[Discount]])</f>
        <v>19.494399999999999</v>
      </c>
      <c r="W3061" s="2">
        <f>salestable[[#This Row],[Sales]] * salestable[[#This Row],[Discount]]</f>
        <v>4.8735999999999997</v>
      </c>
      <c r="X3061">
        <f>YEAR(salestable[[#This Row],[Order Date]])</f>
        <v>2017</v>
      </c>
      <c r="Y3061" t="str">
        <f>TEXT(salestable[[#This Row],[Order Date]],"MMMM")</f>
        <v>October</v>
      </c>
      <c r="Z3061" t="str">
        <f>"Q"&amp;ROUNDUP(MONTH(salestable[[#This Row],[Order Date]])/3,0)</f>
        <v>Q4</v>
      </c>
      <c r="AA3061" t="str">
        <f>TEXT(salestable[[#This Row],[Order Date]], "ddd")</f>
        <v>Thu</v>
      </c>
    </row>
    <row r="3062" spans="1:27"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s="3">
        <v>3</v>
      </c>
      <c r="T3062" s="4">
        <v>0.2</v>
      </c>
      <c r="U3062" s="3">
        <v>22.4955</v>
      </c>
      <c r="V3062" s="2">
        <f>salestable[[#This Row],[Sales]] * (1 - salestable[[#This Row],[Discount]])</f>
        <v>95.980800000000002</v>
      </c>
      <c r="W3062" s="2">
        <f>salestable[[#This Row],[Sales]] * salestable[[#This Row],[Discount]]</f>
        <v>23.995200000000001</v>
      </c>
      <c r="X3062">
        <f>YEAR(salestable[[#This Row],[Order Date]])</f>
        <v>2016</v>
      </c>
      <c r="Y3062" t="str">
        <f>TEXT(salestable[[#This Row],[Order Date]],"MMMM")</f>
        <v>November</v>
      </c>
      <c r="Z3062" t="str">
        <f>"Q"&amp;ROUNDUP(MONTH(salestable[[#This Row],[Order Date]])/3,0)</f>
        <v>Q4</v>
      </c>
      <c r="AA3062" t="str">
        <f>TEXT(salestable[[#This Row],[Order Date]], "ddd")</f>
        <v>Mon</v>
      </c>
    </row>
    <row r="3063" spans="1:27"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s="3">
        <v>8</v>
      </c>
      <c r="T3063" s="4">
        <v>0.2</v>
      </c>
      <c r="U3063" s="3">
        <v>9.7439999999999998</v>
      </c>
      <c r="V3063" s="2">
        <f>salestable[[#This Row],[Sales]] * (1 - salestable[[#This Row],[Discount]])</f>
        <v>21.504000000000001</v>
      </c>
      <c r="W3063" s="2">
        <f>salestable[[#This Row],[Sales]] * salestable[[#This Row],[Discount]]</f>
        <v>5.3760000000000003</v>
      </c>
      <c r="X3063">
        <f>YEAR(salestable[[#This Row],[Order Date]])</f>
        <v>2017</v>
      </c>
      <c r="Y3063" t="str">
        <f>TEXT(salestable[[#This Row],[Order Date]],"MMMM")</f>
        <v>March</v>
      </c>
      <c r="Z3063" t="str">
        <f>"Q"&amp;ROUNDUP(MONTH(salestable[[#This Row],[Order Date]])/3,0)</f>
        <v>Q1</v>
      </c>
      <c r="AA3063" t="str">
        <f>TEXT(salestable[[#This Row],[Order Date]], "ddd")</f>
        <v>Fri</v>
      </c>
    </row>
    <row r="3064" spans="1:27"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s="3">
        <v>3</v>
      </c>
      <c r="T3064" s="4">
        <v>0</v>
      </c>
      <c r="U3064" s="3">
        <v>23.511600000000001</v>
      </c>
      <c r="V3064" s="2">
        <f>salestable[[#This Row],[Sales]] * (1 - salestable[[#This Row],[Discount]])</f>
        <v>83.97</v>
      </c>
      <c r="W3064" s="2">
        <f>salestable[[#This Row],[Sales]] * salestable[[#This Row],[Discount]]</f>
        <v>0</v>
      </c>
      <c r="X3064">
        <f>YEAR(salestable[[#This Row],[Order Date]])</f>
        <v>2015</v>
      </c>
      <c r="Y3064" t="str">
        <f>TEXT(salestable[[#This Row],[Order Date]],"MMMM")</f>
        <v>November</v>
      </c>
      <c r="Z3064" t="str">
        <f>"Q"&amp;ROUNDUP(MONTH(salestable[[#This Row],[Order Date]])/3,0)</f>
        <v>Q4</v>
      </c>
      <c r="AA3064" t="str">
        <f>TEXT(salestable[[#This Row],[Order Date]], "ddd")</f>
        <v>Fri</v>
      </c>
    </row>
    <row r="3065" spans="1:27"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s="3">
        <v>3</v>
      </c>
      <c r="T3065" s="4">
        <v>0</v>
      </c>
      <c r="U3065" s="3">
        <v>7.3479000000000001</v>
      </c>
      <c r="V3065" s="2">
        <f>salestable[[#This Row],[Sales]] * (1 - salestable[[#This Row],[Discount]])</f>
        <v>104.97</v>
      </c>
      <c r="W3065" s="2">
        <f>salestable[[#This Row],[Sales]] * salestable[[#This Row],[Discount]]</f>
        <v>0</v>
      </c>
      <c r="X3065">
        <f>YEAR(salestable[[#This Row],[Order Date]])</f>
        <v>2015</v>
      </c>
      <c r="Y3065" t="str">
        <f>TEXT(salestable[[#This Row],[Order Date]],"MMMM")</f>
        <v>November</v>
      </c>
      <c r="Z3065" t="str">
        <f>"Q"&amp;ROUNDUP(MONTH(salestable[[#This Row],[Order Date]])/3,0)</f>
        <v>Q4</v>
      </c>
      <c r="AA3065" t="str">
        <f>TEXT(salestable[[#This Row],[Order Date]], "ddd")</f>
        <v>Fri</v>
      </c>
    </row>
    <row r="3066" spans="1:27"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s="3">
        <v>8</v>
      </c>
      <c r="T3066" s="4">
        <v>0</v>
      </c>
      <c r="U3066" s="3">
        <v>25.423999999999999</v>
      </c>
      <c r="V3066" s="2">
        <f>salestable[[#This Row],[Sales]] * (1 - salestable[[#This Row],[Discount]])</f>
        <v>90.8</v>
      </c>
      <c r="W3066" s="2">
        <f>salestable[[#This Row],[Sales]] * salestable[[#This Row],[Discount]]</f>
        <v>0</v>
      </c>
      <c r="X3066">
        <f>YEAR(salestable[[#This Row],[Order Date]])</f>
        <v>2017</v>
      </c>
      <c r="Y3066" t="str">
        <f>TEXT(salestable[[#This Row],[Order Date]],"MMMM")</f>
        <v>March</v>
      </c>
      <c r="Z3066" t="str">
        <f>"Q"&amp;ROUNDUP(MONTH(salestable[[#This Row],[Order Date]])/3,0)</f>
        <v>Q1</v>
      </c>
      <c r="AA3066" t="str">
        <f>TEXT(salestable[[#This Row],[Order Date]], "ddd")</f>
        <v>Mon</v>
      </c>
    </row>
    <row r="3067" spans="1:27"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s="3">
        <v>8</v>
      </c>
      <c r="T3067" s="4">
        <v>0.2</v>
      </c>
      <c r="U3067" s="3">
        <v>49.257599999999996</v>
      </c>
      <c r="V3067" s="2">
        <f>salestable[[#This Row],[Sales]] * (1 - salestable[[#This Row],[Discount]])</f>
        <v>112.58879999999999</v>
      </c>
      <c r="W3067" s="2">
        <f>salestable[[#This Row],[Sales]] * salestable[[#This Row],[Discount]]</f>
        <v>28.147199999999998</v>
      </c>
      <c r="X3067">
        <f>YEAR(salestable[[#This Row],[Order Date]])</f>
        <v>2017</v>
      </c>
      <c r="Y3067" t="str">
        <f>TEXT(salestable[[#This Row],[Order Date]],"MMMM")</f>
        <v>March</v>
      </c>
      <c r="Z3067" t="str">
        <f>"Q"&amp;ROUNDUP(MONTH(salestable[[#This Row],[Order Date]])/3,0)</f>
        <v>Q1</v>
      </c>
      <c r="AA3067" t="str">
        <f>TEXT(salestable[[#This Row],[Order Date]], "ddd")</f>
        <v>Mon</v>
      </c>
    </row>
    <row r="3068" spans="1:27"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s="3">
        <v>5</v>
      </c>
      <c r="T3068" s="4">
        <v>0</v>
      </c>
      <c r="U3068" s="3">
        <v>88.129499999999993</v>
      </c>
      <c r="V3068" s="2">
        <f>salestable[[#This Row],[Sales]] * (1 - salestable[[#This Row],[Discount]])</f>
        <v>214.95</v>
      </c>
      <c r="W3068" s="2">
        <f>salestable[[#This Row],[Sales]] * salestable[[#This Row],[Discount]]</f>
        <v>0</v>
      </c>
      <c r="X3068">
        <f>YEAR(salestable[[#This Row],[Order Date]])</f>
        <v>2017</v>
      </c>
      <c r="Y3068" t="str">
        <f>TEXT(salestable[[#This Row],[Order Date]],"MMMM")</f>
        <v>March</v>
      </c>
      <c r="Z3068" t="str">
        <f>"Q"&amp;ROUNDUP(MONTH(salestable[[#This Row],[Order Date]])/3,0)</f>
        <v>Q1</v>
      </c>
      <c r="AA3068" t="str">
        <f>TEXT(salestable[[#This Row],[Order Date]], "ddd")</f>
        <v>Mon</v>
      </c>
    </row>
    <row r="3069" spans="1:27"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s="3">
        <v>7</v>
      </c>
      <c r="T3069" s="4">
        <v>0</v>
      </c>
      <c r="U3069" s="3">
        <v>21.7728</v>
      </c>
      <c r="V3069" s="2">
        <f>salestable[[#This Row],[Sales]] * (1 - salestable[[#This Row],[Discount]])</f>
        <v>45.36</v>
      </c>
      <c r="W3069" s="2">
        <f>salestable[[#This Row],[Sales]] * salestable[[#This Row],[Discount]]</f>
        <v>0</v>
      </c>
      <c r="X3069">
        <f>YEAR(salestable[[#This Row],[Order Date]])</f>
        <v>2017</v>
      </c>
      <c r="Y3069" t="str">
        <f>TEXT(salestable[[#This Row],[Order Date]],"MMMM")</f>
        <v>March</v>
      </c>
      <c r="Z3069" t="str">
        <f>"Q"&amp;ROUNDUP(MONTH(salestable[[#This Row],[Order Date]])/3,0)</f>
        <v>Q1</v>
      </c>
      <c r="AA3069" t="str">
        <f>TEXT(salestable[[#This Row],[Order Date]], "ddd")</f>
        <v>Mon</v>
      </c>
    </row>
    <row r="3070" spans="1:27"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s="3">
        <v>6</v>
      </c>
      <c r="T3070" s="4">
        <v>0</v>
      </c>
      <c r="U3070" s="3">
        <v>138.3552</v>
      </c>
      <c r="V3070" s="2">
        <f>salestable[[#This Row],[Sales]] * (1 - salestable[[#This Row],[Discount]])</f>
        <v>288.24</v>
      </c>
      <c r="W3070" s="2">
        <f>salestable[[#This Row],[Sales]] * salestable[[#This Row],[Discount]]</f>
        <v>0</v>
      </c>
      <c r="X3070">
        <f>YEAR(salestable[[#This Row],[Order Date]])</f>
        <v>2017</v>
      </c>
      <c r="Y3070" t="str">
        <f>TEXT(salestable[[#This Row],[Order Date]],"MMMM")</f>
        <v>March</v>
      </c>
      <c r="Z3070" t="str">
        <f>"Q"&amp;ROUNDUP(MONTH(salestable[[#This Row],[Order Date]])/3,0)</f>
        <v>Q1</v>
      </c>
      <c r="AA3070" t="str">
        <f>TEXT(salestable[[#This Row],[Order Date]], "ddd")</f>
        <v>Mon</v>
      </c>
    </row>
    <row r="3071" spans="1:27"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s="3">
        <v>4</v>
      </c>
      <c r="T3071" s="4">
        <v>0.2</v>
      </c>
      <c r="U3071" s="3">
        <v>82.992000000000004</v>
      </c>
      <c r="V3071" s="2">
        <f>salestable[[#This Row],[Sales]] * (1 - salestable[[#This Row],[Discount]])</f>
        <v>531.14880000000005</v>
      </c>
      <c r="W3071" s="2">
        <f>salestable[[#This Row],[Sales]] * salestable[[#This Row],[Discount]]</f>
        <v>132.78720000000001</v>
      </c>
      <c r="X3071">
        <f>YEAR(salestable[[#This Row],[Order Date]])</f>
        <v>2017</v>
      </c>
      <c r="Y3071" t="str">
        <f>TEXT(salestable[[#This Row],[Order Date]],"MMMM")</f>
        <v>November</v>
      </c>
      <c r="Z3071" t="str">
        <f>"Q"&amp;ROUNDUP(MONTH(salestable[[#This Row],[Order Date]])/3,0)</f>
        <v>Q4</v>
      </c>
      <c r="AA3071" t="str">
        <f>TEXT(salestable[[#This Row],[Order Date]], "ddd")</f>
        <v>Thu</v>
      </c>
    </row>
    <row r="3072" spans="1:27"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s="3">
        <v>7</v>
      </c>
      <c r="T3072" s="4">
        <v>0</v>
      </c>
      <c r="U3072" s="3">
        <v>792.26909999999998</v>
      </c>
      <c r="V3072" s="2">
        <f>salestable[[#This Row],[Sales]] * (1 - salestable[[#This Row],[Discount]])</f>
        <v>2934.33</v>
      </c>
      <c r="W3072" s="2">
        <f>salestable[[#This Row],[Sales]] * salestable[[#This Row],[Discount]]</f>
        <v>0</v>
      </c>
      <c r="X3072">
        <f>YEAR(salestable[[#This Row],[Order Date]])</f>
        <v>2014</v>
      </c>
      <c r="Y3072" t="str">
        <f>TEXT(salestable[[#This Row],[Order Date]],"MMMM")</f>
        <v>November</v>
      </c>
      <c r="Z3072" t="str">
        <f>"Q"&amp;ROUNDUP(MONTH(salestable[[#This Row],[Order Date]])/3,0)</f>
        <v>Q4</v>
      </c>
      <c r="AA3072" t="str">
        <f>TEXT(salestable[[#This Row],[Order Date]], "ddd")</f>
        <v>Mon</v>
      </c>
    </row>
    <row r="3073" spans="1:27"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s="3">
        <v>3</v>
      </c>
      <c r="T3073" s="4">
        <v>0</v>
      </c>
      <c r="U3073" s="3">
        <v>14.9292</v>
      </c>
      <c r="V3073" s="2">
        <f>salestable[[#This Row],[Sales]] * (1 - salestable[[#This Row],[Discount]])</f>
        <v>124.41</v>
      </c>
      <c r="W3073" s="2">
        <f>salestable[[#This Row],[Sales]] * salestable[[#This Row],[Discount]]</f>
        <v>0</v>
      </c>
      <c r="X3073">
        <f>YEAR(salestable[[#This Row],[Order Date]])</f>
        <v>2014</v>
      </c>
      <c r="Y3073" t="str">
        <f>TEXT(salestable[[#This Row],[Order Date]],"MMMM")</f>
        <v>November</v>
      </c>
      <c r="Z3073" t="str">
        <f>"Q"&amp;ROUNDUP(MONTH(salestable[[#This Row],[Order Date]])/3,0)</f>
        <v>Q4</v>
      </c>
      <c r="AA3073" t="str">
        <f>TEXT(salestable[[#This Row],[Order Date]], "ddd")</f>
        <v>Mon</v>
      </c>
    </row>
    <row r="3074" spans="1:27"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s="3">
        <v>5</v>
      </c>
      <c r="T3074" s="4">
        <v>0</v>
      </c>
      <c r="U3074" s="3">
        <v>26.565000000000001</v>
      </c>
      <c r="V3074" s="2">
        <f>salestable[[#This Row],[Sales]] * (1 - salestable[[#This Row],[Discount]])</f>
        <v>57.75</v>
      </c>
      <c r="W3074" s="2">
        <f>salestable[[#This Row],[Sales]] * salestable[[#This Row],[Discount]]</f>
        <v>0</v>
      </c>
      <c r="X3074">
        <f>YEAR(salestable[[#This Row],[Order Date]])</f>
        <v>2014</v>
      </c>
      <c r="Y3074" t="str">
        <f>TEXT(salestable[[#This Row],[Order Date]],"MMMM")</f>
        <v>November</v>
      </c>
      <c r="Z3074" t="str">
        <f>"Q"&amp;ROUNDUP(MONTH(salestable[[#This Row],[Order Date]])/3,0)</f>
        <v>Q4</v>
      </c>
      <c r="AA3074" t="str">
        <f>TEXT(salestable[[#This Row],[Order Date]], "ddd")</f>
        <v>Mon</v>
      </c>
    </row>
    <row r="3075" spans="1:27"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s="3">
        <v>2</v>
      </c>
      <c r="T3075" s="4">
        <v>0</v>
      </c>
      <c r="U3075" s="3">
        <v>28.614999999999998</v>
      </c>
      <c r="V3075" s="2">
        <f>salestable[[#This Row],[Sales]] * (1 - salestable[[#This Row],[Discount]])</f>
        <v>114.46</v>
      </c>
      <c r="W3075" s="2">
        <f>salestable[[#This Row],[Sales]] * salestable[[#This Row],[Discount]]</f>
        <v>0</v>
      </c>
      <c r="X3075">
        <f>YEAR(salestable[[#This Row],[Order Date]])</f>
        <v>2016</v>
      </c>
      <c r="Y3075" t="str">
        <f>TEXT(salestable[[#This Row],[Order Date]],"MMMM")</f>
        <v>January</v>
      </c>
      <c r="Z3075" t="str">
        <f>"Q"&amp;ROUNDUP(MONTH(salestable[[#This Row],[Order Date]])/3,0)</f>
        <v>Q1</v>
      </c>
      <c r="AA3075" t="str">
        <f>TEXT(salestable[[#This Row],[Order Date]], "ddd")</f>
        <v>Sun</v>
      </c>
    </row>
    <row r="3076" spans="1:27"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s="3">
        <v>2</v>
      </c>
      <c r="T3076" s="4">
        <v>0.15</v>
      </c>
      <c r="U3076" s="3">
        <v>18.454799999999999</v>
      </c>
      <c r="V3076" s="2">
        <f>salestable[[#This Row],[Sales]] * (1 - salestable[[#This Row],[Discount]])</f>
        <v>102.56609999999999</v>
      </c>
      <c r="W3076" s="2">
        <f>salestable[[#This Row],[Sales]] * salestable[[#This Row],[Discount]]</f>
        <v>18.099899999999998</v>
      </c>
      <c r="X3076">
        <f>YEAR(salestable[[#This Row],[Order Date]])</f>
        <v>2015</v>
      </c>
      <c r="Y3076" t="str">
        <f>TEXT(salestable[[#This Row],[Order Date]],"MMMM")</f>
        <v>October</v>
      </c>
      <c r="Z3076" t="str">
        <f>"Q"&amp;ROUNDUP(MONTH(salestable[[#This Row],[Order Date]])/3,0)</f>
        <v>Q4</v>
      </c>
      <c r="AA3076" t="str">
        <f>TEXT(salestable[[#This Row],[Order Date]], "ddd")</f>
        <v>Sat</v>
      </c>
    </row>
    <row r="3077" spans="1:27"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s="3">
        <v>3</v>
      </c>
      <c r="T3077" s="4">
        <v>0.2</v>
      </c>
      <c r="U3077" s="3">
        <v>38.572200000000002</v>
      </c>
      <c r="V3077" s="2">
        <f>salestable[[#This Row],[Sales]] * (1 - salestable[[#This Row],[Discount]])</f>
        <v>274.2912</v>
      </c>
      <c r="W3077" s="2">
        <f>salestable[[#This Row],[Sales]] * salestable[[#This Row],[Discount]]</f>
        <v>68.572800000000001</v>
      </c>
      <c r="X3077">
        <f>YEAR(salestable[[#This Row],[Order Date]])</f>
        <v>2014</v>
      </c>
      <c r="Y3077" t="str">
        <f>TEXT(salestable[[#This Row],[Order Date]],"MMMM")</f>
        <v>July</v>
      </c>
      <c r="Z3077" t="str">
        <f>"Q"&amp;ROUNDUP(MONTH(salestable[[#This Row],[Order Date]])/3,0)</f>
        <v>Q3</v>
      </c>
      <c r="AA3077" t="str">
        <f>TEXT(salestable[[#This Row],[Order Date]], "ddd")</f>
        <v>Sun</v>
      </c>
    </row>
    <row r="3078" spans="1:27"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s="3">
        <v>5</v>
      </c>
      <c r="T3078" s="4">
        <v>0.6</v>
      </c>
      <c r="U3078" s="3">
        <v>-14.228999999999999</v>
      </c>
      <c r="V3078" s="2">
        <f>salestable[[#This Row],[Sales]] * (1 - salestable[[#This Row],[Discount]])</f>
        <v>6.6959999999999997</v>
      </c>
      <c r="W3078" s="2">
        <f>salestable[[#This Row],[Sales]] * salestable[[#This Row],[Discount]]</f>
        <v>10.043999999999999</v>
      </c>
      <c r="X3078">
        <f>YEAR(salestable[[#This Row],[Order Date]])</f>
        <v>2014</v>
      </c>
      <c r="Y3078" t="str">
        <f>TEXT(salestable[[#This Row],[Order Date]],"MMMM")</f>
        <v>July</v>
      </c>
      <c r="Z3078" t="str">
        <f>"Q"&amp;ROUNDUP(MONTH(salestable[[#This Row],[Order Date]])/3,0)</f>
        <v>Q3</v>
      </c>
      <c r="AA3078" t="str">
        <f>TEXT(salestable[[#This Row],[Order Date]], "ddd")</f>
        <v>Sun</v>
      </c>
    </row>
    <row r="3079" spans="1:27"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s="3">
        <v>2</v>
      </c>
      <c r="T3079" s="4">
        <v>0.3</v>
      </c>
      <c r="U3079" s="3">
        <v>-140.196</v>
      </c>
      <c r="V3079" s="2">
        <f>salestable[[#This Row],[Sales]] * (1 - salestable[[#This Row],[Discount]])</f>
        <v>686.96039999999994</v>
      </c>
      <c r="W3079" s="2">
        <f>salestable[[#This Row],[Sales]] * salestable[[#This Row],[Discount]]</f>
        <v>294.41159999999996</v>
      </c>
      <c r="X3079">
        <f>YEAR(salestable[[#This Row],[Order Date]])</f>
        <v>2014</v>
      </c>
      <c r="Y3079" t="str">
        <f>TEXT(salestable[[#This Row],[Order Date]],"MMMM")</f>
        <v>July</v>
      </c>
      <c r="Z3079" t="str">
        <f>"Q"&amp;ROUNDUP(MONTH(salestable[[#This Row],[Order Date]])/3,0)</f>
        <v>Q3</v>
      </c>
      <c r="AA3079" t="str">
        <f>TEXT(salestable[[#This Row],[Order Date]], "ddd")</f>
        <v>Sun</v>
      </c>
    </row>
    <row r="3080" spans="1:27"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s="3">
        <v>8</v>
      </c>
      <c r="T3080" s="4">
        <v>0</v>
      </c>
      <c r="U3080" s="3">
        <v>10.507199999999999</v>
      </c>
      <c r="V3080" s="2">
        <f>salestable[[#This Row],[Sales]] * (1 - salestable[[#This Row],[Discount]])</f>
        <v>31.84</v>
      </c>
      <c r="W3080" s="2">
        <f>salestable[[#This Row],[Sales]] * salestable[[#This Row],[Discount]]</f>
        <v>0</v>
      </c>
      <c r="X3080">
        <f>YEAR(salestable[[#This Row],[Order Date]])</f>
        <v>2014</v>
      </c>
      <c r="Y3080" t="str">
        <f>TEXT(salestable[[#This Row],[Order Date]],"MMMM")</f>
        <v>May</v>
      </c>
      <c r="Z3080" t="str">
        <f>"Q"&amp;ROUNDUP(MONTH(salestable[[#This Row],[Order Date]])/3,0)</f>
        <v>Q2</v>
      </c>
      <c r="AA3080" t="str">
        <f>TEXT(salestable[[#This Row],[Order Date]], "ddd")</f>
        <v>Wed</v>
      </c>
    </row>
    <row r="3081" spans="1:27"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s="3">
        <v>2</v>
      </c>
      <c r="T3081" s="4">
        <v>0</v>
      </c>
      <c r="U3081" s="3">
        <v>6.2207999999999997</v>
      </c>
      <c r="V3081" s="2">
        <f>salestable[[#This Row],[Sales]] * (1 - salestable[[#This Row],[Discount]])</f>
        <v>12.96</v>
      </c>
      <c r="W3081" s="2">
        <f>salestable[[#This Row],[Sales]] * salestable[[#This Row],[Discount]]</f>
        <v>0</v>
      </c>
      <c r="X3081">
        <f>YEAR(salestable[[#This Row],[Order Date]])</f>
        <v>2017</v>
      </c>
      <c r="Y3081" t="str">
        <f>TEXT(salestable[[#This Row],[Order Date]],"MMMM")</f>
        <v>September</v>
      </c>
      <c r="Z3081" t="str">
        <f>"Q"&amp;ROUNDUP(MONTH(salestable[[#This Row],[Order Date]])/3,0)</f>
        <v>Q3</v>
      </c>
      <c r="AA3081" t="str">
        <f>TEXT(salestable[[#This Row],[Order Date]], "ddd")</f>
        <v>Mon</v>
      </c>
    </row>
    <row r="3082" spans="1:27"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s="3">
        <v>3</v>
      </c>
      <c r="T3082" s="4">
        <v>0.2</v>
      </c>
      <c r="U3082" s="3">
        <v>15.111599999999999</v>
      </c>
      <c r="V3082" s="2">
        <f>salestable[[#This Row],[Sales]] * (1 - salestable[[#This Row],[Discount]])</f>
        <v>34.540800000000004</v>
      </c>
      <c r="W3082" s="2">
        <f>salestable[[#This Row],[Sales]] * salestable[[#This Row],[Discount]]</f>
        <v>8.6352000000000011</v>
      </c>
      <c r="X3082">
        <f>YEAR(salestable[[#This Row],[Order Date]])</f>
        <v>2017</v>
      </c>
      <c r="Y3082" t="str">
        <f>TEXT(salestable[[#This Row],[Order Date]],"MMMM")</f>
        <v>September</v>
      </c>
      <c r="Z3082" t="str">
        <f>"Q"&amp;ROUNDUP(MONTH(salestable[[#This Row],[Order Date]])/3,0)</f>
        <v>Q3</v>
      </c>
      <c r="AA3082" t="str">
        <f>TEXT(salestable[[#This Row],[Order Date]], "ddd")</f>
        <v>Mon</v>
      </c>
    </row>
    <row r="3083" spans="1:27"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s="3">
        <v>2</v>
      </c>
      <c r="T3083" s="4">
        <v>0</v>
      </c>
      <c r="U3083" s="3">
        <v>28.0032</v>
      </c>
      <c r="V3083" s="2">
        <f>salestable[[#This Row],[Sales]] * (1 - salestable[[#This Row],[Discount]])</f>
        <v>58.34</v>
      </c>
      <c r="W3083" s="2">
        <f>salestable[[#This Row],[Sales]] * salestable[[#This Row],[Discount]]</f>
        <v>0</v>
      </c>
      <c r="X3083">
        <f>YEAR(salestable[[#This Row],[Order Date]])</f>
        <v>2017</v>
      </c>
      <c r="Y3083" t="str">
        <f>TEXT(salestable[[#This Row],[Order Date]],"MMMM")</f>
        <v>May</v>
      </c>
      <c r="Z3083" t="str">
        <f>"Q"&amp;ROUNDUP(MONTH(salestable[[#This Row],[Order Date]])/3,0)</f>
        <v>Q2</v>
      </c>
      <c r="AA3083" t="str">
        <f>TEXT(salestable[[#This Row],[Order Date]], "ddd")</f>
        <v>Sat</v>
      </c>
    </row>
    <row r="3084" spans="1:27"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s="3">
        <v>3</v>
      </c>
      <c r="T3084" s="4">
        <v>0</v>
      </c>
      <c r="U3084" s="3">
        <v>134.99250000000001</v>
      </c>
      <c r="V3084" s="2">
        <f>salestable[[#This Row],[Sales]] * (1 - salestable[[#This Row],[Discount]])</f>
        <v>539.97</v>
      </c>
      <c r="W3084" s="2">
        <f>salestable[[#This Row],[Sales]] * salestable[[#This Row],[Discount]]</f>
        <v>0</v>
      </c>
      <c r="X3084">
        <f>YEAR(salestable[[#This Row],[Order Date]])</f>
        <v>2017</v>
      </c>
      <c r="Y3084" t="str">
        <f>TEXT(salestable[[#This Row],[Order Date]],"MMMM")</f>
        <v>May</v>
      </c>
      <c r="Z3084" t="str">
        <f>"Q"&amp;ROUNDUP(MONTH(salestable[[#This Row],[Order Date]])/3,0)</f>
        <v>Q2</v>
      </c>
      <c r="AA3084" t="str">
        <f>TEXT(salestable[[#This Row],[Order Date]], "ddd")</f>
        <v>Sat</v>
      </c>
    </row>
    <row r="3085" spans="1:27"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s="3">
        <v>1</v>
      </c>
      <c r="T3085" s="4">
        <v>0.2</v>
      </c>
      <c r="U3085" s="3">
        <v>1.3257000000000001</v>
      </c>
      <c r="V3085" s="2">
        <f>salestable[[#This Row],[Sales]] * (1 - salestable[[#This Row],[Discount]])</f>
        <v>3.1424000000000003</v>
      </c>
      <c r="W3085" s="2">
        <f>salestable[[#This Row],[Sales]] * salestable[[#This Row],[Discount]]</f>
        <v>0.78560000000000008</v>
      </c>
      <c r="X3085">
        <f>YEAR(salestable[[#This Row],[Order Date]])</f>
        <v>2014</v>
      </c>
      <c r="Y3085" t="str">
        <f>TEXT(salestable[[#This Row],[Order Date]],"MMMM")</f>
        <v>January</v>
      </c>
      <c r="Z3085" t="str">
        <f>"Q"&amp;ROUNDUP(MONTH(salestable[[#This Row],[Order Date]])/3,0)</f>
        <v>Q1</v>
      </c>
      <c r="AA3085" t="str">
        <f>TEXT(salestable[[#This Row],[Order Date]], "ddd")</f>
        <v>Tue</v>
      </c>
    </row>
    <row r="3086" spans="1:27"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s="3">
        <v>4</v>
      </c>
      <c r="T3086" s="4">
        <v>0.8</v>
      </c>
      <c r="U3086" s="3">
        <v>-417.09359999999998</v>
      </c>
      <c r="V3086" s="2">
        <f>salestable[[#This Row],[Sales]] * (1 - salestable[[#This Row],[Discount]])</f>
        <v>50.556799999999988</v>
      </c>
      <c r="W3086" s="2">
        <f>salestable[[#This Row],[Sales]] * salestable[[#This Row],[Discount]]</f>
        <v>202.22720000000001</v>
      </c>
      <c r="X3086">
        <f>YEAR(salestable[[#This Row],[Order Date]])</f>
        <v>2017</v>
      </c>
      <c r="Y3086" t="str">
        <f>TEXT(salestable[[#This Row],[Order Date]],"MMMM")</f>
        <v>February</v>
      </c>
      <c r="Z3086" t="str">
        <f>"Q"&amp;ROUNDUP(MONTH(salestable[[#This Row],[Order Date]])/3,0)</f>
        <v>Q1</v>
      </c>
      <c r="AA3086" t="str">
        <f>TEXT(salestable[[#This Row],[Order Date]], "ddd")</f>
        <v>Thu</v>
      </c>
    </row>
    <row r="3087" spans="1:27"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s="3">
        <v>2</v>
      </c>
      <c r="T3087" s="4">
        <v>0.2</v>
      </c>
      <c r="U3087" s="3">
        <v>15.997999999999999</v>
      </c>
      <c r="V3087" s="2">
        <f>salestable[[#This Row],[Sales]] * (1 - salestable[[#This Row],[Discount]])</f>
        <v>102.38720000000001</v>
      </c>
      <c r="W3087" s="2">
        <f>salestable[[#This Row],[Sales]] * salestable[[#This Row],[Discount]]</f>
        <v>25.596800000000002</v>
      </c>
      <c r="X3087">
        <f>YEAR(salestable[[#This Row],[Order Date]])</f>
        <v>2017</v>
      </c>
      <c r="Y3087" t="str">
        <f>TEXT(salestable[[#This Row],[Order Date]],"MMMM")</f>
        <v>February</v>
      </c>
      <c r="Z3087" t="str">
        <f>"Q"&amp;ROUNDUP(MONTH(salestable[[#This Row],[Order Date]])/3,0)</f>
        <v>Q1</v>
      </c>
      <c r="AA3087" t="str">
        <f>TEXT(salestable[[#This Row],[Order Date]], "ddd")</f>
        <v>Thu</v>
      </c>
    </row>
    <row r="3088" spans="1:27"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s="3">
        <v>2</v>
      </c>
      <c r="T3088" s="4">
        <v>0.6</v>
      </c>
      <c r="U3088" s="3">
        <v>-2.6892</v>
      </c>
      <c r="V3088" s="2">
        <f>salestable[[#This Row],[Sales]] * (1 - salestable[[#This Row],[Discount]])</f>
        <v>1.5936000000000001</v>
      </c>
      <c r="W3088" s="2">
        <f>salestable[[#This Row],[Sales]] * salestable[[#This Row],[Discount]]</f>
        <v>2.3904000000000001</v>
      </c>
      <c r="X3088">
        <f>YEAR(salestable[[#This Row],[Order Date]])</f>
        <v>2017</v>
      </c>
      <c r="Y3088" t="str">
        <f>TEXT(salestable[[#This Row],[Order Date]],"MMMM")</f>
        <v>February</v>
      </c>
      <c r="Z3088" t="str">
        <f>"Q"&amp;ROUNDUP(MONTH(salestable[[#This Row],[Order Date]])/3,0)</f>
        <v>Q1</v>
      </c>
      <c r="AA3088" t="str">
        <f>TEXT(salestable[[#This Row],[Order Date]], "ddd")</f>
        <v>Thu</v>
      </c>
    </row>
    <row r="3089" spans="1:27"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s="3">
        <v>2</v>
      </c>
      <c r="T3089" s="4">
        <v>0.8</v>
      </c>
      <c r="U3089" s="3">
        <v>-32.479999999999997</v>
      </c>
      <c r="V3089" s="2">
        <f>salestable[[#This Row],[Sales]] * (1 - salestable[[#This Row],[Discount]])</f>
        <v>2.5983999999999998</v>
      </c>
      <c r="W3089" s="2">
        <f>salestable[[#This Row],[Sales]] * salestable[[#This Row],[Discount]]</f>
        <v>10.393600000000001</v>
      </c>
      <c r="X3089">
        <f>YEAR(salestable[[#This Row],[Order Date]])</f>
        <v>2017</v>
      </c>
      <c r="Y3089" t="str">
        <f>TEXT(salestable[[#This Row],[Order Date]],"MMMM")</f>
        <v>February</v>
      </c>
      <c r="Z3089" t="str">
        <f>"Q"&amp;ROUNDUP(MONTH(salestable[[#This Row],[Order Date]])/3,0)</f>
        <v>Q1</v>
      </c>
      <c r="AA3089" t="str">
        <f>TEXT(salestable[[#This Row],[Order Date]], "ddd")</f>
        <v>Thu</v>
      </c>
    </row>
    <row r="3090" spans="1:27"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s="3">
        <v>5</v>
      </c>
      <c r="T3090" s="4">
        <v>0</v>
      </c>
      <c r="U3090" s="3">
        <v>25.62</v>
      </c>
      <c r="V3090" s="2">
        <f>salestable[[#This Row],[Sales]] * (1 - salestable[[#This Row],[Discount]])</f>
        <v>61</v>
      </c>
      <c r="W3090" s="2">
        <f>salestable[[#This Row],[Sales]] * salestable[[#This Row],[Discount]]</f>
        <v>0</v>
      </c>
      <c r="X3090">
        <f>YEAR(salestable[[#This Row],[Order Date]])</f>
        <v>2017</v>
      </c>
      <c r="Y3090" t="str">
        <f>TEXT(salestable[[#This Row],[Order Date]],"MMMM")</f>
        <v>March</v>
      </c>
      <c r="Z3090" t="str">
        <f>"Q"&amp;ROUNDUP(MONTH(salestable[[#This Row],[Order Date]])/3,0)</f>
        <v>Q1</v>
      </c>
      <c r="AA3090" t="str">
        <f>TEXT(salestable[[#This Row],[Order Date]], "ddd")</f>
        <v>Fri</v>
      </c>
    </row>
    <row r="3091" spans="1:27"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s="3">
        <v>7</v>
      </c>
      <c r="T3091" s="4">
        <v>0</v>
      </c>
      <c r="U3091" s="3">
        <v>188.1404</v>
      </c>
      <c r="V3091" s="2">
        <f>salestable[[#This Row],[Sales]] * (1 - salestable[[#This Row],[Discount]])</f>
        <v>671.93</v>
      </c>
      <c r="W3091" s="2">
        <f>salestable[[#This Row],[Sales]] * salestable[[#This Row],[Discount]]</f>
        <v>0</v>
      </c>
      <c r="X3091">
        <f>YEAR(salestable[[#This Row],[Order Date]])</f>
        <v>2017</v>
      </c>
      <c r="Y3091" t="str">
        <f>TEXT(salestable[[#This Row],[Order Date]],"MMMM")</f>
        <v>March</v>
      </c>
      <c r="Z3091" t="str">
        <f>"Q"&amp;ROUNDUP(MONTH(salestable[[#This Row],[Order Date]])/3,0)</f>
        <v>Q1</v>
      </c>
      <c r="AA3091" t="str">
        <f>TEXT(salestable[[#This Row],[Order Date]], "ddd")</f>
        <v>Fri</v>
      </c>
    </row>
    <row r="3092" spans="1:27"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s="3">
        <v>7</v>
      </c>
      <c r="T3092" s="4">
        <v>0</v>
      </c>
      <c r="U3092" s="3">
        <v>219.45140000000001</v>
      </c>
      <c r="V3092" s="2">
        <f>salestable[[#This Row],[Sales]] * (1 - salestable[[#This Row],[Discount]])</f>
        <v>447.86</v>
      </c>
      <c r="W3092" s="2">
        <f>salestable[[#This Row],[Sales]] * salestable[[#This Row],[Discount]]</f>
        <v>0</v>
      </c>
      <c r="X3092">
        <f>YEAR(salestable[[#This Row],[Order Date]])</f>
        <v>2016</v>
      </c>
      <c r="Y3092" t="str">
        <f>TEXT(salestable[[#This Row],[Order Date]],"MMMM")</f>
        <v>March</v>
      </c>
      <c r="Z3092" t="str">
        <f>"Q"&amp;ROUNDUP(MONTH(salestable[[#This Row],[Order Date]])/3,0)</f>
        <v>Q1</v>
      </c>
      <c r="AA3092" t="str">
        <f>TEXT(salestable[[#This Row],[Order Date]], "ddd")</f>
        <v>Thu</v>
      </c>
    </row>
    <row r="3093" spans="1:27"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s="3">
        <v>5</v>
      </c>
      <c r="T3093" s="4">
        <v>0</v>
      </c>
      <c r="U3093" s="3">
        <v>129.5865</v>
      </c>
      <c r="V3093" s="2">
        <f>salestable[[#This Row],[Sales]] * (1 - salestable[[#This Row],[Discount]])</f>
        <v>479.95</v>
      </c>
      <c r="W3093" s="2">
        <f>salestable[[#This Row],[Sales]] * salestable[[#This Row],[Discount]]</f>
        <v>0</v>
      </c>
      <c r="X3093">
        <f>YEAR(salestable[[#This Row],[Order Date]])</f>
        <v>2016</v>
      </c>
      <c r="Y3093" t="str">
        <f>TEXT(salestable[[#This Row],[Order Date]],"MMMM")</f>
        <v>March</v>
      </c>
      <c r="Z3093" t="str">
        <f>"Q"&amp;ROUNDUP(MONTH(salestable[[#This Row],[Order Date]])/3,0)</f>
        <v>Q1</v>
      </c>
      <c r="AA3093" t="str">
        <f>TEXT(salestable[[#This Row],[Order Date]], "ddd")</f>
        <v>Thu</v>
      </c>
    </row>
    <row r="3094" spans="1:27"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s="3">
        <v>3</v>
      </c>
      <c r="T3094" s="4">
        <v>0</v>
      </c>
      <c r="U3094" s="3">
        <v>79.891199999999998</v>
      </c>
      <c r="V3094" s="2">
        <f>salestable[[#This Row],[Sales]] * (1 - salestable[[#This Row],[Discount]])</f>
        <v>166.44</v>
      </c>
      <c r="W3094" s="2">
        <f>salestable[[#This Row],[Sales]] * salestable[[#This Row],[Discount]]</f>
        <v>0</v>
      </c>
      <c r="X3094">
        <f>YEAR(salestable[[#This Row],[Order Date]])</f>
        <v>2016</v>
      </c>
      <c r="Y3094" t="str">
        <f>TEXT(salestable[[#This Row],[Order Date]],"MMMM")</f>
        <v>March</v>
      </c>
      <c r="Z3094" t="str">
        <f>"Q"&amp;ROUNDUP(MONTH(salestable[[#This Row],[Order Date]])/3,0)</f>
        <v>Q1</v>
      </c>
      <c r="AA3094" t="str">
        <f>TEXT(salestable[[#This Row],[Order Date]], "ddd")</f>
        <v>Thu</v>
      </c>
    </row>
    <row r="3095" spans="1:27"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s="3">
        <v>4</v>
      </c>
      <c r="T3095" s="4">
        <v>0.2</v>
      </c>
      <c r="U3095" s="3">
        <v>2.7719999999999998</v>
      </c>
      <c r="V3095" s="2">
        <f>salestable[[#This Row],[Sales]] * (1 - salestable[[#This Row],[Discount]])</f>
        <v>25.344000000000001</v>
      </c>
      <c r="W3095" s="2">
        <f>salestable[[#This Row],[Sales]] * salestable[[#This Row],[Discount]]</f>
        <v>6.3360000000000003</v>
      </c>
      <c r="X3095">
        <f>YEAR(salestable[[#This Row],[Order Date]])</f>
        <v>2015</v>
      </c>
      <c r="Y3095" t="str">
        <f>TEXT(salestable[[#This Row],[Order Date]],"MMMM")</f>
        <v>August</v>
      </c>
      <c r="Z3095" t="str">
        <f>"Q"&amp;ROUNDUP(MONTH(salestable[[#This Row],[Order Date]])/3,0)</f>
        <v>Q3</v>
      </c>
      <c r="AA3095" t="str">
        <f>TEXT(salestable[[#This Row],[Order Date]], "ddd")</f>
        <v>Sun</v>
      </c>
    </row>
    <row r="3096" spans="1:27"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s="3">
        <v>2</v>
      </c>
      <c r="T3096" s="4">
        <v>0.2</v>
      </c>
      <c r="U3096" s="3">
        <v>3.6288</v>
      </c>
      <c r="V3096" s="2">
        <f>salestable[[#This Row],[Sales]] * (1 - salestable[[#This Row],[Discount]])</f>
        <v>8.2944000000000013</v>
      </c>
      <c r="W3096" s="2">
        <f>salestable[[#This Row],[Sales]] * salestable[[#This Row],[Discount]]</f>
        <v>2.0736000000000003</v>
      </c>
      <c r="X3096">
        <f>YEAR(salestable[[#This Row],[Order Date]])</f>
        <v>2015</v>
      </c>
      <c r="Y3096" t="str">
        <f>TEXT(salestable[[#This Row],[Order Date]],"MMMM")</f>
        <v>August</v>
      </c>
      <c r="Z3096" t="str">
        <f>"Q"&amp;ROUNDUP(MONTH(salestable[[#This Row],[Order Date]])/3,0)</f>
        <v>Q3</v>
      </c>
      <c r="AA3096" t="str">
        <f>TEXT(salestable[[#This Row],[Order Date]], "ddd")</f>
        <v>Sun</v>
      </c>
    </row>
    <row r="3097" spans="1:27"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s="3">
        <v>8</v>
      </c>
      <c r="T3097" s="4">
        <v>0.2</v>
      </c>
      <c r="U3097" s="3">
        <v>2.2559999999999998</v>
      </c>
      <c r="V3097" s="2">
        <f>salestable[[#This Row],[Sales]] * (1 - salestable[[#This Row],[Discount]])</f>
        <v>9.6256000000000004</v>
      </c>
      <c r="W3097" s="2">
        <f>salestable[[#This Row],[Sales]] * salestable[[#This Row],[Discount]]</f>
        <v>2.4064000000000001</v>
      </c>
      <c r="X3097">
        <f>YEAR(salestable[[#This Row],[Order Date]])</f>
        <v>2015</v>
      </c>
      <c r="Y3097" t="str">
        <f>TEXT(salestable[[#This Row],[Order Date]],"MMMM")</f>
        <v>August</v>
      </c>
      <c r="Z3097" t="str">
        <f>"Q"&amp;ROUNDUP(MONTH(salestable[[#This Row],[Order Date]])/3,0)</f>
        <v>Q3</v>
      </c>
      <c r="AA3097" t="str">
        <f>TEXT(salestable[[#This Row],[Order Date]], "ddd")</f>
        <v>Sun</v>
      </c>
    </row>
    <row r="3098" spans="1:27"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s="3">
        <v>2</v>
      </c>
      <c r="T3098" s="4">
        <v>0.8</v>
      </c>
      <c r="U3098" s="3">
        <v>-13.5548</v>
      </c>
      <c r="V3098" s="2">
        <f>salestable[[#This Row],[Sales]] * (1 - salestable[[#This Row],[Discount]])</f>
        <v>1.1535999999999997</v>
      </c>
      <c r="W3098" s="2">
        <f>salestable[[#This Row],[Sales]] * salestable[[#This Row],[Discount]]</f>
        <v>4.6143999999999998</v>
      </c>
      <c r="X3098">
        <f>YEAR(salestable[[#This Row],[Order Date]])</f>
        <v>2015</v>
      </c>
      <c r="Y3098" t="str">
        <f>TEXT(salestable[[#This Row],[Order Date]],"MMMM")</f>
        <v>August</v>
      </c>
      <c r="Z3098" t="str">
        <f>"Q"&amp;ROUNDUP(MONTH(salestable[[#This Row],[Order Date]])/3,0)</f>
        <v>Q3</v>
      </c>
      <c r="AA3098" t="str">
        <f>TEXT(salestable[[#This Row],[Order Date]], "ddd")</f>
        <v>Sun</v>
      </c>
    </row>
    <row r="3099" spans="1:27"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s="3">
        <v>4</v>
      </c>
      <c r="T3099" s="4">
        <v>0.2</v>
      </c>
      <c r="U3099" s="3">
        <v>11.592000000000001</v>
      </c>
      <c r="V3099" s="2">
        <f>salestable[[#This Row],[Sales]] * (1 - salestable[[#This Row],[Discount]])</f>
        <v>26.495999999999999</v>
      </c>
      <c r="W3099" s="2">
        <f>salestable[[#This Row],[Sales]] * salestable[[#This Row],[Discount]]</f>
        <v>6.6239999999999997</v>
      </c>
      <c r="X3099">
        <f>YEAR(salestable[[#This Row],[Order Date]])</f>
        <v>2017</v>
      </c>
      <c r="Y3099" t="str">
        <f>TEXT(salestable[[#This Row],[Order Date]],"MMMM")</f>
        <v>April</v>
      </c>
      <c r="Z3099" t="str">
        <f>"Q"&amp;ROUNDUP(MONTH(salestable[[#This Row],[Order Date]])/3,0)</f>
        <v>Q2</v>
      </c>
      <c r="AA3099" t="str">
        <f>TEXT(salestable[[#This Row],[Order Date]], "ddd")</f>
        <v>Thu</v>
      </c>
    </row>
    <row r="3100" spans="1:27"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s="3">
        <v>4</v>
      </c>
      <c r="T3100" s="4">
        <v>0.32</v>
      </c>
      <c r="U3100" s="3">
        <v>-42.1096</v>
      </c>
      <c r="V3100" s="2">
        <f>salestable[[#This Row],[Sales]] * (1 - salestable[[#This Row],[Discount]])</f>
        <v>149.780608</v>
      </c>
      <c r="W3100" s="2">
        <f>salestable[[#This Row],[Sales]] * salestable[[#This Row],[Discount]]</f>
        <v>70.484992000000005</v>
      </c>
      <c r="X3100">
        <f>YEAR(salestable[[#This Row],[Order Date]])</f>
        <v>2017</v>
      </c>
      <c r="Y3100" t="str">
        <f>TEXT(salestable[[#This Row],[Order Date]],"MMMM")</f>
        <v>April</v>
      </c>
      <c r="Z3100" t="str">
        <f>"Q"&amp;ROUNDUP(MONTH(salestable[[#This Row],[Order Date]])/3,0)</f>
        <v>Q2</v>
      </c>
      <c r="AA3100" t="str">
        <f>TEXT(salestable[[#This Row],[Order Date]], "ddd")</f>
        <v>Thu</v>
      </c>
    </row>
    <row r="3101" spans="1:27"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s="3">
        <v>3</v>
      </c>
      <c r="T3101" s="4">
        <v>0.2</v>
      </c>
      <c r="U3101" s="3">
        <v>3.5022000000000002</v>
      </c>
      <c r="V3101" s="2">
        <f>salestable[[#This Row],[Sales]] * (1 - salestable[[#This Row],[Discount]])</f>
        <v>8.6208000000000009</v>
      </c>
      <c r="W3101" s="2">
        <f>salestable[[#This Row],[Sales]] * salestable[[#This Row],[Discount]]</f>
        <v>2.1552000000000002</v>
      </c>
      <c r="X3101">
        <f>YEAR(salestable[[#This Row],[Order Date]])</f>
        <v>2017</v>
      </c>
      <c r="Y3101" t="str">
        <f>TEXT(salestable[[#This Row],[Order Date]],"MMMM")</f>
        <v>April</v>
      </c>
      <c r="Z3101" t="str">
        <f>"Q"&amp;ROUNDUP(MONTH(salestable[[#This Row],[Order Date]])/3,0)</f>
        <v>Q2</v>
      </c>
      <c r="AA3101" t="str">
        <f>TEXT(salestable[[#This Row],[Order Date]], "ddd")</f>
        <v>Fri</v>
      </c>
    </row>
    <row r="3102" spans="1:27"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s="3">
        <v>3</v>
      </c>
      <c r="T3102" s="4">
        <v>0.2</v>
      </c>
      <c r="U3102" s="3">
        <v>9.0882000000000005</v>
      </c>
      <c r="V3102" s="2">
        <f>salestable[[#This Row],[Sales]] * (1 - salestable[[#This Row],[Discount]])</f>
        <v>193.88160000000002</v>
      </c>
      <c r="W3102" s="2">
        <f>salestable[[#This Row],[Sales]] * salestable[[#This Row],[Discount]]</f>
        <v>48.470400000000005</v>
      </c>
      <c r="X3102">
        <f>YEAR(salestable[[#This Row],[Order Date]])</f>
        <v>2017</v>
      </c>
      <c r="Y3102" t="str">
        <f>TEXT(salestable[[#This Row],[Order Date]],"MMMM")</f>
        <v>April</v>
      </c>
      <c r="Z3102" t="str">
        <f>"Q"&amp;ROUNDUP(MONTH(salestable[[#This Row],[Order Date]])/3,0)</f>
        <v>Q2</v>
      </c>
      <c r="AA3102" t="str">
        <f>TEXT(salestable[[#This Row],[Order Date]], "ddd")</f>
        <v>Fri</v>
      </c>
    </row>
    <row r="3103" spans="1:27"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s="3">
        <v>6</v>
      </c>
      <c r="T3103" s="4">
        <v>0</v>
      </c>
      <c r="U3103" s="3">
        <v>34.758000000000003</v>
      </c>
      <c r="V3103" s="2">
        <f>salestable[[#This Row],[Sales]] * (1 - salestable[[#This Row],[Discount]])</f>
        <v>695.16</v>
      </c>
      <c r="W3103" s="2">
        <f>salestable[[#This Row],[Sales]] * salestable[[#This Row],[Discount]]</f>
        <v>0</v>
      </c>
      <c r="X3103">
        <f>YEAR(salestable[[#This Row],[Order Date]])</f>
        <v>2017</v>
      </c>
      <c r="Y3103" t="str">
        <f>TEXT(salestable[[#This Row],[Order Date]],"MMMM")</f>
        <v>December</v>
      </c>
      <c r="Z3103" t="str">
        <f>"Q"&amp;ROUNDUP(MONTH(salestable[[#This Row],[Order Date]])/3,0)</f>
        <v>Q4</v>
      </c>
      <c r="AA3103" t="str">
        <f>TEXT(salestable[[#This Row],[Order Date]], "ddd")</f>
        <v>Fri</v>
      </c>
    </row>
    <row r="3104" spans="1:27"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s="3">
        <v>1</v>
      </c>
      <c r="T3104" s="4">
        <v>0</v>
      </c>
      <c r="U3104" s="3">
        <v>50.825400000000002</v>
      </c>
      <c r="V3104" s="2">
        <f>salestable[[#This Row],[Sales]] * (1 - salestable[[#This Row],[Discount]])</f>
        <v>220.98</v>
      </c>
      <c r="W3104" s="2">
        <f>salestable[[#This Row],[Sales]] * salestable[[#This Row],[Discount]]</f>
        <v>0</v>
      </c>
      <c r="X3104">
        <f>YEAR(salestable[[#This Row],[Order Date]])</f>
        <v>2017</v>
      </c>
      <c r="Y3104" t="str">
        <f>TEXT(salestable[[#This Row],[Order Date]],"MMMM")</f>
        <v>December</v>
      </c>
      <c r="Z3104" t="str">
        <f>"Q"&amp;ROUNDUP(MONTH(salestable[[#This Row],[Order Date]])/3,0)</f>
        <v>Q4</v>
      </c>
      <c r="AA3104" t="str">
        <f>TEXT(salestable[[#This Row],[Order Date]], "ddd")</f>
        <v>Fri</v>
      </c>
    </row>
    <row r="3105" spans="1:27"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s="3">
        <v>7</v>
      </c>
      <c r="T3105" s="4">
        <v>0.7</v>
      </c>
      <c r="U3105" s="3">
        <v>-9.5017999999999994</v>
      </c>
      <c r="V3105" s="2">
        <f>salestable[[#This Row],[Sales]] * (1 - salestable[[#This Row],[Discount]])</f>
        <v>3.8871000000000007</v>
      </c>
      <c r="W3105" s="2">
        <f>salestable[[#This Row],[Sales]] * salestable[[#This Row],[Discount]]</f>
        <v>9.0699000000000005</v>
      </c>
      <c r="X3105">
        <f>YEAR(salestable[[#This Row],[Order Date]])</f>
        <v>2016</v>
      </c>
      <c r="Y3105" t="str">
        <f>TEXT(salestable[[#This Row],[Order Date]],"MMMM")</f>
        <v>December</v>
      </c>
      <c r="Z3105" t="str">
        <f>"Q"&amp;ROUNDUP(MONTH(salestable[[#This Row],[Order Date]])/3,0)</f>
        <v>Q4</v>
      </c>
      <c r="AA3105" t="str">
        <f>TEXT(salestable[[#This Row],[Order Date]], "ddd")</f>
        <v>Thu</v>
      </c>
    </row>
    <row r="3106" spans="1:27"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s="3">
        <v>6</v>
      </c>
      <c r="T3106" s="4">
        <v>0</v>
      </c>
      <c r="U3106" s="3">
        <v>11.555999999999999</v>
      </c>
      <c r="V3106" s="2">
        <f>salestable[[#This Row],[Sales]] * (1 - salestable[[#This Row],[Discount]])</f>
        <v>25.68</v>
      </c>
      <c r="W3106" s="2">
        <f>salestable[[#This Row],[Sales]] * salestable[[#This Row],[Discount]]</f>
        <v>0</v>
      </c>
      <c r="X3106">
        <f>YEAR(salestable[[#This Row],[Order Date]])</f>
        <v>2017</v>
      </c>
      <c r="Y3106" t="str">
        <f>TEXT(salestable[[#This Row],[Order Date]],"MMMM")</f>
        <v>March</v>
      </c>
      <c r="Z3106" t="str">
        <f>"Q"&amp;ROUNDUP(MONTH(salestable[[#This Row],[Order Date]])/3,0)</f>
        <v>Q1</v>
      </c>
      <c r="AA3106" t="str">
        <f>TEXT(salestable[[#This Row],[Order Date]], "ddd")</f>
        <v>Thu</v>
      </c>
    </row>
    <row r="3107" spans="1:27"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s="3">
        <v>4</v>
      </c>
      <c r="T3107" s="4">
        <v>0.2</v>
      </c>
      <c r="U3107" s="3">
        <v>5.6955999999999998</v>
      </c>
      <c r="V3107" s="2">
        <f>salestable[[#This Row],[Sales]] * (1 - salestable[[#This Row],[Discount]])</f>
        <v>12.569600000000001</v>
      </c>
      <c r="W3107" s="2">
        <f>salestable[[#This Row],[Sales]] * salestable[[#This Row],[Discount]]</f>
        <v>3.1424000000000003</v>
      </c>
      <c r="X3107">
        <f>YEAR(salestable[[#This Row],[Order Date]])</f>
        <v>2016</v>
      </c>
      <c r="Y3107" t="str">
        <f>TEXT(salestable[[#This Row],[Order Date]],"MMMM")</f>
        <v>July</v>
      </c>
      <c r="Z3107" t="str">
        <f>"Q"&amp;ROUNDUP(MONTH(salestable[[#This Row],[Order Date]])/3,0)</f>
        <v>Q3</v>
      </c>
      <c r="AA3107" t="str">
        <f>TEXT(salestable[[#This Row],[Order Date]], "ddd")</f>
        <v>Mon</v>
      </c>
    </row>
    <row r="3108" spans="1:27"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s="3">
        <v>6</v>
      </c>
      <c r="T3108" s="4">
        <v>0.2</v>
      </c>
      <c r="U3108" s="3">
        <v>26.115600000000001</v>
      </c>
      <c r="V3108" s="2">
        <f>salestable[[#This Row],[Sales]] * (1 - salestable[[#This Row],[Discount]])</f>
        <v>238.77120000000002</v>
      </c>
      <c r="W3108" s="2">
        <f>salestable[[#This Row],[Sales]] * salestable[[#This Row],[Discount]]</f>
        <v>59.692800000000005</v>
      </c>
      <c r="X3108">
        <f>YEAR(salestable[[#This Row],[Order Date]])</f>
        <v>2017</v>
      </c>
      <c r="Y3108" t="str">
        <f>TEXT(salestable[[#This Row],[Order Date]],"MMMM")</f>
        <v>July</v>
      </c>
      <c r="Z3108" t="str">
        <f>"Q"&amp;ROUNDUP(MONTH(salestable[[#This Row],[Order Date]])/3,0)</f>
        <v>Q3</v>
      </c>
      <c r="AA3108" t="str">
        <f>TEXT(salestable[[#This Row],[Order Date]], "ddd")</f>
        <v>Mon</v>
      </c>
    </row>
    <row r="3109" spans="1:27"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s="3">
        <v>3</v>
      </c>
      <c r="T3109" s="4">
        <v>0</v>
      </c>
      <c r="U3109" s="3">
        <v>10.0878</v>
      </c>
      <c r="V3109" s="2">
        <f>salestable[[#This Row],[Sales]] * (1 - salestable[[#This Row],[Discount]])</f>
        <v>21.93</v>
      </c>
      <c r="W3109" s="2">
        <f>salestable[[#This Row],[Sales]] * salestable[[#This Row],[Discount]]</f>
        <v>0</v>
      </c>
      <c r="X3109">
        <f>YEAR(salestable[[#This Row],[Order Date]])</f>
        <v>2016</v>
      </c>
      <c r="Y3109" t="str">
        <f>TEXT(salestable[[#This Row],[Order Date]],"MMMM")</f>
        <v>July</v>
      </c>
      <c r="Z3109" t="str">
        <f>"Q"&amp;ROUNDUP(MONTH(salestable[[#This Row],[Order Date]])/3,0)</f>
        <v>Q3</v>
      </c>
      <c r="AA3109" t="str">
        <f>TEXT(salestable[[#This Row],[Order Date]], "ddd")</f>
        <v>Sun</v>
      </c>
    </row>
    <row r="3110" spans="1:27"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s="3">
        <v>3</v>
      </c>
      <c r="T3110" s="4">
        <v>0</v>
      </c>
      <c r="U3110" s="3">
        <v>4.8587999999999996</v>
      </c>
      <c r="V3110" s="2">
        <f>salestable[[#This Row],[Sales]] * (1 - salestable[[#This Row],[Discount]])</f>
        <v>242.94</v>
      </c>
      <c r="W3110" s="2">
        <f>salestable[[#This Row],[Sales]] * salestable[[#This Row],[Discount]]</f>
        <v>0</v>
      </c>
      <c r="X3110">
        <f>YEAR(salestable[[#This Row],[Order Date]])</f>
        <v>2016</v>
      </c>
      <c r="Y3110" t="str">
        <f>TEXT(salestable[[#This Row],[Order Date]],"MMMM")</f>
        <v>July</v>
      </c>
      <c r="Z3110" t="str">
        <f>"Q"&amp;ROUNDUP(MONTH(salestable[[#This Row],[Order Date]])/3,0)</f>
        <v>Q3</v>
      </c>
      <c r="AA3110" t="str">
        <f>TEXT(salestable[[#This Row],[Order Date]], "ddd")</f>
        <v>Sun</v>
      </c>
    </row>
    <row r="3111" spans="1:27"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s="3">
        <v>1</v>
      </c>
      <c r="T3111" s="4">
        <v>0</v>
      </c>
      <c r="U3111" s="3">
        <v>3.7435999999999998</v>
      </c>
      <c r="V3111" s="2">
        <f>salestable[[#This Row],[Sales]] * (1 - salestable[[#This Row],[Discount]])</f>
        <v>7.64</v>
      </c>
      <c r="W3111" s="2">
        <f>salestable[[#This Row],[Sales]] * salestable[[#This Row],[Discount]]</f>
        <v>0</v>
      </c>
      <c r="X3111">
        <f>YEAR(salestable[[#This Row],[Order Date]])</f>
        <v>2016</v>
      </c>
      <c r="Y3111" t="str">
        <f>TEXT(salestable[[#This Row],[Order Date]],"MMMM")</f>
        <v>July</v>
      </c>
      <c r="Z3111" t="str">
        <f>"Q"&amp;ROUNDUP(MONTH(salestable[[#This Row],[Order Date]])/3,0)</f>
        <v>Q3</v>
      </c>
      <c r="AA3111" t="str">
        <f>TEXT(salestable[[#This Row],[Order Date]], "ddd")</f>
        <v>Sun</v>
      </c>
    </row>
    <row r="3112" spans="1:27"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s="3">
        <v>8</v>
      </c>
      <c r="T3112" s="4">
        <v>0</v>
      </c>
      <c r="U3112" s="3">
        <v>25.401599999999998</v>
      </c>
      <c r="V3112" s="2">
        <f>salestable[[#This Row],[Sales]] * (1 - salestable[[#This Row],[Discount]])</f>
        <v>51.84</v>
      </c>
      <c r="W3112" s="2">
        <f>salestable[[#This Row],[Sales]] * salestable[[#This Row],[Discount]]</f>
        <v>0</v>
      </c>
      <c r="X3112">
        <f>YEAR(salestable[[#This Row],[Order Date]])</f>
        <v>2016</v>
      </c>
      <c r="Y3112" t="str">
        <f>TEXT(salestable[[#This Row],[Order Date]],"MMMM")</f>
        <v>July</v>
      </c>
      <c r="Z3112" t="str">
        <f>"Q"&amp;ROUNDUP(MONTH(salestable[[#This Row],[Order Date]])/3,0)</f>
        <v>Q3</v>
      </c>
      <c r="AA3112" t="str">
        <f>TEXT(salestable[[#This Row],[Order Date]], "ddd")</f>
        <v>Sun</v>
      </c>
    </row>
    <row r="3113" spans="1:27"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s="3">
        <v>1</v>
      </c>
      <c r="T3113" s="4">
        <v>0</v>
      </c>
      <c r="U3113" s="3">
        <v>47.730600000000003</v>
      </c>
      <c r="V3113" s="2">
        <f>salestable[[#This Row],[Sales]] * (1 - salestable[[#This Row],[Discount]])</f>
        <v>265.17</v>
      </c>
      <c r="W3113" s="2">
        <f>salestable[[#This Row],[Sales]] * salestable[[#This Row],[Discount]]</f>
        <v>0</v>
      </c>
      <c r="X3113">
        <f>YEAR(salestable[[#This Row],[Order Date]])</f>
        <v>2016</v>
      </c>
      <c r="Y3113" t="str">
        <f>TEXT(salestable[[#This Row],[Order Date]],"MMMM")</f>
        <v>July</v>
      </c>
      <c r="Z3113" t="str">
        <f>"Q"&amp;ROUNDUP(MONTH(salestable[[#This Row],[Order Date]])/3,0)</f>
        <v>Q3</v>
      </c>
      <c r="AA3113" t="str">
        <f>TEXT(salestable[[#This Row],[Order Date]], "ddd")</f>
        <v>Sun</v>
      </c>
    </row>
    <row r="3114" spans="1:27"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s="3">
        <v>3</v>
      </c>
      <c r="T3114" s="4">
        <v>0.2</v>
      </c>
      <c r="U3114" s="3">
        <v>62.82</v>
      </c>
      <c r="V3114" s="2">
        <f>salestable[[#This Row],[Sales]] * (1 - salestable[[#This Row],[Discount]])</f>
        <v>670.08</v>
      </c>
      <c r="W3114" s="2">
        <f>salestable[[#This Row],[Sales]] * salestable[[#This Row],[Discount]]</f>
        <v>167.52</v>
      </c>
      <c r="X3114">
        <f>YEAR(salestable[[#This Row],[Order Date]])</f>
        <v>2016</v>
      </c>
      <c r="Y3114" t="str">
        <f>TEXT(salestable[[#This Row],[Order Date]],"MMMM")</f>
        <v>August</v>
      </c>
      <c r="Z3114" t="str">
        <f>"Q"&amp;ROUNDUP(MONTH(salestable[[#This Row],[Order Date]])/3,0)</f>
        <v>Q3</v>
      </c>
      <c r="AA3114" t="str">
        <f>TEXT(salestable[[#This Row],[Order Date]], "ddd")</f>
        <v>Tue</v>
      </c>
    </row>
    <row r="3115" spans="1:27"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s="3">
        <v>5</v>
      </c>
      <c r="T3115" s="4">
        <v>0</v>
      </c>
      <c r="U3115" s="3">
        <v>63.872999999999998</v>
      </c>
      <c r="V3115" s="2">
        <f>salestable[[#This Row],[Sales]] * (1 - salestable[[#This Row],[Discount]])</f>
        <v>135.9</v>
      </c>
      <c r="W3115" s="2">
        <f>salestable[[#This Row],[Sales]] * salestable[[#This Row],[Discount]]</f>
        <v>0</v>
      </c>
      <c r="X3115">
        <f>YEAR(salestable[[#This Row],[Order Date]])</f>
        <v>2016</v>
      </c>
      <c r="Y3115" t="str">
        <f>TEXT(salestable[[#This Row],[Order Date]],"MMMM")</f>
        <v>August</v>
      </c>
      <c r="Z3115" t="str">
        <f>"Q"&amp;ROUNDUP(MONTH(salestable[[#This Row],[Order Date]])/3,0)</f>
        <v>Q3</v>
      </c>
      <c r="AA3115" t="str">
        <f>TEXT(salestable[[#This Row],[Order Date]], "ddd")</f>
        <v>Tue</v>
      </c>
    </row>
    <row r="3116" spans="1:27"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s="3">
        <v>6</v>
      </c>
      <c r="T3116" s="4">
        <v>0</v>
      </c>
      <c r="U3116" s="3">
        <v>16.993200000000002</v>
      </c>
      <c r="V3116" s="2">
        <f>salestable[[#This Row],[Sales]] * (1 - salestable[[#This Row],[Discount]])</f>
        <v>34.68</v>
      </c>
      <c r="W3116" s="2">
        <f>salestable[[#This Row],[Sales]] * salestable[[#This Row],[Discount]]</f>
        <v>0</v>
      </c>
      <c r="X3116">
        <f>YEAR(salestable[[#This Row],[Order Date]])</f>
        <v>2016</v>
      </c>
      <c r="Y3116" t="str">
        <f>TEXT(salestable[[#This Row],[Order Date]],"MMMM")</f>
        <v>August</v>
      </c>
      <c r="Z3116" t="str">
        <f>"Q"&amp;ROUNDUP(MONTH(salestable[[#This Row],[Order Date]])/3,0)</f>
        <v>Q3</v>
      </c>
      <c r="AA3116" t="str">
        <f>TEXT(salestable[[#This Row],[Order Date]], "ddd")</f>
        <v>Tue</v>
      </c>
    </row>
    <row r="3117" spans="1:27"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s="3">
        <v>6</v>
      </c>
      <c r="T3117" s="4">
        <v>0.2</v>
      </c>
      <c r="U3117" s="3">
        <v>-39.952800000000003</v>
      </c>
      <c r="V3117" s="2">
        <f>salestable[[#This Row],[Sales]] * (1 - salestable[[#This Row],[Discount]])</f>
        <v>426.16319999999996</v>
      </c>
      <c r="W3117" s="2">
        <f>salestable[[#This Row],[Sales]] * salestable[[#This Row],[Discount]]</f>
        <v>106.54079999999999</v>
      </c>
      <c r="X3117">
        <f>YEAR(salestable[[#This Row],[Order Date]])</f>
        <v>2016</v>
      </c>
      <c r="Y3117" t="str">
        <f>TEXT(salestable[[#This Row],[Order Date]],"MMMM")</f>
        <v>August</v>
      </c>
      <c r="Z3117" t="str">
        <f>"Q"&amp;ROUNDUP(MONTH(salestable[[#This Row],[Order Date]])/3,0)</f>
        <v>Q3</v>
      </c>
      <c r="AA3117" t="str">
        <f>TEXT(salestable[[#This Row],[Order Date]], "ddd")</f>
        <v>Tue</v>
      </c>
    </row>
    <row r="3118" spans="1:27"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s="3">
        <v>5</v>
      </c>
      <c r="T3118" s="4">
        <v>0</v>
      </c>
      <c r="U3118" s="3">
        <v>11.206</v>
      </c>
      <c r="V3118" s="2">
        <f>salestable[[#This Row],[Sales]] * (1 - salestable[[#This Row],[Discount]])</f>
        <v>43.1</v>
      </c>
      <c r="W3118" s="2">
        <f>salestable[[#This Row],[Sales]] * salestable[[#This Row],[Discount]]</f>
        <v>0</v>
      </c>
      <c r="X3118">
        <f>YEAR(salestable[[#This Row],[Order Date]])</f>
        <v>2016</v>
      </c>
      <c r="Y3118" t="str">
        <f>TEXT(salestable[[#This Row],[Order Date]],"MMMM")</f>
        <v>August</v>
      </c>
      <c r="Z3118" t="str">
        <f>"Q"&amp;ROUNDUP(MONTH(salestable[[#This Row],[Order Date]])/3,0)</f>
        <v>Q3</v>
      </c>
      <c r="AA3118" t="str">
        <f>TEXT(salestable[[#This Row],[Order Date]], "ddd")</f>
        <v>Tue</v>
      </c>
    </row>
    <row r="3119" spans="1:27"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s="3">
        <v>4</v>
      </c>
      <c r="T3119" s="4">
        <v>0</v>
      </c>
      <c r="U3119" s="3">
        <v>0.1588</v>
      </c>
      <c r="V3119" s="2">
        <f>salestable[[#This Row],[Sales]] * (1 - salestable[[#This Row],[Discount]])</f>
        <v>15.88</v>
      </c>
      <c r="W3119" s="2">
        <f>salestable[[#This Row],[Sales]] * salestable[[#This Row],[Discount]]</f>
        <v>0</v>
      </c>
      <c r="X3119">
        <f>YEAR(salestable[[#This Row],[Order Date]])</f>
        <v>2016</v>
      </c>
      <c r="Y3119" t="str">
        <f>TEXT(salestable[[#This Row],[Order Date]],"MMMM")</f>
        <v>August</v>
      </c>
      <c r="Z3119" t="str">
        <f>"Q"&amp;ROUNDUP(MONTH(salestable[[#This Row],[Order Date]])/3,0)</f>
        <v>Q3</v>
      </c>
      <c r="AA3119" t="str">
        <f>TEXT(salestable[[#This Row],[Order Date]], "ddd")</f>
        <v>Tue</v>
      </c>
    </row>
    <row r="3120" spans="1:27"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s="3">
        <v>5</v>
      </c>
      <c r="T3120" s="4">
        <v>0.2</v>
      </c>
      <c r="U3120" s="3">
        <v>-182.637</v>
      </c>
      <c r="V3120" s="2">
        <f>salestable[[#This Row],[Sales]] * (1 - salestable[[#This Row],[Discount]])</f>
        <v>899.13600000000008</v>
      </c>
      <c r="W3120" s="2">
        <f>salestable[[#This Row],[Sales]] * salestable[[#This Row],[Discount]]</f>
        <v>224.78400000000002</v>
      </c>
      <c r="X3120">
        <f>YEAR(salestable[[#This Row],[Order Date]])</f>
        <v>2015</v>
      </c>
      <c r="Y3120" t="str">
        <f>TEXT(salestable[[#This Row],[Order Date]],"MMMM")</f>
        <v>June</v>
      </c>
      <c r="Z3120" t="str">
        <f>"Q"&amp;ROUNDUP(MONTH(salestable[[#This Row],[Order Date]])/3,0)</f>
        <v>Q2</v>
      </c>
      <c r="AA3120" t="str">
        <f>TEXT(salestable[[#This Row],[Order Date]], "ddd")</f>
        <v>Thu</v>
      </c>
    </row>
    <row r="3121" spans="1:27"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s="3">
        <v>2</v>
      </c>
      <c r="T3121" s="4">
        <v>0.2</v>
      </c>
      <c r="U3121" s="3">
        <v>31.198</v>
      </c>
      <c r="V3121" s="2">
        <f>salestable[[#This Row],[Sales]] * (1 - salestable[[#This Row],[Discount]])</f>
        <v>199.66720000000001</v>
      </c>
      <c r="W3121" s="2">
        <f>salestable[[#This Row],[Sales]] * salestable[[#This Row],[Discount]]</f>
        <v>49.916800000000002</v>
      </c>
      <c r="X3121">
        <f>YEAR(salestable[[#This Row],[Order Date]])</f>
        <v>2015</v>
      </c>
      <c r="Y3121" t="str">
        <f>TEXT(salestable[[#This Row],[Order Date]],"MMMM")</f>
        <v>June</v>
      </c>
      <c r="Z3121" t="str">
        <f>"Q"&amp;ROUNDUP(MONTH(salestable[[#This Row],[Order Date]])/3,0)</f>
        <v>Q2</v>
      </c>
      <c r="AA3121" t="str">
        <f>TEXT(salestable[[#This Row],[Order Date]], "ddd")</f>
        <v>Thu</v>
      </c>
    </row>
    <row r="3122" spans="1:27"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s="3">
        <v>3</v>
      </c>
      <c r="T3122" s="4">
        <v>0.2</v>
      </c>
      <c r="U3122" s="3">
        <v>7.3007999999999997</v>
      </c>
      <c r="V3122" s="2">
        <f>salestable[[#This Row],[Sales]] * (1 - salestable[[#This Row],[Discount]])</f>
        <v>38.937600000000003</v>
      </c>
      <c r="W3122" s="2">
        <f>salestable[[#This Row],[Sales]] * salestable[[#This Row],[Discount]]</f>
        <v>9.7344000000000008</v>
      </c>
      <c r="X3122">
        <f>YEAR(salestable[[#This Row],[Order Date]])</f>
        <v>2015</v>
      </c>
      <c r="Y3122" t="str">
        <f>TEXT(salestable[[#This Row],[Order Date]],"MMMM")</f>
        <v>June</v>
      </c>
      <c r="Z3122" t="str">
        <f>"Q"&amp;ROUNDUP(MONTH(salestable[[#This Row],[Order Date]])/3,0)</f>
        <v>Q2</v>
      </c>
      <c r="AA3122" t="str">
        <f>TEXT(salestable[[#This Row],[Order Date]], "ddd")</f>
        <v>Thu</v>
      </c>
    </row>
    <row r="3123" spans="1:27"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s="3">
        <v>2</v>
      </c>
      <c r="T3123" s="4">
        <v>0.2</v>
      </c>
      <c r="U3123" s="3">
        <v>7.5960000000000001</v>
      </c>
      <c r="V3123" s="2">
        <f>salestable[[#This Row],[Sales]] * (1 - salestable[[#This Row],[Discount]])</f>
        <v>48.614400000000003</v>
      </c>
      <c r="W3123" s="2">
        <f>salestable[[#This Row],[Sales]] * salestable[[#This Row],[Discount]]</f>
        <v>12.153600000000001</v>
      </c>
      <c r="X3123">
        <f>YEAR(salestable[[#This Row],[Order Date]])</f>
        <v>2015</v>
      </c>
      <c r="Y3123" t="str">
        <f>TEXT(salestable[[#This Row],[Order Date]],"MMMM")</f>
        <v>June</v>
      </c>
      <c r="Z3123" t="str">
        <f>"Q"&amp;ROUNDUP(MONTH(salestable[[#This Row],[Order Date]])/3,0)</f>
        <v>Q2</v>
      </c>
      <c r="AA3123" t="str">
        <f>TEXT(salestable[[#This Row],[Order Date]], "ddd")</f>
        <v>Thu</v>
      </c>
    </row>
    <row r="3124" spans="1:27"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s="3">
        <v>5</v>
      </c>
      <c r="T3124" s="4">
        <v>0.7</v>
      </c>
      <c r="U3124" s="3">
        <v>-62.88</v>
      </c>
      <c r="V3124" s="2">
        <f>salestable[[#This Row],[Sales]] * (1 - salestable[[#This Row],[Discount]])</f>
        <v>23.580000000000002</v>
      </c>
      <c r="W3124" s="2">
        <f>salestable[[#This Row],[Sales]] * salestable[[#This Row],[Discount]]</f>
        <v>55.019999999999996</v>
      </c>
      <c r="X3124">
        <f>YEAR(salestable[[#This Row],[Order Date]])</f>
        <v>2015</v>
      </c>
      <c r="Y3124" t="str">
        <f>TEXT(salestable[[#This Row],[Order Date]],"MMMM")</f>
        <v>June</v>
      </c>
      <c r="Z3124" t="str">
        <f>"Q"&amp;ROUNDUP(MONTH(salestable[[#This Row],[Order Date]])/3,0)</f>
        <v>Q2</v>
      </c>
      <c r="AA3124" t="str">
        <f>TEXT(salestable[[#This Row],[Order Date]], "ddd")</f>
        <v>Thu</v>
      </c>
    </row>
    <row r="3125" spans="1:27"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s="3">
        <v>2</v>
      </c>
      <c r="T3125" s="4">
        <v>0.7</v>
      </c>
      <c r="U3125" s="3">
        <v>-3.14</v>
      </c>
      <c r="V3125" s="2">
        <f>salestable[[#This Row],[Sales]] * (1 - salestable[[#This Row],[Discount]])</f>
        <v>1.1304000000000001</v>
      </c>
      <c r="W3125" s="2">
        <f>salestable[[#This Row],[Sales]] * salestable[[#This Row],[Discount]]</f>
        <v>2.6375999999999995</v>
      </c>
      <c r="X3125">
        <f>YEAR(salestable[[#This Row],[Order Date]])</f>
        <v>2015</v>
      </c>
      <c r="Y3125" t="str">
        <f>TEXT(salestable[[#This Row],[Order Date]],"MMMM")</f>
        <v>June</v>
      </c>
      <c r="Z3125" t="str">
        <f>"Q"&amp;ROUNDUP(MONTH(salestable[[#This Row],[Order Date]])/3,0)</f>
        <v>Q2</v>
      </c>
      <c r="AA3125" t="str">
        <f>TEXT(salestable[[#This Row],[Order Date]], "ddd")</f>
        <v>Thu</v>
      </c>
    </row>
    <row r="3126" spans="1:27"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s="3">
        <v>2</v>
      </c>
      <c r="T3126" s="4">
        <v>0.2</v>
      </c>
      <c r="U3126" s="3">
        <v>51.831200000000003</v>
      </c>
      <c r="V3126" s="2">
        <f>salestable[[#This Row],[Sales]] * (1 - salestable[[#This Row],[Discount]])</f>
        <v>829.29920000000004</v>
      </c>
      <c r="W3126" s="2">
        <f>salestable[[#This Row],[Sales]] * salestable[[#This Row],[Discount]]</f>
        <v>207.32480000000001</v>
      </c>
      <c r="X3126">
        <f>YEAR(salestable[[#This Row],[Order Date]])</f>
        <v>2015</v>
      </c>
      <c r="Y3126" t="str">
        <f>TEXT(salestable[[#This Row],[Order Date]],"MMMM")</f>
        <v>June</v>
      </c>
      <c r="Z3126" t="str">
        <f>"Q"&amp;ROUNDUP(MONTH(salestable[[#This Row],[Order Date]])/3,0)</f>
        <v>Q2</v>
      </c>
      <c r="AA3126" t="str">
        <f>TEXT(salestable[[#This Row],[Order Date]], "ddd")</f>
        <v>Thu</v>
      </c>
    </row>
    <row r="3127" spans="1:27"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s="3">
        <v>4</v>
      </c>
      <c r="T3127" s="4">
        <v>0.2</v>
      </c>
      <c r="U3127" s="3">
        <v>21.142800000000001</v>
      </c>
      <c r="V3127" s="2">
        <f>salestable[[#This Row],[Sales]] * (1 - salestable[[#This Row],[Discount]])</f>
        <v>451.04640000000001</v>
      </c>
      <c r="W3127" s="2">
        <f>salestable[[#This Row],[Sales]] * salestable[[#This Row],[Discount]]</f>
        <v>112.7616</v>
      </c>
      <c r="X3127">
        <f>YEAR(salestable[[#This Row],[Order Date]])</f>
        <v>2015</v>
      </c>
      <c r="Y3127" t="str">
        <f>TEXT(salestable[[#This Row],[Order Date]],"MMMM")</f>
        <v>June</v>
      </c>
      <c r="Z3127" t="str">
        <f>"Q"&amp;ROUNDUP(MONTH(salestable[[#This Row],[Order Date]])/3,0)</f>
        <v>Q2</v>
      </c>
      <c r="AA3127" t="str">
        <f>TEXT(salestable[[#This Row],[Order Date]], "ddd")</f>
        <v>Thu</v>
      </c>
    </row>
    <row r="3128" spans="1:27"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s="3">
        <v>2</v>
      </c>
      <c r="T3128" s="4">
        <v>0.4</v>
      </c>
      <c r="U3128" s="3">
        <v>-47.396799999999999</v>
      </c>
      <c r="V3128" s="2">
        <f>salestable[[#This Row],[Sales]] * (1 - salestable[[#This Row],[Discount]])</f>
        <v>155.11680000000001</v>
      </c>
      <c r="W3128" s="2">
        <f>salestable[[#This Row],[Sales]] * salestable[[#This Row],[Discount]]</f>
        <v>103.41120000000001</v>
      </c>
      <c r="X3128">
        <f>YEAR(salestable[[#This Row],[Order Date]])</f>
        <v>2017</v>
      </c>
      <c r="Y3128" t="str">
        <f>TEXT(salestable[[#This Row],[Order Date]],"MMMM")</f>
        <v>September</v>
      </c>
      <c r="Z3128" t="str">
        <f>"Q"&amp;ROUNDUP(MONTH(salestable[[#This Row],[Order Date]])/3,0)</f>
        <v>Q3</v>
      </c>
      <c r="AA3128" t="str">
        <f>TEXT(salestable[[#This Row],[Order Date]], "ddd")</f>
        <v>Fri</v>
      </c>
    </row>
    <row r="3129" spans="1:27"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s="3">
        <v>4</v>
      </c>
      <c r="T3129" s="4">
        <v>0</v>
      </c>
      <c r="U3129" s="3">
        <v>23.086400000000001</v>
      </c>
      <c r="V3129" s="2">
        <f>salestable[[#This Row],[Sales]] * (1 - salestable[[#This Row],[Discount]])</f>
        <v>49.12</v>
      </c>
      <c r="W3129" s="2">
        <f>salestable[[#This Row],[Sales]] * salestable[[#This Row],[Discount]]</f>
        <v>0</v>
      </c>
      <c r="X3129">
        <f>YEAR(salestable[[#This Row],[Order Date]])</f>
        <v>2017</v>
      </c>
      <c r="Y3129" t="str">
        <f>TEXT(salestable[[#This Row],[Order Date]],"MMMM")</f>
        <v>October</v>
      </c>
      <c r="Z3129" t="str">
        <f>"Q"&amp;ROUNDUP(MONTH(salestable[[#This Row],[Order Date]])/3,0)</f>
        <v>Q4</v>
      </c>
      <c r="AA3129" t="str">
        <f>TEXT(salestable[[#This Row],[Order Date]], "ddd")</f>
        <v>Mon</v>
      </c>
    </row>
    <row r="3130" spans="1:27"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s="3">
        <v>2</v>
      </c>
      <c r="T3130" s="4">
        <v>0</v>
      </c>
      <c r="U3130" s="3">
        <v>14.671799999999999</v>
      </c>
      <c r="V3130" s="2">
        <f>salestable[[#This Row],[Sales]] * (1 - salestable[[#This Row],[Discount]])</f>
        <v>44.46</v>
      </c>
      <c r="W3130" s="2">
        <f>salestable[[#This Row],[Sales]] * salestable[[#This Row],[Discount]]</f>
        <v>0</v>
      </c>
      <c r="X3130">
        <f>YEAR(salestable[[#This Row],[Order Date]])</f>
        <v>2014</v>
      </c>
      <c r="Y3130" t="str">
        <f>TEXT(salestable[[#This Row],[Order Date]],"MMMM")</f>
        <v>December</v>
      </c>
      <c r="Z3130" t="str">
        <f>"Q"&amp;ROUNDUP(MONTH(salestable[[#This Row],[Order Date]])/3,0)</f>
        <v>Q4</v>
      </c>
      <c r="AA3130" t="str">
        <f>TEXT(salestable[[#This Row],[Order Date]], "ddd")</f>
        <v>Tue</v>
      </c>
    </row>
    <row r="3131" spans="1:27"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s="3">
        <v>2</v>
      </c>
      <c r="T3131" s="4">
        <v>0.2</v>
      </c>
      <c r="U3131" s="3">
        <v>18.117599999999999</v>
      </c>
      <c r="V3131" s="2">
        <f>salestable[[#This Row],[Sales]] * (1 - salestable[[#This Row],[Discount]])</f>
        <v>193.25440000000003</v>
      </c>
      <c r="W3131" s="2">
        <f>salestable[[#This Row],[Sales]] * salestable[[#This Row],[Discount]]</f>
        <v>48.313600000000008</v>
      </c>
      <c r="X3131">
        <f>YEAR(salestable[[#This Row],[Order Date]])</f>
        <v>2014</v>
      </c>
      <c r="Y3131" t="str">
        <f>TEXT(salestable[[#This Row],[Order Date]],"MMMM")</f>
        <v>December</v>
      </c>
      <c r="Z3131" t="str">
        <f>"Q"&amp;ROUNDUP(MONTH(salestable[[#This Row],[Order Date]])/3,0)</f>
        <v>Q4</v>
      </c>
      <c r="AA3131" t="str">
        <f>TEXT(salestable[[#This Row],[Order Date]], "ddd")</f>
        <v>Tue</v>
      </c>
    </row>
    <row r="3132" spans="1:27"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s="3">
        <v>5</v>
      </c>
      <c r="T3132" s="4">
        <v>0</v>
      </c>
      <c r="U3132" s="3">
        <v>39.5</v>
      </c>
      <c r="V3132" s="2">
        <f>salestable[[#This Row],[Sales]] * (1 - salestable[[#This Row],[Discount]])</f>
        <v>395</v>
      </c>
      <c r="W3132" s="2">
        <f>salestable[[#This Row],[Sales]] * salestable[[#This Row],[Discount]]</f>
        <v>0</v>
      </c>
      <c r="X3132">
        <f>YEAR(salestable[[#This Row],[Order Date]])</f>
        <v>2014</v>
      </c>
      <c r="Y3132" t="str">
        <f>TEXT(salestable[[#This Row],[Order Date]],"MMMM")</f>
        <v>December</v>
      </c>
      <c r="Z3132" t="str">
        <f>"Q"&amp;ROUNDUP(MONTH(salestable[[#This Row],[Order Date]])/3,0)</f>
        <v>Q4</v>
      </c>
      <c r="AA3132" t="str">
        <f>TEXT(salestable[[#This Row],[Order Date]], "ddd")</f>
        <v>Tue</v>
      </c>
    </row>
    <row r="3133" spans="1:27"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s="3">
        <v>4</v>
      </c>
      <c r="T3133" s="4">
        <v>0.2</v>
      </c>
      <c r="U3133" s="3">
        <v>70.556399999999996</v>
      </c>
      <c r="V3133" s="2">
        <f>salestable[[#This Row],[Sales]] * (1 - salestable[[#This Row],[Discount]])</f>
        <v>501.73440000000005</v>
      </c>
      <c r="W3133" s="2">
        <f>salestable[[#This Row],[Sales]] * salestable[[#This Row],[Discount]]</f>
        <v>125.43360000000001</v>
      </c>
      <c r="X3133">
        <f>YEAR(salestable[[#This Row],[Order Date]])</f>
        <v>2014</v>
      </c>
      <c r="Y3133" t="str">
        <f>TEXT(salestable[[#This Row],[Order Date]],"MMMM")</f>
        <v>December</v>
      </c>
      <c r="Z3133" t="str">
        <f>"Q"&amp;ROUNDUP(MONTH(salestable[[#This Row],[Order Date]])/3,0)</f>
        <v>Q4</v>
      </c>
      <c r="AA3133" t="str">
        <f>TEXT(salestable[[#This Row],[Order Date]], "ddd")</f>
        <v>Tue</v>
      </c>
    </row>
    <row r="3134" spans="1:27"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s="3">
        <v>2</v>
      </c>
      <c r="T3134" s="4">
        <v>0</v>
      </c>
      <c r="U3134" s="3">
        <v>6.3743999999999996</v>
      </c>
      <c r="V3134" s="2">
        <f>salestable[[#This Row],[Sales]] * (1 - salestable[[#This Row],[Discount]])</f>
        <v>13.28</v>
      </c>
      <c r="W3134" s="2">
        <f>salestable[[#This Row],[Sales]] * salestable[[#This Row],[Discount]]</f>
        <v>0</v>
      </c>
      <c r="X3134">
        <f>YEAR(salestable[[#This Row],[Order Date]])</f>
        <v>2014</v>
      </c>
      <c r="Y3134" t="str">
        <f>TEXT(salestable[[#This Row],[Order Date]],"MMMM")</f>
        <v>August</v>
      </c>
      <c r="Z3134" t="str">
        <f>"Q"&amp;ROUNDUP(MONTH(salestable[[#This Row],[Order Date]])/3,0)</f>
        <v>Q3</v>
      </c>
      <c r="AA3134" t="str">
        <f>TEXT(salestable[[#This Row],[Order Date]], "ddd")</f>
        <v>Sun</v>
      </c>
    </row>
    <row r="3135" spans="1:27"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s="3">
        <v>3</v>
      </c>
      <c r="T3135" s="4">
        <v>0.2</v>
      </c>
      <c r="U3135" s="3">
        <v>4.4352</v>
      </c>
      <c r="V3135" s="2">
        <f>salestable[[#This Row],[Sales]] * (1 - salestable[[#This Row],[Discount]])</f>
        <v>10.137600000000001</v>
      </c>
      <c r="W3135" s="2">
        <f>salestable[[#This Row],[Sales]] * salestable[[#This Row],[Discount]]</f>
        <v>2.5344000000000002</v>
      </c>
      <c r="X3135">
        <f>YEAR(salestable[[#This Row],[Order Date]])</f>
        <v>2014</v>
      </c>
      <c r="Y3135" t="str">
        <f>TEXT(salestable[[#This Row],[Order Date]],"MMMM")</f>
        <v>August</v>
      </c>
      <c r="Z3135" t="str">
        <f>"Q"&amp;ROUNDUP(MONTH(salestable[[#This Row],[Order Date]])/3,0)</f>
        <v>Q3</v>
      </c>
      <c r="AA3135" t="str">
        <f>TEXT(salestable[[#This Row],[Order Date]], "ddd")</f>
        <v>Sun</v>
      </c>
    </row>
    <row r="3136" spans="1:27"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s="3">
        <v>5</v>
      </c>
      <c r="T3136" s="4">
        <v>0.8</v>
      </c>
      <c r="U3136" s="3">
        <v>-45.84</v>
      </c>
      <c r="V3136" s="2">
        <f>salestable[[#This Row],[Sales]] * (1 - salestable[[#This Row],[Discount]])</f>
        <v>6.1119999999999983</v>
      </c>
      <c r="W3136" s="2">
        <f>salestable[[#This Row],[Sales]] * salestable[[#This Row],[Discount]]</f>
        <v>24.448</v>
      </c>
      <c r="X3136">
        <f>YEAR(salestable[[#This Row],[Order Date]])</f>
        <v>2017</v>
      </c>
      <c r="Y3136" t="str">
        <f>TEXT(salestable[[#This Row],[Order Date]],"MMMM")</f>
        <v>November</v>
      </c>
      <c r="Z3136" t="str">
        <f>"Q"&amp;ROUNDUP(MONTH(salestable[[#This Row],[Order Date]])/3,0)</f>
        <v>Q4</v>
      </c>
      <c r="AA3136" t="str">
        <f>TEXT(salestable[[#This Row],[Order Date]], "ddd")</f>
        <v>Sun</v>
      </c>
    </row>
    <row r="3137" spans="1:27"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s="3">
        <v>3</v>
      </c>
      <c r="T3137" s="4">
        <v>0.2</v>
      </c>
      <c r="U3137" s="3">
        <v>-15.590400000000001</v>
      </c>
      <c r="V3137" s="2">
        <f>salestable[[#This Row],[Sales]] * (1 - salestable[[#This Row],[Discount]])</f>
        <v>62.361600000000003</v>
      </c>
      <c r="W3137" s="2">
        <f>salestable[[#This Row],[Sales]] * salestable[[#This Row],[Discount]]</f>
        <v>15.590400000000001</v>
      </c>
      <c r="X3137">
        <f>YEAR(salestable[[#This Row],[Order Date]])</f>
        <v>2017</v>
      </c>
      <c r="Y3137" t="str">
        <f>TEXT(salestable[[#This Row],[Order Date]],"MMMM")</f>
        <v>November</v>
      </c>
      <c r="Z3137" t="str">
        <f>"Q"&amp;ROUNDUP(MONTH(salestable[[#This Row],[Order Date]])/3,0)</f>
        <v>Q4</v>
      </c>
      <c r="AA3137" t="str">
        <f>TEXT(salestable[[#This Row],[Order Date]], "ddd")</f>
        <v>Sun</v>
      </c>
    </row>
    <row r="3138" spans="1:27"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s="3">
        <v>1</v>
      </c>
      <c r="T3138" s="4">
        <v>0.2</v>
      </c>
      <c r="U3138" s="3">
        <v>8.4990000000000006</v>
      </c>
      <c r="V3138" s="2">
        <f>salestable[[#This Row],[Sales]] * (1 - salestable[[#This Row],[Discount]])</f>
        <v>54.393600000000006</v>
      </c>
      <c r="W3138" s="2">
        <f>salestable[[#This Row],[Sales]] * salestable[[#This Row],[Discount]]</f>
        <v>13.598400000000002</v>
      </c>
      <c r="X3138">
        <f>YEAR(salestable[[#This Row],[Order Date]])</f>
        <v>2017</v>
      </c>
      <c r="Y3138" t="str">
        <f>TEXT(salestable[[#This Row],[Order Date]],"MMMM")</f>
        <v>November</v>
      </c>
      <c r="Z3138" t="str">
        <f>"Q"&amp;ROUNDUP(MONTH(salestable[[#This Row],[Order Date]])/3,0)</f>
        <v>Q4</v>
      </c>
      <c r="AA3138" t="str">
        <f>TEXT(salestable[[#This Row],[Order Date]], "ddd")</f>
        <v>Sun</v>
      </c>
    </row>
    <row r="3139" spans="1:27"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s="3">
        <v>2</v>
      </c>
      <c r="T3139" s="4">
        <v>0.2</v>
      </c>
      <c r="U3139" s="3">
        <v>4.4311999999999996</v>
      </c>
      <c r="V3139" s="2">
        <f>salestable[[#This Row],[Sales]] * (1 - salestable[[#This Row],[Discount]])</f>
        <v>9.7792000000000012</v>
      </c>
      <c r="W3139" s="2">
        <f>salestable[[#This Row],[Sales]] * salestable[[#This Row],[Discount]]</f>
        <v>2.4448000000000003</v>
      </c>
      <c r="X3139">
        <f>YEAR(salestable[[#This Row],[Order Date]])</f>
        <v>2017</v>
      </c>
      <c r="Y3139" t="str">
        <f>TEXT(salestable[[#This Row],[Order Date]],"MMMM")</f>
        <v>November</v>
      </c>
      <c r="Z3139" t="str">
        <f>"Q"&amp;ROUNDUP(MONTH(salestable[[#This Row],[Order Date]])/3,0)</f>
        <v>Q4</v>
      </c>
      <c r="AA3139" t="str">
        <f>TEXT(salestable[[#This Row],[Order Date]], "ddd")</f>
        <v>Sun</v>
      </c>
    </row>
    <row r="3140" spans="1:27"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s="3">
        <v>2</v>
      </c>
      <c r="T3140" s="4">
        <v>0.2</v>
      </c>
      <c r="U3140" s="3">
        <v>-0.55979999999999996</v>
      </c>
      <c r="V3140" s="2">
        <f>salestable[[#This Row],[Sales]] * (1 - salestable[[#This Row],[Discount]])</f>
        <v>35.827199999999998</v>
      </c>
      <c r="W3140" s="2">
        <f>salestable[[#This Row],[Sales]] * salestable[[#This Row],[Discount]]</f>
        <v>8.9567999999999994</v>
      </c>
      <c r="X3140">
        <f>YEAR(salestable[[#This Row],[Order Date]])</f>
        <v>2017</v>
      </c>
      <c r="Y3140" t="str">
        <f>TEXT(salestable[[#This Row],[Order Date]],"MMMM")</f>
        <v>November</v>
      </c>
      <c r="Z3140" t="str">
        <f>"Q"&amp;ROUNDUP(MONTH(salestable[[#This Row],[Order Date]])/3,0)</f>
        <v>Q4</v>
      </c>
      <c r="AA3140" t="str">
        <f>TEXT(salestable[[#This Row],[Order Date]], "ddd")</f>
        <v>Sun</v>
      </c>
    </row>
    <row r="3141" spans="1:27"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s="3">
        <v>3</v>
      </c>
      <c r="T3141" s="4">
        <v>0.6</v>
      </c>
      <c r="U3141" s="3">
        <v>-17.7072</v>
      </c>
      <c r="V3141" s="2">
        <f>salestable[[#This Row],[Sales]] * (1 - salestable[[#This Row],[Discount]])</f>
        <v>9.1392000000000007</v>
      </c>
      <c r="W3141" s="2">
        <f>salestable[[#This Row],[Sales]] * salestable[[#This Row],[Discount]]</f>
        <v>13.708799999999998</v>
      </c>
      <c r="X3141">
        <f>YEAR(salestable[[#This Row],[Order Date]])</f>
        <v>2017</v>
      </c>
      <c r="Y3141" t="str">
        <f>TEXT(salestable[[#This Row],[Order Date]],"MMMM")</f>
        <v>November</v>
      </c>
      <c r="Z3141" t="str">
        <f>"Q"&amp;ROUNDUP(MONTH(salestable[[#This Row],[Order Date]])/3,0)</f>
        <v>Q4</v>
      </c>
      <c r="AA3141" t="str">
        <f>TEXT(salestable[[#This Row],[Order Date]], "ddd")</f>
        <v>Sun</v>
      </c>
    </row>
    <row r="3142" spans="1:27"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s="3">
        <v>3</v>
      </c>
      <c r="T3142" s="4">
        <v>0</v>
      </c>
      <c r="U3142" s="3">
        <v>90.8292</v>
      </c>
      <c r="V3142" s="2">
        <f>salestable[[#This Row],[Sales]] * (1 - salestable[[#This Row],[Discount]])</f>
        <v>206.43</v>
      </c>
      <c r="W3142" s="2">
        <f>salestable[[#This Row],[Sales]] * salestable[[#This Row],[Discount]]</f>
        <v>0</v>
      </c>
      <c r="X3142">
        <f>YEAR(salestable[[#This Row],[Order Date]])</f>
        <v>2015</v>
      </c>
      <c r="Y3142" t="str">
        <f>TEXT(salestable[[#This Row],[Order Date]],"MMMM")</f>
        <v>April</v>
      </c>
      <c r="Z3142" t="str">
        <f>"Q"&amp;ROUNDUP(MONTH(salestable[[#This Row],[Order Date]])/3,0)</f>
        <v>Q2</v>
      </c>
      <c r="AA3142" t="str">
        <f>TEXT(salestable[[#This Row],[Order Date]], "ddd")</f>
        <v>Sat</v>
      </c>
    </row>
    <row r="3143" spans="1:27"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s="3">
        <v>2</v>
      </c>
      <c r="T3143" s="4">
        <v>0.8</v>
      </c>
      <c r="U3143" s="3">
        <v>-336.62720000000002</v>
      </c>
      <c r="V3143" s="2">
        <f>salestable[[#This Row],[Sales]] * (1 - salestable[[#This Row],[Discount]])</f>
        <v>42.078399999999988</v>
      </c>
      <c r="W3143" s="2">
        <f>salestable[[#This Row],[Sales]] * salestable[[#This Row],[Discount]]</f>
        <v>168.31360000000001</v>
      </c>
      <c r="X3143">
        <f>YEAR(salestable[[#This Row],[Order Date]])</f>
        <v>2014</v>
      </c>
      <c r="Y3143" t="str">
        <f>TEXT(salestable[[#This Row],[Order Date]],"MMMM")</f>
        <v>December</v>
      </c>
      <c r="Z3143" t="str">
        <f>"Q"&amp;ROUNDUP(MONTH(salestable[[#This Row],[Order Date]])/3,0)</f>
        <v>Q4</v>
      </c>
      <c r="AA3143" t="str">
        <f>TEXT(salestable[[#This Row],[Order Date]], "ddd")</f>
        <v>Fri</v>
      </c>
    </row>
    <row r="3144" spans="1:27"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s="3">
        <v>5</v>
      </c>
      <c r="T3144" s="4">
        <v>0.2</v>
      </c>
      <c r="U3144" s="3">
        <v>35.988</v>
      </c>
      <c r="V3144" s="2">
        <f>salestable[[#This Row],[Sales]] * (1 - salestable[[#This Row],[Discount]])</f>
        <v>95.968000000000004</v>
      </c>
      <c r="W3144" s="2">
        <f>salestable[[#This Row],[Sales]] * salestable[[#This Row],[Discount]]</f>
        <v>23.992000000000001</v>
      </c>
      <c r="X3144">
        <f>YEAR(salestable[[#This Row],[Order Date]])</f>
        <v>2017</v>
      </c>
      <c r="Y3144" t="str">
        <f>TEXT(salestable[[#This Row],[Order Date]],"MMMM")</f>
        <v>September</v>
      </c>
      <c r="Z3144" t="str">
        <f>"Q"&amp;ROUNDUP(MONTH(salestable[[#This Row],[Order Date]])/3,0)</f>
        <v>Q3</v>
      </c>
      <c r="AA3144" t="str">
        <f>TEXT(salestable[[#This Row],[Order Date]], "ddd")</f>
        <v>Mon</v>
      </c>
    </row>
    <row r="3145" spans="1:27"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s="3">
        <v>6</v>
      </c>
      <c r="T3145" s="4">
        <v>0.2</v>
      </c>
      <c r="U3145" s="3">
        <v>0.92820000000000003</v>
      </c>
      <c r="V3145" s="2">
        <f>salestable[[#This Row],[Sales]] * (1 - salestable[[#This Row],[Discount]])</f>
        <v>8.4864000000000015</v>
      </c>
      <c r="W3145" s="2">
        <f>salestable[[#This Row],[Sales]] * salestable[[#This Row],[Discount]]</f>
        <v>2.1216000000000004</v>
      </c>
      <c r="X3145">
        <f>YEAR(salestable[[#This Row],[Order Date]])</f>
        <v>2017</v>
      </c>
      <c r="Y3145" t="str">
        <f>TEXT(salestable[[#This Row],[Order Date]],"MMMM")</f>
        <v>September</v>
      </c>
      <c r="Z3145" t="str">
        <f>"Q"&amp;ROUNDUP(MONTH(salestable[[#This Row],[Order Date]])/3,0)</f>
        <v>Q3</v>
      </c>
      <c r="AA3145" t="str">
        <f>TEXT(salestable[[#This Row],[Order Date]], "ddd")</f>
        <v>Mon</v>
      </c>
    </row>
    <row r="3146" spans="1:27"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s="3">
        <v>7</v>
      </c>
      <c r="T3146" s="4">
        <v>0.3</v>
      </c>
      <c r="U3146" s="3">
        <v>-24.843</v>
      </c>
      <c r="V3146" s="2">
        <f>salestable[[#This Row],[Sales]] * (1 - salestable[[#This Row],[Discount]])</f>
        <v>243.4614</v>
      </c>
      <c r="W3146" s="2">
        <f>salestable[[#This Row],[Sales]] * salestable[[#This Row],[Discount]]</f>
        <v>104.34060000000001</v>
      </c>
      <c r="X3146">
        <f>YEAR(salestable[[#This Row],[Order Date]])</f>
        <v>2016</v>
      </c>
      <c r="Y3146" t="str">
        <f>TEXT(salestable[[#This Row],[Order Date]],"MMMM")</f>
        <v>September</v>
      </c>
      <c r="Z3146" t="str">
        <f>"Q"&amp;ROUNDUP(MONTH(salestable[[#This Row],[Order Date]])/3,0)</f>
        <v>Q3</v>
      </c>
      <c r="AA3146" t="str">
        <f>TEXT(salestable[[#This Row],[Order Date]], "ddd")</f>
        <v>Mon</v>
      </c>
    </row>
    <row r="3147" spans="1:27"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s="3">
        <v>4</v>
      </c>
      <c r="T3147" s="4">
        <v>0.2</v>
      </c>
      <c r="U3147" s="3">
        <v>108.3528</v>
      </c>
      <c r="V3147" s="2">
        <f>salestable[[#This Row],[Sales]] * (1 - salestable[[#This Row],[Discount]])</f>
        <v>770.50880000000006</v>
      </c>
      <c r="W3147" s="2">
        <f>salestable[[#This Row],[Sales]] * salestable[[#This Row],[Discount]]</f>
        <v>192.62720000000002</v>
      </c>
      <c r="X3147">
        <f>YEAR(salestable[[#This Row],[Order Date]])</f>
        <v>2017</v>
      </c>
      <c r="Y3147" t="str">
        <f>TEXT(salestable[[#This Row],[Order Date]],"MMMM")</f>
        <v>February</v>
      </c>
      <c r="Z3147" t="str">
        <f>"Q"&amp;ROUNDUP(MONTH(salestable[[#This Row],[Order Date]])/3,0)</f>
        <v>Q1</v>
      </c>
      <c r="AA3147" t="str">
        <f>TEXT(salestable[[#This Row],[Order Date]], "ddd")</f>
        <v>Sat</v>
      </c>
    </row>
    <row r="3148" spans="1:27"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s="3">
        <v>3</v>
      </c>
      <c r="T3148" s="4">
        <v>0.2</v>
      </c>
      <c r="U3148" s="3">
        <v>7.7679</v>
      </c>
      <c r="V3148" s="2">
        <f>salestable[[#This Row],[Sales]] * (1 - salestable[[#This Row],[Discount]])</f>
        <v>71.020799999999994</v>
      </c>
      <c r="W3148" s="2">
        <f>salestable[[#This Row],[Sales]] * salestable[[#This Row],[Discount]]</f>
        <v>17.755199999999999</v>
      </c>
      <c r="X3148">
        <f>YEAR(salestable[[#This Row],[Order Date]])</f>
        <v>2017</v>
      </c>
      <c r="Y3148" t="str">
        <f>TEXT(salestable[[#This Row],[Order Date]],"MMMM")</f>
        <v>February</v>
      </c>
      <c r="Z3148" t="str">
        <f>"Q"&amp;ROUNDUP(MONTH(salestable[[#This Row],[Order Date]])/3,0)</f>
        <v>Q1</v>
      </c>
      <c r="AA3148" t="str">
        <f>TEXT(salestable[[#This Row],[Order Date]], "ddd")</f>
        <v>Sat</v>
      </c>
    </row>
    <row r="3149" spans="1:27"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s="3">
        <v>5</v>
      </c>
      <c r="T3149" s="4">
        <v>0</v>
      </c>
      <c r="U3149" s="3">
        <v>10.368</v>
      </c>
      <c r="V3149" s="2">
        <f>salestable[[#This Row],[Sales]] * (1 - salestable[[#This Row],[Discount]])</f>
        <v>32.4</v>
      </c>
      <c r="W3149" s="2">
        <f>salestable[[#This Row],[Sales]] * salestable[[#This Row],[Discount]]</f>
        <v>0</v>
      </c>
      <c r="X3149">
        <f>YEAR(salestable[[#This Row],[Order Date]])</f>
        <v>2014</v>
      </c>
      <c r="Y3149" t="str">
        <f>TEXT(salestable[[#This Row],[Order Date]],"MMMM")</f>
        <v>June</v>
      </c>
      <c r="Z3149" t="str">
        <f>"Q"&amp;ROUNDUP(MONTH(salestable[[#This Row],[Order Date]])/3,0)</f>
        <v>Q2</v>
      </c>
      <c r="AA3149" t="str">
        <f>TEXT(salestable[[#This Row],[Order Date]], "ddd")</f>
        <v>Mon</v>
      </c>
    </row>
    <row r="3150" spans="1:27"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s="3">
        <v>5</v>
      </c>
      <c r="T3150" s="4">
        <v>0</v>
      </c>
      <c r="U3150" s="3">
        <v>15.552</v>
      </c>
      <c r="V3150" s="2">
        <f>salestable[[#This Row],[Sales]] * (1 - salestable[[#This Row],[Discount]])</f>
        <v>32.4</v>
      </c>
      <c r="W3150" s="2">
        <f>salestable[[#This Row],[Sales]] * salestable[[#This Row],[Discount]]</f>
        <v>0</v>
      </c>
      <c r="X3150">
        <f>YEAR(salestable[[#This Row],[Order Date]])</f>
        <v>2016</v>
      </c>
      <c r="Y3150" t="str">
        <f>TEXT(salestable[[#This Row],[Order Date]],"MMMM")</f>
        <v>June</v>
      </c>
      <c r="Z3150" t="str">
        <f>"Q"&amp;ROUNDUP(MONTH(salestable[[#This Row],[Order Date]])/3,0)</f>
        <v>Q2</v>
      </c>
      <c r="AA3150" t="str">
        <f>TEXT(salestable[[#This Row],[Order Date]], "ddd")</f>
        <v>Tue</v>
      </c>
    </row>
    <row r="3151" spans="1:27"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s="3">
        <v>3</v>
      </c>
      <c r="T3151" s="4">
        <v>0</v>
      </c>
      <c r="U3151" s="3">
        <v>14.904</v>
      </c>
      <c r="V3151" s="2">
        <f>salestable[[#This Row],[Sales]] * (1 - salestable[[#This Row],[Discount]])</f>
        <v>31.05</v>
      </c>
      <c r="W3151" s="2">
        <f>salestable[[#This Row],[Sales]] * salestable[[#This Row],[Discount]]</f>
        <v>0</v>
      </c>
      <c r="X3151">
        <f>YEAR(salestable[[#This Row],[Order Date]])</f>
        <v>2014</v>
      </c>
      <c r="Y3151" t="str">
        <f>TEXT(salestable[[#This Row],[Order Date]],"MMMM")</f>
        <v>December</v>
      </c>
      <c r="Z3151" t="str">
        <f>"Q"&amp;ROUNDUP(MONTH(salestable[[#This Row],[Order Date]])/3,0)</f>
        <v>Q4</v>
      </c>
      <c r="AA3151" t="str">
        <f>TEXT(salestable[[#This Row],[Order Date]], "ddd")</f>
        <v>Sat</v>
      </c>
    </row>
    <row r="3152" spans="1:27"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s="3">
        <v>6</v>
      </c>
      <c r="T3152" s="4">
        <v>0.2</v>
      </c>
      <c r="U3152" s="3">
        <v>607.60799999999995</v>
      </c>
      <c r="V3152" s="2">
        <f>salestable[[#This Row],[Sales]] * (1 - salestable[[#This Row],[Discount]])</f>
        <v>1620.288</v>
      </c>
      <c r="W3152" s="2">
        <f>salestable[[#This Row],[Sales]] * salestable[[#This Row],[Discount]]</f>
        <v>405.072</v>
      </c>
      <c r="X3152">
        <f>YEAR(salestable[[#This Row],[Order Date]])</f>
        <v>2015</v>
      </c>
      <c r="Y3152" t="str">
        <f>TEXT(salestable[[#This Row],[Order Date]],"MMMM")</f>
        <v>December</v>
      </c>
      <c r="Z3152" t="str">
        <f>"Q"&amp;ROUNDUP(MONTH(salestable[[#This Row],[Order Date]])/3,0)</f>
        <v>Q4</v>
      </c>
      <c r="AA3152" t="str">
        <f>TEXT(salestable[[#This Row],[Order Date]], "ddd")</f>
        <v>Tue</v>
      </c>
    </row>
    <row r="3153" spans="1:27"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s="3">
        <v>2</v>
      </c>
      <c r="T3153" s="4">
        <v>0.7</v>
      </c>
      <c r="U3153" s="3">
        <v>-2639.9911999999999</v>
      </c>
      <c r="V3153" s="2">
        <f>salestable[[#This Row],[Sales]] * (1 - salestable[[#This Row],[Discount]])</f>
        <v>539.99820000000011</v>
      </c>
      <c r="W3153" s="2">
        <f>salestable[[#This Row],[Sales]] * salestable[[#This Row],[Discount]]</f>
        <v>1259.9957999999999</v>
      </c>
      <c r="X3153">
        <f>YEAR(salestable[[#This Row],[Order Date]])</f>
        <v>2015</v>
      </c>
      <c r="Y3153" t="str">
        <f>TEXT(salestable[[#This Row],[Order Date]],"MMMM")</f>
        <v>December</v>
      </c>
      <c r="Z3153" t="str">
        <f>"Q"&amp;ROUNDUP(MONTH(salestable[[#This Row],[Order Date]])/3,0)</f>
        <v>Q4</v>
      </c>
      <c r="AA3153" t="str">
        <f>TEXT(salestable[[#This Row],[Order Date]], "ddd")</f>
        <v>Tue</v>
      </c>
    </row>
    <row r="3154" spans="1:27"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s="3">
        <v>2</v>
      </c>
      <c r="T3154" s="4">
        <v>0.4</v>
      </c>
      <c r="U3154" s="3">
        <v>-16.998000000000001</v>
      </c>
      <c r="V3154" s="2">
        <f>salestable[[#This Row],[Sales]] * (1 - salestable[[#This Row],[Discount]])</f>
        <v>61.192799999999998</v>
      </c>
      <c r="W3154" s="2">
        <f>salestable[[#This Row],[Sales]] * salestable[[#This Row],[Discount]]</f>
        <v>40.795200000000001</v>
      </c>
      <c r="X3154">
        <f>YEAR(salestable[[#This Row],[Order Date]])</f>
        <v>2015</v>
      </c>
      <c r="Y3154" t="str">
        <f>TEXT(salestable[[#This Row],[Order Date]],"MMMM")</f>
        <v>December</v>
      </c>
      <c r="Z3154" t="str">
        <f>"Q"&amp;ROUNDUP(MONTH(salestable[[#This Row],[Order Date]])/3,0)</f>
        <v>Q4</v>
      </c>
      <c r="AA3154" t="str">
        <f>TEXT(salestable[[#This Row],[Order Date]], "ddd")</f>
        <v>Tue</v>
      </c>
    </row>
    <row r="3155" spans="1:27"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s="3">
        <v>7</v>
      </c>
      <c r="T3155" s="4">
        <v>0.2</v>
      </c>
      <c r="U3155" s="3">
        <v>69.001800000000003</v>
      </c>
      <c r="V3155" s="2">
        <f>salestable[[#This Row],[Sales]] * (1 - salestable[[#This Row],[Discount]])</f>
        <v>210.2912</v>
      </c>
      <c r="W3155" s="2">
        <f>salestable[[#This Row],[Sales]] * salestable[[#This Row],[Discount]]</f>
        <v>52.572800000000001</v>
      </c>
      <c r="X3155">
        <f>YEAR(salestable[[#This Row],[Order Date]])</f>
        <v>2015</v>
      </c>
      <c r="Y3155" t="str">
        <f>TEXT(salestable[[#This Row],[Order Date]],"MMMM")</f>
        <v>December</v>
      </c>
      <c r="Z3155" t="str">
        <f>"Q"&amp;ROUNDUP(MONTH(salestable[[#This Row],[Order Date]])/3,0)</f>
        <v>Q4</v>
      </c>
      <c r="AA3155" t="str">
        <f>TEXT(salestable[[#This Row],[Order Date]], "ddd")</f>
        <v>Tue</v>
      </c>
    </row>
    <row r="3156" spans="1:27"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s="3">
        <v>2</v>
      </c>
      <c r="T3156" s="4">
        <v>0</v>
      </c>
      <c r="U3156" s="3">
        <v>331.19099999999997</v>
      </c>
      <c r="V3156" s="2">
        <f>salestable[[#This Row],[Sales]] * (1 - salestable[[#This Row],[Discount]])</f>
        <v>735.98</v>
      </c>
      <c r="W3156" s="2">
        <f>salestable[[#This Row],[Sales]] * salestable[[#This Row],[Discount]]</f>
        <v>0</v>
      </c>
      <c r="X3156">
        <f>YEAR(salestable[[#This Row],[Order Date]])</f>
        <v>2017</v>
      </c>
      <c r="Y3156" t="str">
        <f>TEXT(salestable[[#This Row],[Order Date]],"MMMM")</f>
        <v>July</v>
      </c>
      <c r="Z3156" t="str">
        <f>"Q"&amp;ROUNDUP(MONTH(salestable[[#This Row],[Order Date]])/3,0)</f>
        <v>Q3</v>
      </c>
      <c r="AA3156" t="str">
        <f>TEXT(salestable[[#This Row],[Order Date]], "ddd")</f>
        <v>Thu</v>
      </c>
    </row>
    <row r="3157" spans="1:27"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s="3">
        <v>3</v>
      </c>
      <c r="T3157" s="4">
        <v>0.2</v>
      </c>
      <c r="U3157" s="3">
        <v>33.721200000000003</v>
      </c>
      <c r="V3157" s="2">
        <f>salestable[[#This Row],[Sales]] * (1 - salestable[[#This Row],[Discount]])</f>
        <v>74.419200000000004</v>
      </c>
      <c r="W3157" s="2">
        <f>salestable[[#This Row],[Sales]] * salestable[[#This Row],[Discount]]</f>
        <v>18.604800000000001</v>
      </c>
      <c r="X3157">
        <f>YEAR(salestable[[#This Row],[Order Date]])</f>
        <v>2014</v>
      </c>
      <c r="Y3157" t="str">
        <f>TEXT(salestable[[#This Row],[Order Date]],"MMMM")</f>
        <v>August</v>
      </c>
      <c r="Z3157" t="str">
        <f>"Q"&amp;ROUNDUP(MONTH(salestable[[#This Row],[Order Date]])/3,0)</f>
        <v>Q3</v>
      </c>
      <c r="AA3157" t="str">
        <f>TEXT(salestable[[#This Row],[Order Date]], "ddd")</f>
        <v>Sun</v>
      </c>
    </row>
    <row r="3158" spans="1:27"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s="3">
        <v>2</v>
      </c>
      <c r="T3158" s="4">
        <v>0.4</v>
      </c>
      <c r="U3158" s="3">
        <v>-75.830399999999997</v>
      </c>
      <c r="V3158" s="2">
        <f>salestable[[#This Row],[Sales]] * (1 - salestable[[#This Row],[Discount]])</f>
        <v>170.61839999999998</v>
      </c>
      <c r="W3158" s="2">
        <f>salestable[[#This Row],[Sales]] * salestable[[#This Row],[Discount]]</f>
        <v>113.7456</v>
      </c>
      <c r="X3158">
        <f>YEAR(salestable[[#This Row],[Order Date]])</f>
        <v>2015</v>
      </c>
      <c r="Y3158" t="str">
        <f>TEXT(salestable[[#This Row],[Order Date]],"MMMM")</f>
        <v>August</v>
      </c>
      <c r="Z3158" t="str">
        <f>"Q"&amp;ROUNDUP(MONTH(salestable[[#This Row],[Order Date]])/3,0)</f>
        <v>Q3</v>
      </c>
      <c r="AA3158" t="str">
        <f>TEXT(salestable[[#This Row],[Order Date]], "ddd")</f>
        <v>Mon</v>
      </c>
    </row>
    <row r="3159" spans="1:27"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s="3">
        <v>2</v>
      </c>
      <c r="T3159" s="4">
        <v>0</v>
      </c>
      <c r="U3159" s="3">
        <v>11.7</v>
      </c>
      <c r="V3159" s="2">
        <f>salestable[[#This Row],[Sales]] * (1 - salestable[[#This Row],[Discount]])</f>
        <v>26</v>
      </c>
      <c r="W3159" s="2">
        <f>salestable[[#This Row],[Sales]] * salestable[[#This Row],[Discount]]</f>
        <v>0</v>
      </c>
      <c r="X3159">
        <f>YEAR(salestable[[#This Row],[Order Date]])</f>
        <v>2015</v>
      </c>
      <c r="Y3159" t="str">
        <f>TEXT(salestable[[#This Row],[Order Date]],"MMMM")</f>
        <v>August</v>
      </c>
      <c r="Z3159" t="str">
        <f>"Q"&amp;ROUNDUP(MONTH(salestable[[#This Row],[Order Date]])/3,0)</f>
        <v>Q3</v>
      </c>
      <c r="AA3159" t="str">
        <f>TEXT(salestable[[#This Row],[Order Date]], "ddd")</f>
        <v>Mon</v>
      </c>
    </row>
    <row r="3160" spans="1:27"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s="3">
        <v>5</v>
      </c>
      <c r="T3160" s="4">
        <v>0.2</v>
      </c>
      <c r="U3160" s="3">
        <v>5.9184999999999999</v>
      </c>
      <c r="V3160" s="2">
        <f>salestable[[#This Row],[Sales]] * (1 - salestable[[#This Row],[Discount]])</f>
        <v>54.112000000000002</v>
      </c>
      <c r="W3160" s="2">
        <f>salestable[[#This Row],[Sales]] * salestable[[#This Row],[Discount]]</f>
        <v>13.528</v>
      </c>
      <c r="X3160">
        <f>YEAR(salestable[[#This Row],[Order Date]])</f>
        <v>2016</v>
      </c>
      <c r="Y3160" t="str">
        <f>TEXT(salestable[[#This Row],[Order Date]],"MMMM")</f>
        <v>March</v>
      </c>
      <c r="Z3160" t="str">
        <f>"Q"&amp;ROUNDUP(MONTH(salestable[[#This Row],[Order Date]])/3,0)</f>
        <v>Q1</v>
      </c>
      <c r="AA3160" t="str">
        <f>TEXT(salestable[[#This Row],[Order Date]], "ddd")</f>
        <v>Sat</v>
      </c>
    </row>
    <row r="3161" spans="1:27"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s="3">
        <v>3</v>
      </c>
      <c r="T3161" s="4">
        <v>0.2</v>
      </c>
      <c r="U3161" s="3">
        <v>-17.996400000000001</v>
      </c>
      <c r="V3161" s="2">
        <f>salestable[[#This Row],[Sales]] * (1 - salestable[[#This Row],[Discount]])</f>
        <v>95.980800000000002</v>
      </c>
      <c r="W3161" s="2">
        <f>salestable[[#This Row],[Sales]] * salestable[[#This Row],[Discount]]</f>
        <v>23.995200000000001</v>
      </c>
      <c r="X3161">
        <f>YEAR(salestable[[#This Row],[Order Date]])</f>
        <v>2016</v>
      </c>
      <c r="Y3161" t="str">
        <f>TEXT(salestable[[#This Row],[Order Date]],"MMMM")</f>
        <v>March</v>
      </c>
      <c r="Z3161" t="str">
        <f>"Q"&amp;ROUNDUP(MONTH(salestable[[#This Row],[Order Date]])/3,0)</f>
        <v>Q1</v>
      </c>
      <c r="AA3161" t="str">
        <f>TEXT(salestable[[#This Row],[Order Date]], "ddd")</f>
        <v>Sat</v>
      </c>
    </row>
    <row r="3162" spans="1:27"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s="3">
        <v>5</v>
      </c>
      <c r="T3162" s="4">
        <v>0.8</v>
      </c>
      <c r="U3162" s="3">
        <v>-8.0289999999999999</v>
      </c>
      <c r="V3162" s="2">
        <f>salestable[[#This Row],[Sales]] * (1 - salestable[[#This Row],[Discount]])</f>
        <v>1.0359999999999998</v>
      </c>
      <c r="W3162" s="2">
        <f>salestable[[#This Row],[Sales]] * salestable[[#This Row],[Discount]]</f>
        <v>4.1440000000000001</v>
      </c>
      <c r="X3162">
        <f>YEAR(salestable[[#This Row],[Order Date]])</f>
        <v>2014</v>
      </c>
      <c r="Y3162" t="str">
        <f>TEXT(salestable[[#This Row],[Order Date]],"MMMM")</f>
        <v>September</v>
      </c>
      <c r="Z3162" t="str">
        <f>"Q"&amp;ROUNDUP(MONTH(salestable[[#This Row],[Order Date]])/3,0)</f>
        <v>Q3</v>
      </c>
      <c r="AA3162" t="str">
        <f>TEXT(salestable[[#This Row],[Order Date]], "ddd")</f>
        <v>Fri</v>
      </c>
    </row>
    <row r="3163" spans="1:27"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s="3">
        <v>2</v>
      </c>
      <c r="T3163" s="4">
        <v>0</v>
      </c>
      <c r="U3163" s="3">
        <v>7.3132000000000001</v>
      </c>
      <c r="V3163" s="2">
        <f>salestable[[#This Row],[Sales]] * (1 - salestable[[#This Row],[Discount]])</f>
        <v>15.56</v>
      </c>
      <c r="W3163" s="2">
        <f>salestable[[#This Row],[Sales]] * salestable[[#This Row],[Discount]]</f>
        <v>0</v>
      </c>
      <c r="X3163">
        <f>YEAR(salestable[[#This Row],[Order Date]])</f>
        <v>2014</v>
      </c>
      <c r="Y3163" t="str">
        <f>TEXT(salestable[[#This Row],[Order Date]],"MMMM")</f>
        <v>September</v>
      </c>
      <c r="Z3163" t="str">
        <f>"Q"&amp;ROUNDUP(MONTH(salestable[[#This Row],[Order Date]])/3,0)</f>
        <v>Q3</v>
      </c>
      <c r="AA3163" t="str">
        <f>TEXT(salestable[[#This Row],[Order Date]], "ddd")</f>
        <v>Sun</v>
      </c>
    </row>
    <row r="3164" spans="1:27"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s="3">
        <v>5</v>
      </c>
      <c r="T3164" s="4">
        <v>0</v>
      </c>
      <c r="U3164" s="3">
        <v>36.8245</v>
      </c>
      <c r="V3164" s="2">
        <f>salestable[[#This Row],[Sales]] * (1 - salestable[[#This Row],[Discount]])</f>
        <v>78.349999999999994</v>
      </c>
      <c r="W3164" s="2">
        <f>salestable[[#This Row],[Sales]] * salestable[[#This Row],[Discount]]</f>
        <v>0</v>
      </c>
      <c r="X3164">
        <f>YEAR(salestable[[#This Row],[Order Date]])</f>
        <v>2014</v>
      </c>
      <c r="Y3164" t="str">
        <f>TEXT(salestable[[#This Row],[Order Date]],"MMMM")</f>
        <v>September</v>
      </c>
      <c r="Z3164" t="str">
        <f>"Q"&amp;ROUNDUP(MONTH(salestable[[#This Row],[Order Date]])/3,0)</f>
        <v>Q3</v>
      </c>
      <c r="AA3164" t="str">
        <f>TEXT(salestable[[#This Row],[Order Date]], "ddd")</f>
        <v>Sun</v>
      </c>
    </row>
    <row r="3165" spans="1:27"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s="3">
        <v>3</v>
      </c>
      <c r="T3165" s="4">
        <v>0</v>
      </c>
      <c r="U3165" s="3">
        <v>15.475199999999999</v>
      </c>
      <c r="V3165" s="2">
        <f>salestable[[#This Row],[Sales]] * (1 - salestable[[#This Row],[Discount]])</f>
        <v>59.52</v>
      </c>
      <c r="W3165" s="2">
        <f>salestable[[#This Row],[Sales]] * salestable[[#This Row],[Discount]]</f>
        <v>0</v>
      </c>
      <c r="X3165">
        <f>YEAR(salestable[[#This Row],[Order Date]])</f>
        <v>2014</v>
      </c>
      <c r="Y3165" t="str">
        <f>TEXT(salestable[[#This Row],[Order Date]],"MMMM")</f>
        <v>September</v>
      </c>
      <c r="Z3165" t="str">
        <f>"Q"&amp;ROUNDUP(MONTH(salestable[[#This Row],[Order Date]])/3,0)</f>
        <v>Q3</v>
      </c>
      <c r="AA3165" t="str">
        <f>TEXT(salestable[[#This Row],[Order Date]], "ddd")</f>
        <v>Sun</v>
      </c>
    </row>
    <row r="3166" spans="1:27"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s="3">
        <v>9</v>
      </c>
      <c r="T3166" s="4">
        <v>0</v>
      </c>
      <c r="U3166" s="3">
        <v>17.334</v>
      </c>
      <c r="V3166" s="2">
        <f>salestable[[#This Row],[Sales]] * (1 - salestable[[#This Row],[Discount]])</f>
        <v>38.520000000000003</v>
      </c>
      <c r="W3166" s="2">
        <f>salestable[[#This Row],[Sales]] * salestable[[#This Row],[Discount]]</f>
        <v>0</v>
      </c>
      <c r="X3166">
        <f>YEAR(salestable[[#This Row],[Order Date]])</f>
        <v>2014</v>
      </c>
      <c r="Y3166" t="str">
        <f>TEXT(salestable[[#This Row],[Order Date]],"MMMM")</f>
        <v>September</v>
      </c>
      <c r="Z3166" t="str">
        <f>"Q"&amp;ROUNDUP(MONTH(salestable[[#This Row],[Order Date]])/3,0)</f>
        <v>Q3</v>
      </c>
      <c r="AA3166" t="str">
        <f>TEXT(salestable[[#This Row],[Order Date]], "ddd")</f>
        <v>Sun</v>
      </c>
    </row>
    <row r="3167" spans="1:27"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s="3">
        <v>2</v>
      </c>
      <c r="T3167" s="4">
        <v>0.2</v>
      </c>
      <c r="U3167" s="3">
        <v>23.9984</v>
      </c>
      <c r="V3167" s="2">
        <f>salestable[[#This Row],[Sales]] * (1 - salestable[[#This Row],[Discount]])</f>
        <v>191.98720000000003</v>
      </c>
      <c r="W3167" s="2">
        <f>salestable[[#This Row],[Sales]] * salestable[[#This Row],[Discount]]</f>
        <v>47.996800000000007</v>
      </c>
      <c r="X3167">
        <f>YEAR(salestable[[#This Row],[Order Date]])</f>
        <v>2014</v>
      </c>
      <c r="Y3167" t="str">
        <f>TEXT(salestable[[#This Row],[Order Date]],"MMMM")</f>
        <v>September</v>
      </c>
      <c r="Z3167" t="str">
        <f>"Q"&amp;ROUNDUP(MONTH(salestable[[#This Row],[Order Date]])/3,0)</f>
        <v>Q3</v>
      </c>
      <c r="AA3167" t="str">
        <f>TEXT(salestable[[#This Row],[Order Date]], "ddd")</f>
        <v>Sun</v>
      </c>
    </row>
    <row r="3168" spans="1:27"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s="3">
        <v>3</v>
      </c>
      <c r="T3168" s="4">
        <v>0</v>
      </c>
      <c r="U3168" s="3">
        <v>9.4815000000000005</v>
      </c>
      <c r="V3168" s="2">
        <f>salestable[[#This Row],[Sales]] * (1 - salestable[[#This Row],[Discount]])</f>
        <v>19.350000000000001</v>
      </c>
      <c r="W3168" s="2">
        <f>salestable[[#This Row],[Sales]] * salestable[[#This Row],[Discount]]</f>
        <v>0</v>
      </c>
      <c r="X3168">
        <f>YEAR(salestable[[#This Row],[Order Date]])</f>
        <v>2014</v>
      </c>
      <c r="Y3168" t="str">
        <f>TEXT(salestable[[#This Row],[Order Date]],"MMMM")</f>
        <v>September</v>
      </c>
      <c r="Z3168" t="str">
        <f>"Q"&amp;ROUNDUP(MONTH(salestable[[#This Row],[Order Date]])/3,0)</f>
        <v>Q3</v>
      </c>
      <c r="AA3168" t="str">
        <f>TEXT(salestable[[#This Row],[Order Date]], "ddd")</f>
        <v>Sun</v>
      </c>
    </row>
    <row r="3169" spans="1:27"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s="3">
        <v>5</v>
      </c>
      <c r="T3169" s="4">
        <v>0</v>
      </c>
      <c r="U3169" s="3">
        <v>32.159999999999997</v>
      </c>
      <c r="V3169" s="2">
        <f>salestable[[#This Row],[Sales]] * (1 - salestable[[#This Row],[Discount]])</f>
        <v>67</v>
      </c>
      <c r="W3169" s="2">
        <f>salestable[[#This Row],[Sales]] * salestable[[#This Row],[Discount]]</f>
        <v>0</v>
      </c>
      <c r="X3169">
        <f>YEAR(salestable[[#This Row],[Order Date]])</f>
        <v>2016</v>
      </c>
      <c r="Y3169" t="str">
        <f>TEXT(salestable[[#This Row],[Order Date]],"MMMM")</f>
        <v>October</v>
      </c>
      <c r="Z3169" t="str">
        <f>"Q"&amp;ROUNDUP(MONTH(salestable[[#This Row],[Order Date]])/3,0)</f>
        <v>Q4</v>
      </c>
      <c r="AA3169" t="str">
        <f>TEXT(salestable[[#This Row],[Order Date]], "ddd")</f>
        <v>Sat</v>
      </c>
    </row>
    <row r="3170" spans="1:27"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s="3">
        <v>8</v>
      </c>
      <c r="T3170" s="4">
        <v>0.2</v>
      </c>
      <c r="U3170" s="3">
        <v>-24.391999999999999</v>
      </c>
      <c r="V3170" s="2">
        <f>salestable[[#This Row],[Sales]] * (1 - salestable[[#This Row],[Discount]])</f>
        <v>312.2176</v>
      </c>
      <c r="W3170" s="2">
        <f>salestable[[#This Row],[Sales]] * salestable[[#This Row],[Discount]]</f>
        <v>78.054400000000001</v>
      </c>
      <c r="X3170">
        <f>YEAR(salestable[[#This Row],[Order Date]])</f>
        <v>2016</v>
      </c>
      <c r="Y3170" t="str">
        <f>TEXT(salestable[[#This Row],[Order Date]],"MMMM")</f>
        <v>May</v>
      </c>
      <c r="Z3170" t="str">
        <f>"Q"&amp;ROUNDUP(MONTH(salestable[[#This Row],[Order Date]])/3,0)</f>
        <v>Q2</v>
      </c>
      <c r="AA3170" t="str">
        <f>TEXT(salestable[[#This Row],[Order Date]], "ddd")</f>
        <v>Sat</v>
      </c>
    </row>
    <row r="3171" spans="1:27"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s="3">
        <v>13</v>
      </c>
      <c r="T3171" s="4">
        <v>0.2</v>
      </c>
      <c r="U3171" s="3">
        <v>19.434999999999999</v>
      </c>
      <c r="V3171" s="2">
        <f>salestable[[#This Row],[Sales]] * (1 - salestable[[#This Row],[Discount]])</f>
        <v>49.753600000000006</v>
      </c>
      <c r="W3171" s="2">
        <f>salestable[[#This Row],[Sales]] * salestable[[#This Row],[Discount]]</f>
        <v>12.438400000000001</v>
      </c>
      <c r="X3171">
        <f>YEAR(salestable[[#This Row],[Order Date]])</f>
        <v>2016</v>
      </c>
      <c r="Y3171" t="str">
        <f>TEXT(salestable[[#This Row],[Order Date]],"MMMM")</f>
        <v>May</v>
      </c>
      <c r="Z3171" t="str">
        <f>"Q"&amp;ROUNDUP(MONTH(salestable[[#This Row],[Order Date]])/3,0)</f>
        <v>Q2</v>
      </c>
      <c r="AA3171" t="str">
        <f>TEXT(salestable[[#This Row],[Order Date]], "ddd")</f>
        <v>Sat</v>
      </c>
    </row>
    <row r="3172" spans="1:27"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s="3">
        <v>6</v>
      </c>
      <c r="T3172" s="4">
        <v>0</v>
      </c>
      <c r="U3172" s="3">
        <v>11.223599999999999</v>
      </c>
      <c r="V3172" s="2">
        <f>salestable[[#This Row],[Sales]] * (1 - salestable[[#This Row],[Discount]])</f>
        <v>23.88</v>
      </c>
      <c r="W3172" s="2">
        <f>salestable[[#This Row],[Sales]] * salestable[[#This Row],[Discount]]</f>
        <v>0</v>
      </c>
      <c r="X3172">
        <f>YEAR(salestable[[#This Row],[Order Date]])</f>
        <v>2017</v>
      </c>
      <c r="Y3172" t="str">
        <f>TEXT(salestable[[#This Row],[Order Date]],"MMMM")</f>
        <v>December</v>
      </c>
      <c r="Z3172" t="str">
        <f>"Q"&amp;ROUNDUP(MONTH(salestable[[#This Row],[Order Date]])/3,0)</f>
        <v>Q4</v>
      </c>
      <c r="AA3172" t="str">
        <f>TEXT(salestable[[#This Row],[Order Date]], "ddd")</f>
        <v>Thu</v>
      </c>
    </row>
    <row r="3173" spans="1:27"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s="3">
        <v>2</v>
      </c>
      <c r="T3173" s="4">
        <v>0.8</v>
      </c>
      <c r="U3173" s="3">
        <v>-4.7519999999999998</v>
      </c>
      <c r="V3173" s="2">
        <f>salestable[[#This Row],[Sales]] * (1 - salestable[[#This Row],[Discount]])</f>
        <v>0.63359999999999994</v>
      </c>
      <c r="W3173" s="2">
        <f>salestable[[#This Row],[Sales]] * salestable[[#This Row],[Discount]]</f>
        <v>2.5344000000000002</v>
      </c>
      <c r="X3173">
        <f>YEAR(salestable[[#This Row],[Order Date]])</f>
        <v>2016</v>
      </c>
      <c r="Y3173" t="str">
        <f>TEXT(salestable[[#This Row],[Order Date]],"MMMM")</f>
        <v>March</v>
      </c>
      <c r="Z3173" t="str">
        <f>"Q"&amp;ROUNDUP(MONTH(salestable[[#This Row],[Order Date]])/3,0)</f>
        <v>Q1</v>
      </c>
      <c r="AA3173" t="str">
        <f>TEXT(salestable[[#This Row],[Order Date]], "ddd")</f>
        <v>Mon</v>
      </c>
    </row>
    <row r="3174" spans="1:27"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s="3">
        <v>5</v>
      </c>
      <c r="T3174" s="4">
        <v>0.3</v>
      </c>
      <c r="U3174" s="3">
        <v>0</v>
      </c>
      <c r="V3174" s="2">
        <f>salestable[[#This Row],[Sales]] * (1 - salestable[[#This Row],[Discount]])</f>
        <v>369.90099999999995</v>
      </c>
      <c r="W3174" s="2">
        <f>salestable[[#This Row],[Sales]] * salestable[[#This Row],[Discount]]</f>
        <v>158.52899999999997</v>
      </c>
      <c r="X3174">
        <f>YEAR(salestable[[#This Row],[Order Date]])</f>
        <v>2016</v>
      </c>
      <c r="Y3174" t="str">
        <f>TEXT(salestable[[#This Row],[Order Date]],"MMMM")</f>
        <v>March</v>
      </c>
      <c r="Z3174" t="str">
        <f>"Q"&amp;ROUNDUP(MONTH(salestable[[#This Row],[Order Date]])/3,0)</f>
        <v>Q1</v>
      </c>
      <c r="AA3174" t="str">
        <f>TEXT(salestable[[#This Row],[Order Date]], "ddd")</f>
        <v>Mon</v>
      </c>
    </row>
    <row r="3175" spans="1:27"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s="3">
        <v>3</v>
      </c>
      <c r="T3175" s="4">
        <v>0.2</v>
      </c>
      <c r="U3175" s="3">
        <v>1.5065999999999999</v>
      </c>
      <c r="V3175" s="2">
        <f>salestable[[#This Row],[Sales]] * (1 - salestable[[#This Row],[Discount]])</f>
        <v>10.7136</v>
      </c>
      <c r="W3175" s="2">
        <f>salestable[[#This Row],[Sales]] * salestable[[#This Row],[Discount]]</f>
        <v>2.6783999999999999</v>
      </c>
      <c r="X3175">
        <f>YEAR(salestable[[#This Row],[Order Date]])</f>
        <v>2016</v>
      </c>
      <c r="Y3175" t="str">
        <f>TEXT(salestable[[#This Row],[Order Date]],"MMMM")</f>
        <v>March</v>
      </c>
      <c r="Z3175" t="str">
        <f>"Q"&amp;ROUNDUP(MONTH(salestable[[#This Row],[Order Date]])/3,0)</f>
        <v>Q1</v>
      </c>
      <c r="AA3175" t="str">
        <f>TEXT(salestable[[#This Row],[Order Date]], "ddd")</f>
        <v>Mon</v>
      </c>
    </row>
    <row r="3176" spans="1:27"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s="3">
        <v>7</v>
      </c>
      <c r="T3176" s="4">
        <v>0</v>
      </c>
      <c r="U3176" s="3">
        <v>50.9208</v>
      </c>
      <c r="V3176" s="2">
        <f>salestable[[#This Row],[Sales]] * (1 - salestable[[#This Row],[Discount]])</f>
        <v>181.86</v>
      </c>
      <c r="W3176" s="2">
        <f>salestable[[#This Row],[Sales]] * salestable[[#This Row],[Discount]]</f>
        <v>0</v>
      </c>
      <c r="X3176">
        <f>YEAR(salestable[[#This Row],[Order Date]])</f>
        <v>2017</v>
      </c>
      <c r="Y3176" t="str">
        <f>TEXT(salestable[[#This Row],[Order Date]],"MMMM")</f>
        <v>November</v>
      </c>
      <c r="Z3176" t="str">
        <f>"Q"&amp;ROUNDUP(MONTH(salestable[[#This Row],[Order Date]])/3,0)</f>
        <v>Q4</v>
      </c>
      <c r="AA3176" t="str">
        <f>TEXT(salestable[[#This Row],[Order Date]], "ddd")</f>
        <v>Sat</v>
      </c>
    </row>
    <row r="3177" spans="1:27"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s="3">
        <v>2</v>
      </c>
      <c r="T3177" s="4">
        <v>0.7</v>
      </c>
      <c r="U3177" s="3">
        <v>-240.78399999999999</v>
      </c>
      <c r="V3177" s="2">
        <f>salestable[[#This Row],[Sales]] * (1 - salestable[[#This Row],[Discount]])</f>
        <v>54.176400000000008</v>
      </c>
      <c r="W3177" s="2">
        <f>salestable[[#This Row],[Sales]] * salestable[[#This Row],[Discount]]</f>
        <v>126.41159999999999</v>
      </c>
      <c r="X3177">
        <f>YEAR(salestable[[#This Row],[Order Date]])</f>
        <v>2017</v>
      </c>
      <c r="Y3177" t="str">
        <f>TEXT(salestable[[#This Row],[Order Date]],"MMMM")</f>
        <v>September</v>
      </c>
      <c r="Z3177" t="str">
        <f>"Q"&amp;ROUNDUP(MONTH(salestable[[#This Row],[Order Date]])/3,0)</f>
        <v>Q3</v>
      </c>
      <c r="AA3177" t="str">
        <f>TEXT(salestable[[#This Row],[Order Date]], "ddd")</f>
        <v>Sat</v>
      </c>
    </row>
    <row r="3178" spans="1:27"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s="3">
        <v>2</v>
      </c>
      <c r="T3178" s="4">
        <v>0.2</v>
      </c>
      <c r="U3178" s="3">
        <v>0.5998</v>
      </c>
      <c r="V3178" s="2">
        <f>salestable[[#This Row],[Sales]] * (1 - salestable[[#This Row],[Discount]])</f>
        <v>38.387200000000007</v>
      </c>
      <c r="W3178" s="2">
        <f>salestable[[#This Row],[Sales]] * salestable[[#This Row],[Discount]]</f>
        <v>9.5968000000000018</v>
      </c>
      <c r="X3178">
        <f>YEAR(salestable[[#This Row],[Order Date]])</f>
        <v>2017</v>
      </c>
      <c r="Y3178" t="str">
        <f>TEXT(salestable[[#This Row],[Order Date]],"MMMM")</f>
        <v>September</v>
      </c>
      <c r="Z3178" t="str">
        <f>"Q"&amp;ROUNDUP(MONTH(salestable[[#This Row],[Order Date]])/3,0)</f>
        <v>Q3</v>
      </c>
      <c r="AA3178" t="str">
        <f>TEXT(salestable[[#This Row],[Order Date]], "ddd")</f>
        <v>Sat</v>
      </c>
    </row>
    <row r="3179" spans="1:27"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s="3">
        <v>2</v>
      </c>
      <c r="T3179" s="4">
        <v>0</v>
      </c>
      <c r="U3179" s="3">
        <v>9.0047999999999995</v>
      </c>
      <c r="V3179" s="2">
        <f>salestable[[#This Row],[Sales]] * (1 - salestable[[#This Row],[Discount]])</f>
        <v>18.760000000000002</v>
      </c>
      <c r="W3179" s="2">
        <f>salestable[[#This Row],[Sales]] * salestable[[#This Row],[Discount]]</f>
        <v>0</v>
      </c>
      <c r="X3179">
        <f>YEAR(salestable[[#This Row],[Order Date]])</f>
        <v>2017</v>
      </c>
      <c r="Y3179" t="str">
        <f>TEXT(salestable[[#This Row],[Order Date]],"MMMM")</f>
        <v>September</v>
      </c>
      <c r="Z3179" t="str">
        <f>"Q"&amp;ROUNDUP(MONTH(salestable[[#This Row],[Order Date]])/3,0)</f>
        <v>Q3</v>
      </c>
      <c r="AA3179" t="str">
        <f>TEXT(salestable[[#This Row],[Order Date]], "ddd")</f>
        <v>Sun</v>
      </c>
    </row>
    <row r="3180" spans="1:27"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s="3">
        <v>3</v>
      </c>
      <c r="T3180" s="4">
        <v>0</v>
      </c>
      <c r="U3180" s="3">
        <v>6.0726000000000004</v>
      </c>
      <c r="V3180" s="2">
        <f>salestable[[#This Row],[Sales]] * (1 - salestable[[#This Row],[Discount]])</f>
        <v>20.94</v>
      </c>
      <c r="W3180" s="2">
        <f>salestable[[#This Row],[Sales]] * salestable[[#This Row],[Discount]]</f>
        <v>0</v>
      </c>
      <c r="X3180">
        <f>YEAR(salestable[[#This Row],[Order Date]])</f>
        <v>2017</v>
      </c>
      <c r="Y3180" t="str">
        <f>TEXT(salestable[[#This Row],[Order Date]],"MMMM")</f>
        <v>December</v>
      </c>
      <c r="Z3180" t="str">
        <f>"Q"&amp;ROUNDUP(MONTH(salestable[[#This Row],[Order Date]])/3,0)</f>
        <v>Q4</v>
      </c>
      <c r="AA3180" t="str">
        <f>TEXT(salestable[[#This Row],[Order Date]], "ddd")</f>
        <v>Tue</v>
      </c>
    </row>
    <row r="3181" spans="1:27"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s="3">
        <v>2</v>
      </c>
      <c r="T3181" s="4">
        <v>0</v>
      </c>
      <c r="U3181" s="3">
        <v>18.190799999999999</v>
      </c>
      <c r="V3181" s="2">
        <f>salestable[[#This Row],[Sales]] * (1 - salestable[[#This Row],[Discount]])</f>
        <v>58.68</v>
      </c>
      <c r="W3181" s="2">
        <f>salestable[[#This Row],[Sales]] * salestable[[#This Row],[Discount]]</f>
        <v>0</v>
      </c>
      <c r="X3181">
        <f>YEAR(salestable[[#This Row],[Order Date]])</f>
        <v>2017</v>
      </c>
      <c r="Y3181" t="str">
        <f>TEXT(salestable[[#This Row],[Order Date]],"MMMM")</f>
        <v>December</v>
      </c>
      <c r="Z3181" t="str">
        <f>"Q"&amp;ROUNDUP(MONTH(salestable[[#This Row],[Order Date]])/3,0)</f>
        <v>Q4</v>
      </c>
      <c r="AA3181" t="str">
        <f>TEXT(salestable[[#This Row],[Order Date]], "ddd")</f>
        <v>Tue</v>
      </c>
    </row>
    <row r="3182" spans="1:27"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s="3">
        <v>5</v>
      </c>
      <c r="T3182" s="4">
        <v>0</v>
      </c>
      <c r="U3182" s="3">
        <v>68.822999999999993</v>
      </c>
      <c r="V3182" s="2">
        <f>salestable[[#This Row],[Sales]] * (1 - salestable[[#This Row],[Discount]])</f>
        <v>254.9</v>
      </c>
      <c r="W3182" s="2">
        <f>salestable[[#This Row],[Sales]] * salestable[[#This Row],[Discount]]</f>
        <v>0</v>
      </c>
      <c r="X3182">
        <f>YEAR(salestable[[#This Row],[Order Date]])</f>
        <v>2017</v>
      </c>
      <c r="Y3182" t="str">
        <f>TEXT(salestable[[#This Row],[Order Date]],"MMMM")</f>
        <v>December</v>
      </c>
      <c r="Z3182" t="str">
        <f>"Q"&amp;ROUNDUP(MONTH(salestable[[#This Row],[Order Date]])/3,0)</f>
        <v>Q4</v>
      </c>
      <c r="AA3182" t="str">
        <f>TEXT(salestable[[#This Row],[Order Date]], "ddd")</f>
        <v>Tue</v>
      </c>
    </row>
    <row r="3183" spans="1:27"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s="3">
        <v>2</v>
      </c>
      <c r="T3183" s="4">
        <v>0</v>
      </c>
      <c r="U3183" s="3">
        <v>4.4344000000000001</v>
      </c>
      <c r="V3183" s="2">
        <f>salestable[[#This Row],[Sales]] * (1 - salestable[[#This Row],[Discount]])</f>
        <v>9.64</v>
      </c>
      <c r="W3183" s="2">
        <f>salestable[[#This Row],[Sales]] * salestable[[#This Row],[Discount]]</f>
        <v>0</v>
      </c>
      <c r="X3183">
        <f>YEAR(salestable[[#This Row],[Order Date]])</f>
        <v>2017</v>
      </c>
      <c r="Y3183" t="str">
        <f>TEXT(salestable[[#This Row],[Order Date]],"MMMM")</f>
        <v>November</v>
      </c>
      <c r="Z3183" t="str">
        <f>"Q"&amp;ROUNDUP(MONTH(salestable[[#This Row],[Order Date]])/3,0)</f>
        <v>Q4</v>
      </c>
      <c r="AA3183" t="str">
        <f>TEXT(salestable[[#This Row],[Order Date]], "ddd")</f>
        <v>Thu</v>
      </c>
    </row>
    <row r="3184" spans="1:27"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s="3">
        <v>3</v>
      </c>
      <c r="T3184" s="4">
        <v>0</v>
      </c>
      <c r="U3184" s="3">
        <v>355.44659999999999</v>
      </c>
      <c r="V3184" s="2">
        <f>salestable[[#This Row],[Sales]] * (1 - salestable[[#This Row],[Discount]])</f>
        <v>826.62</v>
      </c>
      <c r="W3184" s="2">
        <f>salestable[[#This Row],[Sales]] * salestable[[#This Row],[Discount]]</f>
        <v>0</v>
      </c>
      <c r="X3184">
        <f>YEAR(salestable[[#This Row],[Order Date]])</f>
        <v>2017</v>
      </c>
      <c r="Y3184" t="str">
        <f>TEXT(salestable[[#This Row],[Order Date]],"MMMM")</f>
        <v>November</v>
      </c>
      <c r="Z3184" t="str">
        <f>"Q"&amp;ROUNDUP(MONTH(salestable[[#This Row],[Order Date]])/3,0)</f>
        <v>Q4</v>
      </c>
      <c r="AA3184" t="str">
        <f>TEXT(salestable[[#This Row],[Order Date]], "ddd")</f>
        <v>Thu</v>
      </c>
    </row>
    <row r="3185" spans="1:27"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s="3">
        <v>9</v>
      </c>
      <c r="T3185" s="4">
        <v>0</v>
      </c>
      <c r="U3185" s="3">
        <v>473.61059999999998</v>
      </c>
      <c r="V3185" s="2">
        <f>salestable[[#This Row],[Sales]] * (1 - salestable[[#This Row],[Discount]])</f>
        <v>1633.14</v>
      </c>
      <c r="W3185" s="2">
        <f>salestable[[#This Row],[Sales]] * salestable[[#This Row],[Discount]]</f>
        <v>0</v>
      </c>
      <c r="X3185">
        <f>YEAR(salestable[[#This Row],[Order Date]])</f>
        <v>2017</v>
      </c>
      <c r="Y3185" t="str">
        <f>TEXT(salestable[[#This Row],[Order Date]],"MMMM")</f>
        <v>November</v>
      </c>
      <c r="Z3185" t="str">
        <f>"Q"&amp;ROUNDUP(MONTH(salestable[[#This Row],[Order Date]])/3,0)</f>
        <v>Q4</v>
      </c>
      <c r="AA3185" t="str">
        <f>TEXT(salestable[[#This Row],[Order Date]], "ddd")</f>
        <v>Thu</v>
      </c>
    </row>
    <row r="3186" spans="1:27"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s="3">
        <v>3</v>
      </c>
      <c r="T3186" s="4">
        <v>0</v>
      </c>
      <c r="U3186" s="3">
        <v>157.87020000000001</v>
      </c>
      <c r="V3186" s="2">
        <f>salestable[[#This Row],[Sales]] * (1 - salestable[[#This Row],[Discount]])</f>
        <v>544.38</v>
      </c>
      <c r="W3186" s="2">
        <f>salestable[[#This Row],[Sales]] * salestable[[#This Row],[Discount]]</f>
        <v>0</v>
      </c>
      <c r="X3186">
        <f>YEAR(salestable[[#This Row],[Order Date]])</f>
        <v>2017</v>
      </c>
      <c r="Y3186" t="str">
        <f>TEXT(salestable[[#This Row],[Order Date]],"MMMM")</f>
        <v>November</v>
      </c>
      <c r="Z3186" t="str">
        <f>"Q"&amp;ROUNDUP(MONTH(salestable[[#This Row],[Order Date]])/3,0)</f>
        <v>Q4</v>
      </c>
      <c r="AA3186" t="str">
        <f>TEXT(salestable[[#This Row],[Order Date]], "ddd")</f>
        <v>Thu</v>
      </c>
    </row>
    <row r="3187" spans="1:27"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s="3">
        <v>3</v>
      </c>
      <c r="T3187" s="4">
        <v>0.8</v>
      </c>
      <c r="U3187" s="3">
        <v>-44.278199999999998</v>
      </c>
      <c r="V3187" s="2">
        <f>salestable[[#This Row],[Sales]] * (1 - salestable[[#This Row],[Discount]])</f>
        <v>5.2091999999999983</v>
      </c>
      <c r="W3187" s="2">
        <f>salestable[[#This Row],[Sales]] * salestable[[#This Row],[Discount]]</f>
        <v>20.8368</v>
      </c>
      <c r="X3187">
        <f>YEAR(salestable[[#This Row],[Order Date]])</f>
        <v>2014</v>
      </c>
      <c r="Y3187" t="str">
        <f>TEXT(salestable[[#This Row],[Order Date]],"MMMM")</f>
        <v>November</v>
      </c>
      <c r="Z3187" t="str">
        <f>"Q"&amp;ROUNDUP(MONTH(salestable[[#This Row],[Order Date]])/3,0)</f>
        <v>Q4</v>
      </c>
      <c r="AA3187" t="str">
        <f>TEXT(salestable[[#This Row],[Order Date]], "ddd")</f>
        <v>Fri</v>
      </c>
    </row>
    <row r="3188" spans="1:27"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s="3">
        <v>3</v>
      </c>
      <c r="T3188" s="4">
        <v>0.2</v>
      </c>
      <c r="U3188" s="3">
        <v>26.9526</v>
      </c>
      <c r="V3188" s="2">
        <f>salestable[[#This Row],[Sales]] * (1 - salestable[[#This Row],[Discount]])</f>
        <v>59.481600000000007</v>
      </c>
      <c r="W3188" s="2">
        <f>salestable[[#This Row],[Sales]] * salestable[[#This Row],[Discount]]</f>
        <v>14.870400000000002</v>
      </c>
      <c r="X3188">
        <f>YEAR(salestable[[#This Row],[Order Date]])</f>
        <v>2014</v>
      </c>
      <c r="Y3188" t="str">
        <f>TEXT(salestable[[#This Row],[Order Date]],"MMMM")</f>
        <v>November</v>
      </c>
      <c r="Z3188" t="str">
        <f>"Q"&amp;ROUNDUP(MONTH(salestable[[#This Row],[Order Date]])/3,0)</f>
        <v>Q4</v>
      </c>
      <c r="AA3188" t="str">
        <f>TEXT(salestable[[#This Row],[Order Date]], "ddd")</f>
        <v>Fri</v>
      </c>
    </row>
    <row r="3189" spans="1:27"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s="3">
        <v>7</v>
      </c>
      <c r="T3189" s="4">
        <v>0</v>
      </c>
      <c r="U3189" s="3">
        <v>32.1678</v>
      </c>
      <c r="V3189" s="2">
        <f>salestable[[#This Row],[Sales]] * (1 - salestable[[#This Row],[Discount]])</f>
        <v>69.930000000000007</v>
      </c>
      <c r="W3189" s="2">
        <f>salestable[[#This Row],[Sales]] * salestable[[#This Row],[Discount]]</f>
        <v>0</v>
      </c>
      <c r="X3189">
        <f>YEAR(salestable[[#This Row],[Order Date]])</f>
        <v>2017</v>
      </c>
      <c r="Y3189" t="str">
        <f>TEXT(salestable[[#This Row],[Order Date]],"MMMM")</f>
        <v>March</v>
      </c>
      <c r="Z3189" t="str">
        <f>"Q"&amp;ROUNDUP(MONTH(salestable[[#This Row],[Order Date]])/3,0)</f>
        <v>Q1</v>
      </c>
      <c r="AA3189" t="str">
        <f>TEXT(salestable[[#This Row],[Order Date]], "ddd")</f>
        <v>Sun</v>
      </c>
    </row>
    <row r="3190" spans="1:27"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s="3">
        <v>1</v>
      </c>
      <c r="T3190" s="4">
        <v>0</v>
      </c>
      <c r="U3190" s="3">
        <v>1.8</v>
      </c>
      <c r="V3190" s="2">
        <f>salestable[[#This Row],[Sales]] * (1 - salestable[[#This Row],[Discount]])</f>
        <v>3.75</v>
      </c>
      <c r="W3190" s="2">
        <f>salestable[[#This Row],[Sales]] * salestable[[#This Row],[Discount]]</f>
        <v>0</v>
      </c>
      <c r="X3190">
        <f>YEAR(salestable[[#This Row],[Order Date]])</f>
        <v>2017</v>
      </c>
      <c r="Y3190" t="str">
        <f>TEXT(salestable[[#This Row],[Order Date]],"MMMM")</f>
        <v>October</v>
      </c>
      <c r="Z3190" t="str">
        <f>"Q"&amp;ROUNDUP(MONTH(salestable[[#This Row],[Order Date]])/3,0)</f>
        <v>Q4</v>
      </c>
      <c r="AA3190" t="str">
        <f>TEXT(salestable[[#This Row],[Order Date]], "ddd")</f>
        <v>Fri</v>
      </c>
    </row>
    <row r="3191" spans="1:27"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s="3">
        <v>4</v>
      </c>
      <c r="T3191" s="4">
        <v>0.2</v>
      </c>
      <c r="U3191" s="3">
        <v>7.5864000000000003</v>
      </c>
      <c r="V3191" s="2">
        <f>salestable[[#This Row],[Sales]] * (1 - salestable[[#This Row],[Discount]])</f>
        <v>16.7424</v>
      </c>
      <c r="W3191" s="2">
        <f>salestable[[#This Row],[Sales]] * salestable[[#This Row],[Discount]]</f>
        <v>4.1856</v>
      </c>
      <c r="X3191">
        <f>YEAR(salestable[[#This Row],[Order Date]])</f>
        <v>2017</v>
      </c>
      <c r="Y3191" t="str">
        <f>TEXT(salestable[[#This Row],[Order Date]],"MMMM")</f>
        <v>October</v>
      </c>
      <c r="Z3191" t="str">
        <f>"Q"&amp;ROUNDUP(MONTH(salestable[[#This Row],[Order Date]])/3,0)</f>
        <v>Q4</v>
      </c>
      <c r="AA3191" t="str">
        <f>TEXT(salestable[[#This Row],[Order Date]], "ddd")</f>
        <v>Fri</v>
      </c>
    </row>
    <row r="3192" spans="1:27"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s="3">
        <v>3</v>
      </c>
      <c r="T3192" s="4">
        <v>0.2</v>
      </c>
      <c r="U3192" s="3">
        <v>-3.1680000000000001</v>
      </c>
      <c r="V3192" s="2">
        <f>salestable[[#This Row],[Sales]] * (1 - salestable[[#This Row],[Discount]])</f>
        <v>10.137600000000001</v>
      </c>
      <c r="W3192" s="2">
        <f>salestable[[#This Row],[Sales]] * salestable[[#This Row],[Discount]]</f>
        <v>2.5344000000000002</v>
      </c>
      <c r="X3192">
        <f>YEAR(salestable[[#This Row],[Order Date]])</f>
        <v>2015</v>
      </c>
      <c r="Y3192" t="str">
        <f>TEXT(salestable[[#This Row],[Order Date]],"MMMM")</f>
        <v>December</v>
      </c>
      <c r="Z3192" t="str">
        <f>"Q"&amp;ROUNDUP(MONTH(salestable[[#This Row],[Order Date]])/3,0)</f>
        <v>Q4</v>
      </c>
      <c r="AA3192" t="str">
        <f>TEXT(salestable[[#This Row],[Order Date]], "ddd")</f>
        <v>Sun</v>
      </c>
    </row>
    <row r="3193" spans="1:27"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s="3">
        <v>1</v>
      </c>
      <c r="T3193" s="4">
        <v>0</v>
      </c>
      <c r="U3193" s="3">
        <v>17.157399999999999</v>
      </c>
      <c r="V3193" s="2">
        <f>salestable[[#This Row],[Sales]] * (1 - salestable[[#This Row],[Discount]])</f>
        <v>65.989999999999995</v>
      </c>
      <c r="W3193" s="2">
        <f>salestable[[#This Row],[Sales]] * salestable[[#This Row],[Discount]]</f>
        <v>0</v>
      </c>
      <c r="X3193">
        <f>YEAR(salestable[[#This Row],[Order Date]])</f>
        <v>2017</v>
      </c>
      <c r="Y3193" t="str">
        <f>TEXT(salestable[[#This Row],[Order Date]],"MMMM")</f>
        <v>October</v>
      </c>
      <c r="Z3193" t="str">
        <f>"Q"&amp;ROUNDUP(MONTH(salestable[[#This Row],[Order Date]])/3,0)</f>
        <v>Q4</v>
      </c>
      <c r="AA3193" t="str">
        <f>TEXT(salestable[[#This Row],[Order Date]], "ddd")</f>
        <v>Mon</v>
      </c>
    </row>
    <row r="3194" spans="1:27"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s="3">
        <v>7</v>
      </c>
      <c r="T3194" s="4">
        <v>0.8</v>
      </c>
      <c r="U3194" s="3">
        <v>-9.5549999999999997</v>
      </c>
      <c r="V3194" s="2">
        <f>salestable[[#This Row],[Sales]] * (1 - salestable[[#This Row],[Discount]])</f>
        <v>1.2739999999999998</v>
      </c>
      <c r="W3194" s="2">
        <f>salestable[[#This Row],[Sales]] * salestable[[#This Row],[Discount]]</f>
        <v>5.0960000000000001</v>
      </c>
      <c r="X3194">
        <f>YEAR(salestable[[#This Row],[Order Date]])</f>
        <v>2017</v>
      </c>
      <c r="Y3194" t="str">
        <f>TEXT(salestable[[#This Row],[Order Date]],"MMMM")</f>
        <v>June</v>
      </c>
      <c r="Z3194" t="str">
        <f>"Q"&amp;ROUNDUP(MONTH(salestable[[#This Row],[Order Date]])/3,0)</f>
        <v>Q2</v>
      </c>
      <c r="AA3194" t="str">
        <f>TEXT(salestable[[#This Row],[Order Date]], "ddd")</f>
        <v>Sun</v>
      </c>
    </row>
    <row r="3195" spans="1:27"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s="3">
        <v>3</v>
      </c>
      <c r="T3195" s="4">
        <v>0.8</v>
      </c>
      <c r="U3195" s="3">
        <v>-6.0191999999999997</v>
      </c>
      <c r="V3195" s="2">
        <f>salestable[[#This Row],[Sales]] * (1 - salestable[[#This Row],[Discount]])</f>
        <v>0.72959999999999992</v>
      </c>
      <c r="W3195" s="2">
        <f>salestable[[#This Row],[Sales]] * salestable[[#This Row],[Discount]]</f>
        <v>2.9184000000000001</v>
      </c>
      <c r="X3195">
        <f>YEAR(salestable[[#This Row],[Order Date]])</f>
        <v>2014</v>
      </c>
      <c r="Y3195" t="str">
        <f>TEXT(salestable[[#This Row],[Order Date]],"MMMM")</f>
        <v>September</v>
      </c>
      <c r="Z3195" t="str">
        <f>"Q"&amp;ROUNDUP(MONTH(salestable[[#This Row],[Order Date]])/3,0)</f>
        <v>Q3</v>
      </c>
      <c r="AA3195" t="str">
        <f>TEXT(salestable[[#This Row],[Order Date]], "ddd")</f>
        <v>Mon</v>
      </c>
    </row>
    <row r="3196" spans="1:27"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s="3">
        <v>6</v>
      </c>
      <c r="T3196" s="4">
        <v>0.2</v>
      </c>
      <c r="U3196" s="3">
        <v>10.8864</v>
      </c>
      <c r="V3196" s="2">
        <f>salestable[[#This Row],[Sales]] * (1 - salestable[[#This Row],[Discount]])</f>
        <v>24.883200000000002</v>
      </c>
      <c r="W3196" s="2">
        <f>salestable[[#This Row],[Sales]] * salestable[[#This Row],[Discount]]</f>
        <v>6.2208000000000006</v>
      </c>
      <c r="X3196">
        <f>YEAR(salestable[[#This Row],[Order Date]])</f>
        <v>2014</v>
      </c>
      <c r="Y3196" t="str">
        <f>TEXT(salestable[[#This Row],[Order Date]],"MMMM")</f>
        <v>September</v>
      </c>
      <c r="Z3196" t="str">
        <f>"Q"&amp;ROUNDUP(MONTH(salestable[[#This Row],[Order Date]])/3,0)</f>
        <v>Q3</v>
      </c>
      <c r="AA3196" t="str">
        <f>TEXT(salestable[[#This Row],[Order Date]], "ddd")</f>
        <v>Mon</v>
      </c>
    </row>
    <row r="3197" spans="1:27"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s="3">
        <v>3</v>
      </c>
      <c r="T3197" s="4">
        <v>0</v>
      </c>
      <c r="U3197" s="3">
        <v>0.2334</v>
      </c>
      <c r="V3197" s="2">
        <f>salestable[[#This Row],[Sales]] * (1 - salestable[[#This Row],[Discount]])</f>
        <v>23.34</v>
      </c>
      <c r="W3197" s="2">
        <f>salestable[[#This Row],[Sales]] * salestable[[#This Row],[Discount]]</f>
        <v>0</v>
      </c>
      <c r="X3197">
        <f>YEAR(salestable[[#This Row],[Order Date]])</f>
        <v>2016</v>
      </c>
      <c r="Y3197" t="str">
        <f>TEXT(salestable[[#This Row],[Order Date]],"MMMM")</f>
        <v>August</v>
      </c>
      <c r="Z3197" t="str">
        <f>"Q"&amp;ROUNDUP(MONTH(salestable[[#This Row],[Order Date]])/3,0)</f>
        <v>Q3</v>
      </c>
      <c r="AA3197" t="str">
        <f>TEXT(salestable[[#This Row],[Order Date]], "ddd")</f>
        <v>Mon</v>
      </c>
    </row>
    <row r="3198" spans="1:27"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s="3">
        <v>3</v>
      </c>
      <c r="T3198" s="4">
        <v>0</v>
      </c>
      <c r="U3198" s="3">
        <v>14.085900000000001</v>
      </c>
      <c r="V3198" s="2">
        <f>salestable[[#This Row],[Sales]] * (1 - salestable[[#This Row],[Discount]])</f>
        <v>29.97</v>
      </c>
      <c r="W3198" s="2">
        <f>salestable[[#This Row],[Sales]] * salestable[[#This Row],[Discount]]</f>
        <v>0</v>
      </c>
      <c r="X3198">
        <f>YEAR(salestable[[#This Row],[Order Date]])</f>
        <v>2017</v>
      </c>
      <c r="Y3198" t="str">
        <f>TEXT(salestable[[#This Row],[Order Date]],"MMMM")</f>
        <v>July</v>
      </c>
      <c r="Z3198" t="str">
        <f>"Q"&amp;ROUNDUP(MONTH(salestable[[#This Row],[Order Date]])/3,0)</f>
        <v>Q3</v>
      </c>
      <c r="AA3198" t="str">
        <f>TEXT(salestable[[#This Row],[Order Date]], "ddd")</f>
        <v>Sat</v>
      </c>
    </row>
    <row r="3199" spans="1:27"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s="3">
        <v>3</v>
      </c>
      <c r="T3199" s="4">
        <v>0.7</v>
      </c>
      <c r="U3199" s="3">
        <v>-2.2440000000000002</v>
      </c>
      <c r="V3199" s="2">
        <f>salestable[[#This Row],[Sales]] * (1 - salestable[[#This Row],[Discount]])</f>
        <v>1.0098000000000003</v>
      </c>
      <c r="W3199" s="2">
        <f>salestable[[#This Row],[Sales]] * salestable[[#This Row],[Discount]]</f>
        <v>2.3561999999999999</v>
      </c>
      <c r="X3199">
        <f>YEAR(salestable[[#This Row],[Order Date]])</f>
        <v>2015</v>
      </c>
      <c r="Y3199" t="str">
        <f>TEXT(salestable[[#This Row],[Order Date]],"MMMM")</f>
        <v>July</v>
      </c>
      <c r="Z3199" t="str">
        <f>"Q"&amp;ROUNDUP(MONTH(salestable[[#This Row],[Order Date]])/3,0)</f>
        <v>Q3</v>
      </c>
      <c r="AA3199" t="str">
        <f>TEXT(salestable[[#This Row],[Order Date]], "ddd")</f>
        <v>Fri</v>
      </c>
    </row>
    <row r="3200" spans="1:27"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s="3">
        <v>4</v>
      </c>
      <c r="T3200" s="4">
        <v>0.2</v>
      </c>
      <c r="U3200" s="3">
        <v>9.5968</v>
      </c>
      <c r="V3200" s="2">
        <f>salestable[[#This Row],[Sales]] * (1 - salestable[[#This Row],[Discount]])</f>
        <v>76.774400000000014</v>
      </c>
      <c r="W3200" s="2">
        <f>salestable[[#This Row],[Sales]] * salestable[[#This Row],[Discount]]</f>
        <v>19.193600000000004</v>
      </c>
      <c r="X3200">
        <f>YEAR(salestable[[#This Row],[Order Date]])</f>
        <v>2014</v>
      </c>
      <c r="Y3200" t="str">
        <f>TEXT(salestable[[#This Row],[Order Date]],"MMMM")</f>
        <v>December</v>
      </c>
      <c r="Z3200" t="str">
        <f>"Q"&amp;ROUNDUP(MONTH(salestable[[#This Row],[Order Date]])/3,0)</f>
        <v>Q4</v>
      </c>
      <c r="AA3200" t="str">
        <f>TEXT(salestable[[#This Row],[Order Date]], "ddd")</f>
        <v>Mon</v>
      </c>
    </row>
    <row r="3201" spans="1:27"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s="3">
        <v>7</v>
      </c>
      <c r="T3201" s="4">
        <v>0.2</v>
      </c>
      <c r="U3201" s="3">
        <v>2.3380000000000001</v>
      </c>
      <c r="V3201" s="2">
        <f>salestable[[#This Row],[Sales]] * (1 - salestable[[#This Row],[Discount]])</f>
        <v>14.963200000000001</v>
      </c>
      <c r="W3201" s="2">
        <f>salestable[[#This Row],[Sales]] * salestable[[#This Row],[Discount]]</f>
        <v>3.7408000000000001</v>
      </c>
      <c r="X3201">
        <f>YEAR(salestable[[#This Row],[Order Date]])</f>
        <v>2017</v>
      </c>
      <c r="Y3201" t="str">
        <f>TEXT(salestable[[#This Row],[Order Date]],"MMMM")</f>
        <v>December</v>
      </c>
      <c r="Z3201" t="str">
        <f>"Q"&amp;ROUNDUP(MONTH(salestable[[#This Row],[Order Date]])/3,0)</f>
        <v>Q4</v>
      </c>
      <c r="AA3201" t="str">
        <f>TEXT(salestable[[#This Row],[Order Date]], "ddd")</f>
        <v>Mon</v>
      </c>
    </row>
    <row r="3202" spans="1:27"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s="3">
        <v>3</v>
      </c>
      <c r="T3202" s="4">
        <v>0.2</v>
      </c>
      <c r="U3202" s="3">
        <v>3.7307999999999999</v>
      </c>
      <c r="V3202" s="2">
        <f>salestable[[#This Row],[Sales]] * (1 - salestable[[#This Row],[Discount]])</f>
        <v>119.38560000000001</v>
      </c>
      <c r="W3202" s="2">
        <f>salestable[[#This Row],[Sales]] * salestable[[#This Row],[Discount]]</f>
        <v>29.846400000000003</v>
      </c>
      <c r="X3202">
        <f>YEAR(salestable[[#This Row],[Order Date]])</f>
        <v>2014</v>
      </c>
      <c r="Y3202" t="str">
        <f>TEXT(salestable[[#This Row],[Order Date]],"MMMM")</f>
        <v>May</v>
      </c>
      <c r="Z3202" t="str">
        <f>"Q"&amp;ROUNDUP(MONTH(salestable[[#This Row],[Order Date]])/3,0)</f>
        <v>Q2</v>
      </c>
      <c r="AA3202" t="str">
        <f>TEXT(salestable[[#This Row],[Order Date]], "ddd")</f>
        <v>Sun</v>
      </c>
    </row>
    <row r="3203" spans="1:27"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s="3">
        <v>4</v>
      </c>
      <c r="T3203" s="4">
        <v>0.2</v>
      </c>
      <c r="U3203" s="3">
        <v>5.7767999999999997</v>
      </c>
      <c r="V3203" s="2">
        <f>salestable[[#This Row],[Sales]] * (1 - salestable[[#This Row],[Discount]])</f>
        <v>12.748800000000001</v>
      </c>
      <c r="W3203" s="2">
        <f>salestable[[#This Row],[Sales]] * salestable[[#This Row],[Discount]]</f>
        <v>3.1872000000000003</v>
      </c>
      <c r="X3203">
        <f>YEAR(salestable[[#This Row],[Order Date]])</f>
        <v>2014</v>
      </c>
      <c r="Y3203" t="str">
        <f>TEXT(salestable[[#This Row],[Order Date]],"MMMM")</f>
        <v>May</v>
      </c>
      <c r="Z3203" t="str">
        <f>"Q"&amp;ROUNDUP(MONTH(salestable[[#This Row],[Order Date]])/3,0)</f>
        <v>Q2</v>
      </c>
      <c r="AA3203" t="str">
        <f>TEXT(salestable[[#This Row],[Order Date]], "ddd")</f>
        <v>Sun</v>
      </c>
    </row>
    <row r="3204" spans="1:27"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s="3">
        <v>8</v>
      </c>
      <c r="T3204" s="4">
        <v>0.2</v>
      </c>
      <c r="U3204" s="3">
        <v>60.153599999999997</v>
      </c>
      <c r="V3204" s="2">
        <f>salestable[[#This Row],[Sales]] * (1 - salestable[[#This Row],[Discount]])</f>
        <v>481.22879999999998</v>
      </c>
      <c r="W3204" s="2">
        <f>salestable[[#This Row],[Sales]] * salestable[[#This Row],[Discount]]</f>
        <v>120.30719999999999</v>
      </c>
      <c r="X3204">
        <f>YEAR(salestable[[#This Row],[Order Date]])</f>
        <v>2014</v>
      </c>
      <c r="Y3204" t="str">
        <f>TEXT(salestable[[#This Row],[Order Date]],"MMMM")</f>
        <v>November</v>
      </c>
      <c r="Z3204" t="str">
        <f>"Q"&amp;ROUNDUP(MONTH(salestable[[#This Row],[Order Date]])/3,0)</f>
        <v>Q4</v>
      </c>
      <c r="AA3204" t="str">
        <f>TEXT(salestable[[#This Row],[Order Date]], "ddd")</f>
        <v>Mon</v>
      </c>
    </row>
    <row r="3205" spans="1:27"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s="3">
        <v>1</v>
      </c>
      <c r="T3205" s="4">
        <v>0</v>
      </c>
      <c r="U3205" s="3">
        <v>4.2861000000000002</v>
      </c>
      <c r="V3205" s="2">
        <f>salestable[[#This Row],[Sales]] * (1 - salestable[[#This Row],[Discount]])</f>
        <v>10.99</v>
      </c>
      <c r="W3205" s="2">
        <f>salestable[[#This Row],[Sales]] * salestable[[#This Row],[Discount]]</f>
        <v>0</v>
      </c>
      <c r="X3205">
        <f>YEAR(salestable[[#This Row],[Order Date]])</f>
        <v>2014</v>
      </c>
      <c r="Y3205" t="str">
        <f>TEXT(salestable[[#This Row],[Order Date]],"MMMM")</f>
        <v>November</v>
      </c>
      <c r="Z3205" t="str">
        <f>"Q"&amp;ROUNDUP(MONTH(salestable[[#This Row],[Order Date]])/3,0)</f>
        <v>Q4</v>
      </c>
      <c r="AA3205" t="str">
        <f>TEXT(salestable[[#This Row],[Order Date]], "ddd")</f>
        <v>Mon</v>
      </c>
    </row>
    <row r="3206" spans="1:27"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s="3">
        <v>2</v>
      </c>
      <c r="T3206" s="4">
        <v>0</v>
      </c>
      <c r="U3206" s="3">
        <v>11.166399999999999</v>
      </c>
      <c r="V3206" s="2">
        <f>salestable[[#This Row],[Sales]] * (1 - salestable[[#This Row],[Discount]])</f>
        <v>39.880000000000003</v>
      </c>
      <c r="W3206" s="2">
        <f>salestable[[#This Row],[Sales]] * salestable[[#This Row],[Discount]]</f>
        <v>0</v>
      </c>
      <c r="X3206">
        <f>YEAR(salestable[[#This Row],[Order Date]])</f>
        <v>2014</v>
      </c>
      <c r="Y3206" t="str">
        <f>TEXT(salestable[[#This Row],[Order Date]],"MMMM")</f>
        <v>November</v>
      </c>
      <c r="Z3206" t="str">
        <f>"Q"&amp;ROUNDUP(MONTH(salestable[[#This Row],[Order Date]])/3,0)</f>
        <v>Q4</v>
      </c>
      <c r="AA3206" t="str">
        <f>TEXT(salestable[[#This Row],[Order Date]], "ddd")</f>
        <v>Mon</v>
      </c>
    </row>
    <row r="3207" spans="1:27"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s="3">
        <v>8</v>
      </c>
      <c r="T3207" s="4">
        <v>0</v>
      </c>
      <c r="U3207" s="3">
        <v>28.007999999999999</v>
      </c>
      <c r="V3207" s="2">
        <f>salestable[[#This Row],[Sales]] * (1 - salestable[[#This Row],[Discount]])</f>
        <v>62.24</v>
      </c>
      <c r="W3207" s="2">
        <f>salestable[[#This Row],[Sales]] * salestable[[#This Row],[Discount]]</f>
        <v>0</v>
      </c>
      <c r="X3207">
        <f>YEAR(salestable[[#This Row],[Order Date]])</f>
        <v>2014</v>
      </c>
      <c r="Y3207" t="str">
        <f>TEXT(salestable[[#This Row],[Order Date]],"MMMM")</f>
        <v>November</v>
      </c>
      <c r="Z3207" t="str">
        <f>"Q"&amp;ROUNDUP(MONTH(salestable[[#This Row],[Order Date]])/3,0)</f>
        <v>Q4</v>
      </c>
      <c r="AA3207" t="str">
        <f>TEXT(salestable[[#This Row],[Order Date]], "ddd")</f>
        <v>Mon</v>
      </c>
    </row>
    <row r="3208" spans="1:27"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s="3">
        <v>5</v>
      </c>
      <c r="T3208" s="4">
        <v>0</v>
      </c>
      <c r="U3208" s="3">
        <v>14.896000000000001</v>
      </c>
      <c r="V3208" s="2">
        <f>salestable[[#This Row],[Sales]] * (1 - salestable[[#This Row],[Discount]])</f>
        <v>53.2</v>
      </c>
      <c r="W3208" s="2">
        <f>salestable[[#This Row],[Sales]] * salestable[[#This Row],[Discount]]</f>
        <v>0</v>
      </c>
      <c r="X3208">
        <f>YEAR(salestable[[#This Row],[Order Date]])</f>
        <v>2014</v>
      </c>
      <c r="Y3208" t="str">
        <f>TEXT(salestable[[#This Row],[Order Date]],"MMMM")</f>
        <v>November</v>
      </c>
      <c r="Z3208" t="str">
        <f>"Q"&amp;ROUNDUP(MONTH(salestable[[#This Row],[Order Date]])/3,0)</f>
        <v>Q4</v>
      </c>
      <c r="AA3208" t="str">
        <f>TEXT(salestable[[#This Row],[Order Date]], "ddd")</f>
        <v>Mon</v>
      </c>
    </row>
    <row r="3209" spans="1:27"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s="3">
        <v>8</v>
      </c>
      <c r="T3209" s="4">
        <v>0</v>
      </c>
      <c r="U3209" s="3">
        <v>18.3264</v>
      </c>
      <c r="V3209" s="2">
        <f>salestable[[#This Row],[Sales]] * (1 - salestable[[#This Row],[Discount]])</f>
        <v>39.840000000000003</v>
      </c>
      <c r="W3209" s="2">
        <f>salestable[[#This Row],[Sales]] * salestable[[#This Row],[Discount]]</f>
        <v>0</v>
      </c>
      <c r="X3209">
        <f>YEAR(salestable[[#This Row],[Order Date]])</f>
        <v>2014</v>
      </c>
      <c r="Y3209" t="str">
        <f>TEXT(salestable[[#This Row],[Order Date]],"MMMM")</f>
        <v>November</v>
      </c>
      <c r="Z3209" t="str">
        <f>"Q"&amp;ROUNDUP(MONTH(salestable[[#This Row],[Order Date]])/3,0)</f>
        <v>Q4</v>
      </c>
      <c r="AA3209" t="str">
        <f>TEXT(salestable[[#This Row],[Order Date]], "ddd")</f>
        <v>Mon</v>
      </c>
    </row>
    <row r="3210" spans="1:27"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s="3">
        <v>5</v>
      </c>
      <c r="T3210" s="4">
        <v>0</v>
      </c>
      <c r="U3210" s="3">
        <v>118.983</v>
      </c>
      <c r="V3210" s="2">
        <f>salestable[[#This Row],[Sales]] * (1 - salestable[[#This Row],[Discount]])</f>
        <v>349.95</v>
      </c>
      <c r="W3210" s="2">
        <f>salestable[[#This Row],[Sales]] * salestable[[#This Row],[Discount]]</f>
        <v>0</v>
      </c>
      <c r="X3210">
        <f>YEAR(salestable[[#This Row],[Order Date]])</f>
        <v>2016</v>
      </c>
      <c r="Y3210" t="str">
        <f>TEXT(salestable[[#This Row],[Order Date]],"MMMM")</f>
        <v>January</v>
      </c>
      <c r="Z3210" t="str">
        <f>"Q"&amp;ROUNDUP(MONTH(salestable[[#This Row],[Order Date]])/3,0)</f>
        <v>Q1</v>
      </c>
      <c r="AA3210" t="str">
        <f>TEXT(salestable[[#This Row],[Order Date]], "ddd")</f>
        <v>Sat</v>
      </c>
    </row>
    <row r="3211" spans="1:27"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s="3">
        <v>9</v>
      </c>
      <c r="T3211" s="4">
        <v>0.2</v>
      </c>
      <c r="U3211" s="3">
        <v>141.72300000000001</v>
      </c>
      <c r="V3211" s="2">
        <f>salestable[[#This Row],[Sales]] * (1 - salestable[[#This Row],[Discount]])</f>
        <v>302.3424</v>
      </c>
      <c r="W3211" s="2">
        <f>salestable[[#This Row],[Sales]] * salestable[[#This Row],[Discount]]</f>
        <v>75.585599999999999</v>
      </c>
      <c r="X3211">
        <f>YEAR(salestable[[#This Row],[Order Date]])</f>
        <v>2016</v>
      </c>
      <c r="Y3211" t="str">
        <f>TEXT(salestable[[#This Row],[Order Date]],"MMMM")</f>
        <v>January</v>
      </c>
      <c r="Z3211" t="str">
        <f>"Q"&amp;ROUNDUP(MONTH(salestable[[#This Row],[Order Date]])/3,0)</f>
        <v>Q1</v>
      </c>
      <c r="AA3211" t="str">
        <f>TEXT(salestable[[#This Row],[Order Date]], "ddd")</f>
        <v>Sat</v>
      </c>
    </row>
    <row r="3212" spans="1:27"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s="3">
        <v>3</v>
      </c>
      <c r="T3212" s="4">
        <v>0.2</v>
      </c>
      <c r="U3212" s="3">
        <v>5.0220000000000002</v>
      </c>
      <c r="V3212" s="2">
        <f>salestable[[#This Row],[Sales]] * (1 - salestable[[#This Row],[Discount]])</f>
        <v>10.7136</v>
      </c>
      <c r="W3212" s="2">
        <f>salestable[[#This Row],[Sales]] * salestable[[#This Row],[Discount]]</f>
        <v>2.6783999999999999</v>
      </c>
      <c r="X3212">
        <f>YEAR(salestable[[#This Row],[Order Date]])</f>
        <v>2017</v>
      </c>
      <c r="Y3212" t="str">
        <f>TEXT(salestable[[#This Row],[Order Date]],"MMMM")</f>
        <v>September</v>
      </c>
      <c r="Z3212" t="str">
        <f>"Q"&amp;ROUNDUP(MONTH(salestable[[#This Row],[Order Date]])/3,0)</f>
        <v>Q3</v>
      </c>
      <c r="AA3212" t="str">
        <f>TEXT(salestable[[#This Row],[Order Date]], "ddd")</f>
        <v>Fri</v>
      </c>
    </row>
    <row r="3213" spans="1:27"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s="3">
        <v>7</v>
      </c>
      <c r="T3213" s="4">
        <v>0.8</v>
      </c>
      <c r="U3213" s="3">
        <v>-18.526199999999999</v>
      </c>
      <c r="V3213" s="2">
        <f>salestable[[#This Row],[Sales]] * (1 - salestable[[#This Row],[Discount]])</f>
        <v>2.2455999999999996</v>
      </c>
      <c r="W3213" s="2">
        <f>salestable[[#This Row],[Sales]] * salestable[[#This Row],[Discount]]</f>
        <v>8.9824000000000002</v>
      </c>
      <c r="X3213">
        <f>YEAR(salestable[[#This Row],[Order Date]])</f>
        <v>2017</v>
      </c>
      <c r="Y3213" t="str">
        <f>TEXT(salestable[[#This Row],[Order Date]],"MMMM")</f>
        <v>September</v>
      </c>
      <c r="Z3213" t="str">
        <f>"Q"&amp;ROUNDUP(MONTH(salestable[[#This Row],[Order Date]])/3,0)</f>
        <v>Q3</v>
      </c>
      <c r="AA3213" t="str">
        <f>TEXT(salestable[[#This Row],[Order Date]], "ddd")</f>
        <v>Fri</v>
      </c>
    </row>
    <row r="3214" spans="1:27"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s="3">
        <v>11</v>
      </c>
      <c r="T3214" s="4">
        <v>0</v>
      </c>
      <c r="U3214" s="3">
        <v>58.027200000000001</v>
      </c>
      <c r="V3214" s="2">
        <f>salestable[[#This Row],[Sales]] * (1 - salestable[[#This Row],[Discount]])</f>
        <v>207.24</v>
      </c>
      <c r="W3214" s="2">
        <f>salestable[[#This Row],[Sales]] * salestable[[#This Row],[Discount]]</f>
        <v>0</v>
      </c>
      <c r="X3214">
        <f>YEAR(salestable[[#This Row],[Order Date]])</f>
        <v>2014</v>
      </c>
      <c r="Y3214" t="str">
        <f>TEXT(salestable[[#This Row],[Order Date]],"MMMM")</f>
        <v>December</v>
      </c>
      <c r="Z3214" t="str">
        <f>"Q"&amp;ROUNDUP(MONTH(salestable[[#This Row],[Order Date]])/3,0)</f>
        <v>Q4</v>
      </c>
      <c r="AA3214" t="str">
        <f>TEXT(salestable[[#This Row],[Order Date]], "ddd")</f>
        <v>Tue</v>
      </c>
    </row>
    <row r="3215" spans="1:27"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s="3">
        <v>1</v>
      </c>
      <c r="T3215" s="4">
        <v>0.2</v>
      </c>
      <c r="U3215" s="3">
        <v>0.16919999999999999</v>
      </c>
      <c r="V3215" s="2">
        <f>salestable[[#This Row],[Sales]] * (1 - salestable[[#This Row],[Discount]])</f>
        <v>1.2032</v>
      </c>
      <c r="W3215" s="2">
        <f>salestable[[#This Row],[Sales]] * salestable[[#This Row],[Discount]]</f>
        <v>0.30080000000000001</v>
      </c>
      <c r="X3215">
        <f>YEAR(salestable[[#This Row],[Order Date]])</f>
        <v>2016</v>
      </c>
      <c r="Y3215" t="str">
        <f>TEXT(salestable[[#This Row],[Order Date]],"MMMM")</f>
        <v>May</v>
      </c>
      <c r="Z3215" t="str">
        <f>"Q"&amp;ROUNDUP(MONTH(salestable[[#This Row],[Order Date]])/3,0)</f>
        <v>Q2</v>
      </c>
      <c r="AA3215" t="str">
        <f>TEXT(salestable[[#This Row],[Order Date]], "ddd")</f>
        <v>Thu</v>
      </c>
    </row>
    <row r="3216" spans="1:27"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s="3">
        <v>2</v>
      </c>
      <c r="T3216" s="4">
        <v>0.2</v>
      </c>
      <c r="U3216" s="3">
        <v>6.5339999999999998</v>
      </c>
      <c r="V3216" s="2">
        <f>salestable[[#This Row],[Sales]] * (1 - salestable[[#This Row],[Discount]])</f>
        <v>27.878399999999999</v>
      </c>
      <c r="W3216" s="2">
        <f>salestable[[#This Row],[Sales]] * salestable[[#This Row],[Discount]]</f>
        <v>6.9695999999999998</v>
      </c>
      <c r="X3216">
        <f>YEAR(salestable[[#This Row],[Order Date]])</f>
        <v>2016</v>
      </c>
      <c r="Y3216" t="str">
        <f>TEXT(salestable[[#This Row],[Order Date]],"MMMM")</f>
        <v>May</v>
      </c>
      <c r="Z3216" t="str">
        <f>"Q"&amp;ROUNDUP(MONTH(salestable[[#This Row],[Order Date]])/3,0)</f>
        <v>Q2</v>
      </c>
      <c r="AA3216" t="str">
        <f>TEXT(salestable[[#This Row],[Order Date]], "ddd")</f>
        <v>Thu</v>
      </c>
    </row>
    <row r="3217" spans="1:27"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s="3">
        <v>6</v>
      </c>
      <c r="T3217" s="4">
        <v>0</v>
      </c>
      <c r="U3217" s="3">
        <v>35.334600000000002</v>
      </c>
      <c r="V3217" s="2">
        <f>salestable[[#This Row],[Sales]] * (1 - salestable[[#This Row],[Discount]])</f>
        <v>75.180000000000007</v>
      </c>
      <c r="W3217" s="2">
        <f>salestable[[#This Row],[Sales]] * salestable[[#This Row],[Discount]]</f>
        <v>0</v>
      </c>
      <c r="X3217">
        <f>YEAR(salestable[[#This Row],[Order Date]])</f>
        <v>2017</v>
      </c>
      <c r="Y3217" t="str">
        <f>TEXT(salestable[[#This Row],[Order Date]],"MMMM")</f>
        <v>July</v>
      </c>
      <c r="Z3217" t="str">
        <f>"Q"&amp;ROUNDUP(MONTH(salestable[[#This Row],[Order Date]])/3,0)</f>
        <v>Q3</v>
      </c>
      <c r="AA3217" t="str">
        <f>TEXT(salestable[[#This Row],[Order Date]], "ddd")</f>
        <v>Sat</v>
      </c>
    </row>
    <row r="3218" spans="1:27"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s="3">
        <v>3</v>
      </c>
      <c r="T3218" s="4">
        <v>0</v>
      </c>
      <c r="U3218" s="3">
        <v>52.4895</v>
      </c>
      <c r="V3218" s="2">
        <f>salestable[[#This Row],[Sales]] * (1 - salestable[[#This Row],[Discount]])</f>
        <v>149.97</v>
      </c>
      <c r="W3218" s="2">
        <f>salestable[[#This Row],[Sales]] * salestable[[#This Row],[Discount]]</f>
        <v>0</v>
      </c>
      <c r="X3218">
        <f>YEAR(salestable[[#This Row],[Order Date]])</f>
        <v>2014</v>
      </c>
      <c r="Y3218" t="str">
        <f>TEXT(salestable[[#This Row],[Order Date]],"MMMM")</f>
        <v>May</v>
      </c>
      <c r="Z3218" t="str">
        <f>"Q"&amp;ROUNDUP(MONTH(salestable[[#This Row],[Order Date]])/3,0)</f>
        <v>Q2</v>
      </c>
      <c r="AA3218" t="str">
        <f>TEXT(salestable[[#This Row],[Order Date]], "ddd")</f>
        <v>Tue</v>
      </c>
    </row>
    <row r="3219" spans="1:27"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s="3">
        <v>3</v>
      </c>
      <c r="T3219" s="4">
        <v>0.2</v>
      </c>
      <c r="U3219" s="3">
        <v>314.27190000000002</v>
      </c>
      <c r="V3219" s="2">
        <f>salestable[[#This Row],[Sales]] * (1 - salestable[[#This Row],[Discount]])</f>
        <v>744.94080000000008</v>
      </c>
      <c r="W3219" s="2">
        <f>salestable[[#This Row],[Sales]] * salestable[[#This Row],[Discount]]</f>
        <v>186.23520000000002</v>
      </c>
      <c r="X3219">
        <f>YEAR(salestable[[#This Row],[Order Date]])</f>
        <v>2017</v>
      </c>
      <c r="Y3219" t="str">
        <f>TEXT(salestable[[#This Row],[Order Date]],"MMMM")</f>
        <v>November</v>
      </c>
      <c r="Z3219" t="str">
        <f>"Q"&amp;ROUNDUP(MONTH(salestable[[#This Row],[Order Date]])/3,0)</f>
        <v>Q4</v>
      </c>
      <c r="AA3219" t="str">
        <f>TEXT(salestable[[#This Row],[Order Date]], "ddd")</f>
        <v>Fri</v>
      </c>
    </row>
    <row r="3220" spans="1:27"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s="3">
        <v>2</v>
      </c>
      <c r="T3220" s="4">
        <v>0</v>
      </c>
      <c r="U3220" s="3">
        <v>124.9552</v>
      </c>
      <c r="V3220" s="2">
        <f>salestable[[#This Row],[Sales]] * (1 - salestable[[#This Row],[Discount]])</f>
        <v>430.88</v>
      </c>
      <c r="W3220" s="2">
        <f>salestable[[#This Row],[Sales]] * salestable[[#This Row],[Discount]]</f>
        <v>0</v>
      </c>
      <c r="X3220">
        <f>YEAR(salestable[[#This Row],[Order Date]])</f>
        <v>2017</v>
      </c>
      <c r="Y3220" t="str">
        <f>TEXT(salestable[[#This Row],[Order Date]],"MMMM")</f>
        <v>November</v>
      </c>
      <c r="Z3220" t="str">
        <f>"Q"&amp;ROUNDUP(MONTH(salestable[[#This Row],[Order Date]])/3,0)</f>
        <v>Q4</v>
      </c>
      <c r="AA3220" t="str">
        <f>TEXT(salestable[[#This Row],[Order Date]], "ddd")</f>
        <v>Fri</v>
      </c>
    </row>
    <row r="3221" spans="1:27"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s="3">
        <v>5</v>
      </c>
      <c r="T3221" s="4">
        <v>0</v>
      </c>
      <c r="U3221" s="3">
        <v>45.527999999999999</v>
      </c>
      <c r="V3221" s="2">
        <f>salestable[[#This Row],[Sales]] * (1 - salestable[[#This Row],[Discount]])</f>
        <v>94.85</v>
      </c>
      <c r="W3221" s="2">
        <f>salestable[[#This Row],[Sales]] * salestable[[#This Row],[Discount]]</f>
        <v>0</v>
      </c>
      <c r="X3221">
        <f>YEAR(salestable[[#This Row],[Order Date]])</f>
        <v>2015</v>
      </c>
      <c r="Y3221" t="str">
        <f>TEXT(salestable[[#This Row],[Order Date]],"MMMM")</f>
        <v>October</v>
      </c>
      <c r="Z3221" t="str">
        <f>"Q"&amp;ROUNDUP(MONTH(salestable[[#This Row],[Order Date]])/3,0)</f>
        <v>Q4</v>
      </c>
      <c r="AA3221" t="str">
        <f>TEXT(salestable[[#This Row],[Order Date]], "ddd")</f>
        <v>Fri</v>
      </c>
    </row>
    <row r="3222" spans="1:27"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s="3">
        <v>4</v>
      </c>
      <c r="T3222" s="4">
        <v>0</v>
      </c>
      <c r="U3222" s="3">
        <v>23.004000000000001</v>
      </c>
      <c r="V3222" s="2">
        <f>salestable[[#This Row],[Sales]] * (1 - salestable[[#This Row],[Discount]])</f>
        <v>51.12</v>
      </c>
      <c r="W3222" s="2">
        <f>salestable[[#This Row],[Sales]] * salestable[[#This Row],[Discount]]</f>
        <v>0</v>
      </c>
      <c r="X3222">
        <f>YEAR(salestable[[#This Row],[Order Date]])</f>
        <v>2015</v>
      </c>
      <c r="Y3222" t="str">
        <f>TEXT(salestable[[#This Row],[Order Date]],"MMMM")</f>
        <v>October</v>
      </c>
      <c r="Z3222" t="str">
        <f>"Q"&amp;ROUNDUP(MONTH(salestable[[#This Row],[Order Date]])/3,0)</f>
        <v>Q4</v>
      </c>
      <c r="AA3222" t="str">
        <f>TEXT(salestable[[#This Row],[Order Date]], "ddd")</f>
        <v>Fri</v>
      </c>
    </row>
    <row r="3223" spans="1:27"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s="3">
        <v>1</v>
      </c>
      <c r="T3223" s="4">
        <v>0</v>
      </c>
      <c r="U3223" s="3">
        <v>32.4</v>
      </c>
      <c r="V3223" s="2">
        <f>salestable[[#This Row],[Sales]] * (1 - salestable[[#This Row],[Discount]])</f>
        <v>90</v>
      </c>
      <c r="W3223" s="2">
        <f>salestable[[#This Row],[Sales]] * salestable[[#This Row],[Discount]]</f>
        <v>0</v>
      </c>
      <c r="X3223">
        <f>YEAR(salestable[[#This Row],[Order Date]])</f>
        <v>2015</v>
      </c>
      <c r="Y3223" t="str">
        <f>TEXT(salestable[[#This Row],[Order Date]],"MMMM")</f>
        <v>October</v>
      </c>
      <c r="Z3223" t="str">
        <f>"Q"&amp;ROUNDUP(MONTH(salestable[[#This Row],[Order Date]])/3,0)</f>
        <v>Q4</v>
      </c>
      <c r="AA3223" t="str">
        <f>TEXT(salestable[[#This Row],[Order Date]], "ddd")</f>
        <v>Fri</v>
      </c>
    </row>
    <row r="3224" spans="1:27"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s="3">
        <v>2</v>
      </c>
      <c r="T3224" s="4">
        <v>0.2</v>
      </c>
      <c r="U3224" s="3">
        <v>3.4104000000000001</v>
      </c>
      <c r="V3224" s="2">
        <f>salestable[[#This Row],[Sales]] * (1 - salestable[[#This Row],[Discount]])</f>
        <v>7.5263999999999998</v>
      </c>
      <c r="W3224" s="2">
        <f>salestable[[#This Row],[Sales]] * salestable[[#This Row],[Discount]]</f>
        <v>1.8815999999999999</v>
      </c>
      <c r="X3224">
        <f>YEAR(salestable[[#This Row],[Order Date]])</f>
        <v>2014</v>
      </c>
      <c r="Y3224" t="str">
        <f>TEXT(salestable[[#This Row],[Order Date]],"MMMM")</f>
        <v>October</v>
      </c>
      <c r="Z3224" t="str">
        <f>"Q"&amp;ROUNDUP(MONTH(salestable[[#This Row],[Order Date]])/3,0)</f>
        <v>Q4</v>
      </c>
      <c r="AA3224" t="str">
        <f>TEXT(salestable[[#This Row],[Order Date]], "ddd")</f>
        <v>Thu</v>
      </c>
    </row>
    <row r="3225" spans="1:27"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s="3">
        <v>2</v>
      </c>
      <c r="T3225" s="4">
        <v>0.2</v>
      </c>
      <c r="U3225" s="3">
        <v>1.46</v>
      </c>
      <c r="V3225" s="2">
        <f>salestable[[#This Row],[Sales]] * (1 - salestable[[#This Row],[Discount]])</f>
        <v>3.7376</v>
      </c>
      <c r="W3225" s="2">
        <f>salestable[[#This Row],[Sales]] * salestable[[#This Row],[Discount]]</f>
        <v>0.93440000000000001</v>
      </c>
      <c r="X3225">
        <f>YEAR(salestable[[#This Row],[Order Date]])</f>
        <v>2014</v>
      </c>
      <c r="Y3225" t="str">
        <f>TEXT(salestable[[#This Row],[Order Date]],"MMMM")</f>
        <v>October</v>
      </c>
      <c r="Z3225" t="str">
        <f>"Q"&amp;ROUNDUP(MONTH(salestable[[#This Row],[Order Date]])/3,0)</f>
        <v>Q4</v>
      </c>
      <c r="AA3225" t="str">
        <f>TEXT(salestable[[#This Row],[Order Date]], "ddd")</f>
        <v>Thu</v>
      </c>
    </row>
    <row r="3226" spans="1:27"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s="3">
        <v>2</v>
      </c>
      <c r="T3226" s="4">
        <v>0.2</v>
      </c>
      <c r="U3226" s="3">
        <v>107.46</v>
      </c>
      <c r="V3226" s="2">
        <f>salestable[[#This Row],[Sales]] * (1 - salestable[[#This Row],[Discount]])</f>
        <v>254.72</v>
      </c>
      <c r="W3226" s="2">
        <f>salestable[[#This Row],[Sales]] * salestable[[#This Row],[Discount]]</f>
        <v>63.68</v>
      </c>
      <c r="X3226">
        <f>YEAR(salestable[[#This Row],[Order Date]])</f>
        <v>2014</v>
      </c>
      <c r="Y3226" t="str">
        <f>TEXT(salestable[[#This Row],[Order Date]],"MMMM")</f>
        <v>October</v>
      </c>
      <c r="Z3226" t="str">
        <f>"Q"&amp;ROUNDUP(MONTH(salestable[[#This Row],[Order Date]])/3,0)</f>
        <v>Q4</v>
      </c>
      <c r="AA3226" t="str">
        <f>TEXT(salestable[[#This Row],[Order Date]], "ddd")</f>
        <v>Thu</v>
      </c>
    </row>
    <row r="3227" spans="1:27"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s="3">
        <v>6</v>
      </c>
      <c r="T3227" s="4">
        <v>0.2</v>
      </c>
      <c r="U3227" s="3">
        <v>4.6284000000000001</v>
      </c>
      <c r="V3227" s="2">
        <f>salestable[[#This Row],[Sales]] * (1 - salestable[[#This Row],[Discount]])</f>
        <v>10.214400000000001</v>
      </c>
      <c r="W3227" s="2">
        <f>salestable[[#This Row],[Sales]] * salestable[[#This Row],[Discount]]</f>
        <v>2.5536000000000003</v>
      </c>
      <c r="X3227">
        <f>YEAR(salestable[[#This Row],[Order Date]])</f>
        <v>2014</v>
      </c>
      <c r="Y3227" t="str">
        <f>TEXT(salestable[[#This Row],[Order Date]],"MMMM")</f>
        <v>October</v>
      </c>
      <c r="Z3227" t="str">
        <f>"Q"&amp;ROUNDUP(MONTH(salestable[[#This Row],[Order Date]])/3,0)</f>
        <v>Q4</v>
      </c>
      <c r="AA3227" t="str">
        <f>TEXT(salestable[[#This Row],[Order Date]], "ddd")</f>
        <v>Thu</v>
      </c>
    </row>
    <row r="3228" spans="1:27"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s="3">
        <v>2</v>
      </c>
      <c r="T3228" s="4">
        <v>0.2</v>
      </c>
      <c r="U3228" s="3">
        <v>-3.2639999999999998</v>
      </c>
      <c r="V3228" s="2">
        <f>salestable[[#This Row],[Sales]] * (1 - salestable[[#This Row],[Discount]])</f>
        <v>12.288</v>
      </c>
      <c r="W3228" s="2">
        <f>salestable[[#This Row],[Sales]] * salestable[[#This Row],[Discount]]</f>
        <v>3.0720000000000001</v>
      </c>
      <c r="X3228">
        <f>YEAR(salestable[[#This Row],[Order Date]])</f>
        <v>2014</v>
      </c>
      <c r="Y3228" t="str">
        <f>TEXT(salestable[[#This Row],[Order Date]],"MMMM")</f>
        <v>October</v>
      </c>
      <c r="Z3228" t="str">
        <f>"Q"&amp;ROUNDUP(MONTH(salestable[[#This Row],[Order Date]])/3,0)</f>
        <v>Q4</v>
      </c>
      <c r="AA3228" t="str">
        <f>TEXT(salestable[[#This Row],[Order Date]], "ddd")</f>
        <v>Thu</v>
      </c>
    </row>
    <row r="3229" spans="1:27"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s="3">
        <v>3</v>
      </c>
      <c r="T3229" s="4">
        <v>0.2</v>
      </c>
      <c r="U3229" s="3">
        <v>20.157900000000001</v>
      </c>
      <c r="V3229" s="2">
        <f>salestable[[#This Row],[Sales]] * (1 - salestable[[#This Row],[Discount]])</f>
        <v>184.30080000000001</v>
      </c>
      <c r="W3229" s="2">
        <f>salestable[[#This Row],[Sales]] * salestable[[#This Row],[Discount]]</f>
        <v>46.075200000000002</v>
      </c>
      <c r="X3229">
        <f>YEAR(salestable[[#This Row],[Order Date]])</f>
        <v>2014</v>
      </c>
      <c r="Y3229" t="str">
        <f>TEXT(salestable[[#This Row],[Order Date]],"MMMM")</f>
        <v>October</v>
      </c>
      <c r="Z3229" t="str">
        <f>"Q"&amp;ROUNDUP(MONTH(salestable[[#This Row],[Order Date]])/3,0)</f>
        <v>Q4</v>
      </c>
      <c r="AA3229" t="str">
        <f>TEXT(salestable[[#This Row],[Order Date]], "ddd")</f>
        <v>Thu</v>
      </c>
    </row>
    <row r="3230" spans="1:27"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s="3">
        <v>1</v>
      </c>
      <c r="T3230" s="4">
        <v>0.2</v>
      </c>
      <c r="U3230" s="3">
        <v>-8.9499999999999996E-2</v>
      </c>
      <c r="V3230" s="2">
        <f>salestable[[#This Row],[Sales]] * (1 - salestable[[#This Row],[Discount]])</f>
        <v>5.7280000000000006</v>
      </c>
      <c r="W3230" s="2">
        <f>salestable[[#This Row],[Sales]] * salestable[[#This Row],[Discount]]</f>
        <v>1.4320000000000002</v>
      </c>
      <c r="X3230">
        <f>YEAR(salestable[[#This Row],[Order Date]])</f>
        <v>2014</v>
      </c>
      <c r="Y3230" t="str">
        <f>TEXT(salestable[[#This Row],[Order Date]],"MMMM")</f>
        <v>October</v>
      </c>
      <c r="Z3230" t="str">
        <f>"Q"&amp;ROUNDUP(MONTH(salestable[[#This Row],[Order Date]])/3,0)</f>
        <v>Q4</v>
      </c>
      <c r="AA3230" t="str">
        <f>TEXT(salestable[[#This Row],[Order Date]], "ddd")</f>
        <v>Thu</v>
      </c>
    </row>
    <row r="3231" spans="1:27"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s="3">
        <v>1</v>
      </c>
      <c r="T3231" s="4">
        <v>0</v>
      </c>
      <c r="U3231" s="3">
        <v>18.766999999999999</v>
      </c>
      <c r="V3231" s="2">
        <f>salestable[[#This Row],[Sales]] * (1 - salestable[[#This Row],[Discount]])</f>
        <v>375.34</v>
      </c>
      <c r="W3231" s="2">
        <f>salestable[[#This Row],[Sales]] * salestable[[#This Row],[Discount]]</f>
        <v>0</v>
      </c>
      <c r="X3231">
        <f>YEAR(salestable[[#This Row],[Order Date]])</f>
        <v>2014</v>
      </c>
      <c r="Y3231" t="str">
        <f>TEXT(salestable[[#This Row],[Order Date]],"MMMM")</f>
        <v>August</v>
      </c>
      <c r="Z3231" t="str">
        <f>"Q"&amp;ROUNDUP(MONTH(salestable[[#This Row],[Order Date]])/3,0)</f>
        <v>Q3</v>
      </c>
      <c r="AA3231" t="str">
        <f>TEXT(salestable[[#This Row],[Order Date]], "ddd")</f>
        <v>Mon</v>
      </c>
    </row>
    <row r="3232" spans="1:27"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s="3">
        <v>5</v>
      </c>
      <c r="T3232" s="4">
        <v>0</v>
      </c>
      <c r="U3232" s="3">
        <v>39.066000000000003</v>
      </c>
      <c r="V3232" s="2">
        <f>salestable[[#This Row],[Sales]] * (1 - salestable[[#This Row],[Discount]])</f>
        <v>114.9</v>
      </c>
      <c r="W3232" s="2">
        <f>salestable[[#This Row],[Sales]] * salestable[[#This Row],[Discount]]</f>
        <v>0</v>
      </c>
      <c r="X3232">
        <f>YEAR(salestable[[#This Row],[Order Date]])</f>
        <v>2017</v>
      </c>
      <c r="Y3232" t="str">
        <f>TEXT(salestable[[#This Row],[Order Date]],"MMMM")</f>
        <v>September</v>
      </c>
      <c r="Z3232" t="str">
        <f>"Q"&amp;ROUNDUP(MONTH(salestable[[#This Row],[Order Date]])/3,0)</f>
        <v>Q3</v>
      </c>
      <c r="AA3232" t="str">
        <f>TEXT(salestable[[#This Row],[Order Date]], "ddd")</f>
        <v>Fri</v>
      </c>
    </row>
    <row r="3233" spans="1:27"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s="3">
        <v>3</v>
      </c>
      <c r="T3233" s="4">
        <v>0.8</v>
      </c>
      <c r="U3233" s="3">
        <v>-44.278199999999998</v>
      </c>
      <c r="V3233" s="2">
        <f>salestable[[#This Row],[Sales]] * (1 - salestable[[#This Row],[Discount]])</f>
        <v>5.2091999999999983</v>
      </c>
      <c r="W3233" s="2">
        <f>salestable[[#This Row],[Sales]] * salestable[[#This Row],[Discount]]</f>
        <v>20.8368</v>
      </c>
      <c r="X3233">
        <f>YEAR(salestable[[#This Row],[Order Date]])</f>
        <v>2017</v>
      </c>
      <c r="Y3233" t="str">
        <f>TEXT(salestable[[#This Row],[Order Date]],"MMMM")</f>
        <v>April</v>
      </c>
      <c r="Z3233" t="str">
        <f>"Q"&amp;ROUNDUP(MONTH(salestable[[#This Row],[Order Date]])/3,0)</f>
        <v>Q2</v>
      </c>
      <c r="AA3233" t="str">
        <f>TEXT(salestable[[#This Row],[Order Date]], "ddd")</f>
        <v>Sun</v>
      </c>
    </row>
    <row r="3234" spans="1:27"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s="3">
        <v>1</v>
      </c>
      <c r="T3234" s="4">
        <v>0.8</v>
      </c>
      <c r="U3234" s="3">
        <v>-4.7784000000000004</v>
      </c>
      <c r="V3234" s="2">
        <f>salestable[[#This Row],[Sales]] * (1 - salestable[[#This Row],[Discount]])</f>
        <v>0.57919999999999983</v>
      </c>
      <c r="W3234" s="2">
        <f>salestable[[#This Row],[Sales]] * salestable[[#This Row],[Discount]]</f>
        <v>2.3168000000000002</v>
      </c>
      <c r="X3234">
        <f>YEAR(salestable[[#This Row],[Order Date]])</f>
        <v>2017</v>
      </c>
      <c r="Y3234" t="str">
        <f>TEXT(salestable[[#This Row],[Order Date]],"MMMM")</f>
        <v>April</v>
      </c>
      <c r="Z3234" t="str">
        <f>"Q"&amp;ROUNDUP(MONTH(salestable[[#This Row],[Order Date]])/3,0)</f>
        <v>Q2</v>
      </c>
      <c r="AA3234" t="str">
        <f>TEXT(salestable[[#This Row],[Order Date]], "ddd")</f>
        <v>Sun</v>
      </c>
    </row>
    <row r="3235" spans="1:27"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s="3">
        <v>2</v>
      </c>
      <c r="T3235" s="4">
        <v>0.2</v>
      </c>
      <c r="U3235" s="3">
        <v>-7.7291999999999996</v>
      </c>
      <c r="V3235" s="2">
        <f>salestable[[#This Row],[Sales]] * (1 - salestable[[#This Row],[Discount]])</f>
        <v>26.0352</v>
      </c>
      <c r="W3235" s="2">
        <f>salestable[[#This Row],[Sales]] * salestable[[#This Row],[Discount]]</f>
        <v>6.5087999999999999</v>
      </c>
      <c r="X3235">
        <f>YEAR(salestable[[#This Row],[Order Date]])</f>
        <v>2017</v>
      </c>
      <c r="Y3235" t="str">
        <f>TEXT(salestable[[#This Row],[Order Date]],"MMMM")</f>
        <v>April</v>
      </c>
      <c r="Z3235" t="str">
        <f>"Q"&amp;ROUNDUP(MONTH(salestable[[#This Row],[Order Date]])/3,0)</f>
        <v>Q2</v>
      </c>
      <c r="AA3235" t="str">
        <f>TEXT(salestable[[#This Row],[Order Date]], "ddd")</f>
        <v>Sun</v>
      </c>
    </row>
    <row r="3236" spans="1:27"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s="3">
        <v>1</v>
      </c>
      <c r="T3236" s="4">
        <v>0.2</v>
      </c>
      <c r="U3236" s="3">
        <v>1.3944000000000001</v>
      </c>
      <c r="V3236" s="2">
        <f>salestable[[#This Row],[Sales]] * (1 - salestable[[#This Row],[Discount]])</f>
        <v>3.1872000000000003</v>
      </c>
      <c r="W3236" s="2">
        <f>salestable[[#This Row],[Sales]] * salestable[[#This Row],[Discount]]</f>
        <v>0.79680000000000006</v>
      </c>
      <c r="X3236">
        <f>YEAR(salestable[[#This Row],[Order Date]])</f>
        <v>2016</v>
      </c>
      <c r="Y3236" t="str">
        <f>TEXT(salestable[[#This Row],[Order Date]],"MMMM")</f>
        <v>April</v>
      </c>
      <c r="Z3236" t="str">
        <f>"Q"&amp;ROUNDUP(MONTH(salestable[[#This Row],[Order Date]])/3,0)</f>
        <v>Q2</v>
      </c>
      <c r="AA3236" t="str">
        <f>TEXT(salestable[[#This Row],[Order Date]], "ddd")</f>
        <v>Sun</v>
      </c>
    </row>
    <row r="3237" spans="1:27"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s="3">
        <v>1</v>
      </c>
      <c r="T3237" s="4">
        <v>0.3</v>
      </c>
      <c r="U3237" s="3">
        <v>-15.582599999999999</v>
      </c>
      <c r="V3237" s="2">
        <f>salestable[[#This Row],[Sales]] * (1 - salestable[[#This Row],[Discount]])</f>
        <v>127.25789999999999</v>
      </c>
      <c r="W3237" s="2">
        <f>salestable[[#This Row],[Sales]] * salestable[[#This Row],[Discount]]</f>
        <v>54.539099999999998</v>
      </c>
      <c r="X3237">
        <f>YEAR(salestable[[#This Row],[Order Date]])</f>
        <v>2016</v>
      </c>
      <c r="Y3237" t="str">
        <f>TEXT(salestable[[#This Row],[Order Date]],"MMMM")</f>
        <v>January</v>
      </c>
      <c r="Z3237" t="str">
        <f>"Q"&amp;ROUNDUP(MONTH(salestable[[#This Row],[Order Date]])/3,0)</f>
        <v>Q1</v>
      </c>
      <c r="AA3237" t="str">
        <f>TEXT(salestable[[#This Row],[Order Date]], "ddd")</f>
        <v>Fri</v>
      </c>
    </row>
    <row r="3238" spans="1:27"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s="3">
        <v>3</v>
      </c>
      <c r="T3238" s="4">
        <v>0</v>
      </c>
      <c r="U3238" s="3">
        <v>12.5832</v>
      </c>
      <c r="V3238" s="2">
        <f>salestable[[#This Row],[Sales]] * (1 - salestable[[#This Row],[Discount]])</f>
        <v>44.94</v>
      </c>
      <c r="W3238" s="2">
        <f>salestable[[#This Row],[Sales]] * salestable[[#This Row],[Discount]]</f>
        <v>0</v>
      </c>
      <c r="X3238">
        <f>YEAR(salestable[[#This Row],[Order Date]])</f>
        <v>2016</v>
      </c>
      <c r="Y3238" t="str">
        <f>TEXT(salestable[[#This Row],[Order Date]],"MMMM")</f>
        <v>May</v>
      </c>
      <c r="Z3238" t="str">
        <f>"Q"&amp;ROUNDUP(MONTH(salestable[[#This Row],[Order Date]])/3,0)</f>
        <v>Q2</v>
      </c>
      <c r="AA3238" t="str">
        <f>TEXT(salestable[[#This Row],[Order Date]], "ddd")</f>
        <v>Mon</v>
      </c>
    </row>
    <row r="3239" spans="1:27"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s="3">
        <v>3</v>
      </c>
      <c r="T3239" s="4">
        <v>0.2</v>
      </c>
      <c r="U3239" s="3">
        <v>15.951599999999999</v>
      </c>
      <c r="V3239" s="2">
        <f>salestable[[#This Row],[Sales]] * (1 - salestable[[#This Row],[Discount]])</f>
        <v>36.460799999999999</v>
      </c>
      <c r="W3239" s="2">
        <f>salestable[[#This Row],[Sales]] * salestable[[#This Row],[Discount]]</f>
        <v>9.1151999999999997</v>
      </c>
      <c r="X3239">
        <f>YEAR(salestable[[#This Row],[Order Date]])</f>
        <v>2016</v>
      </c>
      <c r="Y3239" t="str">
        <f>TEXT(salestable[[#This Row],[Order Date]],"MMMM")</f>
        <v>May</v>
      </c>
      <c r="Z3239" t="str">
        <f>"Q"&amp;ROUNDUP(MONTH(salestable[[#This Row],[Order Date]])/3,0)</f>
        <v>Q2</v>
      </c>
      <c r="AA3239" t="str">
        <f>TEXT(salestable[[#This Row],[Order Date]], "ddd")</f>
        <v>Mon</v>
      </c>
    </row>
    <row r="3240" spans="1:27"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s="3">
        <v>5</v>
      </c>
      <c r="T3240" s="4">
        <v>0.3</v>
      </c>
      <c r="U3240" s="3">
        <v>-77.332999999999998</v>
      </c>
      <c r="V3240" s="2">
        <f>salestable[[#This Row],[Sales]] * (1 - salestable[[#This Row],[Discount]])</f>
        <v>222.90099999999998</v>
      </c>
      <c r="W3240" s="2">
        <f>salestable[[#This Row],[Sales]] * salestable[[#This Row],[Discount]]</f>
        <v>95.528999999999996</v>
      </c>
      <c r="X3240">
        <f>YEAR(salestable[[#This Row],[Order Date]])</f>
        <v>2016</v>
      </c>
      <c r="Y3240" t="str">
        <f>TEXT(salestable[[#This Row],[Order Date]],"MMMM")</f>
        <v>November</v>
      </c>
      <c r="Z3240" t="str">
        <f>"Q"&amp;ROUNDUP(MONTH(salestable[[#This Row],[Order Date]])/3,0)</f>
        <v>Q4</v>
      </c>
      <c r="AA3240" t="str">
        <f>TEXT(salestable[[#This Row],[Order Date]], "ddd")</f>
        <v>Sun</v>
      </c>
    </row>
    <row r="3241" spans="1:27"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s="3">
        <v>7</v>
      </c>
      <c r="T3241" s="4">
        <v>0.2</v>
      </c>
      <c r="U3241" s="3">
        <v>46.094999999999999</v>
      </c>
      <c r="V3241" s="2">
        <f>salestable[[#This Row],[Sales]] * (1 - salestable[[#This Row],[Discount]])</f>
        <v>98.336000000000013</v>
      </c>
      <c r="W3241" s="2">
        <f>salestable[[#This Row],[Sales]] * salestable[[#This Row],[Discount]]</f>
        <v>24.584000000000003</v>
      </c>
      <c r="X3241">
        <f>YEAR(salestable[[#This Row],[Order Date]])</f>
        <v>2016</v>
      </c>
      <c r="Y3241" t="str">
        <f>TEXT(salestable[[#This Row],[Order Date]],"MMMM")</f>
        <v>November</v>
      </c>
      <c r="Z3241" t="str">
        <f>"Q"&amp;ROUNDUP(MONTH(salestable[[#This Row],[Order Date]])/3,0)</f>
        <v>Q4</v>
      </c>
      <c r="AA3241" t="str">
        <f>TEXT(salestable[[#This Row],[Order Date]], "ddd")</f>
        <v>Sun</v>
      </c>
    </row>
    <row r="3242" spans="1:27"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s="3">
        <v>3</v>
      </c>
      <c r="T3242" s="4">
        <v>0.6</v>
      </c>
      <c r="U3242" s="3">
        <v>-2.8271999999999999</v>
      </c>
      <c r="V3242" s="2">
        <f>salestable[[#This Row],[Sales]] * (1 - salestable[[#This Row],[Discount]])</f>
        <v>2.8271999999999999</v>
      </c>
      <c r="W3242" s="2">
        <f>salestable[[#This Row],[Sales]] * salestable[[#This Row],[Discount]]</f>
        <v>4.2407999999999992</v>
      </c>
      <c r="X3242">
        <f>YEAR(salestable[[#This Row],[Order Date]])</f>
        <v>2016</v>
      </c>
      <c r="Y3242" t="str">
        <f>TEXT(salestable[[#This Row],[Order Date]],"MMMM")</f>
        <v>November</v>
      </c>
      <c r="Z3242" t="str">
        <f>"Q"&amp;ROUNDUP(MONTH(salestable[[#This Row],[Order Date]])/3,0)</f>
        <v>Q4</v>
      </c>
      <c r="AA3242" t="str">
        <f>TEXT(salestable[[#This Row],[Order Date]], "ddd")</f>
        <v>Sun</v>
      </c>
    </row>
    <row r="3243" spans="1:27"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s="3">
        <v>5</v>
      </c>
      <c r="T3243" s="4">
        <v>0</v>
      </c>
      <c r="U3243" s="3">
        <v>14.677</v>
      </c>
      <c r="V3243" s="2">
        <f>salestable[[#This Row],[Sales]] * (1 - salestable[[#This Row],[Discount]])</f>
        <v>56.45</v>
      </c>
      <c r="W3243" s="2">
        <f>salestable[[#This Row],[Sales]] * salestable[[#This Row],[Discount]]</f>
        <v>0</v>
      </c>
      <c r="X3243">
        <f>YEAR(salestable[[#This Row],[Order Date]])</f>
        <v>2016</v>
      </c>
      <c r="Y3243" t="str">
        <f>TEXT(salestable[[#This Row],[Order Date]],"MMMM")</f>
        <v>February</v>
      </c>
      <c r="Z3243" t="str">
        <f>"Q"&amp;ROUNDUP(MONTH(salestable[[#This Row],[Order Date]])/3,0)</f>
        <v>Q1</v>
      </c>
      <c r="AA3243" t="str">
        <f>TEXT(salestable[[#This Row],[Order Date]], "ddd")</f>
        <v>Mon</v>
      </c>
    </row>
    <row r="3244" spans="1:27"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s="3">
        <v>13</v>
      </c>
      <c r="T3244" s="4">
        <v>0.8</v>
      </c>
      <c r="U3244" s="3">
        <v>-22.895600000000002</v>
      </c>
      <c r="V3244" s="2">
        <f>salestable[[#This Row],[Sales]] * (1 - salestable[[#This Row],[Discount]])</f>
        <v>2.6935999999999996</v>
      </c>
      <c r="W3244" s="2">
        <f>salestable[[#This Row],[Sales]] * salestable[[#This Row],[Discount]]</f>
        <v>10.7744</v>
      </c>
      <c r="X3244">
        <f>YEAR(salestable[[#This Row],[Order Date]])</f>
        <v>2017</v>
      </c>
      <c r="Y3244" t="str">
        <f>TEXT(salestable[[#This Row],[Order Date]],"MMMM")</f>
        <v>March</v>
      </c>
      <c r="Z3244" t="str">
        <f>"Q"&amp;ROUNDUP(MONTH(salestable[[#This Row],[Order Date]])/3,0)</f>
        <v>Q1</v>
      </c>
      <c r="AA3244" t="str">
        <f>TEXT(salestable[[#This Row],[Order Date]], "ddd")</f>
        <v>Fri</v>
      </c>
    </row>
    <row r="3245" spans="1:27"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s="3">
        <v>5</v>
      </c>
      <c r="T3245" s="4">
        <v>0.2</v>
      </c>
      <c r="U3245" s="3">
        <v>24.727499999999999</v>
      </c>
      <c r="V3245" s="2">
        <f>salestable[[#This Row],[Sales]] * (1 - salestable[[#This Row],[Discount]])</f>
        <v>175.84000000000003</v>
      </c>
      <c r="W3245" s="2">
        <f>salestable[[#This Row],[Sales]] * salestable[[#This Row],[Discount]]</f>
        <v>43.960000000000008</v>
      </c>
      <c r="X3245">
        <f>YEAR(salestable[[#This Row],[Order Date]])</f>
        <v>2017</v>
      </c>
      <c r="Y3245" t="str">
        <f>TEXT(salestable[[#This Row],[Order Date]],"MMMM")</f>
        <v>December</v>
      </c>
      <c r="Z3245" t="str">
        <f>"Q"&amp;ROUNDUP(MONTH(salestable[[#This Row],[Order Date]])/3,0)</f>
        <v>Q4</v>
      </c>
      <c r="AA3245" t="str">
        <f>TEXT(salestable[[#This Row],[Order Date]], "ddd")</f>
        <v>Fri</v>
      </c>
    </row>
    <row r="3246" spans="1:27"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s="3">
        <v>3</v>
      </c>
      <c r="T3246" s="4">
        <v>0.3</v>
      </c>
      <c r="U3246" s="3">
        <v>-18.117599999999999</v>
      </c>
      <c r="V3246" s="2">
        <f>salestable[[#This Row],[Sales]] * (1 - salestable[[#This Row],[Discount]])</f>
        <v>221.94059999999999</v>
      </c>
      <c r="W3246" s="2">
        <f>salestable[[#This Row],[Sales]] * salestable[[#This Row],[Discount]]</f>
        <v>95.117399999999989</v>
      </c>
      <c r="X3246">
        <f>YEAR(salestable[[#This Row],[Order Date]])</f>
        <v>2017</v>
      </c>
      <c r="Y3246" t="str">
        <f>TEXT(salestable[[#This Row],[Order Date]],"MMMM")</f>
        <v>December</v>
      </c>
      <c r="Z3246" t="str">
        <f>"Q"&amp;ROUNDUP(MONTH(salestable[[#This Row],[Order Date]])/3,0)</f>
        <v>Q4</v>
      </c>
      <c r="AA3246" t="str">
        <f>TEXT(salestable[[#This Row],[Order Date]], "ddd")</f>
        <v>Fri</v>
      </c>
    </row>
    <row r="3247" spans="1:27"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s="3">
        <v>3</v>
      </c>
      <c r="T3247" s="4">
        <v>0</v>
      </c>
      <c r="U3247" s="3">
        <v>4.9080000000000004</v>
      </c>
      <c r="V3247" s="2">
        <f>salestable[[#This Row],[Sales]] * (1 - salestable[[#This Row],[Discount]])</f>
        <v>49.08</v>
      </c>
      <c r="W3247" s="2">
        <f>salestable[[#This Row],[Sales]] * salestable[[#This Row],[Discount]]</f>
        <v>0</v>
      </c>
      <c r="X3247">
        <f>YEAR(salestable[[#This Row],[Order Date]])</f>
        <v>2017</v>
      </c>
      <c r="Y3247" t="str">
        <f>TEXT(salestable[[#This Row],[Order Date]],"MMMM")</f>
        <v>December</v>
      </c>
      <c r="Z3247" t="str">
        <f>"Q"&amp;ROUNDUP(MONTH(salestable[[#This Row],[Order Date]])/3,0)</f>
        <v>Q4</v>
      </c>
      <c r="AA3247" t="str">
        <f>TEXT(salestable[[#This Row],[Order Date]], "ddd")</f>
        <v>Sun</v>
      </c>
    </row>
    <row r="3248" spans="1:27"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s="3">
        <v>5</v>
      </c>
      <c r="T3248" s="4">
        <v>0</v>
      </c>
      <c r="U3248" s="3">
        <v>38.988</v>
      </c>
      <c r="V3248" s="2">
        <f>salestable[[#This Row],[Sales]] * (1 - salestable[[#This Row],[Discount]])</f>
        <v>324.89999999999998</v>
      </c>
      <c r="W3248" s="2">
        <f>salestable[[#This Row],[Sales]] * salestable[[#This Row],[Discount]]</f>
        <v>0</v>
      </c>
      <c r="X3248">
        <f>YEAR(salestable[[#This Row],[Order Date]])</f>
        <v>2017</v>
      </c>
      <c r="Y3248" t="str">
        <f>TEXT(salestable[[#This Row],[Order Date]],"MMMM")</f>
        <v>December</v>
      </c>
      <c r="Z3248" t="str">
        <f>"Q"&amp;ROUNDUP(MONTH(salestable[[#This Row],[Order Date]])/3,0)</f>
        <v>Q4</v>
      </c>
      <c r="AA3248" t="str">
        <f>TEXT(salestable[[#This Row],[Order Date]], "ddd")</f>
        <v>Sun</v>
      </c>
    </row>
    <row r="3249" spans="1:27"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s="3">
        <v>3</v>
      </c>
      <c r="T3249" s="4">
        <v>0</v>
      </c>
      <c r="U3249" s="3">
        <v>5.2896000000000001</v>
      </c>
      <c r="V3249" s="2">
        <f>salestable[[#This Row],[Sales]] * (1 - salestable[[#This Row],[Discount]])</f>
        <v>18.239999999999998</v>
      </c>
      <c r="W3249" s="2">
        <f>salestable[[#This Row],[Sales]] * salestable[[#This Row],[Discount]]</f>
        <v>0</v>
      </c>
      <c r="X3249">
        <f>YEAR(salestable[[#This Row],[Order Date]])</f>
        <v>2017</v>
      </c>
      <c r="Y3249" t="str">
        <f>TEXT(salestable[[#This Row],[Order Date]],"MMMM")</f>
        <v>December</v>
      </c>
      <c r="Z3249" t="str">
        <f>"Q"&amp;ROUNDUP(MONTH(salestable[[#This Row],[Order Date]])/3,0)</f>
        <v>Q4</v>
      </c>
      <c r="AA3249" t="str">
        <f>TEXT(salestable[[#This Row],[Order Date]], "ddd")</f>
        <v>Sun</v>
      </c>
    </row>
    <row r="3250" spans="1:27"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s="3">
        <v>2</v>
      </c>
      <c r="T3250" s="4">
        <v>0.2</v>
      </c>
      <c r="U3250" s="3">
        <v>9.9651999999999994</v>
      </c>
      <c r="V3250" s="2">
        <f>salestable[[#This Row],[Sales]] * (1 - salestable[[#This Row],[Discount]])</f>
        <v>91.110400000000013</v>
      </c>
      <c r="W3250" s="2">
        <f>salestable[[#This Row],[Sales]] * salestable[[#This Row],[Discount]]</f>
        <v>22.777600000000003</v>
      </c>
      <c r="X3250">
        <f>YEAR(salestable[[#This Row],[Order Date]])</f>
        <v>2016</v>
      </c>
      <c r="Y3250" t="str">
        <f>TEXT(salestable[[#This Row],[Order Date]],"MMMM")</f>
        <v>September</v>
      </c>
      <c r="Z3250" t="str">
        <f>"Q"&amp;ROUNDUP(MONTH(salestable[[#This Row],[Order Date]])/3,0)</f>
        <v>Q3</v>
      </c>
      <c r="AA3250" t="str">
        <f>TEXT(salestable[[#This Row],[Order Date]], "ddd")</f>
        <v>Sat</v>
      </c>
    </row>
    <row r="3251" spans="1:27"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s="3">
        <v>2</v>
      </c>
      <c r="T3251" s="4">
        <v>0.2</v>
      </c>
      <c r="U3251" s="3">
        <v>7.9188000000000001</v>
      </c>
      <c r="V3251" s="2">
        <f>salestable[[#This Row],[Sales]] * (1 - salestable[[#This Row],[Discount]])</f>
        <v>84.467200000000005</v>
      </c>
      <c r="W3251" s="2">
        <f>salestable[[#This Row],[Sales]] * salestable[[#This Row],[Discount]]</f>
        <v>21.116800000000001</v>
      </c>
      <c r="X3251">
        <f>YEAR(salestable[[#This Row],[Order Date]])</f>
        <v>2016</v>
      </c>
      <c r="Y3251" t="str">
        <f>TEXT(salestable[[#This Row],[Order Date]],"MMMM")</f>
        <v>September</v>
      </c>
      <c r="Z3251" t="str">
        <f>"Q"&amp;ROUNDUP(MONTH(salestable[[#This Row],[Order Date]])/3,0)</f>
        <v>Q3</v>
      </c>
      <c r="AA3251" t="str">
        <f>TEXT(salestable[[#This Row],[Order Date]], "ddd")</f>
        <v>Sat</v>
      </c>
    </row>
    <row r="3252" spans="1:27"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s="3">
        <v>7</v>
      </c>
      <c r="T3252" s="4">
        <v>0</v>
      </c>
      <c r="U3252" s="3">
        <v>11.679500000000001</v>
      </c>
      <c r="V3252" s="2">
        <f>salestable[[#This Row],[Sales]] * (1 - salestable[[#This Row],[Discount]])</f>
        <v>24.85</v>
      </c>
      <c r="W3252" s="2">
        <f>salestable[[#This Row],[Sales]] * salestable[[#This Row],[Discount]]</f>
        <v>0</v>
      </c>
      <c r="X3252">
        <f>YEAR(salestable[[#This Row],[Order Date]])</f>
        <v>2016</v>
      </c>
      <c r="Y3252" t="str">
        <f>TEXT(salestable[[#This Row],[Order Date]],"MMMM")</f>
        <v>December</v>
      </c>
      <c r="Z3252" t="str">
        <f>"Q"&amp;ROUNDUP(MONTH(salestable[[#This Row],[Order Date]])/3,0)</f>
        <v>Q4</v>
      </c>
      <c r="AA3252" t="str">
        <f>TEXT(salestable[[#This Row],[Order Date]], "ddd")</f>
        <v>Fri</v>
      </c>
    </row>
    <row r="3253" spans="1:27"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s="3">
        <v>3</v>
      </c>
      <c r="T3253" s="4">
        <v>0.2</v>
      </c>
      <c r="U3253" s="3">
        <v>5.2773000000000003</v>
      </c>
      <c r="V3253" s="2">
        <f>salestable[[#This Row],[Sales]] * (1 - salestable[[#This Row],[Discount]])</f>
        <v>48.249600000000001</v>
      </c>
      <c r="W3253" s="2">
        <f>salestable[[#This Row],[Sales]] * salestable[[#This Row],[Discount]]</f>
        <v>12.0624</v>
      </c>
      <c r="X3253">
        <f>YEAR(salestable[[#This Row],[Order Date]])</f>
        <v>2017</v>
      </c>
      <c r="Y3253" t="str">
        <f>TEXT(salestable[[#This Row],[Order Date]],"MMMM")</f>
        <v>April</v>
      </c>
      <c r="Z3253" t="str">
        <f>"Q"&amp;ROUNDUP(MONTH(salestable[[#This Row],[Order Date]])/3,0)</f>
        <v>Q2</v>
      </c>
      <c r="AA3253" t="str">
        <f>TEXT(salestable[[#This Row],[Order Date]], "ddd")</f>
        <v>Mon</v>
      </c>
    </row>
    <row r="3254" spans="1:27"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s="3">
        <v>3</v>
      </c>
      <c r="T3254" s="4">
        <v>0.2</v>
      </c>
      <c r="U3254" s="3">
        <v>2.2050000000000001</v>
      </c>
      <c r="V3254" s="2">
        <f>salestable[[#This Row],[Sales]] * (1 - salestable[[#This Row],[Discount]])</f>
        <v>5.6448</v>
      </c>
      <c r="W3254" s="2">
        <f>salestable[[#This Row],[Sales]] * salestable[[#This Row],[Discount]]</f>
        <v>1.4112</v>
      </c>
      <c r="X3254">
        <f>YEAR(salestable[[#This Row],[Order Date]])</f>
        <v>2017</v>
      </c>
      <c r="Y3254" t="str">
        <f>TEXT(salestable[[#This Row],[Order Date]],"MMMM")</f>
        <v>October</v>
      </c>
      <c r="Z3254" t="str">
        <f>"Q"&amp;ROUNDUP(MONTH(salestable[[#This Row],[Order Date]])/3,0)</f>
        <v>Q4</v>
      </c>
      <c r="AA3254" t="str">
        <f>TEXT(salestable[[#This Row],[Order Date]], "ddd")</f>
        <v>Fri</v>
      </c>
    </row>
    <row r="3255" spans="1:27"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s="3">
        <v>2</v>
      </c>
      <c r="T3255" s="4">
        <v>0.2</v>
      </c>
      <c r="U3255" s="3">
        <v>2.0388000000000002</v>
      </c>
      <c r="V3255" s="2">
        <f>salestable[[#This Row],[Sales]] * (1 - salestable[[#This Row],[Discount]])</f>
        <v>21.747200000000003</v>
      </c>
      <c r="W3255" s="2">
        <f>salestable[[#This Row],[Sales]] * salestable[[#This Row],[Discount]]</f>
        <v>5.4368000000000007</v>
      </c>
      <c r="X3255">
        <f>YEAR(salestable[[#This Row],[Order Date]])</f>
        <v>2017</v>
      </c>
      <c r="Y3255" t="str">
        <f>TEXT(salestable[[#This Row],[Order Date]],"MMMM")</f>
        <v>October</v>
      </c>
      <c r="Z3255" t="str">
        <f>"Q"&amp;ROUNDUP(MONTH(salestable[[#This Row],[Order Date]])/3,0)</f>
        <v>Q4</v>
      </c>
      <c r="AA3255" t="str">
        <f>TEXT(salestable[[#This Row],[Order Date]], "ddd")</f>
        <v>Fri</v>
      </c>
    </row>
    <row r="3256" spans="1:27"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s="3">
        <v>1</v>
      </c>
      <c r="T3256" s="4">
        <v>0.2</v>
      </c>
      <c r="U3256" s="3">
        <v>9.4486000000000008</v>
      </c>
      <c r="V3256" s="2">
        <f>salestable[[#This Row],[Sales]] * (1 - salestable[[#This Row],[Discount]])</f>
        <v>86.387200000000007</v>
      </c>
      <c r="W3256" s="2">
        <f>salestable[[#This Row],[Sales]] * salestable[[#This Row],[Discount]]</f>
        <v>21.596800000000002</v>
      </c>
      <c r="X3256">
        <f>YEAR(salestable[[#This Row],[Order Date]])</f>
        <v>2016</v>
      </c>
      <c r="Y3256" t="str">
        <f>TEXT(salestable[[#This Row],[Order Date]],"MMMM")</f>
        <v>July</v>
      </c>
      <c r="Z3256" t="str">
        <f>"Q"&amp;ROUNDUP(MONTH(salestable[[#This Row],[Order Date]])/3,0)</f>
        <v>Q3</v>
      </c>
      <c r="AA3256" t="str">
        <f>TEXT(salestable[[#This Row],[Order Date]], "ddd")</f>
        <v>Fri</v>
      </c>
    </row>
    <row r="3257" spans="1:27"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s="3">
        <v>3</v>
      </c>
      <c r="T3257" s="4">
        <v>0.2</v>
      </c>
      <c r="U3257" s="3">
        <v>6.03</v>
      </c>
      <c r="V3257" s="2">
        <f>salestable[[#This Row],[Sales]] * (1 - salestable[[#This Row],[Discount]])</f>
        <v>15.4368</v>
      </c>
      <c r="W3257" s="2">
        <f>salestable[[#This Row],[Sales]] * salestable[[#This Row],[Discount]]</f>
        <v>3.8592</v>
      </c>
      <c r="X3257">
        <f>YEAR(salestable[[#This Row],[Order Date]])</f>
        <v>2016</v>
      </c>
      <c r="Y3257" t="str">
        <f>TEXT(salestable[[#This Row],[Order Date]],"MMMM")</f>
        <v>July</v>
      </c>
      <c r="Z3257" t="str">
        <f>"Q"&amp;ROUNDUP(MONTH(salestable[[#This Row],[Order Date]])/3,0)</f>
        <v>Q3</v>
      </c>
      <c r="AA3257" t="str">
        <f>TEXT(salestable[[#This Row],[Order Date]], "ddd")</f>
        <v>Fri</v>
      </c>
    </row>
    <row r="3258" spans="1:27"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s="3">
        <v>2</v>
      </c>
      <c r="T3258" s="4">
        <v>0.2</v>
      </c>
      <c r="U3258" s="3">
        <v>1.6704000000000001</v>
      </c>
      <c r="V3258" s="2">
        <f>salestable[[#This Row],[Sales]] * (1 - salestable[[#This Row],[Discount]])</f>
        <v>3.6863999999999999</v>
      </c>
      <c r="W3258" s="2">
        <f>salestable[[#This Row],[Sales]] * salestable[[#This Row],[Discount]]</f>
        <v>0.92159999999999997</v>
      </c>
      <c r="X3258">
        <f>YEAR(salestable[[#This Row],[Order Date]])</f>
        <v>2015</v>
      </c>
      <c r="Y3258" t="str">
        <f>TEXT(salestable[[#This Row],[Order Date]],"MMMM")</f>
        <v>August</v>
      </c>
      <c r="Z3258" t="str">
        <f>"Q"&amp;ROUNDUP(MONTH(salestable[[#This Row],[Order Date]])/3,0)</f>
        <v>Q3</v>
      </c>
      <c r="AA3258" t="str">
        <f>TEXT(salestable[[#This Row],[Order Date]], "ddd")</f>
        <v>Sun</v>
      </c>
    </row>
    <row r="3259" spans="1:27"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s="3">
        <v>3</v>
      </c>
      <c r="T3259" s="4">
        <v>0.4</v>
      </c>
      <c r="U3259" s="3">
        <v>-29.323799999999999</v>
      </c>
      <c r="V3259" s="2">
        <f>salestable[[#This Row],[Sales]] * (1 - salestable[[#This Row],[Discount]])</f>
        <v>47.984400000000001</v>
      </c>
      <c r="W3259" s="2">
        <f>salestable[[#This Row],[Sales]] * salestable[[#This Row],[Discount]]</f>
        <v>31.989600000000003</v>
      </c>
      <c r="X3259">
        <f>YEAR(salestable[[#This Row],[Order Date]])</f>
        <v>2016</v>
      </c>
      <c r="Y3259" t="str">
        <f>TEXT(salestable[[#This Row],[Order Date]],"MMMM")</f>
        <v>December</v>
      </c>
      <c r="Z3259" t="str">
        <f>"Q"&amp;ROUNDUP(MONTH(salestable[[#This Row],[Order Date]])/3,0)</f>
        <v>Q4</v>
      </c>
      <c r="AA3259" t="str">
        <f>TEXT(salestable[[#This Row],[Order Date]], "ddd")</f>
        <v>Fri</v>
      </c>
    </row>
    <row r="3260" spans="1:27"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s="3">
        <v>2</v>
      </c>
      <c r="T3260" s="4">
        <v>0.7</v>
      </c>
      <c r="U3260" s="3">
        <v>-2.0621999999999998</v>
      </c>
      <c r="V3260" s="2">
        <f>salestable[[#This Row],[Sales]] * (1 - salestable[[#This Row],[Discount]])</f>
        <v>0.88380000000000014</v>
      </c>
      <c r="W3260" s="2">
        <f>salestable[[#This Row],[Sales]] * salestable[[#This Row],[Discount]]</f>
        <v>2.0621999999999998</v>
      </c>
      <c r="X3260">
        <f>YEAR(salestable[[#This Row],[Order Date]])</f>
        <v>2016</v>
      </c>
      <c r="Y3260" t="str">
        <f>TEXT(salestable[[#This Row],[Order Date]],"MMMM")</f>
        <v>December</v>
      </c>
      <c r="Z3260" t="str">
        <f>"Q"&amp;ROUNDUP(MONTH(salestable[[#This Row],[Order Date]])/3,0)</f>
        <v>Q4</v>
      </c>
      <c r="AA3260" t="str">
        <f>TEXT(salestable[[#This Row],[Order Date]], "ddd")</f>
        <v>Fri</v>
      </c>
    </row>
    <row r="3261" spans="1:27"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s="3">
        <v>2</v>
      </c>
      <c r="T3261" s="4">
        <v>0.8</v>
      </c>
      <c r="U3261" s="3">
        <v>-4.7039999999999997</v>
      </c>
      <c r="V3261" s="2">
        <f>salestable[[#This Row],[Sales]] * (1 - salestable[[#This Row],[Discount]])</f>
        <v>0.62719999999999987</v>
      </c>
      <c r="W3261" s="2">
        <f>salestable[[#This Row],[Sales]] * salestable[[#This Row],[Discount]]</f>
        <v>2.5088000000000004</v>
      </c>
      <c r="X3261">
        <f>YEAR(salestable[[#This Row],[Order Date]])</f>
        <v>2016</v>
      </c>
      <c r="Y3261" t="str">
        <f>TEXT(salestable[[#This Row],[Order Date]],"MMMM")</f>
        <v>November</v>
      </c>
      <c r="Z3261" t="str">
        <f>"Q"&amp;ROUNDUP(MONTH(salestable[[#This Row],[Order Date]])/3,0)</f>
        <v>Q4</v>
      </c>
      <c r="AA3261" t="str">
        <f>TEXT(salestable[[#This Row],[Order Date]], "ddd")</f>
        <v>Sun</v>
      </c>
    </row>
    <row r="3262" spans="1:27"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s="3">
        <v>4</v>
      </c>
      <c r="T3262" s="4">
        <v>0.2</v>
      </c>
      <c r="U3262" s="3">
        <v>7.2576000000000001</v>
      </c>
      <c r="V3262" s="2">
        <f>salestable[[#This Row],[Sales]] * (1 - salestable[[#This Row],[Discount]])</f>
        <v>16.588800000000003</v>
      </c>
      <c r="W3262" s="2">
        <f>salestable[[#This Row],[Sales]] * salestable[[#This Row],[Discount]]</f>
        <v>4.1472000000000007</v>
      </c>
      <c r="X3262">
        <f>YEAR(salestable[[#This Row],[Order Date]])</f>
        <v>2014</v>
      </c>
      <c r="Y3262" t="str">
        <f>TEXT(salestable[[#This Row],[Order Date]],"MMMM")</f>
        <v>November</v>
      </c>
      <c r="Z3262" t="str">
        <f>"Q"&amp;ROUNDUP(MONTH(salestable[[#This Row],[Order Date]])/3,0)</f>
        <v>Q4</v>
      </c>
      <c r="AA3262" t="str">
        <f>TEXT(salestable[[#This Row],[Order Date]], "ddd")</f>
        <v>Fri</v>
      </c>
    </row>
    <row r="3263" spans="1:27"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s="3">
        <v>2</v>
      </c>
      <c r="T3263" s="4">
        <v>0</v>
      </c>
      <c r="U3263" s="3">
        <v>7.9984000000000002</v>
      </c>
      <c r="V3263" s="2">
        <f>salestable[[#This Row],[Sales]] * (1 - salestable[[#This Row],[Discount]])</f>
        <v>99.98</v>
      </c>
      <c r="W3263" s="2">
        <f>salestable[[#This Row],[Sales]] * salestable[[#This Row],[Discount]]</f>
        <v>0</v>
      </c>
      <c r="X3263">
        <f>YEAR(salestable[[#This Row],[Order Date]])</f>
        <v>2014</v>
      </c>
      <c r="Y3263" t="str">
        <f>TEXT(salestable[[#This Row],[Order Date]],"MMMM")</f>
        <v>November</v>
      </c>
      <c r="Z3263" t="str">
        <f>"Q"&amp;ROUNDUP(MONTH(salestable[[#This Row],[Order Date]])/3,0)</f>
        <v>Q4</v>
      </c>
      <c r="AA3263" t="str">
        <f>TEXT(salestable[[#This Row],[Order Date]], "ddd")</f>
        <v>Mon</v>
      </c>
    </row>
    <row r="3264" spans="1:27"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s="3">
        <v>7</v>
      </c>
      <c r="T3264" s="4">
        <v>0</v>
      </c>
      <c r="U3264" s="3">
        <v>352.29599999999999</v>
      </c>
      <c r="V3264" s="2">
        <f>salestable[[#This Row],[Sales]] * (1 - salestable[[#This Row],[Discount]])</f>
        <v>733.95</v>
      </c>
      <c r="W3264" s="2">
        <f>salestable[[#This Row],[Sales]] * salestable[[#This Row],[Discount]]</f>
        <v>0</v>
      </c>
      <c r="X3264">
        <f>YEAR(salestable[[#This Row],[Order Date]])</f>
        <v>2014</v>
      </c>
      <c r="Y3264" t="str">
        <f>TEXT(salestable[[#This Row],[Order Date]],"MMMM")</f>
        <v>November</v>
      </c>
      <c r="Z3264" t="str">
        <f>"Q"&amp;ROUNDUP(MONTH(salestable[[#This Row],[Order Date]])/3,0)</f>
        <v>Q4</v>
      </c>
      <c r="AA3264" t="str">
        <f>TEXT(salestable[[#This Row],[Order Date]], "ddd")</f>
        <v>Mon</v>
      </c>
    </row>
    <row r="3265" spans="1:27"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s="3">
        <v>3</v>
      </c>
      <c r="T3265" s="4">
        <v>0</v>
      </c>
      <c r="U3265" s="3">
        <v>72.432000000000002</v>
      </c>
      <c r="V3265" s="2">
        <f>salestable[[#This Row],[Sales]] * (1 - salestable[[#This Row],[Discount]])</f>
        <v>241.44</v>
      </c>
      <c r="W3265" s="2">
        <f>salestable[[#This Row],[Sales]] * salestable[[#This Row],[Discount]]</f>
        <v>0</v>
      </c>
      <c r="X3265">
        <f>YEAR(salestable[[#This Row],[Order Date]])</f>
        <v>2014</v>
      </c>
      <c r="Y3265" t="str">
        <f>TEXT(salestable[[#This Row],[Order Date]],"MMMM")</f>
        <v>November</v>
      </c>
      <c r="Z3265" t="str">
        <f>"Q"&amp;ROUNDUP(MONTH(salestable[[#This Row],[Order Date]])/3,0)</f>
        <v>Q4</v>
      </c>
      <c r="AA3265" t="str">
        <f>TEXT(salestable[[#This Row],[Order Date]], "ddd")</f>
        <v>Mon</v>
      </c>
    </row>
    <row r="3266" spans="1:27"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s="3">
        <v>4</v>
      </c>
      <c r="T3266" s="4">
        <v>0.2</v>
      </c>
      <c r="U3266" s="3">
        <v>3.528</v>
      </c>
      <c r="V3266" s="2">
        <f>salestable[[#This Row],[Sales]] * (1 - salestable[[#This Row],[Discount]])</f>
        <v>8.0640000000000001</v>
      </c>
      <c r="W3266" s="2">
        <f>salestable[[#This Row],[Sales]] * salestable[[#This Row],[Discount]]</f>
        <v>2.016</v>
      </c>
      <c r="X3266">
        <f>YEAR(salestable[[#This Row],[Order Date]])</f>
        <v>2016</v>
      </c>
      <c r="Y3266" t="str">
        <f>TEXT(salestable[[#This Row],[Order Date]],"MMMM")</f>
        <v>March</v>
      </c>
      <c r="Z3266" t="str">
        <f>"Q"&amp;ROUNDUP(MONTH(salestable[[#This Row],[Order Date]])/3,0)</f>
        <v>Q1</v>
      </c>
      <c r="AA3266" t="str">
        <f>TEXT(salestable[[#This Row],[Order Date]], "ddd")</f>
        <v>Fri</v>
      </c>
    </row>
    <row r="3267" spans="1:27"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s="3">
        <v>2</v>
      </c>
      <c r="T3267" s="4">
        <v>0.2</v>
      </c>
      <c r="U3267" s="3">
        <v>10.571400000000001</v>
      </c>
      <c r="V3267" s="2">
        <f>salestable[[#This Row],[Sales]] * (1 - salestable[[#This Row],[Discount]])</f>
        <v>225.5232</v>
      </c>
      <c r="W3267" s="2">
        <f>salestable[[#This Row],[Sales]] * salestable[[#This Row],[Discount]]</f>
        <v>56.380800000000001</v>
      </c>
      <c r="X3267">
        <f>YEAR(salestable[[#This Row],[Order Date]])</f>
        <v>2014</v>
      </c>
      <c r="Y3267" t="str">
        <f>TEXT(salestable[[#This Row],[Order Date]],"MMMM")</f>
        <v>October</v>
      </c>
      <c r="Z3267" t="str">
        <f>"Q"&amp;ROUNDUP(MONTH(salestable[[#This Row],[Order Date]])/3,0)</f>
        <v>Q4</v>
      </c>
      <c r="AA3267" t="str">
        <f>TEXT(salestable[[#This Row],[Order Date]], "ddd")</f>
        <v>Sat</v>
      </c>
    </row>
    <row r="3268" spans="1:27"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s="3">
        <v>3</v>
      </c>
      <c r="T3268" s="4">
        <v>0.2</v>
      </c>
      <c r="U3268" s="3">
        <v>67.9833</v>
      </c>
      <c r="V3268" s="2">
        <f>salestable[[#This Row],[Sales]] * (1 - salestable[[#This Row],[Discount]])</f>
        <v>161.1456</v>
      </c>
      <c r="W3268" s="2">
        <f>salestable[[#This Row],[Sales]] * salestable[[#This Row],[Discount]]</f>
        <v>40.2864</v>
      </c>
      <c r="X3268">
        <f>YEAR(salestable[[#This Row],[Order Date]])</f>
        <v>2014</v>
      </c>
      <c r="Y3268" t="str">
        <f>TEXT(salestable[[#This Row],[Order Date]],"MMMM")</f>
        <v>October</v>
      </c>
      <c r="Z3268" t="str">
        <f>"Q"&amp;ROUNDUP(MONTH(salestable[[#This Row],[Order Date]])/3,0)</f>
        <v>Q4</v>
      </c>
      <c r="AA3268" t="str">
        <f>TEXT(salestable[[#This Row],[Order Date]], "ddd")</f>
        <v>Sat</v>
      </c>
    </row>
    <row r="3269" spans="1:27"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s="3">
        <v>2</v>
      </c>
      <c r="T3269" s="4">
        <v>0</v>
      </c>
      <c r="U3269" s="3">
        <v>33.994999999999997</v>
      </c>
      <c r="V3269" s="2">
        <f>salestable[[#This Row],[Sales]] * (1 - salestable[[#This Row],[Discount]])</f>
        <v>135.97999999999999</v>
      </c>
      <c r="W3269" s="2">
        <f>salestable[[#This Row],[Sales]] * salestable[[#This Row],[Discount]]</f>
        <v>0</v>
      </c>
      <c r="X3269">
        <f>YEAR(salestable[[#This Row],[Order Date]])</f>
        <v>2014</v>
      </c>
      <c r="Y3269" t="str">
        <f>TEXT(salestable[[#This Row],[Order Date]],"MMMM")</f>
        <v>May</v>
      </c>
      <c r="Z3269" t="str">
        <f>"Q"&amp;ROUNDUP(MONTH(salestable[[#This Row],[Order Date]])/3,0)</f>
        <v>Q2</v>
      </c>
      <c r="AA3269" t="str">
        <f>TEXT(salestable[[#This Row],[Order Date]], "ddd")</f>
        <v>Thu</v>
      </c>
    </row>
    <row r="3270" spans="1:27"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s="3">
        <v>1</v>
      </c>
      <c r="T3270" s="4">
        <v>0</v>
      </c>
      <c r="U3270" s="3">
        <v>12.586</v>
      </c>
      <c r="V3270" s="2">
        <f>salestable[[#This Row],[Sales]] * (1 - salestable[[#This Row],[Discount]])</f>
        <v>44.95</v>
      </c>
      <c r="W3270" s="2">
        <f>salestable[[#This Row],[Sales]] * salestable[[#This Row],[Discount]]</f>
        <v>0</v>
      </c>
      <c r="X3270">
        <f>YEAR(salestable[[#This Row],[Order Date]])</f>
        <v>2014</v>
      </c>
      <c r="Y3270" t="str">
        <f>TEXT(salestable[[#This Row],[Order Date]],"MMMM")</f>
        <v>May</v>
      </c>
      <c r="Z3270" t="str">
        <f>"Q"&amp;ROUNDUP(MONTH(salestable[[#This Row],[Order Date]])/3,0)</f>
        <v>Q2</v>
      </c>
      <c r="AA3270" t="str">
        <f>TEXT(salestable[[#This Row],[Order Date]], "ddd")</f>
        <v>Thu</v>
      </c>
    </row>
    <row r="3271" spans="1:27"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s="3">
        <v>3</v>
      </c>
      <c r="T3271" s="4">
        <v>0</v>
      </c>
      <c r="U3271" s="3">
        <v>1.3068</v>
      </c>
      <c r="V3271" s="2">
        <f>salestable[[#This Row],[Sales]] * (1 - salestable[[#This Row],[Discount]])</f>
        <v>2.97</v>
      </c>
      <c r="W3271" s="2">
        <f>salestable[[#This Row],[Sales]] * salestable[[#This Row],[Discount]]</f>
        <v>0</v>
      </c>
      <c r="X3271">
        <f>YEAR(salestable[[#This Row],[Order Date]])</f>
        <v>2014</v>
      </c>
      <c r="Y3271" t="str">
        <f>TEXT(salestable[[#This Row],[Order Date]],"MMMM")</f>
        <v>July</v>
      </c>
      <c r="Z3271" t="str">
        <f>"Q"&amp;ROUNDUP(MONTH(salestable[[#This Row],[Order Date]])/3,0)</f>
        <v>Q3</v>
      </c>
      <c r="AA3271" t="str">
        <f>TEXT(salestable[[#This Row],[Order Date]], "ddd")</f>
        <v>Tue</v>
      </c>
    </row>
    <row r="3272" spans="1:27"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s="3">
        <v>3</v>
      </c>
      <c r="T3272" s="4">
        <v>0</v>
      </c>
      <c r="U3272" s="3">
        <v>2.6814</v>
      </c>
      <c r="V3272" s="2">
        <f>salestable[[#This Row],[Sales]] * (1 - salestable[[#This Row],[Discount]])</f>
        <v>6.54</v>
      </c>
      <c r="W3272" s="2">
        <f>salestable[[#This Row],[Sales]] * salestable[[#This Row],[Discount]]</f>
        <v>0</v>
      </c>
      <c r="X3272">
        <f>YEAR(salestable[[#This Row],[Order Date]])</f>
        <v>2014</v>
      </c>
      <c r="Y3272" t="str">
        <f>TEXT(salestable[[#This Row],[Order Date]],"MMMM")</f>
        <v>July</v>
      </c>
      <c r="Z3272" t="str">
        <f>"Q"&amp;ROUNDUP(MONTH(salestable[[#This Row],[Order Date]])/3,0)</f>
        <v>Q3</v>
      </c>
      <c r="AA3272" t="str">
        <f>TEXT(salestable[[#This Row],[Order Date]], "ddd")</f>
        <v>Tue</v>
      </c>
    </row>
    <row r="3273" spans="1:27"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s="3">
        <v>8</v>
      </c>
      <c r="T3273" s="4">
        <v>0</v>
      </c>
      <c r="U3273" s="3">
        <v>3.4847999999999999</v>
      </c>
      <c r="V3273" s="2">
        <f>salestable[[#This Row],[Sales]] * (1 - salestable[[#This Row],[Discount]])</f>
        <v>7.92</v>
      </c>
      <c r="W3273" s="2">
        <f>salestable[[#This Row],[Sales]] * salestable[[#This Row],[Discount]]</f>
        <v>0</v>
      </c>
      <c r="X3273">
        <f>YEAR(salestable[[#This Row],[Order Date]])</f>
        <v>2015</v>
      </c>
      <c r="Y3273" t="str">
        <f>TEXT(salestable[[#This Row],[Order Date]],"MMMM")</f>
        <v>December</v>
      </c>
      <c r="Z3273" t="str">
        <f>"Q"&amp;ROUNDUP(MONTH(salestable[[#This Row],[Order Date]])/3,0)</f>
        <v>Q4</v>
      </c>
      <c r="AA3273" t="str">
        <f>TEXT(salestable[[#This Row],[Order Date]], "ddd")</f>
        <v>Sun</v>
      </c>
    </row>
    <row r="3274" spans="1:27"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s="3">
        <v>5</v>
      </c>
      <c r="T3274" s="4">
        <v>0.2</v>
      </c>
      <c r="U3274" s="3">
        <v>22.940999999999999</v>
      </c>
      <c r="V3274" s="2">
        <f>salestable[[#This Row],[Sales]] * (1 - salestable[[#This Row],[Discount]])</f>
        <v>163.136</v>
      </c>
      <c r="W3274" s="2">
        <f>salestable[[#This Row],[Sales]] * salestable[[#This Row],[Discount]]</f>
        <v>40.783999999999999</v>
      </c>
      <c r="X3274">
        <f>YEAR(salestable[[#This Row],[Order Date]])</f>
        <v>2015</v>
      </c>
      <c r="Y3274" t="str">
        <f>TEXT(salestable[[#This Row],[Order Date]],"MMMM")</f>
        <v>February</v>
      </c>
      <c r="Z3274" t="str">
        <f>"Q"&amp;ROUNDUP(MONTH(salestable[[#This Row],[Order Date]])/3,0)</f>
        <v>Q1</v>
      </c>
      <c r="AA3274" t="str">
        <f>TEXT(salestable[[#This Row],[Order Date]], "ddd")</f>
        <v>Mon</v>
      </c>
    </row>
    <row r="3275" spans="1:27"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s="3">
        <v>6</v>
      </c>
      <c r="T3275" s="4">
        <v>0.2</v>
      </c>
      <c r="U3275" s="3">
        <v>1049.9849999999999</v>
      </c>
      <c r="V3275" s="2">
        <f>salestable[[#This Row],[Sales]] * (1 - salestable[[#This Row],[Discount]])</f>
        <v>2687.9616000000005</v>
      </c>
      <c r="W3275" s="2">
        <f>salestable[[#This Row],[Sales]] * salestable[[#This Row],[Discount]]</f>
        <v>671.99040000000014</v>
      </c>
      <c r="X3275">
        <f>YEAR(salestable[[#This Row],[Order Date]])</f>
        <v>2017</v>
      </c>
      <c r="Y3275" t="str">
        <f>TEXT(salestable[[#This Row],[Order Date]],"MMMM")</f>
        <v>May</v>
      </c>
      <c r="Z3275" t="str">
        <f>"Q"&amp;ROUNDUP(MONTH(salestable[[#This Row],[Order Date]])/3,0)</f>
        <v>Q2</v>
      </c>
      <c r="AA3275" t="str">
        <f>TEXT(salestable[[#This Row],[Order Date]], "ddd")</f>
        <v>Mon</v>
      </c>
    </row>
    <row r="3276" spans="1:27"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s="3">
        <v>3</v>
      </c>
      <c r="T3276" s="4">
        <v>0</v>
      </c>
      <c r="U3276" s="3">
        <v>9.1199999999999992</v>
      </c>
      <c r="V3276" s="2">
        <f>salestable[[#This Row],[Sales]] * (1 - salestable[[#This Row],[Discount]])</f>
        <v>18.239999999999998</v>
      </c>
      <c r="W3276" s="2">
        <f>salestable[[#This Row],[Sales]] * salestable[[#This Row],[Discount]]</f>
        <v>0</v>
      </c>
      <c r="X3276">
        <f>YEAR(salestable[[#This Row],[Order Date]])</f>
        <v>2017</v>
      </c>
      <c r="Y3276" t="str">
        <f>TEXT(salestable[[#This Row],[Order Date]],"MMMM")</f>
        <v>November</v>
      </c>
      <c r="Z3276" t="str">
        <f>"Q"&amp;ROUNDUP(MONTH(salestable[[#This Row],[Order Date]])/3,0)</f>
        <v>Q4</v>
      </c>
      <c r="AA3276" t="str">
        <f>TEXT(salestable[[#This Row],[Order Date]], "ddd")</f>
        <v>Thu</v>
      </c>
    </row>
    <row r="3277" spans="1:27"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s="3">
        <v>6</v>
      </c>
      <c r="T3277" s="4">
        <v>0</v>
      </c>
      <c r="U3277" s="3">
        <v>9.1674000000000007</v>
      </c>
      <c r="V3277" s="2">
        <f>salestable[[#This Row],[Sales]] * (1 - salestable[[#This Row],[Discount]])</f>
        <v>27.78</v>
      </c>
      <c r="W3277" s="2">
        <f>salestable[[#This Row],[Sales]] * salestable[[#This Row],[Discount]]</f>
        <v>0</v>
      </c>
      <c r="X3277">
        <f>YEAR(salestable[[#This Row],[Order Date]])</f>
        <v>2017</v>
      </c>
      <c r="Y3277" t="str">
        <f>TEXT(salestable[[#This Row],[Order Date]],"MMMM")</f>
        <v>November</v>
      </c>
      <c r="Z3277" t="str">
        <f>"Q"&amp;ROUNDUP(MONTH(salestable[[#This Row],[Order Date]])/3,0)</f>
        <v>Q4</v>
      </c>
      <c r="AA3277" t="str">
        <f>TEXT(salestable[[#This Row],[Order Date]], "ddd")</f>
        <v>Thu</v>
      </c>
    </row>
    <row r="3278" spans="1:27"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s="3">
        <v>7</v>
      </c>
      <c r="T3278" s="4">
        <v>0</v>
      </c>
      <c r="U3278" s="3">
        <v>7.5768000000000004</v>
      </c>
      <c r="V3278" s="2">
        <f>salestable[[#This Row],[Sales]] * (1 - salestable[[#This Row],[Discount]])</f>
        <v>22.96</v>
      </c>
      <c r="W3278" s="2">
        <f>salestable[[#This Row],[Sales]] * salestable[[#This Row],[Discount]]</f>
        <v>0</v>
      </c>
      <c r="X3278">
        <f>YEAR(salestable[[#This Row],[Order Date]])</f>
        <v>2014</v>
      </c>
      <c r="Y3278" t="str">
        <f>TEXT(salestable[[#This Row],[Order Date]],"MMMM")</f>
        <v>April</v>
      </c>
      <c r="Z3278" t="str">
        <f>"Q"&amp;ROUNDUP(MONTH(salestable[[#This Row],[Order Date]])/3,0)</f>
        <v>Q2</v>
      </c>
      <c r="AA3278" t="str">
        <f>TEXT(salestable[[#This Row],[Order Date]], "ddd")</f>
        <v>Sat</v>
      </c>
    </row>
    <row r="3279" spans="1:27"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s="3">
        <v>1</v>
      </c>
      <c r="T3279" s="4">
        <v>0</v>
      </c>
      <c r="U3279" s="3">
        <v>8.4070999999999998</v>
      </c>
      <c r="V3279" s="2">
        <f>salestable[[#This Row],[Sales]] * (1 - salestable[[#This Row],[Discount]])</f>
        <v>28.99</v>
      </c>
      <c r="W3279" s="2">
        <f>salestable[[#This Row],[Sales]] * salestable[[#This Row],[Discount]]</f>
        <v>0</v>
      </c>
      <c r="X3279">
        <f>YEAR(salestable[[#This Row],[Order Date]])</f>
        <v>2014</v>
      </c>
      <c r="Y3279" t="str">
        <f>TEXT(salestable[[#This Row],[Order Date]],"MMMM")</f>
        <v>April</v>
      </c>
      <c r="Z3279" t="str">
        <f>"Q"&amp;ROUNDUP(MONTH(salestable[[#This Row],[Order Date]])/3,0)</f>
        <v>Q2</v>
      </c>
      <c r="AA3279" t="str">
        <f>TEXT(salestable[[#This Row],[Order Date]], "ddd")</f>
        <v>Sat</v>
      </c>
    </row>
    <row r="3280" spans="1:27"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s="3">
        <v>2</v>
      </c>
      <c r="T3280" s="4">
        <v>0</v>
      </c>
      <c r="U3280" s="3">
        <v>6.3503999999999996</v>
      </c>
      <c r="V3280" s="2">
        <f>salestable[[#This Row],[Sales]] * (1 - salestable[[#This Row],[Discount]])</f>
        <v>12.96</v>
      </c>
      <c r="W3280" s="2">
        <f>salestable[[#This Row],[Sales]] * salestable[[#This Row],[Discount]]</f>
        <v>0</v>
      </c>
      <c r="X3280">
        <f>YEAR(salestable[[#This Row],[Order Date]])</f>
        <v>2014</v>
      </c>
      <c r="Y3280" t="str">
        <f>TEXT(salestable[[#This Row],[Order Date]],"MMMM")</f>
        <v>April</v>
      </c>
      <c r="Z3280" t="str">
        <f>"Q"&amp;ROUNDUP(MONTH(salestable[[#This Row],[Order Date]])/3,0)</f>
        <v>Q2</v>
      </c>
      <c r="AA3280" t="str">
        <f>TEXT(salestable[[#This Row],[Order Date]], "ddd")</f>
        <v>Sat</v>
      </c>
    </row>
    <row r="3281" spans="1:27"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s="3">
        <v>7</v>
      </c>
      <c r="T3281" s="4">
        <v>0</v>
      </c>
      <c r="U3281" s="3">
        <v>6.6584000000000003</v>
      </c>
      <c r="V3281" s="2">
        <f>salestable[[#This Row],[Sales]] * (1 - salestable[[#This Row],[Discount]])</f>
        <v>22.96</v>
      </c>
      <c r="W3281" s="2">
        <f>salestable[[#This Row],[Sales]] * salestable[[#This Row],[Discount]]</f>
        <v>0</v>
      </c>
      <c r="X3281">
        <f>YEAR(salestable[[#This Row],[Order Date]])</f>
        <v>2014</v>
      </c>
      <c r="Y3281" t="str">
        <f>TEXT(salestable[[#This Row],[Order Date]],"MMMM")</f>
        <v>April</v>
      </c>
      <c r="Z3281" t="str">
        <f>"Q"&amp;ROUNDUP(MONTH(salestable[[#This Row],[Order Date]])/3,0)</f>
        <v>Q2</v>
      </c>
      <c r="AA3281" t="str">
        <f>TEXT(salestable[[#This Row],[Order Date]], "ddd")</f>
        <v>Sat</v>
      </c>
    </row>
    <row r="3282" spans="1:27"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s="3">
        <v>5</v>
      </c>
      <c r="T3282" s="4">
        <v>0</v>
      </c>
      <c r="U3282" s="3">
        <v>83.281000000000006</v>
      </c>
      <c r="V3282" s="2">
        <f>salestable[[#This Row],[Sales]] * (1 - salestable[[#This Row],[Discount]])</f>
        <v>4164.05</v>
      </c>
      <c r="W3282" s="2">
        <f>salestable[[#This Row],[Sales]] * salestable[[#This Row],[Discount]]</f>
        <v>0</v>
      </c>
      <c r="X3282">
        <f>YEAR(salestable[[#This Row],[Order Date]])</f>
        <v>2014</v>
      </c>
      <c r="Y3282" t="str">
        <f>TEXT(salestable[[#This Row],[Order Date]],"MMMM")</f>
        <v>April</v>
      </c>
      <c r="Z3282" t="str">
        <f>"Q"&amp;ROUNDUP(MONTH(salestable[[#This Row],[Order Date]])/3,0)</f>
        <v>Q2</v>
      </c>
      <c r="AA3282" t="str">
        <f>TEXT(salestable[[#This Row],[Order Date]], "ddd")</f>
        <v>Sat</v>
      </c>
    </row>
    <row r="3283" spans="1:27"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s="3">
        <v>2</v>
      </c>
      <c r="T3283" s="4">
        <v>0.2</v>
      </c>
      <c r="U3283" s="3">
        <v>13.195600000000001</v>
      </c>
      <c r="V3283" s="2">
        <f>salestable[[#This Row],[Sales]] * (1 - salestable[[#This Row],[Discount]])</f>
        <v>38.387200000000007</v>
      </c>
      <c r="W3283" s="2">
        <f>salestable[[#This Row],[Sales]] * salestable[[#This Row],[Discount]]</f>
        <v>9.5968000000000018</v>
      </c>
      <c r="X3283">
        <f>YEAR(salestable[[#This Row],[Order Date]])</f>
        <v>2014</v>
      </c>
      <c r="Y3283" t="str">
        <f>TEXT(salestable[[#This Row],[Order Date]],"MMMM")</f>
        <v>September</v>
      </c>
      <c r="Z3283" t="str">
        <f>"Q"&amp;ROUNDUP(MONTH(salestable[[#This Row],[Order Date]])/3,0)</f>
        <v>Q3</v>
      </c>
      <c r="AA3283" t="str">
        <f>TEXT(salestable[[#This Row],[Order Date]], "ddd")</f>
        <v>Wed</v>
      </c>
    </row>
    <row r="3284" spans="1:27"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s="3">
        <v>1</v>
      </c>
      <c r="T3284" s="4">
        <v>0.2</v>
      </c>
      <c r="U3284" s="3">
        <v>1.6761999999999999</v>
      </c>
      <c r="V3284" s="2">
        <f>salestable[[#This Row],[Sales]] * (1 - salestable[[#This Row],[Discount]])</f>
        <v>3.6991999999999998</v>
      </c>
      <c r="W3284" s="2">
        <f>salestable[[#This Row],[Sales]] * salestable[[#This Row],[Discount]]</f>
        <v>0.92479999999999996</v>
      </c>
      <c r="X3284">
        <f>YEAR(salestable[[#This Row],[Order Date]])</f>
        <v>2014</v>
      </c>
      <c r="Y3284" t="str">
        <f>TEXT(salestable[[#This Row],[Order Date]],"MMMM")</f>
        <v>September</v>
      </c>
      <c r="Z3284" t="str">
        <f>"Q"&amp;ROUNDUP(MONTH(salestable[[#This Row],[Order Date]])/3,0)</f>
        <v>Q3</v>
      </c>
      <c r="AA3284" t="str">
        <f>TEXT(salestable[[#This Row],[Order Date]], "ddd")</f>
        <v>Wed</v>
      </c>
    </row>
    <row r="3285" spans="1:27"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s="3">
        <v>3</v>
      </c>
      <c r="T3285" s="4">
        <v>0</v>
      </c>
      <c r="U3285" s="3">
        <v>5.1816000000000004</v>
      </c>
      <c r="V3285" s="2">
        <f>salestable[[#This Row],[Sales]] * (1 - salestable[[#This Row],[Discount]])</f>
        <v>15.24</v>
      </c>
      <c r="W3285" s="2">
        <f>salestable[[#This Row],[Sales]] * salestable[[#This Row],[Discount]]</f>
        <v>0</v>
      </c>
      <c r="X3285">
        <f>YEAR(salestable[[#This Row],[Order Date]])</f>
        <v>2014</v>
      </c>
      <c r="Y3285" t="str">
        <f>TEXT(salestable[[#This Row],[Order Date]],"MMMM")</f>
        <v>September</v>
      </c>
      <c r="Z3285" t="str">
        <f>"Q"&amp;ROUNDUP(MONTH(salestable[[#This Row],[Order Date]])/3,0)</f>
        <v>Q3</v>
      </c>
      <c r="AA3285" t="str">
        <f>TEXT(salestable[[#This Row],[Order Date]], "ddd")</f>
        <v>Tue</v>
      </c>
    </row>
    <row r="3286" spans="1:27"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s="3">
        <v>7</v>
      </c>
      <c r="T3286" s="4">
        <v>0.7</v>
      </c>
      <c r="U3286" s="3">
        <v>-46.877600000000001</v>
      </c>
      <c r="V3286" s="2">
        <f>salestable[[#This Row],[Sales]] * (1 - salestable[[#This Row],[Discount]])</f>
        <v>19.177200000000003</v>
      </c>
      <c r="W3286" s="2">
        <f>salestable[[#This Row],[Sales]] * salestable[[#This Row],[Discount]]</f>
        <v>44.7468</v>
      </c>
      <c r="X3286">
        <f>YEAR(salestable[[#This Row],[Order Date]])</f>
        <v>2014</v>
      </c>
      <c r="Y3286" t="str">
        <f>TEXT(salestable[[#This Row],[Order Date]],"MMMM")</f>
        <v>September</v>
      </c>
      <c r="Z3286" t="str">
        <f>"Q"&amp;ROUNDUP(MONTH(salestable[[#This Row],[Order Date]])/3,0)</f>
        <v>Q3</v>
      </c>
      <c r="AA3286" t="str">
        <f>TEXT(salestable[[#This Row],[Order Date]], "ddd")</f>
        <v>Fri</v>
      </c>
    </row>
    <row r="3287" spans="1:27"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s="3">
        <v>2</v>
      </c>
      <c r="T3287" s="4">
        <v>0</v>
      </c>
      <c r="U3287" s="3">
        <v>1.9024000000000001</v>
      </c>
      <c r="V3287" s="2">
        <f>salestable[[#This Row],[Sales]] * (1 - salestable[[#This Row],[Discount]])</f>
        <v>6.56</v>
      </c>
      <c r="W3287" s="2">
        <f>salestable[[#This Row],[Sales]] * salestable[[#This Row],[Discount]]</f>
        <v>0</v>
      </c>
      <c r="X3287">
        <f>YEAR(salestable[[#This Row],[Order Date]])</f>
        <v>2017</v>
      </c>
      <c r="Y3287" t="str">
        <f>TEXT(salestable[[#This Row],[Order Date]],"MMMM")</f>
        <v>February</v>
      </c>
      <c r="Z3287" t="str">
        <f>"Q"&amp;ROUNDUP(MONTH(salestable[[#This Row],[Order Date]])/3,0)</f>
        <v>Q1</v>
      </c>
      <c r="AA3287" t="str">
        <f>TEXT(salestable[[#This Row],[Order Date]], "ddd")</f>
        <v>Mon</v>
      </c>
    </row>
    <row r="3288" spans="1:27"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s="3">
        <v>3</v>
      </c>
      <c r="T3288" s="4">
        <v>0</v>
      </c>
      <c r="U3288" s="3">
        <v>3.4085999999999999</v>
      </c>
      <c r="V3288" s="2">
        <f>salestable[[#This Row],[Sales]] * (1 - salestable[[#This Row],[Discount]])</f>
        <v>13.11</v>
      </c>
      <c r="W3288" s="2">
        <f>salestable[[#This Row],[Sales]] * salestable[[#This Row],[Discount]]</f>
        <v>0</v>
      </c>
      <c r="X3288">
        <f>YEAR(salestable[[#This Row],[Order Date]])</f>
        <v>2017</v>
      </c>
      <c r="Y3288" t="str">
        <f>TEXT(salestable[[#This Row],[Order Date]],"MMMM")</f>
        <v>February</v>
      </c>
      <c r="Z3288" t="str">
        <f>"Q"&amp;ROUNDUP(MONTH(salestable[[#This Row],[Order Date]])/3,0)</f>
        <v>Q1</v>
      </c>
      <c r="AA3288" t="str">
        <f>TEXT(salestable[[#This Row],[Order Date]], "ddd")</f>
        <v>Mon</v>
      </c>
    </row>
    <row r="3289" spans="1:27"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s="3">
        <v>3</v>
      </c>
      <c r="T3289" s="4">
        <v>0.2</v>
      </c>
      <c r="U3289" s="3">
        <v>49.437600000000003</v>
      </c>
      <c r="V3289" s="2">
        <f>salestable[[#This Row],[Sales]] * (1 - salestable[[#This Row],[Discount]])</f>
        <v>395.50080000000003</v>
      </c>
      <c r="W3289" s="2">
        <f>salestable[[#This Row],[Sales]] * salestable[[#This Row],[Discount]]</f>
        <v>98.875200000000007</v>
      </c>
      <c r="X3289">
        <f>YEAR(salestable[[#This Row],[Order Date]])</f>
        <v>2015</v>
      </c>
      <c r="Y3289" t="str">
        <f>TEXT(salestable[[#This Row],[Order Date]],"MMMM")</f>
        <v>December</v>
      </c>
      <c r="Z3289" t="str">
        <f>"Q"&amp;ROUNDUP(MONTH(salestable[[#This Row],[Order Date]])/3,0)</f>
        <v>Q4</v>
      </c>
      <c r="AA3289" t="str">
        <f>TEXT(salestable[[#This Row],[Order Date]], "ddd")</f>
        <v>Sun</v>
      </c>
    </row>
    <row r="3290" spans="1:27"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s="3">
        <v>5</v>
      </c>
      <c r="T3290" s="4">
        <v>0.2</v>
      </c>
      <c r="U3290" s="3">
        <v>9.8550000000000004</v>
      </c>
      <c r="V3290" s="2">
        <f>salestable[[#This Row],[Sales]] * (1 - salestable[[#This Row],[Discount]])</f>
        <v>23.36</v>
      </c>
      <c r="W3290" s="2">
        <f>salestable[[#This Row],[Sales]] * salestable[[#This Row],[Discount]]</f>
        <v>5.84</v>
      </c>
      <c r="X3290">
        <f>YEAR(salestable[[#This Row],[Order Date]])</f>
        <v>2015</v>
      </c>
      <c r="Y3290" t="str">
        <f>TEXT(salestable[[#This Row],[Order Date]],"MMMM")</f>
        <v>December</v>
      </c>
      <c r="Z3290" t="str">
        <f>"Q"&amp;ROUNDUP(MONTH(salestable[[#This Row],[Order Date]])/3,0)</f>
        <v>Q4</v>
      </c>
      <c r="AA3290" t="str">
        <f>TEXT(salestable[[#This Row],[Order Date]], "ddd")</f>
        <v>Sun</v>
      </c>
    </row>
    <row r="3291" spans="1:27"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s="3">
        <v>5</v>
      </c>
      <c r="T3291" s="4">
        <v>0</v>
      </c>
      <c r="U3291" s="3">
        <v>27.3735</v>
      </c>
      <c r="V3291" s="2">
        <f>salestable[[#This Row],[Sales]] * (1 - salestable[[#This Row],[Discount]])</f>
        <v>248.85</v>
      </c>
      <c r="W3291" s="2">
        <f>salestable[[#This Row],[Sales]] * salestable[[#This Row],[Discount]]</f>
        <v>0</v>
      </c>
      <c r="X3291">
        <f>YEAR(salestable[[#This Row],[Order Date]])</f>
        <v>2015</v>
      </c>
      <c r="Y3291" t="str">
        <f>TEXT(salestable[[#This Row],[Order Date]],"MMMM")</f>
        <v>December</v>
      </c>
      <c r="Z3291" t="str">
        <f>"Q"&amp;ROUNDUP(MONTH(salestable[[#This Row],[Order Date]])/3,0)</f>
        <v>Q4</v>
      </c>
      <c r="AA3291" t="str">
        <f>TEXT(salestable[[#This Row],[Order Date]], "ddd")</f>
        <v>Sun</v>
      </c>
    </row>
    <row r="3292" spans="1:27"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s="3">
        <v>1</v>
      </c>
      <c r="T3292" s="4">
        <v>0</v>
      </c>
      <c r="U3292" s="3">
        <v>15.220800000000001</v>
      </c>
      <c r="V3292" s="2">
        <f>salestable[[#This Row],[Sales]] * (1 - salestable[[#This Row],[Discount]])</f>
        <v>36.24</v>
      </c>
      <c r="W3292" s="2">
        <f>salestable[[#This Row],[Sales]] * salestable[[#This Row],[Discount]]</f>
        <v>0</v>
      </c>
      <c r="X3292">
        <f>YEAR(salestable[[#This Row],[Order Date]])</f>
        <v>2015</v>
      </c>
      <c r="Y3292" t="str">
        <f>TEXT(salestable[[#This Row],[Order Date]],"MMMM")</f>
        <v>December</v>
      </c>
      <c r="Z3292" t="str">
        <f>"Q"&amp;ROUNDUP(MONTH(salestable[[#This Row],[Order Date]])/3,0)</f>
        <v>Q4</v>
      </c>
      <c r="AA3292" t="str">
        <f>TEXT(salestable[[#This Row],[Order Date]], "ddd")</f>
        <v>Sun</v>
      </c>
    </row>
    <row r="3293" spans="1:27"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s="3">
        <v>2</v>
      </c>
      <c r="T3293" s="4">
        <v>0</v>
      </c>
      <c r="U3293" s="3">
        <v>3.504</v>
      </c>
      <c r="V3293" s="2">
        <f>salestable[[#This Row],[Sales]] * (1 - salestable[[#This Row],[Discount]])</f>
        <v>11.68</v>
      </c>
      <c r="W3293" s="2">
        <f>salestable[[#This Row],[Sales]] * salestable[[#This Row],[Discount]]</f>
        <v>0</v>
      </c>
      <c r="X3293">
        <f>YEAR(salestable[[#This Row],[Order Date]])</f>
        <v>2016</v>
      </c>
      <c r="Y3293" t="str">
        <f>TEXT(salestable[[#This Row],[Order Date]],"MMMM")</f>
        <v>October</v>
      </c>
      <c r="Z3293" t="str">
        <f>"Q"&amp;ROUNDUP(MONTH(salestable[[#This Row],[Order Date]])/3,0)</f>
        <v>Q4</v>
      </c>
      <c r="AA3293" t="str">
        <f>TEXT(salestable[[#This Row],[Order Date]], "ddd")</f>
        <v>Sun</v>
      </c>
    </row>
    <row r="3294" spans="1:27"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s="3">
        <v>3</v>
      </c>
      <c r="T3294" s="4">
        <v>0</v>
      </c>
      <c r="U3294" s="3">
        <v>0.1191</v>
      </c>
      <c r="V3294" s="2">
        <f>salestable[[#This Row],[Sales]] * (1 - salestable[[#This Row],[Discount]])</f>
        <v>11.91</v>
      </c>
      <c r="W3294" s="2">
        <f>salestable[[#This Row],[Sales]] * salestable[[#This Row],[Discount]]</f>
        <v>0</v>
      </c>
      <c r="X3294">
        <f>YEAR(salestable[[#This Row],[Order Date]])</f>
        <v>2014</v>
      </c>
      <c r="Y3294" t="str">
        <f>TEXT(salestable[[#This Row],[Order Date]],"MMMM")</f>
        <v>December</v>
      </c>
      <c r="Z3294" t="str">
        <f>"Q"&amp;ROUNDUP(MONTH(salestable[[#This Row],[Order Date]])/3,0)</f>
        <v>Q4</v>
      </c>
      <c r="AA3294" t="str">
        <f>TEXT(salestable[[#This Row],[Order Date]], "ddd")</f>
        <v>Fri</v>
      </c>
    </row>
    <row r="3295" spans="1:27"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s="3">
        <v>2</v>
      </c>
      <c r="T3295" s="4">
        <v>0</v>
      </c>
      <c r="U3295" s="3">
        <v>1.1135999999999999</v>
      </c>
      <c r="V3295" s="2">
        <f>salestable[[#This Row],[Sales]] * (1 - salestable[[#This Row],[Discount]])</f>
        <v>3.48</v>
      </c>
      <c r="W3295" s="2">
        <f>salestable[[#This Row],[Sales]] * salestable[[#This Row],[Discount]]</f>
        <v>0</v>
      </c>
      <c r="X3295">
        <f>YEAR(salestable[[#This Row],[Order Date]])</f>
        <v>2014</v>
      </c>
      <c r="Y3295" t="str">
        <f>TEXT(salestable[[#This Row],[Order Date]],"MMMM")</f>
        <v>December</v>
      </c>
      <c r="Z3295" t="str">
        <f>"Q"&amp;ROUNDUP(MONTH(salestable[[#This Row],[Order Date]])/3,0)</f>
        <v>Q4</v>
      </c>
      <c r="AA3295" t="str">
        <f>TEXT(salestable[[#This Row],[Order Date]], "ddd")</f>
        <v>Fri</v>
      </c>
    </row>
    <row r="3296" spans="1:27"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s="3">
        <v>8</v>
      </c>
      <c r="T3296" s="4">
        <v>0.8</v>
      </c>
      <c r="U3296" s="3">
        <v>-52.631999999999998</v>
      </c>
      <c r="V3296" s="2">
        <f>salestable[[#This Row],[Sales]] * (1 - salestable[[#This Row],[Discount]])</f>
        <v>6.1919999999999984</v>
      </c>
      <c r="W3296" s="2">
        <f>salestable[[#This Row],[Sales]] * salestable[[#This Row],[Discount]]</f>
        <v>24.768000000000001</v>
      </c>
      <c r="X3296">
        <f>YEAR(salestable[[#This Row],[Order Date]])</f>
        <v>2014</v>
      </c>
      <c r="Y3296" t="str">
        <f>TEXT(salestable[[#This Row],[Order Date]],"MMMM")</f>
        <v>August</v>
      </c>
      <c r="Z3296" t="str">
        <f>"Q"&amp;ROUNDUP(MONTH(salestable[[#This Row],[Order Date]])/3,0)</f>
        <v>Q3</v>
      </c>
      <c r="AA3296" t="str">
        <f>TEXT(salestable[[#This Row],[Order Date]], "ddd")</f>
        <v>Fri</v>
      </c>
    </row>
    <row r="3297" spans="1:27"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s="3">
        <v>11</v>
      </c>
      <c r="T3297" s="4">
        <v>0</v>
      </c>
      <c r="U3297" s="3">
        <v>767.20050000000003</v>
      </c>
      <c r="V3297" s="2">
        <f>salestable[[#This Row],[Sales]] * (1 - salestable[[#This Row],[Discount]])</f>
        <v>1704.89</v>
      </c>
      <c r="W3297" s="2">
        <f>salestable[[#This Row],[Sales]] * salestable[[#This Row],[Discount]]</f>
        <v>0</v>
      </c>
      <c r="X3297">
        <f>YEAR(salestable[[#This Row],[Order Date]])</f>
        <v>2017</v>
      </c>
      <c r="Y3297" t="str">
        <f>TEXT(salestable[[#This Row],[Order Date]],"MMMM")</f>
        <v>October</v>
      </c>
      <c r="Z3297" t="str">
        <f>"Q"&amp;ROUNDUP(MONTH(salestable[[#This Row],[Order Date]])/3,0)</f>
        <v>Q4</v>
      </c>
      <c r="AA3297" t="str">
        <f>TEXT(salestable[[#This Row],[Order Date]], "ddd")</f>
        <v>Sun</v>
      </c>
    </row>
    <row r="3298" spans="1:27"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s="3">
        <v>7</v>
      </c>
      <c r="T3298" s="4">
        <v>0.7</v>
      </c>
      <c r="U3298" s="3">
        <v>-12.795999999999999</v>
      </c>
      <c r="V3298" s="2">
        <f>salestable[[#This Row],[Sales]] * (1 - salestable[[#This Row],[Discount]])</f>
        <v>5.7582000000000004</v>
      </c>
      <c r="W3298" s="2">
        <f>salestable[[#This Row],[Sales]] * salestable[[#This Row],[Discount]]</f>
        <v>13.435799999999999</v>
      </c>
      <c r="X3298">
        <f>YEAR(salestable[[#This Row],[Order Date]])</f>
        <v>2015</v>
      </c>
      <c r="Y3298" t="str">
        <f>TEXT(salestable[[#This Row],[Order Date]],"MMMM")</f>
        <v>May</v>
      </c>
      <c r="Z3298" t="str">
        <f>"Q"&amp;ROUNDUP(MONTH(salestable[[#This Row],[Order Date]])/3,0)</f>
        <v>Q2</v>
      </c>
      <c r="AA3298" t="str">
        <f>TEXT(salestable[[#This Row],[Order Date]], "ddd")</f>
        <v>Sat</v>
      </c>
    </row>
    <row r="3299" spans="1:27"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s="3">
        <v>4</v>
      </c>
      <c r="T3299" s="4">
        <v>0.2</v>
      </c>
      <c r="U3299" s="3">
        <v>13.701599999999999</v>
      </c>
      <c r="V3299" s="2">
        <f>salestable[[#This Row],[Sales]] * (1 - salestable[[#This Row],[Discount]])</f>
        <v>97.433600000000013</v>
      </c>
      <c r="W3299" s="2">
        <f>salestable[[#This Row],[Sales]] * salestable[[#This Row],[Discount]]</f>
        <v>24.358400000000003</v>
      </c>
      <c r="X3299">
        <f>YEAR(salestable[[#This Row],[Order Date]])</f>
        <v>2015</v>
      </c>
      <c r="Y3299" t="str">
        <f>TEXT(salestable[[#This Row],[Order Date]],"MMMM")</f>
        <v>May</v>
      </c>
      <c r="Z3299" t="str">
        <f>"Q"&amp;ROUNDUP(MONTH(salestable[[#This Row],[Order Date]])/3,0)</f>
        <v>Q2</v>
      </c>
      <c r="AA3299" t="str">
        <f>TEXT(salestable[[#This Row],[Order Date]], "ddd")</f>
        <v>Sat</v>
      </c>
    </row>
    <row r="3300" spans="1:27"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s="3">
        <v>3</v>
      </c>
      <c r="T3300" s="4">
        <v>0.2</v>
      </c>
      <c r="U3300" s="3">
        <v>215.9973</v>
      </c>
      <c r="V3300" s="2">
        <f>salestable[[#This Row],[Sales]] * (1 - salestable[[#This Row],[Discount]])</f>
        <v>1535.9808000000003</v>
      </c>
      <c r="W3300" s="2">
        <f>salestable[[#This Row],[Sales]] * salestable[[#This Row],[Discount]]</f>
        <v>383.99520000000007</v>
      </c>
      <c r="X3300">
        <f>YEAR(salestable[[#This Row],[Order Date]])</f>
        <v>2017</v>
      </c>
      <c r="Y3300" t="str">
        <f>TEXT(salestable[[#This Row],[Order Date]],"MMMM")</f>
        <v>November</v>
      </c>
      <c r="Z3300" t="str">
        <f>"Q"&amp;ROUNDUP(MONTH(salestable[[#This Row],[Order Date]])/3,0)</f>
        <v>Q4</v>
      </c>
      <c r="AA3300" t="str">
        <f>TEXT(salestable[[#This Row],[Order Date]], "ddd")</f>
        <v>Thu</v>
      </c>
    </row>
    <row r="3301" spans="1:27"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s="3">
        <v>1</v>
      </c>
      <c r="T3301" s="4">
        <v>0.7</v>
      </c>
      <c r="U3301" s="3">
        <v>-40.797600000000003</v>
      </c>
      <c r="V3301" s="2">
        <f>salestable[[#This Row],[Sales]] * (1 - salestable[[#This Row],[Discount]])</f>
        <v>15.299100000000003</v>
      </c>
      <c r="W3301" s="2">
        <f>salestable[[#This Row],[Sales]] * salestable[[#This Row],[Discount]]</f>
        <v>35.697899999999997</v>
      </c>
      <c r="X3301">
        <f>YEAR(salestable[[#This Row],[Order Date]])</f>
        <v>2014</v>
      </c>
      <c r="Y3301" t="str">
        <f>TEXT(salestable[[#This Row],[Order Date]],"MMMM")</f>
        <v>November</v>
      </c>
      <c r="Z3301" t="str">
        <f>"Q"&amp;ROUNDUP(MONTH(salestable[[#This Row],[Order Date]])/3,0)</f>
        <v>Q4</v>
      </c>
      <c r="AA3301" t="str">
        <f>TEXT(salestable[[#This Row],[Order Date]], "ddd")</f>
        <v>Tue</v>
      </c>
    </row>
    <row r="3302" spans="1:27"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s="3">
        <v>1</v>
      </c>
      <c r="T3302" s="4">
        <v>0.2</v>
      </c>
      <c r="U3302" s="3">
        <v>-16.318300000000001</v>
      </c>
      <c r="V3302" s="2">
        <f>salestable[[#This Row],[Sales]] * (1 - salestable[[#This Row],[Discount]])</f>
        <v>61.433600000000006</v>
      </c>
      <c r="W3302" s="2">
        <f>salestable[[#This Row],[Sales]] * salestable[[#This Row],[Discount]]</f>
        <v>15.358400000000001</v>
      </c>
      <c r="X3302">
        <f>YEAR(salestable[[#This Row],[Order Date]])</f>
        <v>2014</v>
      </c>
      <c r="Y3302" t="str">
        <f>TEXT(salestable[[#This Row],[Order Date]],"MMMM")</f>
        <v>November</v>
      </c>
      <c r="Z3302" t="str">
        <f>"Q"&amp;ROUNDUP(MONTH(salestable[[#This Row],[Order Date]])/3,0)</f>
        <v>Q4</v>
      </c>
      <c r="AA3302" t="str">
        <f>TEXT(salestable[[#This Row],[Order Date]], "ddd")</f>
        <v>Tue</v>
      </c>
    </row>
    <row r="3303" spans="1:27"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s="3">
        <v>6</v>
      </c>
      <c r="T3303" s="4">
        <v>0.4</v>
      </c>
      <c r="U3303" s="3">
        <v>-107.9928</v>
      </c>
      <c r="V3303" s="2">
        <f>salestable[[#This Row],[Sales]] * (1 - salestable[[#This Row],[Discount]])</f>
        <v>323.97840000000002</v>
      </c>
      <c r="W3303" s="2">
        <f>salestable[[#This Row],[Sales]] * salestable[[#This Row],[Discount]]</f>
        <v>215.98560000000003</v>
      </c>
      <c r="X3303">
        <f>YEAR(salestable[[#This Row],[Order Date]])</f>
        <v>2014</v>
      </c>
      <c r="Y3303" t="str">
        <f>TEXT(salestable[[#This Row],[Order Date]],"MMMM")</f>
        <v>November</v>
      </c>
      <c r="Z3303" t="str">
        <f>"Q"&amp;ROUNDUP(MONTH(salestable[[#This Row],[Order Date]])/3,0)</f>
        <v>Q4</v>
      </c>
      <c r="AA3303" t="str">
        <f>TEXT(salestable[[#This Row],[Order Date]], "ddd")</f>
        <v>Tue</v>
      </c>
    </row>
    <row r="3304" spans="1:27"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s="3">
        <v>3</v>
      </c>
      <c r="T3304" s="4">
        <v>0.2</v>
      </c>
      <c r="U3304" s="3">
        <v>5.2773000000000003</v>
      </c>
      <c r="V3304" s="2">
        <f>salestable[[#This Row],[Sales]] * (1 - salestable[[#This Row],[Discount]])</f>
        <v>48.249600000000001</v>
      </c>
      <c r="W3304" s="2">
        <f>salestable[[#This Row],[Sales]] * salestable[[#This Row],[Discount]]</f>
        <v>12.0624</v>
      </c>
      <c r="X3304">
        <f>YEAR(salestable[[#This Row],[Order Date]])</f>
        <v>2014</v>
      </c>
      <c r="Y3304" t="str">
        <f>TEXT(salestable[[#This Row],[Order Date]],"MMMM")</f>
        <v>November</v>
      </c>
      <c r="Z3304" t="str">
        <f>"Q"&amp;ROUNDUP(MONTH(salestable[[#This Row],[Order Date]])/3,0)</f>
        <v>Q4</v>
      </c>
      <c r="AA3304" t="str">
        <f>TEXT(salestable[[#This Row],[Order Date]], "ddd")</f>
        <v>Tue</v>
      </c>
    </row>
    <row r="3305" spans="1:27"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s="3">
        <v>3</v>
      </c>
      <c r="T3305" s="4">
        <v>0.7</v>
      </c>
      <c r="U3305" s="3">
        <v>-1.4256</v>
      </c>
      <c r="V3305" s="2">
        <f>salestable[[#This Row],[Sales]] * (1 - salestable[[#This Row],[Discount]])</f>
        <v>0.58320000000000005</v>
      </c>
      <c r="W3305" s="2">
        <f>salestable[[#This Row],[Sales]] * salestable[[#This Row],[Discount]]</f>
        <v>1.3607999999999998</v>
      </c>
      <c r="X3305">
        <f>YEAR(salestable[[#This Row],[Order Date]])</f>
        <v>2014</v>
      </c>
      <c r="Y3305" t="str">
        <f>TEXT(salestable[[#This Row],[Order Date]],"MMMM")</f>
        <v>November</v>
      </c>
      <c r="Z3305" t="str">
        <f>"Q"&amp;ROUNDUP(MONTH(salestable[[#This Row],[Order Date]])/3,0)</f>
        <v>Q4</v>
      </c>
      <c r="AA3305" t="str">
        <f>TEXT(salestable[[#This Row],[Order Date]], "ddd")</f>
        <v>Tue</v>
      </c>
    </row>
    <row r="3306" spans="1:27"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s="3">
        <v>3</v>
      </c>
      <c r="T3306" s="4">
        <v>0.2</v>
      </c>
      <c r="U3306" s="3">
        <v>4.7066999999999997</v>
      </c>
      <c r="V3306" s="2">
        <f>salestable[[#This Row],[Sales]] * (1 - salestable[[#This Row],[Discount]])</f>
        <v>10.3872</v>
      </c>
      <c r="W3306" s="2">
        <f>salestable[[#This Row],[Sales]] * salestable[[#This Row],[Discount]]</f>
        <v>2.5968</v>
      </c>
      <c r="X3306">
        <f>YEAR(salestable[[#This Row],[Order Date]])</f>
        <v>2014</v>
      </c>
      <c r="Y3306" t="str">
        <f>TEXT(salestable[[#This Row],[Order Date]],"MMMM")</f>
        <v>December</v>
      </c>
      <c r="Z3306" t="str">
        <f>"Q"&amp;ROUNDUP(MONTH(salestable[[#This Row],[Order Date]])/3,0)</f>
        <v>Q4</v>
      </c>
      <c r="AA3306" t="str">
        <f>TEXT(salestable[[#This Row],[Order Date]], "ddd")</f>
        <v>Tue</v>
      </c>
    </row>
    <row r="3307" spans="1:27"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s="3">
        <v>2</v>
      </c>
      <c r="T3307" s="4">
        <v>0.2</v>
      </c>
      <c r="U3307" s="3">
        <v>19.038599999999999</v>
      </c>
      <c r="V3307" s="2">
        <f>salestable[[#This Row],[Sales]] * (1 - salestable[[#This Row],[Discount]])</f>
        <v>174.06720000000001</v>
      </c>
      <c r="W3307" s="2">
        <f>salestable[[#This Row],[Sales]] * salestable[[#This Row],[Discount]]</f>
        <v>43.516800000000003</v>
      </c>
      <c r="X3307">
        <f>YEAR(salestable[[#This Row],[Order Date]])</f>
        <v>2014</v>
      </c>
      <c r="Y3307" t="str">
        <f>TEXT(salestable[[#This Row],[Order Date]],"MMMM")</f>
        <v>December</v>
      </c>
      <c r="Z3307" t="str">
        <f>"Q"&amp;ROUNDUP(MONTH(salestable[[#This Row],[Order Date]])/3,0)</f>
        <v>Q4</v>
      </c>
      <c r="AA3307" t="str">
        <f>TEXT(salestable[[#This Row],[Order Date]], "ddd")</f>
        <v>Tue</v>
      </c>
    </row>
    <row r="3308" spans="1:27"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s="3">
        <v>3</v>
      </c>
      <c r="T3308" s="4">
        <v>0.2</v>
      </c>
      <c r="U3308" s="3">
        <v>28.767900000000001</v>
      </c>
      <c r="V3308" s="2">
        <f>salestable[[#This Row],[Sales]] * (1 - salestable[[#This Row],[Discount]])</f>
        <v>263.02080000000001</v>
      </c>
      <c r="W3308" s="2">
        <f>salestable[[#This Row],[Sales]] * salestable[[#This Row],[Discount]]</f>
        <v>65.755200000000002</v>
      </c>
      <c r="X3308">
        <f>YEAR(salestable[[#This Row],[Order Date]])</f>
        <v>2014</v>
      </c>
      <c r="Y3308" t="str">
        <f>TEXT(salestable[[#This Row],[Order Date]],"MMMM")</f>
        <v>December</v>
      </c>
      <c r="Z3308" t="str">
        <f>"Q"&amp;ROUNDUP(MONTH(salestable[[#This Row],[Order Date]])/3,0)</f>
        <v>Q4</v>
      </c>
      <c r="AA3308" t="str">
        <f>TEXT(salestable[[#This Row],[Order Date]], "ddd")</f>
        <v>Tue</v>
      </c>
    </row>
    <row r="3309" spans="1:27"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s="3">
        <v>3</v>
      </c>
      <c r="T3309" s="4">
        <v>0.8</v>
      </c>
      <c r="U3309" s="3">
        <v>-3.6576</v>
      </c>
      <c r="V3309" s="2">
        <f>salestable[[#This Row],[Sales]] * (1 - salestable[[#This Row],[Discount]])</f>
        <v>0.45719999999999988</v>
      </c>
      <c r="W3309" s="2">
        <f>salestable[[#This Row],[Sales]] * salestable[[#This Row],[Discount]]</f>
        <v>1.8288000000000002</v>
      </c>
      <c r="X3309">
        <f>YEAR(salestable[[#This Row],[Order Date]])</f>
        <v>2014</v>
      </c>
      <c r="Y3309" t="str">
        <f>TEXT(salestable[[#This Row],[Order Date]],"MMMM")</f>
        <v>December</v>
      </c>
      <c r="Z3309" t="str">
        <f>"Q"&amp;ROUNDUP(MONTH(salestable[[#This Row],[Order Date]])/3,0)</f>
        <v>Q4</v>
      </c>
      <c r="AA3309" t="str">
        <f>TEXT(salestable[[#This Row],[Order Date]], "ddd")</f>
        <v>Tue</v>
      </c>
    </row>
    <row r="3310" spans="1:27"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s="3">
        <v>2</v>
      </c>
      <c r="T3310" s="4">
        <v>0.2</v>
      </c>
      <c r="U3310" s="3">
        <v>14.395200000000001</v>
      </c>
      <c r="V3310" s="2">
        <f>salestable[[#This Row],[Sales]] * (1 - salestable[[#This Row],[Discount]])</f>
        <v>38.387200000000007</v>
      </c>
      <c r="W3310" s="2">
        <f>salestable[[#This Row],[Sales]] * salestable[[#This Row],[Discount]]</f>
        <v>9.5968000000000018</v>
      </c>
      <c r="X3310">
        <f>YEAR(salestable[[#This Row],[Order Date]])</f>
        <v>2014</v>
      </c>
      <c r="Y3310" t="str">
        <f>TEXT(salestable[[#This Row],[Order Date]],"MMMM")</f>
        <v>December</v>
      </c>
      <c r="Z3310" t="str">
        <f>"Q"&amp;ROUNDUP(MONTH(salestable[[#This Row],[Order Date]])/3,0)</f>
        <v>Q4</v>
      </c>
      <c r="AA3310" t="str">
        <f>TEXT(salestable[[#This Row],[Order Date]], "ddd")</f>
        <v>Tue</v>
      </c>
    </row>
    <row r="3311" spans="1:27"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s="3">
        <v>6</v>
      </c>
      <c r="T3311" s="4">
        <v>0.2</v>
      </c>
      <c r="U3311" s="3">
        <v>8.8704000000000001</v>
      </c>
      <c r="V3311" s="2">
        <f>salestable[[#This Row],[Sales]] * (1 - salestable[[#This Row],[Discount]])</f>
        <v>20.275200000000002</v>
      </c>
      <c r="W3311" s="2">
        <f>salestable[[#This Row],[Sales]] * salestable[[#This Row],[Discount]]</f>
        <v>5.0688000000000004</v>
      </c>
      <c r="X3311">
        <f>YEAR(salestable[[#This Row],[Order Date]])</f>
        <v>2015</v>
      </c>
      <c r="Y3311" t="str">
        <f>TEXT(salestable[[#This Row],[Order Date]],"MMMM")</f>
        <v>November</v>
      </c>
      <c r="Z3311" t="str">
        <f>"Q"&amp;ROUNDUP(MONTH(salestable[[#This Row],[Order Date]])/3,0)</f>
        <v>Q4</v>
      </c>
      <c r="AA3311" t="str">
        <f>TEXT(salestable[[#This Row],[Order Date]], "ddd")</f>
        <v>Thu</v>
      </c>
    </row>
    <row r="3312" spans="1:27"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s="3">
        <v>5</v>
      </c>
      <c r="T3312" s="4">
        <v>0.2</v>
      </c>
      <c r="U3312" s="3">
        <v>78.435000000000002</v>
      </c>
      <c r="V3312" s="2">
        <f>salestable[[#This Row],[Sales]] * (1 - salestable[[#This Row],[Discount]])</f>
        <v>185.92000000000002</v>
      </c>
      <c r="W3312" s="2">
        <f>salestable[[#This Row],[Sales]] * salestable[[#This Row],[Discount]]</f>
        <v>46.480000000000004</v>
      </c>
      <c r="X3312">
        <f>YEAR(salestable[[#This Row],[Order Date]])</f>
        <v>2016</v>
      </c>
      <c r="Y3312" t="str">
        <f>TEXT(salestable[[#This Row],[Order Date]],"MMMM")</f>
        <v>September</v>
      </c>
      <c r="Z3312" t="str">
        <f>"Q"&amp;ROUNDUP(MONTH(salestable[[#This Row],[Order Date]])/3,0)</f>
        <v>Q3</v>
      </c>
      <c r="AA3312" t="str">
        <f>TEXT(salestable[[#This Row],[Order Date]], "ddd")</f>
        <v>Sat</v>
      </c>
    </row>
    <row r="3313" spans="1:27"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s="3">
        <v>7</v>
      </c>
      <c r="T3313" s="4">
        <v>0</v>
      </c>
      <c r="U3313" s="3">
        <v>38.037999999999997</v>
      </c>
      <c r="V3313" s="2">
        <f>salestable[[#This Row],[Sales]] * (1 - salestable[[#This Row],[Discount]])</f>
        <v>86.45</v>
      </c>
      <c r="W3313" s="2">
        <f>salestable[[#This Row],[Sales]] * salestable[[#This Row],[Discount]]</f>
        <v>0</v>
      </c>
      <c r="X3313">
        <f>YEAR(salestable[[#This Row],[Order Date]])</f>
        <v>2016</v>
      </c>
      <c r="Y3313" t="str">
        <f>TEXT(salestable[[#This Row],[Order Date]],"MMMM")</f>
        <v>March</v>
      </c>
      <c r="Z3313" t="str">
        <f>"Q"&amp;ROUNDUP(MONTH(salestable[[#This Row],[Order Date]])/3,0)</f>
        <v>Q1</v>
      </c>
      <c r="AA3313" t="str">
        <f>TEXT(salestable[[#This Row],[Order Date]], "ddd")</f>
        <v>Sun</v>
      </c>
    </row>
    <row r="3314" spans="1:27"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s="3">
        <v>5</v>
      </c>
      <c r="T3314" s="4">
        <v>0.2</v>
      </c>
      <c r="U3314" s="3">
        <v>45.293999999999997</v>
      </c>
      <c r="V3314" s="2">
        <f>salestable[[#This Row],[Sales]] * (1 - salestable[[#This Row],[Discount]])</f>
        <v>483.13599999999997</v>
      </c>
      <c r="W3314" s="2">
        <f>salestable[[#This Row],[Sales]] * salestable[[#This Row],[Discount]]</f>
        <v>120.78399999999999</v>
      </c>
      <c r="X3314">
        <f>YEAR(salestable[[#This Row],[Order Date]])</f>
        <v>2014</v>
      </c>
      <c r="Y3314" t="str">
        <f>TEXT(salestable[[#This Row],[Order Date]],"MMMM")</f>
        <v>September</v>
      </c>
      <c r="Z3314" t="str">
        <f>"Q"&amp;ROUNDUP(MONTH(salestable[[#This Row],[Order Date]])/3,0)</f>
        <v>Q3</v>
      </c>
      <c r="AA3314" t="str">
        <f>TEXT(salestable[[#This Row],[Order Date]], "ddd")</f>
        <v>Sat</v>
      </c>
    </row>
    <row r="3315" spans="1:27"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s="3">
        <v>2</v>
      </c>
      <c r="T3315" s="4">
        <v>0</v>
      </c>
      <c r="U3315" s="3">
        <v>40.170200000000001</v>
      </c>
      <c r="V3315" s="2">
        <f>salestable[[#This Row],[Sales]] * (1 - salestable[[#This Row],[Discount]])</f>
        <v>81.98</v>
      </c>
      <c r="W3315" s="2">
        <f>salestable[[#This Row],[Sales]] * salestable[[#This Row],[Discount]]</f>
        <v>0</v>
      </c>
      <c r="X3315">
        <f>YEAR(salestable[[#This Row],[Order Date]])</f>
        <v>2014</v>
      </c>
      <c r="Y3315" t="str">
        <f>TEXT(salestable[[#This Row],[Order Date]],"MMMM")</f>
        <v>September</v>
      </c>
      <c r="Z3315" t="str">
        <f>"Q"&amp;ROUNDUP(MONTH(salestable[[#This Row],[Order Date]])/3,0)</f>
        <v>Q3</v>
      </c>
      <c r="AA3315" t="str">
        <f>TEXT(salestable[[#This Row],[Order Date]], "ddd")</f>
        <v>Sat</v>
      </c>
    </row>
    <row r="3316" spans="1:27"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s="3">
        <v>2</v>
      </c>
      <c r="T3316" s="4">
        <v>0.1</v>
      </c>
      <c r="U3316" s="3">
        <v>48.313600000000001</v>
      </c>
      <c r="V3316" s="2">
        <f>salestable[[#This Row],[Sales]] * (1 - salestable[[#This Row],[Discount]])</f>
        <v>244.58760000000001</v>
      </c>
      <c r="W3316" s="2">
        <f>salestable[[#This Row],[Sales]] * salestable[[#This Row],[Discount]]</f>
        <v>27.176400000000001</v>
      </c>
      <c r="X3316">
        <f>YEAR(salestable[[#This Row],[Order Date]])</f>
        <v>2017</v>
      </c>
      <c r="Y3316" t="str">
        <f>TEXT(salestable[[#This Row],[Order Date]],"MMMM")</f>
        <v>December</v>
      </c>
      <c r="Z3316" t="str">
        <f>"Q"&amp;ROUNDUP(MONTH(salestable[[#This Row],[Order Date]])/3,0)</f>
        <v>Q4</v>
      </c>
      <c r="AA3316" t="str">
        <f>TEXT(salestable[[#This Row],[Order Date]], "ddd")</f>
        <v>Sun</v>
      </c>
    </row>
    <row r="3317" spans="1:27"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s="3">
        <v>3</v>
      </c>
      <c r="T3317" s="4">
        <v>0.2</v>
      </c>
      <c r="U3317" s="3">
        <v>4.8518999999999997</v>
      </c>
      <c r="V3317" s="2">
        <f>salestable[[#This Row],[Sales]] * (1 - salestable[[#This Row],[Discount]])</f>
        <v>11.5008</v>
      </c>
      <c r="W3317" s="2">
        <f>salestable[[#This Row],[Sales]] * salestable[[#This Row],[Discount]]</f>
        <v>2.8752</v>
      </c>
      <c r="X3317">
        <f>YEAR(salestable[[#This Row],[Order Date]])</f>
        <v>2017</v>
      </c>
      <c r="Y3317" t="str">
        <f>TEXT(salestable[[#This Row],[Order Date]],"MMMM")</f>
        <v>December</v>
      </c>
      <c r="Z3317" t="str">
        <f>"Q"&amp;ROUNDUP(MONTH(salestable[[#This Row],[Order Date]])/3,0)</f>
        <v>Q4</v>
      </c>
      <c r="AA3317" t="str">
        <f>TEXT(salestable[[#This Row],[Order Date]], "ddd")</f>
        <v>Sun</v>
      </c>
    </row>
    <row r="3318" spans="1:27"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s="3">
        <v>5</v>
      </c>
      <c r="T3318" s="4">
        <v>0.6</v>
      </c>
      <c r="U3318" s="3">
        <v>-427.45</v>
      </c>
      <c r="V3318" s="2">
        <f>salestable[[#This Row],[Sales]] * (1 - salestable[[#This Row],[Discount]])</f>
        <v>136.78399999999999</v>
      </c>
      <c r="W3318" s="2">
        <f>salestable[[#This Row],[Sales]] * salestable[[#This Row],[Discount]]</f>
        <v>205.17599999999999</v>
      </c>
      <c r="X3318">
        <f>YEAR(salestable[[#This Row],[Order Date]])</f>
        <v>2017</v>
      </c>
      <c r="Y3318" t="str">
        <f>TEXT(salestable[[#This Row],[Order Date]],"MMMM")</f>
        <v>November</v>
      </c>
      <c r="Z3318" t="str">
        <f>"Q"&amp;ROUNDUP(MONTH(salestable[[#This Row],[Order Date]])/3,0)</f>
        <v>Q4</v>
      </c>
      <c r="AA3318" t="str">
        <f>TEXT(salestable[[#This Row],[Order Date]], "ddd")</f>
        <v>Fri</v>
      </c>
    </row>
    <row r="3319" spans="1:27"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s="3">
        <v>9</v>
      </c>
      <c r="T3319" s="4">
        <v>0</v>
      </c>
      <c r="U3319" s="3">
        <v>48.964500000000001</v>
      </c>
      <c r="V3319" s="2">
        <f>salestable[[#This Row],[Sales]] * (1 - salestable[[#This Row],[Discount]])</f>
        <v>181.35</v>
      </c>
      <c r="W3319" s="2">
        <f>salestable[[#This Row],[Sales]] * salestable[[#This Row],[Discount]]</f>
        <v>0</v>
      </c>
      <c r="X3319">
        <f>YEAR(salestable[[#This Row],[Order Date]])</f>
        <v>2015</v>
      </c>
      <c r="Y3319" t="str">
        <f>TEXT(salestable[[#This Row],[Order Date]],"MMMM")</f>
        <v>September</v>
      </c>
      <c r="Z3319" t="str">
        <f>"Q"&amp;ROUNDUP(MONTH(salestable[[#This Row],[Order Date]])/3,0)</f>
        <v>Q3</v>
      </c>
      <c r="AA3319" t="str">
        <f>TEXT(salestable[[#This Row],[Order Date]], "ddd")</f>
        <v>Fri</v>
      </c>
    </row>
    <row r="3320" spans="1:27"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s="3">
        <v>3</v>
      </c>
      <c r="T3320" s="4">
        <v>0</v>
      </c>
      <c r="U3320" s="3">
        <v>4.2336</v>
      </c>
      <c r="V3320" s="2">
        <f>salestable[[#This Row],[Sales]] * (1 - salestable[[#This Row],[Discount]])</f>
        <v>8.64</v>
      </c>
      <c r="W3320" s="2">
        <f>salestable[[#This Row],[Sales]] * salestable[[#This Row],[Discount]]</f>
        <v>0</v>
      </c>
      <c r="X3320">
        <f>YEAR(salestable[[#This Row],[Order Date]])</f>
        <v>2015</v>
      </c>
      <c r="Y3320" t="str">
        <f>TEXT(salestable[[#This Row],[Order Date]],"MMMM")</f>
        <v>September</v>
      </c>
      <c r="Z3320" t="str">
        <f>"Q"&amp;ROUNDUP(MONTH(salestable[[#This Row],[Order Date]])/3,0)</f>
        <v>Q3</v>
      </c>
      <c r="AA3320" t="str">
        <f>TEXT(salestable[[#This Row],[Order Date]], "ddd")</f>
        <v>Fri</v>
      </c>
    </row>
    <row r="3321" spans="1:27"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s="3">
        <v>7</v>
      </c>
      <c r="T3321" s="4">
        <v>0.2</v>
      </c>
      <c r="U3321" s="3">
        <v>3.8073000000000001</v>
      </c>
      <c r="V3321" s="2">
        <f>salestable[[#This Row],[Sales]] * (1 - salestable[[#This Row],[Discount]])</f>
        <v>34.809600000000003</v>
      </c>
      <c r="W3321" s="2">
        <f>salestable[[#This Row],[Sales]] * salestable[[#This Row],[Discount]]</f>
        <v>8.7024000000000008</v>
      </c>
      <c r="X3321">
        <f>YEAR(salestable[[#This Row],[Order Date]])</f>
        <v>2014</v>
      </c>
      <c r="Y3321" t="str">
        <f>TEXT(salestable[[#This Row],[Order Date]],"MMMM")</f>
        <v>December</v>
      </c>
      <c r="Z3321" t="str">
        <f>"Q"&amp;ROUNDUP(MONTH(salestable[[#This Row],[Order Date]])/3,0)</f>
        <v>Q4</v>
      </c>
      <c r="AA3321" t="str">
        <f>TEXT(salestable[[#This Row],[Order Date]], "ddd")</f>
        <v>Sat</v>
      </c>
    </row>
    <row r="3322" spans="1:27"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s="3">
        <v>3</v>
      </c>
      <c r="T3322" s="4">
        <v>0.2</v>
      </c>
      <c r="U3322" s="3">
        <v>74.573999999999998</v>
      </c>
      <c r="V3322" s="2">
        <f>salestable[[#This Row],[Sales]] * (1 - salestable[[#This Row],[Discount]])</f>
        <v>530.30399999999997</v>
      </c>
      <c r="W3322" s="2">
        <f>salestable[[#This Row],[Sales]] * salestable[[#This Row],[Discount]]</f>
        <v>132.57599999999999</v>
      </c>
      <c r="X3322">
        <f>YEAR(salestable[[#This Row],[Order Date]])</f>
        <v>2014</v>
      </c>
      <c r="Y3322" t="str">
        <f>TEXT(salestable[[#This Row],[Order Date]],"MMMM")</f>
        <v>December</v>
      </c>
      <c r="Z3322" t="str">
        <f>"Q"&amp;ROUNDUP(MONTH(salestable[[#This Row],[Order Date]])/3,0)</f>
        <v>Q4</v>
      </c>
      <c r="AA3322" t="str">
        <f>TEXT(salestable[[#This Row],[Order Date]], "ddd")</f>
        <v>Sat</v>
      </c>
    </row>
    <row r="3323" spans="1:27"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s="3">
        <v>5</v>
      </c>
      <c r="T3323" s="4">
        <v>0.2</v>
      </c>
      <c r="U3323" s="3">
        <v>9.0719999999999992</v>
      </c>
      <c r="V3323" s="2">
        <f>salestable[[#This Row],[Sales]] * (1 - salestable[[#This Row],[Discount]])</f>
        <v>20.736000000000004</v>
      </c>
      <c r="W3323" s="2">
        <f>salestable[[#This Row],[Sales]] * salestable[[#This Row],[Discount]]</f>
        <v>5.1840000000000011</v>
      </c>
      <c r="X3323">
        <f>YEAR(salestable[[#This Row],[Order Date]])</f>
        <v>2014</v>
      </c>
      <c r="Y3323" t="str">
        <f>TEXT(salestable[[#This Row],[Order Date]],"MMMM")</f>
        <v>December</v>
      </c>
      <c r="Z3323" t="str">
        <f>"Q"&amp;ROUNDUP(MONTH(salestable[[#This Row],[Order Date]])/3,0)</f>
        <v>Q4</v>
      </c>
      <c r="AA3323" t="str">
        <f>TEXT(salestable[[#This Row],[Order Date]], "ddd")</f>
        <v>Sat</v>
      </c>
    </row>
    <row r="3324" spans="1:27"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s="3">
        <v>3</v>
      </c>
      <c r="T3324" s="4">
        <v>0</v>
      </c>
      <c r="U3324" s="3">
        <v>20.681999999999999</v>
      </c>
      <c r="V3324" s="2">
        <f>salestable[[#This Row],[Sales]] * (1 - salestable[[#This Row],[Discount]])</f>
        <v>68.94</v>
      </c>
      <c r="W3324" s="2">
        <f>salestable[[#This Row],[Sales]] * salestable[[#This Row],[Discount]]</f>
        <v>0</v>
      </c>
      <c r="X3324">
        <f>YEAR(salestable[[#This Row],[Order Date]])</f>
        <v>2015</v>
      </c>
      <c r="Y3324" t="str">
        <f>TEXT(salestable[[#This Row],[Order Date]],"MMMM")</f>
        <v>July</v>
      </c>
      <c r="Z3324" t="str">
        <f>"Q"&amp;ROUNDUP(MONTH(salestable[[#This Row],[Order Date]])/3,0)</f>
        <v>Q3</v>
      </c>
      <c r="AA3324" t="str">
        <f>TEXT(salestable[[#This Row],[Order Date]], "ddd")</f>
        <v>Thu</v>
      </c>
    </row>
    <row r="3325" spans="1:27"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s="3">
        <v>3</v>
      </c>
      <c r="T3325" s="4">
        <v>0</v>
      </c>
      <c r="U3325" s="3">
        <v>50.239800000000002</v>
      </c>
      <c r="V3325" s="2">
        <f>salestable[[#This Row],[Sales]] * (1 - salestable[[#This Row],[Discount]])</f>
        <v>128.82</v>
      </c>
      <c r="W3325" s="2">
        <f>salestable[[#This Row],[Sales]] * salestable[[#This Row],[Discount]]</f>
        <v>0</v>
      </c>
      <c r="X3325">
        <f>YEAR(salestable[[#This Row],[Order Date]])</f>
        <v>2015</v>
      </c>
      <c r="Y3325" t="str">
        <f>TEXT(salestable[[#This Row],[Order Date]],"MMMM")</f>
        <v>July</v>
      </c>
      <c r="Z3325" t="str">
        <f>"Q"&amp;ROUNDUP(MONTH(salestable[[#This Row],[Order Date]])/3,0)</f>
        <v>Q3</v>
      </c>
      <c r="AA3325" t="str">
        <f>TEXT(salestable[[#This Row],[Order Date]], "ddd")</f>
        <v>Thu</v>
      </c>
    </row>
    <row r="3326" spans="1:27"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s="3">
        <v>5</v>
      </c>
      <c r="T3326" s="4">
        <v>0.8</v>
      </c>
      <c r="U3326" s="3">
        <v>-1480.0335</v>
      </c>
      <c r="V3326" s="2">
        <f>salestable[[#This Row],[Sales]] * (1 - salestable[[#This Row],[Discount]])</f>
        <v>179.39799999999997</v>
      </c>
      <c r="W3326" s="2">
        <f>salestable[[#This Row],[Sales]] * salestable[[#This Row],[Discount]]</f>
        <v>717.5920000000001</v>
      </c>
      <c r="X3326">
        <f>YEAR(salestable[[#This Row],[Order Date]])</f>
        <v>2014</v>
      </c>
      <c r="Y3326" t="str">
        <f>TEXT(salestable[[#This Row],[Order Date]],"MMMM")</f>
        <v>November</v>
      </c>
      <c r="Z3326" t="str">
        <f>"Q"&amp;ROUNDUP(MONTH(salestable[[#This Row],[Order Date]])/3,0)</f>
        <v>Q4</v>
      </c>
      <c r="AA3326" t="str">
        <f>TEXT(salestable[[#This Row],[Order Date]], "ddd")</f>
        <v>Tue</v>
      </c>
    </row>
    <row r="3327" spans="1:27"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s="3">
        <v>1</v>
      </c>
      <c r="T3327" s="4">
        <v>0.8</v>
      </c>
      <c r="U3327" s="3">
        <v>-1.9743999999999999</v>
      </c>
      <c r="V3327" s="2">
        <f>salestable[[#This Row],[Sales]] * (1 - salestable[[#This Row],[Discount]])</f>
        <v>0.24679999999999994</v>
      </c>
      <c r="W3327" s="2">
        <f>salestable[[#This Row],[Sales]] * salestable[[#This Row],[Discount]]</f>
        <v>0.98720000000000008</v>
      </c>
      <c r="X3327">
        <f>YEAR(salestable[[#This Row],[Order Date]])</f>
        <v>2014</v>
      </c>
      <c r="Y3327" t="str">
        <f>TEXT(salestable[[#This Row],[Order Date]],"MMMM")</f>
        <v>November</v>
      </c>
      <c r="Z3327" t="str">
        <f>"Q"&amp;ROUNDUP(MONTH(salestable[[#This Row],[Order Date]])/3,0)</f>
        <v>Q4</v>
      </c>
      <c r="AA3327" t="str">
        <f>TEXT(salestable[[#This Row],[Order Date]], "ddd")</f>
        <v>Tue</v>
      </c>
    </row>
    <row r="3328" spans="1:27"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s="3">
        <v>3</v>
      </c>
      <c r="T3328" s="4">
        <v>0.2</v>
      </c>
      <c r="U3328" s="3">
        <v>6.7560000000000002</v>
      </c>
      <c r="V3328" s="2">
        <f>salestable[[#This Row],[Sales]] * (1 - salestable[[#This Row],[Discount]])</f>
        <v>54.048000000000002</v>
      </c>
      <c r="W3328" s="2">
        <f>salestable[[#This Row],[Sales]] * salestable[[#This Row],[Discount]]</f>
        <v>13.512</v>
      </c>
      <c r="X3328">
        <f>YEAR(salestable[[#This Row],[Order Date]])</f>
        <v>2014</v>
      </c>
      <c r="Y3328" t="str">
        <f>TEXT(salestable[[#This Row],[Order Date]],"MMMM")</f>
        <v>November</v>
      </c>
      <c r="Z3328" t="str">
        <f>"Q"&amp;ROUNDUP(MONTH(salestable[[#This Row],[Order Date]])/3,0)</f>
        <v>Q4</v>
      </c>
      <c r="AA3328" t="str">
        <f>TEXT(salestable[[#This Row],[Order Date]], "ddd")</f>
        <v>Tue</v>
      </c>
    </row>
    <row r="3329" spans="1:27"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s="3">
        <v>5</v>
      </c>
      <c r="T3329" s="4">
        <v>0.2</v>
      </c>
      <c r="U3329" s="3">
        <v>7.8734999999999999</v>
      </c>
      <c r="V3329" s="2">
        <f>salestable[[#This Row],[Sales]] * (1 - salestable[[#This Row],[Discount]])</f>
        <v>17.376000000000001</v>
      </c>
      <c r="W3329" s="2">
        <f>salestable[[#This Row],[Sales]] * salestable[[#This Row],[Discount]]</f>
        <v>4.3440000000000003</v>
      </c>
      <c r="X3329">
        <f>YEAR(salestable[[#This Row],[Order Date]])</f>
        <v>2014</v>
      </c>
      <c r="Y3329" t="str">
        <f>TEXT(salestable[[#This Row],[Order Date]],"MMMM")</f>
        <v>November</v>
      </c>
      <c r="Z3329" t="str">
        <f>"Q"&amp;ROUNDUP(MONTH(salestable[[#This Row],[Order Date]])/3,0)</f>
        <v>Q4</v>
      </c>
      <c r="AA3329" t="str">
        <f>TEXT(salestable[[#This Row],[Order Date]], "ddd")</f>
        <v>Tue</v>
      </c>
    </row>
    <row r="3330" spans="1:27"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s="3">
        <v>8</v>
      </c>
      <c r="T3330" s="4">
        <v>0.2</v>
      </c>
      <c r="U3330" s="3">
        <v>95.096800000000002</v>
      </c>
      <c r="V3330" s="2">
        <f>salestable[[#This Row],[Sales]] * (1 - salestable[[#This Row],[Discount]])</f>
        <v>209.86880000000002</v>
      </c>
      <c r="W3330" s="2">
        <f>salestable[[#This Row],[Sales]] * salestable[[#This Row],[Discount]]</f>
        <v>52.467200000000005</v>
      </c>
      <c r="X3330">
        <f>YEAR(salestable[[#This Row],[Order Date]])</f>
        <v>2014</v>
      </c>
      <c r="Y3330" t="str">
        <f>TEXT(salestable[[#This Row],[Order Date]],"MMMM")</f>
        <v>November</v>
      </c>
      <c r="Z3330" t="str">
        <f>"Q"&amp;ROUNDUP(MONTH(salestable[[#This Row],[Order Date]])/3,0)</f>
        <v>Q4</v>
      </c>
      <c r="AA3330" t="str">
        <f>TEXT(salestable[[#This Row],[Order Date]], "ddd")</f>
        <v>Tue</v>
      </c>
    </row>
    <row r="3331" spans="1:27"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s="3">
        <v>2</v>
      </c>
      <c r="T3331" s="4">
        <v>0.2</v>
      </c>
      <c r="U3331" s="3">
        <v>16.704000000000001</v>
      </c>
      <c r="V3331" s="2">
        <f>salestable[[#This Row],[Sales]] * (1 - salestable[[#This Row],[Discount]])</f>
        <v>118.78399999999999</v>
      </c>
      <c r="W3331" s="2">
        <f>salestable[[#This Row],[Sales]] * salestable[[#This Row],[Discount]]</f>
        <v>29.695999999999998</v>
      </c>
      <c r="X3331">
        <f>YEAR(salestable[[#This Row],[Order Date]])</f>
        <v>2014</v>
      </c>
      <c r="Y3331" t="str">
        <f>TEXT(salestable[[#This Row],[Order Date]],"MMMM")</f>
        <v>November</v>
      </c>
      <c r="Z3331" t="str">
        <f>"Q"&amp;ROUNDUP(MONTH(salestable[[#This Row],[Order Date]])/3,0)</f>
        <v>Q4</v>
      </c>
      <c r="AA3331" t="str">
        <f>TEXT(salestable[[#This Row],[Order Date]], "ddd")</f>
        <v>Tue</v>
      </c>
    </row>
    <row r="3332" spans="1:27"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s="3">
        <v>3</v>
      </c>
      <c r="T3332" s="4">
        <v>0.2</v>
      </c>
      <c r="U3332" s="3">
        <v>15.073499999999999</v>
      </c>
      <c r="V3332" s="2">
        <f>salestable[[#This Row],[Sales]] * (1 - salestable[[#This Row],[Discount]])</f>
        <v>192.9408</v>
      </c>
      <c r="W3332" s="2">
        <f>salestable[[#This Row],[Sales]] * salestable[[#This Row],[Discount]]</f>
        <v>48.235199999999999</v>
      </c>
      <c r="X3332">
        <f>YEAR(salestable[[#This Row],[Order Date]])</f>
        <v>2014</v>
      </c>
      <c r="Y3332" t="str">
        <f>TEXT(salestable[[#This Row],[Order Date]],"MMMM")</f>
        <v>November</v>
      </c>
      <c r="Z3332" t="str">
        <f>"Q"&amp;ROUNDUP(MONTH(salestable[[#This Row],[Order Date]])/3,0)</f>
        <v>Q4</v>
      </c>
      <c r="AA3332" t="str">
        <f>TEXT(salestable[[#This Row],[Order Date]], "ddd")</f>
        <v>Tue</v>
      </c>
    </row>
    <row r="3333" spans="1:27"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s="3">
        <v>3</v>
      </c>
      <c r="T3333" s="4">
        <v>0.2</v>
      </c>
      <c r="U3333" s="3">
        <v>28.497</v>
      </c>
      <c r="V3333" s="2">
        <f>salestable[[#This Row],[Sales]] * (1 - salestable[[#This Row],[Discount]])</f>
        <v>182.38080000000002</v>
      </c>
      <c r="W3333" s="2">
        <f>salestable[[#This Row],[Sales]] * salestable[[#This Row],[Discount]]</f>
        <v>45.595200000000006</v>
      </c>
      <c r="X3333">
        <f>YEAR(salestable[[#This Row],[Order Date]])</f>
        <v>2017</v>
      </c>
      <c r="Y3333" t="str">
        <f>TEXT(salestable[[#This Row],[Order Date]],"MMMM")</f>
        <v>December</v>
      </c>
      <c r="Z3333" t="str">
        <f>"Q"&amp;ROUNDUP(MONTH(salestable[[#This Row],[Order Date]])/3,0)</f>
        <v>Q4</v>
      </c>
      <c r="AA3333" t="str">
        <f>TEXT(salestable[[#This Row],[Order Date]], "ddd")</f>
        <v>Thu</v>
      </c>
    </row>
    <row r="3334" spans="1:27"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s="3">
        <v>3</v>
      </c>
      <c r="T3334" s="4">
        <v>0.2</v>
      </c>
      <c r="U3334" s="3">
        <v>19.754999999999999</v>
      </c>
      <c r="V3334" s="2">
        <f>salestable[[#This Row],[Sales]] * (1 - salestable[[#This Row],[Discount]])</f>
        <v>42.144000000000005</v>
      </c>
      <c r="W3334" s="2">
        <f>salestable[[#This Row],[Sales]] * salestable[[#This Row],[Discount]]</f>
        <v>10.536000000000001</v>
      </c>
      <c r="X3334">
        <f>YEAR(salestable[[#This Row],[Order Date]])</f>
        <v>2017</v>
      </c>
      <c r="Y3334" t="str">
        <f>TEXT(salestable[[#This Row],[Order Date]],"MMMM")</f>
        <v>December</v>
      </c>
      <c r="Z3334" t="str">
        <f>"Q"&amp;ROUNDUP(MONTH(salestable[[#This Row],[Order Date]])/3,0)</f>
        <v>Q4</v>
      </c>
      <c r="AA3334" t="str">
        <f>TEXT(salestable[[#This Row],[Order Date]], "ddd")</f>
        <v>Thu</v>
      </c>
    </row>
    <row r="3335" spans="1:27"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s="3">
        <v>1</v>
      </c>
      <c r="T3335" s="4">
        <v>0.6</v>
      </c>
      <c r="U3335" s="3">
        <v>-1.3208</v>
      </c>
      <c r="V3335" s="2">
        <f>salestable[[#This Row],[Sales]] * (1 - salestable[[#This Row],[Discount]])</f>
        <v>0.81280000000000008</v>
      </c>
      <c r="W3335" s="2">
        <f>salestable[[#This Row],[Sales]] * salestable[[#This Row],[Discount]]</f>
        <v>1.2192000000000001</v>
      </c>
      <c r="X3335">
        <f>YEAR(salestable[[#This Row],[Order Date]])</f>
        <v>2017</v>
      </c>
      <c r="Y3335" t="str">
        <f>TEXT(salestable[[#This Row],[Order Date]],"MMMM")</f>
        <v>December</v>
      </c>
      <c r="Z3335" t="str">
        <f>"Q"&amp;ROUNDUP(MONTH(salestable[[#This Row],[Order Date]])/3,0)</f>
        <v>Q4</v>
      </c>
      <c r="AA3335" t="str">
        <f>TEXT(salestable[[#This Row],[Order Date]], "ddd")</f>
        <v>Thu</v>
      </c>
    </row>
    <row r="3336" spans="1:27"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s="3">
        <v>4</v>
      </c>
      <c r="T3336" s="4">
        <v>0</v>
      </c>
      <c r="U3336" s="3">
        <v>4.9648000000000003</v>
      </c>
      <c r="V3336" s="2">
        <f>salestable[[#This Row],[Sales]] * (1 - salestable[[#This Row],[Discount]])</f>
        <v>17.12</v>
      </c>
      <c r="W3336" s="2">
        <f>salestable[[#This Row],[Sales]] * salestable[[#This Row],[Discount]]</f>
        <v>0</v>
      </c>
      <c r="X3336">
        <f>YEAR(salestable[[#This Row],[Order Date]])</f>
        <v>2017</v>
      </c>
      <c r="Y3336" t="str">
        <f>TEXT(salestable[[#This Row],[Order Date]],"MMMM")</f>
        <v>August</v>
      </c>
      <c r="Z3336" t="str">
        <f>"Q"&amp;ROUNDUP(MONTH(salestable[[#This Row],[Order Date]])/3,0)</f>
        <v>Q3</v>
      </c>
      <c r="AA3336" t="str">
        <f>TEXT(salestable[[#This Row],[Order Date]], "ddd")</f>
        <v>Mon</v>
      </c>
    </row>
    <row r="3337" spans="1:27"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s="3">
        <v>4</v>
      </c>
      <c r="T3337" s="4">
        <v>0.2</v>
      </c>
      <c r="U3337" s="3">
        <v>37.797199999999997</v>
      </c>
      <c r="V3337" s="2">
        <f>salestable[[#This Row],[Sales]] * (1 - salestable[[#This Row],[Discount]])</f>
        <v>345.57440000000003</v>
      </c>
      <c r="W3337" s="2">
        <f>salestable[[#This Row],[Sales]] * salestable[[#This Row],[Discount]]</f>
        <v>86.393600000000006</v>
      </c>
      <c r="X3337">
        <f>YEAR(salestable[[#This Row],[Order Date]])</f>
        <v>2017</v>
      </c>
      <c r="Y3337" t="str">
        <f>TEXT(salestable[[#This Row],[Order Date]],"MMMM")</f>
        <v>August</v>
      </c>
      <c r="Z3337" t="str">
        <f>"Q"&amp;ROUNDUP(MONTH(salestable[[#This Row],[Order Date]])/3,0)</f>
        <v>Q3</v>
      </c>
      <c r="AA3337" t="str">
        <f>TEXT(salestable[[#This Row],[Order Date]], "ddd")</f>
        <v>Mon</v>
      </c>
    </row>
    <row r="3338" spans="1:27"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s="3">
        <v>4</v>
      </c>
      <c r="T3338" s="4">
        <v>0</v>
      </c>
      <c r="U3338" s="3">
        <v>10.393599999999999</v>
      </c>
      <c r="V3338" s="2">
        <f>salestable[[#This Row],[Sales]] * (1 - salestable[[#This Row],[Discount]])</f>
        <v>129.91999999999999</v>
      </c>
      <c r="W3338" s="2">
        <f>salestable[[#This Row],[Sales]] * salestable[[#This Row],[Discount]]</f>
        <v>0</v>
      </c>
      <c r="X3338">
        <f>YEAR(salestable[[#This Row],[Order Date]])</f>
        <v>2017</v>
      </c>
      <c r="Y3338" t="str">
        <f>TEXT(salestable[[#This Row],[Order Date]],"MMMM")</f>
        <v>August</v>
      </c>
      <c r="Z3338" t="str">
        <f>"Q"&amp;ROUNDUP(MONTH(salestable[[#This Row],[Order Date]])/3,0)</f>
        <v>Q3</v>
      </c>
      <c r="AA3338" t="str">
        <f>TEXT(salestable[[#This Row],[Order Date]], "ddd")</f>
        <v>Mon</v>
      </c>
    </row>
    <row r="3339" spans="1:27"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s="3">
        <v>3</v>
      </c>
      <c r="T3339" s="4">
        <v>0.2</v>
      </c>
      <c r="U3339" s="3">
        <v>28.436399999999999</v>
      </c>
      <c r="V3339" s="2">
        <f>salestable[[#This Row],[Sales]] * (1 - salestable[[#This Row],[Discount]])</f>
        <v>454.98239999999998</v>
      </c>
      <c r="W3339" s="2">
        <f>salestable[[#This Row],[Sales]] * salestable[[#This Row],[Discount]]</f>
        <v>113.7456</v>
      </c>
      <c r="X3339">
        <f>YEAR(salestable[[#This Row],[Order Date]])</f>
        <v>2017</v>
      </c>
      <c r="Y3339" t="str">
        <f>TEXT(salestable[[#This Row],[Order Date]],"MMMM")</f>
        <v>August</v>
      </c>
      <c r="Z3339" t="str">
        <f>"Q"&amp;ROUNDUP(MONTH(salestable[[#This Row],[Order Date]])/3,0)</f>
        <v>Q3</v>
      </c>
      <c r="AA3339" t="str">
        <f>TEXT(salestable[[#This Row],[Order Date]], "ddd")</f>
        <v>Mon</v>
      </c>
    </row>
    <row r="3340" spans="1:27"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s="3">
        <v>9</v>
      </c>
      <c r="T3340" s="4">
        <v>0.2</v>
      </c>
      <c r="U3340" s="3">
        <v>42.464700000000001</v>
      </c>
      <c r="V3340" s="2">
        <f>salestable[[#This Row],[Sales]] * (1 - salestable[[#This Row],[Discount]])</f>
        <v>93.71520000000001</v>
      </c>
      <c r="W3340" s="2">
        <f>salestable[[#This Row],[Sales]] * salestable[[#This Row],[Discount]]</f>
        <v>23.428800000000003</v>
      </c>
      <c r="X3340">
        <f>YEAR(salestable[[#This Row],[Order Date]])</f>
        <v>2017</v>
      </c>
      <c r="Y3340" t="str">
        <f>TEXT(salestable[[#This Row],[Order Date]],"MMMM")</f>
        <v>August</v>
      </c>
      <c r="Z3340" t="str">
        <f>"Q"&amp;ROUNDUP(MONTH(salestable[[#This Row],[Order Date]])/3,0)</f>
        <v>Q3</v>
      </c>
      <c r="AA3340" t="str">
        <f>TEXT(salestable[[#This Row],[Order Date]], "ddd")</f>
        <v>Mon</v>
      </c>
    </row>
    <row r="3341" spans="1:27"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s="3">
        <v>3</v>
      </c>
      <c r="T3341" s="4">
        <v>0</v>
      </c>
      <c r="U3341" s="3">
        <v>54.950400000000002</v>
      </c>
      <c r="V3341" s="2">
        <f>salestable[[#This Row],[Sales]] * (1 - salestable[[#This Row],[Discount]])</f>
        <v>203.52</v>
      </c>
      <c r="W3341" s="2">
        <f>salestable[[#This Row],[Sales]] * salestable[[#This Row],[Discount]]</f>
        <v>0</v>
      </c>
      <c r="X3341">
        <f>YEAR(salestable[[#This Row],[Order Date]])</f>
        <v>2017</v>
      </c>
      <c r="Y3341" t="str">
        <f>TEXT(salestable[[#This Row],[Order Date]],"MMMM")</f>
        <v>August</v>
      </c>
      <c r="Z3341" t="str">
        <f>"Q"&amp;ROUNDUP(MONTH(salestable[[#This Row],[Order Date]])/3,0)</f>
        <v>Q3</v>
      </c>
      <c r="AA3341" t="str">
        <f>TEXT(salestable[[#This Row],[Order Date]], "ddd")</f>
        <v>Mon</v>
      </c>
    </row>
    <row r="3342" spans="1:27"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s="3">
        <v>5</v>
      </c>
      <c r="T3342" s="4">
        <v>0</v>
      </c>
      <c r="U3342" s="3">
        <v>24.84</v>
      </c>
      <c r="V3342" s="2">
        <f>salestable[[#This Row],[Sales]] * (1 - salestable[[#This Row],[Discount]])</f>
        <v>51.75</v>
      </c>
      <c r="W3342" s="2">
        <f>salestable[[#This Row],[Sales]] * salestable[[#This Row],[Discount]]</f>
        <v>0</v>
      </c>
      <c r="X3342">
        <f>YEAR(salestable[[#This Row],[Order Date]])</f>
        <v>2017</v>
      </c>
      <c r="Y3342" t="str">
        <f>TEXT(salestable[[#This Row],[Order Date]],"MMMM")</f>
        <v>August</v>
      </c>
      <c r="Z3342" t="str">
        <f>"Q"&amp;ROUNDUP(MONTH(salestable[[#This Row],[Order Date]])/3,0)</f>
        <v>Q3</v>
      </c>
      <c r="AA3342" t="str">
        <f>TEXT(salestable[[#This Row],[Order Date]], "ddd")</f>
        <v>Mon</v>
      </c>
    </row>
    <row r="3343" spans="1:27"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s="3">
        <v>3</v>
      </c>
      <c r="T3343" s="4">
        <v>0</v>
      </c>
      <c r="U3343" s="3">
        <v>60.255299999999998</v>
      </c>
      <c r="V3343" s="2">
        <f>salestable[[#This Row],[Sales]] * (1 - salestable[[#This Row],[Discount]])</f>
        <v>122.97</v>
      </c>
      <c r="W3343" s="2">
        <f>salestable[[#This Row],[Sales]] * salestable[[#This Row],[Discount]]</f>
        <v>0</v>
      </c>
      <c r="X3343">
        <f>YEAR(salestable[[#This Row],[Order Date]])</f>
        <v>2016</v>
      </c>
      <c r="Y3343" t="str">
        <f>TEXT(salestable[[#This Row],[Order Date]],"MMMM")</f>
        <v>August</v>
      </c>
      <c r="Z3343" t="str">
        <f>"Q"&amp;ROUNDUP(MONTH(salestable[[#This Row],[Order Date]])/3,0)</f>
        <v>Q3</v>
      </c>
      <c r="AA3343" t="str">
        <f>TEXT(salestable[[#This Row],[Order Date]], "ddd")</f>
        <v>Sat</v>
      </c>
    </row>
    <row r="3344" spans="1:27"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s="3">
        <v>1</v>
      </c>
      <c r="T3344" s="4">
        <v>0.3</v>
      </c>
      <c r="U3344" s="3">
        <v>20.966999999999999</v>
      </c>
      <c r="V3344" s="2">
        <f>salestable[[#This Row],[Sales]] * (1 - salestable[[#This Row],[Discount]])</f>
        <v>171.23050000000001</v>
      </c>
      <c r="W3344" s="2">
        <f>salestable[[#This Row],[Sales]] * salestable[[#This Row],[Discount]]</f>
        <v>73.384500000000003</v>
      </c>
      <c r="X3344">
        <f>YEAR(salestable[[#This Row],[Order Date]])</f>
        <v>2016</v>
      </c>
      <c r="Y3344" t="str">
        <f>TEXT(salestable[[#This Row],[Order Date]],"MMMM")</f>
        <v>August</v>
      </c>
      <c r="Z3344" t="str">
        <f>"Q"&amp;ROUNDUP(MONTH(salestable[[#This Row],[Order Date]])/3,0)</f>
        <v>Q3</v>
      </c>
      <c r="AA3344" t="str">
        <f>TEXT(salestable[[#This Row],[Order Date]], "ddd")</f>
        <v>Sat</v>
      </c>
    </row>
    <row r="3345" spans="1:27"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s="3">
        <v>3</v>
      </c>
      <c r="T3345" s="4">
        <v>0</v>
      </c>
      <c r="U3345" s="3">
        <v>28.785599999999999</v>
      </c>
      <c r="V3345" s="2">
        <f>salestable[[#This Row],[Sales]] * (1 - salestable[[#This Row],[Discount]])</f>
        <v>59.97</v>
      </c>
      <c r="W3345" s="2">
        <f>salestable[[#This Row],[Sales]] * salestable[[#This Row],[Discount]]</f>
        <v>0</v>
      </c>
      <c r="X3345">
        <f>YEAR(salestable[[#This Row],[Order Date]])</f>
        <v>2016</v>
      </c>
      <c r="Y3345" t="str">
        <f>TEXT(salestable[[#This Row],[Order Date]],"MMMM")</f>
        <v>August</v>
      </c>
      <c r="Z3345" t="str">
        <f>"Q"&amp;ROUNDUP(MONTH(salestable[[#This Row],[Order Date]])/3,0)</f>
        <v>Q3</v>
      </c>
      <c r="AA3345" t="str">
        <f>TEXT(salestable[[#This Row],[Order Date]], "ddd")</f>
        <v>Sat</v>
      </c>
    </row>
    <row r="3346" spans="1:27"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s="3">
        <v>9</v>
      </c>
      <c r="T3346" s="4">
        <v>0</v>
      </c>
      <c r="U3346" s="3">
        <v>36.692999999999998</v>
      </c>
      <c r="V3346" s="2">
        <f>salestable[[#This Row],[Sales]] * (1 - salestable[[#This Row],[Discount]])</f>
        <v>81.540000000000006</v>
      </c>
      <c r="W3346" s="2">
        <f>salestable[[#This Row],[Sales]] * salestable[[#This Row],[Discount]]</f>
        <v>0</v>
      </c>
      <c r="X3346">
        <f>YEAR(salestable[[#This Row],[Order Date]])</f>
        <v>2016</v>
      </c>
      <c r="Y3346" t="str">
        <f>TEXT(salestable[[#This Row],[Order Date]],"MMMM")</f>
        <v>August</v>
      </c>
      <c r="Z3346" t="str">
        <f>"Q"&amp;ROUNDUP(MONTH(salestable[[#This Row],[Order Date]])/3,0)</f>
        <v>Q3</v>
      </c>
      <c r="AA3346" t="str">
        <f>TEXT(salestable[[#This Row],[Order Date]], "ddd")</f>
        <v>Sat</v>
      </c>
    </row>
    <row r="3347" spans="1:27"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s="3">
        <v>4</v>
      </c>
      <c r="T3347" s="4">
        <v>0</v>
      </c>
      <c r="U3347" s="3">
        <v>5.2560000000000002</v>
      </c>
      <c r="V3347" s="2">
        <f>salestable[[#This Row],[Sales]] * (1 - salestable[[#This Row],[Discount]])</f>
        <v>11.68</v>
      </c>
      <c r="W3347" s="2">
        <f>salestable[[#This Row],[Sales]] * salestable[[#This Row],[Discount]]</f>
        <v>0</v>
      </c>
      <c r="X3347">
        <f>YEAR(salestable[[#This Row],[Order Date]])</f>
        <v>2016</v>
      </c>
      <c r="Y3347" t="str">
        <f>TEXT(salestable[[#This Row],[Order Date]],"MMMM")</f>
        <v>August</v>
      </c>
      <c r="Z3347" t="str">
        <f>"Q"&amp;ROUNDUP(MONTH(salestable[[#This Row],[Order Date]])/3,0)</f>
        <v>Q3</v>
      </c>
      <c r="AA3347" t="str">
        <f>TEXT(salestable[[#This Row],[Order Date]], "ddd")</f>
        <v>Sat</v>
      </c>
    </row>
    <row r="3348" spans="1:27"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s="3">
        <v>5</v>
      </c>
      <c r="T3348" s="4">
        <v>0</v>
      </c>
      <c r="U3348" s="3">
        <v>13.92</v>
      </c>
      <c r="V3348" s="2">
        <f>salestable[[#This Row],[Sales]] * (1 - salestable[[#This Row],[Discount]])</f>
        <v>29</v>
      </c>
      <c r="W3348" s="2">
        <f>salestable[[#This Row],[Sales]] * salestable[[#This Row],[Discount]]</f>
        <v>0</v>
      </c>
      <c r="X3348">
        <f>YEAR(salestable[[#This Row],[Order Date]])</f>
        <v>2016</v>
      </c>
      <c r="Y3348" t="str">
        <f>TEXT(salestable[[#This Row],[Order Date]],"MMMM")</f>
        <v>August</v>
      </c>
      <c r="Z3348" t="str">
        <f>"Q"&amp;ROUNDUP(MONTH(salestable[[#This Row],[Order Date]])/3,0)</f>
        <v>Q3</v>
      </c>
      <c r="AA3348" t="str">
        <f>TEXT(salestable[[#This Row],[Order Date]], "ddd")</f>
        <v>Sat</v>
      </c>
    </row>
    <row r="3349" spans="1:27"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s="3">
        <v>5</v>
      </c>
      <c r="T3349" s="4">
        <v>0</v>
      </c>
      <c r="U3349" s="3">
        <v>13.208</v>
      </c>
      <c r="V3349" s="2">
        <f>salestable[[#This Row],[Sales]] * (1 - salestable[[#This Row],[Discount]])</f>
        <v>50.8</v>
      </c>
      <c r="W3349" s="2">
        <f>salestable[[#This Row],[Sales]] * salestable[[#This Row],[Discount]]</f>
        <v>0</v>
      </c>
      <c r="X3349">
        <f>YEAR(salestable[[#This Row],[Order Date]])</f>
        <v>2015</v>
      </c>
      <c r="Y3349" t="str">
        <f>TEXT(salestable[[#This Row],[Order Date]],"MMMM")</f>
        <v>August</v>
      </c>
      <c r="Z3349" t="str">
        <f>"Q"&amp;ROUNDUP(MONTH(salestable[[#This Row],[Order Date]])/3,0)</f>
        <v>Q3</v>
      </c>
      <c r="AA3349" t="str">
        <f>TEXT(salestable[[#This Row],[Order Date]], "ddd")</f>
        <v>Thu</v>
      </c>
    </row>
    <row r="3350" spans="1:27"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s="3">
        <v>5</v>
      </c>
      <c r="T3350" s="4">
        <v>0.8</v>
      </c>
      <c r="U3350" s="3">
        <v>-25.648</v>
      </c>
      <c r="V3350" s="2">
        <f>salestable[[#This Row],[Sales]] * (1 - salestable[[#This Row],[Discount]])</f>
        <v>3.2059999999999995</v>
      </c>
      <c r="W3350" s="2">
        <f>salestable[[#This Row],[Sales]] * salestable[[#This Row],[Discount]]</f>
        <v>12.824000000000002</v>
      </c>
      <c r="X3350">
        <f>YEAR(salestable[[#This Row],[Order Date]])</f>
        <v>2017</v>
      </c>
      <c r="Y3350" t="str">
        <f>TEXT(salestable[[#This Row],[Order Date]],"MMMM")</f>
        <v>November</v>
      </c>
      <c r="Z3350" t="str">
        <f>"Q"&amp;ROUNDUP(MONTH(salestable[[#This Row],[Order Date]])/3,0)</f>
        <v>Q4</v>
      </c>
      <c r="AA3350" t="str">
        <f>TEXT(salestable[[#This Row],[Order Date]], "ddd")</f>
        <v>Sun</v>
      </c>
    </row>
    <row r="3351" spans="1:27"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s="3">
        <v>4</v>
      </c>
      <c r="T3351" s="4">
        <v>0.2</v>
      </c>
      <c r="U3351" s="3">
        <v>5.6955999999999998</v>
      </c>
      <c r="V3351" s="2">
        <f>salestable[[#This Row],[Sales]] * (1 - salestable[[#This Row],[Discount]])</f>
        <v>12.569600000000001</v>
      </c>
      <c r="W3351" s="2">
        <f>salestable[[#This Row],[Sales]] * salestable[[#This Row],[Discount]]</f>
        <v>3.1424000000000003</v>
      </c>
      <c r="X3351">
        <f>YEAR(salestable[[#This Row],[Order Date]])</f>
        <v>2016</v>
      </c>
      <c r="Y3351" t="str">
        <f>TEXT(salestable[[#This Row],[Order Date]],"MMMM")</f>
        <v>August</v>
      </c>
      <c r="Z3351" t="str">
        <f>"Q"&amp;ROUNDUP(MONTH(salestable[[#This Row],[Order Date]])/3,0)</f>
        <v>Q3</v>
      </c>
      <c r="AA3351" t="str">
        <f>TEXT(salestable[[#This Row],[Order Date]], "ddd")</f>
        <v>Wed</v>
      </c>
    </row>
    <row r="3352" spans="1:27"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s="3">
        <v>3</v>
      </c>
      <c r="T3352" s="4">
        <v>0</v>
      </c>
      <c r="U3352" s="3">
        <v>18.893699999999999</v>
      </c>
      <c r="V3352" s="2">
        <f>salestable[[#This Row],[Sales]] * (1 - salestable[[#This Row],[Discount]])</f>
        <v>89.97</v>
      </c>
      <c r="W3352" s="2">
        <f>salestable[[#This Row],[Sales]] * salestable[[#This Row],[Discount]]</f>
        <v>0</v>
      </c>
      <c r="X3352">
        <f>YEAR(salestable[[#This Row],[Order Date]])</f>
        <v>2016</v>
      </c>
      <c r="Y3352" t="str">
        <f>TEXT(salestable[[#This Row],[Order Date]],"MMMM")</f>
        <v>December</v>
      </c>
      <c r="Z3352" t="str">
        <f>"Q"&amp;ROUNDUP(MONTH(salestable[[#This Row],[Order Date]])/3,0)</f>
        <v>Q4</v>
      </c>
      <c r="AA3352" t="str">
        <f>TEXT(salestable[[#This Row],[Order Date]], "ddd")</f>
        <v>Mon</v>
      </c>
    </row>
    <row r="3353" spans="1:27"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s="3">
        <v>3</v>
      </c>
      <c r="T3353" s="4">
        <v>0.15</v>
      </c>
      <c r="U3353" s="3">
        <v>20.517600000000002</v>
      </c>
      <c r="V3353" s="2">
        <f>salestable[[#This Row],[Sales]] * (1 - salestable[[#This Row],[Discount]])</f>
        <v>370.59915000000001</v>
      </c>
      <c r="W3353" s="2">
        <f>salestable[[#This Row],[Sales]] * salestable[[#This Row],[Discount]]</f>
        <v>65.399850000000001</v>
      </c>
      <c r="X3353">
        <f>YEAR(salestable[[#This Row],[Order Date]])</f>
        <v>2014</v>
      </c>
      <c r="Y3353" t="str">
        <f>TEXT(salestable[[#This Row],[Order Date]],"MMMM")</f>
        <v>September</v>
      </c>
      <c r="Z3353" t="str">
        <f>"Q"&amp;ROUNDUP(MONTH(salestable[[#This Row],[Order Date]])/3,0)</f>
        <v>Q3</v>
      </c>
      <c r="AA3353" t="str">
        <f>TEXT(salestable[[#This Row],[Order Date]], "ddd")</f>
        <v>Tue</v>
      </c>
    </row>
    <row r="3354" spans="1:27"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s="3">
        <v>2</v>
      </c>
      <c r="T3354" s="4">
        <v>0.2</v>
      </c>
      <c r="U3354" s="3">
        <v>31.494</v>
      </c>
      <c r="V3354" s="2">
        <f>salestable[[#This Row],[Sales]] * (1 - salestable[[#This Row],[Discount]])</f>
        <v>67.187200000000004</v>
      </c>
      <c r="W3354" s="2">
        <f>salestable[[#This Row],[Sales]] * salestable[[#This Row],[Discount]]</f>
        <v>16.796800000000001</v>
      </c>
      <c r="X3354">
        <f>YEAR(salestable[[#This Row],[Order Date]])</f>
        <v>2014</v>
      </c>
      <c r="Y3354" t="str">
        <f>TEXT(salestable[[#This Row],[Order Date]],"MMMM")</f>
        <v>September</v>
      </c>
      <c r="Z3354" t="str">
        <f>"Q"&amp;ROUNDUP(MONTH(salestable[[#This Row],[Order Date]])/3,0)</f>
        <v>Q3</v>
      </c>
      <c r="AA3354" t="str">
        <f>TEXT(salestable[[#This Row],[Order Date]], "ddd")</f>
        <v>Tue</v>
      </c>
    </row>
    <row r="3355" spans="1:27"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s="3">
        <v>2</v>
      </c>
      <c r="T3355" s="4">
        <v>0</v>
      </c>
      <c r="U3355" s="3">
        <v>93.594800000000006</v>
      </c>
      <c r="V3355" s="2">
        <f>salestable[[#This Row],[Sales]] * (1 - salestable[[#This Row],[Discount]])</f>
        <v>359.98</v>
      </c>
      <c r="W3355" s="2">
        <f>salestable[[#This Row],[Sales]] * salestable[[#This Row],[Discount]]</f>
        <v>0</v>
      </c>
      <c r="X3355">
        <f>YEAR(salestable[[#This Row],[Order Date]])</f>
        <v>2014</v>
      </c>
      <c r="Y3355" t="str">
        <f>TEXT(salestable[[#This Row],[Order Date]],"MMMM")</f>
        <v>July</v>
      </c>
      <c r="Z3355" t="str">
        <f>"Q"&amp;ROUNDUP(MONTH(salestable[[#This Row],[Order Date]])/3,0)</f>
        <v>Q3</v>
      </c>
      <c r="AA3355" t="str">
        <f>TEXT(salestable[[#This Row],[Order Date]], "ddd")</f>
        <v>Sat</v>
      </c>
    </row>
    <row r="3356" spans="1:27"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s="3">
        <v>1</v>
      </c>
      <c r="T3356" s="4">
        <v>0.3</v>
      </c>
      <c r="U3356" s="3">
        <v>-4.032</v>
      </c>
      <c r="V3356" s="2">
        <f>salestable[[#This Row],[Sales]] * (1 - salestable[[#This Row],[Discount]])</f>
        <v>49.391999999999996</v>
      </c>
      <c r="W3356" s="2">
        <f>salestable[[#This Row],[Sales]] * salestable[[#This Row],[Discount]]</f>
        <v>21.167999999999999</v>
      </c>
      <c r="X3356">
        <f>YEAR(salestable[[#This Row],[Order Date]])</f>
        <v>2014</v>
      </c>
      <c r="Y3356" t="str">
        <f>TEXT(salestable[[#This Row],[Order Date]],"MMMM")</f>
        <v>July</v>
      </c>
      <c r="Z3356" t="str">
        <f>"Q"&amp;ROUNDUP(MONTH(salestable[[#This Row],[Order Date]])/3,0)</f>
        <v>Q3</v>
      </c>
      <c r="AA3356" t="str">
        <f>TEXT(salestable[[#This Row],[Order Date]], "ddd")</f>
        <v>Sat</v>
      </c>
    </row>
    <row r="3357" spans="1:27"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s="3">
        <v>2</v>
      </c>
      <c r="T3357" s="4">
        <v>0</v>
      </c>
      <c r="U3357" s="3">
        <v>9.6047999999999991</v>
      </c>
      <c r="V3357" s="2">
        <f>salestable[[#This Row],[Sales]] * (1 - salestable[[#This Row],[Discount]])</f>
        <v>20.88</v>
      </c>
      <c r="W3357" s="2">
        <f>salestable[[#This Row],[Sales]] * salestable[[#This Row],[Discount]]</f>
        <v>0</v>
      </c>
      <c r="X3357">
        <f>YEAR(salestable[[#This Row],[Order Date]])</f>
        <v>2014</v>
      </c>
      <c r="Y3357" t="str">
        <f>TEXT(salestable[[#This Row],[Order Date]],"MMMM")</f>
        <v>July</v>
      </c>
      <c r="Z3357" t="str">
        <f>"Q"&amp;ROUNDUP(MONTH(salestable[[#This Row],[Order Date]])/3,0)</f>
        <v>Q3</v>
      </c>
      <c r="AA3357" t="str">
        <f>TEXT(salestable[[#This Row],[Order Date]], "ddd")</f>
        <v>Sat</v>
      </c>
    </row>
    <row r="3358" spans="1:27"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s="3">
        <v>1</v>
      </c>
      <c r="T3358" s="4">
        <v>0</v>
      </c>
      <c r="U3358" s="3">
        <v>1.8288</v>
      </c>
      <c r="V3358" s="2">
        <f>salestable[[#This Row],[Sales]] * (1 - salestable[[#This Row],[Discount]])</f>
        <v>3.81</v>
      </c>
      <c r="W3358" s="2">
        <f>salestable[[#This Row],[Sales]] * salestable[[#This Row],[Discount]]</f>
        <v>0</v>
      </c>
      <c r="X3358">
        <f>YEAR(salestable[[#This Row],[Order Date]])</f>
        <v>2014</v>
      </c>
      <c r="Y3358" t="str">
        <f>TEXT(salestable[[#This Row],[Order Date]],"MMMM")</f>
        <v>July</v>
      </c>
      <c r="Z3358" t="str">
        <f>"Q"&amp;ROUNDUP(MONTH(salestable[[#This Row],[Order Date]])/3,0)</f>
        <v>Q3</v>
      </c>
      <c r="AA3358" t="str">
        <f>TEXT(salestable[[#This Row],[Order Date]], "ddd")</f>
        <v>Sat</v>
      </c>
    </row>
    <row r="3359" spans="1:27"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s="3">
        <v>9</v>
      </c>
      <c r="T3359" s="4">
        <v>0.2</v>
      </c>
      <c r="U3359" s="3">
        <v>26.465399999999999</v>
      </c>
      <c r="V3359" s="2">
        <f>salestable[[#This Row],[Sales]] * (1 - salestable[[#This Row],[Discount]])</f>
        <v>58.406399999999998</v>
      </c>
      <c r="W3359" s="2">
        <f>salestable[[#This Row],[Sales]] * salestable[[#This Row],[Discount]]</f>
        <v>14.601599999999999</v>
      </c>
      <c r="X3359">
        <f>YEAR(salestable[[#This Row],[Order Date]])</f>
        <v>2017</v>
      </c>
      <c r="Y3359" t="str">
        <f>TEXT(salestable[[#This Row],[Order Date]],"MMMM")</f>
        <v>September</v>
      </c>
      <c r="Z3359" t="str">
        <f>"Q"&amp;ROUNDUP(MONTH(salestable[[#This Row],[Order Date]])/3,0)</f>
        <v>Q3</v>
      </c>
      <c r="AA3359" t="str">
        <f>TEXT(salestable[[#This Row],[Order Date]], "ddd")</f>
        <v>Thu</v>
      </c>
    </row>
    <row r="3360" spans="1:27"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s="3">
        <v>2</v>
      </c>
      <c r="T3360" s="4">
        <v>0.8</v>
      </c>
      <c r="U3360" s="3">
        <v>-5.2931999999999997</v>
      </c>
      <c r="V3360" s="2">
        <f>salestable[[#This Row],[Sales]] * (1 - salestable[[#This Row],[Discount]])</f>
        <v>0.64159999999999995</v>
      </c>
      <c r="W3360" s="2">
        <f>salestable[[#This Row],[Sales]] * salestable[[#This Row],[Discount]]</f>
        <v>2.5664000000000002</v>
      </c>
      <c r="X3360">
        <f>YEAR(salestable[[#This Row],[Order Date]])</f>
        <v>2016</v>
      </c>
      <c r="Y3360" t="str">
        <f>TEXT(salestable[[#This Row],[Order Date]],"MMMM")</f>
        <v>May</v>
      </c>
      <c r="Z3360" t="str">
        <f>"Q"&amp;ROUNDUP(MONTH(salestable[[#This Row],[Order Date]])/3,0)</f>
        <v>Q2</v>
      </c>
      <c r="AA3360" t="str">
        <f>TEXT(salestable[[#This Row],[Order Date]], "ddd")</f>
        <v>Fri</v>
      </c>
    </row>
    <row r="3361" spans="1:27"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s="3">
        <v>2</v>
      </c>
      <c r="T3361" s="4">
        <v>0.2</v>
      </c>
      <c r="U3361" s="3">
        <v>-3.2719999999999998</v>
      </c>
      <c r="V3361" s="2">
        <f>salestable[[#This Row],[Sales]] * (1 - salestable[[#This Row],[Discount]])</f>
        <v>20.940799999999999</v>
      </c>
      <c r="W3361" s="2">
        <f>salestable[[#This Row],[Sales]] * salestable[[#This Row],[Discount]]</f>
        <v>5.2351999999999999</v>
      </c>
      <c r="X3361">
        <f>YEAR(salestable[[#This Row],[Order Date]])</f>
        <v>2016</v>
      </c>
      <c r="Y3361" t="str">
        <f>TEXT(salestable[[#This Row],[Order Date]],"MMMM")</f>
        <v>May</v>
      </c>
      <c r="Z3361" t="str">
        <f>"Q"&amp;ROUNDUP(MONTH(salestable[[#This Row],[Order Date]])/3,0)</f>
        <v>Q2</v>
      </c>
      <c r="AA3361" t="str">
        <f>TEXT(salestable[[#This Row],[Order Date]], "ddd")</f>
        <v>Fri</v>
      </c>
    </row>
    <row r="3362" spans="1:27"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s="3">
        <v>4</v>
      </c>
      <c r="T3362" s="4">
        <v>0</v>
      </c>
      <c r="U3362" s="3">
        <v>14.306800000000001</v>
      </c>
      <c r="V3362" s="2">
        <f>salestable[[#This Row],[Sales]] * (1 - salestable[[#This Row],[Discount]])</f>
        <v>30.44</v>
      </c>
      <c r="W3362" s="2">
        <f>salestable[[#This Row],[Sales]] * salestable[[#This Row],[Discount]]</f>
        <v>0</v>
      </c>
      <c r="X3362">
        <f>YEAR(salestable[[#This Row],[Order Date]])</f>
        <v>2015</v>
      </c>
      <c r="Y3362" t="str">
        <f>TEXT(salestable[[#This Row],[Order Date]],"MMMM")</f>
        <v>June</v>
      </c>
      <c r="Z3362" t="str">
        <f>"Q"&amp;ROUNDUP(MONTH(salestable[[#This Row],[Order Date]])/3,0)</f>
        <v>Q2</v>
      </c>
      <c r="AA3362" t="str">
        <f>TEXT(salestable[[#This Row],[Order Date]], "ddd")</f>
        <v>Thu</v>
      </c>
    </row>
    <row r="3363" spans="1:27"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s="3">
        <v>3</v>
      </c>
      <c r="T3363" s="4">
        <v>0</v>
      </c>
      <c r="U3363" s="3">
        <v>11.995200000000001</v>
      </c>
      <c r="V3363" s="2">
        <f>salestable[[#This Row],[Sales]] * (1 - salestable[[#This Row],[Discount]])</f>
        <v>35.28</v>
      </c>
      <c r="W3363" s="2">
        <f>salestable[[#This Row],[Sales]] * salestable[[#This Row],[Discount]]</f>
        <v>0</v>
      </c>
      <c r="X3363">
        <f>YEAR(salestable[[#This Row],[Order Date]])</f>
        <v>2015</v>
      </c>
      <c r="Y3363" t="str">
        <f>TEXT(salestable[[#This Row],[Order Date]],"MMMM")</f>
        <v>June</v>
      </c>
      <c r="Z3363" t="str">
        <f>"Q"&amp;ROUNDUP(MONTH(salestable[[#This Row],[Order Date]])/3,0)</f>
        <v>Q2</v>
      </c>
      <c r="AA3363" t="str">
        <f>TEXT(salestable[[#This Row],[Order Date]], "ddd")</f>
        <v>Thu</v>
      </c>
    </row>
    <row r="3364" spans="1:27"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s="3">
        <v>3</v>
      </c>
      <c r="T3364" s="4">
        <v>0</v>
      </c>
      <c r="U3364" s="3">
        <v>9.3312000000000008</v>
      </c>
      <c r="V3364" s="2">
        <f>salestable[[#This Row],[Sales]] * (1 - salestable[[#This Row],[Discount]])</f>
        <v>19.440000000000001</v>
      </c>
      <c r="W3364" s="2">
        <f>salestable[[#This Row],[Sales]] * salestable[[#This Row],[Discount]]</f>
        <v>0</v>
      </c>
      <c r="X3364">
        <f>YEAR(salestable[[#This Row],[Order Date]])</f>
        <v>2015</v>
      </c>
      <c r="Y3364" t="str">
        <f>TEXT(salestable[[#This Row],[Order Date]],"MMMM")</f>
        <v>December</v>
      </c>
      <c r="Z3364" t="str">
        <f>"Q"&amp;ROUNDUP(MONTH(salestable[[#This Row],[Order Date]])/3,0)</f>
        <v>Q4</v>
      </c>
      <c r="AA3364" t="str">
        <f>TEXT(salestable[[#This Row],[Order Date]], "ddd")</f>
        <v>Sun</v>
      </c>
    </row>
    <row r="3365" spans="1:27"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s="3">
        <v>2</v>
      </c>
      <c r="T3365" s="4">
        <v>0</v>
      </c>
      <c r="U3365" s="3">
        <v>18.940000000000001</v>
      </c>
      <c r="V3365" s="2">
        <f>salestable[[#This Row],[Sales]] * (1 - salestable[[#This Row],[Discount]])</f>
        <v>37.880000000000003</v>
      </c>
      <c r="W3365" s="2">
        <f>salestable[[#This Row],[Sales]] * salestable[[#This Row],[Discount]]</f>
        <v>0</v>
      </c>
      <c r="X3365">
        <f>YEAR(salestable[[#This Row],[Order Date]])</f>
        <v>2015</v>
      </c>
      <c r="Y3365" t="str">
        <f>TEXT(salestable[[#This Row],[Order Date]],"MMMM")</f>
        <v>December</v>
      </c>
      <c r="Z3365" t="str">
        <f>"Q"&amp;ROUNDUP(MONTH(salestable[[#This Row],[Order Date]])/3,0)</f>
        <v>Q4</v>
      </c>
      <c r="AA3365" t="str">
        <f>TEXT(salestable[[#This Row],[Order Date]], "ddd")</f>
        <v>Sun</v>
      </c>
    </row>
    <row r="3366" spans="1:27"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s="3">
        <v>3</v>
      </c>
      <c r="T3366" s="4">
        <v>0.6</v>
      </c>
      <c r="U3366" s="3">
        <v>-3.8208000000000002</v>
      </c>
      <c r="V3366" s="2">
        <f>salestable[[#This Row],[Sales]] * (1 - salestable[[#This Row],[Discount]])</f>
        <v>3.8208000000000002</v>
      </c>
      <c r="W3366" s="2">
        <f>salestable[[#This Row],[Sales]] * salestable[[#This Row],[Discount]]</f>
        <v>5.7311999999999994</v>
      </c>
      <c r="X3366">
        <f>YEAR(salestable[[#This Row],[Order Date]])</f>
        <v>2016</v>
      </c>
      <c r="Y3366" t="str">
        <f>TEXT(salestable[[#This Row],[Order Date]],"MMMM")</f>
        <v>July</v>
      </c>
      <c r="Z3366" t="str">
        <f>"Q"&amp;ROUNDUP(MONTH(salestable[[#This Row],[Order Date]])/3,0)</f>
        <v>Q3</v>
      </c>
      <c r="AA3366" t="str">
        <f>TEXT(salestable[[#This Row],[Order Date]], "ddd")</f>
        <v>Sat</v>
      </c>
    </row>
    <row r="3367" spans="1:27"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s="3">
        <v>2</v>
      </c>
      <c r="T3367" s="4">
        <v>0.15</v>
      </c>
      <c r="U3367" s="3">
        <v>3.4196</v>
      </c>
      <c r="V3367" s="2">
        <f>salestable[[#This Row],[Sales]] * (1 - salestable[[#This Row],[Discount]])</f>
        <v>247.06609999999998</v>
      </c>
      <c r="W3367" s="2">
        <f>salestable[[#This Row],[Sales]] * salestable[[#This Row],[Discount]]</f>
        <v>43.599899999999998</v>
      </c>
      <c r="X3367">
        <f>YEAR(salestable[[#This Row],[Order Date]])</f>
        <v>2014</v>
      </c>
      <c r="Y3367" t="str">
        <f>TEXT(salestable[[#This Row],[Order Date]],"MMMM")</f>
        <v>January</v>
      </c>
      <c r="Z3367" t="str">
        <f>"Q"&amp;ROUNDUP(MONTH(salestable[[#This Row],[Order Date]])/3,0)</f>
        <v>Q1</v>
      </c>
      <c r="AA3367" t="str">
        <f>TEXT(salestable[[#This Row],[Order Date]], "ddd")</f>
        <v>Fri</v>
      </c>
    </row>
    <row r="3368" spans="1:27"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s="3">
        <v>2</v>
      </c>
      <c r="T3368" s="4">
        <v>0.2</v>
      </c>
      <c r="U3368" s="3">
        <v>3.6288</v>
      </c>
      <c r="V3368" s="2">
        <f>salestable[[#This Row],[Sales]] * (1 - salestable[[#This Row],[Discount]])</f>
        <v>8.2944000000000013</v>
      </c>
      <c r="W3368" s="2">
        <f>salestable[[#This Row],[Sales]] * salestable[[#This Row],[Discount]]</f>
        <v>2.0736000000000003</v>
      </c>
      <c r="X3368">
        <f>YEAR(salestable[[#This Row],[Order Date]])</f>
        <v>2014</v>
      </c>
      <c r="Y3368" t="str">
        <f>TEXT(salestable[[#This Row],[Order Date]],"MMMM")</f>
        <v>July</v>
      </c>
      <c r="Z3368" t="str">
        <f>"Q"&amp;ROUNDUP(MONTH(salestable[[#This Row],[Order Date]])/3,0)</f>
        <v>Q3</v>
      </c>
      <c r="AA3368" t="str">
        <f>TEXT(salestable[[#This Row],[Order Date]], "ddd")</f>
        <v>Wed</v>
      </c>
    </row>
    <row r="3369" spans="1:27"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s="3">
        <v>3</v>
      </c>
      <c r="T3369" s="4">
        <v>0.2</v>
      </c>
      <c r="U3369" s="3">
        <v>4.4850000000000003</v>
      </c>
      <c r="V3369" s="2">
        <f>salestable[[#This Row],[Sales]] * (1 - salestable[[#This Row],[Discount]])</f>
        <v>11.4816</v>
      </c>
      <c r="W3369" s="2">
        <f>salestable[[#This Row],[Sales]] * salestable[[#This Row],[Discount]]</f>
        <v>2.8704000000000001</v>
      </c>
      <c r="X3369">
        <f>YEAR(salestable[[#This Row],[Order Date]])</f>
        <v>2014</v>
      </c>
      <c r="Y3369" t="str">
        <f>TEXT(salestable[[#This Row],[Order Date]],"MMMM")</f>
        <v>July</v>
      </c>
      <c r="Z3369" t="str">
        <f>"Q"&amp;ROUNDUP(MONTH(salestable[[#This Row],[Order Date]])/3,0)</f>
        <v>Q3</v>
      </c>
      <c r="AA3369" t="str">
        <f>TEXT(salestable[[#This Row],[Order Date]], "ddd")</f>
        <v>Wed</v>
      </c>
    </row>
    <row r="3370" spans="1:27"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s="3">
        <v>2</v>
      </c>
      <c r="T3370" s="4">
        <v>0</v>
      </c>
      <c r="U3370" s="3">
        <v>41.168399999999998</v>
      </c>
      <c r="V3370" s="2">
        <f>salestable[[#This Row],[Sales]] * (1 - salestable[[#This Row],[Discount]])</f>
        <v>141.96</v>
      </c>
      <c r="W3370" s="2">
        <f>salestable[[#This Row],[Sales]] * salestable[[#This Row],[Discount]]</f>
        <v>0</v>
      </c>
      <c r="X3370">
        <f>YEAR(salestable[[#This Row],[Order Date]])</f>
        <v>2015</v>
      </c>
      <c r="Y3370" t="str">
        <f>TEXT(salestable[[#This Row],[Order Date]],"MMMM")</f>
        <v>November</v>
      </c>
      <c r="Z3370" t="str">
        <f>"Q"&amp;ROUNDUP(MONTH(salestable[[#This Row],[Order Date]])/3,0)</f>
        <v>Q4</v>
      </c>
      <c r="AA3370" t="str">
        <f>TEXT(salestable[[#This Row],[Order Date]], "ddd")</f>
        <v>Sat</v>
      </c>
    </row>
    <row r="3371" spans="1:27"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s="3">
        <v>4</v>
      </c>
      <c r="T3371" s="4">
        <v>0.2</v>
      </c>
      <c r="U3371" s="3">
        <v>23.116800000000001</v>
      </c>
      <c r="V3371" s="2">
        <f>salestable[[#This Row],[Sales]] * (1 - salestable[[#This Row],[Discount]])</f>
        <v>52.838400000000007</v>
      </c>
      <c r="W3371" s="2">
        <f>salestable[[#This Row],[Sales]] * salestable[[#This Row],[Discount]]</f>
        <v>13.209600000000002</v>
      </c>
      <c r="X3371">
        <f>YEAR(salestable[[#This Row],[Order Date]])</f>
        <v>2015</v>
      </c>
      <c r="Y3371" t="str">
        <f>TEXT(salestable[[#This Row],[Order Date]],"MMMM")</f>
        <v>November</v>
      </c>
      <c r="Z3371" t="str">
        <f>"Q"&amp;ROUNDUP(MONTH(salestable[[#This Row],[Order Date]])/3,0)</f>
        <v>Q4</v>
      </c>
      <c r="AA3371" t="str">
        <f>TEXT(salestable[[#This Row],[Order Date]], "ddd")</f>
        <v>Sat</v>
      </c>
    </row>
    <row r="3372" spans="1:27"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s="3">
        <v>5</v>
      </c>
      <c r="T3372" s="4">
        <v>0</v>
      </c>
      <c r="U3372" s="3">
        <v>244.6155</v>
      </c>
      <c r="V3372" s="2">
        <f>salestable[[#This Row],[Sales]] * (1 - salestable[[#This Row],[Discount]])</f>
        <v>1287.45</v>
      </c>
      <c r="W3372" s="2">
        <f>salestable[[#This Row],[Sales]] * salestable[[#This Row],[Discount]]</f>
        <v>0</v>
      </c>
      <c r="X3372">
        <f>YEAR(salestable[[#This Row],[Order Date]])</f>
        <v>2016</v>
      </c>
      <c r="Y3372" t="str">
        <f>TEXT(salestable[[#This Row],[Order Date]],"MMMM")</f>
        <v>March</v>
      </c>
      <c r="Z3372" t="str">
        <f>"Q"&amp;ROUNDUP(MONTH(salestable[[#This Row],[Order Date]])/3,0)</f>
        <v>Q1</v>
      </c>
      <c r="AA3372" t="str">
        <f>TEXT(salestable[[#This Row],[Order Date]], "ddd")</f>
        <v>Fri</v>
      </c>
    </row>
    <row r="3373" spans="1:27"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s="3">
        <v>6</v>
      </c>
      <c r="T3373" s="4">
        <v>0.2</v>
      </c>
      <c r="U3373" s="3">
        <v>9.0383999999999993</v>
      </c>
      <c r="V3373" s="2">
        <f>salestable[[#This Row],[Sales]] * (1 - salestable[[#This Row],[Discount]])</f>
        <v>20.659200000000002</v>
      </c>
      <c r="W3373" s="2">
        <f>salestable[[#This Row],[Sales]] * salestable[[#This Row],[Discount]]</f>
        <v>5.1648000000000005</v>
      </c>
      <c r="X3373">
        <f>YEAR(salestable[[#This Row],[Order Date]])</f>
        <v>2017</v>
      </c>
      <c r="Y3373" t="str">
        <f>TEXT(salestable[[#This Row],[Order Date]],"MMMM")</f>
        <v>September</v>
      </c>
      <c r="Z3373" t="str">
        <f>"Q"&amp;ROUNDUP(MONTH(salestable[[#This Row],[Order Date]])/3,0)</f>
        <v>Q3</v>
      </c>
      <c r="AA3373" t="str">
        <f>TEXT(salestable[[#This Row],[Order Date]], "ddd")</f>
        <v>Sat</v>
      </c>
    </row>
    <row r="3374" spans="1:27"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s="3">
        <v>2</v>
      </c>
      <c r="T3374" s="4">
        <v>0</v>
      </c>
      <c r="U3374" s="3">
        <v>48.287999999999997</v>
      </c>
      <c r="V3374" s="2">
        <f>salestable[[#This Row],[Sales]] * (1 - salestable[[#This Row],[Discount]])</f>
        <v>160.96</v>
      </c>
      <c r="W3374" s="2">
        <f>salestable[[#This Row],[Sales]] * salestable[[#This Row],[Discount]]</f>
        <v>0</v>
      </c>
      <c r="X3374">
        <f>YEAR(salestable[[#This Row],[Order Date]])</f>
        <v>2017</v>
      </c>
      <c r="Y3374" t="str">
        <f>TEXT(salestable[[#This Row],[Order Date]],"MMMM")</f>
        <v>September</v>
      </c>
      <c r="Z3374" t="str">
        <f>"Q"&amp;ROUNDUP(MONTH(salestable[[#This Row],[Order Date]])/3,0)</f>
        <v>Q3</v>
      </c>
      <c r="AA3374" t="str">
        <f>TEXT(salestable[[#This Row],[Order Date]], "ddd")</f>
        <v>Sat</v>
      </c>
    </row>
    <row r="3375" spans="1:27"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s="3">
        <v>3</v>
      </c>
      <c r="T3375" s="4">
        <v>0</v>
      </c>
      <c r="U3375" s="3">
        <v>11.375999999999999</v>
      </c>
      <c r="V3375" s="2">
        <f>salestable[[#This Row],[Sales]] * (1 - salestable[[#This Row],[Discount]])</f>
        <v>28.44</v>
      </c>
      <c r="W3375" s="2">
        <f>salestable[[#This Row],[Sales]] * salestable[[#This Row],[Discount]]</f>
        <v>0</v>
      </c>
      <c r="X3375">
        <f>YEAR(salestable[[#This Row],[Order Date]])</f>
        <v>2015</v>
      </c>
      <c r="Y3375" t="str">
        <f>TEXT(salestable[[#This Row],[Order Date]],"MMMM")</f>
        <v>December</v>
      </c>
      <c r="Z3375" t="str">
        <f>"Q"&amp;ROUNDUP(MONTH(salestable[[#This Row],[Order Date]])/3,0)</f>
        <v>Q4</v>
      </c>
      <c r="AA3375" t="str">
        <f>TEXT(salestable[[#This Row],[Order Date]], "ddd")</f>
        <v>Fri</v>
      </c>
    </row>
    <row r="3376" spans="1:27"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s="3">
        <v>5</v>
      </c>
      <c r="T3376" s="4">
        <v>0.1</v>
      </c>
      <c r="U3376" s="3">
        <v>8.0980000000000008</v>
      </c>
      <c r="V3376" s="2">
        <f>salestable[[#This Row],[Sales]] * (1 - salestable[[#This Row],[Discount]])</f>
        <v>327.96900000000005</v>
      </c>
      <c r="W3376" s="2">
        <f>salestable[[#This Row],[Sales]] * salestable[[#This Row],[Discount]]</f>
        <v>36.441000000000003</v>
      </c>
      <c r="X3376">
        <f>YEAR(salestable[[#This Row],[Order Date]])</f>
        <v>2015</v>
      </c>
      <c r="Y3376" t="str">
        <f>TEXT(salestable[[#This Row],[Order Date]],"MMMM")</f>
        <v>December</v>
      </c>
      <c r="Z3376" t="str">
        <f>"Q"&amp;ROUNDUP(MONTH(salestable[[#This Row],[Order Date]])/3,0)</f>
        <v>Q4</v>
      </c>
      <c r="AA3376" t="str">
        <f>TEXT(salestable[[#This Row],[Order Date]], "ddd")</f>
        <v>Fri</v>
      </c>
    </row>
    <row r="3377" spans="1:27"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s="3">
        <v>4</v>
      </c>
      <c r="T3377" s="4">
        <v>0</v>
      </c>
      <c r="U3377" s="3">
        <v>10.3896</v>
      </c>
      <c r="V3377" s="2">
        <f>salestable[[#This Row],[Sales]] * (1 - salestable[[#This Row],[Discount]])</f>
        <v>39.96</v>
      </c>
      <c r="W3377" s="2">
        <f>salestable[[#This Row],[Sales]] * salestable[[#This Row],[Discount]]</f>
        <v>0</v>
      </c>
      <c r="X3377">
        <f>YEAR(salestable[[#This Row],[Order Date]])</f>
        <v>2015</v>
      </c>
      <c r="Y3377" t="str">
        <f>TEXT(salestable[[#This Row],[Order Date]],"MMMM")</f>
        <v>December</v>
      </c>
      <c r="Z3377" t="str">
        <f>"Q"&amp;ROUNDUP(MONTH(salestable[[#This Row],[Order Date]])/3,0)</f>
        <v>Q4</v>
      </c>
      <c r="AA3377" t="str">
        <f>TEXT(salestable[[#This Row],[Order Date]], "ddd")</f>
        <v>Fri</v>
      </c>
    </row>
    <row r="3378" spans="1:27"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s="3">
        <v>2</v>
      </c>
      <c r="T3378" s="4">
        <v>0.1</v>
      </c>
      <c r="U3378" s="3">
        <v>68.333200000000005</v>
      </c>
      <c r="V3378" s="2">
        <f>salestable[[#This Row],[Sales]] * (1 - salestable[[#This Row],[Discount]])</f>
        <v>325.58760000000001</v>
      </c>
      <c r="W3378" s="2">
        <f>salestable[[#This Row],[Sales]] * salestable[[#This Row],[Discount]]</f>
        <v>36.176400000000001</v>
      </c>
      <c r="X3378">
        <f>YEAR(salestable[[#This Row],[Order Date]])</f>
        <v>2015</v>
      </c>
      <c r="Y3378" t="str">
        <f>TEXT(salestable[[#This Row],[Order Date]],"MMMM")</f>
        <v>December</v>
      </c>
      <c r="Z3378" t="str">
        <f>"Q"&amp;ROUNDUP(MONTH(salestable[[#This Row],[Order Date]])/3,0)</f>
        <v>Q4</v>
      </c>
      <c r="AA3378" t="str">
        <f>TEXT(salestable[[#This Row],[Order Date]], "ddd")</f>
        <v>Fri</v>
      </c>
    </row>
    <row r="3379" spans="1:27"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s="3">
        <v>9</v>
      </c>
      <c r="T3379" s="4">
        <v>0.2</v>
      </c>
      <c r="U3379" s="3">
        <v>6.9794999999999998</v>
      </c>
      <c r="V3379" s="2">
        <f>salestable[[#This Row],[Sales]] * (1 - salestable[[#This Row],[Discount]])</f>
        <v>89.337600000000009</v>
      </c>
      <c r="W3379" s="2">
        <f>salestable[[#This Row],[Sales]] * salestable[[#This Row],[Discount]]</f>
        <v>22.334400000000002</v>
      </c>
      <c r="X3379">
        <f>YEAR(salestable[[#This Row],[Order Date]])</f>
        <v>2016</v>
      </c>
      <c r="Y3379" t="str">
        <f>TEXT(salestable[[#This Row],[Order Date]],"MMMM")</f>
        <v>November</v>
      </c>
      <c r="Z3379" t="str">
        <f>"Q"&amp;ROUNDUP(MONTH(salestable[[#This Row],[Order Date]])/3,0)</f>
        <v>Q4</v>
      </c>
      <c r="AA3379" t="str">
        <f>TEXT(salestable[[#This Row],[Order Date]], "ddd")</f>
        <v>Tue</v>
      </c>
    </row>
    <row r="3380" spans="1:27"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s="3">
        <v>6</v>
      </c>
      <c r="T3380" s="4">
        <v>0.8</v>
      </c>
      <c r="U3380" s="3">
        <v>-22.041599999999999</v>
      </c>
      <c r="V3380" s="2">
        <f>salestable[[#This Row],[Sales]] * (1 - salestable[[#This Row],[Discount]])</f>
        <v>2.7551999999999994</v>
      </c>
      <c r="W3380" s="2">
        <f>salestable[[#This Row],[Sales]] * salestable[[#This Row],[Discount]]</f>
        <v>11.020800000000001</v>
      </c>
      <c r="X3380">
        <f>YEAR(salestable[[#This Row],[Order Date]])</f>
        <v>2017</v>
      </c>
      <c r="Y3380" t="str">
        <f>TEXT(salestable[[#This Row],[Order Date]],"MMMM")</f>
        <v>March</v>
      </c>
      <c r="Z3380" t="str">
        <f>"Q"&amp;ROUNDUP(MONTH(salestable[[#This Row],[Order Date]])/3,0)</f>
        <v>Q1</v>
      </c>
      <c r="AA3380" t="str">
        <f>TEXT(salestable[[#This Row],[Order Date]], "ddd")</f>
        <v>Fri</v>
      </c>
    </row>
    <row r="3381" spans="1:27"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s="3">
        <v>3</v>
      </c>
      <c r="T3381" s="4">
        <v>0.2</v>
      </c>
      <c r="U3381" s="3">
        <v>3.21</v>
      </c>
      <c r="V3381" s="2">
        <f>salestable[[#This Row],[Sales]] * (1 - salestable[[#This Row],[Discount]])</f>
        <v>8.2176000000000009</v>
      </c>
      <c r="W3381" s="2">
        <f>salestable[[#This Row],[Sales]] * salestable[[#This Row],[Discount]]</f>
        <v>2.0544000000000002</v>
      </c>
      <c r="X3381">
        <f>YEAR(salestable[[#This Row],[Order Date]])</f>
        <v>2017</v>
      </c>
      <c r="Y3381" t="str">
        <f>TEXT(salestable[[#This Row],[Order Date]],"MMMM")</f>
        <v>March</v>
      </c>
      <c r="Z3381" t="str">
        <f>"Q"&amp;ROUNDUP(MONTH(salestable[[#This Row],[Order Date]])/3,0)</f>
        <v>Q1</v>
      </c>
      <c r="AA3381" t="str">
        <f>TEXT(salestable[[#This Row],[Order Date]], "ddd")</f>
        <v>Fri</v>
      </c>
    </row>
    <row r="3382" spans="1:27"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s="3">
        <v>9</v>
      </c>
      <c r="T3382" s="4">
        <v>0.2</v>
      </c>
      <c r="U3382" s="3">
        <v>7.2144000000000004</v>
      </c>
      <c r="V3382" s="2">
        <f>salestable[[#This Row],[Sales]] * (1 - salestable[[#This Row],[Discount]])</f>
        <v>19.238399999999999</v>
      </c>
      <c r="W3382" s="2">
        <f>salestable[[#This Row],[Sales]] * salestable[[#This Row],[Discount]]</f>
        <v>4.8095999999999997</v>
      </c>
      <c r="X3382">
        <f>YEAR(salestable[[#This Row],[Order Date]])</f>
        <v>2017</v>
      </c>
      <c r="Y3382" t="str">
        <f>TEXT(salestable[[#This Row],[Order Date]],"MMMM")</f>
        <v>November</v>
      </c>
      <c r="Z3382" t="str">
        <f>"Q"&amp;ROUNDUP(MONTH(salestable[[#This Row],[Order Date]])/3,0)</f>
        <v>Q4</v>
      </c>
      <c r="AA3382" t="str">
        <f>TEXT(salestable[[#This Row],[Order Date]], "ddd")</f>
        <v>Thu</v>
      </c>
    </row>
    <row r="3383" spans="1:27"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s="3">
        <v>1</v>
      </c>
      <c r="T3383" s="4">
        <v>0.2</v>
      </c>
      <c r="U3383" s="3">
        <v>0.97740000000000005</v>
      </c>
      <c r="V3383" s="2">
        <f>salestable[[#This Row],[Sales]] * (1 - salestable[[#This Row],[Discount]])</f>
        <v>2.3168000000000002</v>
      </c>
      <c r="W3383" s="2">
        <f>salestable[[#This Row],[Sales]] * salestable[[#This Row],[Discount]]</f>
        <v>0.57920000000000005</v>
      </c>
      <c r="X3383">
        <f>YEAR(salestable[[#This Row],[Order Date]])</f>
        <v>2017</v>
      </c>
      <c r="Y3383" t="str">
        <f>TEXT(salestable[[#This Row],[Order Date]],"MMMM")</f>
        <v>August</v>
      </c>
      <c r="Z3383" t="str">
        <f>"Q"&amp;ROUNDUP(MONTH(salestable[[#This Row],[Order Date]])/3,0)</f>
        <v>Q3</v>
      </c>
      <c r="AA3383" t="str">
        <f>TEXT(salestable[[#This Row],[Order Date]], "ddd")</f>
        <v>Sun</v>
      </c>
    </row>
    <row r="3384" spans="1:27"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s="3">
        <v>3</v>
      </c>
      <c r="T3384" s="4">
        <v>0</v>
      </c>
      <c r="U3384" s="3">
        <v>8.7905999999999995</v>
      </c>
      <c r="V3384" s="2">
        <f>salestable[[#This Row],[Sales]] * (1 - salestable[[#This Row],[Discount]])</f>
        <v>17.940000000000001</v>
      </c>
      <c r="W3384" s="2">
        <f>salestable[[#This Row],[Sales]] * salestable[[#This Row],[Discount]]</f>
        <v>0</v>
      </c>
      <c r="X3384">
        <f>YEAR(salestable[[#This Row],[Order Date]])</f>
        <v>2015</v>
      </c>
      <c r="Y3384" t="str">
        <f>TEXT(salestable[[#This Row],[Order Date]],"MMMM")</f>
        <v>December</v>
      </c>
      <c r="Z3384" t="str">
        <f>"Q"&amp;ROUNDUP(MONTH(salestable[[#This Row],[Order Date]])/3,0)</f>
        <v>Q4</v>
      </c>
      <c r="AA3384" t="str">
        <f>TEXT(salestable[[#This Row],[Order Date]], "ddd")</f>
        <v>Fri</v>
      </c>
    </row>
    <row r="3385" spans="1:27"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s="3">
        <v>7</v>
      </c>
      <c r="T3385" s="4">
        <v>0.1</v>
      </c>
      <c r="U3385" s="3">
        <v>29.880199999999999</v>
      </c>
      <c r="V3385" s="2">
        <f>salestable[[#This Row],[Sales]] * (1 - salestable[[#This Row],[Discount]])</f>
        <v>345.75659999999999</v>
      </c>
      <c r="W3385" s="2">
        <f>salestable[[#This Row],[Sales]] * salestable[[#This Row],[Discount]]</f>
        <v>38.417400000000001</v>
      </c>
      <c r="X3385">
        <f>YEAR(salestable[[#This Row],[Order Date]])</f>
        <v>2015</v>
      </c>
      <c r="Y3385" t="str">
        <f>TEXT(salestable[[#This Row],[Order Date]],"MMMM")</f>
        <v>December</v>
      </c>
      <c r="Z3385" t="str">
        <f>"Q"&amp;ROUNDUP(MONTH(salestable[[#This Row],[Order Date]])/3,0)</f>
        <v>Q4</v>
      </c>
      <c r="AA3385" t="str">
        <f>TEXT(salestable[[#This Row],[Order Date]], "ddd")</f>
        <v>Fri</v>
      </c>
    </row>
    <row r="3386" spans="1:27"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s="3">
        <v>5</v>
      </c>
      <c r="T3386" s="4">
        <v>0</v>
      </c>
      <c r="U3386" s="3">
        <v>539.92499999999995</v>
      </c>
      <c r="V3386" s="2">
        <f>salestable[[#This Row],[Sales]] * (1 - salestable[[#This Row],[Discount]])</f>
        <v>1799.75</v>
      </c>
      <c r="W3386" s="2">
        <f>salestable[[#This Row],[Sales]] * salestable[[#This Row],[Discount]]</f>
        <v>0</v>
      </c>
      <c r="X3386">
        <f>YEAR(salestable[[#This Row],[Order Date]])</f>
        <v>2015</v>
      </c>
      <c r="Y3386" t="str">
        <f>TEXT(salestable[[#This Row],[Order Date]],"MMMM")</f>
        <v>December</v>
      </c>
      <c r="Z3386" t="str">
        <f>"Q"&amp;ROUNDUP(MONTH(salestable[[#This Row],[Order Date]])/3,0)</f>
        <v>Q4</v>
      </c>
      <c r="AA3386" t="str">
        <f>TEXT(salestable[[#This Row],[Order Date]], "ddd")</f>
        <v>Fri</v>
      </c>
    </row>
    <row r="3387" spans="1:27"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s="3">
        <v>4</v>
      </c>
      <c r="T3387" s="4">
        <v>0.2</v>
      </c>
      <c r="U3387" s="3">
        <v>65.325599999999994</v>
      </c>
      <c r="V3387" s="2">
        <f>salestable[[#This Row],[Sales]] * (1 - salestable[[#This Row],[Discount]])</f>
        <v>464.53760000000005</v>
      </c>
      <c r="W3387" s="2">
        <f>salestable[[#This Row],[Sales]] * salestable[[#This Row],[Discount]]</f>
        <v>116.13440000000001</v>
      </c>
      <c r="X3387">
        <f>YEAR(salestable[[#This Row],[Order Date]])</f>
        <v>2017</v>
      </c>
      <c r="Y3387" t="str">
        <f>TEXT(salestable[[#This Row],[Order Date]],"MMMM")</f>
        <v>October</v>
      </c>
      <c r="Z3387" t="str">
        <f>"Q"&amp;ROUNDUP(MONTH(salestable[[#This Row],[Order Date]])/3,0)</f>
        <v>Q4</v>
      </c>
      <c r="AA3387" t="str">
        <f>TEXT(salestable[[#This Row],[Order Date]], "ddd")</f>
        <v>Sat</v>
      </c>
    </row>
    <row r="3388" spans="1:27"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s="3">
        <v>3</v>
      </c>
      <c r="T3388" s="4">
        <v>0.2</v>
      </c>
      <c r="U3388" s="3">
        <v>5.9175000000000004</v>
      </c>
      <c r="V3388" s="2">
        <f>salestable[[#This Row],[Sales]] * (1 - salestable[[#This Row],[Discount]])</f>
        <v>15.148800000000001</v>
      </c>
      <c r="W3388" s="2">
        <f>salestable[[#This Row],[Sales]] * salestable[[#This Row],[Discount]]</f>
        <v>3.7872000000000003</v>
      </c>
      <c r="X3388">
        <f>YEAR(salestable[[#This Row],[Order Date]])</f>
        <v>2017</v>
      </c>
      <c r="Y3388" t="str">
        <f>TEXT(salestable[[#This Row],[Order Date]],"MMMM")</f>
        <v>October</v>
      </c>
      <c r="Z3388" t="str">
        <f>"Q"&amp;ROUNDUP(MONTH(salestable[[#This Row],[Order Date]])/3,0)</f>
        <v>Q4</v>
      </c>
      <c r="AA3388" t="str">
        <f>TEXT(salestable[[#This Row],[Order Date]], "ddd")</f>
        <v>Sat</v>
      </c>
    </row>
    <row r="3389" spans="1:27"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s="3">
        <v>2</v>
      </c>
      <c r="T3389" s="4">
        <v>0.2</v>
      </c>
      <c r="U3389" s="3">
        <v>16.678799999999999</v>
      </c>
      <c r="V3389" s="2">
        <f>salestable[[#This Row],[Sales]] * (1 - salestable[[#This Row],[Discount]])</f>
        <v>177.90719999999999</v>
      </c>
      <c r="W3389" s="2">
        <f>salestable[[#This Row],[Sales]] * salestable[[#This Row],[Discount]]</f>
        <v>44.476799999999997</v>
      </c>
      <c r="X3389">
        <f>YEAR(salestable[[#This Row],[Order Date]])</f>
        <v>2017</v>
      </c>
      <c r="Y3389" t="str">
        <f>TEXT(salestable[[#This Row],[Order Date]],"MMMM")</f>
        <v>October</v>
      </c>
      <c r="Z3389" t="str">
        <f>"Q"&amp;ROUNDUP(MONTH(salestable[[#This Row],[Order Date]])/3,0)</f>
        <v>Q4</v>
      </c>
      <c r="AA3389" t="str">
        <f>TEXT(salestable[[#This Row],[Order Date]], "ddd")</f>
        <v>Sat</v>
      </c>
    </row>
    <row r="3390" spans="1:27"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s="3">
        <v>6</v>
      </c>
      <c r="T3390" s="4">
        <v>0.7</v>
      </c>
      <c r="U3390" s="3">
        <v>-33.636000000000003</v>
      </c>
      <c r="V3390" s="2">
        <f>salestable[[#This Row],[Sales]] * (1 - salestable[[#This Row],[Discount]])</f>
        <v>15.136200000000002</v>
      </c>
      <c r="W3390" s="2">
        <f>salestable[[#This Row],[Sales]] * salestable[[#This Row],[Discount]]</f>
        <v>35.317799999999998</v>
      </c>
      <c r="X3390">
        <f>YEAR(salestable[[#This Row],[Order Date]])</f>
        <v>2017</v>
      </c>
      <c r="Y3390" t="str">
        <f>TEXT(salestable[[#This Row],[Order Date]],"MMMM")</f>
        <v>October</v>
      </c>
      <c r="Z3390" t="str">
        <f>"Q"&amp;ROUNDUP(MONTH(salestable[[#This Row],[Order Date]])/3,0)</f>
        <v>Q4</v>
      </c>
      <c r="AA3390" t="str">
        <f>TEXT(salestable[[#This Row],[Order Date]], "ddd")</f>
        <v>Sat</v>
      </c>
    </row>
    <row r="3391" spans="1:27"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s="3">
        <v>3</v>
      </c>
      <c r="T3391" s="4">
        <v>0.4</v>
      </c>
      <c r="U3391" s="3">
        <v>-36.111600000000003</v>
      </c>
      <c r="V3391" s="2">
        <f>salestable[[#This Row],[Sales]] * (1 - salestable[[#This Row],[Discount]])</f>
        <v>92.858400000000003</v>
      </c>
      <c r="W3391" s="2">
        <f>salestable[[#This Row],[Sales]] * salestable[[#This Row],[Discount]]</f>
        <v>61.905600000000007</v>
      </c>
      <c r="X3391">
        <f>YEAR(salestable[[#This Row],[Order Date]])</f>
        <v>2017</v>
      </c>
      <c r="Y3391" t="str">
        <f>TEXT(salestable[[#This Row],[Order Date]],"MMMM")</f>
        <v>October</v>
      </c>
      <c r="Z3391" t="str">
        <f>"Q"&amp;ROUNDUP(MONTH(salestable[[#This Row],[Order Date]])/3,0)</f>
        <v>Q4</v>
      </c>
      <c r="AA3391" t="str">
        <f>TEXT(salestable[[#This Row],[Order Date]], "ddd")</f>
        <v>Sat</v>
      </c>
    </row>
    <row r="3392" spans="1:27"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s="3">
        <v>2</v>
      </c>
      <c r="T3392" s="4">
        <v>0.2</v>
      </c>
      <c r="U3392" s="3">
        <v>2.14</v>
      </c>
      <c r="V3392" s="2">
        <f>salestable[[#This Row],[Sales]] * (1 - salestable[[#This Row],[Discount]])</f>
        <v>5.4784000000000006</v>
      </c>
      <c r="W3392" s="2">
        <f>salestable[[#This Row],[Sales]] * salestable[[#This Row],[Discount]]</f>
        <v>1.3696000000000002</v>
      </c>
      <c r="X3392">
        <f>YEAR(salestable[[#This Row],[Order Date]])</f>
        <v>2017</v>
      </c>
      <c r="Y3392" t="str">
        <f>TEXT(salestable[[#This Row],[Order Date]],"MMMM")</f>
        <v>March</v>
      </c>
      <c r="Z3392" t="str">
        <f>"Q"&amp;ROUNDUP(MONTH(salestable[[#This Row],[Order Date]])/3,0)</f>
        <v>Q1</v>
      </c>
      <c r="AA3392" t="str">
        <f>TEXT(salestable[[#This Row],[Order Date]], "ddd")</f>
        <v>Sat</v>
      </c>
    </row>
    <row r="3393" spans="1:27"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s="3">
        <v>4</v>
      </c>
      <c r="T3393" s="4">
        <v>0.2</v>
      </c>
      <c r="U3393" s="3">
        <v>68.197999999999993</v>
      </c>
      <c r="V3393" s="2">
        <f>salestable[[#This Row],[Sales]] * (1 - salestable[[#This Row],[Discount]])</f>
        <v>872.93439999999998</v>
      </c>
      <c r="W3393" s="2">
        <f>salestable[[#This Row],[Sales]] * salestable[[#This Row],[Discount]]</f>
        <v>218.2336</v>
      </c>
      <c r="X3393">
        <f>YEAR(salestable[[#This Row],[Order Date]])</f>
        <v>2014</v>
      </c>
      <c r="Y3393" t="str">
        <f>TEXT(salestable[[#This Row],[Order Date]],"MMMM")</f>
        <v>August</v>
      </c>
      <c r="Z3393" t="str">
        <f>"Q"&amp;ROUNDUP(MONTH(salestable[[#This Row],[Order Date]])/3,0)</f>
        <v>Q3</v>
      </c>
      <c r="AA3393" t="str">
        <f>TEXT(salestable[[#This Row],[Order Date]], "ddd")</f>
        <v>Sat</v>
      </c>
    </row>
    <row r="3394" spans="1:27"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s="3">
        <v>2</v>
      </c>
      <c r="T3394" s="4">
        <v>0.2</v>
      </c>
      <c r="U3394" s="3">
        <v>-43.833599999999997</v>
      </c>
      <c r="V3394" s="2">
        <f>salestable[[#This Row],[Sales]] * (1 - salestable[[#This Row],[Discount]])</f>
        <v>175.33440000000002</v>
      </c>
      <c r="W3394" s="2">
        <f>salestable[[#This Row],[Sales]] * salestable[[#This Row],[Discount]]</f>
        <v>43.833600000000004</v>
      </c>
      <c r="X3394">
        <f>YEAR(salestable[[#This Row],[Order Date]])</f>
        <v>2014</v>
      </c>
      <c r="Y3394" t="str">
        <f>TEXT(salestable[[#This Row],[Order Date]],"MMMM")</f>
        <v>August</v>
      </c>
      <c r="Z3394" t="str">
        <f>"Q"&amp;ROUNDUP(MONTH(salestable[[#This Row],[Order Date]])/3,0)</f>
        <v>Q3</v>
      </c>
      <c r="AA3394" t="str">
        <f>TEXT(salestable[[#This Row],[Order Date]], "ddd")</f>
        <v>Sat</v>
      </c>
    </row>
    <row r="3395" spans="1:27"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s="3">
        <v>1</v>
      </c>
      <c r="T3395" s="4">
        <v>0.8</v>
      </c>
      <c r="U3395" s="3">
        <v>-11.0848</v>
      </c>
      <c r="V3395" s="2">
        <f>salestable[[#This Row],[Sales]] * (1 - salestable[[#This Row],[Discount]])</f>
        <v>1.3855999999999997</v>
      </c>
      <c r="W3395" s="2">
        <f>salestable[[#This Row],[Sales]] * salestable[[#This Row],[Discount]]</f>
        <v>5.5424000000000007</v>
      </c>
      <c r="X3395">
        <f>YEAR(salestable[[#This Row],[Order Date]])</f>
        <v>2014</v>
      </c>
      <c r="Y3395" t="str">
        <f>TEXT(salestable[[#This Row],[Order Date]],"MMMM")</f>
        <v>November</v>
      </c>
      <c r="Z3395" t="str">
        <f>"Q"&amp;ROUNDUP(MONTH(salestable[[#This Row],[Order Date]])/3,0)</f>
        <v>Q4</v>
      </c>
      <c r="AA3395" t="str">
        <f>TEXT(salestable[[#This Row],[Order Date]], "ddd")</f>
        <v>Sat</v>
      </c>
    </row>
    <row r="3396" spans="1:27"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s="3">
        <v>6</v>
      </c>
      <c r="T3396" s="4">
        <v>0.2</v>
      </c>
      <c r="U3396" s="3">
        <v>15.012</v>
      </c>
      <c r="V3396" s="2">
        <f>salestable[[#This Row],[Sales]] * (1 - salestable[[#This Row],[Discount]])</f>
        <v>32.025599999999997</v>
      </c>
      <c r="W3396" s="2">
        <f>salestable[[#This Row],[Sales]] * salestable[[#This Row],[Discount]]</f>
        <v>8.0063999999999993</v>
      </c>
      <c r="X3396">
        <f>YEAR(salestable[[#This Row],[Order Date]])</f>
        <v>2017</v>
      </c>
      <c r="Y3396" t="str">
        <f>TEXT(salestable[[#This Row],[Order Date]],"MMMM")</f>
        <v>June</v>
      </c>
      <c r="Z3396" t="str">
        <f>"Q"&amp;ROUNDUP(MONTH(salestable[[#This Row],[Order Date]])/3,0)</f>
        <v>Q2</v>
      </c>
      <c r="AA3396" t="str">
        <f>TEXT(salestable[[#This Row],[Order Date]], "ddd")</f>
        <v>Sat</v>
      </c>
    </row>
    <row r="3397" spans="1:27"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s="3">
        <v>4</v>
      </c>
      <c r="T3397" s="4">
        <v>0</v>
      </c>
      <c r="U3397" s="3">
        <v>13.317600000000001</v>
      </c>
      <c r="V3397" s="2">
        <f>salestable[[#This Row],[Sales]] * (1 - salestable[[#This Row],[Discount]])</f>
        <v>443.92</v>
      </c>
      <c r="W3397" s="2">
        <f>salestable[[#This Row],[Sales]] * salestable[[#This Row],[Discount]]</f>
        <v>0</v>
      </c>
      <c r="X3397">
        <f>YEAR(salestable[[#This Row],[Order Date]])</f>
        <v>2017</v>
      </c>
      <c r="Y3397" t="str">
        <f>TEXT(salestable[[#This Row],[Order Date]],"MMMM")</f>
        <v>July</v>
      </c>
      <c r="Z3397" t="str">
        <f>"Q"&amp;ROUNDUP(MONTH(salestable[[#This Row],[Order Date]])/3,0)</f>
        <v>Q3</v>
      </c>
      <c r="AA3397" t="str">
        <f>TEXT(salestable[[#This Row],[Order Date]], "ddd")</f>
        <v>Sat</v>
      </c>
    </row>
    <row r="3398" spans="1:27"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s="3">
        <v>1</v>
      </c>
      <c r="T3398" s="4">
        <v>0</v>
      </c>
      <c r="U3398" s="3">
        <v>78.195400000000006</v>
      </c>
      <c r="V3398" s="2">
        <f>salestable[[#This Row],[Sales]] * (1 - salestable[[#This Row],[Discount]])</f>
        <v>169.99</v>
      </c>
      <c r="W3398" s="2">
        <f>salestable[[#This Row],[Sales]] * salestable[[#This Row],[Discount]]</f>
        <v>0</v>
      </c>
      <c r="X3398">
        <f>YEAR(salestable[[#This Row],[Order Date]])</f>
        <v>2017</v>
      </c>
      <c r="Y3398" t="str">
        <f>TEXT(salestable[[#This Row],[Order Date]],"MMMM")</f>
        <v>July</v>
      </c>
      <c r="Z3398" t="str">
        <f>"Q"&amp;ROUNDUP(MONTH(salestable[[#This Row],[Order Date]])/3,0)</f>
        <v>Q3</v>
      </c>
      <c r="AA3398" t="str">
        <f>TEXT(salestable[[#This Row],[Order Date]], "ddd")</f>
        <v>Sat</v>
      </c>
    </row>
    <row r="3399" spans="1:27"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s="3">
        <v>4</v>
      </c>
      <c r="T3399" s="4">
        <v>0</v>
      </c>
      <c r="U3399" s="3">
        <v>12.441599999999999</v>
      </c>
      <c r="V3399" s="2">
        <f>salestable[[#This Row],[Sales]] * (1 - salestable[[#This Row],[Discount]])</f>
        <v>25.92</v>
      </c>
      <c r="W3399" s="2">
        <f>salestable[[#This Row],[Sales]] * salestable[[#This Row],[Discount]]</f>
        <v>0</v>
      </c>
      <c r="X3399">
        <f>YEAR(salestable[[#This Row],[Order Date]])</f>
        <v>2017</v>
      </c>
      <c r="Y3399" t="str">
        <f>TEXT(salestable[[#This Row],[Order Date]],"MMMM")</f>
        <v>July</v>
      </c>
      <c r="Z3399" t="str">
        <f>"Q"&amp;ROUNDUP(MONTH(salestable[[#This Row],[Order Date]])/3,0)</f>
        <v>Q3</v>
      </c>
      <c r="AA3399" t="str">
        <f>TEXT(salestable[[#This Row],[Order Date]], "ddd")</f>
        <v>Sat</v>
      </c>
    </row>
    <row r="3400" spans="1:27"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s="3">
        <v>1</v>
      </c>
      <c r="T3400" s="4">
        <v>0</v>
      </c>
      <c r="U3400" s="3">
        <v>9.9872999999999994</v>
      </c>
      <c r="V3400" s="2">
        <f>salestable[[#This Row],[Sales]] * (1 - salestable[[#This Row],[Discount]])</f>
        <v>36.99</v>
      </c>
      <c r="W3400" s="2">
        <f>salestable[[#This Row],[Sales]] * salestable[[#This Row],[Discount]]</f>
        <v>0</v>
      </c>
      <c r="X3400">
        <f>YEAR(salestable[[#This Row],[Order Date]])</f>
        <v>2014</v>
      </c>
      <c r="Y3400" t="str">
        <f>TEXT(salestable[[#This Row],[Order Date]],"MMMM")</f>
        <v>November</v>
      </c>
      <c r="Z3400" t="str">
        <f>"Q"&amp;ROUNDUP(MONTH(salestable[[#This Row],[Order Date]])/3,0)</f>
        <v>Q4</v>
      </c>
      <c r="AA3400" t="str">
        <f>TEXT(salestable[[#This Row],[Order Date]], "ddd")</f>
        <v>Fri</v>
      </c>
    </row>
    <row r="3401" spans="1:27"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s="3">
        <v>6</v>
      </c>
      <c r="T3401" s="4">
        <v>0</v>
      </c>
      <c r="U3401" s="3">
        <v>301.96800000000002</v>
      </c>
      <c r="V3401" s="2">
        <f>salestable[[#This Row],[Sales]] * (1 - salestable[[#This Row],[Discount]])</f>
        <v>629.1</v>
      </c>
      <c r="W3401" s="2">
        <f>salestable[[#This Row],[Sales]] * salestable[[#This Row],[Discount]]</f>
        <v>0</v>
      </c>
      <c r="X3401">
        <f>YEAR(salestable[[#This Row],[Order Date]])</f>
        <v>2014</v>
      </c>
      <c r="Y3401" t="str">
        <f>TEXT(salestable[[#This Row],[Order Date]],"MMMM")</f>
        <v>November</v>
      </c>
      <c r="Z3401" t="str">
        <f>"Q"&amp;ROUNDUP(MONTH(salestable[[#This Row],[Order Date]])/3,0)</f>
        <v>Q4</v>
      </c>
      <c r="AA3401" t="str">
        <f>TEXT(salestable[[#This Row],[Order Date]], "ddd")</f>
        <v>Fri</v>
      </c>
    </row>
    <row r="3402" spans="1:27"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s="3">
        <v>3</v>
      </c>
      <c r="T3402" s="4">
        <v>0</v>
      </c>
      <c r="U3402" s="3">
        <v>9.6974999999999998</v>
      </c>
      <c r="V3402" s="2">
        <f>salestable[[#This Row],[Sales]] * (1 - salestable[[#This Row],[Discount]])</f>
        <v>193.95</v>
      </c>
      <c r="W3402" s="2">
        <f>salestable[[#This Row],[Sales]] * salestable[[#This Row],[Discount]]</f>
        <v>0</v>
      </c>
      <c r="X3402">
        <f>YEAR(salestable[[#This Row],[Order Date]])</f>
        <v>2014</v>
      </c>
      <c r="Y3402" t="str">
        <f>TEXT(salestable[[#This Row],[Order Date]],"MMMM")</f>
        <v>November</v>
      </c>
      <c r="Z3402" t="str">
        <f>"Q"&amp;ROUNDUP(MONTH(salestable[[#This Row],[Order Date]])/3,0)</f>
        <v>Q4</v>
      </c>
      <c r="AA3402" t="str">
        <f>TEXT(salestable[[#This Row],[Order Date]], "ddd")</f>
        <v>Fri</v>
      </c>
    </row>
    <row r="3403" spans="1:27"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s="3">
        <v>3</v>
      </c>
      <c r="T3403" s="4">
        <v>0</v>
      </c>
      <c r="U3403" s="3">
        <v>1.4742</v>
      </c>
      <c r="V3403" s="2">
        <f>salestable[[#This Row],[Sales]] * (1 - salestable[[#This Row],[Discount]])</f>
        <v>5.46</v>
      </c>
      <c r="W3403" s="2">
        <f>salestable[[#This Row],[Sales]] * salestable[[#This Row],[Discount]]</f>
        <v>0</v>
      </c>
      <c r="X3403">
        <f>YEAR(salestable[[#This Row],[Order Date]])</f>
        <v>2014</v>
      </c>
      <c r="Y3403" t="str">
        <f>TEXT(salestable[[#This Row],[Order Date]],"MMMM")</f>
        <v>November</v>
      </c>
      <c r="Z3403" t="str">
        <f>"Q"&amp;ROUNDUP(MONTH(salestable[[#This Row],[Order Date]])/3,0)</f>
        <v>Q4</v>
      </c>
      <c r="AA3403" t="str">
        <f>TEXT(salestable[[#This Row],[Order Date]], "ddd")</f>
        <v>Fri</v>
      </c>
    </row>
    <row r="3404" spans="1:27"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s="3">
        <v>7</v>
      </c>
      <c r="T3404" s="4">
        <v>0.6</v>
      </c>
      <c r="U3404" s="3">
        <v>-8.9152000000000005</v>
      </c>
      <c r="V3404" s="2">
        <f>salestable[[#This Row],[Sales]] * (1 - salestable[[#This Row],[Discount]])</f>
        <v>8.9152000000000005</v>
      </c>
      <c r="W3404" s="2">
        <f>salestable[[#This Row],[Sales]] * salestable[[#This Row],[Discount]]</f>
        <v>13.3728</v>
      </c>
      <c r="X3404">
        <f>YEAR(salestable[[#This Row],[Order Date]])</f>
        <v>2015</v>
      </c>
      <c r="Y3404" t="str">
        <f>TEXT(salestable[[#This Row],[Order Date]],"MMMM")</f>
        <v>May</v>
      </c>
      <c r="Z3404" t="str">
        <f>"Q"&amp;ROUNDUP(MONTH(salestable[[#This Row],[Order Date]])/3,0)</f>
        <v>Q2</v>
      </c>
      <c r="AA3404" t="str">
        <f>TEXT(salestable[[#This Row],[Order Date]], "ddd")</f>
        <v>Mon</v>
      </c>
    </row>
    <row r="3405" spans="1:27"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s="3">
        <v>4</v>
      </c>
      <c r="T3405" s="4">
        <v>0.6</v>
      </c>
      <c r="U3405" s="3">
        <v>-52.339199999999998</v>
      </c>
      <c r="V3405" s="2">
        <f>salestable[[#This Row],[Sales]] * (1 - salestable[[#This Row],[Discount]])</f>
        <v>26.169600000000003</v>
      </c>
      <c r="W3405" s="2">
        <f>salestable[[#This Row],[Sales]] * salestable[[#This Row],[Discount]]</f>
        <v>39.254400000000004</v>
      </c>
      <c r="X3405">
        <f>YEAR(salestable[[#This Row],[Order Date]])</f>
        <v>2017</v>
      </c>
      <c r="Y3405" t="str">
        <f>TEXT(salestable[[#This Row],[Order Date]],"MMMM")</f>
        <v>May</v>
      </c>
      <c r="Z3405" t="str">
        <f>"Q"&amp;ROUNDUP(MONTH(salestable[[#This Row],[Order Date]])/3,0)</f>
        <v>Q2</v>
      </c>
      <c r="AA3405" t="str">
        <f>TEXT(salestable[[#This Row],[Order Date]], "ddd")</f>
        <v>Mon</v>
      </c>
    </row>
    <row r="3406" spans="1:27"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s="3">
        <v>2</v>
      </c>
      <c r="T3406" s="4">
        <v>0</v>
      </c>
      <c r="U3406" s="3">
        <v>3.8940000000000001</v>
      </c>
      <c r="V3406" s="2">
        <f>salestable[[#This Row],[Sales]] * (1 - salestable[[#This Row],[Discount]])</f>
        <v>77.88</v>
      </c>
      <c r="W3406" s="2">
        <f>salestable[[#This Row],[Sales]] * salestable[[#This Row],[Discount]]</f>
        <v>0</v>
      </c>
      <c r="X3406">
        <f>YEAR(salestable[[#This Row],[Order Date]])</f>
        <v>2015</v>
      </c>
      <c r="Y3406" t="str">
        <f>TEXT(salestable[[#This Row],[Order Date]],"MMMM")</f>
        <v>October</v>
      </c>
      <c r="Z3406" t="str">
        <f>"Q"&amp;ROUNDUP(MONTH(salestable[[#This Row],[Order Date]])/3,0)</f>
        <v>Q4</v>
      </c>
      <c r="AA3406" t="str">
        <f>TEXT(salestable[[#This Row],[Order Date]], "ddd")</f>
        <v>Sat</v>
      </c>
    </row>
    <row r="3407" spans="1:27"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s="3">
        <v>2</v>
      </c>
      <c r="T3407" s="4">
        <v>0.3</v>
      </c>
      <c r="U3407" s="3">
        <v>-12.0588</v>
      </c>
      <c r="V3407" s="2">
        <f>salestable[[#This Row],[Sales]] * (1 - salestable[[#This Row],[Discount]])</f>
        <v>196.96039999999999</v>
      </c>
      <c r="W3407" s="2">
        <f>salestable[[#This Row],[Sales]] * salestable[[#This Row],[Discount]]</f>
        <v>84.411600000000007</v>
      </c>
      <c r="X3407">
        <f>YEAR(salestable[[#This Row],[Order Date]])</f>
        <v>2014</v>
      </c>
      <c r="Y3407" t="str">
        <f>TEXT(salestable[[#This Row],[Order Date]],"MMMM")</f>
        <v>April</v>
      </c>
      <c r="Z3407" t="str">
        <f>"Q"&amp;ROUNDUP(MONTH(salestable[[#This Row],[Order Date]])/3,0)</f>
        <v>Q2</v>
      </c>
      <c r="AA3407" t="str">
        <f>TEXT(salestable[[#This Row],[Order Date]], "ddd")</f>
        <v>Wed</v>
      </c>
    </row>
    <row r="3408" spans="1:27"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s="3">
        <v>2</v>
      </c>
      <c r="T3408" s="4">
        <v>0.3</v>
      </c>
      <c r="U3408" s="3">
        <v>-12.0588</v>
      </c>
      <c r="V3408" s="2">
        <f>salestable[[#This Row],[Sales]] * (1 - salestable[[#This Row],[Discount]])</f>
        <v>196.96039999999999</v>
      </c>
      <c r="W3408" s="2">
        <f>salestable[[#This Row],[Sales]] * salestable[[#This Row],[Discount]]</f>
        <v>84.411600000000007</v>
      </c>
      <c r="X3408">
        <f>YEAR(salestable[[#This Row],[Order Date]])</f>
        <v>2014</v>
      </c>
      <c r="Y3408" t="str">
        <f>TEXT(salestable[[#This Row],[Order Date]],"MMMM")</f>
        <v>April</v>
      </c>
      <c r="Z3408" t="str">
        <f>"Q"&amp;ROUNDUP(MONTH(salestable[[#This Row],[Order Date]])/3,0)</f>
        <v>Q2</v>
      </c>
      <c r="AA3408" t="str">
        <f>TEXT(salestable[[#This Row],[Order Date]], "ddd")</f>
        <v>Wed</v>
      </c>
    </row>
    <row r="3409" spans="1:27"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s="3">
        <v>8</v>
      </c>
      <c r="T3409" s="4">
        <v>0.7</v>
      </c>
      <c r="U3409" s="3">
        <v>-5.2416</v>
      </c>
      <c r="V3409" s="2">
        <f>salestable[[#This Row],[Sales]] * (1 - salestable[[#This Row],[Discount]])</f>
        <v>2.2464000000000004</v>
      </c>
      <c r="W3409" s="2">
        <f>salestable[[#This Row],[Sales]] * salestable[[#This Row],[Discount]]</f>
        <v>5.2416</v>
      </c>
      <c r="X3409">
        <f>YEAR(salestable[[#This Row],[Order Date]])</f>
        <v>2014</v>
      </c>
      <c r="Y3409" t="str">
        <f>TEXT(salestable[[#This Row],[Order Date]],"MMMM")</f>
        <v>April</v>
      </c>
      <c r="Z3409" t="str">
        <f>"Q"&amp;ROUNDUP(MONTH(salestable[[#This Row],[Order Date]])/3,0)</f>
        <v>Q2</v>
      </c>
      <c r="AA3409" t="str">
        <f>TEXT(salestable[[#This Row],[Order Date]], "ddd")</f>
        <v>Wed</v>
      </c>
    </row>
    <row r="3410" spans="1:27"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s="3">
        <v>4</v>
      </c>
      <c r="T3410" s="4">
        <v>0.2</v>
      </c>
      <c r="U3410" s="3">
        <v>7.8175999999999997</v>
      </c>
      <c r="V3410" s="2">
        <f>salestable[[#This Row],[Sales]] * (1 - salestable[[#This Row],[Discount]])</f>
        <v>17.8688</v>
      </c>
      <c r="W3410" s="2">
        <f>salestable[[#This Row],[Sales]] * salestable[[#This Row],[Discount]]</f>
        <v>4.4672000000000001</v>
      </c>
      <c r="X3410">
        <f>YEAR(salestable[[#This Row],[Order Date]])</f>
        <v>2014</v>
      </c>
      <c r="Y3410" t="str">
        <f>TEXT(salestable[[#This Row],[Order Date]],"MMMM")</f>
        <v>April</v>
      </c>
      <c r="Z3410" t="str">
        <f>"Q"&amp;ROUNDUP(MONTH(salestable[[#This Row],[Order Date]])/3,0)</f>
        <v>Q2</v>
      </c>
      <c r="AA3410" t="str">
        <f>TEXT(salestable[[#This Row],[Order Date]], "ddd")</f>
        <v>Wed</v>
      </c>
    </row>
    <row r="3411" spans="1:27"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s="3">
        <v>2</v>
      </c>
      <c r="T3411" s="4">
        <v>0.2</v>
      </c>
      <c r="U3411" s="3">
        <v>3.6288</v>
      </c>
      <c r="V3411" s="2">
        <f>salestable[[#This Row],[Sales]] * (1 - salestable[[#This Row],[Discount]])</f>
        <v>8.2944000000000013</v>
      </c>
      <c r="W3411" s="2">
        <f>salestable[[#This Row],[Sales]] * salestable[[#This Row],[Discount]]</f>
        <v>2.0736000000000003</v>
      </c>
      <c r="X3411">
        <f>YEAR(salestable[[#This Row],[Order Date]])</f>
        <v>2017</v>
      </c>
      <c r="Y3411" t="str">
        <f>TEXT(salestable[[#This Row],[Order Date]],"MMMM")</f>
        <v>April</v>
      </c>
      <c r="Z3411" t="str">
        <f>"Q"&amp;ROUNDUP(MONTH(salestable[[#This Row],[Order Date]])/3,0)</f>
        <v>Q2</v>
      </c>
      <c r="AA3411" t="str">
        <f>TEXT(salestable[[#This Row],[Order Date]], "ddd")</f>
        <v>Sun</v>
      </c>
    </row>
    <row r="3412" spans="1:27"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s="3">
        <v>9</v>
      </c>
      <c r="T3412" s="4">
        <v>0</v>
      </c>
      <c r="U3412" s="3">
        <v>30.263400000000001</v>
      </c>
      <c r="V3412" s="2">
        <f>salestable[[#This Row],[Sales]] * (1 - salestable[[#This Row],[Discount]])</f>
        <v>65.790000000000006</v>
      </c>
      <c r="W3412" s="2">
        <f>salestable[[#This Row],[Sales]] * salestable[[#This Row],[Discount]]</f>
        <v>0</v>
      </c>
      <c r="X3412">
        <f>YEAR(salestable[[#This Row],[Order Date]])</f>
        <v>2016</v>
      </c>
      <c r="Y3412" t="str">
        <f>TEXT(salestable[[#This Row],[Order Date]],"MMMM")</f>
        <v>September</v>
      </c>
      <c r="Z3412" t="str">
        <f>"Q"&amp;ROUNDUP(MONTH(salestable[[#This Row],[Order Date]])/3,0)</f>
        <v>Q3</v>
      </c>
      <c r="AA3412" t="str">
        <f>TEXT(salestable[[#This Row],[Order Date]], "ddd")</f>
        <v>Tue</v>
      </c>
    </row>
    <row r="3413" spans="1:27"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s="3">
        <v>2</v>
      </c>
      <c r="T3413" s="4">
        <v>0.2</v>
      </c>
      <c r="U3413" s="3">
        <v>88.394800000000004</v>
      </c>
      <c r="V3413" s="2">
        <f>salestable[[#This Row],[Sales]] * (1 - salestable[[#This Row],[Discount]])</f>
        <v>217.5872</v>
      </c>
      <c r="W3413" s="2">
        <f>salestable[[#This Row],[Sales]] * salestable[[#This Row],[Discount]]</f>
        <v>54.396799999999999</v>
      </c>
      <c r="X3413">
        <f>YEAR(salestable[[#This Row],[Order Date]])</f>
        <v>2016</v>
      </c>
      <c r="Y3413" t="str">
        <f>TEXT(salestable[[#This Row],[Order Date]],"MMMM")</f>
        <v>September</v>
      </c>
      <c r="Z3413" t="str">
        <f>"Q"&amp;ROUNDUP(MONTH(salestable[[#This Row],[Order Date]])/3,0)</f>
        <v>Q3</v>
      </c>
      <c r="AA3413" t="str">
        <f>TEXT(salestable[[#This Row],[Order Date]], "ddd")</f>
        <v>Tue</v>
      </c>
    </row>
    <row r="3414" spans="1:27"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s="3">
        <v>4</v>
      </c>
      <c r="T3414" s="4">
        <v>0</v>
      </c>
      <c r="U3414" s="3">
        <v>3.1751999999999998</v>
      </c>
      <c r="V3414" s="2">
        <f>salestable[[#This Row],[Sales]] * (1 - salestable[[#This Row],[Discount]])</f>
        <v>11.76</v>
      </c>
      <c r="W3414" s="2">
        <f>salestable[[#This Row],[Sales]] * salestable[[#This Row],[Discount]]</f>
        <v>0</v>
      </c>
      <c r="X3414">
        <f>YEAR(salestable[[#This Row],[Order Date]])</f>
        <v>2016</v>
      </c>
      <c r="Y3414" t="str">
        <f>TEXT(salestable[[#This Row],[Order Date]],"MMMM")</f>
        <v>September</v>
      </c>
      <c r="Z3414" t="str">
        <f>"Q"&amp;ROUNDUP(MONTH(salestable[[#This Row],[Order Date]])/3,0)</f>
        <v>Q3</v>
      </c>
      <c r="AA3414" t="str">
        <f>TEXT(salestable[[#This Row],[Order Date]], "ddd")</f>
        <v>Tue</v>
      </c>
    </row>
    <row r="3415" spans="1:27"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s="3">
        <v>2</v>
      </c>
      <c r="T3415" s="4">
        <v>0</v>
      </c>
      <c r="U3415" s="3">
        <v>37.9848</v>
      </c>
      <c r="V3415" s="2">
        <f>salestable[[#This Row],[Sales]] * (1 - salestable[[#This Row],[Discount]])</f>
        <v>77.52</v>
      </c>
      <c r="W3415" s="2">
        <f>salestable[[#This Row],[Sales]] * salestable[[#This Row],[Discount]]</f>
        <v>0</v>
      </c>
      <c r="X3415">
        <f>YEAR(salestable[[#This Row],[Order Date]])</f>
        <v>2016</v>
      </c>
      <c r="Y3415" t="str">
        <f>TEXT(salestable[[#This Row],[Order Date]],"MMMM")</f>
        <v>September</v>
      </c>
      <c r="Z3415" t="str">
        <f>"Q"&amp;ROUNDUP(MONTH(salestable[[#This Row],[Order Date]])/3,0)</f>
        <v>Q3</v>
      </c>
      <c r="AA3415" t="str">
        <f>TEXT(salestable[[#This Row],[Order Date]], "ddd")</f>
        <v>Tue</v>
      </c>
    </row>
    <row r="3416" spans="1:27"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s="3">
        <v>2</v>
      </c>
      <c r="T3416" s="4">
        <v>0.2</v>
      </c>
      <c r="U3416" s="3">
        <v>15.808</v>
      </c>
      <c r="V3416" s="2">
        <f>salestable[[#This Row],[Sales]] * (1 - salestable[[#This Row],[Discount]])</f>
        <v>38.912000000000006</v>
      </c>
      <c r="W3416" s="2">
        <f>salestable[[#This Row],[Sales]] * salestable[[#This Row],[Discount]]</f>
        <v>9.7280000000000015</v>
      </c>
      <c r="X3416">
        <f>YEAR(salestable[[#This Row],[Order Date]])</f>
        <v>2016</v>
      </c>
      <c r="Y3416" t="str">
        <f>TEXT(salestable[[#This Row],[Order Date]],"MMMM")</f>
        <v>September</v>
      </c>
      <c r="Z3416" t="str">
        <f>"Q"&amp;ROUNDUP(MONTH(salestable[[#This Row],[Order Date]])/3,0)</f>
        <v>Q3</v>
      </c>
      <c r="AA3416" t="str">
        <f>TEXT(salestable[[#This Row],[Order Date]], "ddd")</f>
        <v>Tue</v>
      </c>
    </row>
    <row r="3417" spans="1:27"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s="3">
        <v>1</v>
      </c>
      <c r="T3417" s="4">
        <v>0</v>
      </c>
      <c r="U3417" s="3">
        <v>0.65159999999999996</v>
      </c>
      <c r="V3417" s="2">
        <f>salestable[[#This Row],[Sales]] * (1 - salestable[[#This Row],[Discount]])</f>
        <v>1.81</v>
      </c>
      <c r="W3417" s="2">
        <f>salestable[[#This Row],[Sales]] * salestable[[#This Row],[Discount]]</f>
        <v>0</v>
      </c>
      <c r="X3417">
        <f>YEAR(salestable[[#This Row],[Order Date]])</f>
        <v>2016</v>
      </c>
      <c r="Y3417" t="str">
        <f>TEXT(salestable[[#This Row],[Order Date]],"MMMM")</f>
        <v>September</v>
      </c>
      <c r="Z3417" t="str">
        <f>"Q"&amp;ROUNDUP(MONTH(salestable[[#This Row],[Order Date]])/3,0)</f>
        <v>Q3</v>
      </c>
      <c r="AA3417" t="str">
        <f>TEXT(salestable[[#This Row],[Order Date]], "ddd")</f>
        <v>Fri</v>
      </c>
    </row>
    <row r="3418" spans="1:27"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s="3">
        <v>2</v>
      </c>
      <c r="T3418" s="4">
        <v>0</v>
      </c>
      <c r="U3418" s="3">
        <v>3.8822000000000001</v>
      </c>
      <c r="V3418" s="2">
        <f>salestable[[#This Row],[Sales]] * (1 - salestable[[#This Row],[Discount]])</f>
        <v>8.26</v>
      </c>
      <c r="W3418" s="2">
        <f>salestable[[#This Row],[Sales]] * salestable[[#This Row],[Discount]]</f>
        <v>0</v>
      </c>
      <c r="X3418">
        <f>YEAR(salestable[[#This Row],[Order Date]])</f>
        <v>2016</v>
      </c>
      <c r="Y3418" t="str">
        <f>TEXT(salestable[[#This Row],[Order Date]],"MMMM")</f>
        <v>September</v>
      </c>
      <c r="Z3418" t="str">
        <f>"Q"&amp;ROUNDUP(MONTH(salestable[[#This Row],[Order Date]])/3,0)</f>
        <v>Q3</v>
      </c>
      <c r="AA3418" t="str">
        <f>TEXT(salestable[[#This Row],[Order Date]], "ddd")</f>
        <v>Fri</v>
      </c>
    </row>
    <row r="3419" spans="1:27"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s="3">
        <v>5</v>
      </c>
      <c r="T3419" s="4">
        <v>0.2</v>
      </c>
      <c r="U3419" s="3">
        <v>3.2669999999999999</v>
      </c>
      <c r="V3419" s="2">
        <f>salestable[[#This Row],[Sales]] * (1 - salestable[[#This Row],[Discount]])</f>
        <v>34.848000000000006</v>
      </c>
      <c r="W3419" s="2">
        <f>salestable[[#This Row],[Sales]] * salestable[[#This Row],[Discount]]</f>
        <v>8.7120000000000015</v>
      </c>
      <c r="X3419">
        <f>YEAR(salestable[[#This Row],[Order Date]])</f>
        <v>2015</v>
      </c>
      <c r="Y3419" t="str">
        <f>TEXT(salestable[[#This Row],[Order Date]],"MMMM")</f>
        <v>April</v>
      </c>
      <c r="Z3419" t="str">
        <f>"Q"&amp;ROUNDUP(MONTH(salestable[[#This Row],[Order Date]])/3,0)</f>
        <v>Q2</v>
      </c>
      <c r="AA3419" t="str">
        <f>TEXT(salestable[[#This Row],[Order Date]], "ddd")</f>
        <v>Mon</v>
      </c>
    </row>
    <row r="3420" spans="1:27"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s="3">
        <v>2</v>
      </c>
      <c r="T3420" s="4">
        <v>0.2</v>
      </c>
      <c r="U3420" s="3">
        <v>0.73</v>
      </c>
      <c r="V3420" s="2">
        <f>salestable[[#This Row],[Sales]] * (1 - salestable[[#This Row],[Discount]])</f>
        <v>4.6719999999999997</v>
      </c>
      <c r="W3420" s="2">
        <f>salestable[[#This Row],[Sales]] * salestable[[#This Row],[Discount]]</f>
        <v>1.1679999999999999</v>
      </c>
      <c r="X3420">
        <f>YEAR(salestable[[#This Row],[Order Date]])</f>
        <v>2015</v>
      </c>
      <c r="Y3420" t="str">
        <f>TEXT(salestable[[#This Row],[Order Date]],"MMMM")</f>
        <v>April</v>
      </c>
      <c r="Z3420" t="str">
        <f>"Q"&amp;ROUNDUP(MONTH(salestable[[#This Row],[Order Date]])/3,0)</f>
        <v>Q2</v>
      </c>
      <c r="AA3420" t="str">
        <f>TEXT(salestable[[#This Row],[Order Date]], "ddd")</f>
        <v>Mon</v>
      </c>
    </row>
    <row r="3421" spans="1:27"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s="3">
        <v>2</v>
      </c>
      <c r="T3421" s="4">
        <v>0.1</v>
      </c>
      <c r="U3421" s="3">
        <v>60.392000000000003</v>
      </c>
      <c r="V3421" s="2">
        <f>salestable[[#This Row],[Sales]] * (1 - salestable[[#This Row],[Discount]])</f>
        <v>244.58760000000001</v>
      </c>
      <c r="W3421" s="2">
        <f>salestable[[#This Row],[Sales]] * salestable[[#This Row],[Discount]]</f>
        <v>27.176400000000001</v>
      </c>
      <c r="X3421">
        <f>YEAR(salestable[[#This Row],[Order Date]])</f>
        <v>2015</v>
      </c>
      <c r="Y3421" t="str">
        <f>TEXT(salestable[[#This Row],[Order Date]],"MMMM")</f>
        <v>September</v>
      </c>
      <c r="Z3421" t="str">
        <f>"Q"&amp;ROUNDUP(MONTH(salestable[[#This Row],[Order Date]])/3,0)</f>
        <v>Q3</v>
      </c>
      <c r="AA3421" t="str">
        <f>TEXT(salestable[[#This Row],[Order Date]], "ddd")</f>
        <v>Sun</v>
      </c>
    </row>
    <row r="3422" spans="1:27"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s="3">
        <v>2</v>
      </c>
      <c r="T3422" s="4">
        <v>0</v>
      </c>
      <c r="U3422" s="3">
        <v>78.671999999999997</v>
      </c>
      <c r="V3422" s="2">
        <f>salestable[[#This Row],[Sales]] * (1 - salestable[[#This Row],[Discount]])</f>
        <v>262.24</v>
      </c>
      <c r="W3422" s="2">
        <f>salestable[[#This Row],[Sales]] * salestable[[#This Row],[Discount]]</f>
        <v>0</v>
      </c>
      <c r="X3422">
        <f>YEAR(salestable[[#This Row],[Order Date]])</f>
        <v>2016</v>
      </c>
      <c r="Y3422" t="str">
        <f>TEXT(salestable[[#This Row],[Order Date]],"MMMM")</f>
        <v>May</v>
      </c>
      <c r="Z3422" t="str">
        <f>"Q"&amp;ROUNDUP(MONTH(salestable[[#This Row],[Order Date]])/3,0)</f>
        <v>Q2</v>
      </c>
      <c r="AA3422" t="str">
        <f>TEXT(salestable[[#This Row],[Order Date]], "ddd")</f>
        <v>Sat</v>
      </c>
    </row>
    <row r="3423" spans="1:27"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s="3">
        <v>8</v>
      </c>
      <c r="T3423" s="4">
        <v>0</v>
      </c>
      <c r="U3423" s="3">
        <v>84.051199999999994</v>
      </c>
      <c r="V3423" s="2">
        <f>salestable[[#This Row],[Sales]] * (1 - salestable[[#This Row],[Discount]])</f>
        <v>182.72</v>
      </c>
      <c r="W3423" s="2">
        <f>salestable[[#This Row],[Sales]] * salestable[[#This Row],[Discount]]</f>
        <v>0</v>
      </c>
      <c r="X3423">
        <f>YEAR(salestable[[#This Row],[Order Date]])</f>
        <v>2016</v>
      </c>
      <c r="Y3423" t="str">
        <f>TEXT(salestable[[#This Row],[Order Date]],"MMMM")</f>
        <v>May</v>
      </c>
      <c r="Z3423" t="str">
        <f>"Q"&amp;ROUNDUP(MONTH(salestable[[#This Row],[Order Date]])/3,0)</f>
        <v>Q2</v>
      </c>
      <c r="AA3423" t="str">
        <f>TEXT(salestable[[#This Row],[Order Date]], "ddd")</f>
        <v>Sat</v>
      </c>
    </row>
    <row r="3424" spans="1:27"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s="3">
        <v>7</v>
      </c>
      <c r="T3424" s="4">
        <v>0</v>
      </c>
      <c r="U3424" s="3">
        <v>7.8959999999999999</v>
      </c>
      <c r="V3424" s="2">
        <f>salestable[[#This Row],[Sales]] * (1 - salestable[[#This Row],[Discount]])</f>
        <v>131.6</v>
      </c>
      <c r="W3424" s="2">
        <f>salestable[[#This Row],[Sales]] * salestable[[#This Row],[Discount]]</f>
        <v>0</v>
      </c>
      <c r="X3424">
        <f>YEAR(salestable[[#This Row],[Order Date]])</f>
        <v>2016</v>
      </c>
      <c r="Y3424" t="str">
        <f>TEXT(salestable[[#This Row],[Order Date]],"MMMM")</f>
        <v>May</v>
      </c>
      <c r="Z3424" t="str">
        <f>"Q"&amp;ROUNDUP(MONTH(salestable[[#This Row],[Order Date]])/3,0)</f>
        <v>Q2</v>
      </c>
      <c r="AA3424" t="str">
        <f>TEXT(salestable[[#This Row],[Order Date]], "ddd")</f>
        <v>Sat</v>
      </c>
    </row>
    <row r="3425" spans="1:27"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s="3">
        <v>4</v>
      </c>
      <c r="T3425" s="4">
        <v>0.2</v>
      </c>
      <c r="U3425" s="3">
        <v>7.3840000000000003</v>
      </c>
      <c r="V3425" s="2">
        <f>salestable[[#This Row],[Sales]] * (1 - salestable[[#This Row],[Discount]])</f>
        <v>18.175999999999998</v>
      </c>
      <c r="W3425" s="2">
        <f>salestable[[#This Row],[Sales]] * salestable[[#This Row],[Discount]]</f>
        <v>4.5439999999999996</v>
      </c>
      <c r="X3425">
        <f>YEAR(salestable[[#This Row],[Order Date]])</f>
        <v>2016</v>
      </c>
      <c r="Y3425" t="str">
        <f>TEXT(salestable[[#This Row],[Order Date]],"MMMM")</f>
        <v>May</v>
      </c>
      <c r="Z3425" t="str">
        <f>"Q"&amp;ROUNDUP(MONTH(salestable[[#This Row],[Order Date]])/3,0)</f>
        <v>Q2</v>
      </c>
      <c r="AA3425" t="str">
        <f>TEXT(salestable[[#This Row],[Order Date]], "ddd")</f>
        <v>Sat</v>
      </c>
    </row>
    <row r="3426" spans="1:27"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s="3">
        <v>2</v>
      </c>
      <c r="T3426" s="4">
        <v>0.2</v>
      </c>
      <c r="U3426" s="3">
        <v>41.88</v>
      </c>
      <c r="V3426" s="2">
        <f>salestable[[#This Row],[Sales]] * (1 - salestable[[#This Row],[Discount]])</f>
        <v>446.72</v>
      </c>
      <c r="W3426" s="2">
        <f>salestable[[#This Row],[Sales]] * salestable[[#This Row],[Discount]]</f>
        <v>111.68</v>
      </c>
      <c r="X3426">
        <f>YEAR(salestable[[#This Row],[Order Date]])</f>
        <v>2016</v>
      </c>
      <c r="Y3426" t="str">
        <f>TEXT(salestable[[#This Row],[Order Date]],"MMMM")</f>
        <v>May</v>
      </c>
      <c r="Z3426" t="str">
        <f>"Q"&amp;ROUNDUP(MONTH(salestable[[#This Row],[Order Date]])/3,0)</f>
        <v>Q2</v>
      </c>
      <c r="AA3426" t="str">
        <f>TEXT(salestable[[#This Row],[Order Date]], "ddd")</f>
        <v>Sat</v>
      </c>
    </row>
    <row r="3427" spans="1:27"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s="3">
        <v>4</v>
      </c>
      <c r="T3427" s="4">
        <v>0</v>
      </c>
      <c r="U3427" s="3">
        <v>6.8579999999999997</v>
      </c>
      <c r="V3427" s="2">
        <f>salestable[[#This Row],[Sales]] * (1 - salestable[[#This Row],[Discount]])</f>
        <v>15.24</v>
      </c>
      <c r="W3427" s="2">
        <f>salestable[[#This Row],[Sales]] * salestable[[#This Row],[Discount]]</f>
        <v>0</v>
      </c>
      <c r="X3427">
        <f>YEAR(salestable[[#This Row],[Order Date]])</f>
        <v>2015</v>
      </c>
      <c r="Y3427" t="str">
        <f>TEXT(salestable[[#This Row],[Order Date]],"MMMM")</f>
        <v>September</v>
      </c>
      <c r="Z3427" t="str">
        <f>"Q"&amp;ROUNDUP(MONTH(salestable[[#This Row],[Order Date]])/3,0)</f>
        <v>Q3</v>
      </c>
      <c r="AA3427" t="str">
        <f>TEXT(salestable[[#This Row],[Order Date]], "ddd")</f>
        <v>Thu</v>
      </c>
    </row>
    <row r="3428" spans="1:27"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s="3">
        <v>10</v>
      </c>
      <c r="T3428" s="4">
        <v>0</v>
      </c>
      <c r="U3428" s="3">
        <v>394.26799999999997</v>
      </c>
      <c r="V3428" s="2">
        <f>salestable[[#This Row],[Sales]] * (1 - salestable[[#This Row],[Discount]])</f>
        <v>1408.1</v>
      </c>
      <c r="W3428" s="2">
        <f>salestable[[#This Row],[Sales]] * salestable[[#This Row],[Discount]]</f>
        <v>0</v>
      </c>
      <c r="X3428">
        <f>YEAR(salestable[[#This Row],[Order Date]])</f>
        <v>2015</v>
      </c>
      <c r="Y3428" t="str">
        <f>TEXT(salestable[[#This Row],[Order Date]],"MMMM")</f>
        <v>September</v>
      </c>
      <c r="Z3428" t="str">
        <f>"Q"&amp;ROUNDUP(MONTH(salestable[[#This Row],[Order Date]])/3,0)</f>
        <v>Q3</v>
      </c>
      <c r="AA3428" t="str">
        <f>TEXT(salestable[[#This Row],[Order Date]], "ddd")</f>
        <v>Thu</v>
      </c>
    </row>
    <row r="3429" spans="1:27"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s="3">
        <v>4</v>
      </c>
      <c r="T3429" s="4">
        <v>0.2</v>
      </c>
      <c r="U3429" s="3">
        <v>11.102399999999999</v>
      </c>
      <c r="V3429" s="2">
        <f>salestable[[#This Row],[Sales]] * (1 - salestable[[#This Row],[Discount]])</f>
        <v>26.316800000000001</v>
      </c>
      <c r="W3429" s="2">
        <f>salestable[[#This Row],[Sales]] * salestable[[#This Row],[Discount]]</f>
        <v>6.5792000000000002</v>
      </c>
      <c r="X3429">
        <f>YEAR(salestable[[#This Row],[Order Date]])</f>
        <v>2017</v>
      </c>
      <c r="Y3429" t="str">
        <f>TEXT(salestable[[#This Row],[Order Date]],"MMMM")</f>
        <v>July</v>
      </c>
      <c r="Z3429" t="str">
        <f>"Q"&amp;ROUNDUP(MONTH(salestable[[#This Row],[Order Date]])/3,0)</f>
        <v>Q3</v>
      </c>
      <c r="AA3429" t="str">
        <f>TEXT(salestable[[#This Row],[Order Date]], "ddd")</f>
        <v>Mon</v>
      </c>
    </row>
    <row r="3430" spans="1:27"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s="3">
        <v>2</v>
      </c>
      <c r="T3430" s="4">
        <v>0.4</v>
      </c>
      <c r="U3430" s="3">
        <v>-103.98820000000001</v>
      </c>
      <c r="V3430" s="2">
        <f>salestable[[#This Row],[Sales]] * (1 - salestable[[#This Row],[Discount]])</f>
        <v>129.08879999999999</v>
      </c>
      <c r="W3430" s="2">
        <f>salestable[[#This Row],[Sales]] * salestable[[#This Row],[Discount]]</f>
        <v>86.059200000000004</v>
      </c>
      <c r="X3430">
        <f>YEAR(salestable[[#This Row],[Order Date]])</f>
        <v>2017</v>
      </c>
      <c r="Y3430" t="str">
        <f>TEXT(salestable[[#This Row],[Order Date]],"MMMM")</f>
        <v>July</v>
      </c>
      <c r="Z3430" t="str">
        <f>"Q"&amp;ROUNDUP(MONTH(salestable[[#This Row],[Order Date]])/3,0)</f>
        <v>Q3</v>
      </c>
      <c r="AA3430" t="str">
        <f>TEXT(salestable[[#This Row],[Order Date]], "ddd")</f>
        <v>Mon</v>
      </c>
    </row>
    <row r="3431" spans="1:27"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s="3">
        <v>6</v>
      </c>
      <c r="T3431" s="4">
        <v>0.2</v>
      </c>
      <c r="U3431" s="3">
        <v>11.223000000000001</v>
      </c>
      <c r="V3431" s="2">
        <f>salestable[[#This Row],[Sales]] * (1 - salestable[[#This Row],[Discount]])</f>
        <v>24.768000000000001</v>
      </c>
      <c r="W3431" s="2">
        <f>salestable[[#This Row],[Sales]] * salestable[[#This Row],[Discount]]</f>
        <v>6.1920000000000002</v>
      </c>
      <c r="X3431">
        <f>YEAR(salestable[[#This Row],[Order Date]])</f>
        <v>2017</v>
      </c>
      <c r="Y3431" t="str">
        <f>TEXT(salestable[[#This Row],[Order Date]],"MMMM")</f>
        <v>July</v>
      </c>
      <c r="Z3431" t="str">
        <f>"Q"&amp;ROUNDUP(MONTH(salestable[[#This Row],[Order Date]])/3,0)</f>
        <v>Q3</v>
      </c>
      <c r="AA3431" t="str">
        <f>TEXT(salestable[[#This Row],[Order Date]], "ddd")</f>
        <v>Mon</v>
      </c>
    </row>
    <row r="3432" spans="1:27"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s="3">
        <v>3</v>
      </c>
      <c r="T3432" s="4">
        <v>0</v>
      </c>
      <c r="U3432" s="3">
        <v>8.6390999999999991</v>
      </c>
      <c r="V3432" s="2">
        <f>salestable[[#This Row],[Sales]] * (1 - salestable[[#This Row],[Discount]])</f>
        <v>29.79</v>
      </c>
      <c r="W3432" s="2">
        <f>salestable[[#This Row],[Sales]] * salestable[[#This Row],[Discount]]</f>
        <v>0</v>
      </c>
      <c r="X3432">
        <f>YEAR(salestable[[#This Row],[Order Date]])</f>
        <v>2017</v>
      </c>
      <c r="Y3432" t="str">
        <f>TEXT(salestable[[#This Row],[Order Date]],"MMMM")</f>
        <v>December</v>
      </c>
      <c r="Z3432" t="str">
        <f>"Q"&amp;ROUNDUP(MONTH(salestable[[#This Row],[Order Date]])/3,0)</f>
        <v>Q4</v>
      </c>
      <c r="AA3432" t="str">
        <f>TEXT(salestable[[#This Row],[Order Date]], "ddd")</f>
        <v>Fri</v>
      </c>
    </row>
    <row r="3433" spans="1:27"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s="3">
        <v>2</v>
      </c>
      <c r="T3433" s="4">
        <v>0</v>
      </c>
      <c r="U3433" s="3">
        <v>15.468</v>
      </c>
      <c r="V3433" s="2">
        <f>salestable[[#This Row],[Sales]] * (1 - salestable[[#This Row],[Discount]])</f>
        <v>128.9</v>
      </c>
      <c r="W3433" s="2">
        <f>salestable[[#This Row],[Sales]] * salestable[[#This Row],[Discount]]</f>
        <v>0</v>
      </c>
      <c r="X3433">
        <f>YEAR(salestable[[#This Row],[Order Date]])</f>
        <v>2017</v>
      </c>
      <c r="Y3433" t="str">
        <f>TEXT(salestable[[#This Row],[Order Date]],"MMMM")</f>
        <v>December</v>
      </c>
      <c r="Z3433" t="str">
        <f>"Q"&amp;ROUNDUP(MONTH(salestable[[#This Row],[Order Date]])/3,0)</f>
        <v>Q4</v>
      </c>
      <c r="AA3433" t="str">
        <f>TEXT(salestable[[#This Row],[Order Date]], "ddd")</f>
        <v>Fri</v>
      </c>
    </row>
    <row r="3434" spans="1:27"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s="3">
        <v>9</v>
      </c>
      <c r="T3434" s="4">
        <v>0</v>
      </c>
      <c r="U3434" s="3">
        <v>28.857600000000001</v>
      </c>
      <c r="V3434" s="2">
        <f>salestable[[#This Row],[Sales]] * (1 - salestable[[#This Row],[Discount]])</f>
        <v>60.12</v>
      </c>
      <c r="W3434" s="2">
        <f>salestable[[#This Row],[Sales]] * salestable[[#This Row],[Discount]]</f>
        <v>0</v>
      </c>
      <c r="X3434">
        <f>YEAR(salestable[[#This Row],[Order Date]])</f>
        <v>2017</v>
      </c>
      <c r="Y3434" t="str">
        <f>TEXT(salestable[[#This Row],[Order Date]],"MMMM")</f>
        <v>December</v>
      </c>
      <c r="Z3434" t="str">
        <f>"Q"&amp;ROUNDUP(MONTH(salestable[[#This Row],[Order Date]])/3,0)</f>
        <v>Q4</v>
      </c>
      <c r="AA3434" t="str">
        <f>TEXT(salestable[[#This Row],[Order Date]], "ddd")</f>
        <v>Fri</v>
      </c>
    </row>
    <row r="3435" spans="1:27"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s="3">
        <v>3</v>
      </c>
      <c r="T3435" s="4">
        <v>0.2</v>
      </c>
      <c r="U3435" s="3">
        <v>8.3754000000000008</v>
      </c>
      <c r="V3435" s="2">
        <f>salestable[[#This Row],[Sales]] * (1 - salestable[[#This Row],[Discount]])</f>
        <v>19.852800000000002</v>
      </c>
      <c r="W3435" s="2">
        <f>salestable[[#This Row],[Sales]] * salestable[[#This Row],[Discount]]</f>
        <v>4.9632000000000005</v>
      </c>
      <c r="X3435">
        <f>YEAR(salestable[[#This Row],[Order Date]])</f>
        <v>2017</v>
      </c>
      <c r="Y3435" t="str">
        <f>TEXT(salestable[[#This Row],[Order Date]],"MMMM")</f>
        <v>December</v>
      </c>
      <c r="Z3435" t="str">
        <f>"Q"&amp;ROUNDUP(MONTH(salestable[[#This Row],[Order Date]])/3,0)</f>
        <v>Q4</v>
      </c>
      <c r="AA3435" t="str">
        <f>TEXT(salestable[[#This Row],[Order Date]], "ddd")</f>
        <v>Tue</v>
      </c>
    </row>
    <row r="3436" spans="1:27"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s="3">
        <v>6</v>
      </c>
      <c r="T3436" s="4">
        <v>0.2</v>
      </c>
      <c r="U3436" s="3">
        <v>5.4287999999999998</v>
      </c>
      <c r="V3436" s="2">
        <f>salestable[[#This Row],[Sales]] * (1 - salestable[[#This Row],[Discount]])</f>
        <v>11.980800000000002</v>
      </c>
      <c r="W3436" s="2">
        <f>salestable[[#This Row],[Sales]] * salestable[[#This Row],[Discount]]</f>
        <v>2.9952000000000005</v>
      </c>
      <c r="X3436">
        <f>YEAR(salestable[[#This Row],[Order Date]])</f>
        <v>2017</v>
      </c>
      <c r="Y3436" t="str">
        <f>TEXT(salestable[[#This Row],[Order Date]],"MMMM")</f>
        <v>December</v>
      </c>
      <c r="Z3436" t="str">
        <f>"Q"&amp;ROUNDUP(MONTH(salestable[[#This Row],[Order Date]])/3,0)</f>
        <v>Q4</v>
      </c>
      <c r="AA3436" t="str">
        <f>TEXT(salestable[[#This Row],[Order Date]], "ddd")</f>
        <v>Tue</v>
      </c>
    </row>
    <row r="3437" spans="1:27"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s="3">
        <v>2</v>
      </c>
      <c r="T3437" s="4">
        <v>0.8</v>
      </c>
      <c r="U3437" s="3">
        <v>-22.62</v>
      </c>
      <c r="V3437" s="2">
        <f>salestable[[#This Row],[Sales]] * (1 - salestable[[#This Row],[Discount]])</f>
        <v>3.0159999999999991</v>
      </c>
      <c r="W3437" s="2">
        <f>salestable[[#This Row],[Sales]] * salestable[[#This Row],[Discount]]</f>
        <v>12.064</v>
      </c>
      <c r="X3437">
        <f>YEAR(salestable[[#This Row],[Order Date]])</f>
        <v>2015</v>
      </c>
      <c r="Y3437" t="str">
        <f>TEXT(salestable[[#This Row],[Order Date]],"MMMM")</f>
        <v>September</v>
      </c>
      <c r="Z3437" t="str">
        <f>"Q"&amp;ROUNDUP(MONTH(salestable[[#This Row],[Order Date]])/3,0)</f>
        <v>Q3</v>
      </c>
      <c r="AA3437" t="str">
        <f>TEXT(salestable[[#This Row],[Order Date]], "ddd")</f>
        <v>Sun</v>
      </c>
    </row>
    <row r="3438" spans="1:27"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s="3">
        <v>3</v>
      </c>
      <c r="T3438" s="4">
        <v>0.6</v>
      </c>
      <c r="U3438" s="3">
        <v>-12.751200000000001</v>
      </c>
      <c r="V3438" s="2">
        <f>salestable[[#This Row],[Sales]] * (1 - salestable[[#This Row],[Discount]])</f>
        <v>9.7152000000000012</v>
      </c>
      <c r="W3438" s="2">
        <f>salestable[[#This Row],[Sales]] * salestable[[#This Row],[Discount]]</f>
        <v>14.572799999999999</v>
      </c>
      <c r="X3438">
        <f>YEAR(salestable[[#This Row],[Order Date]])</f>
        <v>2015</v>
      </c>
      <c r="Y3438" t="str">
        <f>TEXT(salestable[[#This Row],[Order Date]],"MMMM")</f>
        <v>September</v>
      </c>
      <c r="Z3438" t="str">
        <f>"Q"&amp;ROUNDUP(MONTH(salestable[[#This Row],[Order Date]])/3,0)</f>
        <v>Q3</v>
      </c>
      <c r="AA3438" t="str">
        <f>TEXT(salestable[[#This Row],[Order Date]], "ddd")</f>
        <v>Sun</v>
      </c>
    </row>
    <row r="3439" spans="1:27"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s="3">
        <v>2</v>
      </c>
      <c r="T3439" s="4">
        <v>0.6</v>
      </c>
      <c r="U3439" s="3">
        <v>-8.5007999999999999</v>
      </c>
      <c r="V3439" s="2">
        <f>salestable[[#This Row],[Sales]] * (1 - salestable[[#This Row],[Discount]])</f>
        <v>6.4768000000000008</v>
      </c>
      <c r="W3439" s="2">
        <f>salestable[[#This Row],[Sales]] * salestable[[#This Row],[Discount]]</f>
        <v>9.7151999999999994</v>
      </c>
      <c r="X3439">
        <f>YEAR(salestable[[#This Row],[Order Date]])</f>
        <v>2017</v>
      </c>
      <c r="Y3439" t="str">
        <f>TEXT(salestable[[#This Row],[Order Date]],"MMMM")</f>
        <v>October</v>
      </c>
      <c r="Z3439" t="str">
        <f>"Q"&amp;ROUNDUP(MONTH(salestable[[#This Row],[Order Date]])/3,0)</f>
        <v>Q4</v>
      </c>
      <c r="AA3439" t="str">
        <f>TEXT(salestable[[#This Row],[Order Date]], "ddd")</f>
        <v>Mon</v>
      </c>
    </row>
    <row r="3440" spans="1:27"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s="3">
        <v>2</v>
      </c>
      <c r="T3440" s="4">
        <v>0.3</v>
      </c>
      <c r="U3440" s="3">
        <v>-68.130200000000002</v>
      </c>
      <c r="V3440" s="2">
        <f>salestable[[#This Row],[Sales]] * (1 - salestable[[#This Row],[Discount]])</f>
        <v>175.70419999999999</v>
      </c>
      <c r="W3440" s="2">
        <f>salestable[[#This Row],[Sales]] * salestable[[#This Row],[Discount]]</f>
        <v>75.3018</v>
      </c>
      <c r="X3440">
        <f>YEAR(salestable[[#This Row],[Order Date]])</f>
        <v>2017</v>
      </c>
      <c r="Y3440" t="str">
        <f>TEXT(salestable[[#This Row],[Order Date]],"MMMM")</f>
        <v>October</v>
      </c>
      <c r="Z3440" t="str">
        <f>"Q"&amp;ROUNDUP(MONTH(salestable[[#This Row],[Order Date]])/3,0)</f>
        <v>Q4</v>
      </c>
      <c r="AA3440" t="str">
        <f>TEXT(salestable[[#This Row],[Order Date]], "ddd")</f>
        <v>Mon</v>
      </c>
    </row>
    <row r="3441" spans="1:27"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s="3">
        <v>6</v>
      </c>
      <c r="T3441" s="4">
        <v>0.2</v>
      </c>
      <c r="U3441" s="3">
        <v>4.0644</v>
      </c>
      <c r="V3441" s="2">
        <f>salestable[[#This Row],[Sales]] * (1 - salestable[[#This Row],[Discount]])</f>
        <v>43.3536</v>
      </c>
      <c r="W3441" s="2">
        <f>salestable[[#This Row],[Sales]] * salestable[[#This Row],[Discount]]</f>
        <v>10.8384</v>
      </c>
      <c r="X3441">
        <f>YEAR(salestable[[#This Row],[Order Date]])</f>
        <v>2017</v>
      </c>
      <c r="Y3441" t="str">
        <f>TEXT(salestable[[#This Row],[Order Date]],"MMMM")</f>
        <v>October</v>
      </c>
      <c r="Z3441" t="str">
        <f>"Q"&amp;ROUNDUP(MONTH(salestable[[#This Row],[Order Date]])/3,0)</f>
        <v>Q4</v>
      </c>
      <c r="AA3441" t="str">
        <f>TEXT(salestable[[#This Row],[Order Date]], "ddd")</f>
        <v>Mon</v>
      </c>
    </row>
    <row r="3442" spans="1:27"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s="3">
        <v>1</v>
      </c>
      <c r="T3442" s="4">
        <v>0.2</v>
      </c>
      <c r="U3442" s="3">
        <v>1.5602</v>
      </c>
      <c r="V3442" s="2">
        <f>salestable[[#This Row],[Sales]] * (1 - salestable[[#This Row],[Discount]])</f>
        <v>3.4432000000000005</v>
      </c>
      <c r="W3442" s="2">
        <f>salestable[[#This Row],[Sales]] * salestable[[#This Row],[Discount]]</f>
        <v>0.86080000000000012</v>
      </c>
      <c r="X3442">
        <f>YEAR(salestable[[#This Row],[Order Date]])</f>
        <v>2015</v>
      </c>
      <c r="Y3442" t="str">
        <f>TEXT(salestable[[#This Row],[Order Date]],"MMMM")</f>
        <v>November</v>
      </c>
      <c r="Z3442" t="str">
        <f>"Q"&amp;ROUNDUP(MONTH(salestable[[#This Row],[Order Date]])/3,0)</f>
        <v>Q4</v>
      </c>
      <c r="AA3442" t="str">
        <f>TEXT(salestable[[#This Row],[Order Date]], "ddd")</f>
        <v>Sun</v>
      </c>
    </row>
    <row r="3443" spans="1:27"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s="3">
        <v>14</v>
      </c>
      <c r="T3443" s="4">
        <v>0</v>
      </c>
      <c r="U3443" s="3">
        <v>49.014000000000003</v>
      </c>
      <c r="V3443" s="2">
        <f>salestable[[#This Row],[Sales]] * (1 - salestable[[#This Row],[Discount]])</f>
        <v>108.92</v>
      </c>
      <c r="W3443" s="2">
        <f>salestable[[#This Row],[Sales]] * salestable[[#This Row],[Discount]]</f>
        <v>0</v>
      </c>
      <c r="X3443">
        <f>YEAR(salestable[[#This Row],[Order Date]])</f>
        <v>2014</v>
      </c>
      <c r="Y3443" t="str">
        <f>TEXT(salestable[[#This Row],[Order Date]],"MMMM")</f>
        <v>March</v>
      </c>
      <c r="Z3443" t="str">
        <f>"Q"&amp;ROUNDUP(MONTH(salestable[[#This Row],[Order Date]])/3,0)</f>
        <v>Q1</v>
      </c>
      <c r="AA3443" t="str">
        <f>TEXT(salestable[[#This Row],[Order Date]], "ddd")</f>
        <v>Tue</v>
      </c>
    </row>
    <row r="3444" spans="1:27"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s="3">
        <v>3</v>
      </c>
      <c r="T3444" s="4">
        <v>0</v>
      </c>
      <c r="U3444" s="3">
        <v>8.3699999999999992</v>
      </c>
      <c r="V3444" s="2">
        <f>salestable[[#This Row],[Sales]] * (1 - salestable[[#This Row],[Discount]])</f>
        <v>16.739999999999998</v>
      </c>
      <c r="W3444" s="2">
        <f>salestable[[#This Row],[Sales]] * salestable[[#This Row],[Discount]]</f>
        <v>0</v>
      </c>
      <c r="X3444">
        <f>YEAR(salestable[[#This Row],[Order Date]])</f>
        <v>2017</v>
      </c>
      <c r="Y3444" t="str">
        <f>TEXT(salestable[[#This Row],[Order Date]],"MMMM")</f>
        <v>November</v>
      </c>
      <c r="Z3444" t="str">
        <f>"Q"&amp;ROUNDUP(MONTH(salestable[[#This Row],[Order Date]])/3,0)</f>
        <v>Q4</v>
      </c>
      <c r="AA3444" t="str">
        <f>TEXT(salestable[[#This Row],[Order Date]], "ddd")</f>
        <v>Sun</v>
      </c>
    </row>
    <row r="3445" spans="1:27"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s="3">
        <v>7</v>
      </c>
      <c r="T3445" s="4">
        <v>0</v>
      </c>
      <c r="U3445" s="3">
        <v>626.18499999999995</v>
      </c>
      <c r="V3445" s="2">
        <f>salestable[[#This Row],[Sales]] * (1 - salestable[[#This Row],[Discount]])</f>
        <v>2504.7399999999998</v>
      </c>
      <c r="W3445" s="2">
        <f>salestable[[#This Row],[Sales]] * salestable[[#This Row],[Discount]]</f>
        <v>0</v>
      </c>
      <c r="X3445">
        <f>YEAR(salestable[[#This Row],[Order Date]])</f>
        <v>2017</v>
      </c>
      <c r="Y3445" t="str">
        <f>TEXT(salestable[[#This Row],[Order Date]],"MMMM")</f>
        <v>November</v>
      </c>
      <c r="Z3445" t="str">
        <f>"Q"&amp;ROUNDUP(MONTH(salestable[[#This Row],[Order Date]])/3,0)</f>
        <v>Q4</v>
      </c>
      <c r="AA3445" t="str">
        <f>TEXT(salestable[[#This Row],[Order Date]], "ddd")</f>
        <v>Sun</v>
      </c>
    </row>
    <row r="3446" spans="1:27"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s="3">
        <v>2</v>
      </c>
      <c r="T3446" s="4">
        <v>0.2</v>
      </c>
      <c r="U3446" s="3">
        <v>-16.956800000000001</v>
      </c>
      <c r="V3446" s="2">
        <f>salestable[[#This Row],[Sales]] * (1 - salestable[[#This Row],[Discount]])</f>
        <v>67.827200000000005</v>
      </c>
      <c r="W3446" s="2">
        <f>salestable[[#This Row],[Sales]] * salestable[[#This Row],[Discount]]</f>
        <v>16.956800000000001</v>
      </c>
      <c r="X3446">
        <f>YEAR(salestable[[#This Row],[Order Date]])</f>
        <v>2016</v>
      </c>
      <c r="Y3446" t="str">
        <f>TEXT(salestable[[#This Row],[Order Date]],"MMMM")</f>
        <v>July</v>
      </c>
      <c r="Z3446" t="str">
        <f>"Q"&amp;ROUNDUP(MONTH(salestable[[#This Row],[Order Date]])/3,0)</f>
        <v>Q3</v>
      </c>
      <c r="AA3446" t="str">
        <f>TEXT(salestable[[#This Row],[Order Date]], "ddd")</f>
        <v>Fri</v>
      </c>
    </row>
    <row r="3447" spans="1:27"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s="3">
        <v>5</v>
      </c>
      <c r="T3447" s="4">
        <v>0</v>
      </c>
      <c r="U3447" s="3">
        <v>5.0830000000000002</v>
      </c>
      <c r="V3447" s="2">
        <f>salestable[[#This Row],[Sales]] * (1 - salestable[[#This Row],[Discount]])</f>
        <v>29.9</v>
      </c>
      <c r="W3447" s="2">
        <f>salestable[[#This Row],[Sales]] * salestable[[#This Row],[Discount]]</f>
        <v>0</v>
      </c>
      <c r="X3447">
        <f>YEAR(salestable[[#This Row],[Order Date]])</f>
        <v>2015</v>
      </c>
      <c r="Y3447" t="str">
        <f>TEXT(salestable[[#This Row],[Order Date]],"MMMM")</f>
        <v>June</v>
      </c>
      <c r="Z3447" t="str">
        <f>"Q"&amp;ROUNDUP(MONTH(salestable[[#This Row],[Order Date]])/3,0)</f>
        <v>Q2</v>
      </c>
      <c r="AA3447" t="str">
        <f>TEXT(salestable[[#This Row],[Order Date]], "ddd")</f>
        <v>Fri</v>
      </c>
    </row>
    <row r="3448" spans="1:27"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s="3">
        <v>2</v>
      </c>
      <c r="T3448" s="4">
        <v>0</v>
      </c>
      <c r="U3448" s="3">
        <v>33.313600000000001</v>
      </c>
      <c r="V3448" s="2">
        <f>salestable[[#This Row],[Sales]] * (1 - salestable[[#This Row],[Discount]])</f>
        <v>70.88</v>
      </c>
      <c r="W3448" s="2">
        <f>salestable[[#This Row],[Sales]] * salestable[[#This Row],[Discount]]</f>
        <v>0</v>
      </c>
      <c r="X3448">
        <f>YEAR(salestable[[#This Row],[Order Date]])</f>
        <v>2016</v>
      </c>
      <c r="Y3448" t="str">
        <f>TEXT(salestable[[#This Row],[Order Date]],"MMMM")</f>
        <v>August</v>
      </c>
      <c r="Z3448" t="str">
        <f>"Q"&amp;ROUNDUP(MONTH(salestable[[#This Row],[Order Date]])/3,0)</f>
        <v>Q3</v>
      </c>
      <c r="AA3448" t="str">
        <f>TEXT(salestable[[#This Row],[Order Date]], "ddd")</f>
        <v>Sat</v>
      </c>
    </row>
    <row r="3449" spans="1:27"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s="3">
        <v>2</v>
      </c>
      <c r="T3449" s="4">
        <v>0</v>
      </c>
      <c r="U3449" s="3">
        <v>1.0904</v>
      </c>
      <c r="V3449" s="2">
        <f>salestable[[#This Row],[Sales]] * (1 - salestable[[#This Row],[Discount]])</f>
        <v>3.76</v>
      </c>
      <c r="W3449" s="2">
        <f>salestable[[#This Row],[Sales]] * salestable[[#This Row],[Discount]]</f>
        <v>0</v>
      </c>
      <c r="X3449">
        <f>YEAR(salestable[[#This Row],[Order Date]])</f>
        <v>2017</v>
      </c>
      <c r="Y3449" t="str">
        <f>TEXT(salestable[[#This Row],[Order Date]],"MMMM")</f>
        <v>June</v>
      </c>
      <c r="Z3449" t="str">
        <f>"Q"&amp;ROUNDUP(MONTH(salestable[[#This Row],[Order Date]])/3,0)</f>
        <v>Q2</v>
      </c>
      <c r="AA3449" t="str">
        <f>TEXT(salestable[[#This Row],[Order Date]], "ddd")</f>
        <v>Sun</v>
      </c>
    </row>
    <row r="3450" spans="1:27"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s="3">
        <v>2</v>
      </c>
      <c r="T3450" s="4">
        <v>0.2</v>
      </c>
      <c r="U3450" s="3">
        <v>8.8607999999999993</v>
      </c>
      <c r="V3450" s="2">
        <f>salestable[[#This Row],[Sales]] * (1 - salestable[[#This Row],[Discount]])</f>
        <v>21.811199999999999</v>
      </c>
      <c r="W3450" s="2">
        <f>salestable[[#This Row],[Sales]] * salestable[[#This Row],[Discount]]</f>
        <v>5.4527999999999999</v>
      </c>
      <c r="X3450">
        <f>YEAR(salestable[[#This Row],[Order Date]])</f>
        <v>2016</v>
      </c>
      <c r="Y3450" t="str">
        <f>TEXT(salestable[[#This Row],[Order Date]],"MMMM")</f>
        <v>October</v>
      </c>
      <c r="Z3450" t="str">
        <f>"Q"&amp;ROUNDUP(MONTH(salestable[[#This Row],[Order Date]])/3,0)</f>
        <v>Q4</v>
      </c>
      <c r="AA3450" t="str">
        <f>TEXT(salestable[[#This Row],[Order Date]], "ddd")</f>
        <v>Fri</v>
      </c>
    </row>
    <row r="3451" spans="1:27"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s="3">
        <v>5</v>
      </c>
      <c r="T3451" s="4">
        <v>0</v>
      </c>
      <c r="U3451" s="3">
        <v>24.359500000000001</v>
      </c>
      <c r="V3451" s="2">
        <f>salestable[[#This Row],[Sales]] * (1 - salestable[[#This Row],[Discount]])</f>
        <v>56.65</v>
      </c>
      <c r="W3451" s="2">
        <f>salestable[[#This Row],[Sales]] * salestable[[#This Row],[Discount]]</f>
        <v>0</v>
      </c>
      <c r="X3451">
        <f>YEAR(salestable[[#This Row],[Order Date]])</f>
        <v>2014</v>
      </c>
      <c r="Y3451" t="str">
        <f>TEXT(salestable[[#This Row],[Order Date]],"MMMM")</f>
        <v>September</v>
      </c>
      <c r="Z3451" t="str">
        <f>"Q"&amp;ROUNDUP(MONTH(salestable[[#This Row],[Order Date]])/3,0)</f>
        <v>Q3</v>
      </c>
      <c r="AA3451" t="str">
        <f>TEXT(salestable[[#This Row],[Order Date]], "ddd")</f>
        <v>Mon</v>
      </c>
    </row>
    <row r="3452" spans="1:27"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s="3">
        <v>1</v>
      </c>
      <c r="T3452" s="4">
        <v>0</v>
      </c>
      <c r="U3452" s="3">
        <v>4.1916000000000002</v>
      </c>
      <c r="V3452" s="2">
        <f>salestable[[#This Row],[Sales]] * (1 - salestable[[#This Row],[Discount]])</f>
        <v>14.97</v>
      </c>
      <c r="W3452" s="2">
        <f>salestable[[#This Row],[Sales]] * salestable[[#This Row],[Discount]]</f>
        <v>0</v>
      </c>
      <c r="X3452">
        <f>YEAR(salestable[[#This Row],[Order Date]])</f>
        <v>2014</v>
      </c>
      <c r="Y3452" t="str">
        <f>TEXT(salestable[[#This Row],[Order Date]],"MMMM")</f>
        <v>September</v>
      </c>
      <c r="Z3452" t="str">
        <f>"Q"&amp;ROUNDUP(MONTH(salestable[[#This Row],[Order Date]])/3,0)</f>
        <v>Q3</v>
      </c>
      <c r="AA3452" t="str">
        <f>TEXT(salestable[[#This Row],[Order Date]], "ddd")</f>
        <v>Mon</v>
      </c>
    </row>
    <row r="3453" spans="1:27"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s="3">
        <v>2</v>
      </c>
      <c r="T3453" s="4">
        <v>0</v>
      </c>
      <c r="U3453" s="3">
        <v>1.9698</v>
      </c>
      <c r="V3453" s="2">
        <f>salestable[[#This Row],[Sales]] * (1 - salestable[[#This Row],[Discount]])</f>
        <v>4.0199999999999996</v>
      </c>
      <c r="W3453" s="2">
        <f>salestable[[#This Row],[Sales]] * salestable[[#This Row],[Discount]]</f>
        <v>0</v>
      </c>
      <c r="X3453">
        <f>YEAR(salestable[[#This Row],[Order Date]])</f>
        <v>2014</v>
      </c>
      <c r="Y3453" t="str">
        <f>TEXT(salestable[[#This Row],[Order Date]],"MMMM")</f>
        <v>September</v>
      </c>
      <c r="Z3453" t="str">
        <f>"Q"&amp;ROUNDUP(MONTH(salestable[[#This Row],[Order Date]])/3,0)</f>
        <v>Q3</v>
      </c>
      <c r="AA3453" t="str">
        <f>TEXT(salestable[[#This Row],[Order Date]], "ddd")</f>
        <v>Mon</v>
      </c>
    </row>
    <row r="3454" spans="1:27"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s="3">
        <v>2</v>
      </c>
      <c r="T3454" s="4">
        <v>0.2</v>
      </c>
      <c r="U3454" s="3">
        <v>29.495000000000001</v>
      </c>
      <c r="V3454" s="2">
        <f>salestable[[#This Row],[Sales]] * (1 - salestable[[#This Row],[Discount]])</f>
        <v>377.53600000000006</v>
      </c>
      <c r="W3454" s="2">
        <f>salestable[[#This Row],[Sales]] * salestable[[#This Row],[Discount]]</f>
        <v>94.384000000000015</v>
      </c>
      <c r="X3454">
        <f>YEAR(salestable[[#This Row],[Order Date]])</f>
        <v>2014</v>
      </c>
      <c r="Y3454" t="str">
        <f>TEXT(salestable[[#This Row],[Order Date]],"MMMM")</f>
        <v>March</v>
      </c>
      <c r="Z3454" t="str">
        <f>"Q"&amp;ROUNDUP(MONTH(salestable[[#This Row],[Order Date]])/3,0)</f>
        <v>Q1</v>
      </c>
      <c r="AA3454" t="str">
        <f>TEXT(salestable[[#This Row],[Order Date]], "ddd")</f>
        <v>Sun</v>
      </c>
    </row>
    <row r="3455" spans="1:27"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s="3">
        <v>4</v>
      </c>
      <c r="T3455" s="4">
        <v>0</v>
      </c>
      <c r="U3455" s="3">
        <v>27.011199999999999</v>
      </c>
      <c r="V3455" s="2">
        <f>salestable[[#This Row],[Sales]] * (1 - salestable[[#This Row],[Discount]])</f>
        <v>58.72</v>
      </c>
      <c r="W3455" s="2">
        <f>salestable[[#This Row],[Sales]] * salestable[[#This Row],[Discount]]</f>
        <v>0</v>
      </c>
      <c r="X3455">
        <f>YEAR(salestable[[#This Row],[Order Date]])</f>
        <v>2015</v>
      </c>
      <c r="Y3455" t="str">
        <f>TEXT(salestable[[#This Row],[Order Date]],"MMMM")</f>
        <v>March</v>
      </c>
      <c r="Z3455" t="str">
        <f>"Q"&amp;ROUNDUP(MONTH(salestable[[#This Row],[Order Date]])/3,0)</f>
        <v>Q1</v>
      </c>
      <c r="AA3455" t="str">
        <f>TEXT(salestable[[#This Row],[Order Date]], "ddd")</f>
        <v>Sun</v>
      </c>
    </row>
    <row r="3456" spans="1:27"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s="3">
        <v>3</v>
      </c>
      <c r="T3456" s="4">
        <v>0.2</v>
      </c>
      <c r="U3456" s="3">
        <v>0.83850000000000002</v>
      </c>
      <c r="V3456" s="2">
        <f>salestable[[#This Row],[Sales]] * (1 - salestable[[#This Row],[Discount]])</f>
        <v>4.1280000000000001</v>
      </c>
      <c r="W3456" s="2">
        <f>salestable[[#This Row],[Sales]] * salestable[[#This Row],[Discount]]</f>
        <v>1.032</v>
      </c>
      <c r="X3456">
        <f>YEAR(salestable[[#This Row],[Order Date]])</f>
        <v>2015</v>
      </c>
      <c r="Y3456" t="str">
        <f>TEXT(salestable[[#This Row],[Order Date]],"MMMM")</f>
        <v>July</v>
      </c>
      <c r="Z3456" t="str">
        <f>"Q"&amp;ROUNDUP(MONTH(salestable[[#This Row],[Order Date]])/3,0)</f>
        <v>Q3</v>
      </c>
      <c r="AA3456" t="str">
        <f>TEXT(salestable[[#This Row],[Order Date]], "ddd")</f>
        <v>Thu</v>
      </c>
    </row>
    <row r="3457" spans="1:27"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s="3">
        <v>2</v>
      </c>
      <c r="T3457" s="4">
        <v>0.2</v>
      </c>
      <c r="U3457" s="3">
        <v>5.5674000000000001</v>
      </c>
      <c r="V3457" s="2">
        <f>salestable[[#This Row],[Sales]] * (1 - salestable[[#This Row],[Discount]])</f>
        <v>13.1968</v>
      </c>
      <c r="W3457" s="2">
        <f>salestable[[#This Row],[Sales]] * salestable[[#This Row],[Discount]]</f>
        <v>3.2991999999999999</v>
      </c>
      <c r="X3457">
        <f>YEAR(salestable[[#This Row],[Order Date]])</f>
        <v>2016</v>
      </c>
      <c r="Y3457" t="str">
        <f>TEXT(salestable[[#This Row],[Order Date]],"MMMM")</f>
        <v>February</v>
      </c>
      <c r="Z3457" t="str">
        <f>"Q"&amp;ROUNDUP(MONTH(salestable[[#This Row],[Order Date]])/3,0)</f>
        <v>Q1</v>
      </c>
      <c r="AA3457" t="str">
        <f>TEXT(salestable[[#This Row],[Order Date]], "ddd")</f>
        <v>Sat</v>
      </c>
    </row>
    <row r="3458" spans="1:27"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s="3">
        <v>3</v>
      </c>
      <c r="T3458" s="4">
        <v>0.2</v>
      </c>
      <c r="U3458" s="3">
        <v>19.793399999999998</v>
      </c>
      <c r="V3458" s="2">
        <f>salestable[[#This Row],[Sales]] * (1 - salestable[[#This Row],[Discount]])</f>
        <v>57.580800000000004</v>
      </c>
      <c r="W3458" s="2">
        <f>salestable[[#This Row],[Sales]] * salestable[[#This Row],[Discount]]</f>
        <v>14.395200000000001</v>
      </c>
      <c r="X3458">
        <f>YEAR(salestable[[#This Row],[Order Date]])</f>
        <v>2017</v>
      </c>
      <c r="Y3458" t="str">
        <f>TEXT(salestable[[#This Row],[Order Date]],"MMMM")</f>
        <v>September</v>
      </c>
      <c r="Z3458" t="str">
        <f>"Q"&amp;ROUNDUP(MONTH(salestable[[#This Row],[Order Date]])/3,0)</f>
        <v>Q3</v>
      </c>
      <c r="AA3458" t="str">
        <f>TEXT(salestable[[#This Row],[Order Date]], "ddd")</f>
        <v>Sat</v>
      </c>
    </row>
    <row r="3459" spans="1:27"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s="3">
        <v>3</v>
      </c>
      <c r="T3459" s="4">
        <v>0.2</v>
      </c>
      <c r="U3459" s="3">
        <v>2.2511999999999999</v>
      </c>
      <c r="V3459" s="2">
        <f>salestable[[#This Row],[Sales]] * (1 - salestable[[#This Row],[Discount]])</f>
        <v>18.009600000000002</v>
      </c>
      <c r="W3459" s="2">
        <f>salestable[[#This Row],[Sales]] * salestable[[#This Row],[Discount]]</f>
        <v>4.5024000000000006</v>
      </c>
      <c r="X3459">
        <f>YEAR(salestable[[#This Row],[Order Date]])</f>
        <v>2017</v>
      </c>
      <c r="Y3459" t="str">
        <f>TEXT(salestable[[#This Row],[Order Date]],"MMMM")</f>
        <v>September</v>
      </c>
      <c r="Z3459" t="str">
        <f>"Q"&amp;ROUNDUP(MONTH(salestable[[#This Row],[Order Date]])/3,0)</f>
        <v>Q3</v>
      </c>
      <c r="AA3459" t="str">
        <f>TEXT(salestable[[#This Row],[Order Date]], "ddd")</f>
        <v>Sat</v>
      </c>
    </row>
    <row r="3460" spans="1:27"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s="3">
        <v>2</v>
      </c>
      <c r="T3460" s="4">
        <v>0.7</v>
      </c>
      <c r="U3460" s="3">
        <v>-2.7551999999999999</v>
      </c>
      <c r="V3460" s="2">
        <f>salestable[[#This Row],[Sales]] * (1 - salestable[[#This Row],[Discount]])</f>
        <v>1.0332000000000001</v>
      </c>
      <c r="W3460" s="2">
        <f>salestable[[#This Row],[Sales]] * salestable[[#This Row],[Discount]]</f>
        <v>2.4107999999999996</v>
      </c>
      <c r="X3460">
        <f>YEAR(salestable[[#This Row],[Order Date]])</f>
        <v>2017</v>
      </c>
      <c r="Y3460" t="str">
        <f>TEXT(salestable[[#This Row],[Order Date]],"MMMM")</f>
        <v>September</v>
      </c>
      <c r="Z3460" t="str">
        <f>"Q"&amp;ROUNDUP(MONTH(salestable[[#This Row],[Order Date]])/3,0)</f>
        <v>Q3</v>
      </c>
      <c r="AA3460" t="str">
        <f>TEXT(salestable[[#This Row],[Order Date]], "ddd")</f>
        <v>Sat</v>
      </c>
    </row>
    <row r="3461" spans="1:27"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s="3">
        <v>2</v>
      </c>
      <c r="T3461" s="4">
        <v>0.7</v>
      </c>
      <c r="U3461" s="3">
        <v>-412.61540000000002</v>
      </c>
      <c r="V3461" s="2">
        <f>salestable[[#This Row],[Sales]] * (1 - salestable[[#This Row],[Discount]])</f>
        <v>161.45820000000001</v>
      </c>
      <c r="W3461" s="2">
        <f>salestable[[#This Row],[Sales]] * salestable[[#This Row],[Discount]]</f>
        <v>376.73579999999993</v>
      </c>
      <c r="X3461">
        <f>YEAR(salestable[[#This Row],[Order Date]])</f>
        <v>2017</v>
      </c>
      <c r="Y3461" t="str">
        <f>TEXT(salestable[[#This Row],[Order Date]],"MMMM")</f>
        <v>September</v>
      </c>
      <c r="Z3461" t="str">
        <f>"Q"&amp;ROUNDUP(MONTH(salestable[[#This Row],[Order Date]])/3,0)</f>
        <v>Q3</v>
      </c>
      <c r="AA3461" t="str">
        <f>TEXT(salestable[[#This Row],[Order Date]], "ddd")</f>
        <v>Sat</v>
      </c>
    </row>
    <row r="3462" spans="1:27"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s="3">
        <v>2</v>
      </c>
      <c r="T3462" s="4">
        <v>0.2</v>
      </c>
      <c r="U3462" s="3">
        <v>14.395200000000001</v>
      </c>
      <c r="V3462" s="2">
        <f>salestable[[#This Row],[Sales]] * (1 - salestable[[#This Row],[Discount]])</f>
        <v>38.387200000000007</v>
      </c>
      <c r="W3462" s="2">
        <f>salestable[[#This Row],[Sales]] * salestable[[#This Row],[Discount]]</f>
        <v>9.5968000000000018</v>
      </c>
      <c r="X3462">
        <f>YEAR(salestable[[#This Row],[Order Date]])</f>
        <v>2017</v>
      </c>
      <c r="Y3462" t="str">
        <f>TEXT(salestable[[#This Row],[Order Date]],"MMMM")</f>
        <v>September</v>
      </c>
      <c r="Z3462" t="str">
        <f>"Q"&amp;ROUNDUP(MONTH(salestable[[#This Row],[Order Date]])/3,0)</f>
        <v>Q3</v>
      </c>
      <c r="AA3462" t="str">
        <f>TEXT(salestable[[#This Row],[Order Date]], "ddd")</f>
        <v>Sat</v>
      </c>
    </row>
    <row r="3463" spans="1:27"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s="3">
        <v>4</v>
      </c>
      <c r="T3463" s="4">
        <v>0.2</v>
      </c>
      <c r="U3463" s="3">
        <v>55.436399999999999</v>
      </c>
      <c r="V3463" s="2">
        <f>salestable[[#This Row],[Sales]] * (1 - salestable[[#This Row],[Discount]])</f>
        <v>394.21440000000001</v>
      </c>
      <c r="W3463" s="2">
        <f>salestable[[#This Row],[Sales]] * salestable[[#This Row],[Discount]]</f>
        <v>98.553600000000003</v>
      </c>
      <c r="X3463">
        <f>YEAR(salestable[[#This Row],[Order Date]])</f>
        <v>2017</v>
      </c>
      <c r="Y3463" t="str">
        <f>TEXT(salestable[[#This Row],[Order Date]],"MMMM")</f>
        <v>November</v>
      </c>
      <c r="Z3463" t="str">
        <f>"Q"&amp;ROUNDUP(MONTH(salestable[[#This Row],[Order Date]])/3,0)</f>
        <v>Q4</v>
      </c>
      <c r="AA3463" t="str">
        <f>TEXT(salestable[[#This Row],[Order Date]], "ddd")</f>
        <v>Sun</v>
      </c>
    </row>
    <row r="3464" spans="1:27"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s="3">
        <v>7</v>
      </c>
      <c r="T3464" s="4">
        <v>0</v>
      </c>
      <c r="U3464" s="3">
        <v>74.565399999999997</v>
      </c>
      <c r="V3464" s="2">
        <f>salestable[[#This Row],[Sales]] * (1 - salestable[[#This Row],[Discount]])</f>
        <v>286.79000000000002</v>
      </c>
      <c r="W3464" s="2">
        <f>salestable[[#This Row],[Sales]] * salestable[[#This Row],[Discount]]</f>
        <v>0</v>
      </c>
      <c r="X3464">
        <f>YEAR(salestable[[#This Row],[Order Date]])</f>
        <v>2015</v>
      </c>
      <c r="Y3464" t="str">
        <f>TEXT(salestable[[#This Row],[Order Date]],"MMMM")</f>
        <v>February</v>
      </c>
      <c r="Z3464" t="str">
        <f>"Q"&amp;ROUNDUP(MONTH(salestable[[#This Row],[Order Date]])/3,0)</f>
        <v>Q1</v>
      </c>
      <c r="AA3464" t="str">
        <f>TEXT(salestable[[#This Row],[Order Date]], "ddd")</f>
        <v>Fri</v>
      </c>
    </row>
    <row r="3465" spans="1:27"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s="3">
        <v>1</v>
      </c>
      <c r="T3465" s="4">
        <v>0.2</v>
      </c>
      <c r="U3465" s="3">
        <v>1.651</v>
      </c>
      <c r="V3465" s="2">
        <f>salestable[[#This Row],[Sales]] * (1 - salestable[[#This Row],[Discount]])</f>
        <v>4.0640000000000001</v>
      </c>
      <c r="W3465" s="2">
        <f>salestable[[#This Row],[Sales]] * salestable[[#This Row],[Discount]]</f>
        <v>1.016</v>
      </c>
      <c r="X3465">
        <f>YEAR(salestable[[#This Row],[Order Date]])</f>
        <v>2016</v>
      </c>
      <c r="Y3465" t="str">
        <f>TEXT(salestable[[#This Row],[Order Date]],"MMMM")</f>
        <v>November</v>
      </c>
      <c r="Z3465" t="str">
        <f>"Q"&amp;ROUNDUP(MONTH(salestable[[#This Row],[Order Date]])/3,0)</f>
        <v>Q4</v>
      </c>
      <c r="AA3465" t="str">
        <f>TEXT(salestable[[#This Row],[Order Date]], "ddd")</f>
        <v>Fri</v>
      </c>
    </row>
    <row r="3466" spans="1:27"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s="3">
        <v>1</v>
      </c>
      <c r="T3466" s="4">
        <v>0.2</v>
      </c>
      <c r="U3466" s="3">
        <v>7.1988000000000003</v>
      </c>
      <c r="V3466" s="2">
        <f>salestable[[#This Row],[Sales]] * (1 - salestable[[#This Row],[Discount]])</f>
        <v>38.393599999999999</v>
      </c>
      <c r="W3466" s="2">
        <f>salestable[[#This Row],[Sales]] * salestable[[#This Row],[Discount]]</f>
        <v>9.5983999999999998</v>
      </c>
      <c r="X3466">
        <f>YEAR(salestable[[#This Row],[Order Date]])</f>
        <v>2017</v>
      </c>
      <c r="Y3466" t="str">
        <f>TEXT(salestable[[#This Row],[Order Date]],"MMMM")</f>
        <v>December</v>
      </c>
      <c r="Z3466" t="str">
        <f>"Q"&amp;ROUNDUP(MONTH(salestable[[#This Row],[Order Date]])/3,0)</f>
        <v>Q4</v>
      </c>
      <c r="AA3466" t="str">
        <f>TEXT(salestable[[#This Row],[Order Date]], "ddd")</f>
        <v>Sun</v>
      </c>
    </row>
    <row r="3467" spans="1:27"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s="3">
        <v>2</v>
      </c>
      <c r="T3467" s="4">
        <v>0</v>
      </c>
      <c r="U3467" s="3">
        <v>16.1096</v>
      </c>
      <c r="V3467" s="2">
        <f>salestable[[#This Row],[Sales]] * (1 - salestable[[#This Row],[Discount]])</f>
        <v>61.96</v>
      </c>
      <c r="W3467" s="2">
        <f>salestable[[#This Row],[Sales]] * salestable[[#This Row],[Discount]]</f>
        <v>0</v>
      </c>
      <c r="X3467">
        <f>YEAR(salestable[[#This Row],[Order Date]])</f>
        <v>2015</v>
      </c>
      <c r="Y3467" t="str">
        <f>TEXT(salestable[[#This Row],[Order Date]],"MMMM")</f>
        <v>September</v>
      </c>
      <c r="Z3467" t="str">
        <f>"Q"&amp;ROUNDUP(MONTH(salestable[[#This Row],[Order Date]])/3,0)</f>
        <v>Q3</v>
      </c>
      <c r="AA3467" t="str">
        <f>TEXT(salestable[[#This Row],[Order Date]], "ddd")</f>
        <v>Thu</v>
      </c>
    </row>
    <row r="3468" spans="1:27"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s="3">
        <v>2</v>
      </c>
      <c r="T3468" s="4">
        <v>0</v>
      </c>
      <c r="U3468" s="3">
        <v>83.250799999999998</v>
      </c>
      <c r="V3468" s="2">
        <f>salestable[[#This Row],[Sales]] * (1 - salestable[[#This Row],[Discount]])</f>
        <v>361.96</v>
      </c>
      <c r="W3468" s="2">
        <f>salestable[[#This Row],[Sales]] * salestable[[#This Row],[Discount]]</f>
        <v>0</v>
      </c>
      <c r="X3468">
        <f>YEAR(salestable[[#This Row],[Order Date]])</f>
        <v>2015</v>
      </c>
      <c r="Y3468" t="str">
        <f>TEXT(salestable[[#This Row],[Order Date]],"MMMM")</f>
        <v>September</v>
      </c>
      <c r="Z3468" t="str">
        <f>"Q"&amp;ROUNDUP(MONTH(salestable[[#This Row],[Order Date]])/3,0)</f>
        <v>Q3</v>
      </c>
      <c r="AA3468" t="str">
        <f>TEXT(salestable[[#This Row],[Order Date]], "ddd")</f>
        <v>Thu</v>
      </c>
    </row>
    <row r="3469" spans="1:27"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s="3">
        <v>9</v>
      </c>
      <c r="T3469" s="4">
        <v>0</v>
      </c>
      <c r="U3469" s="3">
        <v>125.46899999999999</v>
      </c>
      <c r="V3469" s="2">
        <f>salestable[[#This Row],[Sales]] * (1 - salestable[[#This Row],[Discount]])</f>
        <v>278.82</v>
      </c>
      <c r="W3469" s="2">
        <f>salestable[[#This Row],[Sales]] * salestable[[#This Row],[Discount]]</f>
        <v>0</v>
      </c>
      <c r="X3469">
        <f>YEAR(salestable[[#This Row],[Order Date]])</f>
        <v>2015</v>
      </c>
      <c r="Y3469" t="str">
        <f>TEXT(salestable[[#This Row],[Order Date]],"MMMM")</f>
        <v>September</v>
      </c>
      <c r="Z3469" t="str">
        <f>"Q"&amp;ROUNDUP(MONTH(salestable[[#This Row],[Order Date]])/3,0)</f>
        <v>Q3</v>
      </c>
      <c r="AA3469" t="str">
        <f>TEXT(salestable[[#This Row],[Order Date]], "ddd")</f>
        <v>Thu</v>
      </c>
    </row>
    <row r="3470" spans="1:27"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s="3">
        <v>6</v>
      </c>
      <c r="T3470" s="4">
        <v>0</v>
      </c>
      <c r="U3470" s="3">
        <v>58.687199999999997</v>
      </c>
      <c r="V3470" s="2">
        <f>salestable[[#This Row],[Sales]] * (1 - salestable[[#This Row],[Discount]])</f>
        <v>133.38</v>
      </c>
      <c r="W3470" s="2">
        <f>salestable[[#This Row],[Sales]] * salestable[[#This Row],[Discount]]</f>
        <v>0</v>
      </c>
      <c r="X3470">
        <f>YEAR(salestable[[#This Row],[Order Date]])</f>
        <v>2016</v>
      </c>
      <c r="Y3470" t="str">
        <f>TEXT(salestable[[#This Row],[Order Date]],"MMMM")</f>
        <v>December</v>
      </c>
      <c r="Z3470" t="str">
        <f>"Q"&amp;ROUNDUP(MONTH(salestable[[#This Row],[Order Date]])/3,0)</f>
        <v>Q4</v>
      </c>
      <c r="AA3470" t="str">
        <f>TEXT(salestable[[#This Row],[Order Date]], "ddd")</f>
        <v>Wed</v>
      </c>
    </row>
    <row r="3471" spans="1:27"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s="3">
        <v>3</v>
      </c>
      <c r="T3471" s="4">
        <v>0.2</v>
      </c>
      <c r="U3471" s="3">
        <v>16.183800000000002</v>
      </c>
      <c r="V3471" s="2">
        <f>salestable[[#This Row],[Sales]] * (1 - salestable[[#This Row],[Discount]])</f>
        <v>38.361600000000003</v>
      </c>
      <c r="W3471" s="2">
        <f>salestable[[#This Row],[Sales]] * salestable[[#This Row],[Discount]]</f>
        <v>9.5904000000000007</v>
      </c>
      <c r="X3471">
        <f>YEAR(salestable[[#This Row],[Order Date]])</f>
        <v>2015</v>
      </c>
      <c r="Y3471" t="str">
        <f>TEXT(salestable[[#This Row],[Order Date]],"MMMM")</f>
        <v>April</v>
      </c>
      <c r="Z3471" t="str">
        <f>"Q"&amp;ROUNDUP(MONTH(salestable[[#This Row],[Order Date]])/3,0)</f>
        <v>Q2</v>
      </c>
      <c r="AA3471" t="str">
        <f>TEXT(salestable[[#This Row],[Order Date]], "ddd")</f>
        <v>Mon</v>
      </c>
    </row>
    <row r="3472" spans="1:27"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s="3">
        <v>2</v>
      </c>
      <c r="T3472" s="4">
        <v>0</v>
      </c>
      <c r="U3472" s="3">
        <v>4.3524000000000003</v>
      </c>
      <c r="V3472" s="2">
        <f>salestable[[#This Row],[Sales]] * (1 - salestable[[#This Row],[Discount]])</f>
        <v>16.739999999999998</v>
      </c>
      <c r="W3472" s="2">
        <f>salestable[[#This Row],[Sales]] * salestable[[#This Row],[Discount]]</f>
        <v>0</v>
      </c>
      <c r="X3472">
        <f>YEAR(salestable[[#This Row],[Order Date]])</f>
        <v>2016</v>
      </c>
      <c r="Y3472" t="str">
        <f>TEXT(salestable[[#This Row],[Order Date]],"MMMM")</f>
        <v>December</v>
      </c>
      <c r="Z3472" t="str">
        <f>"Q"&amp;ROUNDUP(MONTH(salestable[[#This Row],[Order Date]])/3,0)</f>
        <v>Q4</v>
      </c>
      <c r="AA3472" t="str">
        <f>TEXT(salestable[[#This Row],[Order Date]], "ddd")</f>
        <v>Thu</v>
      </c>
    </row>
    <row r="3473" spans="1:27"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s="3">
        <v>2</v>
      </c>
      <c r="T3473" s="4">
        <v>0.2</v>
      </c>
      <c r="U3473" s="3">
        <v>3.5255999999999998</v>
      </c>
      <c r="V3473" s="2">
        <f>salestable[[#This Row],[Sales]] * (1 - salestable[[#This Row],[Discount]])</f>
        <v>8.6784000000000017</v>
      </c>
      <c r="W3473" s="2">
        <f>salestable[[#This Row],[Sales]] * salestable[[#This Row],[Discount]]</f>
        <v>2.1696000000000004</v>
      </c>
      <c r="X3473">
        <f>YEAR(salestable[[#This Row],[Order Date]])</f>
        <v>2017</v>
      </c>
      <c r="Y3473" t="str">
        <f>TEXT(salestable[[#This Row],[Order Date]],"MMMM")</f>
        <v>November</v>
      </c>
      <c r="Z3473" t="str">
        <f>"Q"&amp;ROUNDUP(MONTH(salestable[[#This Row],[Order Date]])/3,0)</f>
        <v>Q4</v>
      </c>
      <c r="AA3473" t="str">
        <f>TEXT(salestable[[#This Row],[Order Date]], "ddd")</f>
        <v>Sun</v>
      </c>
    </row>
    <row r="3474" spans="1:27"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s="3">
        <v>2</v>
      </c>
      <c r="T3474" s="4">
        <v>0.2</v>
      </c>
      <c r="U3474" s="3">
        <v>3.0133999999999999</v>
      </c>
      <c r="V3474" s="2">
        <f>salestable[[#This Row],[Sales]] * (1 - salestable[[#This Row],[Discount]])</f>
        <v>14.8352</v>
      </c>
      <c r="W3474" s="2">
        <f>salestable[[#This Row],[Sales]] * salestable[[#This Row],[Discount]]</f>
        <v>3.7088000000000001</v>
      </c>
      <c r="X3474">
        <f>YEAR(salestable[[#This Row],[Order Date]])</f>
        <v>2017</v>
      </c>
      <c r="Y3474" t="str">
        <f>TEXT(salestable[[#This Row],[Order Date]],"MMMM")</f>
        <v>November</v>
      </c>
      <c r="Z3474" t="str">
        <f>"Q"&amp;ROUNDUP(MONTH(salestable[[#This Row],[Order Date]])/3,0)</f>
        <v>Q4</v>
      </c>
      <c r="AA3474" t="str">
        <f>TEXT(salestable[[#This Row],[Order Date]], "ddd")</f>
        <v>Sun</v>
      </c>
    </row>
    <row r="3475" spans="1:27"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s="3">
        <v>1</v>
      </c>
      <c r="T3475" s="4">
        <v>0</v>
      </c>
      <c r="U3475" s="3">
        <v>47.0548</v>
      </c>
      <c r="V3475" s="2">
        <f>salestable[[#This Row],[Sales]] * (1 - salestable[[#This Row],[Discount]])</f>
        <v>180.98</v>
      </c>
      <c r="W3475" s="2">
        <f>salestable[[#This Row],[Sales]] * salestable[[#This Row],[Discount]]</f>
        <v>0</v>
      </c>
      <c r="X3475">
        <f>YEAR(salestable[[#This Row],[Order Date]])</f>
        <v>2017</v>
      </c>
      <c r="Y3475" t="str">
        <f>TEXT(salestable[[#This Row],[Order Date]],"MMMM")</f>
        <v>March</v>
      </c>
      <c r="Z3475" t="str">
        <f>"Q"&amp;ROUNDUP(MONTH(salestable[[#This Row],[Order Date]])/3,0)</f>
        <v>Q1</v>
      </c>
      <c r="AA3475" t="str">
        <f>TEXT(salestable[[#This Row],[Order Date]], "ddd")</f>
        <v>Fri</v>
      </c>
    </row>
    <row r="3476" spans="1:27"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s="3">
        <v>2</v>
      </c>
      <c r="T3476" s="4">
        <v>0</v>
      </c>
      <c r="U3476" s="3">
        <v>42.991399999999999</v>
      </c>
      <c r="V3476" s="2">
        <f>salestable[[#This Row],[Sales]] * (1 - salestable[[#This Row],[Discount]])</f>
        <v>99.98</v>
      </c>
      <c r="W3476" s="2">
        <f>salestable[[#This Row],[Sales]] * salestable[[#This Row],[Discount]]</f>
        <v>0</v>
      </c>
      <c r="X3476">
        <f>YEAR(salestable[[#This Row],[Order Date]])</f>
        <v>2017</v>
      </c>
      <c r="Y3476" t="str">
        <f>TEXT(salestable[[#This Row],[Order Date]],"MMMM")</f>
        <v>March</v>
      </c>
      <c r="Z3476" t="str">
        <f>"Q"&amp;ROUNDUP(MONTH(salestable[[#This Row],[Order Date]])/3,0)</f>
        <v>Q1</v>
      </c>
      <c r="AA3476" t="str">
        <f>TEXT(salestable[[#This Row],[Order Date]], "ddd")</f>
        <v>Fri</v>
      </c>
    </row>
    <row r="3477" spans="1:27"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s="3">
        <v>5</v>
      </c>
      <c r="T3477" s="4">
        <v>0</v>
      </c>
      <c r="U3477" s="3">
        <v>15.378</v>
      </c>
      <c r="V3477" s="2">
        <f>salestable[[#This Row],[Sales]] * (1 - salestable[[#This Row],[Discount]])</f>
        <v>34.950000000000003</v>
      </c>
      <c r="W3477" s="2">
        <f>salestable[[#This Row],[Sales]] * salestable[[#This Row],[Discount]]</f>
        <v>0</v>
      </c>
      <c r="X3477">
        <f>YEAR(salestable[[#This Row],[Order Date]])</f>
        <v>2016</v>
      </c>
      <c r="Y3477" t="str">
        <f>TEXT(salestable[[#This Row],[Order Date]],"MMMM")</f>
        <v>November</v>
      </c>
      <c r="Z3477" t="str">
        <f>"Q"&amp;ROUNDUP(MONTH(salestable[[#This Row],[Order Date]])/3,0)</f>
        <v>Q4</v>
      </c>
      <c r="AA3477" t="str">
        <f>TEXT(salestable[[#This Row],[Order Date]], "ddd")</f>
        <v>Sun</v>
      </c>
    </row>
    <row r="3478" spans="1:27"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s="3">
        <v>5</v>
      </c>
      <c r="T3478" s="4">
        <v>0</v>
      </c>
      <c r="U3478" s="3">
        <v>69.92</v>
      </c>
      <c r="V3478" s="2">
        <f>salestable[[#This Row],[Sales]] * (1 - salestable[[#This Row],[Discount]])</f>
        <v>152</v>
      </c>
      <c r="W3478" s="2">
        <f>salestable[[#This Row],[Sales]] * salestable[[#This Row],[Discount]]</f>
        <v>0</v>
      </c>
      <c r="X3478">
        <f>YEAR(salestable[[#This Row],[Order Date]])</f>
        <v>2016</v>
      </c>
      <c r="Y3478" t="str">
        <f>TEXT(salestable[[#This Row],[Order Date]],"MMMM")</f>
        <v>November</v>
      </c>
      <c r="Z3478" t="str">
        <f>"Q"&amp;ROUNDUP(MONTH(salestable[[#This Row],[Order Date]])/3,0)</f>
        <v>Q4</v>
      </c>
      <c r="AA3478" t="str">
        <f>TEXT(salestable[[#This Row],[Order Date]], "ddd")</f>
        <v>Sun</v>
      </c>
    </row>
    <row r="3479" spans="1:27"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s="3">
        <v>9</v>
      </c>
      <c r="T3479" s="4">
        <v>0</v>
      </c>
      <c r="U3479" s="3">
        <v>18.504000000000001</v>
      </c>
      <c r="V3479" s="2">
        <f>salestable[[#This Row],[Sales]] * (1 - salestable[[#This Row],[Discount]])</f>
        <v>92.52</v>
      </c>
      <c r="W3479" s="2">
        <f>salestable[[#This Row],[Sales]] * salestable[[#This Row],[Discount]]</f>
        <v>0</v>
      </c>
      <c r="X3479">
        <f>YEAR(salestable[[#This Row],[Order Date]])</f>
        <v>2014</v>
      </c>
      <c r="Y3479" t="str">
        <f>TEXT(salestable[[#This Row],[Order Date]],"MMMM")</f>
        <v>August</v>
      </c>
      <c r="Z3479" t="str">
        <f>"Q"&amp;ROUNDUP(MONTH(salestable[[#This Row],[Order Date]])/3,0)</f>
        <v>Q3</v>
      </c>
      <c r="AA3479" t="str">
        <f>TEXT(salestable[[#This Row],[Order Date]], "ddd")</f>
        <v>Sun</v>
      </c>
    </row>
    <row r="3480" spans="1:27"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s="3">
        <v>2</v>
      </c>
      <c r="T3480" s="4">
        <v>0</v>
      </c>
      <c r="U3480" s="3">
        <v>2.4824000000000002</v>
      </c>
      <c r="V3480" s="2">
        <f>salestable[[#This Row],[Sales]] * (1 - salestable[[#This Row],[Discount]])</f>
        <v>8.56</v>
      </c>
      <c r="W3480" s="2">
        <f>salestable[[#This Row],[Sales]] * salestable[[#This Row],[Discount]]</f>
        <v>0</v>
      </c>
      <c r="X3480">
        <f>YEAR(salestable[[#This Row],[Order Date]])</f>
        <v>2016</v>
      </c>
      <c r="Y3480" t="str">
        <f>TEXT(salestable[[#This Row],[Order Date]],"MMMM")</f>
        <v>December</v>
      </c>
      <c r="Z3480" t="str">
        <f>"Q"&amp;ROUNDUP(MONTH(salestable[[#This Row],[Order Date]])/3,0)</f>
        <v>Q4</v>
      </c>
      <c r="AA3480" t="str">
        <f>TEXT(salestable[[#This Row],[Order Date]], "ddd")</f>
        <v>Thu</v>
      </c>
    </row>
    <row r="3481" spans="1:27"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s="3">
        <v>7</v>
      </c>
      <c r="T3481" s="4">
        <v>0</v>
      </c>
      <c r="U3481" s="3">
        <v>21.7728</v>
      </c>
      <c r="V3481" s="2">
        <f>salestable[[#This Row],[Sales]] * (1 - salestable[[#This Row],[Discount]])</f>
        <v>45.36</v>
      </c>
      <c r="W3481" s="2">
        <f>salestable[[#This Row],[Sales]] * salestable[[#This Row],[Discount]]</f>
        <v>0</v>
      </c>
      <c r="X3481">
        <f>YEAR(salestable[[#This Row],[Order Date]])</f>
        <v>2016</v>
      </c>
      <c r="Y3481" t="str">
        <f>TEXT(salestable[[#This Row],[Order Date]],"MMMM")</f>
        <v>December</v>
      </c>
      <c r="Z3481" t="str">
        <f>"Q"&amp;ROUNDUP(MONTH(salestable[[#This Row],[Order Date]])/3,0)</f>
        <v>Q4</v>
      </c>
      <c r="AA3481" t="str">
        <f>TEXT(salestable[[#This Row],[Order Date]], "ddd")</f>
        <v>Thu</v>
      </c>
    </row>
    <row r="3482" spans="1:27"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s="3">
        <v>6</v>
      </c>
      <c r="T3482" s="4">
        <v>0.2</v>
      </c>
      <c r="U3482" s="3">
        <v>-195.47880000000001</v>
      </c>
      <c r="V3482" s="2">
        <f>salestable[[#This Row],[Sales]] * (1 - salestable[[#This Row],[Discount]])</f>
        <v>1137.3312000000001</v>
      </c>
      <c r="W3482" s="2">
        <f>salestable[[#This Row],[Sales]] * salestable[[#This Row],[Discount]]</f>
        <v>284.33280000000002</v>
      </c>
      <c r="X3482">
        <f>YEAR(salestable[[#This Row],[Order Date]])</f>
        <v>2016</v>
      </c>
      <c r="Y3482" t="str">
        <f>TEXT(salestable[[#This Row],[Order Date]],"MMMM")</f>
        <v>December</v>
      </c>
      <c r="Z3482" t="str">
        <f>"Q"&amp;ROUNDUP(MONTH(salestable[[#This Row],[Order Date]])/3,0)</f>
        <v>Q4</v>
      </c>
      <c r="AA3482" t="str">
        <f>TEXT(salestable[[#This Row],[Order Date]], "ddd")</f>
        <v>Thu</v>
      </c>
    </row>
    <row r="3483" spans="1:27"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s="3">
        <v>2</v>
      </c>
      <c r="T3483" s="4">
        <v>0</v>
      </c>
      <c r="U3483" s="3">
        <v>2.7776000000000001</v>
      </c>
      <c r="V3483" s="2">
        <f>salestable[[#This Row],[Sales]] * (1 - salestable[[#This Row],[Discount]])</f>
        <v>8.9600000000000009</v>
      </c>
      <c r="W3483" s="2">
        <f>salestable[[#This Row],[Sales]] * salestable[[#This Row],[Discount]]</f>
        <v>0</v>
      </c>
      <c r="X3483">
        <f>YEAR(salestable[[#This Row],[Order Date]])</f>
        <v>2014</v>
      </c>
      <c r="Y3483" t="str">
        <f>TEXT(salestable[[#This Row],[Order Date]],"MMMM")</f>
        <v>April</v>
      </c>
      <c r="Z3483" t="str">
        <f>"Q"&amp;ROUNDUP(MONTH(salestable[[#This Row],[Order Date]])/3,0)</f>
        <v>Q2</v>
      </c>
      <c r="AA3483" t="str">
        <f>TEXT(salestable[[#This Row],[Order Date]], "ddd")</f>
        <v>Mon</v>
      </c>
    </row>
    <row r="3484" spans="1:27"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s="3">
        <v>5</v>
      </c>
      <c r="T3484" s="4">
        <v>0</v>
      </c>
      <c r="U3484" s="3">
        <v>168.18549999999999</v>
      </c>
      <c r="V3484" s="2">
        <f>salestable[[#This Row],[Sales]] * (1 - salestable[[#This Row],[Discount]])</f>
        <v>579.95000000000005</v>
      </c>
      <c r="W3484" s="2">
        <f>salestable[[#This Row],[Sales]] * salestable[[#This Row],[Discount]]</f>
        <v>0</v>
      </c>
      <c r="X3484">
        <f>YEAR(salestable[[#This Row],[Order Date]])</f>
        <v>2014</v>
      </c>
      <c r="Y3484" t="str">
        <f>TEXT(salestable[[#This Row],[Order Date]],"MMMM")</f>
        <v>August</v>
      </c>
      <c r="Z3484" t="str">
        <f>"Q"&amp;ROUNDUP(MONTH(salestable[[#This Row],[Order Date]])/3,0)</f>
        <v>Q3</v>
      </c>
      <c r="AA3484" t="str">
        <f>TEXT(salestable[[#This Row],[Order Date]], "ddd")</f>
        <v>Wed</v>
      </c>
    </row>
    <row r="3485" spans="1:27"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s="3">
        <v>4</v>
      </c>
      <c r="T3485" s="4">
        <v>0</v>
      </c>
      <c r="U3485" s="3">
        <v>12.521599999999999</v>
      </c>
      <c r="V3485" s="2">
        <f>salestable[[#This Row],[Sales]] * (1 - salestable[[#This Row],[Discount]])</f>
        <v>29.12</v>
      </c>
      <c r="W3485" s="2">
        <f>salestable[[#This Row],[Sales]] * salestable[[#This Row],[Discount]]</f>
        <v>0</v>
      </c>
      <c r="X3485">
        <f>YEAR(salestable[[#This Row],[Order Date]])</f>
        <v>2014</v>
      </c>
      <c r="Y3485" t="str">
        <f>TEXT(salestable[[#This Row],[Order Date]],"MMMM")</f>
        <v>August</v>
      </c>
      <c r="Z3485" t="str">
        <f>"Q"&amp;ROUNDUP(MONTH(salestable[[#This Row],[Order Date]])/3,0)</f>
        <v>Q3</v>
      </c>
      <c r="AA3485" t="str">
        <f>TEXT(salestable[[#This Row],[Order Date]], "ddd")</f>
        <v>Wed</v>
      </c>
    </row>
    <row r="3486" spans="1:27"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s="3">
        <v>3</v>
      </c>
      <c r="T3486" s="4">
        <v>0</v>
      </c>
      <c r="U3486" s="3">
        <v>300.73500000000001</v>
      </c>
      <c r="V3486" s="2">
        <f>salestable[[#This Row],[Sales]] * (1 - salestable[[#This Row],[Discount]])</f>
        <v>1202.94</v>
      </c>
      <c r="W3486" s="2">
        <f>salestable[[#This Row],[Sales]] * salestable[[#This Row],[Discount]]</f>
        <v>0</v>
      </c>
      <c r="X3486">
        <f>YEAR(salestable[[#This Row],[Order Date]])</f>
        <v>2014</v>
      </c>
      <c r="Y3486" t="str">
        <f>TEXT(salestable[[#This Row],[Order Date]],"MMMM")</f>
        <v>August</v>
      </c>
      <c r="Z3486" t="str">
        <f>"Q"&amp;ROUNDUP(MONTH(salestable[[#This Row],[Order Date]])/3,0)</f>
        <v>Q3</v>
      </c>
      <c r="AA3486" t="str">
        <f>TEXT(salestable[[#This Row],[Order Date]], "ddd")</f>
        <v>Wed</v>
      </c>
    </row>
    <row r="3487" spans="1:27"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s="3">
        <v>4</v>
      </c>
      <c r="T3487" s="4">
        <v>0</v>
      </c>
      <c r="U3487" s="3">
        <v>3.5640000000000001</v>
      </c>
      <c r="V3487" s="2">
        <f>salestable[[#This Row],[Sales]] * (1 - salestable[[#This Row],[Discount]])</f>
        <v>7.92</v>
      </c>
      <c r="W3487" s="2">
        <f>salestable[[#This Row],[Sales]] * salestable[[#This Row],[Discount]]</f>
        <v>0</v>
      </c>
      <c r="X3487">
        <f>YEAR(salestable[[#This Row],[Order Date]])</f>
        <v>2016</v>
      </c>
      <c r="Y3487" t="str">
        <f>TEXT(salestable[[#This Row],[Order Date]],"MMMM")</f>
        <v>October</v>
      </c>
      <c r="Z3487" t="str">
        <f>"Q"&amp;ROUNDUP(MONTH(salestable[[#This Row],[Order Date]])/3,0)</f>
        <v>Q4</v>
      </c>
      <c r="AA3487" t="str">
        <f>TEXT(salestable[[#This Row],[Order Date]], "ddd")</f>
        <v>Fri</v>
      </c>
    </row>
    <row r="3488" spans="1:27"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s="3">
        <v>1</v>
      </c>
      <c r="T3488" s="4">
        <v>0.2</v>
      </c>
      <c r="U3488" s="3">
        <v>2.7143999999999999</v>
      </c>
      <c r="V3488" s="2">
        <f>salestable[[#This Row],[Sales]] * (1 - salestable[[#This Row],[Discount]])</f>
        <v>28.953600000000002</v>
      </c>
      <c r="W3488" s="2">
        <f>salestable[[#This Row],[Sales]] * salestable[[#This Row],[Discount]]</f>
        <v>7.2384000000000004</v>
      </c>
      <c r="X3488">
        <f>YEAR(salestable[[#This Row],[Order Date]])</f>
        <v>2016</v>
      </c>
      <c r="Y3488" t="str">
        <f>TEXT(salestable[[#This Row],[Order Date]],"MMMM")</f>
        <v>November</v>
      </c>
      <c r="Z3488" t="str">
        <f>"Q"&amp;ROUNDUP(MONTH(salestable[[#This Row],[Order Date]])/3,0)</f>
        <v>Q4</v>
      </c>
      <c r="AA3488" t="str">
        <f>TEXT(salestable[[#This Row],[Order Date]], "ddd")</f>
        <v>Wed</v>
      </c>
    </row>
    <row r="3489" spans="1:27"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s="3">
        <v>2</v>
      </c>
      <c r="T3489" s="4">
        <v>0.2</v>
      </c>
      <c r="U3489" s="3">
        <v>-29.436800000000002</v>
      </c>
      <c r="V3489" s="2">
        <f>salestable[[#This Row],[Sales]] * (1 - salestable[[#This Row],[Discount]])</f>
        <v>117.74720000000001</v>
      </c>
      <c r="W3489" s="2">
        <f>salestable[[#This Row],[Sales]] * salestable[[#This Row],[Discount]]</f>
        <v>29.436800000000002</v>
      </c>
      <c r="X3489">
        <f>YEAR(salestable[[#This Row],[Order Date]])</f>
        <v>2017</v>
      </c>
      <c r="Y3489" t="str">
        <f>TEXT(salestable[[#This Row],[Order Date]],"MMMM")</f>
        <v>September</v>
      </c>
      <c r="Z3489" t="str">
        <f>"Q"&amp;ROUNDUP(MONTH(salestable[[#This Row],[Order Date]])/3,0)</f>
        <v>Q3</v>
      </c>
      <c r="AA3489" t="str">
        <f>TEXT(salestable[[#This Row],[Order Date]], "ddd")</f>
        <v>Tue</v>
      </c>
    </row>
    <row r="3490" spans="1:27"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s="3">
        <v>2</v>
      </c>
      <c r="T3490" s="4">
        <v>0.3</v>
      </c>
      <c r="U3490" s="3">
        <v>-5.8346</v>
      </c>
      <c r="V3490" s="2">
        <f>salestable[[#This Row],[Sales]] * (1 - salestable[[#This Row],[Discount]])</f>
        <v>285.8954</v>
      </c>
      <c r="W3490" s="2">
        <f>salestable[[#This Row],[Sales]] * salestable[[#This Row],[Discount]]</f>
        <v>122.5266</v>
      </c>
      <c r="X3490">
        <f>YEAR(salestable[[#This Row],[Order Date]])</f>
        <v>2015</v>
      </c>
      <c r="Y3490" t="str">
        <f>TEXT(salestable[[#This Row],[Order Date]],"MMMM")</f>
        <v>July</v>
      </c>
      <c r="Z3490" t="str">
        <f>"Q"&amp;ROUNDUP(MONTH(salestable[[#This Row],[Order Date]])/3,0)</f>
        <v>Q3</v>
      </c>
      <c r="AA3490" t="str">
        <f>TEXT(salestable[[#This Row],[Order Date]], "ddd")</f>
        <v>Thu</v>
      </c>
    </row>
    <row r="3491" spans="1:27"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s="3">
        <v>6</v>
      </c>
      <c r="T3491" s="4">
        <v>0.3</v>
      </c>
      <c r="U3491" s="3">
        <v>-92.799599999999998</v>
      </c>
      <c r="V3491" s="2">
        <f>salestable[[#This Row],[Sales]] * (1 - salestable[[#This Row],[Discount]])</f>
        <v>267.4812</v>
      </c>
      <c r="W3491" s="2">
        <f>salestable[[#This Row],[Sales]] * salestable[[#This Row],[Discount]]</f>
        <v>114.6348</v>
      </c>
      <c r="X3491">
        <f>YEAR(salestable[[#This Row],[Order Date]])</f>
        <v>2015</v>
      </c>
      <c r="Y3491" t="str">
        <f>TEXT(salestable[[#This Row],[Order Date]],"MMMM")</f>
        <v>July</v>
      </c>
      <c r="Z3491" t="str">
        <f>"Q"&amp;ROUNDUP(MONTH(salestable[[#This Row],[Order Date]])/3,0)</f>
        <v>Q3</v>
      </c>
      <c r="AA3491" t="str">
        <f>TEXT(salestable[[#This Row],[Order Date]], "ddd")</f>
        <v>Thu</v>
      </c>
    </row>
    <row r="3492" spans="1:27"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s="3">
        <v>5</v>
      </c>
      <c r="T3492" s="4">
        <v>0.2</v>
      </c>
      <c r="U3492" s="3">
        <v>6.0025000000000004</v>
      </c>
      <c r="V3492" s="2">
        <f>salestable[[#This Row],[Sales]] * (1 - salestable[[#This Row],[Discount]])</f>
        <v>54.879999999999995</v>
      </c>
      <c r="W3492" s="2">
        <f>salestable[[#This Row],[Sales]] * salestable[[#This Row],[Discount]]</f>
        <v>13.719999999999999</v>
      </c>
      <c r="X3492">
        <f>YEAR(salestable[[#This Row],[Order Date]])</f>
        <v>2015</v>
      </c>
      <c r="Y3492" t="str">
        <f>TEXT(salestable[[#This Row],[Order Date]],"MMMM")</f>
        <v>July</v>
      </c>
      <c r="Z3492" t="str">
        <f>"Q"&amp;ROUNDUP(MONTH(salestable[[#This Row],[Order Date]])/3,0)</f>
        <v>Q3</v>
      </c>
      <c r="AA3492" t="str">
        <f>TEXT(salestable[[#This Row],[Order Date]], "ddd")</f>
        <v>Thu</v>
      </c>
    </row>
    <row r="3493" spans="1:27"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s="3">
        <v>3</v>
      </c>
      <c r="T3493" s="4">
        <v>0.2</v>
      </c>
      <c r="U3493" s="3">
        <v>48.994199999999999</v>
      </c>
      <c r="V3493" s="2">
        <f>salestable[[#This Row],[Sales]] * (1 - salestable[[#This Row],[Discount]])</f>
        <v>348.40320000000003</v>
      </c>
      <c r="W3493" s="2">
        <f>salestable[[#This Row],[Sales]] * salestable[[#This Row],[Discount]]</f>
        <v>87.100800000000007</v>
      </c>
      <c r="X3493">
        <f>YEAR(salestable[[#This Row],[Order Date]])</f>
        <v>2015</v>
      </c>
      <c r="Y3493" t="str">
        <f>TEXT(salestable[[#This Row],[Order Date]],"MMMM")</f>
        <v>July</v>
      </c>
      <c r="Z3493" t="str">
        <f>"Q"&amp;ROUNDUP(MONTH(salestable[[#This Row],[Order Date]])/3,0)</f>
        <v>Q3</v>
      </c>
      <c r="AA3493" t="str">
        <f>TEXT(salestable[[#This Row],[Order Date]], "ddd")</f>
        <v>Thu</v>
      </c>
    </row>
    <row r="3494" spans="1:27"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s="3">
        <v>2</v>
      </c>
      <c r="T3494" s="4">
        <v>0.2</v>
      </c>
      <c r="U3494" s="3">
        <v>3.7692000000000001</v>
      </c>
      <c r="V3494" s="2">
        <f>salestable[[#This Row],[Sales]] * (1 - salestable[[#This Row],[Discount]])</f>
        <v>8.9344000000000001</v>
      </c>
      <c r="W3494" s="2">
        <f>salestable[[#This Row],[Sales]] * salestable[[#This Row],[Discount]]</f>
        <v>2.2336</v>
      </c>
      <c r="X3494">
        <f>YEAR(salestable[[#This Row],[Order Date]])</f>
        <v>2015</v>
      </c>
      <c r="Y3494" t="str">
        <f>TEXT(salestable[[#This Row],[Order Date]],"MMMM")</f>
        <v>July</v>
      </c>
      <c r="Z3494" t="str">
        <f>"Q"&amp;ROUNDUP(MONTH(salestable[[#This Row],[Order Date]])/3,0)</f>
        <v>Q3</v>
      </c>
      <c r="AA3494" t="str">
        <f>TEXT(salestable[[#This Row],[Order Date]], "ddd")</f>
        <v>Thu</v>
      </c>
    </row>
    <row r="3495" spans="1:27"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s="3">
        <v>4</v>
      </c>
      <c r="T3495" s="4">
        <v>0</v>
      </c>
      <c r="U3495" s="3">
        <v>12.96</v>
      </c>
      <c r="V3495" s="2">
        <f>salestable[[#This Row],[Sales]] * (1 - salestable[[#This Row],[Discount]])</f>
        <v>72</v>
      </c>
      <c r="W3495" s="2">
        <f>salestable[[#This Row],[Sales]] * salestable[[#This Row],[Discount]]</f>
        <v>0</v>
      </c>
      <c r="X3495">
        <f>YEAR(salestable[[#This Row],[Order Date]])</f>
        <v>2017</v>
      </c>
      <c r="Y3495" t="str">
        <f>TEXT(salestable[[#This Row],[Order Date]],"MMMM")</f>
        <v>September</v>
      </c>
      <c r="Z3495" t="str">
        <f>"Q"&amp;ROUNDUP(MONTH(salestable[[#This Row],[Order Date]])/3,0)</f>
        <v>Q3</v>
      </c>
      <c r="AA3495" t="str">
        <f>TEXT(salestable[[#This Row],[Order Date]], "ddd")</f>
        <v>Sun</v>
      </c>
    </row>
    <row r="3496" spans="1:27"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s="3">
        <v>5</v>
      </c>
      <c r="T3496" s="4">
        <v>0</v>
      </c>
      <c r="U3496" s="3">
        <v>275.47800000000001</v>
      </c>
      <c r="V3496" s="2">
        <f>salestable[[#This Row],[Sales]] * (1 - salestable[[#This Row],[Discount]])</f>
        <v>655.9</v>
      </c>
      <c r="W3496" s="2">
        <f>salestable[[#This Row],[Sales]] * salestable[[#This Row],[Discount]]</f>
        <v>0</v>
      </c>
      <c r="X3496">
        <f>YEAR(salestable[[#This Row],[Order Date]])</f>
        <v>2017</v>
      </c>
      <c r="Y3496" t="str">
        <f>TEXT(salestable[[#This Row],[Order Date]],"MMMM")</f>
        <v>September</v>
      </c>
      <c r="Z3496" t="str">
        <f>"Q"&amp;ROUNDUP(MONTH(salestable[[#This Row],[Order Date]])/3,0)</f>
        <v>Q3</v>
      </c>
      <c r="AA3496" t="str">
        <f>TEXT(salestable[[#This Row],[Order Date]], "ddd")</f>
        <v>Sun</v>
      </c>
    </row>
    <row r="3497" spans="1:27"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s="3">
        <v>4</v>
      </c>
      <c r="T3497" s="4">
        <v>0</v>
      </c>
      <c r="U3497" s="3">
        <v>181.17599999999999</v>
      </c>
      <c r="V3497" s="2">
        <f>salestable[[#This Row],[Sales]] * (1 - salestable[[#This Row],[Discount]])</f>
        <v>603.91999999999996</v>
      </c>
      <c r="W3497" s="2">
        <f>salestable[[#This Row],[Sales]] * salestable[[#This Row],[Discount]]</f>
        <v>0</v>
      </c>
      <c r="X3497">
        <f>YEAR(salestable[[#This Row],[Order Date]])</f>
        <v>2017</v>
      </c>
      <c r="Y3497" t="str">
        <f>TEXT(salestable[[#This Row],[Order Date]],"MMMM")</f>
        <v>September</v>
      </c>
      <c r="Z3497" t="str">
        <f>"Q"&amp;ROUNDUP(MONTH(salestable[[#This Row],[Order Date]])/3,0)</f>
        <v>Q3</v>
      </c>
      <c r="AA3497" t="str">
        <f>TEXT(salestable[[#This Row],[Order Date]], "ddd")</f>
        <v>Sun</v>
      </c>
    </row>
    <row r="3498" spans="1:27"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s="3">
        <v>2</v>
      </c>
      <c r="T3498" s="4">
        <v>0.2</v>
      </c>
      <c r="U3498" s="3">
        <v>12.8256</v>
      </c>
      <c r="V3498" s="2">
        <f>salestable[[#This Row],[Sales]] * (1 - salestable[[#This Row],[Discount]])</f>
        <v>410.41920000000005</v>
      </c>
      <c r="W3498" s="2">
        <f>salestable[[#This Row],[Sales]] * salestable[[#This Row],[Discount]]</f>
        <v>102.60480000000001</v>
      </c>
      <c r="X3498">
        <f>YEAR(salestable[[#This Row],[Order Date]])</f>
        <v>2016</v>
      </c>
      <c r="Y3498" t="str">
        <f>TEXT(salestable[[#This Row],[Order Date]],"MMMM")</f>
        <v>August</v>
      </c>
      <c r="Z3498" t="str">
        <f>"Q"&amp;ROUNDUP(MONTH(salestable[[#This Row],[Order Date]])/3,0)</f>
        <v>Q3</v>
      </c>
      <c r="AA3498" t="str">
        <f>TEXT(salestable[[#This Row],[Order Date]], "ddd")</f>
        <v>Mon</v>
      </c>
    </row>
    <row r="3499" spans="1:27"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s="3">
        <v>6</v>
      </c>
      <c r="T3499" s="4">
        <v>0</v>
      </c>
      <c r="U3499" s="3">
        <v>136.61760000000001</v>
      </c>
      <c r="V3499" s="2">
        <f>salestable[[#This Row],[Sales]] * (1 - salestable[[#This Row],[Discount]])</f>
        <v>487.92</v>
      </c>
      <c r="W3499" s="2">
        <f>salestable[[#This Row],[Sales]] * salestable[[#This Row],[Discount]]</f>
        <v>0</v>
      </c>
      <c r="X3499">
        <f>YEAR(salestable[[#This Row],[Order Date]])</f>
        <v>2016</v>
      </c>
      <c r="Y3499" t="str">
        <f>TEXT(salestable[[#This Row],[Order Date]],"MMMM")</f>
        <v>August</v>
      </c>
      <c r="Z3499" t="str">
        <f>"Q"&amp;ROUNDUP(MONTH(salestable[[#This Row],[Order Date]])/3,0)</f>
        <v>Q3</v>
      </c>
      <c r="AA3499" t="str">
        <f>TEXT(salestable[[#This Row],[Order Date]], "ddd")</f>
        <v>Mon</v>
      </c>
    </row>
    <row r="3500" spans="1:27"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s="3">
        <v>5</v>
      </c>
      <c r="T3500" s="4">
        <v>0.2</v>
      </c>
      <c r="U3500" s="3">
        <v>5.3339999999999996</v>
      </c>
      <c r="V3500" s="2">
        <f>salestable[[#This Row],[Sales]] * (1 - salestable[[#This Row],[Discount]])</f>
        <v>12.192</v>
      </c>
      <c r="W3500" s="2">
        <f>salestable[[#This Row],[Sales]] * salestable[[#This Row],[Discount]]</f>
        <v>3.048</v>
      </c>
      <c r="X3500">
        <f>YEAR(salestable[[#This Row],[Order Date]])</f>
        <v>2016</v>
      </c>
      <c r="Y3500" t="str">
        <f>TEXT(salestable[[#This Row],[Order Date]],"MMMM")</f>
        <v>August</v>
      </c>
      <c r="Z3500" t="str">
        <f>"Q"&amp;ROUNDUP(MONTH(salestable[[#This Row],[Order Date]])/3,0)</f>
        <v>Q3</v>
      </c>
      <c r="AA3500" t="str">
        <f>TEXT(salestable[[#This Row],[Order Date]], "ddd")</f>
        <v>Mon</v>
      </c>
    </row>
    <row r="3501" spans="1:27"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s="3">
        <v>3</v>
      </c>
      <c r="T3501" s="4">
        <v>0</v>
      </c>
      <c r="U3501" s="3">
        <v>71.389799999999994</v>
      </c>
      <c r="V3501" s="2">
        <f>salestable[[#This Row],[Sales]] * (1 - salestable[[#This Row],[Discount]])</f>
        <v>209.97</v>
      </c>
      <c r="W3501" s="2">
        <f>salestable[[#This Row],[Sales]] * salestable[[#This Row],[Discount]]</f>
        <v>0</v>
      </c>
      <c r="X3501">
        <f>YEAR(salestable[[#This Row],[Order Date]])</f>
        <v>2016</v>
      </c>
      <c r="Y3501" t="str">
        <f>TEXT(salestable[[#This Row],[Order Date]],"MMMM")</f>
        <v>September</v>
      </c>
      <c r="Z3501" t="str">
        <f>"Q"&amp;ROUNDUP(MONTH(salestable[[#This Row],[Order Date]])/3,0)</f>
        <v>Q3</v>
      </c>
      <c r="AA3501" t="str">
        <f>TEXT(salestable[[#This Row],[Order Date]], "ddd")</f>
        <v>Thu</v>
      </c>
    </row>
    <row r="3502" spans="1:27"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s="3">
        <v>3</v>
      </c>
      <c r="T3502" s="4">
        <v>0</v>
      </c>
      <c r="U3502" s="3">
        <v>30.211200000000002</v>
      </c>
      <c r="V3502" s="2">
        <f>salestable[[#This Row],[Sales]] * (1 - salestable[[#This Row],[Discount]])</f>
        <v>62.94</v>
      </c>
      <c r="W3502" s="2">
        <f>salestable[[#This Row],[Sales]] * salestable[[#This Row],[Discount]]</f>
        <v>0</v>
      </c>
      <c r="X3502">
        <f>YEAR(salestable[[#This Row],[Order Date]])</f>
        <v>2016</v>
      </c>
      <c r="Y3502" t="str">
        <f>TEXT(salestable[[#This Row],[Order Date]],"MMMM")</f>
        <v>September</v>
      </c>
      <c r="Z3502" t="str">
        <f>"Q"&amp;ROUNDUP(MONTH(salestable[[#This Row],[Order Date]])/3,0)</f>
        <v>Q3</v>
      </c>
      <c r="AA3502" t="str">
        <f>TEXT(salestable[[#This Row],[Order Date]], "ddd")</f>
        <v>Thu</v>
      </c>
    </row>
    <row r="3503" spans="1:27"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s="3">
        <v>9</v>
      </c>
      <c r="T3503" s="4">
        <v>0</v>
      </c>
      <c r="U3503" s="3">
        <v>7.7759999999999998</v>
      </c>
      <c r="V3503" s="2">
        <f>salestable[[#This Row],[Sales]] * (1 - salestable[[#This Row],[Discount]])</f>
        <v>25.92</v>
      </c>
      <c r="W3503" s="2">
        <f>salestable[[#This Row],[Sales]] * salestable[[#This Row],[Discount]]</f>
        <v>0</v>
      </c>
      <c r="X3503">
        <f>YEAR(salestable[[#This Row],[Order Date]])</f>
        <v>2016</v>
      </c>
      <c r="Y3503" t="str">
        <f>TEXT(salestable[[#This Row],[Order Date]],"MMMM")</f>
        <v>September</v>
      </c>
      <c r="Z3503" t="str">
        <f>"Q"&amp;ROUNDUP(MONTH(salestable[[#This Row],[Order Date]])/3,0)</f>
        <v>Q3</v>
      </c>
      <c r="AA3503" t="str">
        <f>TEXT(salestable[[#This Row],[Order Date]], "ddd")</f>
        <v>Thu</v>
      </c>
    </row>
    <row r="3504" spans="1:27"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s="3">
        <v>2</v>
      </c>
      <c r="T3504" s="4">
        <v>0.2</v>
      </c>
      <c r="U3504" s="3">
        <v>3.6288</v>
      </c>
      <c r="V3504" s="2">
        <f>salestable[[#This Row],[Sales]] * (1 - salestable[[#This Row],[Discount]])</f>
        <v>8.2944000000000013</v>
      </c>
      <c r="W3504" s="2">
        <f>salestable[[#This Row],[Sales]] * salestable[[#This Row],[Discount]]</f>
        <v>2.0736000000000003</v>
      </c>
      <c r="X3504">
        <f>YEAR(salestable[[#This Row],[Order Date]])</f>
        <v>2017</v>
      </c>
      <c r="Y3504" t="str">
        <f>TEXT(salestable[[#This Row],[Order Date]],"MMMM")</f>
        <v>April</v>
      </c>
      <c r="Z3504" t="str">
        <f>"Q"&amp;ROUNDUP(MONTH(salestable[[#This Row],[Order Date]])/3,0)</f>
        <v>Q2</v>
      </c>
      <c r="AA3504" t="str">
        <f>TEXT(salestable[[#This Row],[Order Date]], "ddd")</f>
        <v>Mon</v>
      </c>
    </row>
    <row r="3505" spans="1:27"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s="3">
        <v>3</v>
      </c>
      <c r="T3505" s="4">
        <v>0.2</v>
      </c>
      <c r="U3505" s="3">
        <v>20.343900000000001</v>
      </c>
      <c r="V3505" s="2">
        <f>salestable[[#This Row],[Sales]] * (1 - salestable[[#This Row],[Discount]])</f>
        <v>76.588800000000006</v>
      </c>
      <c r="W3505" s="2">
        <f>salestable[[#This Row],[Sales]] * salestable[[#This Row],[Discount]]</f>
        <v>19.147200000000002</v>
      </c>
      <c r="X3505">
        <f>YEAR(salestable[[#This Row],[Order Date]])</f>
        <v>2017</v>
      </c>
      <c r="Y3505" t="str">
        <f>TEXT(salestable[[#This Row],[Order Date]],"MMMM")</f>
        <v>April</v>
      </c>
      <c r="Z3505" t="str">
        <f>"Q"&amp;ROUNDUP(MONTH(salestable[[#This Row],[Order Date]])/3,0)</f>
        <v>Q2</v>
      </c>
      <c r="AA3505" t="str">
        <f>TEXT(salestable[[#This Row],[Order Date]], "ddd")</f>
        <v>Mon</v>
      </c>
    </row>
    <row r="3506" spans="1:27"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s="3">
        <v>4</v>
      </c>
      <c r="T3506" s="4">
        <v>0</v>
      </c>
      <c r="U3506" s="3">
        <v>117.0104</v>
      </c>
      <c r="V3506" s="2">
        <f>salestable[[#This Row],[Sales]] * (1 - salestable[[#This Row],[Discount]])</f>
        <v>900.08</v>
      </c>
      <c r="W3506" s="2">
        <f>salestable[[#This Row],[Sales]] * salestable[[#This Row],[Discount]]</f>
        <v>0</v>
      </c>
      <c r="X3506">
        <f>YEAR(salestable[[#This Row],[Order Date]])</f>
        <v>2016</v>
      </c>
      <c r="Y3506" t="str">
        <f>TEXT(salestable[[#This Row],[Order Date]],"MMMM")</f>
        <v>December</v>
      </c>
      <c r="Z3506" t="str">
        <f>"Q"&amp;ROUNDUP(MONTH(salestable[[#This Row],[Order Date]])/3,0)</f>
        <v>Q4</v>
      </c>
      <c r="AA3506" t="str">
        <f>TEXT(salestable[[#This Row],[Order Date]], "ddd")</f>
        <v>Sun</v>
      </c>
    </row>
    <row r="3507" spans="1:27"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s="3">
        <v>2</v>
      </c>
      <c r="T3507" s="4">
        <v>0.2</v>
      </c>
      <c r="U3507" s="3">
        <v>20.1584</v>
      </c>
      <c r="V3507" s="2">
        <f>salestable[[#This Row],[Sales]] * (1 - salestable[[#This Row],[Discount]])</f>
        <v>161.2672</v>
      </c>
      <c r="W3507" s="2">
        <f>salestable[[#This Row],[Sales]] * salestable[[#This Row],[Discount]]</f>
        <v>40.316800000000001</v>
      </c>
      <c r="X3507">
        <f>YEAR(salestable[[#This Row],[Order Date]])</f>
        <v>2014</v>
      </c>
      <c r="Y3507" t="str">
        <f>TEXT(salestable[[#This Row],[Order Date]],"MMMM")</f>
        <v>June</v>
      </c>
      <c r="Z3507" t="str">
        <f>"Q"&amp;ROUNDUP(MONTH(salestable[[#This Row],[Order Date]])/3,0)</f>
        <v>Q2</v>
      </c>
      <c r="AA3507" t="str">
        <f>TEXT(salestable[[#This Row],[Order Date]], "ddd")</f>
        <v>Fri</v>
      </c>
    </row>
    <row r="3508" spans="1:27"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s="3">
        <v>4</v>
      </c>
      <c r="T3508" s="4">
        <v>0.8</v>
      </c>
      <c r="U3508" s="3">
        <v>-5.0880000000000001</v>
      </c>
      <c r="V3508" s="2">
        <f>salestable[[#This Row],[Sales]] * (1 - salestable[[#This Row],[Discount]])</f>
        <v>0.67839999999999978</v>
      </c>
      <c r="W3508" s="2">
        <f>salestable[[#This Row],[Sales]] * salestable[[#This Row],[Discount]]</f>
        <v>2.7136</v>
      </c>
      <c r="X3508">
        <f>YEAR(salestable[[#This Row],[Order Date]])</f>
        <v>2014</v>
      </c>
      <c r="Y3508" t="str">
        <f>TEXT(salestable[[#This Row],[Order Date]],"MMMM")</f>
        <v>June</v>
      </c>
      <c r="Z3508" t="str">
        <f>"Q"&amp;ROUNDUP(MONTH(salestable[[#This Row],[Order Date]])/3,0)</f>
        <v>Q2</v>
      </c>
      <c r="AA3508" t="str">
        <f>TEXT(salestable[[#This Row],[Order Date]], "ddd")</f>
        <v>Fri</v>
      </c>
    </row>
    <row r="3509" spans="1:27"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s="3">
        <v>4</v>
      </c>
      <c r="T3509" s="4">
        <v>0.32</v>
      </c>
      <c r="U3509" s="3">
        <v>-19.874400000000001</v>
      </c>
      <c r="V3509" s="2">
        <f>salestable[[#This Row],[Sales]] * (1 - salestable[[#This Row],[Discount]])</f>
        <v>131.28460799999999</v>
      </c>
      <c r="W3509" s="2">
        <f>salestable[[#This Row],[Sales]] * salestable[[#This Row],[Discount]]</f>
        <v>61.780991999999998</v>
      </c>
      <c r="X3509">
        <f>YEAR(salestable[[#This Row],[Order Date]])</f>
        <v>2014</v>
      </c>
      <c r="Y3509" t="str">
        <f>TEXT(salestable[[#This Row],[Order Date]],"MMMM")</f>
        <v>June</v>
      </c>
      <c r="Z3509" t="str">
        <f>"Q"&amp;ROUNDUP(MONTH(salestable[[#This Row],[Order Date]])/3,0)</f>
        <v>Q2</v>
      </c>
      <c r="AA3509" t="str">
        <f>TEXT(salestable[[#This Row],[Order Date]], "ddd")</f>
        <v>Fri</v>
      </c>
    </row>
    <row r="3510" spans="1:27"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s="3">
        <v>3</v>
      </c>
      <c r="T3510" s="4">
        <v>0.2</v>
      </c>
      <c r="U3510" s="3">
        <v>5.4432</v>
      </c>
      <c r="V3510" s="2">
        <f>salestable[[#This Row],[Sales]] * (1 - salestable[[#This Row],[Discount]])</f>
        <v>12.441600000000001</v>
      </c>
      <c r="W3510" s="2">
        <f>salestable[[#This Row],[Sales]] * salestable[[#This Row],[Discount]]</f>
        <v>3.1104000000000003</v>
      </c>
      <c r="X3510">
        <f>YEAR(salestable[[#This Row],[Order Date]])</f>
        <v>2014</v>
      </c>
      <c r="Y3510" t="str">
        <f>TEXT(salestable[[#This Row],[Order Date]],"MMMM")</f>
        <v>June</v>
      </c>
      <c r="Z3510" t="str">
        <f>"Q"&amp;ROUNDUP(MONTH(salestable[[#This Row],[Order Date]])/3,0)</f>
        <v>Q2</v>
      </c>
      <c r="AA3510" t="str">
        <f>TEXT(salestable[[#This Row],[Order Date]], "ddd")</f>
        <v>Fri</v>
      </c>
    </row>
    <row r="3511" spans="1:27"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s="3">
        <v>2</v>
      </c>
      <c r="T3511" s="4">
        <v>0.2</v>
      </c>
      <c r="U3511" s="3">
        <v>4.0768000000000004</v>
      </c>
      <c r="V3511" s="2">
        <f>salestable[[#This Row],[Sales]] * (1 - salestable[[#This Row],[Discount]])</f>
        <v>9.3184000000000005</v>
      </c>
      <c r="W3511" s="2">
        <f>salestable[[#This Row],[Sales]] * salestable[[#This Row],[Discount]]</f>
        <v>2.3296000000000001</v>
      </c>
      <c r="X3511">
        <f>YEAR(salestable[[#This Row],[Order Date]])</f>
        <v>2014</v>
      </c>
      <c r="Y3511" t="str">
        <f>TEXT(salestable[[#This Row],[Order Date]],"MMMM")</f>
        <v>June</v>
      </c>
      <c r="Z3511" t="str">
        <f>"Q"&amp;ROUNDUP(MONTH(salestable[[#This Row],[Order Date]])/3,0)</f>
        <v>Q2</v>
      </c>
      <c r="AA3511" t="str">
        <f>TEXT(salestable[[#This Row],[Order Date]], "ddd")</f>
        <v>Fri</v>
      </c>
    </row>
    <row r="3512" spans="1:27"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s="3">
        <v>2</v>
      </c>
      <c r="T3512" s="4">
        <v>0.4</v>
      </c>
      <c r="U3512" s="3">
        <v>-97.72</v>
      </c>
      <c r="V3512" s="2">
        <f>salestable[[#This Row],[Sales]] * (1 - salestable[[#This Row],[Discount]])</f>
        <v>251.28</v>
      </c>
      <c r="W3512" s="2">
        <f>salestable[[#This Row],[Sales]] * salestable[[#This Row],[Discount]]</f>
        <v>167.52</v>
      </c>
      <c r="X3512">
        <f>YEAR(salestable[[#This Row],[Order Date]])</f>
        <v>2014</v>
      </c>
      <c r="Y3512" t="str">
        <f>TEXT(salestable[[#This Row],[Order Date]],"MMMM")</f>
        <v>June</v>
      </c>
      <c r="Z3512" t="str">
        <f>"Q"&amp;ROUNDUP(MONTH(salestable[[#This Row],[Order Date]])/3,0)</f>
        <v>Q2</v>
      </c>
      <c r="AA3512" t="str">
        <f>TEXT(salestable[[#This Row],[Order Date]], "ddd")</f>
        <v>Fri</v>
      </c>
    </row>
    <row r="3513" spans="1:27"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s="3">
        <v>7</v>
      </c>
      <c r="T3513" s="4">
        <v>0.2</v>
      </c>
      <c r="U3513" s="3">
        <v>-127.372</v>
      </c>
      <c r="V3513" s="2">
        <f>salestable[[#This Row],[Sales]] * (1 - salestable[[#This Row],[Discount]])</f>
        <v>407.59040000000005</v>
      </c>
      <c r="W3513" s="2">
        <f>salestable[[#This Row],[Sales]] * salestable[[#This Row],[Discount]]</f>
        <v>101.89760000000001</v>
      </c>
      <c r="X3513">
        <f>YEAR(salestable[[#This Row],[Order Date]])</f>
        <v>2014</v>
      </c>
      <c r="Y3513" t="str">
        <f>TEXT(salestable[[#This Row],[Order Date]],"MMMM")</f>
        <v>June</v>
      </c>
      <c r="Z3513" t="str">
        <f>"Q"&amp;ROUNDUP(MONTH(salestable[[#This Row],[Order Date]])/3,0)</f>
        <v>Q2</v>
      </c>
      <c r="AA3513" t="str">
        <f>TEXT(salestable[[#This Row],[Order Date]], "ddd")</f>
        <v>Fri</v>
      </c>
    </row>
    <row r="3514" spans="1:27"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s="3">
        <v>9</v>
      </c>
      <c r="T3514" s="4">
        <v>0.3</v>
      </c>
      <c r="U3514" s="3">
        <v>-117.88200000000001</v>
      </c>
      <c r="V3514" s="2">
        <f>salestable[[#This Row],[Sales]] * (1 - salestable[[#This Row],[Discount]])</f>
        <v>577.62179999999989</v>
      </c>
      <c r="W3514" s="2">
        <f>salestable[[#This Row],[Sales]] * salestable[[#This Row],[Discount]]</f>
        <v>247.55219999999997</v>
      </c>
      <c r="X3514">
        <f>YEAR(salestable[[#This Row],[Order Date]])</f>
        <v>2017</v>
      </c>
      <c r="Y3514" t="str">
        <f>TEXT(salestable[[#This Row],[Order Date]],"MMMM")</f>
        <v>September</v>
      </c>
      <c r="Z3514" t="str">
        <f>"Q"&amp;ROUNDUP(MONTH(salestable[[#This Row],[Order Date]])/3,0)</f>
        <v>Q3</v>
      </c>
      <c r="AA3514" t="str">
        <f>TEXT(salestable[[#This Row],[Order Date]], "ddd")</f>
        <v>Mon</v>
      </c>
    </row>
    <row r="3515" spans="1:27"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s="3">
        <v>3</v>
      </c>
      <c r="T3515" s="4">
        <v>0.2</v>
      </c>
      <c r="U3515" s="3">
        <v>5.55</v>
      </c>
      <c r="V3515" s="2">
        <f>salestable[[#This Row],[Sales]] * (1 - salestable[[#This Row],[Discount]])</f>
        <v>14.208000000000002</v>
      </c>
      <c r="W3515" s="2">
        <f>salestable[[#This Row],[Sales]] * salestable[[#This Row],[Discount]]</f>
        <v>3.5520000000000005</v>
      </c>
      <c r="X3515">
        <f>YEAR(salestable[[#This Row],[Order Date]])</f>
        <v>2017</v>
      </c>
      <c r="Y3515" t="str">
        <f>TEXT(salestable[[#This Row],[Order Date]],"MMMM")</f>
        <v>September</v>
      </c>
      <c r="Z3515" t="str">
        <f>"Q"&amp;ROUNDUP(MONTH(salestable[[#This Row],[Order Date]])/3,0)</f>
        <v>Q3</v>
      </c>
      <c r="AA3515" t="str">
        <f>TEXT(salestable[[#This Row],[Order Date]], "ddd")</f>
        <v>Mon</v>
      </c>
    </row>
    <row r="3516" spans="1:27"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s="3">
        <v>3</v>
      </c>
      <c r="T3516" s="4">
        <v>0.2</v>
      </c>
      <c r="U3516" s="3">
        <v>0.86399999999999999</v>
      </c>
      <c r="V3516" s="2">
        <f>salestable[[#This Row],[Sales]] * (1 - salestable[[#This Row],[Discount]])</f>
        <v>5.5296000000000003</v>
      </c>
      <c r="W3516" s="2">
        <f>salestable[[#This Row],[Sales]] * salestable[[#This Row],[Discount]]</f>
        <v>1.3824000000000001</v>
      </c>
      <c r="X3516">
        <f>YEAR(salestable[[#This Row],[Order Date]])</f>
        <v>2017</v>
      </c>
      <c r="Y3516" t="str">
        <f>TEXT(salestable[[#This Row],[Order Date]],"MMMM")</f>
        <v>September</v>
      </c>
      <c r="Z3516" t="str">
        <f>"Q"&amp;ROUNDUP(MONTH(salestable[[#This Row],[Order Date]])/3,0)</f>
        <v>Q3</v>
      </c>
      <c r="AA3516" t="str">
        <f>TEXT(salestable[[#This Row],[Order Date]], "ddd")</f>
        <v>Mon</v>
      </c>
    </row>
    <row r="3517" spans="1:27"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s="3">
        <v>3</v>
      </c>
      <c r="T3517" s="4">
        <v>0</v>
      </c>
      <c r="U3517" s="3">
        <v>8.6189999999999998</v>
      </c>
      <c r="V3517" s="2">
        <f>salestable[[#This Row],[Sales]] * (1 - salestable[[#This Row],[Discount]])</f>
        <v>66.3</v>
      </c>
      <c r="W3517" s="2">
        <f>salestable[[#This Row],[Sales]] * salestable[[#This Row],[Discount]]</f>
        <v>0</v>
      </c>
      <c r="X3517">
        <f>YEAR(salestable[[#This Row],[Order Date]])</f>
        <v>2016</v>
      </c>
      <c r="Y3517" t="str">
        <f>TEXT(salestable[[#This Row],[Order Date]],"MMMM")</f>
        <v>December</v>
      </c>
      <c r="Z3517" t="str">
        <f>"Q"&amp;ROUNDUP(MONTH(salestable[[#This Row],[Order Date]])/3,0)</f>
        <v>Q4</v>
      </c>
      <c r="AA3517" t="str">
        <f>TEXT(salestable[[#This Row],[Order Date]], "ddd")</f>
        <v>Tue</v>
      </c>
    </row>
    <row r="3518" spans="1:27"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s="3">
        <v>9</v>
      </c>
      <c r="T3518" s="4">
        <v>0.2</v>
      </c>
      <c r="U3518" s="3">
        <v>9.6300000000000008</v>
      </c>
      <c r="V3518" s="2">
        <f>salestable[[#This Row],[Sales]] * (1 - salestable[[#This Row],[Discount]])</f>
        <v>24.652799999999999</v>
      </c>
      <c r="W3518" s="2">
        <f>salestable[[#This Row],[Sales]] * salestable[[#This Row],[Discount]]</f>
        <v>6.1631999999999998</v>
      </c>
      <c r="X3518">
        <f>YEAR(salestable[[#This Row],[Order Date]])</f>
        <v>2016</v>
      </c>
      <c r="Y3518" t="str">
        <f>TEXT(salestable[[#This Row],[Order Date]],"MMMM")</f>
        <v>August</v>
      </c>
      <c r="Z3518" t="str">
        <f>"Q"&amp;ROUNDUP(MONTH(salestable[[#This Row],[Order Date]])/3,0)</f>
        <v>Q3</v>
      </c>
      <c r="AA3518" t="str">
        <f>TEXT(salestable[[#This Row],[Order Date]], "ddd")</f>
        <v>Tue</v>
      </c>
    </row>
    <row r="3519" spans="1:27"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s="3">
        <v>2</v>
      </c>
      <c r="T3519" s="4">
        <v>0.2</v>
      </c>
      <c r="U3519" s="3">
        <v>4.4783999999999997</v>
      </c>
      <c r="V3519" s="2">
        <f>salestable[[#This Row],[Sales]] * (1 - salestable[[#This Row],[Discount]])</f>
        <v>35.827199999999998</v>
      </c>
      <c r="W3519" s="2">
        <f>salestable[[#This Row],[Sales]] * salestable[[#This Row],[Discount]]</f>
        <v>8.9567999999999994</v>
      </c>
      <c r="X3519">
        <f>YEAR(salestable[[#This Row],[Order Date]])</f>
        <v>2016</v>
      </c>
      <c r="Y3519" t="str">
        <f>TEXT(salestable[[#This Row],[Order Date]],"MMMM")</f>
        <v>August</v>
      </c>
      <c r="Z3519" t="str">
        <f>"Q"&amp;ROUNDUP(MONTH(salestable[[#This Row],[Order Date]])/3,0)</f>
        <v>Q3</v>
      </c>
      <c r="AA3519" t="str">
        <f>TEXT(salestable[[#This Row],[Order Date]], "ddd")</f>
        <v>Tue</v>
      </c>
    </row>
    <row r="3520" spans="1:27"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s="3">
        <v>4</v>
      </c>
      <c r="T3520" s="4">
        <v>0.2</v>
      </c>
      <c r="U3520" s="3">
        <v>64.072800000000001</v>
      </c>
      <c r="V3520" s="2">
        <f>salestable[[#This Row],[Sales]] * (1 - salestable[[#This Row],[Discount]])</f>
        <v>455.62879999999996</v>
      </c>
      <c r="W3520" s="2">
        <f>salestable[[#This Row],[Sales]] * salestable[[#This Row],[Discount]]</f>
        <v>113.90719999999999</v>
      </c>
      <c r="X3520">
        <f>YEAR(salestable[[#This Row],[Order Date]])</f>
        <v>2016</v>
      </c>
      <c r="Y3520" t="str">
        <f>TEXT(salestable[[#This Row],[Order Date]],"MMMM")</f>
        <v>August</v>
      </c>
      <c r="Z3520" t="str">
        <f>"Q"&amp;ROUNDUP(MONTH(salestable[[#This Row],[Order Date]])/3,0)</f>
        <v>Q3</v>
      </c>
      <c r="AA3520" t="str">
        <f>TEXT(salestable[[#This Row],[Order Date]], "ddd")</f>
        <v>Tue</v>
      </c>
    </row>
    <row r="3521" spans="1:27"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s="3">
        <v>7</v>
      </c>
      <c r="T3521" s="4">
        <v>0.5</v>
      </c>
      <c r="U3521" s="3">
        <v>-525.64049999999997</v>
      </c>
      <c r="V3521" s="2">
        <f>salestable[[#This Row],[Sales]] * (1 - salestable[[#This Row],[Discount]])</f>
        <v>398.21249999999998</v>
      </c>
      <c r="W3521" s="2">
        <f>salestable[[#This Row],[Sales]] * salestable[[#This Row],[Discount]]</f>
        <v>398.21249999999998</v>
      </c>
      <c r="X3521">
        <f>YEAR(salestable[[#This Row],[Order Date]])</f>
        <v>2015</v>
      </c>
      <c r="Y3521" t="str">
        <f>TEXT(salestable[[#This Row],[Order Date]],"MMMM")</f>
        <v>June</v>
      </c>
      <c r="Z3521" t="str">
        <f>"Q"&amp;ROUNDUP(MONTH(salestable[[#This Row],[Order Date]])/3,0)</f>
        <v>Q2</v>
      </c>
      <c r="AA3521" t="str">
        <f>TEXT(salestable[[#This Row],[Order Date]], "ddd")</f>
        <v>Mon</v>
      </c>
    </row>
    <row r="3522" spans="1:27"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s="3">
        <v>2</v>
      </c>
      <c r="T3522" s="4">
        <v>0.2</v>
      </c>
      <c r="U3522" s="3">
        <v>4.3308</v>
      </c>
      <c r="V3522" s="2">
        <f>salestable[[#This Row],[Sales]] * (1 - salestable[[#This Row],[Discount]])</f>
        <v>10.265600000000001</v>
      </c>
      <c r="W3522" s="2">
        <f>salestable[[#This Row],[Sales]] * salestable[[#This Row],[Discount]]</f>
        <v>2.5664000000000002</v>
      </c>
      <c r="X3522">
        <f>YEAR(salestable[[#This Row],[Order Date]])</f>
        <v>2015</v>
      </c>
      <c r="Y3522" t="str">
        <f>TEXT(salestable[[#This Row],[Order Date]],"MMMM")</f>
        <v>April</v>
      </c>
      <c r="Z3522" t="str">
        <f>"Q"&amp;ROUNDUP(MONTH(salestable[[#This Row],[Order Date]])/3,0)</f>
        <v>Q2</v>
      </c>
      <c r="AA3522" t="str">
        <f>TEXT(salestable[[#This Row],[Order Date]], "ddd")</f>
        <v>Fri</v>
      </c>
    </row>
    <row r="3523" spans="1:27"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s="3">
        <v>7</v>
      </c>
      <c r="T3523" s="4">
        <v>0</v>
      </c>
      <c r="U3523" s="3">
        <v>19.825399999999998</v>
      </c>
      <c r="V3523" s="2">
        <f>salestable[[#This Row],[Sales]] * (1 - salestable[[#This Row],[Discount]])</f>
        <v>40.46</v>
      </c>
      <c r="W3523" s="2">
        <f>salestable[[#This Row],[Sales]] * salestable[[#This Row],[Discount]]</f>
        <v>0</v>
      </c>
      <c r="X3523">
        <f>YEAR(salestable[[#This Row],[Order Date]])</f>
        <v>2016</v>
      </c>
      <c r="Y3523" t="str">
        <f>TEXT(salestable[[#This Row],[Order Date]],"MMMM")</f>
        <v>November</v>
      </c>
      <c r="Z3523" t="str">
        <f>"Q"&amp;ROUNDUP(MONTH(salestable[[#This Row],[Order Date]])/3,0)</f>
        <v>Q4</v>
      </c>
      <c r="AA3523" t="str">
        <f>TEXT(salestable[[#This Row],[Order Date]], "ddd")</f>
        <v>Mon</v>
      </c>
    </row>
    <row r="3524" spans="1:27"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s="3">
        <v>3</v>
      </c>
      <c r="T3524" s="4">
        <v>0</v>
      </c>
      <c r="U3524" s="3">
        <v>109.3338</v>
      </c>
      <c r="V3524" s="2">
        <f>salestable[[#This Row],[Sales]] * (1 - salestable[[#This Row],[Discount]])</f>
        <v>404.94</v>
      </c>
      <c r="W3524" s="2">
        <f>salestable[[#This Row],[Sales]] * salestable[[#This Row],[Discount]]</f>
        <v>0</v>
      </c>
      <c r="X3524">
        <f>YEAR(salestable[[#This Row],[Order Date]])</f>
        <v>2016</v>
      </c>
      <c r="Y3524" t="str">
        <f>TEXT(salestable[[#This Row],[Order Date]],"MMMM")</f>
        <v>November</v>
      </c>
      <c r="Z3524" t="str">
        <f>"Q"&amp;ROUNDUP(MONTH(salestable[[#This Row],[Order Date]])/3,0)</f>
        <v>Q4</v>
      </c>
      <c r="AA3524" t="str">
        <f>TEXT(salestable[[#This Row],[Order Date]], "ddd")</f>
        <v>Mon</v>
      </c>
    </row>
    <row r="3525" spans="1:27"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s="3">
        <v>8</v>
      </c>
      <c r="T3525" s="4">
        <v>0</v>
      </c>
      <c r="U3525" s="3">
        <v>29</v>
      </c>
      <c r="V3525" s="2">
        <f>salestable[[#This Row],[Sales]] * (1 - salestable[[#This Row],[Discount]])</f>
        <v>116</v>
      </c>
      <c r="W3525" s="2">
        <f>salestable[[#This Row],[Sales]] * salestable[[#This Row],[Discount]]</f>
        <v>0</v>
      </c>
      <c r="X3525">
        <f>YEAR(salestable[[#This Row],[Order Date]])</f>
        <v>2016</v>
      </c>
      <c r="Y3525" t="str">
        <f>TEXT(salestable[[#This Row],[Order Date]],"MMMM")</f>
        <v>September</v>
      </c>
      <c r="Z3525" t="str">
        <f>"Q"&amp;ROUNDUP(MONTH(salestable[[#This Row],[Order Date]])/3,0)</f>
        <v>Q3</v>
      </c>
      <c r="AA3525" t="str">
        <f>TEXT(salestable[[#This Row],[Order Date]], "ddd")</f>
        <v>Mon</v>
      </c>
    </row>
    <row r="3526" spans="1:27"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s="3">
        <v>6</v>
      </c>
      <c r="T3526" s="4">
        <v>0.2</v>
      </c>
      <c r="U3526" s="3">
        <v>49.316400000000002</v>
      </c>
      <c r="V3526" s="2">
        <f>salestable[[#This Row],[Sales]] * (1 - salestable[[#This Row],[Discount]])</f>
        <v>526.04160000000002</v>
      </c>
      <c r="W3526" s="2">
        <f>salestable[[#This Row],[Sales]] * salestable[[#This Row],[Discount]]</f>
        <v>131.5104</v>
      </c>
      <c r="X3526">
        <f>YEAR(salestable[[#This Row],[Order Date]])</f>
        <v>2016</v>
      </c>
      <c r="Y3526" t="str">
        <f>TEXT(salestable[[#This Row],[Order Date]],"MMMM")</f>
        <v>November</v>
      </c>
      <c r="Z3526" t="str">
        <f>"Q"&amp;ROUNDUP(MONTH(salestable[[#This Row],[Order Date]])/3,0)</f>
        <v>Q4</v>
      </c>
      <c r="AA3526" t="str">
        <f>TEXT(salestable[[#This Row],[Order Date]], "ddd")</f>
        <v>Thu</v>
      </c>
    </row>
    <row r="3527" spans="1:27"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s="3">
        <v>3</v>
      </c>
      <c r="T3527" s="4">
        <v>0</v>
      </c>
      <c r="U3527" s="3">
        <v>257.9871</v>
      </c>
      <c r="V3527" s="2">
        <f>salestable[[#This Row],[Sales]] * (1 - salestable[[#This Row],[Discount]])</f>
        <v>599.97</v>
      </c>
      <c r="W3527" s="2">
        <f>salestable[[#This Row],[Sales]] * salestable[[#This Row],[Discount]]</f>
        <v>0</v>
      </c>
      <c r="X3527">
        <f>YEAR(salestable[[#This Row],[Order Date]])</f>
        <v>2017</v>
      </c>
      <c r="Y3527" t="str">
        <f>TEXT(salestable[[#This Row],[Order Date]],"MMMM")</f>
        <v>December</v>
      </c>
      <c r="Z3527" t="str">
        <f>"Q"&amp;ROUNDUP(MONTH(salestable[[#This Row],[Order Date]])/3,0)</f>
        <v>Q4</v>
      </c>
      <c r="AA3527" t="str">
        <f>TEXT(salestable[[#This Row],[Order Date]], "ddd")</f>
        <v>Sun</v>
      </c>
    </row>
    <row r="3528" spans="1:27"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s="3">
        <v>3</v>
      </c>
      <c r="T3528" s="4">
        <v>0</v>
      </c>
      <c r="U3528" s="3">
        <v>0.77939999999999998</v>
      </c>
      <c r="V3528" s="2">
        <f>salestable[[#This Row],[Sales]] * (1 - salestable[[#This Row],[Discount]])</f>
        <v>38.97</v>
      </c>
      <c r="W3528" s="2">
        <f>salestable[[#This Row],[Sales]] * salestable[[#This Row],[Discount]]</f>
        <v>0</v>
      </c>
      <c r="X3528">
        <f>YEAR(salestable[[#This Row],[Order Date]])</f>
        <v>2017</v>
      </c>
      <c r="Y3528" t="str">
        <f>TEXT(salestable[[#This Row],[Order Date]],"MMMM")</f>
        <v>December</v>
      </c>
      <c r="Z3528" t="str">
        <f>"Q"&amp;ROUNDUP(MONTH(salestable[[#This Row],[Order Date]])/3,0)</f>
        <v>Q4</v>
      </c>
      <c r="AA3528" t="str">
        <f>TEXT(salestable[[#This Row],[Order Date]], "ddd")</f>
        <v>Sun</v>
      </c>
    </row>
    <row r="3529" spans="1:27"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s="3">
        <v>8</v>
      </c>
      <c r="T3529" s="4">
        <v>0</v>
      </c>
      <c r="U3529" s="3">
        <v>22.0032</v>
      </c>
      <c r="V3529" s="2">
        <f>salestable[[#This Row],[Sales]] * (1 - salestable[[#This Row],[Discount]])</f>
        <v>45.84</v>
      </c>
      <c r="W3529" s="2">
        <f>salestable[[#This Row],[Sales]] * salestable[[#This Row],[Discount]]</f>
        <v>0</v>
      </c>
      <c r="X3529">
        <f>YEAR(salestable[[#This Row],[Order Date]])</f>
        <v>2017</v>
      </c>
      <c r="Y3529" t="str">
        <f>TEXT(salestable[[#This Row],[Order Date]],"MMMM")</f>
        <v>December</v>
      </c>
      <c r="Z3529" t="str">
        <f>"Q"&amp;ROUNDUP(MONTH(salestable[[#This Row],[Order Date]])/3,0)</f>
        <v>Q4</v>
      </c>
      <c r="AA3529" t="str">
        <f>TEXT(salestable[[#This Row],[Order Date]], "ddd")</f>
        <v>Sun</v>
      </c>
    </row>
    <row r="3530" spans="1:27"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s="3">
        <v>4</v>
      </c>
      <c r="T3530" s="4">
        <v>0.2</v>
      </c>
      <c r="U3530" s="3">
        <v>-9.56</v>
      </c>
      <c r="V3530" s="2">
        <f>salestable[[#This Row],[Sales]] * (1 - salestable[[#This Row],[Discount]])</f>
        <v>30.592000000000002</v>
      </c>
      <c r="W3530" s="2">
        <f>salestable[[#This Row],[Sales]] * salestable[[#This Row],[Discount]]</f>
        <v>7.6480000000000006</v>
      </c>
      <c r="X3530">
        <f>YEAR(salestable[[#This Row],[Order Date]])</f>
        <v>2016</v>
      </c>
      <c r="Y3530" t="str">
        <f>TEXT(salestable[[#This Row],[Order Date]],"MMMM")</f>
        <v>June</v>
      </c>
      <c r="Z3530" t="str">
        <f>"Q"&amp;ROUNDUP(MONTH(salestable[[#This Row],[Order Date]])/3,0)</f>
        <v>Q2</v>
      </c>
      <c r="AA3530" t="str">
        <f>TEXT(salestable[[#This Row],[Order Date]], "ddd")</f>
        <v>Fri</v>
      </c>
    </row>
    <row r="3531" spans="1:27"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s="3">
        <v>3</v>
      </c>
      <c r="T3531" s="4">
        <v>0.2</v>
      </c>
      <c r="U3531" s="3">
        <v>10.896000000000001</v>
      </c>
      <c r="V3531" s="2">
        <f>salestable[[#This Row],[Sales]] * (1 - salestable[[#This Row],[Discount]])</f>
        <v>69.734400000000008</v>
      </c>
      <c r="W3531" s="2">
        <f>salestable[[#This Row],[Sales]] * salestable[[#This Row],[Discount]]</f>
        <v>17.433600000000002</v>
      </c>
      <c r="X3531">
        <f>YEAR(salestable[[#This Row],[Order Date]])</f>
        <v>2015</v>
      </c>
      <c r="Y3531" t="str">
        <f>TEXT(salestable[[#This Row],[Order Date]],"MMMM")</f>
        <v>September</v>
      </c>
      <c r="Z3531" t="str">
        <f>"Q"&amp;ROUNDUP(MONTH(salestable[[#This Row],[Order Date]])/3,0)</f>
        <v>Q3</v>
      </c>
      <c r="AA3531" t="str">
        <f>TEXT(salestable[[#This Row],[Order Date]], "ddd")</f>
        <v>Thu</v>
      </c>
    </row>
    <row r="3532" spans="1:27"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s="3">
        <v>5</v>
      </c>
      <c r="T3532" s="4">
        <v>0</v>
      </c>
      <c r="U3532" s="3">
        <v>6.2060000000000004</v>
      </c>
      <c r="V3532" s="2">
        <f>salestable[[#This Row],[Sales]] * (1 - salestable[[#This Row],[Discount]])</f>
        <v>21.4</v>
      </c>
      <c r="W3532" s="2">
        <f>salestable[[#This Row],[Sales]] * salestable[[#This Row],[Discount]]</f>
        <v>0</v>
      </c>
      <c r="X3532">
        <f>YEAR(salestable[[#This Row],[Order Date]])</f>
        <v>2016</v>
      </c>
      <c r="Y3532" t="str">
        <f>TEXT(salestable[[#This Row],[Order Date]],"MMMM")</f>
        <v>May</v>
      </c>
      <c r="Z3532" t="str">
        <f>"Q"&amp;ROUNDUP(MONTH(salestable[[#This Row],[Order Date]])/3,0)</f>
        <v>Q2</v>
      </c>
      <c r="AA3532" t="str">
        <f>TEXT(salestable[[#This Row],[Order Date]], "ddd")</f>
        <v>Thu</v>
      </c>
    </row>
    <row r="3533" spans="1:27"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s="3">
        <v>5</v>
      </c>
      <c r="T3533" s="4">
        <v>0</v>
      </c>
      <c r="U3533" s="3">
        <v>15.372</v>
      </c>
      <c r="V3533" s="2">
        <f>salestable[[#This Row],[Sales]] * (1 - salestable[[#This Row],[Discount]])</f>
        <v>54.9</v>
      </c>
      <c r="W3533" s="2">
        <f>salestable[[#This Row],[Sales]] * salestable[[#This Row],[Discount]]</f>
        <v>0</v>
      </c>
      <c r="X3533">
        <f>YEAR(salestable[[#This Row],[Order Date]])</f>
        <v>2016</v>
      </c>
      <c r="Y3533" t="str">
        <f>TEXT(salestable[[#This Row],[Order Date]],"MMMM")</f>
        <v>May</v>
      </c>
      <c r="Z3533" t="str">
        <f>"Q"&amp;ROUNDUP(MONTH(salestable[[#This Row],[Order Date]])/3,0)</f>
        <v>Q2</v>
      </c>
      <c r="AA3533" t="str">
        <f>TEXT(salestable[[#This Row],[Order Date]], "ddd")</f>
        <v>Sat</v>
      </c>
    </row>
    <row r="3534" spans="1:27"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s="3">
        <v>4</v>
      </c>
      <c r="T3534" s="4">
        <v>0.2</v>
      </c>
      <c r="U3534" s="3">
        <v>97.1892</v>
      </c>
      <c r="V3534" s="2">
        <f>salestable[[#This Row],[Sales]] * (1 - salestable[[#This Row],[Discount]])</f>
        <v>230.37440000000004</v>
      </c>
      <c r="W3534" s="2">
        <f>salestable[[#This Row],[Sales]] * salestable[[#This Row],[Discount]]</f>
        <v>57.593600000000009</v>
      </c>
      <c r="X3534">
        <f>YEAR(salestable[[#This Row],[Order Date]])</f>
        <v>2014</v>
      </c>
      <c r="Y3534" t="str">
        <f>TEXT(salestable[[#This Row],[Order Date]],"MMMM")</f>
        <v>April</v>
      </c>
      <c r="Z3534" t="str">
        <f>"Q"&amp;ROUNDUP(MONTH(salestable[[#This Row],[Order Date]])/3,0)</f>
        <v>Q2</v>
      </c>
      <c r="AA3534" t="str">
        <f>TEXT(salestable[[#This Row],[Order Date]], "ddd")</f>
        <v>Fri</v>
      </c>
    </row>
    <row r="3535" spans="1:27"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s="3">
        <v>4</v>
      </c>
      <c r="T3535" s="4">
        <v>0</v>
      </c>
      <c r="U3535" s="3">
        <v>3.8048000000000002</v>
      </c>
      <c r="V3535" s="2">
        <f>salestable[[#This Row],[Sales]] * (1 - salestable[[#This Row],[Discount]])</f>
        <v>13.12</v>
      </c>
      <c r="W3535" s="2">
        <f>salestable[[#This Row],[Sales]] * salestable[[#This Row],[Discount]]</f>
        <v>0</v>
      </c>
      <c r="X3535">
        <f>YEAR(salestable[[#This Row],[Order Date]])</f>
        <v>2014</v>
      </c>
      <c r="Y3535" t="str">
        <f>TEXT(salestable[[#This Row],[Order Date]],"MMMM")</f>
        <v>April</v>
      </c>
      <c r="Z3535" t="str">
        <f>"Q"&amp;ROUNDUP(MONTH(salestable[[#This Row],[Order Date]])/3,0)</f>
        <v>Q2</v>
      </c>
      <c r="AA3535" t="str">
        <f>TEXT(salestable[[#This Row],[Order Date]], "ddd")</f>
        <v>Fri</v>
      </c>
    </row>
    <row r="3536" spans="1:27"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s="3">
        <v>5</v>
      </c>
      <c r="T3536" s="4">
        <v>0</v>
      </c>
      <c r="U3536" s="3">
        <v>3.5474999999999999</v>
      </c>
      <c r="V3536" s="2">
        <f>salestable[[#This Row],[Sales]] * (1 - salestable[[#This Row],[Discount]])</f>
        <v>10.75</v>
      </c>
      <c r="W3536" s="2">
        <f>salestable[[#This Row],[Sales]] * salestable[[#This Row],[Discount]]</f>
        <v>0</v>
      </c>
      <c r="X3536">
        <f>YEAR(salestable[[#This Row],[Order Date]])</f>
        <v>2014</v>
      </c>
      <c r="Y3536" t="str">
        <f>TEXT(salestable[[#This Row],[Order Date]],"MMMM")</f>
        <v>April</v>
      </c>
      <c r="Z3536" t="str">
        <f>"Q"&amp;ROUNDUP(MONTH(salestable[[#This Row],[Order Date]])/3,0)</f>
        <v>Q2</v>
      </c>
      <c r="AA3536" t="str">
        <f>TEXT(salestable[[#This Row],[Order Date]], "ddd")</f>
        <v>Fri</v>
      </c>
    </row>
    <row r="3537" spans="1:27"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s="3">
        <v>2</v>
      </c>
      <c r="T3537" s="4">
        <v>0</v>
      </c>
      <c r="U3537" s="3">
        <v>3.6021999999999998</v>
      </c>
      <c r="V3537" s="2">
        <f>salestable[[#This Row],[Sales]] * (1 - salestable[[#This Row],[Discount]])</f>
        <v>11.62</v>
      </c>
      <c r="W3537" s="2">
        <f>salestable[[#This Row],[Sales]] * salestable[[#This Row],[Discount]]</f>
        <v>0</v>
      </c>
      <c r="X3537">
        <f>YEAR(salestable[[#This Row],[Order Date]])</f>
        <v>2014</v>
      </c>
      <c r="Y3537" t="str">
        <f>TEXT(salestable[[#This Row],[Order Date]],"MMMM")</f>
        <v>April</v>
      </c>
      <c r="Z3537" t="str">
        <f>"Q"&amp;ROUNDUP(MONTH(salestable[[#This Row],[Order Date]])/3,0)</f>
        <v>Q2</v>
      </c>
      <c r="AA3537" t="str">
        <f>TEXT(salestable[[#This Row],[Order Date]], "ddd")</f>
        <v>Fri</v>
      </c>
    </row>
    <row r="3538" spans="1:27"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s="3">
        <v>3</v>
      </c>
      <c r="T3538" s="4">
        <v>0</v>
      </c>
      <c r="U3538" s="3">
        <v>0.40739999999999998</v>
      </c>
      <c r="V3538" s="2">
        <f>salestable[[#This Row],[Sales]] * (1 - salestable[[#This Row],[Discount]])</f>
        <v>40.74</v>
      </c>
      <c r="W3538" s="2">
        <f>salestable[[#This Row],[Sales]] * salestable[[#This Row],[Discount]]</f>
        <v>0</v>
      </c>
      <c r="X3538">
        <f>YEAR(salestable[[#This Row],[Order Date]])</f>
        <v>2016</v>
      </c>
      <c r="Y3538" t="str">
        <f>TEXT(salestable[[#This Row],[Order Date]],"MMMM")</f>
        <v>June</v>
      </c>
      <c r="Z3538" t="str">
        <f>"Q"&amp;ROUNDUP(MONTH(salestable[[#This Row],[Order Date]])/3,0)</f>
        <v>Q2</v>
      </c>
      <c r="AA3538" t="str">
        <f>TEXT(salestable[[#This Row],[Order Date]], "ddd")</f>
        <v>Fri</v>
      </c>
    </row>
    <row r="3539" spans="1:27"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s="3">
        <v>3</v>
      </c>
      <c r="T3539" s="4">
        <v>0</v>
      </c>
      <c r="U3539" s="3">
        <v>14.984999999999999</v>
      </c>
      <c r="V3539" s="2">
        <f>salestable[[#This Row],[Sales]] * (1 - salestable[[#This Row],[Discount]])</f>
        <v>83.25</v>
      </c>
      <c r="W3539" s="2">
        <f>salestable[[#This Row],[Sales]] * salestable[[#This Row],[Discount]]</f>
        <v>0</v>
      </c>
      <c r="X3539">
        <f>YEAR(salestable[[#This Row],[Order Date]])</f>
        <v>2014</v>
      </c>
      <c r="Y3539" t="str">
        <f>TEXT(salestable[[#This Row],[Order Date]],"MMMM")</f>
        <v>May</v>
      </c>
      <c r="Z3539" t="str">
        <f>"Q"&amp;ROUNDUP(MONTH(salestable[[#This Row],[Order Date]])/3,0)</f>
        <v>Q2</v>
      </c>
      <c r="AA3539" t="str">
        <f>TEXT(salestable[[#This Row],[Order Date]], "ddd")</f>
        <v>Fri</v>
      </c>
    </row>
    <row r="3540" spans="1:27"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s="3">
        <v>3</v>
      </c>
      <c r="T3540" s="4">
        <v>0</v>
      </c>
      <c r="U3540" s="3">
        <v>4.5359999999999996</v>
      </c>
      <c r="V3540" s="2">
        <f>salestable[[#This Row],[Sales]] * (1 - salestable[[#This Row],[Discount]])</f>
        <v>9.4499999999999993</v>
      </c>
      <c r="W3540" s="2">
        <f>salestable[[#This Row],[Sales]] * salestable[[#This Row],[Discount]]</f>
        <v>0</v>
      </c>
      <c r="X3540">
        <f>YEAR(salestable[[#This Row],[Order Date]])</f>
        <v>2014</v>
      </c>
      <c r="Y3540" t="str">
        <f>TEXT(salestable[[#This Row],[Order Date]],"MMMM")</f>
        <v>May</v>
      </c>
      <c r="Z3540" t="str">
        <f>"Q"&amp;ROUNDUP(MONTH(salestable[[#This Row],[Order Date]])/3,0)</f>
        <v>Q2</v>
      </c>
      <c r="AA3540" t="str">
        <f>TEXT(salestable[[#This Row],[Order Date]], "ddd")</f>
        <v>Fri</v>
      </c>
    </row>
    <row r="3541" spans="1:27"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s="3">
        <v>5</v>
      </c>
      <c r="T3541" s="4">
        <v>0</v>
      </c>
      <c r="U3541" s="3">
        <v>9.4990000000000006</v>
      </c>
      <c r="V3541" s="2">
        <f>salestable[[#This Row],[Sales]] * (1 - salestable[[#This Row],[Discount]])</f>
        <v>20.65</v>
      </c>
      <c r="W3541" s="2">
        <f>salestable[[#This Row],[Sales]] * salestable[[#This Row],[Discount]]</f>
        <v>0</v>
      </c>
      <c r="X3541">
        <f>YEAR(salestable[[#This Row],[Order Date]])</f>
        <v>2014</v>
      </c>
      <c r="Y3541" t="str">
        <f>TEXT(salestable[[#This Row],[Order Date]],"MMMM")</f>
        <v>May</v>
      </c>
      <c r="Z3541" t="str">
        <f>"Q"&amp;ROUNDUP(MONTH(salestable[[#This Row],[Order Date]])/3,0)</f>
        <v>Q2</v>
      </c>
      <c r="AA3541" t="str">
        <f>TEXT(salestable[[#This Row],[Order Date]], "ddd")</f>
        <v>Fri</v>
      </c>
    </row>
    <row r="3542" spans="1:27"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s="3">
        <v>7</v>
      </c>
      <c r="T3542" s="4">
        <v>0</v>
      </c>
      <c r="U3542" s="3">
        <v>21.7728</v>
      </c>
      <c r="V3542" s="2">
        <f>salestable[[#This Row],[Sales]] * (1 - salestable[[#This Row],[Discount]])</f>
        <v>45.36</v>
      </c>
      <c r="W3542" s="2">
        <f>salestable[[#This Row],[Sales]] * salestable[[#This Row],[Discount]]</f>
        <v>0</v>
      </c>
      <c r="X3542">
        <f>YEAR(salestable[[#This Row],[Order Date]])</f>
        <v>2014</v>
      </c>
      <c r="Y3542" t="str">
        <f>TEXT(salestable[[#This Row],[Order Date]],"MMMM")</f>
        <v>May</v>
      </c>
      <c r="Z3542" t="str">
        <f>"Q"&amp;ROUNDUP(MONTH(salestable[[#This Row],[Order Date]])/3,0)</f>
        <v>Q2</v>
      </c>
      <c r="AA3542" t="str">
        <f>TEXT(salestable[[#This Row],[Order Date]], "ddd")</f>
        <v>Fri</v>
      </c>
    </row>
    <row r="3543" spans="1:27"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s="3">
        <v>3</v>
      </c>
      <c r="T3543" s="4">
        <v>0.2</v>
      </c>
      <c r="U3543" s="3">
        <v>1.6055999999999999</v>
      </c>
      <c r="V3543" s="2">
        <f>salestable[[#This Row],[Sales]] * (1 - salestable[[#This Row],[Discount]])</f>
        <v>4.2816000000000001</v>
      </c>
      <c r="W3543" s="2">
        <f>salestable[[#This Row],[Sales]] * salestable[[#This Row],[Discount]]</f>
        <v>1.0704</v>
      </c>
      <c r="X3543">
        <f>YEAR(salestable[[#This Row],[Order Date]])</f>
        <v>2016</v>
      </c>
      <c r="Y3543" t="str">
        <f>TEXT(salestable[[#This Row],[Order Date]],"MMMM")</f>
        <v>September</v>
      </c>
      <c r="Z3543" t="str">
        <f>"Q"&amp;ROUNDUP(MONTH(salestable[[#This Row],[Order Date]])/3,0)</f>
        <v>Q3</v>
      </c>
      <c r="AA3543" t="str">
        <f>TEXT(salestable[[#This Row],[Order Date]], "ddd")</f>
        <v>Sun</v>
      </c>
    </row>
    <row r="3544" spans="1:27"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s="3">
        <v>2</v>
      </c>
      <c r="T3544" s="4">
        <v>0.3</v>
      </c>
      <c r="U3544" s="3">
        <v>-7.0979999999999999</v>
      </c>
      <c r="V3544" s="2">
        <f>salestable[[#This Row],[Sales]] * (1 - salestable[[#This Row],[Discount]])</f>
        <v>69.560400000000001</v>
      </c>
      <c r="W3544" s="2">
        <f>salestable[[#This Row],[Sales]] * salestable[[#This Row],[Discount]]</f>
        <v>29.811599999999999</v>
      </c>
      <c r="X3544">
        <f>YEAR(salestable[[#This Row],[Order Date]])</f>
        <v>2016</v>
      </c>
      <c r="Y3544" t="str">
        <f>TEXT(salestable[[#This Row],[Order Date]],"MMMM")</f>
        <v>September</v>
      </c>
      <c r="Z3544" t="str">
        <f>"Q"&amp;ROUNDUP(MONTH(salestable[[#This Row],[Order Date]])/3,0)</f>
        <v>Q3</v>
      </c>
      <c r="AA3544" t="str">
        <f>TEXT(salestable[[#This Row],[Order Date]], "ddd")</f>
        <v>Sun</v>
      </c>
    </row>
    <row r="3545" spans="1:27"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s="3">
        <v>1</v>
      </c>
      <c r="T3545" s="4">
        <v>0.2</v>
      </c>
      <c r="U3545" s="3">
        <v>0.3674</v>
      </c>
      <c r="V3545" s="2">
        <f>salestable[[#This Row],[Sales]] * (1 - salestable[[#This Row],[Discount]])</f>
        <v>2.1376000000000004</v>
      </c>
      <c r="W3545" s="2">
        <f>salestable[[#This Row],[Sales]] * salestable[[#This Row],[Discount]]</f>
        <v>0.5344000000000001</v>
      </c>
      <c r="X3545">
        <f>YEAR(salestable[[#This Row],[Order Date]])</f>
        <v>2016</v>
      </c>
      <c r="Y3545" t="str">
        <f>TEXT(salestable[[#This Row],[Order Date]],"MMMM")</f>
        <v>September</v>
      </c>
      <c r="Z3545" t="str">
        <f>"Q"&amp;ROUNDUP(MONTH(salestable[[#This Row],[Order Date]])/3,0)</f>
        <v>Q3</v>
      </c>
      <c r="AA3545" t="str">
        <f>TEXT(salestable[[#This Row],[Order Date]], "ddd")</f>
        <v>Sun</v>
      </c>
    </row>
    <row r="3546" spans="1:27"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s="3">
        <v>8</v>
      </c>
      <c r="T3546" s="4">
        <v>0.2</v>
      </c>
      <c r="U3546" s="3">
        <v>10.393599999999999</v>
      </c>
      <c r="V3546" s="2">
        <f>salestable[[#This Row],[Sales]] * (1 - salestable[[#This Row],[Discount]])</f>
        <v>22.937600000000003</v>
      </c>
      <c r="W3546" s="2">
        <f>salestable[[#This Row],[Sales]] * salestable[[#This Row],[Discount]]</f>
        <v>5.7344000000000008</v>
      </c>
      <c r="X3546">
        <f>YEAR(salestable[[#This Row],[Order Date]])</f>
        <v>2017</v>
      </c>
      <c r="Y3546" t="str">
        <f>TEXT(salestable[[#This Row],[Order Date]],"MMMM")</f>
        <v>December</v>
      </c>
      <c r="Z3546" t="str">
        <f>"Q"&amp;ROUNDUP(MONTH(salestable[[#This Row],[Order Date]])/3,0)</f>
        <v>Q4</v>
      </c>
      <c r="AA3546" t="str">
        <f>TEXT(salestable[[#This Row],[Order Date]], "ddd")</f>
        <v>Sat</v>
      </c>
    </row>
    <row r="3547" spans="1:27"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s="3">
        <v>8</v>
      </c>
      <c r="T3547" s="4">
        <v>0.8</v>
      </c>
      <c r="U3547" s="3">
        <v>-74.745599999999996</v>
      </c>
      <c r="V3547" s="2">
        <f>salestable[[#This Row],[Sales]] * (1 - salestable[[#This Row],[Discount]])</f>
        <v>5.8623999999999992</v>
      </c>
      <c r="W3547" s="2">
        <f>salestable[[#This Row],[Sales]] * salestable[[#This Row],[Discount]]</f>
        <v>23.449600000000004</v>
      </c>
      <c r="X3547">
        <f>YEAR(salestable[[#This Row],[Order Date]])</f>
        <v>2017</v>
      </c>
      <c r="Y3547" t="str">
        <f>TEXT(salestable[[#This Row],[Order Date]],"MMMM")</f>
        <v>December</v>
      </c>
      <c r="Z3547" t="str">
        <f>"Q"&amp;ROUNDUP(MONTH(salestable[[#This Row],[Order Date]])/3,0)</f>
        <v>Q4</v>
      </c>
      <c r="AA3547" t="str">
        <f>TEXT(salestable[[#This Row],[Order Date]], "ddd")</f>
        <v>Sat</v>
      </c>
    </row>
    <row r="3548" spans="1:27"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s="3">
        <v>7</v>
      </c>
      <c r="T3548" s="4">
        <v>0</v>
      </c>
      <c r="U3548" s="3">
        <v>4.2392000000000003</v>
      </c>
      <c r="V3548" s="2">
        <f>salestable[[#This Row],[Sales]] * (1 - salestable[[#This Row],[Discount]])</f>
        <v>105.98</v>
      </c>
      <c r="W3548" s="2">
        <f>salestable[[#This Row],[Sales]] * salestable[[#This Row],[Discount]]</f>
        <v>0</v>
      </c>
      <c r="X3548">
        <f>YEAR(salestable[[#This Row],[Order Date]])</f>
        <v>2017</v>
      </c>
      <c r="Y3548" t="str">
        <f>TEXT(salestable[[#This Row],[Order Date]],"MMMM")</f>
        <v>October</v>
      </c>
      <c r="Z3548" t="str">
        <f>"Q"&amp;ROUNDUP(MONTH(salestable[[#This Row],[Order Date]])/3,0)</f>
        <v>Q4</v>
      </c>
      <c r="AA3548" t="str">
        <f>TEXT(salestable[[#This Row],[Order Date]], "ddd")</f>
        <v>Mon</v>
      </c>
    </row>
    <row r="3549" spans="1:27"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s="3">
        <v>2</v>
      </c>
      <c r="T3549" s="4">
        <v>0</v>
      </c>
      <c r="U3549" s="3">
        <v>10.518000000000001</v>
      </c>
      <c r="V3549" s="2">
        <f>salestable[[#This Row],[Sales]] * (1 - salestable[[#This Row],[Discount]])</f>
        <v>35.06</v>
      </c>
      <c r="W3549" s="2">
        <f>salestable[[#This Row],[Sales]] * salestable[[#This Row],[Discount]]</f>
        <v>0</v>
      </c>
      <c r="X3549">
        <f>YEAR(salestable[[#This Row],[Order Date]])</f>
        <v>2017</v>
      </c>
      <c r="Y3549" t="str">
        <f>TEXT(salestable[[#This Row],[Order Date]],"MMMM")</f>
        <v>October</v>
      </c>
      <c r="Z3549" t="str">
        <f>"Q"&amp;ROUNDUP(MONTH(salestable[[#This Row],[Order Date]])/3,0)</f>
        <v>Q4</v>
      </c>
      <c r="AA3549" t="str">
        <f>TEXT(salestable[[#This Row],[Order Date]], "ddd")</f>
        <v>Mon</v>
      </c>
    </row>
    <row r="3550" spans="1:27"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s="3">
        <v>1</v>
      </c>
      <c r="T3550" s="4">
        <v>0</v>
      </c>
      <c r="U3550" s="3">
        <v>9.1638000000000002</v>
      </c>
      <c r="V3550" s="2">
        <f>salestable[[#This Row],[Sales]] * (1 - salestable[[#This Row],[Discount]])</f>
        <v>33.94</v>
      </c>
      <c r="W3550" s="2">
        <f>salestable[[#This Row],[Sales]] * salestable[[#This Row],[Discount]]</f>
        <v>0</v>
      </c>
      <c r="X3550">
        <f>YEAR(salestable[[#This Row],[Order Date]])</f>
        <v>2017</v>
      </c>
      <c r="Y3550" t="str">
        <f>TEXT(salestable[[#This Row],[Order Date]],"MMMM")</f>
        <v>October</v>
      </c>
      <c r="Z3550" t="str">
        <f>"Q"&amp;ROUNDUP(MONTH(salestable[[#This Row],[Order Date]])/3,0)</f>
        <v>Q4</v>
      </c>
      <c r="AA3550" t="str">
        <f>TEXT(salestable[[#This Row],[Order Date]], "ddd")</f>
        <v>Mon</v>
      </c>
    </row>
    <row r="3551" spans="1:27"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s="3">
        <v>8</v>
      </c>
      <c r="T3551" s="4">
        <v>0</v>
      </c>
      <c r="U3551" s="3">
        <v>14.4</v>
      </c>
      <c r="V3551" s="2">
        <f>salestable[[#This Row],[Sales]] * (1 - salestable[[#This Row],[Discount]])</f>
        <v>30</v>
      </c>
      <c r="W3551" s="2">
        <f>salestable[[#This Row],[Sales]] * salestable[[#This Row],[Discount]]</f>
        <v>0</v>
      </c>
      <c r="X3551">
        <f>YEAR(salestable[[#This Row],[Order Date]])</f>
        <v>2017</v>
      </c>
      <c r="Y3551" t="str">
        <f>TEXT(salestable[[#This Row],[Order Date]],"MMMM")</f>
        <v>October</v>
      </c>
      <c r="Z3551" t="str">
        <f>"Q"&amp;ROUNDUP(MONTH(salestable[[#This Row],[Order Date]])/3,0)</f>
        <v>Q4</v>
      </c>
      <c r="AA3551" t="str">
        <f>TEXT(salestable[[#This Row],[Order Date]], "ddd")</f>
        <v>Mon</v>
      </c>
    </row>
    <row r="3552" spans="1:27"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s="3">
        <v>3</v>
      </c>
      <c r="T3552" s="4">
        <v>0.2</v>
      </c>
      <c r="U3552" s="3">
        <v>15.934799999999999</v>
      </c>
      <c r="V3552" s="2">
        <f>salestable[[#This Row],[Sales]] * (1 - salestable[[#This Row],[Discount]])</f>
        <v>36.422400000000003</v>
      </c>
      <c r="W3552" s="2">
        <f>salestable[[#This Row],[Sales]] * salestable[[#This Row],[Discount]]</f>
        <v>9.1056000000000008</v>
      </c>
      <c r="X3552">
        <f>YEAR(salestable[[#This Row],[Order Date]])</f>
        <v>2016</v>
      </c>
      <c r="Y3552" t="str">
        <f>TEXT(salestable[[#This Row],[Order Date]],"MMMM")</f>
        <v>March</v>
      </c>
      <c r="Z3552" t="str">
        <f>"Q"&amp;ROUNDUP(MONTH(salestable[[#This Row],[Order Date]])/3,0)</f>
        <v>Q1</v>
      </c>
      <c r="AA3552" t="str">
        <f>TEXT(salestable[[#This Row],[Order Date]], "ddd")</f>
        <v>Tue</v>
      </c>
    </row>
    <row r="3553" spans="1:27"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s="3">
        <v>6</v>
      </c>
      <c r="T3553" s="4">
        <v>0.3</v>
      </c>
      <c r="U3553" s="3">
        <v>-36.176400000000001</v>
      </c>
      <c r="V3553" s="2">
        <f>salestable[[#This Row],[Sales]] * (1 - salestable[[#This Row],[Discount]])</f>
        <v>590.88119999999992</v>
      </c>
      <c r="W3553" s="2">
        <f>salestable[[#This Row],[Sales]] * salestable[[#This Row],[Discount]]</f>
        <v>253.23479999999998</v>
      </c>
      <c r="X3553">
        <f>YEAR(salestable[[#This Row],[Order Date]])</f>
        <v>2016</v>
      </c>
      <c r="Y3553" t="str">
        <f>TEXT(salestable[[#This Row],[Order Date]],"MMMM")</f>
        <v>March</v>
      </c>
      <c r="Z3553" t="str">
        <f>"Q"&amp;ROUNDUP(MONTH(salestable[[#This Row],[Order Date]])/3,0)</f>
        <v>Q1</v>
      </c>
      <c r="AA3553" t="str">
        <f>TEXT(salestable[[#This Row],[Order Date]], "ddd")</f>
        <v>Tue</v>
      </c>
    </row>
    <row r="3554" spans="1:27"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s="3">
        <v>8</v>
      </c>
      <c r="T3554" s="4">
        <v>0.2</v>
      </c>
      <c r="U3554" s="3">
        <v>60.955199999999998</v>
      </c>
      <c r="V3554" s="2">
        <f>salestable[[#This Row],[Sales]] * (1 - salestable[[#This Row],[Discount]])</f>
        <v>650.18880000000001</v>
      </c>
      <c r="W3554" s="2">
        <f>salestable[[#This Row],[Sales]] * salestable[[#This Row],[Discount]]</f>
        <v>162.5472</v>
      </c>
      <c r="X3554">
        <f>YEAR(salestable[[#This Row],[Order Date]])</f>
        <v>2016</v>
      </c>
      <c r="Y3554" t="str">
        <f>TEXT(salestable[[#This Row],[Order Date]],"MMMM")</f>
        <v>March</v>
      </c>
      <c r="Z3554" t="str">
        <f>"Q"&amp;ROUNDUP(MONTH(salestable[[#This Row],[Order Date]])/3,0)</f>
        <v>Q1</v>
      </c>
      <c r="AA3554" t="str">
        <f>TEXT(salestable[[#This Row],[Order Date]], "ddd")</f>
        <v>Tue</v>
      </c>
    </row>
    <row r="3555" spans="1:27"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s="3">
        <v>1</v>
      </c>
      <c r="T3555" s="4">
        <v>0.7</v>
      </c>
      <c r="U3555" s="3">
        <v>-5.9808000000000003</v>
      </c>
      <c r="V3555" s="2">
        <f>salestable[[#This Row],[Sales]] * (1 - salestable[[#This Row],[Discount]])</f>
        <v>2.2428000000000003</v>
      </c>
      <c r="W3555" s="2">
        <f>salestable[[#This Row],[Sales]] * salestable[[#This Row],[Discount]]</f>
        <v>5.2332000000000001</v>
      </c>
      <c r="X3555">
        <f>YEAR(salestable[[#This Row],[Order Date]])</f>
        <v>2017</v>
      </c>
      <c r="Y3555" t="str">
        <f>TEXT(salestable[[#This Row],[Order Date]],"MMMM")</f>
        <v>November</v>
      </c>
      <c r="Z3555" t="str">
        <f>"Q"&amp;ROUNDUP(MONTH(salestable[[#This Row],[Order Date]])/3,0)</f>
        <v>Q4</v>
      </c>
      <c r="AA3555" t="str">
        <f>TEXT(salestable[[#This Row],[Order Date]], "ddd")</f>
        <v>Thu</v>
      </c>
    </row>
    <row r="3556" spans="1:27"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s="3">
        <v>2</v>
      </c>
      <c r="T3556" s="4">
        <v>0</v>
      </c>
      <c r="U3556" s="3">
        <v>85.903999999999996</v>
      </c>
      <c r="V3556" s="2">
        <f>salestable[[#This Row],[Sales]] * (1 - salestable[[#This Row],[Discount]])</f>
        <v>330.4</v>
      </c>
      <c r="W3556" s="2">
        <f>salestable[[#This Row],[Sales]] * salestable[[#This Row],[Discount]]</f>
        <v>0</v>
      </c>
      <c r="X3556">
        <f>YEAR(salestable[[#This Row],[Order Date]])</f>
        <v>2014</v>
      </c>
      <c r="Y3556" t="str">
        <f>TEXT(salestable[[#This Row],[Order Date]],"MMMM")</f>
        <v>March</v>
      </c>
      <c r="Z3556" t="str">
        <f>"Q"&amp;ROUNDUP(MONTH(salestable[[#This Row],[Order Date]])/3,0)</f>
        <v>Q1</v>
      </c>
      <c r="AA3556" t="str">
        <f>TEXT(salestable[[#This Row],[Order Date]], "ddd")</f>
        <v>Sun</v>
      </c>
    </row>
    <row r="3557" spans="1:27"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s="3">
        <v>6</v>
      </c>
      <c r="T3557" s="4">
        <v>0.2</v>
      </c>
      <c r="U3557" s="3">
        <v>37.796999999999997</v>
      </c>
      <c r="V3557" s="2">
        <f>salestable[[#This Row],[Sales]] * (1 - salestable[[#This Row],[Discount]])</f>
        <v>483.80160000000001</v>
      </c>
      <c r="W3557" s="2">
        <f>salestable[[#This Row],[Sales]] * salestable[[#This Row],[Discount]]</f>
        <v>120.9504</v>
      </c>
      <c r="X3557">
        <f>YEAR(salestable[[#This Row],[Order Date]])</f>
        <v>2014</v>
      </c>
      <c r="Y3557" t="str">
        <f>TEXT(salestable[[#This Row],[Order Date]],"MMMM")</f>
        <v>March</v>
      </c>
      <c r="Z3557" t="str">
        <f>"Q"&amp;ROUNDUP(MONTH(salestable[[#This Row],[Order Date]])/3,0)</f>
        <v>Q1</v>
      </c>
      <c r="AA3557" t="str">
        <f>TEXT(salestable[[#This Row],[Order Date]], "ddd")</f>
        <v>Sun</v>
      </c>
    </row>
    <row r="3558" spans="1:27"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s="3">
        <v>7</v>
      </c>
      <c r="T3558" s="4">
        <v>0</v>
      </c>
      <c r="U3558" s="3">
        <v>21.7728</v>
      </c>
      <c r="V3558" s="2">
        <f>salestable[[#This Row],[Sales]] * (1 - salestable[[#This Row],[Discount]])</f>
        <v>45.36</v>
      </c>
      <c r="W3558" s="2">
        <f>salestable[[#This Row],[Sales]] * salestable[[#This Row],[Discount]]</f>
        <v>0</v>
      </c>
      <c r="X3558">
        <f>YEAR(salestable[[#This Row],[Order Date]])</f>
        <v>2017</v>
      </c>
      <c r="Y3558" t="str">
        <f>TEXT(salestable[[#This Row],[Order Date]],"MMMM")</f>
        <v>December</v>
      </c>
      <c r="Z3558" t="str">
        <f>"Q"&amp;ROUNDUP(MONTH(salestable[[#This Row],[Order Date]])/3,0)</f>
        <v>Q4</v>
      </c>
      <c r="AA3558" t="str">
        <f>TEXT(salestable[[#This Row],[Order Date]], "ddd")</f>
        <v>Fri</v>
      </c>
    </row>
    <row r="3559" spans="1:27"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s="3">
        <v>2</v>
      </c>
      <c r="T3559" s="4">
        <v>0.2</v>
      </c>
      <c r="U3559" s="3">
        <v>3.6714000000000002</v>
      </c>
      <c r="V3559" s="2">
        <f>salestable[[#This Row],[Sales]] * (1 - salestable[[#This Row],[Discount]])</f>
        <v>8.1024000000000012</v>
      </c>
      <c r="W3559" s="2">
        <f>salestable[[#This Row],[Sales]] * salestable[[#This Row],[Discount]]</f>
        <v>2.0256000000000003</v>
      </c>
      <c r="X3559">
        <f>YEAR(salestable[[#This Row],[Order Date]])</f>
        <v>2017</v>
      </c>
      <c r="Y3559" t="str">
        <f>TEXT(salestable[[#This Row],[Order Date]],"MMMM")</f>
        <v>December</v>
      </c>
      <c r="Z3559" t="str">
        <f>"Q"&amp;ROUNDUP(MONTH(salestable[[#This Row],[Order Date]])/3,0)</f>
        <v>Q4</v>
      </c>
      <c r="AA3559" t="str">
        <f>TEXT(salestable[[#This Row],[Order Date]], "ddd")</f>
        <v>Fri</v>
      </c>
    </row>
    <row r="3560" spans="1:27"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s="3">
        <v>4</v>
      </c>
      <c r="T3560" s="4">
        <v>0.2</v>
      </c>
      <c r="U3560" s="3">
        <v>7.6272000000000002</v>
      </c>
      <c r="V3560" s="2">
        <f>salestable[[#This Row],[Sales]] * (1 - salestable[[#This Row],[Discount]])</f>
        <v>17.433600000000002</v>
      </c>
      <c r="W3560" s="2">
        <f>salestable[[#This Row],[Sales]] * salestable[[#This Row],[Discount]]</f>
        <v>4.3584000000000005</v>
      </c>
      <c r="X3560">
        <f>YEAR(salestable[[#This Row],[Order Date]])</f>
        <v>2017</v>
      </c>
      <c r="Y3560" t="str">
        <f>TEXT(salestable[[#This Row],[Order Date]],"MMMM")</f>
        <v>November</v>
      </c>
      <c r="Z3560" t="str">
        <f>"Q"&amp;ROUNDUP(MONTH(salestable[[#This Row],[Order Date]])/3,0)</f>
        <v>Q4</v>
      </c>
      <c r="AA3560" t="str">
        <f>TEXT(salestable[[#This Row],[Order Date]], "ddd")</f>
        <v>Tue</v>
      </c>
    </row>
    <row r="3561" spans="1:27"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s="3">
        <v>4</v>
      </c>
      <c r="T3561" s="4">
        <v>0</v>
      </c>
      <c r="U3561" s="3">
        <v>145.13399999999999</v>
      </c>
      <c r="V3561" s="2">
        <f>salestable[[#This Row],[Sales]] * (1 - salestable[[#This Row],[Discount]])</f>
        <v>439.8</v>
      </c>
      <c r="W3561" s="2">
        <f>salestable[[#This Row],[Sales]] * salestable[[#This Row],[Discount]]</f>
        <v>0</v>
      </c>
      <c r="X3561">
        <f>YEAR(salestable[[#This Row],[Order Date]])</f>
        <v>2017</v>
      </c>
      <c r="Y3561" t="str">
        <f>TEXT(salestable[[#This Row],[Order Date]],"MMMM")</f>
        <v>November</v>
      </c>
      <c r="Z3561" t="str">
        <f>"Q"&amp;ROUNDUP(MONTH(salestable[[#This Row],[Order Date]])/3,0)</f>
        <v>Q4</v>
      </c>
      <c r="AA3561" t="str">
        <f>TEXT(salestable[[#This Row],[Order Date]], "ddd")</f>
        <v>Tue</v>
      </c>
    </row>
    <row r="3562" spans="1:27"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s="3">
        <v>4</v>
      </c>
      <c r="T3562" s="4">
        <v>0.2</v>
      </c>
      <c r="U3562" s="3">
        <v>0.61919999999999997</v>
      </c>
      <c r="V3562" s="2">
        <f>salestable[[#This Row],[Sales]] * (1 - salestable[[#This Row],[Discount]])</f>
        <v>6.6048000000000009</v>
      </c>
      <c r="W3562" s="2">
        <f>salestable[[#This Row],[Sales]] * salestable[[#This Row],[Discount]]</f>
        <v>1.6512000000000002</v>
      </c>
      <c r="X3562">
        <f>YEAR(salestable[[#This Row],[Order Date]])</f>
        <v>2017</v>
      </c>
      <c r="Y3562" t="str">
        <f>TEXT(salestable[[#This Row],[Order Date]],"MMMM")</f>
        <v>September</v>
      </c>
      <c r="Z3562" t="str">
        <f>"Q"&amp;ROUNDUP(MONTH(salestable[[#This Row],[Order Date]])/3,0)</f>
        <v>Q3</v>
      </c>
      <c r="AA3562" t="str">
        <f>TEXT(salestable[[#This Row],[Order Date]], "ddd")</f>
        <v>Mon</v>
      </c>
    </row>
    <row r="3563" spans="1:27"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s="3">
        <v>5</v>
      </c>
      <c r="T3563" s="4">
        <v>0.7</v>
      </c>
      <c r="U3563" s="3">
        <v>-20.448</v>
      </c>
      <c r="V3563" s="2">
        <f>salestable[[#This Row],[Sales]] * (1 - salestable[[#This Row],[Discount]])</f>
        <v>7.668000000000001</v>
      </c>
      <c r="W3563" s="2">
        <f>salestable[[#This Row],[Sales]] * salestable[[#This Row],[Discount]]</f>
        <v>17.891999999999999</v>
      </c>
      <c r="X3563">
        <f>YEAR(salestable[[#This Row],[Order Date]])</f>
        <v>2017</v>
      </c>
      <c r="Y3563" t="str">
        <f>TEXT(salestable[[#This Row],[Order Date]],"MMMM")</f>
        <v>September</v>
      </c>
      <c r="Z3563" t="str">
        <f>"Q"&amp;ROUNDUP(MONTH(salestable[[#This Row],[Order Date]])/3,0)</f>
        <v>Q3</v>
      </c>
      <c r="AA3563" t="str">
        <f>TEXT(salestable[[#This Row],[Order Date]], "ddd")</f>
        <v>Mon</v>
      </c>
    </row>
    <row r="3564" spans="1:27"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s="3">
        <v>2</v>
      </c>
      <c r="T3564" s="4">
        <v>0.7</v>
      </c>
      <c r="U3564" s="3">
        <v>-3.0575999999999999</v>
      </c>
      <c r="V3564" s="2">
        <f>salestable[[#This Row],[Sales]] * (1 - salestable[[#This Row],[Discount]])</f>
        <v>1.3104000000000002</v>
      </c>
      <c r="W3564" s="2">
        <f>salestable[[#This Row],[Sales]] * salestable[[#This Row],[Discount]]</f>
        <v>3.0575999999999999</v>
      </c>
      <c r="X3564">
        <f>YEAR(salestable[[#This Row],[Order Date]])</f>
        <v>2017</v>
      </c>
      <c r="Y3564" t="str">
        <f>TEXT(salestable[[#This Row],[Order Date]],"MMMM")</f>
        <v>September</v>
      </c>
      <c r="Z3564" t="str">
        <f>"Q"&amp;ROUNDUP(MONTH(salestable[[#This Row],[Order Date]])/3,0)</f>
        <v>Q3</v>
      </c>
      <c r="AA3564" t="str">
        <f>TEXT(salestable[[#This Row],[Order Date]], "ddd")</f>
        <v>Mon</v>
      </c>
    </row>
    <row r="3565" spans="1:27"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s="3">
        <v>4</v>
      </c>
      <c r="T3565" s="4">
        <v>0.2</v>
      </c>
      <c r="U3565" s="3">
        <v>3.7440000000000002</v>
      </c>
      <c r="V3565" s="2">
        <f>salestable[[#This Row],[Sales]] * (1 - salestable[[#This Row],[Discount]])</f>
        <v>9.2159999999999993</v>
      </c>
      <c r="W3565" s="2">
        <f>salestable[[#This Row],[Sales]] * salestable[[#This Row],[Discount]]</f>
        <v>2.3039999999999998</v>
      </c>
      <c r="X3565">
        <f>YEAR(salestable[[#This Row],[Order Date]])</f>
        <v>2017</v>
      </c>
      <c r="Y3565" t="str">
        <f>TEXT(salestable[[#This Row],[Order Date]],"MMMM")</f>
        <v>September</v>
      </c>
      <c r="Z3565" t="str">
        <f>"Q"&amp;ROUNDUP(MONTH(salestable[[#This Row],[Order Date]])/3,0)</f>
        <v>Q3</v>
      </c>
      <c r="AA3565" t="str">
        <f>TEXT(salestable[[#This Row],[Order Date]], "ddd")</f>
        <v>Mon</v>
      </c>
    </row>
    <row r="3566" spans="1:27"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s="3">
        <v>2</v>
      </c>
      <c r="T3566" s="4">
        <v>0</v>
      </c>
      <c r="U3566" s="3">
        <v>6.2207999999999997</v>
      </c>
      <c r="V3566" s="2">
        <f>salestable[[#This Row],[Sales]] * (1 - salestable[[#This Row],[Discount]])</f>
        <v>12.96</v>
      </c>
      <c r="W3566" s="2">
        <f>salestable[[#This Row],[Sales]] * salestable[[#This Row],[Discount]]</f>
        <v>0</v>
      </c>
      <c r="X3566">
        <f>YEAR(salestable[[#This Row],[Order Date]])</f>
        <v>2016</v>
      </c>
      <c r="Y3566" t="str">
        <f>TEXT(salestable[[#This Row],[Order Date]],"MMMM")</f>
        <v>July</v>
      </c>
      <c r="Z3566" t="str">
        <f>"Q"&amp;ROUNDUP(MONTH(salestable[[#This Row],[Order Date]])/3,0)</f>
        <v>Q3</v>
      </c>
      <c r="AA3566" t="str">
        <f>TEXT(salestable[[#This Row],[Order Date]], "ddd")</f>
        <v>Sun</v>
      </c>
    </row>
    <row r="3567" spans="1:27"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s="3">
        <v>2</v>
      </c>
      <c r="T3567" s="4">
        <v>0</v>
      </c>
      <c r="U3567" s="3">
        <v>7.9200000000000007E-2</v>
      </c>
      <c r="V3567" s="2">
        <f>salestable[[#This Row],[Sales]] * (1 - salestable[[#This Row],[Discount]])</f>
        <v>3.96</v>
      </c>
      <c r="W3567" s="2">
        <f>salestable[[#This Row],[Sales]] * salestable[[#This Row],[Discount]]</f>
        <v>0</v>
      </c>
      <c r="X3567">
        <f>YEAR(salestable[[#This Row],[Order Date]])</f>
        <v>2016</v>
      </c>
      <c r="Y3567" t="str">
        <f>TEXT(salestable[[#This Row],[Order Date]],"MMMM")</f>
        <v>July</v>
      </c>
      <c r="Z3567" t="str">
        <f>"Q"&amp;ROUNDUP(MONTH(salestable[[#This Row],[Order Date]])/3,0)</f>
        <v>Q3</v>
      </c>
      <c r="AA3567" t="str">
        <f>TEXT(salestable[[#This Row],[Order Date]], "ddd")</f>
        <v>Sun</v>
      </c>
    </row>
    <row r="3568" spans="1:27"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s="3">
        <v>3</v>
      </c>
      <c r="T3568" s="4">
        <v>0</v>
      </c>
      <c r="U3568" s="3">
        <v>757.41120000000001</v>
      </c>
      <c r="V3568" s="2">
        <f>salestable[[#This Row],[Sales]] * (1 - salestable[[#This Row],[Discount]])</f>
        <v>1577.94</v>
      </c>
      <c r="W3568" s="2">
        <f>salestable[[#This Row],[Sales]] * salestable[[#This Row],[Discount]]</f>
        <v>0</v>
      </c>
      <c r="X3568">
        <f>YEAR(salestable[[#This Row],[Order Date]])</f>
        <v>2017</v>
      </c>
      <c r="Y3568" t="str">
        <f>TEXT(salestable[[#This Row],[Order Date]],"MMMM")</f>
        <v>September</v>
      </c>
      <c r="Z3568" t="str">
        <f>"Q"&amp;ROUNDUP(MONTH(salestable[[#This Row],[Order Date]])/3,0)</f>
        <v>Q3</v>
      </c>
      <c r="AA3568" t="str">
        <f>TEXT(salestable[[#This Row],[Order Date]], "ddd")</f>
        <v>Thu</v>
      </c>
    </row>
    <row r="3569" spans="1:27"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s="3">
        <v>4</v>
      </c>
      <c r="T3569" s="4">
        <v>0.6</v>
      </c>
      <c r="U3569" s="3">
        <v>-12.006399999999999</v>
      </c>
      <c r="V3569" s="2">
        <f>salestable[[#This Row],[Sales]] * (1 - salestable[[#This Row],[Discount]])</f>
        <v>6.0031999999999996</v>
      </c>
      <c r="W3569" s="2">
        <f>salestable[[#This Row],[Sales]] * salestable[[#This Row],[Discount]]</f>
        <v>9.0047999999999995</v>
      </c>
      <c r="X3569">
        <f>YEAR(salestable[[#This Row],[Order Date]])</f>
        <v>2016</v>
      </c>
      <c r="Y3569" t="str">
        <f>TEXT(salestable[[#This Row],[Order Date]],"MMMM")</f>
        <v>September</v>
      </c>
      <c r="Z3569" t="str">
        <f>"Q"&amp;ROUNDUP(MONTH(salestable[[#This Row],[Order Date]])/3,0)</f>
        <v>Q3</v>
      </c>
      <c r="AA3569" t="str">
        <f>TEXT(salestable[[#This Row],[Order Date]], "ddd")</f>
        <v>Fri</v>
      </c>
    </row>
    <row r="3570" spans="1:27"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s="3">
        <v>2</v>
      </c>
      <c r="T3570" s="4">
        <v>0</v>
      </c>
      <c r="U3570" s="3">
        <v>26.391200000000001</v>
      </c>
      <c r="V3570" s="2">
        <f>salestable[[#This Row],[Sales]] * (1 - salestable[[#This Row],[Discount]])</f>
        <v>59.98</v>
      </c>
      <c r="W3570" s="2">
        <f>salestable[[#This Row],[Sales]] * salestable[[#This Row],[Discount]]</f>
        <v>0</v>
      </c>
      <c r="X3570">
        <f>YEAR(salestable[[#This Row],[Order Date]])</f>
        <v>2017</v>
      </c>
      <c r="Y3570" t="str">
        <f>TEXT(salestable[[#This Row],[Order Date]],"MMMM")</f>
        <v>July</v>
      </c>
      <c r="Z3570" t="str">
        <f>"Q"&amp;ROUNDUP(MONTH(salestable[[#This Row],[Order Date]])/3,0)</f>
        <v>Q3</v>
      </c>
      <c r="AA3570" t="str">
        <f>TEXT(salestable[[#This Row],[Order Date]], "ddd")</f>
        <v>Mon</v>
      </c>
    </row>
    <row r="3571" spans="1:27"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s="3">
        <v>6</v>
      </c>
      <c r="T3571" s="4">
        <v>0.2</v>
      </c>
      <c r="U3571" s="3">
        <v>209.58</v>
      </c>
      <c r="V3571" s="2">
        <f>salestable[[#This Row],[Sales]] * (1 - salestable[[#This Row],[Discount]])</f>
        <v>1916.1599999999999</v>
      </c>
      <c r="W3571" s="2">
        <f>salestable[[#This Row],[Sales]] * salestable[[#This Row],[Discount]]</f>
        <v>479.03999999999996</v>
      </c>
      <c r="X3571">
        <f>YEAR(salestable[[#This Row],[Order Date]])</f>
        <v>2017</v>
      </c>
      <c r="Y3571" t="str">
        <f>TEXT(salestable[[#This Row],[Order Date]],"MMMM")</f>
        <v>July</v>
      </c>
      <c r="Z3571" t="str">
        <f>"Q"&amp;ROUNDUP(MONTH(salestable[[#This Row],[Order Date]])/3,0)</f>
        <v>Q3</v>
      </c>
      <c r="AA3571" t="str">
        <f>TEXT(salestable[[#This Row],[Order Date]], "ddd")</f>
        <v>Mon</v>
      </c>
    </row>
    <row r="3572" spans="1:27"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s="3">
        <v>4</v>
      </c>
      <c r="T3572" s="4">
        <v>0</v>
      </c>
      <c r="U3572" s="3">
        <v>742.63199999999995</v>
      </c>
      <c r="V3572" s="2">
        <f>salestable[[#This Row],[Sales]] * (1 - salestable[[#This Row],[Discount]])</f>
        <v>1687.8</v>
      </c>
      <c r="W3572" s="2">
        <f>salestable[[#This Row],[Sales]] * salestable[[#This Row],[Discount]]</f>
        <v>0</v>
      </c>
      <c r="X3572">
        <f>YEAR(salestable[[#This Row],[Order Date]])</f>
        <v>2017</v>
      </c>
      <c r="Y3572" t="str">
        <f>TEXT(salestable[[#This Row],[Order Date]],"MMMM")</f>
        <v>July</v>
      </c>
      <c r="Z3572" t="str">
        <f>"Q"&amp;ROUNDUP(MONTH(salestable[[#This Row],[Order Date]])/3,0)</f>
        <v>Q3</v>
      </c>
      <c r="AA3572" t="str">
        <f>TEXT(salestable[[#This Row],[Order Date]], "ddd")</f>
        <v>Mon</v>
      </c>
    </row>
    <row r="3573" spans="1:27"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s="3">
        <v>1</v>
      </c>
      <c r="T3573" s="4">
        <v>0.2</v>
      </c>
      <c r="U3573" s="3">
        <v>2.6972999999999998</v>
      </c>
      <c r="V3573" s="2">
        <f>salestable[[#This Row],[Sales]] * (1 - salestable[[#This Row],[Discount]])</f>
        <v>6.3936000000000002</v>
      </c>
      <c r="W3573" s="2">
        <f>salestable[[#This Row],[Sales]] * salestable[[#This Row],[Discount]]</f>
        <v>1.5984</v>
      </c>
      <c r="X3573">
        <f>YEAR(salestable[[#This Row],[Order Date]])</f>
        <v>2017</v>
      </c>
      <c r="Y3573" t="str">
        <f>TEXT(salestable[[#This Row],[Order Date]],"MMMM")</f>
        <v>July</v>
      </c>
      <c r="Z3573" t="str">
        <f>"Q"&amp;ROUNDUP(MONTH(salestable[[#This Row],[Order Date]])/3,0)</f>
        <v>Q3</v>
      </c>
      <c r="AA3573" t="str">
        <f>TEXT(salestable[[#This Row],[Order Date]], "ddd")</f>
        <v>Mon</v>
      </c>
    </row>
    <row r="3574" spans="1:27"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s="3">
        <v>1</v>
      </c>
      <c r="T3574" s="4">
        <v>0.2</v>
      </c>
      <c r="U3574" s="3">
        <v>1.8144</v>
      </c>
      <c r="V3574" s="2">
        <f>salestable[[#This Row],[Sales]] * (1 - salestable[[#This Row],[Discount]])</f>
        <v>4.1472000000000007</v>
      </c>
      <c r="W3574" s="2">
        <f>salestable[[#This Row],[Sales]] * salestable[[#This Row],[Discount]]</f>
        <v>1.0368000000000002</v>
      </c>
      <c r="X3574">
        <f>YEAR(salestable[[#This Row],[Order Date]])</f>
        <v>2017</v>
      </c>
      <c r="Y3574" t="str">
        <f>TEXT(salestable[[#This Row],[Order Date]],"MMMM")</f>
        <v>June</v>
      </c>
      <c r="Z3574" t="str">
        <f>"Q"&amp;ROUNDUP(MONTH(salestable[[#This Row],[Order Date]])/3,0)</f>
        <v>Q2</v>
      </c>
      <c r="AA3574" t="str">
        <f>TEXT(salestable[[#This Row],[Order Date]], "ddd")</f>
        <v>Thu</v>
      </c>
    </row>
    <row r="3575" spans="1:27"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s="3">
        <v>2</v>
      </c>
      <c r="T3575" s="4">
        <v>0</v>
      </c>
      <c r="U3575" s="3">
        <v>5.4896000000000003</v>
      </c>
      <c r="V3575" s="2">
        <f>salestable[[#This Row],[Sales]] * (1 - salestable[[#This Row],[Discount]])</f>
        <v>11.68</v>
      </c>
      <c r="W3575" s="2">
        <f>salestable[[#This Row],[Sales]] * salestable[[#This Row],[Discount]]</f>
        <v>0</v>
      </c>
      <c r="X3575">
        <f>YEAR(salestable[[#This Row],[Order Date]])</f>
        <v>2017</v>
      </c>
      <c r="Y3575" t="str">
        <f>TEXT(salestable[[#This Row],[Order Date]],"MMMM")</f>
        <v>August</v>
      </c>
      <c r="Z3575" t="str">
        <f>"Q"&amp;ROUNDUP(MONTH(salestable[[#This Row],[Order Date]])/3,0)</f>
        <v>Q3</v>
      </c>
      <c r="AA3575" t="str">
        <f>TEXT(salestable[[#This Row],[Order Date]], "ddd")</f>
        <v>Mon</v>
      </c>
    </row>
    <row r="3576" spans="1:27"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s="3">
        <v>10</v>
      </c>
      <c r="T3576" s="4">
        <v>0</v>
      </c>
      <c r="U3576" s="3">
        <v>26.2</v>
      </c>
      <c r="V3576" s="2">
        <f>salestable[[#This Row],[Sales]] * (1 - salestable[[#This Row],[Discount]])</f>
        <v>104.8</v>
      </c>
      <c r="W3576" s="2">
        <f>salestable[[#This Row],[Sales]] * salestable[[#This Row],[Discount]]</f>
        <v>0</v>
      </c>
      <c r="X3576">
        <f>YEAR(salestable[[#This Row],[Order Date]])</f>
        <v>2017</v>
      </c>
      <c r="Y3576" t="str">
        <f>TEXT(salestable[[#This Row],[Order Date]],"MMMM")</f>
        <v>August</v>
      </c>
      <c r="Z3576" t="str">
        <f>"Q"&amp;ROUNDUP(MONTH(salestable[[#This Row],[Order Date]])/3,0)</f>
        <v>Q3</v>
      </c>
      <c r="AA3576" t="str">
        <f>TEXT(salestable[[#This Row],[Order Date]], "ddd")</f>
        <v>Mon</v>
      </c>
    </row>
    <row r="3577" spans="1:27"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s="3">
        <v>3</v>
      </c>
      <c r="T3577" s="4">
        <v>0.2</v>
      </c>
      <c r="U3577" s="3">
        <v>4.8924000000000003</v>
      </c>
      <c r="V3577" s="2">
        <f>salestable[[#This Row],[Sales]] * (1 - salestable[[#This Row],[Discount]])</f>
        <v>11.596800000000002</v>
      </c>
      <c r="W3577" s="2">
        <f>salestable[[#This Row],[Sales]] * salestable[[#This Row],[Discount]]</f>
        <v>2.8992000000000004</v>
      </c>
      <c r="X3577">
        <f>YEAR(salestable[[#This Row],[Order Date]])</f>
        <v>2015</v>
      </c>
      <c r="Y3577" t="str">
        <f>TEXT(salestable[[#This Row],[Order Date]],"MMMM")</f>
        <v>March</v>
      </c>
      <c r="Z3577" t="str">
        <f>"Q"&amp;ROUNDUP(MONTH(salestable[[#This Row],[Order Date]])/3,0)</f>
        <v>Q1</v>
      </c>
      <c r="AA3577" t="str">
        <f>TEXT(salestable[[#This Row],[Order Date]], "ddd")</f>
        <v>Thu</v>
      </c>
    </row>
    <row r="3578" spans="1:27"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s="3">
        <v>1</v>
      </c>
      <c r="T3578" s="4">
        <v>0.2</v>
      </c>
      <c r="U3578" s="3">
        <v>1.5548</v>
      </c>
      <c r="V3578" s="2">
        <f>salestable[[#This Row],[Sales]] * (1 - salestable[[#This Row],[Discount]])</f>
        <v>3.8271999999999999</v>
      </c>
      <c r="W3578" s="2">
        <f>salestable[[#This Row],[Sales]] * salestable[[#This Row],[Discount]]</f>
        <v>0.95679999999999998</v>
      </c>
      <c r="X3578">
        <f>YEAR(salestable[[#This Row],[Order Date]])</f>
        <v>2016</v>
      </c>
      <c r="Y3578" t="str">
        <f>TEXT(salestable[[#This Row],[Order Date]],"MMMM")</f>
        <v>June</v>
      </c>
      <c r="Z3578" t="str">
        <f>"Q"&amp;ROUNDUP(MONTH(salestable[[#This Row],[Order Date]])/3,0)</f>
        <v>Q2</v>
      </c>
      <c r="AA3578" t="str">
        <f>TEXT(salestable[[#This Row],[Order Date]], "ddd")</f>
        <v>Tue</v>
      </c>
    </row>
    <row r="3579" spans="1:27"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s="3">
        <v>1</v>
      </c>
      <c r="T3579" s="4">
        <v>0</v>
      </c>
      <c r="U3579" s="3">
        <v>2.3176999999999999</v>
      </c>
      <c r="V3579" s="2">
        <f>salestable[[#This Row],[Sales]] * (1 - salestable[[#This Row],[Discount]])</f>
        <v>4.7300000000000004</v>
      </c>
      <c r="W3579" s="2">
        <f>salestable[[#This Row],[Sales]] * salestable[[#This Row],[Discount]]</f>
        <v>0</v>
      </c>
      <c r="X3579">
        <f>YEAR(salestable[[#This Row],[Order Date]])</f>
        <v>2016</v>
      </c>
      <c r="Y3579" t="str">
        <f>TEXT(salestable[[#This Row],[Order Date]],"MMMM")</f>
        <v>June</v>
      </c>
      <c r="Z3579" t="str">
        <f>"Q"&amp;ROUNDUP(MONTH(salestable[[#This Row],[Order Date]])/3,0)</f>
        <v>Q2</v>
      </c>
      <c r="AA3579" t="str">
        <f>TEXT(salestable[[#This Row],[Order Date]], "ddd")</f>
        <v>Tue</v>
      </c>
    </row>
    <row r="3580" spans="1:27"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s="3">
        <v>1</v>
      </c>
      <c r="T3580" s="4">
        <v>0</v>
      </c>
      <c r="U3580" s="3">
        <v>0.31559999999999999</v>
      </c>
      <c r="V3580" s="2">
        <f>salestable[[#This Row],[Sales]] * (1 - salestable[[#This Row],[Discount]])</f>
        <v>7.89</v>
      </c>
      <c r="W3580" s="2">
        <f>salestable[[#This Row],[Sales]] * salestable[[#This Row],[Discount]]</f>
        <v>0</v>
      </c>
      <c r="X3580">
        <f>YEAR(salestable[[#This Row],[Order Date]])</f>
        <v>2016</v>
      </c>
      <c r="Y3580" t="str">
        <f>TEXT(salestable[[#This Row],[Order Date]],"MMMM")</f>
        <v>July</v>
      </c>
      <c r="Z3580" t="str">
        <f>"Q"&amp;ROUNDUP(MONTH(salestable[[#This Row],[Order Date]])/3,0)</f>
        <v>Q3</v>
      </c>
      <c r="AA3580" t="str">
        <f>TEXT(salestable[[#This Row],[Order Date]], "ddd")</f>
        <v>Mon</v>
      </c>
    </row>
    <row r="3581" spans="1:27"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s="3">
        <v>5</v>
      </c>
      <c r="T3581" s="4">
        <v>0</v>
      </c>
      <c r="U3581" s="3">
        <v>32.094999999999999</v>
      </c>
      <c r="V3581" s="2">
        <f>salestable[[#This Row],[Sales]] * (1 - salestable[[#This Row],[Discount]])</f>
        <v>65.5</v>
      </c>
      <c r="W3581" s="2">
        <f>salestable[[#This Row],[Sales]] * salestable[[#This Row],[Discount]]</f>
        <v>0</v>
      </c>
      <c r="X3581">
        <f>YEAR(salestable[[#This Row],[Order Date]])</f>
        <v>2016</v>
      </c>
      <c r="Y3581" t="str">
        <f>TEXT(salestable[[#This Row],[Order Date]],"MMMM")</f>
        <v>July</v>
      </c>
      <c r="Z3581" t="str">
        <f>"Q"&amp;ROUNDUP(MONTH(salestable[[#This Row],[Order Date]])/3,0)</f>
        <v>Q3</v>
      </c>
      <c r="AA3581" t="str">
        <f>TEXT(salestable[[#This Row],[Order Date]], "ddd")</f>
        <v>Mon</v>
      </c>
    </row>
    <row r="3582" spans="1:27"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s="3">
        <v>8</v>
      </c>
      <c r="T3582" s="4">
        <v>0</v>
      </c>
      <c r="U3582" s="3">
        <v>388.81279999999998</v>
      </c>
      <c r="V3582" s="2">
        <f>salestable[[#This Row],[Sales]] * (1 - salestable[[#This Row],[Discount]])</f>
        <v>2430.08</v>
      </c>
      <c r="W3582" s="2">
        <f>salestable[[#This Row],[Sales]] * salestable[[#This Row],[Discount]]</f>
        <v>0</v>
      </c>
      <c r="X3582">
        <f>YEAR(salestable[[#This Row],[Order Date]])</f>
        <v>2016</v>
      </c>
      <c r="Y3582" t="str">
        <f>TEXT(salestable[[#This Row],[Order Date]],"MMMM")</f>
        <v>July</v>
      </c>
      <c r="Z3582" t="str">
        <f>"Q"&amp;ROUNDUP(MONTH(salestable[[#This Row],[Order Date]])/3,0)</f>
        <v>Q3</v>
      </c>
      <c r="AA3582" t="str">
        <f>TEXT(salestable[[#This Row],[Order Date]], "ddd")</f>
        <v>Mon</v>
      </c>
    </row>
    <row r="3583" spans="1:27"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s="3">
        <v>1</v>
      </c>
      <c r="T3583" s="4">
        <v>0</v>
      </c>
      <c r="U3583" s="3">
        <v>50.328000000000003</v>
      </c>
      <c r="V3583" s="2">
        <f>salestable[[#This Row],[Sales]] * (1 - salestable[[#This Row],[Discount]])</f>
        <v>104.85</v>
      </c>
      <c r="W3583" s="2">
        <f>salestable[[#This Row],[Sales]] * salestable[[#This Row],[Discount]]</f>
        <v>0</v>
      </c>
      <c r="X3583">
        <f>YEAR(salestable[[#This Row],[Order Date]])</f>
        <v>2017</v>
      </c>
      <c r="Y3583" t="str">
        <f>TEXT(salestable[[#This Row],[Order Date]],"MMMM")</f>
        <v>October</v>
      </c>
      <c r="Z3583" t="str">
        <f>"Q"&amp;ROUNDUP(MONTH(salestable[[#This Row],[Order Date]])/3,0)</f>
        <v>Q4</v>
      </c>
      <c r="AA3583" t="str">
        <f>TEXT(salestable[[#This Row],[Order Date]], "ddd")</f>
        <v>Sun</v>
      </c>
    </row>
    <row r="3584" spans="1:27"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s="3">
        <v>2</v>
      </c>
      <c r="T3584" s="4">
        <v>0</v>
      </c>
      <c r="U3584" s="3">
        <v>1.5209999999999999</v>
      </c>
      <c r="V3584" s="2">
        <f>salestable[[#This Row],[Sales]] * (1 - salestable[[#This Row],[Discount]])</f>
        <v>3.9</v>
      </c>
      <c r="W3584" s="2">
        <f>salestable[[#This Row],[Sales]] * salestable[[#This Row],[Discount]]</f>
        <v>0</v>
      </c>
      <c r="X3584">
        <f>YEAR(salestable[[#This Row],[Order Date]])</f>
        <v>2015</v>
      </c>
      <c r="Y3584" t="str">
        <f>TEXT(salestable[[#This Row],[Order Date]],"MMMM")</f>
        <v>December</v>
      </c>
      <c r="Z3584" t="str">
        <f>"Q"&amp;ROUNDUP(MONTH(salestable[[#This Row],[Order Date]])/3,0)</f>
        <v>Q4</v>
      </c>
      <c r="AA3584" t="str">
        <f>TEXT(salestable[[#This Row],[Order Date]], "ddd")</f>
        <v>Thu</v>
      </c>
    </row>
    <row r="3585" spans="1:27"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s="3">
        <v>2</v>
      </c>
      <c r="T3585" s="4">
        <v>0</v>
      </c>
      <c r="U3585" s="3">
        <v>200.49</v>
      </c>
      <c r="V3585" s="2">
        <f>salestable[[#This Row],[Sales]] * (1 - salestable[[#This Row],[Discount]])</f>
        <v>801.96</v>
      </c>
      <c r="W3585" s="2">
        <f>salestable[[#This Row],[Sales]] * salestable[[#This Row],[Discount]]</f>
        <v>0</v>
      </c>
      <c r="X3585">
        <f>YEAR(salestable[[#This Row],[Order Date]])</f>
        <v>2015</v>
      </c>
      <c r="Y3585" t="str">
        <f>TEXT(salestable[[#This Row],[Order Date]],"MMMM")</f>
        <v>December</v>
      </c>
      <c r="Z3585" t="str">
        <f>"Q"&amp;ROUNDUP(MONTH(salestable[[#This Row],[Order Date]])/3,0)</f>
        <v>Q4</v>
      </c>
      <c r="AA3585" t="str">
        <f>TEXT(salestable[[#This Row],[Order Date]], "ddd")</f>
        <v>Thu</v>
      </c>
    </row>
    <row r="3586" spans="1:27"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s="3">
        <v>2</v>
      </c>
      <c r="T3586" s="4">
        <v>0</v>
      </c>
      <c r="U3586" s="3">
        <v>32.633200000000002</v>
      </c>
      <c r="V3586" s="2">
        <f>salestable[[#This Row],[Sales]] * (1 - salestable[[#This Row],[Discount]])</f>
        <v>191.96</v>
      </c>
      <c r="W3586" s="2">
        <f>salestable[[#This Row],[Sales]] * salestable[[#This Row],[Discount]]</f>
        <v>0</v>
      </c>
      <c r="X3586">
        <f>YEAR(salestable[[#This Row],[Order Date]])</f>
        <v>2015</v>
      </c>
      <c r="Y3586" t="str">
        <f>TEXT(salestable[[#This Row],[Order Date]],"MMMM")</f>
        <v>December</v>
      </c>
      <c r="Z3586" t="str">
        <f>"Q"&amp;ROUNDUP(MONTH(salestable[[#This Row],[Order Date]])/3,0)</f>
        <v>Q4</v>
      </c>
      <c r="AA3586" t="str">
        <f>TEXT(salestable[[#This Row],[Order Date]], "ddd")</f>
        <v>Thu</v>
      </c>
    </row>
    <row r="3587" spans="1:27"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s="3">
        <v>1</v>
      </c>
      <c r="T3587" s="4">
        <v>0</v>
      </c>
      <c r="U3587" s="3">
        <v>1.2005999999999999</v>
      </c>
      <c r="V3587" s="2">
        <f>salestable[[#This Row],[Sales]] * (1 - salestable[[#This Row],[Discount]])</f>
        <v>2.61</v>
      </c>
      <c r="W3587" s="2">
        <f>salestable[[#This Row],[Sales]] * salestable[[#This Row],[Discount]]</f>
        <v>0</v>
      </c>
      <c r="X3587">
        <f>YEAR(salestable[[#This Row],[Order Date]])</f>
        <v>2015</v>
      </c>
      <c r="Y3587" t="str">
        <f>TEXT(salestable[[#This Row],[Order Date]],"MMMM")</f>
        <v>December</v>
      </c>
      <c r="Z3587" t="str">
        <f>"Q"&amp;ROUNDUP(MONTH(salestable[[#This Row],[Order Date]])/3,0)</f>
        <v>Q4</v>
      </c>
      <c r="AA3587" t="str">
        <f>TEXT(salestable[[#This Row],[Order Date]], "ddd")</f>
        <v>Thu</v>
      </c>
    </row>
    <row r="3588" spans="1:27"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s="3">
        <v>2</v>
      </c>
      <c r="T3588" s="4">
        <v>0</v>
      </c>
      <c r="U3588" s="3">
        <v>1.6688000000000001</v>
      </c>
      <c r="V3588" s="2">
        <f>salestable[[#This Row],[Sales]] * (1 - salestable[[#This Row],[Discount]])</f>
        <v>5.96</v>
      </c>
      <c r="W3588" s="2">
        <f>salestable[[#This Row],[Sales]] * salestable[[#This Row],[Discount]]</f>
        <v>0</v>
      </c>
      <c r="X3588">
        <f>YEAR(salestable[[#This Row],[Order Date]])</f>
        <v>2017</v>
      </c>
      <c r="Y3588" t="str">
        <f>TEXT(salestable[[#This Row],[Order Date]],"MMMM")</f>
        <v>September</v>
      </c>
      <c r="Z3588" t="str">
        <f>"Q"&amp;ROUNDUP(MONTH(salestable[[#This Row],[Order Date]])/3,0)</f>
        <v>Q3</v>
      </c>
      <c r="AA3588" t="str">
        <f>TEXT(salestable[[#This Row],[Order Date]], "ddd")</f>
        <v>Sun</v>
      </c>
    </row>
    <row r="3589" spans="1:27"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s="3">
        <v>3</v>
      </c>
      <c r="T3589" s="4">
        <v>0.4</v>
      </c>
      <c r="U3589" s="3">
        <v>-253.43369999999999</v>
      </c>
      <c r="V3589" s="2">
        <f>salestable[[#This Row],[Sales]] * (1 - salestable[[#This Row],[Discount]])</f>
        <v>701.81639999999993</v>
      </c>
      <c r="W3589" s="2">
        <f>salestable[[#This Row],[Sales]] * salestable[[#This Row],[Discount]]</f>
        <v>467.87760000000003</v>
      </c>
      <c r="X3589">
        <f>YEAR(salestable[[#This Row],[Order Date]])</f>
        <v>2017</v>
      </c>
      <c r="Y3589" t="str">
        <f>TEXT(salestable[[#This Row],[Order Date]],"MMMM")</f>
        <v>September</v>
      </c>
      <c r="Z3589" t="str">
        <f>"Q"&amp;ROUNDUP(MONTH(salestable[[#This Row],[Order Date]])/3,0)</f>
        <v>Q3</v>
      </c>
      <c r="AA3589" t="str">
        <f>TEXT(salestable[[#This Row],[Order Date]], "ddd")</f>
        <v>Sun</v>
      </c>
    </row>
    <row r="3590" spans="1:27"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s="3">
        <v>2</v>
      </c>
      <c r="T3590" s="4">
        <v>0</v>
      </c>
      <c r="U3590" s="3">
        <v>33.312399999999997</v>
      </c>
      <c r="V3590" s="2">
        <f>salestable[[#This Row],[Sales]] * (1 - salestable[[#This Row],[Discount]])</f>
        <v>1665.62</v>
      </c>
      <c r="W3590" s="2">
        <f>salestable[[#This Row],[Sales]] * salestable[[#This Row],[Discount]]</f>
        <v>0</v>
      </c>
      <c r="X3590">
        <f>YEAR(salestable[[#This Row],[Order Date]])</f>
        <v>2017</v>
      </c>
      <c r="Y3590" t="str">
        <f>TEXT(salestable[[#This Row],[Order Date]],"MMMM")</f>
        <v>December</v>
      </c>
      <c r="Z3590" t="str">
        <f>"Q"&amp;ROUNDUP(MONTH(salestable[[#This Row],[Order Date]])/3,0)</f>
        <v>Q4</v>
      </c>
      <c r="AA3590" t="str">
        <f>TEXT(salestable[[#This Row],[Order Date]], "ddd")</f>
        <v>Tue</v>
      </c>
    </row>
    <row r="3591" spans="1:27"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s="3">
        <v>1</v>
      </c>
      <c r="T3591" s="4">
        <v>0</v>
      </c>
      <c r="U3591" s="3">
        <v>1.4112</v>
      </c>
      <c r="V3591" s="2">
        <f>salestable[[#This Row],[Sales]] * (1 - salestable[[#This Row],[Discount]])</f>
        <v>2.88</v>
      </c>
      <c r="W3591" s="2">
        <f>salestable[[#This Row],[Sales]] * salestable[[#This Row],[Discount]]</f>
        <v>0</v>
      </c>
      <c r="X3591">
        <f>YEAR(salestable[[#This Row],[Order Date]])</f>
        <v>2017</v>
      </c>
      <c r="Y3591" t="str">
        <f>TEXT(salestable[[#This Row],[Order Date]],"MMMM")</f>
        <v>November</v>
      </c>
      <c r="Z3591" t="str">
        <f>"Q"&amp;ROUNDUP(MONTH(salestable[[#This Row],[Order Date]])/3,0)</f>
        <v>Q4</v>
      </c>
      <c r="AA3591" t="str">
        <f>TEXT(salestable[[#This Row],[Order Date]], "ddd")</f>
        <v>Fri</v>
      </c>
    </row>
    <row r="3592" spans="1:27"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s="3">
        <v>12</v>
      </c>
      <c r="T3592" s="4">
        <v>0</v>
      </c>
      <c r="U3592" s="3">
        <v>375.42959999999999</v>
      </c>
      <c r="V3592" s="2">
        <f>salestable[[#This Row],[Sales]] * (1 - salestable[[#This Row],[Discount]])</f>
        <v>1443.96</v>
      </c>
      <c r="W3592" s="2">
        <f>salestable[[#This Row],[Sales]] * salestable[[#This Row],[Discount]]</f>
        <v>0</v>
      </c>
      <c r="X3592">
        <f>YEAR(salestable[[#This Row],[Order Date]])</f>
        <v>2017</v>
      </c>
      <c r="Y3592" t="str">
        <f>TEXT(salestable[[#This Row],[Order Date]],"MMMM")</f>
        <v>November</v>
      </c>
      <c r="Z3592" t="str">
        <f>"Q"&amp;ROUNDUP(MONTH(salestable[[#This Row],[Order Date]])/3,0)</f>
        <v>Q4</v>
      </c>
      <c r="AA3592" t="str">
        <f>TEXT(salestable[[#This Row],[Order Date]], "ddd")</f>
        <v>Fri</v>
      </c>
    </row>
    <row r="3593" spans="1:27"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s="3">
        <v>1</v>
      </c>
      <c r="T3593" s="4">
        <v>0.2</v>
      </c>
      <c r="U3593" s="3">
        <v>0.36499999999999999</v>
      </c>
      <c r="V3593" s="2">
        <f>salestable[[#This Row],[Sales]] * (1 - salestable[[#This Row],[Discount]])</f>
        <v>2.3359999999999999</v>
      </c>
      <c r="W3593" s="2">
        <f>salestable[[#This Row],[Sales]] * salestable[[#This Row],[Discount]]</f>
        <v>0.58399999999999996</v>
      </c>
      <c r="X3593">
        <f>YEAR(salestable[[#This Row],[Order Date]])</f>
        <v>2014</v>
      </c>
      <c r="Y3593" t="str">
        <f>TEXT(salestable[[#This Row],[Order Date]],"MMMM")</f>
        <v>December</v>
      </c>
      <c r="Z3593" t="str">
        <f>"Q"&amp;ROUNDUP(MONTH(salestable[[#This Row],[Order Date]])/3,0)</f>
        <v>Q4</v>
      </c>
      <c r="AA3593" t="str">
        <f>TEXT(salestable[[#This Row],[Order Date]], "ddd")</f>
        <v>Sat</v>
      </c>
    </row>
    <row r="3594" spans="1:27"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s="3">
        <v>3</v>
      </c>
      <c r="T3594" s="4">
        <v>0</v>
      </c>
      <c r="U3594" s="3">
        <v>120.9468</v>
      </c>
      <c r="V3594" s="2">
        <f>salestable[[#This Row],[Sales]] * (1 - salestable[[#This Row],[Discount]])</f>
        <v>465.18</v>
      </c>
      <c r="W3594" s="2">
        <f>salestable[[#This Row],[Sales]] * salestable[[#This Row],[Discount]]</f>
        <v>0</v>
      </c>
      <c r="X3594">
        <f>YEAR(salestable[[#This Row],[Order Date]])</f>
        <v>2016</v>
      </c>
      <c r="Y3594" t="str">
        <f>TEXT(salestable[[#This Row],[Order Date]],"MMMM")</f>
        <v>December</v>
      </c>
      <c r="Z3594" t="str">
        <f>"Q"&amp;ROUNDUP(MONTH(salestable[[#This Row],[Order Date]])/3,0)</f>
        <v>Q4</v>
      </c>
      <c r="AA3594" t="str">
        <f>TEXT(salestable[[#This Row],[Order Date]], "ddd")</f>
        <v>Mon</v>
      </c>
    </row>
    <row r="3595" spans="1:27"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s="3">
        <v>3</v>
      </c>
      <c r="T3595" s="4">
        <v>0.7</v>
      </c>
      <c r="U3595" s="3">
        <v>-17.942399999999999</v>
      </c>
      <c r="V3595" s="2">
        <f>salestable[[#This Row],[Sales]] * (1 - salestable[[#This Row],[Discount]])</f>
        <v>6.7284000000000015</v>
      </c>
      <c r="W3595" s="2">
        <f>salestable[[#This Row],[Sales]] * salestable[[#This Row],[Discount]]</f>
        <v>15.6996</v>
      </c>
      <c r="X3595">
        <f>YEAR(salestable[[#This Row],[Order Date]])</f>
        <v>2016</v>
      </c>
      <c r="Y3595" t="str">
        <f>TEXT(salestable[[#This Row],[Order Date]],"MMMM")</f>
        <v>September</v>
      </c>
      <c r="Z3595" t="str">
        <f>"Q"&amp;ROUNDUP(MONTH(salestable[[#This Row],[Order Date]])/3,0)</f>
        <v>Q3</v>
      </c>
      <c r="AA3595" t="str">
        <f>TEXT(salestable[[#This Row],[Order Date]], "ddd")</f>
        <v>Sun</v>
      </c>
    </row>
    <row r="3596" spans="1:27"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s="3">
        <v>5</v>
      </c>
      <c r="T3596" s="4">
        <v>0.2</v>
      </c>
      <c r="U3596" s="3">
        <v>3.7519999999999998</v>
      </c>
      <c r="V3596" s="2">
        <f>salestable[[#This Row],[Sales]] * (1 - salestable[[#This Row],[Discount]])</f>
        <v>30.016000000000005</v>
      </c>
      <c r="W3596" s="2">
        <f>salestable[[#This Row],[Sales]] * salestable[[#This Row],[Discount]]</f>
        <v>7.5040000000000013</v>
      </c>
      <c r="X3596">
        <f>YEAR(salestable[[#This Row],[Order Date]])</f>
        <v>2016</v>
      </c>
      <c r="Y3596" t="str">
        <f>TEXT(salestable[[#This Row],[Order Date]],"MMMM")</f>
        <v>September</v>
      </c>
      <c r="Z3596" t="str">
        <f>"Q"&amp;ROUNDUP(MONTH(salestable[[#This Row],[Order Date]])/3,0)</f>
        <v>Q3</v>
      </c>
      <c r="AA3596" t="str">
        <f>TEXT(salestable[[#This Row],[Order Date]], "ddd")</f>
        <v>Sun</v>
      </c>
    </row>
    <row r="3597" spans="1:27"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s="3">
        <v>1</v>
      </c>
      <c r="T3597" s="4">
        <v>0.2</v>
      </c>
      <c r="U3597" s="3">
        <v>0.4264</v>
      </c>
      <c r="V3597" s="2">
        <f>salestable[[#This Row],[Sales]] * (1 - salestable[[#This Row],[Discount]])</f>
        <v>2.0992000000000002</v>
      </c>
      <c r="W3597" s="2">
        <f>salestable[[#This Row],[Sales]] * salestable[[#This Row],[Discount]]</f>
        <v>0.52480000000000004</v>
      </c>
      <c r="X3597">
        <f>YEAR(salestable[[#This Row],[Order Date]])</f>
        <v>2017</v>
      </c>
      <c r="Y3597" t="str">
        <f>TEXT(salestable[[#This Row],[Order Date]],"MMMM")</f>
        <v>December</v>
      </c>
      <c r="Z3597" t="str">
        <f>"Q"&amp;ROUNDUP(MONTH(salestable[[#This Row],[Order Date]])/3,0)</f>
        <v>Q4</v>
      </c>
      <c r="AA3597" t="str">
        <f>TEXT(salestable[[#This Row],[Order Date]], "ddd")</f>
        <v>Sat</v>
      </c>
    </row>
    <row r="3598" spans="1:27"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s="3">
        <v>3</v>
      </c>
      <c r="T3598" s="4">
        <v>0.2</v>
      </c>
      <c r="U3598" s="3">
        <v>5.4432</v>
      </c>
      <c r="V3598" s="2">
        <f>salestable[[#This Row],[Sales]] * (1 - salestable[[#This Row],[Discount]])</f>
        <v>12.441600000000001</v>
      </c>
      <c r="W3598" s="2">
        <f>salestable[[#This Row],[Sales]] * salestable[[#This Row],[Discount]]</f>
        <v>3.1104000000000003</v>
      </c>
      <c r="X3598">
        <f>YEAR(salestable[[#This Row],[Order Date]])</f>
        <v>2014</v>
      </c>
      <c r="Y3598" t="str">
        <f>TEXT(salestable[[#This Row],[Order Date]],"MMMM")</f>
        <v>September</v>
      </c>
      <c r="Z3598" t="str">
        <f>"Q"&amp;ROUNDUP(MONTH(salestable[[#This Row],[Order Date]])/3,0)</f>
        <v>Q3</v>
      </c>
      <c r="AA3598" t="str">
        <f>TEXT(salestable[[#This Row],[Order Date]], "ddd")</f>
        <v>Tue</v>
      </c>
    </row>
    <row r="3599" spans="1:27"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s="3">
        <v>6</v>
      </c>
      <c r="T3599" s="4">
        <v>0.2</v>
      </c>
      <c r="U3599" s="3">
        <v>-4.8528000000000002</v>
      </c>
      <c r="V3599" s="2">
        <f>salestable[[#This Row],[Sales]] * (1 - salestable[[#This Row],[Discount]])</f>
        <v>51.763199999999998</v>
      </c>
      <c r="W3599" s="2">
        <f>salestable[[#This Row],[Sales]] * salestable[[#This Row],[Discount]]</f>
        <v>12.940799999999999</v>
      </c>
      <c r="X3599">
        <f>YEAR(salestable[[#This Row],[Order Date]])</f>
        <v>2014</v>
      </c>
      <c r="Y3599" t="str">
        <f>TEXT(salestable[[#This Row],[Order Date]],"MMMM")</f>
        <v>September</v>
      </c>
      <c r="Z3599" t="str">
        <f>"Q"&amp;ROUNDUP(MONTH(salestable[[#This Row],[Order Date]])/3,0)</f>
        <v>Q3</v>
      </c>
      <c r="AA3599" t="str">
        <f>TEXT(salestable[[#This Row],[Order Date]], "ddd")</f>
        <v>Tue</v>
      </c>
    </row>
    <row r="3600" spans="1:27"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s="3">
        <v>3</v>
      </c>
      <c r="T3600" s="4">
        <v>0.2</v>
      </c>
      <c r="U3600" s="3">
        <v>5.0232000000000001</v>
      </c>
      <c r="V3600" s="2">
        <f>salestable[[#This Row],[Sales]] * (1 - salestable[[#This Row],[Discount]])</f>
        <v>13.977600000000002</v>
      </c>
      <c r="W3600" s="2">
        <f>salestable[[#This Row],[Sales]] * salestable[[#This Row],[Discount]]</f>
        <v>3.4944000000000006</v>
      </c>
      <c r="X3600">
        <f>YEAR(salestable[[#This Row],[Order Date]])</f>
        <v>2014</v>
      </c>
      <c r="Y3600" t="str">
        <f>TEXT(salestable[[#This Row],[Order Date]],"MMMM")</f>
        <v>September</v>
      </c>
      <c r="Z3600" t="str">
        <f>"Q"&amp;ROUNDUP(MONTH(salestable[[#This Row],[Order Date]])/3,0)</f>
        <v>Q3</v>
      </c>
      <c r="AA3600" t="str">
        <f>TEXT(salestable[[#This Row],[Order Date]], "ddd")</f>
        <v>Tue</v>
      </c>
    </row>
    <row r="3601" spans="1:27"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s="3">
        <v>1</v>
      </c>
      <c r="T3601" s="4">
        <v>0.4</v>
      </c>
      <c r="U3601" s="3">
        <v>-31.6204</v>
      </c>
      <c r="V3601" s="2">
        <f>salestable[[#This Row],[Sales]] * (1 - salestable[[#This Row],[Discount]])</f>
        <v>81.309599999999989</v>
      </c>
      <c r="W3601" s="2">
        <f>salestable[[#This Row],[Sales]] * salestable[[#This Row],[Discount]]</f>
        <v>54.206400000000002</v>
      </c>
      <c r="X3601">
        <f>YEAR(salestable[[#This Row],[Order Date]])</f>
        <v>2014</v>
      </c>
      <c r="Y3601" t="str">
        <f>TEXT(salestable[[#This Row],[Order Date]],"MMMM")</f>
        <v>September</v>
      </c>
      <c r="Z3601" t="str">
        <f>"Q"&amp;ROUNDUP(MONTH(salestable[[#This Row],[Order Date]])/3,0)</f>
        <v>Q3</v>
      </c>
      <c r="AA3601" t="str">
        <f>TEXT(salestable[[#This Row],[Order Date]], "ddd")</f>
        <v>Tue</v>
      </c>
    </row>
    <row r="3602" spans="1:27"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s="3">
        <v>9</v>
      </c>
      <c r="T3602" s="4">
        <v>0.2</v>
      </c>
      <c r="U3602" s="3">
        <v>64.789199999999994</v>
      </c>
      <c r="V3602" s="2">
        <f>salestable[[#This Row],[Sales]] * (1 - salestable[[#This Row],[Discount]])</f>
        <v>345.54240000000004</v>
      </c>
      <c r="W3602" s="2">
        <f>salestable[[#This Row],[Sales]] * salestable[[#This Row],[Discount]]</f>
        <v>86.385600000000011</v>
      </c>
      <c r="X3602">
        <f>YEAR(salestable[[#This Row],[Order Date]])</f>
        <v>2017</v>
      </c>
      <c r="Y3602" t="str">
        <f>TEXT(salestable[[#This Row],[Order Date]],"MMMM")</f>
        <v>June</v>
      </c>
      <c r="Z3602" t="str">
        <f>"Q"&amp;ROUNDUP(MONTH(salestable[[#This Row],[Order Date]])/3,0)</f>
        <v>Q2</v>
      </c>
      <c r="AA3602" t="str">
        <f>TEXT(salestable[[#This Row],[Order Date]], "ddd")</f>
        <v>Mon</v>
      </c>
    </row>
    <row r="3603" spans="1:27"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s="3">
        <v>2</v>
      </c>
      <c r="T3603" s="4">
        <v>0.2</v>
      </c>
      <c r="U3603" s="3">
        <v>3.89</v>
      </c>
      <c r="V3603" s="2">
        <f>salestable[[#This Row],[Sales]] * (1 - salestable[[#This Row],[Discount]])</f>
        <v>9.958400000000001</v>
      </c>
      <c r="W3603" s="2">
        <f>salestable[[#This Row],[Sales]] * salestable[[#This Row],[Discount]]</f>
        <v>2.4896000000000003</v>
      </c>
      <c r="X3603">
        <f>YEAR(salestable[[#This Row],[Order Date]])</f>
        <v>2014</v>
      </c>
      <c r="Y3603" t="str">
        <f>TEXT(salestable[[#This Row],[Order Date]],"MMMM")</f>
        <v>November</v>
      </c>
      <c r="Z3603" t="str">
        <f>"Q"&amp;ROUNDUP(MONTH(salestable[[#This Row],[Order Date]])/3,0)</f>
        <v>Q4</v>
      </c>
      <c r="AA3603" t="str">
        <f>TEXT(salestable[[#This Row],[Order Date]], "ddd")</f>
        <v>Mon</v>
      </c>
    </row>
    <row r="3604" spans="1:27"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s="3">
        <v>5</v>
      </c>
      <c r="T3604" s="4">
        <v>0.3</v>
      </c>
      <c r="U3604" s="3">
        <v>-93.99</v>
      </c>
      <c r="V3604" s="2">
        <f>salestable[[#This Row],[Sales]] * (1 - salestable[[#This Row],[Discount]])</f>
        <v>460.55099999999993</v>
      </c>
      <c r="W3604" s="2">
        <f>salestable[[#This Row],[Sales]] * salestable[[#This Row],[Discount]]</f>
        <v>197.37899999999999</v>
      </c>
      <c r="X3604">
        <f>YEAR(salestable[[#This Row],[Order Date]])</f>
        <v>2014</v>
      </c>
      <c r="Y3604" t="str">
        <f>TEXT(salestable[[#This Row],[Order Date]],"MMMM")</f>
        <v>November</v>
      </c>
      <c r="Z3604" t="str">
        <f>"Q"&amp;ROUNDUP(MONTH(salestable[[#This Row],[Order Date]])/3,0)</f>
        <v>Q4</v>
      </c>
      <c r="AA3604" t="str">
        <f>TEXT(salestable[[#This Row],[Order Date]], "ddd")</f>
        <v>Mon</v>
      </c>
    </row>
    <row r="3605" spans="1:27"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s="3">
        <v>5</v>
      </c>
      <c r="T3605" s="4">
        <v>0</v>
      </c>
      <c r="U3605" s="3">
        <v>133.15199999999999</v>
      </c>
      <c r="V3605" s="2">
        <f>salestable[[#This Row],[Sales]] * (1 - salestable[[#This Row],[Discount]])</f>
        <v>277.39999999999998</v>
      </c>
      <c r="W3605" s="2">
        <f>salestable[[#This Row],[Sales]] * salestable[[#This Row],[Discount]]</f>
        <v>0</v>
      </c>
      <c r="X3605">
        <f>YEAR(salestable[[#This Row],[Order Date]])</f>
        <v>2017</v>
      </c>
      <c r="Y3605" t="str">
        <f>TEXT(salestable[[#This Row],[Order Date]],"MMMM")</f>
        <v>August</v>
      </c>
      <c r="Z3605" t="str">
        <f>"Q"&amp;ROUNDUP(MONTH(salestable[[#This Row],[Order Date]])/3,0)</f>
        <v>Q3</v>
      </c>
      <c r="AA3605" t="str">
        <f>TEXT(salestable[[#This Row],[Order Date]], "ddd")</f>
        <v>Mon</v>
      </c>
    </row>
    <row r="3606" spans="1:27"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s="3">
        <v>2</v>
      </c>
      <c r="T3606" s="4">
        <v>0</v>
      </c>
      <c r="U3606" s="3">
        <v>8.5543999999999993</v>
      </c>
      <c r="V3606" s="2">
        <f>salestable[[#This Row],[Sales]] * (1 - salestable[[#This Row],[Discount]])</f>
        <v>25.16</v>
      </c>
      <c r="W3606" s="2">
        <f>salestable[[#This Row],[Sales]] * salestable[[#This Row],[Discount]]</f>
        <v>0</v>
      </c>
      <c r="X3606">
        <f>YEAR(salestable[[#This Row],[Order Date]])</f>
        <v>2017</v>
      </c>
      <c r="Y3606" t="str">
        <f>TEXT(salestable[[#This Row],[Order Date]],"MMMM")</f>
        <v>August</v>
      </c>
      <c r="Z3606" t="str">
        <f>"Q"&amp;ROUNDUP(MONTH(salestable[[#This Row],[Order Date]])/3,0)</f>
        <v>Q3</v>
      </c>
      <c r="AA3606" t="str">
        <f>TEXT(salestable[[#This Row],[Order Date]], "ddd")</f>
        <v>Mon</v>
      </c>
    </row>
    <row r="3607" spans="1:27"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s="3">
        <v>4</v>
      </c>
      <c r="T3607" s="4">
        <v>0</v>
      </c>
      <c r="U3607" s="3">
        <v>31.252800000000001</v>
      </c>
      <c r="V3607" s="2">
        <f>salestable[[#This Row],[Sales]] * (1 - salestable[[#This Row],[Discount]])</f>
        <v>91.92</v>
      </c>
      <c r="W3607" s="2">
        <f>salestable[[#This Row],[Sales]] * salestable[[#This Row],[Discount]]</f>
        <v>0</v>
      </c>
      <c r="X3607">
        <f>YEAR(salestable[[#This Row],[Order Date]])</f>
        <v>2017</v>
      </c>
      <c r="Y3607" t="str">
        <f>TEXT(salestable[[#This Row],[Order Date]],"MMMM")</f>
        <v>August</v>
      </c>
      <c r="Z3607" t="str">
        <f>"Q"&amp;ROUNDUP(MONTH(salestable[[#This Row],[Order Date]])/3,0)</f>
        <v>Q3</v>
      </c>
      <c r="AA3607" t="str">
        <f>TEXT(salestable[[#This Row],[Order Date]], "ddd")</f>
        <v>Mon</v>
      </c>
    </row>
    <row r="3608" spans="1:27"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s="3">
        <v>3</v>
      </c>
      <c r="T3608" s="4">
        <v>0</v>
      </c>
      <c r="U3608" s="3">
        <v>13.4964</v>
      </c>
      <c r="V3608" s="2">
        <f>salestable[[#This Row],[Sales]] * (1 - salestable[[#This Row],[Discount]])</f>
        <v>29.34</v>
      </c>
      <c r="W3608" s="2">
        <f>salestable[[#This Row],[Sales]] * salestable[[#This Row],[Discount]]</f>
        <v>0</v>
      </c>
      <c r="X3608">
        <f>YEAR(salestable[[#This Row],[Order Date]])</f>
        <v>2016</v>
      </c>
      <c r="Y3608" t="str">
        <f>TEXT(salestable[[#This Row],[Order Date]],"MMMM")</f>
        <v>March</v>
      </c>
      <c r="Z3608" t="str">
        <f>"Q"&amp;ROUNDUP(MONTH(salestable[[#This Row],[Order Date]])/3,0)</f>
        <v>Q1</v>
      </c>
      <c r="AA3608" t="str">
        <f>TEXT(salestable[[#This Row],[Order Date]], "ddd")</f>
        <v>Sat</v>
      </c>
    </row>
    <row r="3609" spans="1:27"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s="3">
        <v>3</v>
      </c>
      <c r="T3609" s="4">
        <v>0.2</v>
      </c>
      <c r="U3609" s="3">
        <v>47.061</v>
      </c>
      <c r="V3609" s="2">
        <f>salestable[[#This Row],[Sales]] * (1 - salestable[[#This Row],[Discount]])</f>
        <v>111.55200000000001</v>
      </c>
      <c r="W3609" s="2">
        <f>salestable[[#This Row],[Sales]] * salestable[[#This Row],[Discount]]</f>
        <v>27.888000000000002</v>
      </c>
      <c r="X3609">
        <f>YEAR(salestable[[#This Row],[Order Date]])</f>
        <v>2014</v>
      </c>
      <c r="Y3609" t="str">
        <f>TEXT(salestable[[#This Row],[Order Date]],"MMMM")</f>
        <v>September</v>
      </c>
      <c r="Z3609" t="str">
        <f>"Q"&amp;ROUNDUP(MONTH(salestable[[#This Row],[Order Date]])/3,0)</f>
        <v>Q3</v>
      </c>
      <c r="AA3609" t="str">
        <f>TEXT(salestable[[#This Row],[Order Date]], "ddd")</f>
        <v>Tue</v>
      </c>
    </row>
    <row r="3610" spans="1:27"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s="3">
        <v>3</v>
      </c>
      <c r="T3610" s="4">
        <v>0.2</v>
      </c>
      <c r="U3610" s="3">
        <v>2.5055999999999998</v>
      </c>
      <c r="V3610" s="2">
        <f>salestable[[#This Row],[Sales]] * (1 - salestable[[#This Row],[Discount]])</f>
        <v>5.5296000000000003</v>
      </c>
      <c r="W3610" s="2">
        <f>salestable[[#This Row],[Sales]] * salestable[[#This Row],[Discount]]</f>
        <v>1.3824000000000001</v>
      </c>
      <c r="X3610">
        <f>YEAR(salestable[[#This Row],[Order Date]])</f>
        <v>2014</v>
      </c>
      <c r="Y3610" t="str">
        <f>TEXT(salestable[[#This Row],[Order Date]],"MMMM")</f>
        <v>April</v>
      </c>
      <c r="Z3610" t="str">
        <f>"Q"&amp;ROUNDUP(MONTH(salestable[[#This Row],[Order Date]])/3,0)</f>
        <v>Q2</v>
      </c>
      <c r="AA3610" t="str">
        <f>TEXT(salestable[[#This Row],[Order Date]], "ddd")</f>
        <v>Mon</v>
      </c>
    </row>
    <row r="3611" spans="1:27"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s="3">
        <v>3</v>
      </c>
      <c r="T3611" s="4">
        <v>0.2</v>
      </c>
      <c r="U3611" s="3">
        <v>2.0322</v>
      </c>
      <c r="V3611" s="2">
        <f>salestable[[#This Row],[Sales]] * (1 - salestable[[#This Row],[Discount]])</f>
        <v>21.6768</v>
      </c>
      <c r="W3611" s="2">
        <f>salestable[[#This Row],[Sales]] * salestable[[#This Row],[Discount]]</f>
        <v>5.4192</v>
      </c>
      <c r="X3611">
        <f>YEAR(salestable[[#This Row],[Order Date]])</f>
        <v>2014</v>
      </c>
      <c r="Y3611" t="str">
        <f>TEXT(salestable[[#This Row],[Order Date]],"MMMM")</f>
        <v>April</v>
      </c>
      <c r="Z3611" t="str">
        <f>"Q"&amp;ROUNDUP(MONTH(salestable[[#This Row],[Order Date]])/3,0)</f>
        <v>Q2</v>
      </c>
      <c r="AA3611" t="str">
        <f>TEXT(salestable[[#This Row],[Order Date]], "ddd")</f>
        <v>Mon</v>
      </c>
    </row>
    <row r="3612" spans="1:27"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s="3">
        <v>2</v>
      </c>
      <c r="T3612" s="4">
        <v>0.2</v>
      </c>
      <c r="U3612" s="3">
        <v>-37.733199999999997</v>
      </c>
      <c r="V3612" s="2">
        <f>salestable[[#This Row],[Sales]] * (1 - salestable[[#This Row],[Discount]])</f>
        <v>142.05440000000002</v>
      </c>
      <c r="W3612" s="2">
        <f>salestable[[#This Row],[Sales]] * salestable[[#This Row],[Discount]]</f>
        <v>35.513600000000004</v>
      </c>
      <c r="X3612">
        <f>YEAR(salestable[[#This Row],[Order Date]])</f>
        <v>2014</v>
      </c>
      <c r="Y3612" t="str">
        <f>TEXT(salestable[[#This Row],[Order Date]],"MMMM")</f>
        <v>April</v>
      </c>
      <c r="Z3612" t="str">
        <f>"Q"&amp;ROUNDUP(MONTH(salestable[[#This Row],[Order Date]])/3,0)</f>
        <v>Q2</v>
      </c>
      <c r="AA3612" t="str">
        <f>TEXT(salestable[[#This Row],[Order Date]], "ddd")</f>
        <v>Mon</v>
      </c>
    </row>
    <row r="3613" spans="1:27"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s="3">
        <v>2</v>
      </c>
      <c r="T3613" s="4">
        <v>0.2</v>
      </c>
      <c r="U3613" s="3">
        <v>16.794599999999999</v>
      </c>
      <c r="V3613" s="2">
        <f>salestable[[#This Row],[Sales]] * (1 - salestable[[#This Row],[Discount]])</f>
        <v>46.732799999999997</v>
      </c>
      <c r="W3613" s="2">
        <f>salestable[[#This Row],[Sales]] * salestable[[#This Row],[Discount]]</f>
        <v>11.683199999999999</v>
      </c>
      <c r="X3613">
        <f>YEAR(salestable[[#This Row],[Order Date]])</f>
        <v>2016</v>
      </c>
      <c r="Y3613" t="str">
        <f>TEXT(salestable[[#This Row],[Order Date]],"MMMM")</f>
        <v>November</v>
      </c>
      <c r="Z3613" t="str">
        <f>"Q"&amp;ROUNDUP(MONTH(salestable[[#This Row],[Order Date]])/3,0)</f>
        <v>Q4</v>
      </c>
      <c r="AA3613" t="str">
        <f>TEXT(salestable[[#This Row],[Order Date]], "ddd")</f>
        <v>Tue</v>
      </c>
    </row>
    <row r="3614" spans="1:27"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s="3">
        <v>2</v>
      </c>
      <c r="T3614" s="4">
        <v>0.2</v>
      </c>
      <c r="U3614" s="3">
        <v>5.5511999999999997</v>
      </c>
      <c r="V3614" s="2">
        <f>salestable[[#This Row],[Sales]] * (1 - salestable[[#This Row],[Discount]])</f>
        <v>13.1584</v>
      </c>
      <c r="W3614" s="2">
        <f>salestable[[#This Row],[Sales]] * salestable[[#This Row],[Discount]]</f>
        <v>3.2896000000000001</v>
      </c>
      <c r="X3614">
        <f>YEAR(salestable[[#This Row],[Order Date]])</f>
        <v>2015</v>
      </c>
      <c r="Y3614" t="str">
        <f>TEXT(salestable[[#This Row],[Order Date]],"MMMM")</f>
        <v>December</v>
      </c>
      <c r="Z3614" t="str">
        <f>"Q"&amp;ROUNDUP(MONTH(salestable[[#This Row],[Order Date]])/3,0)</f>
        <v>Q4</v>
      </c>
      <c r="AA3614" t="str">
        <f>TEXT(salestable[[#This Row],[Order Date]], "ddd")</f>
        <v>Thu</v>
      </c>
    </row>
    <row r="3615" spans="1:27"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s="3">
        <v>2</v>
      </c>
      <c r="T3615" s="4">
        <v>0.2</v>
      </c>
      <c r="U3615" s="3">
        <v>10.5754</v>
      </c>
      <c r="V3615" s="2">
        <f>salestable[[#This Row],[Sales]] * (1 - salestable[[#This Row],[Discount]])</f>
        <v>29.427199999999999</v>
      </c>
      <c r="W3615" s="2">
        <f>salestable[[#This Row],[Sales]] * salestable[[#This Row],[Discount]]</f>
        <v>7.3567999999999998</v>
      </c>
      <c r="X3615">
        <f>YEAR(salestable[[#This Row],[Order Date]])</f>
        <v>2015</v>
      </c>
      <c r="Y3615" t="str">
        <f>TEXT(salestable[[#This Row],[Order Date]],"MMMM")</f>
        <v>December</v>
      </c>
      <c r="Z3615" t="str">
        <f>"Q"&amp;ROUNDUP(MONTH(salestable[[#This Row],[Order Date]])/3,0)</f>
        <v>Q4</v>
      </c>
      <c r="AA3615" t="str">
        <f>TEXT(salestable[[#This Row],[Order Date]], "ddd")</f>
        <v>Thu</v>
      </c>
    </row>
    <row r="3616" spans="1:27"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s="3">
        <v>6</v>
      </c>
      <c r="T3616" s="4">
        <v>0.3</v>
      </c>
      <c r="U3616" s="3">
        <v>-71.811599999999999</v>
      </c>
      <c r="V3616" s="2">
        <f>salestable[[#This Row],[Sales]] * (1 - salestable[[#This Row],[Discount]])</f>
        <v>502.68119999999993</v>
      </c>
      <c r="W3616" s="2">
        <f>salestable[[#This Row],[Sales]] * salestable[[#This Row],[Discount]]</f>
        <v>215.4348</v>
      </c>
      <c r="X3616">
        <f>YEAR(salestable[[#This Row],[Order Date]])</f>
        <v>2017</v>
      </c>
      <c r="Y3616" t="str">
        <f>TEXT(salestable[[#This Row],[Order Date]],"MMMM")</f>
        <v>November</v>
      </c>
      <c r="Z3616" t="str">
        <f>"Q"&amp;ROUNDUP(MONTH(salestable[[#This Row],[Order Date]])/3,0)</f>
        <v>Q4</v>
      </c>
      <c r="AA3616" t="str">
        <f>TEXT(salestable[[#This Row],[Order Date]], "ddd")</f>
        <v>Sun</v>
      </c>
    </row>
    <row r="3617" spans="1:27"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s="3">
        <v>4</v>
      </c>
      <c r="T3617" s="4">
        <v>0.2</v>
      </c>
      <c r="U3617" s="3">
        <v>8.7384000000000004</v>
      </c>
      <c r="V3617" s="2">
        <f>salestable[[#This Row],[Sales]] * (1 - salestable[[#This Row],[Discount]])</f>
        <v>25.4208</v>
      </c>
      <c r="W3617" s="2">
        <f>salestable[[#This Row],[Sales]] * salestable[[#This Row],[Discount]]</f>
        <v>6.3552</v>
      </c>
      <c r="X3617">
        <f>YEAR(salestable[[#This Row],[Order Date]])</f>
        <v>2017</v>
      </c>
      <c r="Y3617" t="str">
        <f>TEXT(salestable[[#This Row],[Order Date]],"MMMM")</f>
        <v>November</v>
      </c>
      <c r="Z3617" t="str">
        <f>"Q"&amp;ROUNDUP(MONTH(salestable[[#This Row],[Order Date]])/3,0)</f>
        <v>Q4</v>
      </c>
      <c r="AA3617" t="str">
        <f>TEXT(salestable[[#This Row],[Order Date]], "ddd")</f>
        <v>Sun</v>
      </c>
    </row>
    <row r="3618" spans="1:27"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s="3">
        <v>5</v>
      </c>
      <c r="T3618" s="4">
        <v>0.7</v>
      </c>
      <c r="U3618" s="3">
        <v>-7.3254999999999999</v>
      </c>
      <c r="V3618" s="2">
        <f>salestable[[#This Row],[Sales]] * (1 - salestable[[#This Row],[Discount]])</f>
        <v>2.8665000000000003</v>
      </c>
      <c r="W3618" s="2">
        <f>salestable[[#This Row],[Sales]] * salestable[[#This Row],[Discount]]</f>
        <v>6.6884999999999994</v>
      </c>
      <c r="X3618">
        <f>YEAR(salestable[[#This Row],[Order Date]])</f>
        <v>2016</v>
      </c>
      <c r="Y3618" t="str">
        <f>TEXT(salestable[[#This Row],[Order Date]],"MMMM")</f>
        <v>September</v>
      </c>
      <c r="Z3618" t="str">
        <f>"Q"&amp;ROUNDUP(MONTH(salestable[[#This Row],[Order Date]])/3,0)</f>
        <v>Q3</v>
      </c>
      <c r="AA3618" t="str">
        <f>TEXT(salestable[[#This Row],[Order Date]], "ddd")</f>
        <v>Mon</v>
      </c>
    </row>
    <row r="3619" spans="1:27"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s="3">
        <v>2</v>
      </c>
      <c r="T3619" s="4">
        <v>0.2</v>
      </c>
      <c r="U3619" s="3">
        <v>152.495</v>
      </c>
      <c r="V3619" s="2">
        <f>salestable[[#This Row],[Sales]] * (1 - salestable[[#This Row],[Discount]])</f>
        <v>390.38720000000001</v>
      </c>
      <c r="W3619" s="2">
        <f>salestable[[#This Row],[Sales]] * salestable[[#This Row],[Discount]]</f>
        <v>97.596800000000002</v>
      </c>
      <c r="X3619">
        <f>YEAR(salestable[[#This Row],[Order Date]])</f>
        <v>2017</v>
      </c>
      <c r="Y3619" t="str">
        <f>TEXT(salestable[[#This Row],[Order Date]],"MMMM")</f>
        <v>September</v>
      </c>
      <c r="Z3619" t="str">
        <f>"Q"&amp;ROUNDUP(MONTH(salestable[[#This Row],[Order Date]])/3,0)</f>
        <v>Q3</v>
      </c>
      <c r="AA3619" t="str">
        <f>TEXT(salestable[[#This Row],[Order Date]], "ddd")</f>
        <v>Mon</v>
      </c>
    </row>
    <row r="3620" spans="1:27"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s="3">
        <v>1</v>
      </c>
      <c r="T3620" s="4">
        <v>0.2</v>
      </c>
      <c r="U3620" s="3">
        <v>1.7375</v>
      </c>
      <c r="V3620" s="2">
        <f>salestable[[#This Row],[Sales]] * (1 - salestable[[#This Row],[Discount]])</f>
        <v>4.4479999999999995</v>
      </c>
      <c r="W3620" s="2">
        <f>salestable[[#This Row],[Sales]] * salestable[[#This Row],[Discount]]</f>
        <v>1.1119999999999999</v>
      </c>
      <c r="X3620">
        <f>YEAR(salestable[[#This Row],[Order Date]])</f>
        <v>2017</v>
      </c>
      <c r="Y3620" t="str">
        <f>TEXT(salestable[[#This Row],[Order Date]],"MMMM")</f>
        <v>September</v>
      </c>
      <c r="Z3620" t="str">
        <f>"Q"&amp;ROUNDUP(MONTH(salestable[[#This Row],[Order Date]])/3,0)</f>
        <v>Q3</v>
      </c>
      <c r="AA3620" t="str">
        <f>TEXT(salestable[[#This Row],[Order Date]], "ddd")</f>
        <v>Mon</v>
      </c>
    </row>
    <row r="3621" spans="1:27"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s="3">
        <v>5</v>
      </c>
      <c r="T3621" s="4">
        <v>0</v>
      </c>
      <c r="U3621" s="3">
        <v>65.355000000000004</v>
      </c>
      <c r="V3621" s="2">
        <f>salestable[[#This Row],[Sales]] * (1 - salestable[[#This Row],[Discount]])</f>
        <v>217.85</v>
      </c>
      <c r="W3621" s="2">
        <f>salestable[[#This Row],[Sales]] * salestable[[#This Row],[Discount]]</f>
        <v>0</v>
      </c>
      <c r="X3621">
        <f>YEAR(salestable[[#This Row],[Order Date]])</f>
        <v>2017</v>
      </c>
      <c r="Y3621" t="str">
        <f>TEXT(salestable[[#This Row],[Order Date]],"MMMM")</f>
        <v>September</v>
      </c>
      <c r="Z3621" t="str">
        <f>"Q"&amp;ROUNDUP(MONTH(salestable[[#This Row],[Order Date]])/3,0)</f>
        <v>Q3</v>
      </c>
      <c r="AA3621" t="str">
        <f>TEXT(salestable[[#This Row],[Order Date]], "ddd")</f>
        <v>Mon</v>
      </c>
    </row>
    <row r="3622" spans="1:27"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s="3">
        <v>3</v>
      </c>
      <c r="T3622" s="4">
        <v>0.2</v>
      </c>
      <c r="U3622" s="3">
        <v>4.5872999999999999</v>
      </c>
      <c r="V3622" s="2">
        <f>salestable[[#This Row],[Sales]] * (1 - salestable[[#This Row],[Discount]])</f>
        <v>32.620800000000003</v>
      </c>
      <c r="W3622" s="2">
        <f>salestable[[#This Row],[Sales]] * salestable[[#This Row],[Discount]]</f>
        <v>8.1552000000000007</v>
      </c>
      <c r="X3622">
        <f>YEAR(salestable[[#This Row],[Order Date]])</f>
        <v>2016</v>
      </c>
      <c r="Y3622" t="str">
        <f>TEXT(salestable[[#This Row],[Order Date]],"MMMM")</f>
        <v>September</v>
      </c>
      <c r="Z3622" t="str">
        <f>"Q"&amp;ROUNDUP(MONTH(salestable[[#This Row],[Order Date]])/3,0)</f>
        <v>Q3</v>
      </c>
      <c r="AA3622" t="str">
        <f>TEXT(salestable[[#This Row],[Order Date]], "ddd")</f>
        <v>Thu</v>
      </c>
    </row>
    <row r="3623" spans="1:27"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s="3">
        <v>8</v>
      </c>
      <c r="T3623" s="4">
        <v>0.2</v>
      </c>
      <c r="U3623" s="3">
        <v>5.5944000000000003</v>
      </c>
      <c r="V3623" s="2">
        <f>salestable[[#This Row],[Sales]] * (1 - salestable[[#This Row],[Discount]])</f>
        <v>51.148800000000001</v>
      </c>
      <c r="W3623" s="2">
        <f>salestable[[#This Row],[Sales]] * salestable[[#This Row],[Discount]]</f>
        <v>12.7872</v>
      </c>
      <c r="X3623">
        <f>YEAR(salestable[[#This Row],[Order Date]])</f>
        <v>2016</v>
      </c>
      <c r="Y3623" t="str">
        <f>TEXT(salestable[[#This Row],[Order Date]],"MMMM")</f>
        <v>September</v>
      </c>
      <c r="Z3623" t="str">
        <f>"Q"&amp;ROUNDUP(MONTH(salestable[[#This Row],[Order Date]])/3,0)</f>
        <v>Q3</v>
      </c>
      <c r="AA3623" t="str">
        <f>TEXT(salestable[[#This Row],[Order Date]], "ddd")</f>
        <v>Thu</v>
      </c>
    </row>
    <row r="3624" spans="1:27"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s="3">
        <v>5</v>
      </c>
      <c r="T3624" s="4">
        <v>0</v>
      </c>
      <c r="U3624" s="3">
        <v>52.688000000000002</v>
      </c>
      <c r="V3624" s="2">
        <f>salestable[[#This Row],[Sales]] * (1 - salestable[[#This Row],[Discount]])</f>
        <v>142.4</v>
      </c>
      <c r="W3624" s="2">
        <f>salestable[[#This Row],[Sales]] * salestable[[#This Row],[Discount]]</f>
        <v>0</v>
      </c>
      <c r="X3624">
        <f>YEAR(salestable[[#This Row],[Order Date]])</f>
        <v>2014</v>
      </c>
      <c r="Y3624" t="str">
        <f>TEXT(salestable[[#This Row],[Order Date]],"MMMM")</f>
        <v>September</v>
      </c>
      <c r="Z3624" t="str">
        <f>"Q"&amp;ROUNDUP(MONTH(salestable[[#This Row],[Order Date]])/3,0)</f>
        <v>Q3</v>
      </c>
      <c r="AA3624" t="str">
        <f>TEXT(salestable[[#This Row],[Order Date]], "ddd")</f>
        <v>Sun</v>
      </c>
    </row>
    <row r="3625" spans="1:27"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s="3">
        <v>2</v>
      </c>
      <c r="T3625" s="4">
        <v>0</v>
      </c>
      <c r="U3625" s="3">
        <v>3.4367999999999999</v>
      </c>
      <c r="V3625" s="2">
        <f>salestable[[#This Row],[Sales]] * (1 - salestable[[#This Row],[Discount]])</f>
        <v>7.16</v>
      </c>
      <c r="W3625" s="2">
        <f>salestable[[#This Row],[Sales]] * salestable[[#This Row],[Discount]]</f>
        <v>0</v>
      </c>
      <c r="X3625">
        <f>YEAR(salestable[[#This Row],[Order Date]])</f>
        <v>2014</v>
      </c>
      <c r="Y3625" t="str">
        <f>TEXT(salestable[[#This Row],[Order Date]],"MMMM")</f>
        <v>September</v>
      </c>
      <c r="Z3625" t="str">
        <f>"Q"&amp;ROUNDUP(MONTH(salestable[[#This Row],[Order Date]])/3,0)</f>
        <v>Q3</v>
      </c>
      <c r="AA3625" t="str">
        <f>TEXT(salestable[[#This Row],[Order Date]], "ddd")</f>
        <v>Sun</v>
      </c>
    </row>
    <row r="3626" spans="1:27"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s="3">
        <v>12</v>
      </c>
      <c r="T3626" s="4">
        <v>0.2</v>
      </c>
      <c r="U3626" s="3">
        <v>42.588000000000001</v>
      </c>
      <c r="V3626" s="2">
        <f>salestable[[#This Row],[Sales]] * (1 - salestable[[#This Row],[Discount]])</f>
        <v>545.12639999999999</v>
      </c>
      <c r="W3626" s="2">
        <f>salestable[[#This Row],[Sales]] * salestable[[#This Row],[Discount]]</f>
        <v>136.2816</v>
      </c>
      <c r="X3626">
        <f>YEAR(salestable[[#This Row],[Order Date]])</f>
        <v>2017</v>
      </c>
      <c r="Y3626" t="str">
        <f>TEXT(salestable[[#This Row],[Order Date]],"MMMM")</f>
        <v>May</v>
      </c>
      <c r="Z3626" t="str">
        <f>"Q"&amp;ROUNDUP(MONTH(salestable[[#This Row],[Order Date]])/3,0)</f>
        <v>Q2</v>
      </c>
      <c r="AA3626" t="str">
        <f>TEXT(salestable[[#This Row],[Order Date]], "ddd")</f>
        <v>Fri</v>
      </c>
    </row>
    <row r="3627" spans="1:27"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s="3">
        <v>2</v>
      </c>
      <c r="T3627" s="4">
        <v>0</v>
      </c>
      <c r="U3627" s="3">
        <v>1.0207999999999999</v>
      </c>
      <c r="V3627" s="2">
        <f>salestable[[#This Row],[Sales]] * (1 - salestable[[#This Row],[Discount]])</f>
        <v>3.52</v>
      </c>
      <c r="W3627" s="2">
        <f>salestable[[#This Row],[Sales]] * salestable[[#This Row],[Discount]]</f>
        <v>0</v>
      </c>
      <c r="X3627">
        <f>YEAR(salestable[[#This Row],[Order Date]])</f>
        <v>2017</v>
      </c>
      <c r="Y3627" t="str">
        <f>TEXT(salestable[[#This Row],[Order Date]],"MMMM")</f>
        <v>May</v>
      </c>
      <c r="Z3627" t="str">
        <f>"Q"&amp;ROUNDUP(MONTH(salestable[[#This Row],[Order Date]])/3,0)</f>
        <v>Q2</v>
      </c>
      <c r="AA3627" t="str">
        <f>TEXT(salestable[[#This Row],[Order Date]], "ddd")</f>
        <v>Fri</v>
      </c>
    </row>
    <row r="3628" spans="1:27"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s="3">
        <v>1</v>
      </c>
      <c r="T3628" s="4">
        <v>0</v>
      </c>
      <c r="U3628" s="3">
        <v>1.395</v>
      </c>
      <c r="V3628" s="2">
        <f>salestable[[#This Row],[Sales]] * (1 - salestable[[#This Row],[Discount]])</f>
        <v>5.58</v>
      </c>
      <c r="W3628" s="2">
        <f>salestable[[#This Row],[Sales]] * salestable[[#This Row],[Discount]]</f>
        <v>0</v>
      </c>
      <c r="X3628">
        <f>YEAR(salestable[[#This Row],[Order Date]])</f>
        <v>2017</v>
      </c>
      <c r="Y3628" t="str">
        <f>TEXT(salestable[[#This Row],[Order Date]],"MMMM")</f>
        <v>May</v>
      </c>
      <c r="Z3628" t="str">
        <f>"Q"&amp;ROUNDUP(MONTH(salestable[[#This Row],[Order Date]])/3,0)</f>
        <v>Q2</v>
      </c>
      <c r="AA3628" t="str">
        <f>TEXT(salestable[[#This Row],[Order Date]], "ddd")</f>
        <v>Fri</v>
      </c>
    </row>
    <row r="3629" spans="1:27"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s="3">
        <v>1</v>
      </c>
      <c r="T3629" s="4">
        <v>0</v>
      </c>
      <c r="U3629" s="3">
        <v>10.896000000000001</v>
      </c>
      <c r="V3629" s="2">
        <f>salestable[[#This Row],[Sales]] * (1 - salestable[[#This Row],[Discount]])</f>
        <v>36.32</v>
      </c>
      <c r="W3629" s="2">
        <f>salestable[[#This Row],[Sales]] * salestable[[#This Row],[Discount]]</f>
        <v>0</v>
      </c>
      <c r="X3629">
        <f>YEAR(salestable[[#This Row],[Order Date]])</f>
        <v>2017</v>
      </c>
      <c r="Y3629" t="str">
        <f>TEXT(salestable[[#This Row],[Order Date]],"MMMM")</f>
        <v>May</v>
      </c>
      <c r="Z3629" t="str">
        <f>"Q"&amp;ROUNDUP(MONTH(salestable[[#This Row],[Order Date]])/3,0)</f>
        <v>Q2</v>
      </c>
      <c r="AA3629" t="str">
        <f>TEXT(salestable[[#This Row],[Order Date]], "ddd")</f>
        <v>Fri</v>
      </c>
    </row>
    <row r="3630" spans="1:27"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s="3">
        <v>7</v>
      </c>
      <c r="T3630" s="4">
        <v>0.2</v>
      </c>
      <c r="U3630" s="3">
        <v>643.98249999999996</v>
      </c>
      <c r="V3630" s="2">
        <f>salestable[[#This Row],[Sales]] * (1 - salestable[[#This Row],[Discount]])</f>
        <v>1648.5952000000002</v>
      </c>
      <c r="W3630" s="2">
        <f>salestable[[#This Row],[Sales]] * salestable[[#This Row],[Discount]]</f>
        <v>412.14880000000005</v>
      </c>
      <c r="X3630">
        <f>YEAR(salestable[[#This Row],[Order Date]])</f>
        <v>2014</v>
      </c>
      <c r="Y3630" t="str">
        <f>TEXT(salestable[[#This Row],[Order Date]],"MMMM")</f>
        <v>August</v>
      </c>
      <c r="Z3630" t="str">
        <f>"Q"&amp;ROUNDUP(MONTH(salestable[[#This Row],[Order Date]])/3,0)</f>
        <v>Q3</v>
      </c>
      <c r="AA3630" t="str">
        <f>TEXT(salestable[[#This Row],[Order Date]], "ddd")</f>
        <v>Sat</v>
      </c>
    </row>
    <row r="3631" spans="1:27"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s="3">
        <v>3</v>
      </c>
      <c r="T3631" s="4">
        <v>0.2</v>
      </c>
      <c r="U3631" s="3">
        <v>9.8010000000000002</v>
      </c>
      <c r="V3631" s="2">
        <f>salestable[[#This Row],[Sales]] * (1 - salestable[[#This Row],[Discount]])</f>
        <v>41.817599999999999</v>
      </c>
      <c r="W3631" s="2">
        <f>salestable[[#This Row],[Sales]] * salestable[[#This Row],[Discount]]</f>
        <v>10.4544</v>
      </c>
      <c r="X3631">
        <f>YEAR(salestable[[#This Row],[Order Date]])</f>
        <v>2017</v>
      </c>
      <c r="Y3631" t="str">
        <f>TEXT(salestable[[#This Row],[Order Date]],"MMMM")</f>
        <v>November</v>
      </c>
      <c r="Z3631" t="str">
        <f>"Q"&amp;ROUNDUP(MONTH(salestable[[#This Row],[Order Date]])/3,0)</f>
        <v>Q4</v>
      </c>
      <c r="AA3631" t="str">
        <f>TEXT(salestable[[#This Row],[Order Date]], "ddd")</f>
        <v>Sun</v>
      </c>
    </row>
    <row r="3632" spans="1:27"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s="3">
        <v>7</v>
      </c>
      <c r="T3632" s="4">
        <v>0.2</v>
      </c>
      <c r="U3632" s="3">
        <v>23.977799999999998</v>
      </c>
      <c r="V3632" s="2">
        <f>salestable[[#This Row],[Sales]] * (1 - salestable[[#This Row],[Discount]])</f>
        <v>170.50880000000001</v>
      </c>
      <c r="W3632" s="2">
        <f>salestable[[#This Row],[Sales]] * salestable[[#This Row],[Discount]]</f>
        <v>42.627200000000002</v>
      </c>
      <c r="X3632">
        <f>YEAR(salestable[[#This Row],[Order Date]])</f>
        <v>2017</v>
      </c>
      <c r="Y3632" t="str">
        <f>TEXT(salestable[[#This Row],[Order Date]],"MMMM")</f>
        <v>November</v>
      </c>
      <c r="Z3632" t="str">
        <f>"Q"&amp;ROUNDUP(MONTH(salestable[[#This Row],[Order Date]])/3,0)</f>
        <v>Q4</v>
      </c>
      <c r="AA3632" t="str">
        <f>TEXT(salestable[[#This Row],[Order Date]], "ddd")</f>
        <v>Sun</v>
      </c>
    </row>
    <row r="3633" spans="1:27"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s="3">
        <v>2</v>
      </c>
      <c r="T3633" s="4">
        <v>0</v>
      </c>
      <c r="U3633" s="3">
        <v>19.465599999999998</v>
      </c>
      <c r="V3633" s="2">
        <f>salestable[[#This Row],[Sales]] * (1 - salestable[[#This Row],[Discount]])</f>
        <v>69.52</v>
      </c>
      <c r="W3633" s="2">
        <f>salestable[[#This Row],[Sales]] * salestable[[#This Row],[Discount]]</f>
        <v>0</v>
      </c>
      <c r="X3633">
        <f>YEAR(salestable[[#This Row],[Order Date]])</f>
        <v>2017</v>
      </c>
      <c r="Y3633" t="str">
        <f>TEXT(salestable[[#This Row],[Order Date]],"MMMM")</f>
        <v>May</v>
      </c>
      <c r="Z3633" t="str">
        <f>"Q"&amp;ROUNDUP(MONTH(salestable[[#This Row],[Order Date]])/3,0)</f>
        <v>Q2</v>
      </c>
      <c r="AA3633" t="str">
        <f>TEXT(salestable[[#This Row],[Order Date]], "ddd")</f>
        <v>Wed</v>
      </c>
    </row>
    <row r="3634" spans="1:27"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s="3">
        <v>8</v>
      </c>
      <c r="T3634" s="4">
        <v>0</v>
      </c>
      <c r="U3634" s="3">
        <v>45.806399999999996</v>
      </c>
      <c r="V3634" s="2">
        <f>salestable[[#This Row],[Sales]] * (1 - salestable[[#This Row],[Discount]])</f>
        <v>763.44</v>
      </c>
      <c r="W3634" s="2">
        <f>salestable[[#This Row],[Sales]] * salestable[[#This Row],[Discount]]</f>
        <v>0</v>
      </c>
      <c r="X3634">
        <f>YEAR(salestable[[#This Row],[Order Date]])</f>
        <v>2017</v>
      </c>
      <c r="Y3634" t="str">
        <f>TEXT(salestable[[#This Row],[Order Date]],"MMMM")</f>
        <v>May</v>
      </c>
      <c r="Z3634" t="str">
        <f>"Q"&amp;ROUNDUP(MONTH(salestable[[#This Row],[Order Date]])/3,0)</f>
        <v>Q2</v>
      </c>
      <c r="AA3634" t="str">
        <f>TEXT(salestable[[#This Row],[Order Date]], "ddd")</f>
        <v>Wed</v>
      </c>
    </row>
    <row r="3635" spans="1:27"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s="3">
        <v>4</v>
      </c>
      <c r="T3635" s="4">
        <v>0.2</v>
      </c>
      <c r="U3635" s="3">
        <v>3.3408000000000002</v>
      </c>
      <c r="V3635" s="2">
        <f>salestable[[#This Row],[Sales]] * (1 - salestable[[#This Row],[Discount]])</f>
        <v>7.3727999999999998</v>
      </c>
      <c r="W3635" s="2">
        <f>salestable[[#This Row],[Sales]] * salestable[[#This Row],[Discount]]</f>
        <v>1.8431999999999999</v>
      </c>
      <c r="X3635">
        <f>YEAR(salestable[[#This Row],[Order Date]])</f>
        <v>2016</v>
      </c>
      <c r="Y3635" t="str">
        <f>TEXT(salestable[[#This Row],[Order Date]],"MMMM")</f>
        <v>November</v>
      </c>
      <c r="Z3635" t="str">
        <f>"Q"&amp;ROUNDUP(MONTH(salestable[[#This Row],[Order Date]])/3,0)</f>
        <v>Q4</v>
      </c>
      <c r="AA3635" t="str">
        <f>TEXT(salestable[[#This Row],[Order Date]], "ddd")</f>
        <v>Thu</v>
      </c>
    </row>
    <row r="3636" spans="1:27"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s="3">
        <v>7</v>
      </c>
      <c r="T3636" s="4">
        <v>0.4</v>
      </c>
      <c r="U3636" s="3">
        <v>-9.7902000000000005</v>
      </c>
      <c r="V3636" s="2">
        <f>salestable[[#This Row],[Sales]] * (1 - salestable[[#This Row],[Discount]])</f>
        <v>25.174799999999998</v>
      </c>
      <c r="W3636" s="2">
        <f>salestable[[#This Row],[Sales]] * salestable[[#This Row],[Discount]]</f>
        <v>16.783200000000001</v>
      </c>
      <c r="X3636">
        <f>YEAR(salestable[[#This Row],[Order Date]])</f>
        <v>2016</v>
      </c>
      <c r="Y3636" t="str">
        <f>TEXT(salestable[[#This Row],[Order Date]],"MMMM")</f>
        <v>November</v>
      </c>
      <c r="Z3636" t="str">
        <f>"Q"&amp;ROUNDUP(MONTH(salestable[[#This Row],[Order Date]])/3,0)</f>
        <v>Q4</v>
      </c>
      <c r="AA3636" t="str">
        <f>TEXT(salestable[[#This Row],[Order Date]], "ddd")</f>
        <v>Thu</v>
      </c>
    </row>
    <row r="3637" spans="1:27"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s="3">
        <v>2</v>
      </c>
      <c r="T3637" s="4">
        <v>0.2</v>
      </c>
      <c r="U3637" s="3">
        <v>32.468400000000003</v>
      </c>
      <c r="V3637" s="2">
        <f>salestable[[#This Row],[Sales]] * (1 - salestable[[#This Row],[Discount]])</f>
        <v>71.654399999999995</v>
      </c>
      <c r="W3637" s="2">
        <f>salestable[[#This Row],[Sales]] * salestable[[#This Row],[Discount]]</f>
        <v>17.913599999999999</v>
      </c>
      <c r="X3637">
        <f>YEAR(salestable[[#This Row],[Order Date]])</f>
        <v>2016</v>
      </c>
      <c r="Y3637" t="str">
        <f>TEXT(salestable[[#This Row],[Order Date]],"MMMM")</f>
        <v>November</v>
      </c>
      <c r="Z3637" t="str">
        <f>"Q"&amp;ROUNDUP(MONTH(salestable[[#This Row],[Order Date]])/3,0)</f>
        <v>Q4</v>
      </c>
      <c r="AA3637" t="str">
        <f>TEXT(salestable[[#This Row],[Order Date]], "ddd")</f>
        <v>Thu</v>
      </c>
    </row>
    <row r="3638" spans="1:27"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s="3">
        <v>3</v>
      </c>
      <c r="T3638" s="4">
        <v>0.2</v>
      </c>
      <c r="U3638" s="3">
        <v>7.5087000000000002</v>
      </c>
      <c r="V3638" s="2">
        <f>salestable[[#This Row],[Sales]] * (1 - salestable[[#This Row],[Discount]])</f>
        <v>17.798400000000001</v>
      </c>
      <c r="W3638" s="2">
        <f>salestable[[#This Row],[Sales]] * salestable[[#This Row],[Discount]]</f>
        <v>4.4496000000000002</v>
      </c>
      <c r="X3638">
        <f>YEAR(salestable[[#This Row],[Order Date]])</f>
        <v>2016</v>
      </c>
      <c r="Y3638" t="str">
        <f>TEXT(salestable[[#This Row],[Order Date]],"MMMM")</f>
        <v>November</v>
      </c>
      <c r="Z3638" t="str">
        <f>"Q"&amp;ROUNDUP(MONTH(salestable[[#This Row],[Order Date]])/3,0)</f>
        <v>Q4</v>
      </c>
      <c r="AA3638" t="str">
        <f>TEXT(salestable[[#This Row],[Order Date]], "ddd")</f>
        <v>Thu</v>
      </c>
    </row>
    <row r="3639" spans="1:27"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s="3">
        <v>4</v>
      </c>
      <c r="T3639" s="4">
        <v>0.2</v>
      </c>
      <c r="U3639" s="3">
        <v>29.302</v>
      </c>
      <c r="V3639" s="2">
        <f>salestable[[#This Row],[Sales]] * (1 - salestable[[#This Row],[Discount]])</f>
        <v>267.904</v>
      </c>
      <c r="W3639" s="2">
        <f>salestable[[#This Row],[Sales]] * salestable[[#This Row],[Discount]]</f>
        <v>66.975999999999999</v>
      </c>
      <c r="X3639">
        <f>YEAR(salestable[[#This Row],[Order Date]])</f>
        <v>2016</v>
      </c>
      <c r="Y3639" t="str">
        <f>TEXT(salestable[[#This Row],[Order Date]],"MMMM")</f>
        <v>November</v>
      </c>
      <c r="Z3639" t="str">
        <f>"Q"&amp;ROUNDUP(MONTH(salestable[[#This Row],[Order Date]])/3,0)</f>
        <v>Q4</v>
      </c>
      <c r="AA3639" t="str">
        <f>TEXT(salestable[[#This Row],[Order Date]], "ddd")</f>
        <v>Thu</v>
      </c>
    </row>
    <row r="3640" spans="1:27"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s="3">
        <v>7</v>
      </c>
      <c r="T3640" s="4">
        <v>0.2</v>
      </c>
      <c r="U3640" s="3">
        <v>29.657599999999999</v>
      </c>
      <c r="V3640" s="2">
        <f>salestable[[#This Row],[Sales]] * (1 - salestable[[#This Row],[Discount]])</f>
        <v>118.63040000000001</v>
      </c>
      <c r="W3640" s="2">
        <f>salestable[[#This Row],[Sales]] * salestable[[#This Row],[Discount]]</f>
        <v>29.657600000000002</v>
      </c>
      <c r="X3640">
        <f>YEAR(salestable[[#This Row],[Order Date]])</f>
        <v>2016</v>
      </c>
      <c r="Y3640" t="str">
        <f>TEXT(salestable[[#This Row],[Order Date]],"MMMM")</f>
        <v>November</v>
      </c>
      <c r="Z3640" t="str">
        <f>"Q"&amp;ROUNDUP(MONTH(salestable[[#This Row],[Order Date]])/3,0)</f>
        <v>Q4</v>
      </c>
      <c r="AA3640" t="str">
        <f>TEXT(salestable[[#This Row],[Order Date]], "ddd")</f>
        <v>Thu</v>
      </c>
    </row>
    <row r="3641" spans="1:27"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s="3">
        <v>1</v>
      </c>
      <c r="T3641" s="4">
        <v>0.2</v>
      </c>
      <c r="U3641" s="3">
        <v>1.6761999999999999</v>
      </c>
      <c r="V3641" s="2">
        <f>salestable[[#This Row],[Sales]] * (1 - salestable[[#This Row],[Discount]])</f>
        <v>3.6991999999999998</v>
      </c>
      <c r="W3641" s="2">
        <f>salestable[[#This Row],[Sales]] * salestable[[#This Row],[Discount]]</f>
        <v>0.92479999999999996</v>
      </c>
      <c r="X3641">
        <f>YEAR(salestable[[#This Row],[Order Date]])</f>
        <v>2016</v>
      </c>
      <c r="Y3641" t="str">
        <f>TEXT(salestable[[#This Row],[Order Date]],"MMMM")</f>
        <v>November</v>
      </c>
      <c r="Z3641" t="str">
        <f>"Q"&amp;ROUNDUP(MONTH(salestable[[#This Row],[Order Date]])/3,0)</f>
        <v>Q4</v>
      </c>
      <c r="AA3641" t="str">
        <f>TEXT(salestable[[#This Row],[Order Date]], "ddd")</f>
        <v>Thu</v>
      </c>
    </row>
    <row r="3642" spans="1:27"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s="3">
        <v>7</v>
      </c>
      <c r="T3642" s="4">
        <v>0.2</v>
      </c>
      <c r="U3642" s="3">
        <v>-29.0745</v>
      </c>
      <c r="V3642" s="2">
        <f>salestable[[#This Row],[Sales]] * (1 - salestable[[#This Row],[Discount]])</f>
        <v>143.136</v>
      </c>
      <c r="W3642" s="2">
        <f>salestable[[#This Row],[Sales]] * salestable[[#This Row],[Discount]]</f>
        <v>35.783999999999999</v>
      </c>
      <c r="X3642">
        <f>YEAR(salestable[[#This Row],[Order Date]])</f>
        <v>2016</v>
      </c>
      <c r="Y3642" t="str">
        <f>TEXT(salestable[[#This Row],[Order Date]],"MMMM")</f>
        <v>November</v>
      </c>
      <c r="Z3642" t="str">
        <f>"Q"&amp;ROUNDUP(MONTH(salestable[[#This Row],[Order Date]])/3,0)</f>
        <v>Q4</v>
      </c>
      <c r="AA3642" t="str">
        <f>TEXT(salestable[[#This Row],[Order Date]], "ddd")</f>
        <v>Thu</v>
      </c>
    </row>
    <row r="3643" spans="1:27"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s="3">
        <v>7</v>
      </c>
      <c r="T3643" s="4">
        <v>0.7</v>
      </c>
      <c r="U3643" s="3">
        <v>-46.591999999999999</v>
      </c>
      <c r="V3643" s="2">
        <f>salestable[[#This Row],[Sales]] * (1 - salestable[[#This Row],[Discount]])</f>
        <v>20.966400000000004</v>
      </c>
      <c r="W3643" s="2">
        <f>salestable[[#This Row],[Sales]] * salestable[[#This Row],[Discount]]</f>
        <v>48.921599999999998</v>
      </c>
      <c r="X3643">
        <f>YEAR(salestable[[#This Row],[Order Date]])</f>
        <v>2016</v>
      </c>
      <c r="Y3643" t="str">
        <f>TEXT(salestable[[#This Row],[Order Date]],"MMMM")</f>
        <v>November</v>
      </c>
      <c r="Z3643" t="str">
        <f>"Q"&amp;ROUNDUP(MONTH(salestable[[#This Row],[Order Date]])/3,0)</f>
        <v>Q4</v>
      </c>
      <c r="AA3643" t="str">
        <f>TEXT(salestable[[#This Row],[Order Date]], "ddd")</f>
        <v>Thu</v>
      </c>
    </row>
    <row r="3644" spans="1:27"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s="3">
        <v>2</v>
      </c>
      <c r="T3644" s="4">
        <v>0.2</v>
      </c>
      <c r="U3644" s="3">
        <v>152.495</v>
      </c>
      <c r="V3644" s="2">
        <f>salestable[[#This Row],[Sales]] * (1 - salestable[[#This Row],[Discount]])</f>
        <v>390.38720000000001</v>
      </c>
      <c r="W3644" s="2">
        <f>salestable[[#This Row],[Sales]] * salestable[[#This Row],[Discount]]</f>
        <v>97.596800000000002</v>
      </c>
      <c r="X3644">
        <f>YEAR(salestable[[#This Row],[Order Date]])</f>
        <v>2014</v>
      </c>
      <c r="Y3644" t="str">
        <f>TEXT(salestable[[#This Row],[Order Date]],"MMMM")</f>
        <v>December</v>
      </c>
      <c r="Z3644" t="str">
        <f>"Q"&amp;ROUNDUP(MONTH(salestable[[#This Row],[Order Date]])/3,0)</f>
        <v>Q4</v>
      </c>
      <c r="AA3644" t="str">
        <f>TEXT(salestable[[#This Row],[Order Date]], "ddd")</f>
        <v>Sat</v>
      </c>
    </row>
    <row r="3645" spans="1:27"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s="3">
        <v>2</v>
      </c>
      <c r="T3645" s="4">
        <v>0</v>
      </c>
      <c r="U3645" s="3">
        <v>12.298</v>
      </c>
      <c r="V3645" s="2">
        <f>salestable[[#This Row],[Sales]] * (1 - salestable[[#This Row],[Discount]])</f>
        <v>47.3</v>
      </c>
      <c r="W3645" s="2">
        <f>salestable[[#This Row],[Sales]] * salestable[[#This Row],[Discount]]</f>
        <v>0</v>
      </c>
      <c r="X3645">
        <f>YEAR(salestable[[#This Row],[Order Date]])</f>
        <v>2014</v>
      </c>
      <c r="Y3645" t="str">
        <f>TEXT(salestable[[#This Row],[Order Date]],"MMMM")</f>
        <v>December</v>
      </c>
      <c r="Z3645" t="str">
        <f>"Q"&amp;ROUNDUP(MONTH(salestable[[#This Row],[Order Date]])/3,0)</f>
        <v>Q4</v>
      </c>
      <c r="AA3645" t="str">
        <f>TEXT(salestable[[#This Row],[Order Date]], "ddd")</f>
        <v>Sat</v>
      </c>
    </row>
    <row r="3646" spans="1:27"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s="3">
        <v>1</v>
      </c>
      <c r="T3646" s="4">
        <v>0</v>
      </c>
      <c r="U3646" s="3">
        <v>1.1564000000000001</v>
      </c>
      <c r="V3646" s="2">
        <f>salestable[[#This Row],[Sales]] * (1 - salestable[[#This Row],[Discount]])</f>
        <v>4.13</v>
      </c>
      <c r="W3646" s="2">
        <f>salestable[[#This Row],[Sales]] * salestable[[#This Row],[Discount]]</f>
        <v>0</v>
      </c>
      <c r="X3646">
        <f>YEAR(salestable[[#This Row],[Order Date]])</f>
        <v>2014</v>
      </c>
      <c r="Y3646" t="str">
        <f>TEXT(salestable[[#This Row],[Order Date]],"MMMM")</f>
        <v>December</v>
      </c>
      <c r="Z3646" t="str">
        <f>"Q"&amp;ROUNDUP(MONTH(salestable[[#This Row],[Order Date]])/3,0)</f>
        <v>Q4</v>
      </c>
      <c r="AA3646" t="str">
        <f>TEXT(salestable[[#This Row],[Order Date]], "ddd")</f>
        <v>Sat</v>
      </c>
    </row>
    <row r="3647" spans="1:27"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s="3">
        <v>5</v>
      </c>
      <c r="T3647" s="4">
        <v>0.2</v>
      </c>
      <c r="U3647" s="3">
        <v>50.414000000000001</v>
      </c>
      <c r="V3647" s="2">
        <f>salestable[[#This Row],[Sales]] * (1 - salestable[[#This Row],[Discount]])</f>
        <v>124.096</v>
      </c>
      <c r="W3647" s="2">
        <f>salestable[[#This Row],[Sales]] * salestable[[#This Row],[Discount]]</f>
        <v>31.024000000000001</v>
      </c>
      <c r="X3647">
        <f>YEAR(salestable[[#This Row],[Order Date]])</f>
        <v>2014</v>
      </c>
      <c r="Y3647" t="str">
        <f>TEXT(salestable[[#This Row],[Order Date]],"MMMM")</f>
        <v>December</v>
      </c>
      <c r="Z3647" t="str">
        <f>"Q"&amp;ROUNDUP(MONTH(salestable[[#This Row],[Order Date]])/3,0)</f>
        <v>Q4</v>
      </c>
      <c r="AA3647" t="str">
        <f>TEXT(salestable[[#This Row],[Order Date]], "ddd")</f>
        <v>Sat</v>
      </c>
    </row>
    <row r="3648" spans="1:27"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s="3">
        <v>1</v>
      </c>
      <c r="T3648" s="4">
        <v>0</v>
      </c>
      <c r="U3648" s="3">
        <v>3.1751999999999998</v>
      </c>
      <c r="V3648" s="2">
        <f>salestable[[#This Row],[Sales]] * (1 - salestable[[#This Row],[Discount]])</f>
        <v>6.48</v>
      </c>
      <c r="W3648" s="2">
        <f>salestable[[#This Row],[Sales]] * salestable[[#This Row],[Discount]]</f>
        <v>0</v>
      </c>
      <c r="X3648">
        <f>YEAR(salestable[[#This Row],[Order Date]])</f>
        <v>2014</v>
      </c>
      <c r="Y3648" t="str">
        <f>TEXT(salestable[[#This Row],[Order Date]],"MMMM")</f>
        <v>July</v>
      </c>
      <c r="Z3648" t="str">
        <f>"Q"&amp;ROUNDUP(MONTH(salestable[[#This Row],[Order Date]])/3,0)</f>
        <v>Q3</v>
      </c>
      <c r="AA3648" t="str">
        <f>TEXT(salestable[[#This Row],[Order Date]], "ddd")</f>
        <v>Fri</v>
      </c>
    </row>
    <row r="3649" spans="1:27"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s="3">
        <v>4</v>
      </c>
      <c r="T3649" s="4">
        <v>0</v>
      </c>
      <c r="U3649" s="3">
        <v>4.5007999999999999</v>
      </c>
      <c r="V3649" s="2">
        <f>salestable[[#This Row],[Sales]] * (1 - salestable[[#This Row],[Discount]])</f>
        <v>15.52</v>
      </c>
      <c r="W3649" s="2">
        <f>salestable[[#This Row],[Sales]] * salestable[[#This Row],[Discount]]</f>
        <v>0</v>
      </c>
      <c r="X3649">
        <f>YEAR(salestable[[#This Row],[Order Date]])</f>
        <v>2014</v>
      </c>
      <c r="Y3649" t="str">
        <f>TEXT(salestable[[#This Row],[Order Date]],"MMMM")</f>
        <v>July</v>
      </c>
      <c r="Z3649" t="str">
        <f>"Q"&amp;ROUNDUP(MONTH(salestable[[#This Row],[Order Date]])/3,0)</f>
        <v>Q3</v>
      </c>
      <c r="AA3649" t="str">
        <f>TEXT(salestable[[#This Row],[Order Date]], "ddd")</f>
        <v>Fri</v>
      </c>
    </row>
    <row r="3650" spans="1:27"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s="3">
        <v>2</v>
      </c>
      <c r="T3650" s="4">
        <v>0.7</v>
      </c>
      <c r="U3650" s="3">
        <v>-2.0621999999999998</v>
      </c>
      <c r="V3650" s="2">
        <f>salestable[[#This Row],[Sales]] * (1 - salestable[[#This Row],[Discount]])</f>
        <v>0.88380000000000014</v>
      </c>
      <c r="W3650" s="2">
        <f>salestable[[#This Row],[Sales]] * salestable[[#This Row],[Discount]]</f>
        <v>2.0621999999999998</v>
      </c>
      <c r="X3650">
        <f>YEAR(salestable[[#This Row],[Order Date]])</f>
        <v>2015</v>
      </c>
      <c r="Y3650" t="str">
        <f>TEXT(salestable[[#This Row],[Order Date]],"MMMM")</f>
        <v>November</v>
      </c>
      <c r="Z3650" t="str">
        <f>"Q"&amp;ROUNDUP(MONTH(salestable[[#This Row],[Order Date]])/3,0)</f>
        <v>Q4</v>
      </c>
      <c r="AA3650" t="str">
        <f>TEXT(salestable[[#This Row],[Order Date]], "ddd")</f>
        <v>Sun</v>
      </c>
    </row>
    <row r="3651" spans="1:27"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s="3">
        <v>6</v>
      </c>
      <c r="T3651" s="4">
        <v>0.2</v>
      </c>
      <c r="U3651" s="3">
        <v>18.5976</v>
      </c>
      <c r="V3651" s="2">
        <f>salestable[[#This Row],[Sales]] * (1 - salestable[[#This Row],[Discount]])</f>
        <v>44.083200000000005</v>
      </c>
      <c r="W3651" s="2">
        <f>salestable[[#This Row],[Sales]] * salestable[[#This Row],[Discount]]</f>
        <v>11.020800000000001</v>
      </c>
      <c r="X3651">
        <f>YEAR(salestable[[#This Row],[Order Date]])</f>
        <v>2015</v>
      </c>
      <c r="Y3651" t="str">
        <f>TEXT(salestable[[#This Row],[Order Date]],"MMMM")</f>
        <v>November</v>
      </c>
      <c r="Z3651" t="str">
        <f>"Q"&amp;ROUNDUP(MONTH(salestable[[#This Row],[Order Date]])/3,0)</f>
        <v>Q4</v>
      </c>
      <c r="AA3651" t="str">
        <f>TEXT(salestable[[#This Row],[Order Date]], "ddd")</f>
        <v>Sun</v>
      </c>
    </row>
    <row r="3652" spans="1:27"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s="3">
        <v>6</v>
      </c>
      <c r="T3652" s="4">
        <v>0</v>
      </c>
      <c r="U3652" s="3">
        <v>41.951999999999998</v>
      </c>
      <c r="V3652" s="2">
        <f>salestable[[#This Row],[Sales]] * (1 - salestable[[#This Row],[Discount]])</f>
        <v>104.88</v>
      </c>
      <c r="W3652" s="2">
        <f>salestable[[#This Row],[Sales]] * salestable[[#This Row],[Discount]]</f>
        <v>0</v>
      </c>
      <c r="X3652">
        <f>YEAR(salestable[[#This Row],[Order Date]])</f>
        <v>2017</v>
      </c>
      <c r="Y3652" t="str">
        <f>TEXT(salestable[[#This Row],[Order Date]],"MMMM")</f>
        <v>December</v>
      </c>
      <c r="Z3652" t="str">
        <f>"Q"&amp;ROUNDUP(MONTH(salestable[[#This Row],[Order Date]])/3,0)</f>
        <v>Q4</v>
      </c>
      <c r="AA3652" t="str">
        <f>TEXT(salestable[[#This Row],[Order Date]], "ddd")</f>
        <v>Sat</v>
      </c>
    </row>
    <row r="3653" spans="1:27"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s="3">
        <v>5</v>
      </c>
      <c r="T3653" s="4">
        <v>0</v>
      </c>
      <c r="U3653" s="3">
        <v>12.492000000000001</v>
      </c>
      <c r="V3653" s="2">
        <f>salestable[[#This Row],[Sales]] * (1 - salestable[[#This Row],[Discount]])</f>
        <v>34.700000000000003</v>
      </c>
      <c r="W3653" s="2">
        <f>salestable[[#This Row],[Sales]] * salestable[[#This Row],[Discount]]</f>
        <v>0</v>
      </c>
      <c r="X3653">
        <f>YEAR(salestable[[#This Row],[Order Date]])</f>
        <v>2017</v>
      </c>
      <c r="Y3653" t="str">
        <f>TEXT(salestable[[#This Row],[Order Date]],"MMMM")</f>
        <v>December</v>
      </c>
      <c r="Z3653" t="str">
        <f>"Q"&amp;ROUNDUP(MONTH(salestable[[#This Row],[Order Date]])/3,0)</f>
        <v>Q4</v>
      </c>
      <c r="AA3653" t="str">
        <f>TEXT(salestable[[#This Row],[Order Date]], "ddd")</f>
        <v>Sat</v>
      </c>
    </row>
    <row r="3654" spans="1:27"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s="3">
        <v>4</v>
      </c>
      <c r="T3654" s="4">
        <v>0</v>
      </c>
      <c r="U3654" s="3">
        <v>15.511200000000001</v>
      </c>
      <c r="V3654" s="2">
        <f>salestable[[#This Row],[Sales]] * (1 - salestable[[#This Row],[Discount]])</f>
        <v>33.72</v>
      </c>
      <c r="W3654" s="2">
        <f>salestable[[#This Row],[Sales]] * salestable[[#This Row],[Discount]]</f>
        <v>0</v>
      </c>
      <c r="X3654">
        <f>YEAR(salestable[[#This Row],[Order Date]])</f>
        <v>2017</v>
      </c>
      <c r="Y3654" t="str">
        <f>TEXT(salestable[[#This Row],[Order Date]],"MMMM")</f>
        <v>December</v>
      </c>
      <c r="Z3654" t="str">
        <f>"Q"&amp;ROUNDUP(MONTH(salestable[[#This Row],[Order Date]])/3,0)</f>
        <v>Q4</v>
      </c>
      <c r="AA3654" t="str">
        <f>TEXT(salestable[[#This Row],[Order Date]], "ddd")</f>
        <v>Sat</v>
      </c>
    </row>
    <row r="3655" spans="1:27"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s="3">
        <v>3</v>
      </c>
      <c r="T3655" s="4">
        <v>0</v>
      </c>
      <c r="U3655" s="3">
        <v>7.0217999999999998</v>
      </c>
      <c r="V3655" s="2">
        <f>salestable[[#This Row],[Sales]] * (1 - salestable[[#This Row],[Discount]])</f>
        <v>14.94</v>
      </c>
      <c r="W3655" s="2">
        <f>salestable[[#This Row],[Sales]] * salestable[[#This Row],[Discount]]</f>
        <v>0</v>
      </c>
      <c r="X3655">
        <f>YEAR(salestable[[#This Row],[Order Date]])</f>
        <v>2017</v>
      </c>
      <c r="Y3655" t="str">
        <f>TEXT(salestable[[#This Row],[Order Date]],"MMMM")</f>
        <v>December</v>
      </c>
      <c r="Z3655" t="str">
        <f>"Q"&amp;ROUNDUP(MONTH(salestable[[#This Row],[Order Date]])/3,0)</f>
        <v>Q4</v>
      </c>
      <c r="AA3655" t="str">
        <f>TEXT(salestable[[#This Row],[Order Date]], "ddd")</f>
        <v>Sat</v>
      </c>
    </row>
    <row r="3656" spans="1:27"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s="3">
        <v>9</v>
      </c>
      <c r="T3656" s="4">
        <v>0</v>
      </c>
      <c r="U3656" s="3">
        <v>166.06979999999999</v>
      </c>
      <c r="V3656" s="2">
        <f>salestable[[#This Row],[Sales]] * (1 - salestable[[#This Row],[Discount]])</f>
        <v>638.73</v>
      </c>
      <c r="W3656" s="2">
        <f>salestable[[#This Row],[Sales]] * salestable[[#This Row],[Discount]]</f>
        <v>0</v>
      </c>
      <c r="X3656">
        <f>YEAR(salestable[[#This Row],[Order Date]])</f>
        <v>2017</v>
      </c>
      <c r="Y3656" t="str">
        <f>TEXT(salestable[[#This Row],[Order Date]],"MMMM")</f>
        <v>August</v>
      </c>
      <c r="Z3656" t="str">
        <f>"Q"&amp;ROUNDUP(MONTH(salestable[[#This Row],[Order Date]])/3,0)</f>
        <v>Q3</v>
      </c>
      <c r="AA3656" t="str">
        <f>TEXT(salestable[[#This Row],[Order Date]], "ddd")</f>
        <v>Thu</v>
      </c>
    </row>
    <row r="3657" spans="1:27"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s="3">
        <v>2</v>
      </c>
      <c r="T3657" s="4">
        <v>0.2</v>
      </c>
      <c r="U3657" s="3">
        <v>-21.294</v>
      </c>
      <c r="V3657" s="2">
        <f>salestable[[#This Row],[Sales]] * (1 - salestable[[#This Row],[Discount]])</f>
        <v>90.854399999999998</v>
      </c>
      <c r="W3657" s="2">
        <f>salestable[[#This Row],[Sales]] * salestable[[#This Row],[Discount]]</f>
        <v>22.7136</v>
      </c>
      <c r="X3657">
        <f>YEAR(salestable[[#This Row],[Order Date]])</f>
        <v>2017</v>
      </c>
      <c r="Y3657" t="str">
        <f>TEXT(salestable[[#This Row],[Order Date]],"MMMM")</f>
        <v>April</v>
      </c>
      <c r="Z3657" t="str">
        <f>"Q"&amp;ROUNDUP(MONTH(salestable[[#This Row],[Order Date]])/3,0)</f>
        <v>Q2</v>
      </c>
      <c r="AA3657" t="str">
        <f>TEXT(salestable[[#This Row],[Order Date]], "ddd")</f>
        <v>Mon</v>
      </c>
    </row>
    <row r="3658" spans="1:27"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s="3">
        <v>1</v>
      </c>
      <c r="T3658" s="4">
        <v>0.2</v>
      </c>
      <c r="U3658" s="3">
        <v>1.7055</v>
      </c>
      <c r="V3658" s="2">
        <f>salestable[[#This Row],[Sales]] * (1 - salestable[[#This Row],[Discount]])</f>
        <v>7.2768000000000006</v>
      </c>
      <c r="W3658" s="2">
        <f>salestable[[#This Row],[Sales]] * salestable[[#This Row],[Discount]]</f>
        <v>1.8192000000000002</v>
      </c>
      <c r="X3658">
        <f>YEAR(salestable[[#This Row],[Order Date]])</f>
        <v>2017</v>
      </c>
      <c r="Y3658" t="str">
        <f>TEXT(salestable[[#This Row],[Order Date]],"MMMM")</f>
        <v>September</v>
      </c>
      <c r="Z3658" t="str">
        <f>"Q"&amp;ROUNDUP(MONTH(salestable[[#This Row],[Order Date]])/3,0)</f>
        <v>Q3</v>
      </c>
      <c r="AA3658" t="str">
        <f>TEXT(salestable[[#This Row],[Order Date]], "ddd")</f>
        <v>Fri</v>
      </c>
    </row>
    <row r="3659" spans="1:27"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s="3">
        <v>3</v>
      </c>
      <c r="T3659" s="4">
        <v>0.2</v>
      </c>
      <c r="U3659" s="3">
        <v>2.9321999999999999</v>
      </c>
      <c r="V3659" s="2">
        <f>salestable[[#This Row],[Sales]] * (1 - salestable[[#This Row],[Discount]])</f>
        <v>6.950400000000001</v>
      </c>
      <c r="W3659" s="2">
        <f>salestable[[#This Row],[Sales]] * salestable[[#This Row],[Discount]]</f>
        <v>1.7376000000000003</v>
      </c>
      <c r="X3659">
        <f>YEAR(salestable[[#This Row],[Order Date]])</f>
        <v>2015</v>
      </c>
      <c r="Y3659" t="str">
        <f>TEXT(salestable[[#This Row],[Order Date]],"MMMM")</f>
        <v>March</v>
      </c>
      <c r="Z3659" t="str">
        <f>"Q"&amp;ROUNDUP(MONTH(salestable[[#This Row],[Order Date]])/3,0)</f>
        <v>Q1</v>
      </c>
      <c r="AA3659" t="str">
        <f>TEXT(salestable[[#This Row],[Order Date]], "ddd")</f>
        <v>Thu</v>
      </c>
    </row>
    <row r="3660" spans="1:27"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s="3">
        <v>4</v>
      </c>
      <c r="T3660" s="4">
        <v>0.2</v>
      </c>
      <c r="U3660" s="3">
        <v>3.86</v>
      </c>
      <c r="V3660" s="2">
        <f>salestable[[#This Row],[Sales]] * (1 - salestable[[#This Row],[Discount]])</f>
        <v>24.704000000000001</v>
      </c>
      <c r="W3660" s="2">
        <f>salestable[[#This Row],[Sales]] * salestable[[#This Row],[Discount]]</f>
        <v>6.1760000000000002</v>
      </c>
      <c r="X3660">
        <f>YEAR(salestable[[#This Row],[Order Date]])</f>
        <v>2015</v>
      </c>
      <c r="Y3660" t="str">
        <f>TEXT(salestable[[#This Row],[Order Date]],"MMMM")</f>
        <v>March</v>
      </c>
      <c r="Z3660" t="str">
        <f>"Q"&amp;ROUNDUP(MONTH(salestable[[#This Row],[Order Date]])/3,0)</f>
        <v>Q1</v>
      </c>
      <c r="AA3660" t="str">
        <f>TEXT(salestable[[#This Row],[Order Date]], "ddd")</f>
        <v>Thu</v>
      </c>
    </row>
    <row r="3661" spans="1:27"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s="3">
        <v>3</v>
      </c>
      <c r="T3661" s="4">
        <v>0.2</v>
      </c>
      <c r="U3661" s="3">
        <v>1.4418</v>
      </c>
      <c r="V3661" s="2">
        <f>salestable[[#This Row],[Sales]] * (1 - salestable[[#This Row],[Discount]])</f>
        <v>5.1264000000000003</v>
      </c>
      <c r="W3661" s="2">
        <f>salestable[[#This Row],[Sales]] * salestable[[#This Row],[Discount]]</f>
        <v>1.2816000000000001</v>
      </c>
      <c r="X3661">
        <f>YEAR(salestable[[#This Row],[Order Date]])</f>
        <v>2015</v>
      </c>
      <c r="Y3661" t="str">
        <f>TEXT(salestable[[#This Row],[Order Date]],"MMMM")</f>
        <v>March</v>
      </c>
      <c r="Z3661" t="str">
        <f>"Q"&amp;ROUNDUP(MONTH(salestable[[#This Row],[Order Date]])/3,0)</f>
        <v>Q1</v>
      </c>
      <c r="AA3661" t="str">
        <f>TEXT(salestable[[#This Row],[Order Date]], "ddd")</f>
        <v>Thu</v>
      </c>
    </row>
    <row r="3662" spans="1:27"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s="3">
        <v>5</v>
      </c>
      <c r="T3662" s="4">
        <v>0.2</v>
      </c>
      <c r="U3662" s="3">
        <v>4.2249999999999996</v>
      </c>
      <c r="V3662" s="2">
        <f>salestable[[#This Row],[Sales]] * (1 - salestable[[#This Row],[Discount]])</f>
        <v>27.04</v>
      </c>
      <c r="W3662" s="2">
        <f>salestable[[#This Row],[Sales]] * salestable[[#This Row],[Discount]]</f>
        <v>6.76</v>
      </c>
      <c r="X3662">
        <f>YEAR(salestable[[#This Row],[Order Date]])</f>
        <v>2016</v>
      </c>
      <c r="Y3662" t="str">
        <f>TEXT(salestable[[#This Row],[Order Date]],"MMMM")</f>
        <v>July</v>
      </c>
      <c r="Z3662" t="str">
        <f>"Q"&amp;ROUNDUP(MONTH(salestable[[#This Row],[Order Date]])/3,0)</f>
        <v>Q3</v>
      </c>
      <c r="AA3662" t="str">
        <f>TEXT(salestable[[#This Row],[Order Date]], "ddd")</f>
        <v>Mon</v>
      </c>
    </row>
    <row r="3663" spans="1:27"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s="3">
        <v>3</v>
      </c>
      <c r="T3663" s="4">
        <v>0</v>
      </c>
      <c r="U3663" s="3">
        <v>94.492500000000007</v>
      </c>
      <c r="V3663" s="2">
        <f>salestable[[#This Row],[Sales]] * (1 - salestable[[#This Row],[Discount]])</f>
        <v>377.97</v>
      </c>
      <c r="W3663" s="2">
        <f>salestable[[#This Row],[Sales]] * salestable[[#This Row],[Discount]]</f>
        <v>0</v>
      </c>
      <c r="X3663">
        <f>YEAR(salestable[[#This Row],[Order Date]])</f>
        <v>2016</v>
      </c>
      <c r="Y3663" t="str">
        <f>TEXT(salestable[[#This Row],[Order Date]],"MMMM")</f>
        <v>June</v>
      </c>
      <c r="Z3663" t="str">
        <f>"Q"&amp;ROUNDUP(MONTH(salestable[[#This Row],[Order Date]])/3,0)</f>
        <v>Q2</v>
      </c>
      <c r="AA3663" t="str">
        <f>TEXT(salestable[[#This Row],[Order Date]], "ddd")</f>
        <v>Mon</v>
      </c>
    </row>
    <row r="3664" spans="1:27"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s="3">
        <v>10</v>
      </c>
      <c r="T3664" s="4">
        <v>0</v>
      </c>
      <c r="U3664" s="3">
        <v>93.203999999999994</v>
      </c>
      <c r="V3664" s="2">
        <f>salestable[[#This Row],[Sales]] * (1 - salestable[[#This Row],[Discount]])</f>
        <v>258.89999999999998</v>
      </c>
      <c r="W3664" s="2">
        <f>salestable[[#This Row],[Sales]] * salestable[[#This Row],[Discount]]</f>
        <v>0</v>
      </c>
      <c r="X3664">
        <f>YEAR(salestable[[#This Row],[Order Date]])</f>
        <v>2017</v>
      </c>
      <c r="Y3664" t="str">
        <f>TEXT(salestable[[#This Row],[Order Date]],"MMMM")</f>
        <v>July</v>
      </c>
      <c r="Z3664" t="str">
        <f>"Q"&amp;ROUNDUP(MONTH(salestable[[#This Row],[Order Date]])/3,0)</f>
        <v>Q3</v>
      </c>
      <c r="AA3664" t="str">
        <f>TEXT(salestable[[#This Row],[Order Date]], "ddd")</f>
        <v>Mon</v>
      </c>
    </row>
    <row r="3665" spans="1:27"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s="3">
        <v>2</v>
      </c>
      <c r="T3665" s="4">
        <v>0</v>
      </c>
      <c r="U3665" s="3">
        <v>11.543200000000001</v>
      </c>
      <c r="V3665" s="2">
        <f>salestable[[#This Row],[Sales]] * (1 - salestable[[#This Row],[Discount]])</f>
        <v>24.56</v>
      </c>
      <c r="W3665" s="2">
        <f>salestable[[#This Row],[Sales]] * salestable[[#This Row],[Discount]]</f>
        <v>0</v>
      </c>
      <c r="X3665">
        <f>YEAR(salestable[[#This Row],[Order Date]])</f>
        <v>2017</v>
      </c>
      <c r="Y3665" t="str">
        <f>TEXT(salestable[[#This Row],[Order Date]],"MMMM")</f>
        <v>July</v>
      </c>
      <c r="Z3665" t="str">
        <f>"Q"&amp;ROUNDUP(MONTH(salestable[[#This Row],[Order Date]])/3,0)</f>
        <v>Q3</v>
      </c>
      <c r="AA3665" t="str">
        <f>TEXT(salestable[[#This Row],[Order Date]], "ddd")</f>
        <v>Mon</v>
      </c>
    </row>
    <row r="3666" spans="1:27"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s="3">
        <v>7</v>
      </c>
      <c r="T3666" s="4">
        <v>0.2</v>
      </c>
      <c r="U3666" s="3">
        <v>9.0635999999999992</v>
      </c>
      <c r="V3666" s="2">
        <f>salestable[[#This Row],[Sales]] * (1 - salestable[[#This Row],[Discount]])</f>
        <v>22.310400000000001</v>
      </c>
      <c r="W3666" s="2">
        <f>salestable[[#This Row],[Sales]] * salestable[[#This Row],[Discount]]</f>
        <v>5.5776000000000003</v>
      </c>
      <c r="X3666">
        <f>YEAR(salestable[[#This Row],[Order Date]])</f>
        <v>2014</v>
      </c>
      <c r="Y3666" t="str">
        <f>TEXT(salestable[[#This Row],[Order Date]],"MMMM")</f>
        <v>December</v>
      </c>
      <c r="Z3666" t="str">
        <f>"Q"&amp;ROUNDUP(MONTH(salestable[[#This Row],[Order Date]])/3,0)</f>
        <v>Q4</v>
      </c>
      <c r="AA3666" t="str">
        <f>TEXT(salestable[[#This Row],[Order Date]], "ddd")</f>
        <v>Mon</v>
      </c>
    </row>
    <row r="3667" spans="1:27"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s="3">
        <v>4</v>
      </c>
      <c r="T3667" s="4">
        <v>0.7</v>
      </c>
      <c r="U3667" s="3">
        <v>-4.5191999999999997</v>
      </c>
      <c r="V3667" s="2">
        <f>salestable[[#This Row],[Sales]] * (1 - salestable[[#This Row],[Discount]])</f>
        <v>1.9368000000000003</v>
      </c>
      <c r="W3667" s="2">
        <f>salestable[[#This Row],[Sales]] * salestable[[#This Row],[Discount]]</f>
        <v>4.5191999999999997</v>
      </c>
      <c r="X3667">
        <f>YEAR(salestable[[#This Row],[Order Date]])</f>
        <v>2014</v>
      </c>
      <c r="Y3667" t="str">
        <f>TEXT(salestable[[#This Row],[Order Date]],"MMMM")</f>
        <v>December</v>
      </c>
      <c r="Z3667" t="str">
        <f>"Q"&amp;ROUNDUP(MONTH(salestable[[#This Row],[Order Date]])/3,0)</f>
        <v>Q4</v>
      </c>
      <c r="AA3667" t="str">
        <f>TEXT(salestable[[#This Row],[Order Date]], "ddd")</f>
        <v>Mon</v>
      </c>
    </row>
    <row r="3668" spans="1:27"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s="3">
        <v>3</v>
      </c>
      <c r="T3668" s="4">
        <v>0.2</v>
      </c>
      <c r="U3668" s="3">
        <v>19.754999999999999</v>
      </c>
      <c r="V3668" s="2">
        <f>salestable[[#This Row],[Sales]] * (1 - salestable[[#This Row],[Discount]])</f>
        <v>42.144000000000005</v>
      </c>
      <c r="W3668" s="2">
        <f>salestable[[#This Row],[Sales]] * salestable[[#This Row],[Discount]]</f>
        <v>10.536000000000001</v>
      </c>
      <c r="X3668">
        <f>YEAR(salestable[[#This Row],[Order Date]])</f>
        <v>2014</v>
      </c>
      <c r="Y3668" t="str">
        <f>TEXT(salestable[[#This Row],[Order Date]],"MMMM")</f>
        <v>December</v>
      </c>
      <c r="Z3668" t="str">
        <f>"Q"&amp;ROUNDUP(MONTH(salestable[[#This Row],[Order Date]])/3,0)</f>
        <v>Q4</v>
      </c>
      <c r="AA3668" t="str">
        <f>TEXT(salestable[[#This Row],[Order Date]], "ddd")</f>
        <v>Mon</v>
      </c>
    </row>
    <row r="3669" spans="1:27"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s="3">
        <v>5</v>
      </c>
      <c r="T3669" s="4">
        <v>0.2</v>
      </c>
      <c r="U3669" s="3">
        <v>-2.6025</v>
      </c>
      <c r="V3669" s="2">
        <f>salestable[[#This Row],[Sales]] * (1 - salestable[[#This Row],[Discount]])</f>
        <v>11.104000000000001</v>
      </c>
      <c r="W3669" s="2">
        <f>salestable[[#This Row],[Sales]] * salestable[[#This Row],[Discount]]</f>
        <v>2.7760000000000002</v>
      </c>
      <c r="X3669">
        <f>YEAR(salestable[[#This Row],[Order Date]])</f>
        <v>2014</v>
      </c>
      <c r="Y3669" t="str">
        <f>TEXT(salestable[[#This Row],[Order Date]],"MMMM")</f>
        <v>December</v>
      </c>
      <c r="Z3669" t="str">
        <f>"Q"&amp;ROUNDUP(MONTH(salestable[[#This Row],[Order Date]])/3,0)</f>
        <v>Q4</v>
      </c>
      <c r="AA3669" t="str">
        <f>TEXT(salestable[[#This Row],[Order Date]], "ddd")</f>
        <v>Mon</v>
      </c>
    </row>
    <row r="3670" spans="1:27"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s="3">
        <v>10</v>
      </c>
      <c r="T3670" s="4">
        <v>0.2</v>
      </c>
      <c r="U3670" s="3">
        <v>-18.186</v>
      </c>
      <c r="V3670" s="2">
        <f>salestable[[#This Row],[Sales]] * (1 - salestable[[#This Row],[Discount]])</f>
        <v>83.13600000000001</v>
      </c>
      <c r="W3670" s="2">
        <f>salestable[[#This Row],[Sales]] * salestable[[#This Row],[Discount]]</f>
        <v>20.784000000000002</v>
      </c>
      <c r="X3670">
        <f>YEAR(salestable[[#This Row],[Order Date]])</f>
        <v>2014</v>
      </c>
      <c r="Y3670" t="str">
        <f>TEXT(salestable[[#This Row],[Order Date]],"MMMM")</f>
        <v>December</v>
      </c>
      <c r="Z3670" t="str">
        <f>"Q"&amp;ROUNDUP(MONTH(salestable[[#This Row],[Order Date]])/3,0)</f>
        <v>Q4</v>
      </c>
      <c r="AA3670" t="str">
        <f>TEXT(salestable[[#This Row],[Order Date]], "ddd")</f>
        <v>Mon</v>
      </c>
    </row>
    <row r="3671" spans="1:27"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s="3">
        <v>5</v>
      </c>
      <c r="T3671" s="4">
        <v>0.2</v>
      </c>
      <c r="U3671" s="3">
        <v>3.7440000000000002</v>
      </c>
      <c r="V3671" s="2">
        <f>salestable[[#This Row],[Sales]] * (1 - salestable[[#This Row],[Discount]])</f>
        <v>9.2159999999999993</v>
      </c>
      <c r="W3671" s="2">
        <f>salestable[[#This Row],[Sales]] * salestable[[#This Row],[Discount]]</f>
        <v>2.3039999999999998</v>
      </c>
      <c r="X3671">
        <f>YEAR(salestable[[#This Row],[Order Date]])</f>
        <v>2014</v>
      </c>
      <c r="Y3671" t="str">
        <f>TEXT(salestable[[#This Row],[Order Date]],"MMMM")</f>
        <v>December</v>
      </c>
      <c r="Z3671" t="str">
        <f>"Q"&amp;ROUNDUP(MONTH(salestable[[#This Row],[Order Date]])/3,0)</f>
        <v>Q4</v>
      </c>
      <c r="AA3671" t="str">
        <f>TEXT(salestable[[#This Row],[Order Date]], "ddd")</f>
        <v>Mon</v>
      </c>
    </row>
    <row r="3672" spans="1:27"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s="3">
        <v>2</v>
      </c>
      <c r="T3672" s="4">
        <v>0.2</v>
      </c>
      <c r="U3672" s="3">
        <v>3.6288</v>
      </c>
      <c r="V3672" s="2">
        <f>salestable[[#This Row],[Sales]] * (1 - salestable[[#This Row],[Discount]])</f>
        <v>8.2944000000000013</v>
      </c>
      <c r="W3672" s="2">
        <f>salestable[[#This Row],[Sales]] * salestable[[#This Row],[Discount]]</f>
        <v>2.0736000000000003</v>
      </c>
      <c r="X3672">
        <f>YEAR(salestable[[#This Row],[Order Date]])</f>
        <v>2014</v>
      </c>
      <c r="Y3672" t="str">
        <f>TEXT(salestable[[#This Row],[Order Date]],"MMMM")</f>
        <v>December</v>
      </c>
      <c r="Z3672" t="str">
        <f>"Q"&amp;ROUNDUP(MONTH(salestable[[#This Row],[Order Date]])/3,0)</f>
        <v>Q4</v>
      </c>
      <c r="AA3672" t="str">
        <f>TEXT(salestable[[#This Row],[Order Date]], "ddd")</f>
        <v>Mon</v>
      </c>
    </row>
    <row r="3673" spans="1:27"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s="3">
        <v>3</v>
      </c>
      <c r="T3673" s="4">
        <v>0.2</v>
      </c>
      <c r="U3673" s="3">
        <v>2.9304000000000001</v>
      </c>
      <c r="V3673" s="2">
        <f>salestable[[#This Row],[Sales]] * (1 - salestable[[#This Row],[Discount]])</f>
        <v>31.257600000000004</v>
      </c>
      <c r="W3673" s="2">
        <f>salestable[[#This Row],[Sales]] * salestable[[#This Row],[Discount]]</f>
        <v>7.8144000000000009</v>
      </c>
      <c r="X3673">
        <f>YEAR(salestable[[#This Row],[Order Date]])</f>
        <v>2014</v>
      </c>
      <c r="Y3673" t="str">
        <f>TEXT(salestable[[#This Row],[Order Date]],"MMMM")</f>
        <v>December</v>
      </c>
      <c r="Z3673" t="str">
        <f>"Q"&amp;ROUNDUP(MONTH(salestable[[#This Row],[Order Date]])/3,0)</f>
        <v>Q4</v>
      </c>
      <c r="AA3673" t="str">
        <f>TEXT(salestable[[#This Row],[Order Date]], "ddd")</f>
        <v>Mon</v>
      </c>
    </row>
    <row r="3674" spans="1:27"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s="3">
        <v>1</v>
      </c>
      <c r="T3674" s="4">
        <v>0.2</v>
      </c>
      <c r="U3674" s="3">
        <v>3.2161</v>
      </c>
      <c r="V3674" s="2">
        <f>salestable[[#This Row],[Sales]] * (1 - salestable[[#This Row],[Discount]])</f>
        <v>7.0975999999999999</v>
      </c>
      <c r="W3674" s="2">
        <f>salestable[[#This Row],[Sales]] * salestable[[#This Row],[Discount]]</f>
        <v>1.7744</v>
      </c>
      <c r="X3674">
        <f>YEAR(salestable[[#This Row],[Order Date]])</f>
        <v>2016</v>
      </c>
      <c r="Y3674" t="str">
        <f>TEXT(salestable[[#This Row],[Order Date]],"MMMM")</f>
        <v>April</v>
      </c>
      <c r="Z3674" t="str">
        <f>"Q"&amp;ROUNDUP(MONTH(salestable[[#This Row],[Order Date]])/3,0)</f>
        <v>Q2</v>
      </c>
      <c r="AA3674" t="str">
        <f>TEXT(salestable[[#This Row],[Order Date]], "ddd")</f>
        <v>Fri</v>
      </c>
    </row>
    <row r="3675" spans="1:27"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s="3">
        <v>6</v>
      </c>
      <c r="T3675" s="4">
        <v>0.7</v>
      </c>
      <c r="U3675" s="3">
        <v>-100.92</v>
      </c>
      <c r="V3675" s="2">
        <f>salestable[[#This Row],[Sales]] * (1 - salestable[[#This Row],[Discount]])</f>
        <v>36.331200000000003</v>
      </c>
      <c r="W3675" s="2">
        <f>salestable[[#This Row],[Sales]] * salestable[[#This Row],[Discount]]</f>
        <v>84.772799999999989</v>
      </c>
      <c r="X3675">
        <f>YEAR(salestable[[#This Row],[Order Date]])</f>
        <v>2016</v>
      </c>
      <c r="Y3675" t="str">
        <f>TEXT(salestable[[#This Row],[Order Date]],"MMMM")</f>
        <v>April</v>
      </c>
      <c r="Z3675" t="str">
        <f>"Q"&amp;ROUNDUP(MONTH(salestable[[#This Row],[Order Date]])/3,0)</f>
        <v>Q2</v>
      </c>
      <c r="AA3675" t="str">
        <f>TEXT(salestable[[#This Row],[Order Date]], "ddd")</f>
        <v>Fri</v>
      </c>
    </row>
    <row r="3676" spans="1:27"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s="3">
        <v>2</v>
      </c>
      <c r="T3676" s="4">
        <v>0.3</v>
      </c>
      <c r="U3676" s="3">
        <v>-30.933199999999999</v>
      </c>
      <c r="V3676" s="2">
        <f>salestable[[#This Row],[Sales]] * (1 - salestable[[#This Row],[Discount]])</f>
        <v>89.160399999999996</v>
      </c>
      <c r="W3676" s="2">
        <f>salestable[[#This Row],[Sales]] * salestable[[#This Row],[Discount]]</f>
        <v>38.211599999999997</v>
      </c>
      <c r="X3676">
        <f>YEAR(salestable[[#This Row],[Order Date]])</f>
        <v>2017</v>
      </c>
      <c r="Y3676" t="str">
        <f>TEXT(salestable[[#This Row],[Order Date]],"MMMM")</f>
        <v>November</v>
      </c>
      <c r="Z3676" t="str">
        <f>"Q"&amp;ROUNDUP(MONTH(salestable[[#This Row],[Order Date]])/3,0)</f>
        <v>Q4</v>
      </c>
      <c r="AA3676" t="str">
        <f>TEXT(salestable[[#This Row],[Order Date]], "ddd")</f>
        <v>Mon</v>
      </c>
    </row>
    <row r="3677" spans="1:27"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s="3">
        <v>3</v>
      </c>
      <c r="T3677" s="4">
        <v>0.2</v>
      </c>
      <c r="U3677" s="3">
        <v>16.183800000000002</v>
      </c>
      <c r="V3677" s="2">
        <f>salestable[[#This Row],[Sales]] * (1 - salestable[[#This Row],[Discount]])</f>
        <v>38.361600000000003</v>
      </c>
      <c r="W3677" s="2">
        <f>salestable[[#This Row],[Sales]] * salestable[[#This Row],[Discount]]</f>
        <v>9.5904000000000007</v>
      </c>
      <c r="X3677">
        <f>YEAR(salestable[[#This Row],[Order Date]])</f>
        <v>2017</v>
      </c>
      <c r="Y3677" t="str">
        <f>TEXT(salestable[[#This Row],[Order Date]],"MMMM")</f>
        <v>November</v>
      </c>
      <c r="Z3677" t="str">
        <f>"Q"&amp;ROUNDUP(MONTH(salestable[[#This Row],[Order Date]])/3,0)</f>
        <v>Q4</v>
      </c>
      <c r="AA3677" t="str">
        <f>TEXT(salestable[[#This Row],[Order Date]], "ddd")</f>
        <v>Mon</v>
      </c>
    </row>
    <row r="3678" spans="1:27"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s="3">
        <v>2</v>
      </c>
      <c r="T3678" s="4">
        <v>0</v>
      </c>
      <c r="U3678" s="3">
        <v>14.671799999999999</v>
      </c>
      <c r="V3678" s="2">
        <f>salestable[[#This Row],[Sales]] * (1 - salestable[[#This Row],[Discount]])</f>
        <v>44.46</v>
      </c>
      <c r="W3678" s="2">
        <f>salestable[[#This Row],[Sales]] * salestable[[#This Row],[Discount]]</f>
        <v>0</v>
      </c>
      <c r="X3678">
        <f>YEAR(salestable[[#This Row],[Order Date]])</f>
        <v>2015</v>
      </c>
      <c r="Y3678" t="str">
        <f>TEXT(salestable[[#This Row],[Order Date]],"MMMM")</f>
        <v>December</v>
      </c>
      <c r="Z3678" t="str">
        <f>"Q"&amp;ROUNDUP(MONTH(salestable[[#This Row],[Order Date]])/3,0)</f>
        <v>Q4</v>
      </c>
      <c r="AA3678" t="str">
        <f>TEXT(salestable[[#This Row],[Order Date]], "ddd")</f>
        <v>Sat</v>
      </c>
    </row>
    <row r="3679" spans="1:27"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s="3">
        <v>4</v>
      </c>
      <c r="T3679" s="4">
        <v>0</v>
      </c>
      <c r="U3679" s="3">
        <v>5.056</v>
      </c>
      <c r="V3679" s="2">
        <f>salestable[[#This Row],[Sales]] * (1 - salestable[[#This Row],[Discount]])</f>
        <v>15.8</v>
      </c>
      <c r="W3679" s="2">
        <f>salestable[[#This Row],[Sales]] * salestable[[#This Row],[Discount]]</f>
        <v>0</v>
      </c>
      <c r="X3679">
        <f>YEAR(salestable[[#This Row],[Order Date]])</f>
        <v>2015</v>
      </c>
      <c r="Y3679" t="str">
        <f>TEXT(salestable[[#This Row],[Order Date]],"MMMM")</f>
        <v>July</v>
      </c>
      <c r="Z3679" t="str">
        <f>"Q"&amp;ROUNDUP(MONTH(salestable[[#This Row],[Order Date]])/3,0)</f>
        <v>Q3</v>
      </c>
      <c r="AA3679" t="str">
        <f>TEXT(salestable[[#This Row],[Order Date]], "ddd")</f>
        <v>Thu</v>
      </c>
    </row>
    <row r="3680" spans="1:27"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s="3">
        <v>3</v>
      </c>
      <c r="T3680" s="4">
        <v>0</v>
      </c>
      <c r="U3680" s="3">
        <v>209.23650000000001</v>
      </c>
      <c r="V3680" s="2">
        <f>salestable[[#This Row],[Sales]] * (1 - salestable[[#This Row],[Discount]])</f>
        <v>464.97</v>
      </c>
      <c r="W3680" s="2">
        <f>salestable[[#This Row],[Sales]] * salestable[[#This Row],[Discount]]</f>
        <v>0</v>
      </c>
      <c r="X3680">
        <f>YEAR(salestable[[#This Row],[Order Date]])</f>
        <v>2015</v>
      </c>
      <c r="Y3680" t="str">
        <f>TEXT(salestable[[#This Row],[Order Date]],"MMMM")</f>
        <v>July</v>
      </c>
      <c r="Z3680" t="str">
        <f>"Q"&amp;ROUNDUP(MONTH(salestable[[#This Row],[Order Date]])/3,0)</f>
        <v>Q3</v>
      </c>
      <c r="AA3680" t="str">
        <f>TEXT(salestable[[#This Row],[Order Date]], "ddd")</f>
        <v>Thu</v>
      </c>
    </row>
    <row r="3681" spans="1:27"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s="3">
        <v>2</v>
      </c>
      <c r="T3681" s="4">
        <v>0</v>
      </c>
      <c r="U3681" s="3">
        <v>20.015599999999999</v>
      </c>
      <c r="V3681" s="2">
        <f>salestable[[#This Row],[Sales]] * (1 - salestable[[#This Row],[Discount]])</f>
        <v>181.96</v>
      </c>
      <c r="W3681" s="2">
        <f>salestable[[#This Row],[Sales]] * salestable[[#This Row],[Discount]]</f>
        <v>0</v>
      </c>
      <c r="X3681">
        <f>YEAR(salestable[[#This Row],[Order Date]])</f>
        <v>2015</v>
      </c>
      <c r="Y3681" t="str">
        <f>TEXT(salestable[[#This Row],[Order Date]],"MMMM")</f>
        <v>July</v>
      </c>
      <c r="Z3681" t="str">
        <f>"Q"&amp;ROUNDUP(MONTH(salestable[[#This Row],[Order Date]])/3,0)</f>
        <v>Q3</v>
      </c>
      <c r="AA3681" t="str">
        <f>TEXT(salestable[[#This Row],[Order Date]], "ddd")</f>
        <v>Thu</v>
      </c>
    </row>
    <row r="3682" spans="1:27"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s="3">
        <v>3</v>
      </c>
      <c r="T3682" s="4">
        <v>0</v>
      </c>
      <c r="U3682" s="3">
        <v>5.6993999999999998</v>
      </c>
      <c r="V3682" s="2">
        <f>salestable[[#This Row],[Sales]] * (1 - salestable[[#This Row],[Discount]])</f>
        <v>12.39</v>
      </c>
      <c r="W3682" s="2">
        <f>salestable[[#This Row],[Sales]] * salestable[[#This Row],[Discount]]</f>
        <v>0</v>
      </c>
      <c r="X3682">
        <f>YEAR(salestable[[#This Row],[Order Date]])</f>
        <v>2015</v>
      </c>
      <c r="Y3682" t="str">
        <f>TEXT(salestable[[#This Row],[Order Date]],"MMMM")</f>
        <v>July</v>
      </c>
      <c r="Z3682" t="str">
        <f>"Q"&amp;ROUNDUP(MONTH(salestable[[#This Row],[Order Date]])/3,0)</f>
        <v>Q3</v>
      </c>
      <c r="AA3682" t="str">
        <f>TEXT(salestable[[#This Row],[Order Date]], "ddd")</f>
        <v>Thu</v>
      </c>
    </row>
    <row r="3683" spans="1:27"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s="3">
        <v>3</v>
      </c>
      <c r="T3683" s="4">
        <v>0</v>
      </c>
      <c r="U3683" s="3">
        <v>42.045000000000002</v>
      </c>
      <c r="V3683" s="2">
        <f>salestable[[#This Row],[Sales]] * (1 - salestable[[#This Row],[Discount]])</f>
        <v>84.09</v>
      </c>
      <c r="W3683" s="2">
        <f>salestable[[#This Row],[Sales]] * salestable[[#This Row],[Discount]]</f>
        <v>0</v>
      </c>
      <c r="X3683">
        <f>YEAR(salestable[[#This Row],[Order Date]])</f>
        <v>2015</v>
      </c>
      <c r="Y3683" t="str">
        <f>TEXT(salestable[[#This Row],[Order Date]],"MMMM")</f>
        <v>July</v>
      </c>
      <c r="Z3683" t="str">
        <f>"Q"&amp;ROUNDUP(MONTH(salestable[[#This Row],[Order Date]])/3,0)</f>
        <v>Q3</v>
      </c>
      <c r="AA3683" t="str">
        <f>TEXT(salestable[[#This Row],[Order Date]], "ddd")</f>
        <v>Thu</v>
      </c>
    </row>
    <row r="3684" spans="1:27"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s="3">
        <v>4</v>
      </c>
      <c r="T3684" s="4">
        <v>0</v>
      </c>
      <c r="U3684" s="3">
        <v>32.537599999999998</v>
      </c>
      <c r="V3684" s="2">
        <f>salestable[[#This Row],[Sales]] * (1 - salestable[[#This Row],[Discount]])</f>
        <v>79.36</v>
      </c>
      <c r="W3684" s="2">
        <f>salestable[[#This Row],[Sales]] * salestable[[#This Row],[Discount]]</f>
        <v>0</v>
      </c>
      <c r="X3684">
        <f>YEAR(salestable[[#This Row],[Order Date]])</f>
        <v>2015</v>
      </c>
      <c r="Y3684" t="str">
        <f>TEXT(salestable[[#This Row],[Order Date]],"MMMM")</f>
        <v>July</v>
      </c>
      <c r="Z3684" t="str">
        <f>"Q"&amp;ROUNDUP(MONTH(salestable[[#This Row],[Order Date]])/3,0)</f>
        <v>Q3</v>
      </c>
      <c r="AA3684" t="str">
        <f>TEXT(salestable[[#This Row],[Order Date]], "ddd")</f>
        <v>Thu</v>
      </c>
    </row>
    <row r="3685" spans="1:27"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s="3">
        <v>9</v>
      </c>
      <c r="T3685" s="4">
        <v>0</v>
      </c>
      <c r="U3685" s="3">
        <v>70.545599999999993</v>
      </c>
      <c r="V3685" s="2">
        <f>salestable[[#This Row],[Sales]] * (1 - salestable[[#This Row],[Discount]])</f>
        <v>153.36000000000001</v>
      </c>
      <c r="W3685" s="2">
        <f>salestable[[#This Row],[Sales]] * salestable[[#This Row],[Discount]]</f>
        <v>0</v>
      </c>
      <c r="X3685">
        <f>YEAR(salestable[[#This Row],[Order Date]])</f>
        <v>2015</v>
      </c>
      <c r="Y3685" t="str">
        <f>TEXT(salestable[[#This Row],[Order Date]],"MMMM")</f>
        <v>July</v>
      </c>
      <c r="Z3685" t="str">
        <f>"Q"&amp;ROUNDUP(MONTH(salestable[[#This Row],[Order Date]])/3,0)</f>
        <v>Q3</v>
      </c>
      <c r="AA3685" t="str">
        <f>TEXT(salestable[[#This Row],[Order Date]], "ddd")</f>
        <v>Thu</v>
      </c>
    </row>
    <row r="3686" spans="1:27"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s="3">
        <v>6</v>
      </c>
      <c r="T3686" s="4">
        <v>0</v>
      </c>
      <c r="U3686" s="3">
        <v>21.403199999999998</v>
      </c>
      <c r="V3686" s="2">
        <f>salestable[[#This Row],[Sales]] * (1 - salestable[[#This Row],[Discount]])</f>
        <v>43.68</v>
      </c>
      <c r="W3686" s="2">
        <f>salestable[[#This Row],[Sales]] * salestable[[#This Row],[Discount]]</f>
        <v>0</v>
      </c>
      <c r="X3686">
        <f>YEAR(salestable[[#This Row],[Order Date]])</f>
        <v>2015</v>
      </c>
      <c r="Y3686" t="str">
        <f>TEXT(salestable[[#This Row],[Order Date]],"MMMM")</f>
        <v>July</v>
      </c>
      <c r="Z3686" t="str">
        <f>"Q"&amp;ROUNDUP(MONTH(salestable[[#This Row],[Order Date]])/3,0)</f>
        <v>Q3</v>
      </c>
      <c r="AA3686" t="str">
        <f>TEXT(salestable[[#This Row],[Order Date]], "ddd")</f>
        <v>Thu</v>
      </c>
    </row>
    <row r="3687" spans="1:27"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s="3">
        <v>7</v>
      </c>
      <c r="T3687" s="4">
        <v>0</v>
      </c>
      <c r="U3687" s="3">
        <v>28.480899999999998</v>
      </c>
      <c r="V3687" s="2">
        <f>salestable[[#This Row],[Sales]] * (1 - salestable[[#This Row],[Discount]])</f>
        <v>98.21</v>
      </c>
      <c r="W3687" s="2">
        <f>salestable[[#This Row],[Sales]] * salestable[[#This Row],[Discount]]</f>
        <v>0</v>
      </c>
      <c r="X3687">
        <f>YEAR(salestable[[#This Row],[Order Date]])</f>
        <v>2015</v>
      </c>
      <c r="Y3687" t="str">
        <f>TEXT(salestable[[#This Row],[Order Date]],"MMMM")</f>
        <v>July</v>
      </c>
      <c r="Z3687" t="str">
        <f>"Q"&amp;ROUNDUP(MONTH(salestable[[#This Row],[Order Date]])/3,0)</f>
        <v>Q3</v>
      </c>
      <c r="AA3687" t="str">
        <f>TEXT(salestable[[#This Row],[Order Date]], "ddd")</f>
        <v>Thu</v>
      </c>
    </row>
    <row r="3688" spans="1:27"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s="3">
        <v>3</v>
      </c>
      <c r="T3688" s="4">
        <v>0</v>
      </c>
      <c r="U3688" s="3">
        <v>3.2471999999999999</v>
      </c>
      <c r="V3688" s="2">
        <f>salestable[[#This Row],[Sales]] * (1 - salestable[[#This Row],[Discount]])</f>
        <v>9.84</v>
      </c>
      <c r="W3688" s="2">
        <f>salestable[[#This Row],[Sales]] * salestable[[#This Row],[Discount]]</f>
        <v>0</v>
      </c>
      <c r="X3688">
        <f>YEAR(salestable[[#This Row],[Order Date]])</f>
        <v>2016</v>
      </c>
      <c r="Y3688" t="str">
        <f>TEXT(salestable[[#This Row],[Order Date]],"MMMM")</f>
        <v>December</v>
      </c>
      <c r="Z3688" t="str">
        <f>"Q"&amp;ROUNDUP(MONTH(salestable[[#This Row],[Order Date]])/3,0)</f>
        <v>Q4</v>
      </c>
      <c r="AA3688" t="str">
        <f>TEXT(salestable[[#This Row],[Order Date]], "ddd")</f>
        <v>Tue</v>
      </c>
    </row>
    <row r="3689" spans="1:27"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s="3">
        <v>2</v>
      </c>
      <c r="T3689" s="4">
        <v>0.7</v>
      </c>
      <c r="U3689" s="3">
        <v>-2.2450000000000001</v>
      </c>
      <c r="V3689" s="2">
        <f>salestable[[#This Row],[Sales]] * (1 - salestable[[#This Row],[Discount]])</f>
        <v>0.80820000000000014</v>
      </c>
      <c r="W3689" s="2">
        <f>salestable[[#This Row],[Sales]] * salestable[[#This Row],[Discount]]</f>
        <v>1.8857999999999999</v>
      </c>
      <c r="X3689">
        <f>YEAR(salestable[[#This Row],[Order Date]])</f>
        <v>2016</v>
      </c>
      <c r="Y3689" t="str">
        <f>TEXT(salestable[[#This Row],[Order Date]],"MMMM")</f>
        <v>May</v>
      </c>
      <c r="Z3689" t="str">
        <f>"Q"&amp;ROUNDUP(MONTH(salestable[[#This Row],[Order Date]])/3,0)</f>
        <v>Q2</v>
      </c>
      <c r="AA3689" t="str">
        <f>TEXT(salestable[[#This Row],[Order Date]], "ddd")</f>
        <v>Fri</v>
      </c>
    </row>
    <row r="3690" spans="1:27"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s="3">
        <v>6</v>
      </c>
      <c r="T3690" s="4">
        <v>0.2</v>
      </c>
      <c r="U3690" s="3">
        <v>7.92</v>
      </c>
      <c r="V3690" s="2">
        <f>salestable[[#This Row],[Sales]] * (1 - salestable[[#This Row],[Discount]])</f>
        <v>20.275200000000002</v>
      </c>
      <c r="W3690" s="2">
        <f>salestable[[#This Row],[Sales]] * salestable[[#This Row],[Discount]]</f>
        <v>5.0688000000000004</v>
      </c>
      <c r="X3690">
        <f>YEAR(salestable[[#This Row],[Order Date]])</f>
        <v>2017</v>
      </c>
      <c r="Y3690" t="str">
        <f>TEXT(salestable[[#This Row],[Order Date]],"MMMM")</f>
        <v>June</v>
      </c>
      <c r="Z3690" t="str">
        <f>"Q"&amp;ROUNDUP(MONTH(salestable[[#This Row],[Order Date]])/3,0)</f>
        <v>Q2</v>
      </c>
      <c r="AA3690" t="str">
        <f>TEXT(salestable[[#This Row],[Order Date]], "ddd")</f>
        <v>Fri</v>
      </c>
    </row>
    <row r="3691" spans="1:27"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s="3">
        <v>5</v>
      </c>
      <c r="T3691" s="4">
        <v>0.2</v>
      </c>
      <c r="U3691" s="3">
        <v>15.920999999999999</v>
      </c>
      <c r="V3691" s="2">
        <f>salestable[[#This Row],[Sales]] * (1 - salestable[[#This Row],[Discount]])</f>
        <v>35.136000000000003</v>
      </c>
      <c r="W3691" s="2">
        <f>salestable[[#This Row],[Sales]] * salestable[[#This Row],[Discount]]</f>
        <v>8.7840000000000007</v>
      </c>
      <c r="X3691">
        <f>YEAR(salestable[[#This Row],[Order Date]])</f>
        <v>2017</v>
      </c>
      <c r="Y3691" t="str">
        <f>TEXT(salestable[[#This Row],[Order Date]],"MMMM")</f>
        <v>June</v>
      </c>
      <c r="Z3691" t="str">
        <f>"Q"&amp;ROUNDUP(MONTH(salestable[[#This Row],[Order Date]])/3,0)</f>
        <v>Q2</v>
      </c>
      <c r="AA3691" t="str">
        <f>TEXT(salestable[[#This Row],[Order Date]], "ddd")</f>
        <v>Fri</v>
      </c>
    </row>
    <row r="3692" spans="1:27"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s="3">
        <v>2</v>
      </c>
      <c r="T3692" s="4">
        <v>0.7</v>
      </c>
      <c r="U3692" s="3">
        <v>-45.995399999999997</v>
      </c>
      <c r="V3692" s="2">
        <f>salestable[[#This Row],[Sales]] * (1 - salestable[[#This Row],[Discount]])</f>
        <v>17.998200000000004</v>
      </c>
      <c r="W3692" s="2">
        <f>salestable[[#This Row],[Sales]] * salestable[[#This Row],[Discount]]</f>
        <v>41.995799999999996</v>
      </c>
      <c r="X3692">
        <f>YEAR(salestable[[#This Row],[Order Date]])</f>
        <v>2015</v>
      </c>
      <c r="Y3692" t="str">
        <f>TEXT(salestable[[#This Row],[Order Date]],"MMMM")</f>
        <v>October</v>
      </c>
      <c r="Z3692" t="str">
        <f>"Q"&amp;ROUNDUP(MONTH(salestable[[#This Row],[Order Date]])/3,0)</f>
        <v>Q4</v>
      </c>
      <c r="AA3692" t="str">
        <f>TEXT(salestable[[#This Row],[Order Date]], "ddd")</f>
        <v>Fri</v>
      </c>
    </row>
    <row r="3693" spans="1:27"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s="3">
        <v>1</v>
      </c>
      <c r="T3693" s="4">
        <v>0.2</v>
      </c>
      <c r="U3693" s="3">
        <v>164.99700000000001</v>
      </c>
      <c r="V3693" s="2">
        <f>salestable[[#This Row],[Sales]] * (1 - salestable[[#This Row],[Discount]])</f>
        <v>351.99360000000001</v>
      </c>
      <c r="W3693" s="2">
        <f>salestable[[#This Row],[Sales]] * salestable[[#This Row],[Discount]]</f>
        <v>87.998400000000004</v>
      </c>
      <c r="X3693">
        <f>YEAR(salestable[[#This Row],[Order Date]])</f>
        <v>2015</v>
      </c>
      <c r="Y3693" t="str">
        <f>TEXT(salestable[[#This Row],[Order Date]],"MMMM")</f>
        <v>October</v>
      </c>
      <c r="Z3693" t="str">
        <f>"Q"&amp;ROUNDUP(MONTH(salestable[[#This Row],[Order Date]])/3,0)</f>
        <v>Q4</v>
      </c>
      <c r="AA3693" t="str">
        <f>TEXT(salestable[[#This Row],[Order Date]], "ddd")</f>
        <v>Fri</v>
      </c>
    </row>
    <row r="3694" spans="1:27"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s="3">
        <v>5</v>
      </c>
      <c r="T3694" s="4">
        <v>0.2</v>
      </c>
      <c r="U3694" s="3">
        <v>30.786000000000001</v>
      </c>
      <c r="V3694" s="2">
        <f>salestable[[#This Row],[Sales]] * (1 - salestable[[#This Row],[Discount]])</f>
        <v>70.367999999999995</v>
      </c>
      <c r="W3694" s="2">
        <f>salestable[[#This Row],[Sales]] * salestable[[#This Row],[Discount]]</f>
        <v>17.591999999999999</v>
      </c>
      <c r="X3694">
        <f>YEAR(salestable[[#This Row],[Order Date]])</f>
        <v>2015</v>
      </c>
      <c r="Y3694" t="str">
        <f>TEXT(salestable[[#This Row],[Order Date]],"MMMM")</f>
        <v>October</v>
      </c>
      <c r="Z3694" t="str">
        <f>"Q"&amp;ROUNDUP(MONTH(salestable[[#This Row],[Order Date]])/3,0)</f>
        <v>Q4</v>
      </c>
      <c r="AA3694" t="str">
        <f>TEXT(salestable[[#This Row],[Order Date]], "ddd")</f>
        <v>Fri</v>
      </c>
    </row>
    <row r="3695" spans="1:27"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s="3">
        <v>4</v>
      </c>
      <c r="T3695" s="4">
        <v>0.2</v>
      </c>
      <c r="U3695" s="3">
        <v>3.6783999999999999</v>
      </c>
      <c r="V3695" s="2">
        <f>salestable[[#This Row],[Sales]] * (1 - salestable[[#This Row],[Discount]])</f>
        <v>12.3904</v>
      </c>
      <c r="W3695" s="2">
        <f>salestable[[#This Row],[Sales]] * salestable[[#This Row],[Discount]]</f>
        <v>3.0975999999999999</v>
      </c>
      <c r="X3695">
        <f>YEAR(salestable[[#This Row],[Order Date]])</f>
        <v>2015</v>
      </c>
      <c r="Y3695" t="str">
        <f>TEXT(salestable[[#This Row],[Order Date]],"MMMM")</f>
        <v>October</v>
      </c>
      <c r="Z3695" t="str">
        <f>"Q"&amp;ROUNDUP(MONTH(salestable[[#This Row],[Order Date]])/3,0)</f>
        <v>Q4</v>
      </c>
      <c r="AA3695" t="str">
        <f>TEXT(salestable[[#This Row],[Order Date]], "ddd")</f>
        <v>Fri</v>
      </c>
    </row>
    <row r="3696" spans="1:27"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s="3">
        <v>7</v>
      </c>
      <c r="T3696" s="4">
        <v>0</v>
      </c>
      <c r="U3696" s="3">
        <v>116.48</v>
      </c>
      <c r="V3696" s="2">
        <f>salestable[[#This Row],[Sales]] * (1 - salestable[[#This Row],[Discount]])</f>
        <v>232.96</v>
      </c>
      <c r="W3696" s="2">
        <f>salestable[[#This Row],[Sales]] * salestable[[#This Row],[Discount]]</f>
        <v>0</v>
      </c>
      <c r="X3696">
        <f>YEAR(salestable[[#This Row],[Order Date]])</f>
        <v>2016</v>
      </c>
      <c r="Y3696" t="str">
        <f>TEXT(salestable[[#This Row],[Order Date]],"MMMM")</f>
        <v>October</v>
      </c>
      <c r="Z3696" t="str">
        <f>"Q"&amp;ROUNDUP(MONTH(salestable[[#This Row],[Order Date]])/3,0)</f>
        <v>Q4</v>
      </c>
      <c r="AA3696" t="str">
        <f>TEXT(salestable[[#This Row],[Order Date]], "ddd")</f>
        <v>Sat</v>
      </c>
    </row>
    <row r="3697" spans="1:27"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s="3">
        <v>6</v>
      </c>
      <c r="T3697" s="4">
        <v>0</v>
      </c>
      <c r="U3697" s="3">
        <v>32.604599999999998</v>
      </c>
      <c r="V3697" s="2">
        <f>salestable[[#This Row],[Sales]] * (1 - salestable[[#This Row],[Discount]])</f>
        <v>66.540000000000006</v>
      </c>
      <c r="W3697" s="2">
        <f>salestable[[#This Row],[Sales]] * salestable[[#This Row],[Discount]]</f>
        <v>0</v>
      </c>
      <c r="X3697">
        <f>YEAR(salestable[[#This Row],[Order Date]])</f>
        <v>2016</v>
      </c>
      <c r="Y3697" t="str">
        <f>TEXT(salestable[[#This Row],[Order Date]],"MMMM")</f>
        <v>October</v>
      </c>
      <c r="Z3697" t="str">
        <f>"Q"&amp;ROUNDUP(MONTH(salestable[[#This Row],[Order Date]])/3,0)</f>
        <v>Q4</v>
      </c>
      <c r="AA3697" t="str">
        <f>TEXT(salestable[[#This Row],[Order Date]], "ddd")</f>
        <v>Sat</v>
      </c>
    </row>
    <row r="3698" spans="1:27"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s="3">
        <v>3</v>
      </c>
      <c r="T3698" s="4">
        <v>0</v>
      </c>
      <c r="U3698" s="3">
        <v>14.2758</v>
      </c>
      <c r="V3698" s="2">
        <f>salestable[[#This Row],[Sales]] * (1 - salestable[[#This Row],[Discount]])</f>
        <v>43.26</v>
      </c>
      <c r="W3698" s="2">
        <f>salestable[[#This Row],[Sales]] * salestable[[#This Row],[Discount]]</f>
        <v>0</v>
      </c>
      <c r="X3698">
        <f>YEAR(salestable[[#This Row],[Order Date]])</f>
        <v>2016</v>
      </c>
      <c r="Y3698" t="str">
        <f>TEXT(salestable[[#This Row],[Order Date]],"MMMM")</f>
        <v>October</v>
      </c>
      <c r="Z3698" t="str">
        <f>"Q"&amp;ROUNDUP(MONTH(salestable[[#This Row],[Order Date]])/3,0)</f>
        <v>Q4</v>
      </c>
      <c r="AA3698" t="str">
        <f>TEXT(salestable[[#This Row],[Order Date]], "ddd")</f>
        <v>Sat</v>
      </c>
    </row>
    <row r="3699" spans="1:27"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s="3">
        <v>2</v>
      </c>
      <c r="T3699" s="4">
        <v>0</v>
      </c>
      <c r="U3699" s="3">
        <v>22.7136</v>
      </c>
      <c r="V3699" s="2">
        <f>salestable[[#This Row],[Sales]] * (1 - salestable[[#This Row],[Discount]])</f>
        <v>141.96</v>
      </c>
      <c r="W3699" s="2">
        <f>salestable[[#This Row],[Sales]] * salestable[[#This Row],[Discount]]</f>
        <v>0</v>
      </c>
      <c r="X3699">
        <f>YEAR(salestable[[#This Row],[Order Date]])</f>
        <v>2015</v>
      </c>
      <c r="Y3699" t="str">
        <f>TEXT(salestable[[#This Row],[Order Date]],"MMMM")</f>
        <v>November</v>
      </c>
      <c r="Z3699" t="str">
        <f>"Q"&amp;ROUNDUP(MONTH(salestable[[#This Row],[Order Date]])/3,0)</f>
        <v>Q4</v>
      </c>
      <c r="AA3699" t="str">
        <f>TEXT(salestable[[#This Row],[Order Date]], "ddd")</f>
        <v>Thu</v>
      </c>
    </row>
    <row r="3700" spans="1:27"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s="3">
        <v>5</v>
      </c>
      <c r="T3700" s="4">
        <v>0.2</v>
      </c>
      <c r="U3700" s="3">
        <v>5.9550000000000001</v>
      </c>
      <c r="V3700" s="2">
        <f>salestable[[#This Row],[Sales]] * (1 - salestable[[#This Row],[Discount]])</f>
        <v>63.52000000000001</v>
      </c>
      <c r="W3700" s="2">
        <f>salestable[[#This Row],[Sales]] * salestable[[#This Row],[Discount]]</f>
        <v>15.880000000000003</v>
      </c>
      <c r="X3700">
        <f>YEAR(salestable[[#This Row],[Order Date]])</f>
        <v>2014</v>
      </c>
      <c r="Y3700" t="str">
        <f>TEXT(salestable[[#This Row],[Order Date]],"MMMM")</f>
        <v>September</v>
      </c>
      <c r="Z3700" t="str">
        <f>"Q"&amp;ROUNDUP(MONTH(salestable[[#This Row],[Order Date]])/3,0)</f>
        <v>Q3</v>
      </c>
      <c r="AA3700" t="str">
        <f>TEXT(salestable[[#This Row],[Order Date]], "ddd")</f>
        <v>Sat</v>
      </c>
    </row>
    <row r="3701" spans="1:27"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s="3">
        <v>4</v>
      </c>
      <c r="T3701" s="4">
        <v>0</v>
      </c>
      <c r="U3701" s="3">
        <v>70.502799999999993</v>
      </c>
      <c r="V3701" s="2">
        <f>salestable[[#This Row],[Sales]] * (1 - salestable[[#This Row],[Discount]])</f>
        <v>163.96</v>
      </c>
      <c r="W3701" s="2">
        <f>salestable[[#This Row],[Sales]] * salestable[[#This Row],[Discount]]</f>
        <v>0</v>
      </c>
      <c r="X3701">
        <f>YEAR(salestable[[#This Row],[Order Date]])</f>
        <v>2017</v>
      </c>
      <c r="Y3701" t="str">
        <f>TEXT(salestable[[#This Row],[Order Date]],"MMMM")</f>
        <v>November</v>
      </c>
      <c r="Z3701" t="str">
        <f>"Q"&amp;ROUNDUP(MONTH(salestable[[#This Row],[Order Date]])/3,0)</f>
        <v>Q4</v>
      </c>
      <c r="AA3701" t="str">
        <f>TEXT(salestable[[#This Row],[Order Date]], "ddd")</f>
        <v>Mon</v>
      </c>
    </row>
    <row r="3702" spans="1:27"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s="3">
        <v>1</v>
      </c>
      <c r="T3702" s="4">
        <v>0</v>
      </c>
      <c r="U3702" s="3">
        <v>6.8273999999999999</v>
      </c>
      <c r="V3702" s="2">
        <f>salestable[[#This Row],[Sales]] * (1 - salestable[[#This Row],[Discount]])</f>
        <v>37.93</v>
      </c>
      <c r="W3702" s="2">
        <f>salestable[[#This Row],[Sales]] * salestable[[#This Row],[Discount]]</f>
        <v>0</v>
      </c>
      <c r="X3702">
        <f>YEAR(salestable[[#This Row],[Order Date]])</f>
        <v>2017</v>
      </c>
      <c r="Y3702" t="str">
        <f>TEXT(salestable[[#This Row],[Order Date]],"MMMM")</f>
        <v>December</v>
      </c>
      <c r="Z3702" t="str">
        <f>"Q"&amp;ROUNDUP(MONTH(salestable[[#This Row],[Order Date]])/3,0)</f>
        <v>Q4</v>
      </c>
      <c r="AA3702" t="str">
        <f>TEXT(salestable[[#This Row],[Order Date]], "ddd")</f>
        <v>Sun</v>
      </c>
    </row>
    <row r="3703" spans="1:27"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s="3">
        <v>2</v>
      </c>
      <c r="T3703" s="4">
        <v>0.2</v>
      </c>
      <c r="U3703" s="3">
        <v>3.7919999999999998</v>
      </c>
      <c r="V3703" s="2">
        <f>salestable[[#This Row],[Sales]] * (1 - salestable[[#This Row],[Discount]])</f>
        <v>12.134399999999999</v>
      </c>
      <c r="W3703" s="2">
        <f>salestable[[#This Row],[Sales]] * salestable[[#This Row],[Discount]]</f>
        <v>3.0335999999999999</v>
      </c>
      <c r="X3703">
        <f>YEAR(salestable[[#This Row],[Order Date]])</f>
        <v>2016</v>
      </c>
      <c r="Y3703" t="str">
        <f>TEXT(salestable[[#This Row],[Order Date]],"MMMM")</f>
        <v>January</v>
      </c>
      <c r="Z3703" t="str">
        <f>"Q"&amp;ROUNDUP(MONTH(salestable[[#This Row],[Order Date]])/3,0)</f>
        <v>Q1</v>
      </c>
      <c r="AA3703" t="str">
        <f>TEXT(salestable[[#This Row],[Order Date]], "ddd")</f>
        <v>Sat</v>
      </c>
    </row>
    <row r="3704" spans="1:27"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s="3">
        <v>6</v>
      </c>
      <c r="T3704" s="4">
        <v>0</v>
      </c>
      <c r="U3704" s="3">
        <v>6.9383999999999997</v>
      </c>
      <c r="V3704" s="2">
        <f>salestable[[#This Row],[Sales]] * (1 - salestable[[#This Row],[Discount]])</f>
        <v>24.78</v>
      </c>
      <c r="W3704" s="2">
        <f>salestable[[#This Row],[Sales]] * salestable[[#This Row],[Discount]]</f>
        <v>0</v>
      </c>
      <c r="X3704">
        <f>YEAR(salestable[[#This Row],[Order Date]])</f>
        <v>2015</v>
      </c>
      <c r="Y3704" t="str">
        <f>TEXT(salestable[[#This Row],[Order Date]],"MMMM")</f>
        <v>June</v>
      </c>
      <c r="Z3704" t="str">
        <f>"Q"&amp;ROUNDUP(MONTH(salestable[[#This Row],[Order Date]])/3,0)</f>
        <v>Q2</v>
      </c>
      <c r="AA3704" t="str">
        <f>TEXT(salestable[[#This Row],[Order Date]], "ddd")</f>
        <v>Sat</v>
      </c>
    </row>
    <row r="3705" spans="1:27"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s="3">
        <v>3</v>
      </c>
      <c r="T3705" s="4">
        <v>0</v>
      </c>
      <c r="U3705" s="3">
        <v>8.8043999999999993</v>
      </c>
      <c r="V3705" s="2">
        <f>salestable[[#This Row],[Sales]] * (1 - salestable[[#This Row],[Discount]])</f>
        <v>19.14</v>
      </c>
      <c r="W3705" s="2">
        <f>salestable[[#This Row],[Sales]] * salestable[[#This Row],[Discount]]</f>
        <v>0</v>
      </c>
      <c r="X3705">
        <f>YEAR(salestable[[#This Row],[Order Date]])</f>
        <v>2015</v>
      </c>
      <c r="Y3705" t="str">
        <f>TEXT(salestable[[#This Row],[Order Date]],"MMMM")</f>
        <v>June</v>
      </c>
      <c r="Z3705" t="str">
        <f>"Q"&amp;ROUNDUP(MONTH(salestable[[#This Row],[Order Date]])/3,0)</f>
        <v>Q2</v>
      </c>
      <c r="AA3705" t="str">
        <f>TEXT(salestable[[#This Row],[Order Date]], "ddd")</f>
        <v>Sat</v>
      </c>
    </row>
    <row r="3706" spans="1:27"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s="3">
        <v>3</v>
      </c>
      <c r="T3706" s="4">
        <v>0</v>
      </c>
      <c r="U3706" s="3">
        <v>314.98950000000002</v>
      </c>
      <c r="V3706" s="2">
        <f>salestable[[#This Row],[Sales]] * (1 - salestable[[#This Row],[Discount]])</f>
        <v>899.97</v>
      </c>
      <c r="W3706" s="2">
        <f>salestable[[#This Row],[Sales]] * salestable[[#This Row],[Discount]]</f>
        <v>0</v>
      </c>
      <c r="X3706">
        <f>YEAR(salestable[[#This Row],[Order Date]])</f>
        <v>2015</v>
      </c>
      <c r="Y3706" t="str">
        <f>TEXT(salestable[[#This Row],[Order Date]],"MMMM")</f>
        <v>June</v>
      </c>
      <c r="Z3706" t="str">
        <f>"Q"&amp;ROUNDUP(MONTH(salestable[[#This Row],[Order Date]])/3,0)</f>
        <v>Q2</v>
      </c>
      <c r="AA3706" t="str">
        <f>TEXT(salestable[[#This Row],[Order Date]], "ddd")</f>
        <v>Sat</v>
      </c>
    </row>
    <row r="3707" spans="1:27"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s="3">
        <v>5</v>
      </c>
      <c r="T3707" s="4">
        <v>0</v>
      </c>
      <c r="U3707" s="3">
        <v>15.552</v>
      </c>
      <c r="V3707" s="2">
        <f>salestable[[#This Row],[Sales]] * (1 - salestable[[#This Row],[Discount]])</f>
        <v>32.4</v>
      </c>
      <c r="W3707" s="2">
        <f>salestable[[#This Row],[Sales]] * salestable[[#This Row],[Discount]]</f>
        <v>0</v>
      </c>
      <c r="X3707">
        <f>YEAR(salestable[[#This Row],[Order Date]])</f>
        <v>2015</v>
      </c>
      <c r="Y3707" t="str">
        <f>TEXT(salestable[[#This Row],[Order Date]],"MMMM")</f>
        <v>June</v>
      </c>
      <c r="Z3707" t="str">
        <f>"Q"&amp;ROUNDUP(MONTH(salestable[[#This Row],[Order Date]])/3,0)</f>
        <v>Q2</v>
      </c>
      <c r="AA3707" t="str">
        <f>TEXT(salestable[[#This Row],[Order Date]], "ddd")</f>
        <v>Sat</v>
      </c>
    </row>
    <row r="3708" spans="1:27"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s="3">
        <v>3</v>
      </c>
      <c r="T3708" s="4">
        <v>0.2</v>
      </c>
      <c r="U3708" s="3">
        <v>6.5537999999999998</v>
      </c>
      <c r="V3708" s="2">
        <f>salestable[[#This Row],[Sales]] * (1 - salestable[[#This Row],[Discount]])</f>
        <v>19.0656</v>
      </c>
      <c r="W3708" s="2">
        <f>salestable[[#This Row],[Sales]] * salestable[[#This Row],[Discount]]</f>
        <v>4.7664</v>
      </c>
      <c r="X3708">
        <f>YEAR(salestable[[#This Row],[Order Date]])</f>
        <v>2017</v>
      </c>
      <c r="Y3708" t="str">
        <f>TEXT(salestable[[#This Row],[Order Date]],"MMMM")</f>
        <v>March</v>
      </c>
      <c r="Z3708" t="str">
        <f>"Q"&amp;ROUNDUP(MONTH(salestable[[#This Row],[Order Date]])/3,0)</f>
        <v>Q1</v>
      </c>
      <c r="AA3708" t="str">
        <f>TEXT(salestable[[#This Row],[Order Date]], "ddd")</f>
        <v>Sat</v>
      </c>
    </row>
    <row r="3709" spans="1:27"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s="3">
        <v>2</v>
      </c>
      <c r="T3709" s="4">
        <v>0.6</v>
      </c>
      <c r="U3709" s="3">
        <v>-2.5472000000000001</v>
      </c>
      <c r="V3709" s="2">
        <f>salestable[[#This Row],[Sales]] * (1 - salestable[[#This Row],[Discount]])</f>
        <v>2.5472000000000001</v>
      </c>
      <c r="W3709" s="2">
        <f>salestable[[#This Row],[Sales]] * salestable[[#This Row],[Discount]]</f>
        <v>3.8208000000000002</v>
      </c>
      <c r="X3709">
        <f>YEAR(salestable[[#This Row],[Order Date]])</f>
        <v>2014</v>
      </c>
      <c r="Y3709" t="str">
        <f>TEXT(salestable[[#This Row],[Order Date]],"MMMM")</f>
        <v>November</v>
      </c>
      <c r="Z3709" t="str">
        <f>"Q"&amp;ROUNDUP(MONTH(salestable[[#This Row],[Order Date]])/3,0)</f>
        <v>Q4</v>
      </c>
      <c r="AA3709" t="str">
        <f>TEXT(salestable[[#This Row],[Order Date]], "ddd")</f>
        <v>Sun</v>
      </c>
    </row>
    <row r="3710" spans="1:27"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s="3">
        <v>3</v>
      </c>
      <c r="T3710" s="4">
        <v>0.8</v>
      </c>
      <c r="U3710" s="3">
        <v>-87.148799999999994</v>
      </c>
      <c r="V3710" s="2">
        <f>salestable[[#This Row],[Sales]] * (1 - salestable[[#This Row],[Discount]])</f>
        <v>6.8351999999999986</v>
      </c>
      <c r="W3710" s="2">
        <f>salestable[[#This Row],[Sales]] * salestable[[#This Row],[Discount]]</f>
        <v>27.340800000000002</v>
      </c>
      <c r="X3710">
        <f>YEAR(salestable[[#This Row],[Order Date]])</f>
        <v>2014</v>
      </c>
      <c r="Y3710" t="str">
        <f>TEXT(salestable[[#This Row],[Order Date]],"MMMM")</f>
        <v>November</v>
      </c>
      <c r="Z3710" t="str">
        <f>"Q"&amp;ROUNDUP(MONTH(salestable[[#This Row],[Order Date]])/3,0)</f>
        <v>Q4</v>
      </c>
      <c r="AA3710" t="str">
        <f>TEXT(salestable[[#This Row],[Order Date]], "ddd")</f>
        <v>Sun</v>
      </c>
    </row>
    <row r="3711" spans="1:27"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s="3">
        <v>7</v>
      </c>
      <c r="T3711" s="4">
        <v>0.2</v>
      </c>
      <c r="U3711" s="3">
        <v>1.6632</v>
      </c>
      <c r="V3711" s="2">
        <f>salestable[[#This Row],[Sales]] * (1 - salestable[[#This Row],[Discount]])</f>
        <v>4.4352</v>
      </c>
      <c r="W3711" s="2">
        <f>salestable[[#This Row],[Sales]] * salestable[[#This Row],[Discount]]</f>
        <v>1.1088</v>
      </c>
      <c r="X3711">
        <f>YEAR(salestable[[#This Row],[Order Date]])</f>
        <v>2014</v>
      </c>
      <c r="Y3711" t="str">
        <f>TEXT(salestable[[#This Row],[Order Date]],"MMMM")</f>
        <v>November</v>
      </c>
      <c r="Z3711" t="str">
        <f>"Q"&amp;ROUNDUP(MONTH(salestable[[#This Row],[Order Date]])/3,0)</f>
        <v>Q4</v>
      </c>
      <c r="AA3711" t="str">
        <f>TEXT(salestable[[#This Row],[Order Date]], "ddd")</f>
        <v>Sun</v>
      </c>
    </row>
    <row r="3712" spans="1:27"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s="3">
        <v>3</v>
      </c>
      <c r="T3712" s="4">
        <v>0.2</v>
      </c>
      <c r="U3712" s="3">
        <v>6.3780000000000001</v>
      </c>
      <c r="V3712" s="2">
        <f>salestable[[#This Row],[Sales]] * (1 - salestable[[#This Row],[Discount]])</f>
        <v>408.19200000000001</v>
      </c>
      <c r="W3712" s="2">
        <f>salestable[[#This Row],[Sales]] * salestable[[#This Row],[Discount]]</f>
        <v>102.048</v>
      </c>
      <c r="X3712">
        <f>YEAR(salestable[[#This Row],[Order Date]])</f>
        <v>2017</v>
      </c>
      <c r="Y3712" t="str">
        <f>TEXT(salestable[[#This Row],[Order Date]],"MMMM")</f>
        <v>October</v>
      </c>
      <c r="Z3712" t="str">
        <f>"Q"&amp;ROUNDUP(MONTH(salestable[[#This Row],[Order Date]])/3,0)</f>
        <v>Q4</v>
      </c>
      <c r="AA3712" t="str">
        <f>TEXT(salestable[[#This Row],[Order Date]], "ddd")</f>
        <v>Sun</v>
      </c>
    </row>
    <row r="3713" spans="1:27"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s="3">
        <v>5</v>
      </c>
      <c r="T3713" s="4">
        <v>0</v>
      </c>
      <c r="U3713" s="3">
        <v>100.4255</v>
      </c>
      <c r="V3713" s="2">
        <f>salestable[[#This Row],[Sales]] * (1 - salestable[[#This Row],[Discount]])</f>
        <v>204.95</v>
      </c>
      <c r="W3713" s="2">
        <f>salestable[[#This Row],[Sales]] * salestable[[#This Row],[Discount]]</f>
        <v>0</v>
      </c>
      <c r="X3713">
        <f>YEAR(salestable[[#This Row],[Order Date]])</f>
        <v>2017</v>
      </c>
      <c r="Y3713" t="str">
        <f>TEXT(salestable[[#This Row],[Order Date]],"MMMM")</f>
        <v>October</v>
      </c>
      <c r="Z3713" t="str">
        <f>"Q"&amp;ROUNDUP(MONTH(salestable[[#This Row],[Order Date]])/3,0)</f>
        <v>Q4</v>
      </c>
      <c r="AA3713" t="str">
        <f>TEXT(salestable[[#This Row],[Order Date]], "ddd")</f>
        <v>Sun</v>
      </c>
    </row>
    <row r="3714" spans="1:27"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s="3">
        <v>1</v>
      </c>
      <c r="T3714" s="4">
        <v>0</v>
      </c>
      <c r="U3714" s="3">
        <v>3.4620000000000002</v>
      </c>
      <c r="V3714" s="2">
        <f>salestable[[#This Row],[Sales]] * (1 - salestable[[#This Row],[Discount]])</f>
        <v>11.54</v>
      </c>
      <c r="W3714" s="2">
        <f>salestable[[#This Row],[Sales]] * salestable[[#This Row],[Discount]]</f>
        <v>0</v>
      </c>
      <c r="X3714">
        <f>YEAR(salestable[[#This Row],[Order Date]])</f>
        <v>2017</v>
      </c>
      <c r="Y3714" t="str">
        <f>TEXT(salestable[[#This Row],[Order Date]],"MMMM")</f>
        <v>April</v>
      </c>
      <c r="Z3714" t="str">
        <f>"Q"&amp;ROUNDUP(MONTH(salestable[[#This Row],[Order Date]])/3,0)</f>
        <v>Q2</v>
      </c>
      <c r="AA3714" t="str">
        <f>TEXT(salestable[[#This Row],[Order Date]], "ddd")</f>
        <v>Fri</v>
      </c>
    </row>
    <row r="3715" spans="1:27"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s="3">
        <v>3</v>
      </c>
      <c r="T3715" s="4">
        <v>0</v>
      </c>
      <c r="U3715" s="3">
        <v>34.146000000000001</v>
      </c>
      <c r="V3715" s="2">
        <f>salestable[[#This Row],[Sales]] * (1 - salestable[[#This Row],[Discount]])</f>
        <v>162.6</v>
      </c>
      <c r="W3715" s="2">
        <f>salestable[[#This Row],[Sales]] * salestable[[#This Row],[Discount]]</f>
        <v>0</v>
      </c>
      <c r="X3715">
        <f>YEAR(salestable[[#This Row],[Order Date]])</f>
        <v>2017</v>
      </c>
      <c r="Y3715" t="str">
        <f>TEXT(salestable[[#This Row],[Order Date]],"MMMM")</f>
        <v>April</v>
      </c>
      <c r="Z3715" t="str">
        <f>"Q"&amp;ROUNDUP(MONTH(salestable[[#This Row],[Order Date]])/3,0)</f>
        <v>Q2</v>
      </c>
      <c r="AA3715" t="str">
        <f>TEXT(salestable[[#This Row],[Order Date]], "ddd")</f>
        <v>Fri</v>
      </c>
    </row>
    <row r="3716" spans="1:27"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s="3">
        <v>2</v>
      </c>
      <c r="T3716" s="4">
        <v>0</v>
      </c>
      <c r="U3716" s="3">
        <v>21.012799999999999</v>
      </c>
      <c r="V3716" s="2">
        <f>salestable[[#This Row],[Sales]] * (1 - salestable[[#This Row],[Discount]])</f>
        <v>45.68</v>
      </c>
      <c r="W3716" s="2">
        <f>salestable[[#This Row],[Sales]] * salestable[[#This Row],[Discount]]</f>
        <v>0</v>
      </c>
      <c r="X3716">
        <f>YEAR(salestable[[#This Row],[Order Date]])</f>
        <v>2014</v>
      </c>
      <c r="Y3716" t="str">
        <f>TEXT(salestable[[#This Row],[Order Date]],"MMMM")</f>
        <v>December</v>
      </c>
      <c r="Z3716" t="str">
        <f>"Q"&amp;ROUNDUP(MONTH(salestable[[#This Row],[Order Date]])/3,0)</f>
        <v>Q4</v>
      </c>
      <c r="AA3716" t="str">
        <f>TEXT(salestable[[#This Row],[Order Date]], "ddd")</f>
        <v>Mon</v>
      </c>
    </row>
    <row r="3717" spans="1:27"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s="3">
        <v>5</v>
      </c>
      <c r="T3717" s="4">
        <v>0.2</v>
      </c>
      <c r="U3717" s="3">
        <v>45.293999999999997</v>
      </c>
      <c r="V3717" s="2">
        <f>salestable[[#This Row],[Sales]] * (1 - salestable[[#This Row],[Discount]])</f>
        <v>483.13599999999997</v>
      </c>
      <c r="W3717" s="2">
        <f>salestable[[#This Row],[Sales]] * salestable[[#This Row],[Discount]]</f>
        <v>120.78399999999999</v>
      </c>
      <c r="X3717">
        <f>YEAR(salestable[[#This Row],[Order Date]])</f>
        <v>2014</v>
      </c>
      <c r="Y3717" t="str">
        <f>TEXT(salestable[[#This Row],[Order Date]],"MMMM")</f>
        <v>December</v>
      </c>
      <c r="Z3717" t="str">
        <f>"Q"&amp;ROUNDUP(MONTH(salestable[[#This Row],[Order Date]])/3,0)</f>
        <v>Q4</v>
      </c>
      <c r="AA3717" t="str">
        <f>TEXT(salestable[[#This Row],[Order Date]], "ddd")</f>
        <v>Mon</v>
      </c>
    </row>
    <row r="3718" spans="1:27"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s="3">
        <v>5</v>
      </c>
      <c r="T3718" s="4">
        <v>0</v>
      </c>
      <c r="U3718" s="3">
        <v>1.1775</v>
      </c>
      <c r="V3718" s="2">
        <f>salestable[[#This Row],[Sales]] * (1 - salestable[[#This Row],[Discount]])</f>
        <v>23.55</v>
      </c>
      <c r="W3718" s="2">
        <f>salestable[[#This Row],[Sales]] * salestable[[#This Row],[Discount]]</f>
        <v>0</v>
      </c>
      <c r="X3718">
        <f>YEAR(salestable[[#This Row],[Order Date]])</f>
        <v>2017</v>
      </c>
      <c r="Y3718" t="str">
        <f>TEXT(salestable[[#This Row],[Order Date]],"MMMM")</f>
        <v>May</v>
      </c>
      <c r="Z3718" t="str">
        <f>"Q"&amp;ROUNDUP(MONTH(salestable[[#This Row],[Order Date]])/3,0)</f>
        <v>Q2</v>
      </c>
      <c r="AA3718" t="str">
        <f>TEXT(salestable[[#This Row],[Order Date]], "ddd")</f>
        <v>Mon</v>
      </c>
    </row>
    <row r="3719" spans="1:27"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s="3">
        <v>2</v>
      </c>
      <c r="T3719" s="4">
        <v>0</v>
      </c>
      <c r="U3719" s="3">
        <v>0.1512</v>
      </c>
      <c r="V3719" s="2">
        <f>salestable[[#This Row],[Sales]] * (1 - salestable[[#This Row],[Discount]])</f>
        <v>5.04</v>
      </c>
      <c r="W3719" s="2">
        <f>salestable[[#This Row],[Sales]] * salestable[[#This Row],[Discount]]</f>
        <v>0</v>
      </c>
      <c r="X3719">
        <f>YEAR(salestable[[#This Row],[Order Date]])</f>
        <v>2016</v>
      </c>
      <c r="Y3719" t="str">
        <f>TEXT(salestable[[#This Row],[Order Date]],"MMMM")</f>
        <v>September</v>
      </c>
      <c r="Z3719" t="str">
        <f>"Q"&amp;ROUNDUP(MONTH(salestable[[#This Row],[Order Date]])/3,0)</f>
        <v>Q3</v>
      </c>
      <c r="AA3719" t="str">
        <f>TEXT(salestable[[#This Row],[Order Date]], "ddd")</f>
        <v>Mon</v>
      </c>
    </row>
    <row r="3720" spans="1:27"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s="3">
        <v>5</v>
      </c>
      <c r="T3720" s="4">
        <v>0</v>
      </c>
      <c r="U3720" s="3">
        <v>107.4785</v>
      </c>
      <c r="V3720" s="2">
        <f>salestable[[#This Row],[Sales]] * (1 - salestable[[#This Row],[Discount]])</f>
        <v>249.95</v>
      </c>
      <c r="W3720" s="2">
        <f>salestable[[#This Row],[Sales]] * salestable[[#This Row],[Discount]]</f>
        <v>0</v>
      </c>
      <c r="X3720">
        <f>YEAR(salestable[[#This Row],[Order Date]])</f>
        <v>2016</v>
      </c>
      <c r="Y3720" t="str">
        <f>TEXT(salestable[[#This Row],[Order Date]],"MMMM")</f>
        <v>September</v>
      </c>
      <c r="Z3720" t="str">
        <f>"Q"&amp;ROUNDUP(MONTH(salestable[[#This Row],[Order Date]])/3,0)</f>
        <v>Q3</v>
      </c>
      <c r="AA3720" t="str">
        <f>TEXT(salestable[[#This Row],[Order Date]], "ddd")</f>
        <v>Mon</v>
      </c>
    </row>
    <row r="3721" spans="1:27"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s="3">
        <v>5</v>
      </c>
      <c r="T3721" s="4">
        <v>0</v>
      </c>
      <c r="U3721" s="3">
        <v>12.358000000000001</v>
      </c>
      <c r="V3721" s="2">
        <f>salestable[[#This Row],[Sales]] * (1 - salestable[[#This Row],[Discount]])</f>
        <v>33.4</v>
      </c>
      <c r="W3721" s="2">
        <f>salestable[[#This Row],[Sales]] * salestable[[#This Row],[Discount]]</f>
        <v>0</v>
      </c>
      <c r="X3721">
        <f>YEAR(salestable[[#This Row],[Order Date]])</f>
        <v>2016</v>
      </c>
      <c r="Y3721" t="str">
        <f>TEXT(salestable[[#This Row],[Order Date]],"MMMM")</f>
        <v>September</v>
      </c>
      <c r="Z3721" t="str">
        <f>"Q"&amp;ROUNDUP(MONTH(salestable[[#This Row],[Order Date]])/3,0)</f>
        <v>Q3</v>
      </c>
      <c r="AA3721" t="str">
        <f>TEXT(salestable[[#This Row],[Order Date]], "ddd")</f>
        <v>Sat</v>
      </c>
    </row>
    <row r="3722" spans="1:27"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s="3">
        <v>4</v>
      </c>
      <c r="T3722" s="4">
        <v>0</v>
      </c>
      <c r="U3722" s="3">
        <v>7.3788</v>
      </c>
      <c r="V3722" s="2">
        <f>salestable[[#This Row],[Sales]] * (1 - salestable[[#This Row],[Discount]])</f>
        <v>18.920000000000002</v>
      </c>
      <c r="W3722" s="2">
        <f>salestable[[#This Row],[Sales]] * salestable[[#This Row],[Discount]]</f>
        <v>0</v>
      </c>
      <c r="X3722">
        <f>YEAR(salestable[[#This Row],[Order Date]])</f>
        <v>2016</v>
      </c>
      <c r="Y3722" t="str">
        <f>TEXT(salestable[[#This Row],[Order Date]],"MMMM")</f>
        <v>December</v>
      </c>
      <c r="Z3722" t="str">
        <f>"Q"&amp;ROUNDUP(MONTH(salestable[[#This Row],[Order Date]])/3,0)</f>
        <v>Q4</v>
      </c>
      <c r="AA3722" t="str">
        <f>TEXT(salestable[[#This Row],[Order Date]], "ddd")</f>
        <v>Tue</v>
      </c>
    </row>
    <row r="3723" spans="1:27"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s="3">
        <v>2</v>
      </c>
      <c r="T3723" s="4">
        <v>0</v>
      </c>
      <c r="U3723" s="3">
        <v>6.9390000000000001</v>
      </c>
      <c r="V3723" s="2">
        <f>salestable[[#This Row],[Sales]] * (1 - salestable[[#This Row],[Discount]])</f>
        <v>15.42</v>
      </c>
      <c r="W3723" s="2">
        <f>salestable[[#This Row],[Sales]] * salestable[[#This Row],[Discount]]</f>
        <v>0</v>
      </c>
      <c r="X3723">
        <f>YEAR(salestable[[#This Row],[Order Date]])</f>
        <v>2016</v>
      </c>
      <c r="Y3723" t="str">
        <f>TEXT(salestable[[#This Row],[Order Date]],"MMMM")</f>
        <v>December</v>
      </c>
      <c r="Z3723" t="str">
        <f>"Q"&amp;ROUNDUP(MONTH(salestable[[#This Row],[Order Date]])/3,0)</f>
        <v>Q4</v>
      </c>
      <c r="AA3723" t="str">
        <f>TEXT(salestable[[#This Row],[Order Date]], "ddd")</f>
        <v>Tue</v>
      </c>
    </row>
    <row r="3724" spans="1:27"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s="3">
        <v>8</v>
      </c>
      <c r="T3724" s="4">
        <v>0.2</v>
      </c>
      <c r="U3724" s="3">
        <v>2.2320000000000002</v>
      </c>
      <c r="V3724" s="2">
        <f>salestable[[#This Row],[Sales]] * (1 - salestable[[#This Row],[Discount]])</f>
        <v>28.569600000000005</v>
      </c>
      <c r="W3724" s="2">
        <f>salestable[[#This Row],[Sales]] * salestable[[#This Row],[Discount]]</f>
        <v>7.1424000000000012</v>
      </c>
      <c r="X3724">
        <f>YEAR(salestable[[#This Row],[Order Date]])</f>
        <v>2017</v>
      </c>
      <c r="Y3724" t="str">
        <f>TEXT(salestable[[#This Row],[Order Date]],"MMMM")</f>
        <v>November</v>
      </c>
      <c r="Z3724" t="str">
        <f>"Q"&amp;ROUNDUP(MONTH(salestable[[#This Row],[Order Date]])/3,0)</f>
        <v>Q4</v>
      </c>
      <c r="AA3724" t="str">
        <f>TEXT(salestable[[#This Row],[Order Date]], "ddd")</f>
        <v>Wed</v>
      </c>
    </row>
    <row r="3725" spans="1:27"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s="3">
        <v>5</v>
      </c>
      <c r="T3725" s="4">
        <v>0.7</v>
      </c>
      <c r="U3725" s="3">
        <v>-459.98750000000001</v>
      </c>
      <c r="V3725" s="2">
        <f>salestable[[#This Row],[Sales]] * (1 - salestable[[#This Row],[Discount]])</f>
        <v>165.59550000000002</v>
      </c>
      <c r="W3725" s="2">
        <f>salestable[[#This Row],[Sales]] * salestable[[#This Row],[Discount]]</f>
        <v>386.3895</v>
      </c>
      <c r="X3725">
        <f>YEAR(salestable[[#This Row],[Order Date]])</f>
        <v>2014</v>
      </c>
      <c r="Y3725" t="str">
        <f>TEXT(salestable[[#This Row],[Order Date]],"MMMM")</f>
        <v>December</v>
      </c>
      <c r="Z3725" t="str">
        <f>"Q"&amp;ROUNDUP(MONTH(salestable[[#This Row],[Order Date]])/3,0)</f>
        <v>Q4</v>
      </c>
      <c r="AA3725" t="str">
        <f>TEXT(salestable[[#This Row],[Order Date]], "ddd")</f>
        <v>Tue</v>
      </c>
    </row>
    <row r="3726" spans="1:27"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s="3">
        <v>3</v>
      </c>
      <c r="T3726" s="4">
        <v>0.2</v>
      </c>
      <c r="U3726" s="3">
        <v>2.2050000000000001</v>
      </c>
      <c r="V3726" s="2">
        <f>salestable[[#This Row],[Sales]] * (1 - salestable[[#This Row],[Discount]])</f>
        <v>5.6448</v>
      </c>
      <c r="W3726" s="2">
        <f>salestable[[#This Row],[Sales]] * salestable[[#This Row],[Discount]]</f>
        <v>1.4112</v>
      </c>
      <c r="X3726">
        <f>YEAR(salestable[[#This Row],[Order Date]])</f>
        <v>2017</v>
      </c>
      <c r="Y3726" t="str">
        <f>TEXT(salestable[[#This Row],[Order Date]],"MMMM")</f>
        <v>April</v>
      </c>
      <c r="Z3726" t="str">
        <f>"Q"&amp;ROUNDUP(MONTH(salestable[[#This Row],[Order Date]])/3,0)</f>
        <v>Q2</v>
      </c>
      <c r="AA3726" t="str">
        <f>TEXT(salestable[[#This Row],[Order Date]], "ddd")</f>
        <v>Mon</v>
      </c>
    </row>
    <row r="3727" spans="1:27"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s="3">
        <v>2</v>
      </c>
      <c r="T3727" s="4">
        <v>0.2</v>
      </c>
      <c r="U3727" s="3">
        <v>3.51</v>
      </c>
      <c r="V3727" s="2">
        <f>salestable[[#This Row],[Sales]] * (1 - salestable[[#This Row],[Discount]])</f>
        <v>14.975999999999999</v>
      </c>
      <c r="W3727" s="2">
        <f>salestable[[#This Row],[Sales]] * salestable[[#This Row],[Discount]]</f>
        <v>3.7439999999999998</v>
      </c>
      <c r="X3727">
        <f>YEAR(salestable[[#This Row],[Order Date]])</f>
        <v>2016</v>
      </c>
      <c r="Y3727" t="str">
        <f>TEXT(salestable[[#This Row],[Order Date]],"MMMM")</f>
        <v>December</v>
      </c>
      <c r="Z3727" t="str">
        <f>"Q"&amp;ROUNDUP(MONTH(salestable[[#This Row],[Order Date]])/3,0)</f>
        <v>Q4</v>
      </c>
      <c r="AA3727" t="str">
        <f>TEXT(salestable[[#This Row],[Order Date]], "ddd")</f>
        <v>Mon</v>
      </c>
    </row>
    <row r="3728" spans="1:27"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s="3">
        <v>2</v>
      </c>
      <c r="T3728" s="4">
        <v>0</v>
      </c>
      <c r="U3728" s="3">
        <v>93.698800000000006</v>
      </c>
      <c r="V3728" s="2">
        <f>salestable[[#This Row],[Sales]] * (1 - salestable[[#This Row],[Discount]])</f>
        <v>360.38</v>
      </c>
      <c r="W3728" s="2">
        <f>salestable[[#This Row],[Sales]] * salestable[[#This Row],[Discount]]</f>
        <v>0</v>
      </c>
      <c r="X3728">
        <f>YEAR(salestable[[#This Row],[Order Date]])</f>
        <v>2016</v>
      </c>
      <c r="Y3728" t="str">
        <f>TEXT(salestable[[#This Row],[Order Date]],"MMMM")</f>
        <v>June</v>
      </c>
      <c r="Z3728" t="str">
        <f>"Q"&amp;ROUNDUP(MONTH(salestable[[#This Row],[Order Date]])/3,0)</f>
        <v>Q2</v>
      </c>
      <c r="AA3728" t="str">
        <f>TEXT(salestable[[#This Row],[Order Date]], "ddd")</f>
        <v>Sun</v>
      </c>
    </row>
    <row r="3729" spans="1:27"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s="3">
        <v>2</v>
      </c>
      <c r="T3729" s="4">
        <v>0</v>
      </c>
      <c r="U3729" s="3">
        <v>2.79</v>
      </c>
      <c r="V3729" s="2">
        <f>salestable[[#This Row],[Sales]] * (1 - salestable[[#This Row],[Discount]])</f>
        <v>11.16</v>
      </c>
      <c r="W3729" s="2">
        <f>salestable[[#This Row],[Sales]] * salestable[[#This Row],[Discount]]</f>
        <v>0</v>
      </c>
      <c r="X3729">
        <f>YEAR(salestable[[#This Row],[Order Date]])</f>
        <v>2016</v>
      </c>
      <c r="Y3729" t="str">
        <f>TEXT(salestable[[#This Row],[Order Date]],"MMMM")</f>
        <v>June</v>
      </c>
      <c r="Z3729" t="str">
        <f>"Q"&amp;ROUNDUP(MONTH(salestable[[#This Row],[Order Date]])/3,0)</f>
        <v>Q2</v>
      </c>
      <c r="AA3729" t="str">
        <f>TEXT(salestable[[#This Row],[Order Date]], "ddd")</f>
        <v>Sun</v>
      </c>
    </row>
    <row r="3730" spans="1:27"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s="3">
        <v>3</v>
      </c>
      <c r="T3730" s="4">
        <v>0</v>
      </c>
      <c r="U3730" s="3">
        <v>6.8723999999999998</v>
      </c>
      <c r="V3730" s="2">
        <f>salestable[[#This Row],[Sales]] * (1 - salestable[[#This Row],[Discount]])</f>
        <v>14.94</v>
      </c>
      <c r="W3730" s="2">
        <f>salestable[[#This Row],[Sales]] * salestable[[#This Row],[Discount]]</f>
        <v>0</v>
      </c>
      <c r="X3730">
        <f>YEAR(salestable[[#This Row],[Order Date]])</f>
        <v>2016</v>
      </c>
      <c r="Y3730" t="str">
        <f>TEXT(salestable[[#This Row],[Order Date]],"MMMM")</f>
        <v>June</v>
      </c>
      <c r="Z3730" t="str">
        <f>"Q"&amp;ROUNDUP(MONTH(salestable[[#This Row],[Order Date]])/3,0)</f>
        <v>Q2</v>
      </c>
      <c r="AA3730" t="str">
        <f>TEXT(salestable[[#This Row],[Order Date]], "ddd")</f>
        <v>Sun</v>
      </c>
    </row>
    <row r="3731" spans="1:27"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s="3">
        <v>2</v>
      </c>
      <c r="T3731" s="4">
        <v>0</v>
      </c>
      <c r="U3731" s="3">
        <v>7.9724000000000004</v>
      </c>
      <c r="V3731" s="2">
        <f>salestable[[#This Row],[Sales]] * (1 - salestable[[#This Row],[Discount]])</f>
        <v>41.96</v>
      </c>
      <c r="W3731" s="2">
        <f>salestable[[#This Row],[Sales]] * salestable[[#This Row],[Discount]]</f>
        <v>0</v>
      </c>
      <c r="X3731">
        <f>YEAR(salestable[[#This Row],[Order Date]])</f>
        <v>2015</v>
      </c>
      <c r="Y3731" t="str">
        <f>TEXT(salestable[[#This Row],[Order Date]],"MMMM")</f>
        <v>September</v>
      </c>
      <c r="Z3731" t="str">
        <f>"Q"&amp;ROUNDUP(MONTH(salestable[[#This Row],[Order Date]])/3,0)</f>
        <v>Q3</v>
      </c>
      <c r="AA3731" t="str">
        <f>TEXT(salestable[[#This Row],[Order Date]], "ddd")</f>
        <v>Fri</v>
      </c>
    </row>
    <row r="3732" spans="1:27"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s="3">
        <v>7</v>
      </c>
      <c r="T3732" s="4">
        <v>0</v>
      </c>
      <c r="U3732" s="3">
        <v>0</v>
      </c>
      <c r="V3732" s="2">
        <f>salestable[[#This Row],[Sales]] * (1 - salestable[[#This Row],[Discount]])</f>
        <v>636.86</v>
      </c>
      <c r="W3732" s="2">
        <f>salestable[[#This Row],[Sales]] * salestable[[#This Row],[Discount]]</f>
        <v>0</v>
      </c>
      <c r="X3732">
        <f>YEAR(salestable[[#This Row],[Order Date]])</f>
        <v>2015</v>
      </c>
      <c r="Y3732" t="str">
        <f>TEXT(salestable[[#This Row],[Order Date]],"MMMM")</f>
        <v>September</v>
      </c>
      <c r="Z3732" t="str">
        <f>"Q"&amp;ROUNDUP(MONTH(salestable[[#This Row],[Order Date]])/3,0)</f>
        <v>Q3</v>
      </c>
      <c r="AA3732" t="str">
        <f>TEXT(salestable[[#This Row],[Order Date]], "ddd")</f>
        <v>Fri</v>
      </c>
    </row>
    <row r="3733" spans="1:27"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s="3">
        <v>1</v>
      </c>
      <c r="T3733" s="4">
        <v>0</v>
      </c>
      <c r="U3733" s="3">
        <v>129.9974</v>
      </c>
      <c r="V3733" s="2">
        <f>salestable[[#This Row],[Sales]] * (1 - salestable[[#This Row],[Discount]])</f>
        <v>499.99</v>
      </c>
      <c r="W3733" s="2">
        <f>salestable[[#This Row],[Sales]] * salestable[[#This Row],[Discount]]</f>
        <v>0</v>
      </c>
      <c r="X3733">
        <f>YEAR(salestable[[#This Row],[Order Date]])</f>
        <v>2015</v>
      </c>
      <c r="Y3733" t="str">
        <f>TEXT(salestable[[#This Row],[Order Date]],"MMMM")</f>
        <v>September</v>
      </c>
      <c r="Z3733" t="str">
        <f>"Q"&amp;ROUNDUP(MONTH(salestable[[#This Row],[Order Date]])/3,0)</f>
        <v>Q3</v>
      </c>
      <c r="AA3733" t="str">
        <f>TEXT(salestable[[#This Row],[Order Date]], "ddd")</f>
        <v>Fri</v>
      </c>
    </row>
    <row r="3734" spans="1:27"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s="3">
        <v>7</v>
      </c>
      <c r="T3734" s="4">
        <v>0</v>
      </c>
      <c r="U3734" s="3">
        <v>327.58179999999999</v>
      </c>
      <c r="V3734" s="2">
        <f>salestable[[#This Row],[Sales]] * (1 - salestable[[#This Row],[Discount]])</f>
        <v>1259.93</v>
      </c>
      <c r="W3734" s="2">
        <f>salestable[[#This Row],[Sales]] * salestable[[#This Row],[Discount]]</f>
        <v>0</v>
      </c>
      <c r="X3734">
        <f>YEAR(salestable[[#This Row],[Order Date]])</f>
        <v>2015</v>
      </c>
      <c r="Y3734" t="str">
        <f>TEXT(salestable[[#This Row],[Order Date]],"MMMM")</f>
        <v>September</v>
      </c>
      <c r="Z3734" t="str">
        <f>"Q"&amp;ROUNDUP(MONTH(salestable[[#This Row],[Order Date]])/3,0)</f>
        <v>Q3</v>
      </c>
      <c r="AA3734" t="str">
        <f>TEXT(salestable[[#This Row],[Order Date]], "ddd")</f>
        <v>Fri</v>
      </c>
    </row>
    <row r="3735" spans="1:27"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s="3">
        <v>4</v>
      </c>
      <c r="T3735" s="4">
        <v>0</v>
      </c>
      <c r="U3735" s="3">
        <v>31.889199999999999</v>
      </c>
      <c r="V3735" s="2">
        <f>salestable[[#This Row],[Sales]] * (1 - salestable[[#This Row],[Discount]])</f>
        <v>65.08</v>
      </c>
      <c r="W3735" s="2">
        <f>salestable[[#This Row],[Sales]] * salestable[[#This Row],[Discount]]</f>
        <v>0</v>
      </c>
      <c r="X3735">
        <f>YEAR(salestable[[#This Row],[Order Date]])</f>
        <v>2015</v>
      </c>
      <c r="Y3735" t="str">
        <f>TEXT(salestable[[#This Row],[Order Date]],"MMMM")</f>
        <v>September</v>
      </c>
      <c r="Z3735" t="str">
        <f>"Q"&amp;ROUNDUP(MONTH(salestable[[#This Row],[Order Date]])/3,0)</f>
        <v>Q3</v>
      </c>
      <c r="AA3735" t="str">
        <f>TEXT(salestable[[#This Row],[Order Date]], "ddd")</f>
        <v>Fri</v>
      </c>
    </row>
    <row r="3736" spans="1:27"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s="3">
        <v>1</v>
      </c>
      <c r="T3736" s="4">
        <v>0</v>
      </c>
      <c r="U3736" s="3">
        <v>12.1348</v>
      </c>
      <c r="V3736" s="2">
        <f>salestable[[#This Row],[Sales]] * (1 - salestable[[#This Row],[Discount]])</f>
        <v>26.38</v>
      </c>
      <c r="W3736" s="2">
        <f>salestable[[#This Row],[Sales]] * salestable[[#This Row],[Discount]]</f>
        <v>0</v>
      </c>
      <c r="X3736">
        <f>YEAR(salestable[[#This Row],[Order Date]])</f>
        <v>2017</v>
      </c>
      <c r="Y3736" t="str">
        <f>TEXT(salestable[[#This Row],[Order Date]],"MMMM")</f>
        <v>March</v>
      </c>
      <c r="Z3736" t="str">
        <f>"Q"&amp;ROUNDUP(MONTH(salestable[[#This Row],[Order Date]])/3,0)</f>
        <v>Q1</v>
      </c>
      <c r="AA3736" t="str">
        <f>TEXT(salestable[[#This Row],[Order Date]], "ddd")</f>
        <v>Mon</v>
      </c>
    </row>
    <row r="3737" spans="1:27"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s="3">
        <v>3</v>
      </c>
      <c r="T3737" s="4">
        <v>0</v>
      </c>
      <c r="U3737" s="3">
        <v>16.553100000000001</v>
      </c>
      <c r="V3737" s="2">
        <f>salestable[[#This Row],[Sales]] * (1 - salestable[[#This Row],[Discount]])</f>
        <v>71.97</v>
      </c>
      <c r="W3737" s="2">
        <f>salestable[[#This Row],[Sales]] * salestable[[#This Row],[Discount]]</f>
        <v>0</v>
      </c>
      <c r="X3737">
        <f>YEAR(salestable[[#This Row],[Order Date]])</f>
        <v>2017</v>
      </c>
      <c r="Y3737" t="str">
        <f>TEXT(salestable[[#This Row],[Order Date]],"MMMM")</f>
        <v>March</v>
      </c>
      <c r="Z3737" t="str">
        <f>"Q"&amp;ROUNDUP(MONTH(salestable[[#This Row],[Order Date]])/3,0)</f>
        <v>Q1</v>
      </c>
      <c r="AA3737" t="str">
        <f>TEXT(salestable[[#This Row],[Order Date]], "ddd")</f>
        <v>Mon</v>
      </c>
    </row>
    <row r="3738" spans="1:27"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s="3">
        <v>2</v>
      </c>
      <c r="T3738" s="4">
        <v>0</v>
      </c>
      <c r="U3738" s="3">
        <v>62.3904</v>
      </c>
      <c r="V3738" s="2">
        <f>salestable[[#This Row],[Sales]] * (1 - salestable[[#This Row],[Discount]])</f>
        <v>129.97999999999999</v>
      </c>
      <c r="W3738" s="2">
        <f>salestable[[#This Row],[Sales]] * salestable[[#This Row],[Discount]]</f>
        <v>0</v>
      </c>
      <c r="X3738">
        <f>YEAR(salestable[[#This Row],[Order Date]])</f>
        <v>2016</v>
      </c>
      <c r="Y3738" t="str">
        <f>TEXT(salestable[[#This Row],[Order Date]],"MMMM")</f>
        <v>March</v>
      </c>
      <c r="Z3738" t="str">
        <f>"Q"&amp;ROUNDUP(MONTH(salestable[[#This Row],[Order Date]])/3,0)</f>
        <v>Q1</v>
      </c>
      <c r="AA3738" t="str">
        <f>TEXT(salestable[[#This Row],[Order Date]], "ddd")</f>
        <v>Thu</v>
      </c>
    </row>
    <row r="3739" spans="1:27"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s="3">
        <v>2</v>
      </c>
      <c r="T3739" s="4">
        <v>0</v>
      </c>
      <c r="U3739" s="3">
        <v>15.944599999999999</v>
      </c>
      <c r="V3739" s="2">
        <f>salestable[[#This Row],[Sales]] * (1 - salestable[[#This Row],[Discount]])</f>
        <v>32.54</v>
      </c>
      <c r="W3739" s="2">
        <f>salestable[[#This Row],[Sales]] * salestable[[#This Row],[Discount]]</f>
        <v>0</v>
      </c>
      <c r="X3739">
        <f>YEAR(salestable[[#This Row],[Order Date]])</f>
        <v>2016</v>
      </c>
      <c r="Y3739" t="str">
        <f>TEXT(salestable[[#This Row],[Order Date]],"MMMM")</f>
        <v>March</v>
      </c>
      <c r="Z3739" t="str">
        <f>"Q"&amp;ROUNDUP(MONTH(salestable[[#This Row],[Order Date]])/3,0)</f>
        <v>Q1</v>
      </c>
      <c r="AA3739" t="str">
        <f>TEXT(salestable[[#This Row],[Order Date]], "ddd")</f>
        <v>Thu</v>
      </c>
    </row>
    <row r="3740" spans="1:27"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s="3">
        <v>1</v>
      </c>
      <c r="T3740" s="4">
        <v>0</v>
      </c>
      <c r="U3740" s="3">
        <v>3.052</v>
      </c>
      <c r="V3740" s="2">
        <f>salestable[[#This Row],[Sales]] * (1 - salestable[[#This Row],[Discount]])</f>
        <v>10.9</v>
      </c>
      <c r="W3740" s="2">
        <f>salestable[[#This Row],[Sales]] * salestable[[#This Row],[Discount]]</f>
        <v>0</v>
      </c>
      <c r="X3740">
        <f>YEAR(salestable[[#This Row],[Order Date]])</f>
        <v>2016</v>
      </c>
      <c r="Y3740" t="str">
        <f>TEXT(salestable[[#This Row],[Order Date]],"MMMM")</f>
        <v>December</v>
      </c>
      <c r="Z3740" t="str">
        <f>"Q"&amp;ROUNDUP(MONTH(salestable[[#This Row],[Order Date]])/3,0)</f>
        <v>Q4</v>
      </c>
      <c r="AA3740" t="str">
        <f>TEXT(salestable[[#This Row],[Order Date]], "ddd")</f>
        <v>Fri</v>
      </c>
    </row>
    <row r="3741" spans="1:27"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s="3">
        <v>2</v>
      </c>
      <c r="T3741" s="4">
        <v>0</v>
      </c>
      <c r="U3741" s="3">
        <v>25.191600000000001</v>
      </c>
      <c r="V3741" s="2">
        <f>salestable[[#This Row],[Sales]] * (1 - salestable[[#This Row],[Discount]])</f>
        <v>59.98</v>
      </c>
      <c r="W3741" s="2">
        <f>salestable[[#This Row],[Sales]] * salestable[[#This Row],[Discount]]</f>
        <v>0</v>
      </c>
      <c r="X3741">
        <f>YEAR(salestable[[#This Row],[Order Date]])</f>
        <v>2016</v>
      </c>
      <c r="Y3741" t="str">
        <f>TEXT(salestable[[#This Row],[Order Date]],"MMMM")</f>
        <v>December</v>
      </c>
      <c r="Z3741" t="str">
        <f>"Q"&amp;ROUNDUP(MONTH(salestable[[#This Row],[Order Date]])/3,0)</f>
        <v>Q4</v>
      </c>
      <c r="AA3741" t="str">
        <f>TEXT(salestable[[#This Row],[Order Date]], "ddd")</f>
        <v>Fri</v>
      </c>
    </row>
    <row r="3742" spans="1:27"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s="3">
        <v>1</v>
      </c>
      <c r="T3742" s="4">
        <v>0.1</v>
      </c>
      <c r="U3742" s="3">
        <v>23.395399999999999</v>
      </c>
      <c r="V3742" s="2">
        <f>salestable[[#This Row],[Sales]] * (1 - salestable[[#This Row],[Discount]])</f>
        <v>55.7361</v>
      </c>
      <c r="W3742" s="2">
        <f>salestable[[#This Row],[Sales]] * salestable[[#This Row],[Discount]]</f>
        <v>6.1929000000000007</v>
      </c>
      <c r="X3742">
        <f>YEAR(salestable[[#This Row],[Order Date]])</f>
        <v>2016</v>
      </c>
      <c r="Y3742" t="str">
        <f>TEXT(salestable[[#This Row],[Order Date]],"MMMM")</f>
        <v>December</v>
      </c>
      <c r="Z3742" t="str">
        <f>"Q"&amp;ROUNDUP(MONTH(salestable[[#This Row],[Order Date]])/3,0)</f>
        <v>Q4</v>
      </c>
      <c r="AA3742" t="str">
        <f>TEXT(salestable[[#This Row],[Order Date]], "ddd")</f>
        <v>Fri</v>
      </c>
    </row>
    <row r="3743" spans="1:27"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s="3">
        <v>4</v>
      </c>
      <c r="T3743" s="4">
        <v>0</v>
      </c>
      <c r="U3743" s="3">
        <v>7.5991999999999997</v>
      </c>
      <c r="V3743" s="2">
        <f>salestable[[#This Row],[Sales]] * (1 - salestable[[#This Row],[Discount]])</f>
        <v>16.52</v>
      </c>
      <c r="W3743" s="2">
        <f>salestable[[#This Row],[Sales]] * salestable[[#This Row],[Discount]]</f>
        <v>0</v>
      </c>
      <c r="X3743">
        <f>YEAR(salestable[[#This Row],[Order Date]])</f>
        <v>2016</v>
      </c>
      <c r="Y3743" t="str">
        <f>TEXT(salestable[[#This Row],[Order Date]],"MMMM")</f>
        <v>January</v>
      </c>
      <c r="Z3743" t="str">
        <f>"Q"&amp;ROUNDUP(MONTH(salestable[[#This Row],[Order Date]])/3,0)</f>
        <v>Q1</v>
      </c>
      <c r="AA3743" t="str">
        <f>TEXT(salestable[[#This Row],[Order Date]], "ddd")</f>
        <v>Fri</v>
      </c>
    </row>
    <row r="3744" spans="1:27"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s="3">
        <v>9</v>
      </c>
      <c r="T3744" s="4">
        <v>0</v>
      </c>
      <c r="U3744" s="3">
        <v>28.857600000000001</v>
      </c>
      <c r="V3744" s="2">
        <f>salestable[[#This Row],[Sales]] * (1 - salestable[[#This Row],[Discount]])</f>
        <v>60.12</v>
      </c>
      <c r="W3744" s="2">
        <f>salestable[[#This Row],[Sales]] * salestable[[#This Row],[Discount]]</f>
        <v>0</v>
      </c>
      <c r="X3744">
        <f>YEAR(salestable[[#This Row],[Order Date]])</f>
        <v>2016</v>
      </c>
      <c r="Y3744" t="str">
        <f>TEXT(salestable[[#This Row],[Order Date]],"MMMM")</f>
        <v>January</v>
      </c>
      <c r="Z3744" t="str">
        <f>"Q"&amp;ROUNDUP(MONTH(salestable[[#This Row],[Order Date]])/3,0)</f>
        <v>Q1</v>
      </c>
      <c r="AA3744" t="str">
        <f>TEXT(salestable[[#This Row],[Order Date]], "ddd")</f>
        <v>Fri</v>
      </c>
    </row>
    <row r="3745" spans="1:27"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s="3">
        <v>3</v>
      </c>
      <c r="T3745" s="4">
        <v>0.2</v>
      </c>
      <c r="U3745" s="3">
        <v>17.337599999999998</v>
      </c>
      <c r="V3745" s="2">
        <f>salestable[[#This Row],[Sales]] * (1 - salestable[[#This Row],[Discount]])</f>
        <v>39.628800000000005</v>
      </c>
      <c r="W3745" s="2">
        <f>salestable[[#This Row],[Sales]] * salestable[[#This Row],[Discount]]</f>
        <v>9.9072000000000013</v>
      </c>
      <c r="X3745">
        <f>YEAR(salestable[[#This Row],[Order Date]])</f>
        <v>2016</v>
      </c>
      <c r="Y3745" t="str">
        <f>TEXT(salestable[[#This Row],[Order Date]],"MMMM")</f>
        <v>January</v>
      </c>
      <c r="Z3745" t="str">
        <f>"Q"&amp;ROUNDUP(MONTH(salestable[[#This Row],[Order Date]])/3,0)</f>
        <v>Q1</v>
      </c>
      <c r="AA3745" t="str">
        <f>TEXT(salestable[[#This Row],[Order Date]], "ddd")</f>
        <v>Fri</v>
      </c>
    </row>
    <row r="3746" spans="1:27"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s="3">
        <v>3</v>
      </c>
      <c r="T3746" s="4">
        <v>0</v>
      </c>
      <c r="U3746" s="3">
        <v>3.7919999999999998</v>
      </c>
      <c r="V3746" s="2">
        <f>salestable[[#This Row],[Sales]] * (1 - salestable[[#This Row],[Discount]])</f>
        <v>11.85</v>
      </c>
      <c r="W3746" s="2">
        <f>salestable[[#This Row],[Sales]] * salestable[[#This Row],[Discount]]</f>
        <v>0</v>
      </c>
      <c r="X3746">
        <f>YEAR(salestable[[#This Row],[Order Date]])</f>
        <v>2014</v>
      </c>
      <c r="Y3746" t="str">
        <f>TEXT(salestable[[#This Row],[Order Date]],"MMMM")</f>
        <v>October</v>
      </c>
      <c r="Z3746" t="str">
        <f>"Q"&amp;ROUNDUP(MONTH(salestable[[#This Row],[Order Date]])/3,0)</f>
        <v>Q4</v>
      </c>
      <c r="AA3746" t="str">
        <f>TEXT(salestable[[#This Row],[Order Date]], "ddd")</f>
        <v>Fri</v>
      </c>
    </row>
    <row r="3747" spans="1:27"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s="3">
        <v>5</v>
      </c>
      <c r="T3747" s="4">
        <v>0</v>
      </c>
      <c r="U3747" s="3">
        <v>34.292499999999997</v>
      </c>
      <c r="V3747" s="2">
        <f>salestable[[#This Row],[Sales]] * (1 - salestable[[#This Row],[Discount]])</f>
        <v>118.25</v>
      </c>
      <c r="W3747" s="2">
        <f>salestable[[#This Row],[Sales]] * salestable[[#This Row],[Discount]]</f>
        <v>0</v>
      </c>
      <c r="X3747">
        <f>YEAR(salestable[[#This Row],[Order Date]])</f>
        <v>2016</v>
      </c>
      <c r="Y3747" t="str">
        <f>TEXT(salestable[[#This Row],[Order Date]],"MMMM")</f>
        <v>September</v>
      </c>
      <c r="Z3747" t="str">
        <f>"Q"&amp;ROUNDUP(MONTH(salestable[[#This Row],[Order Date]])/3,0)</f>
        <v>Q3</v>
      </c>
      <c r="AA3747" t="str">
        <f>TEXT(salestable[[#This Row],[Order Date]], "ddd")</f>
        <v>Fri</v>
      </c>
    </row>
    <row r="3748" spans="1:27"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s="3">
        <v>3</v>
      </c>
      <c r="T3748" s="4">
        <v>0</v>
      </c>
      <c r="U3748" s="3">
        <v>81.173400000000001</v>
      </c>
      <c r="V3748" s="2">
        <f>salestable[[#This Row],[Sales]] * (1 - salestable[[#This Row],[Discount]])</f>
        <v>368.97</v>
      </c>
      <c r="W3748" s="2">
        <f>salestable[[#This Row],[Sales]] * salestable[[#This Row],[Discount]]</f>
        <v>0</v>
      </c>
      <c r="X3748">
        <f>YEAR(salestable[[#This Row],[Order Date]])</f>
        <v>2016</v>
      </c>
      <c r="Y3748" t="str">
        <f>TEXT(salestable[[#This Row],[Order Date]],"MMMM")</f>
        <v>September</v>
      </c>
      <c r="Z3748" t="str">
        <f>"Q"&amp;ROUNDUP(MONTH(salestable[[#This Row],[Order Date]])/3,0)</f>
        <v>Q3</v>
      </c>
      <c r="AA3748" t="str">
        <f>TEXT(salestable[[#This Row],[Order Date]], "ddd")</f>
        <v>Fri</v>
      </c>
    </row>
    <row r="3749" spans="1:27"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s="3">
        <v>2</v>
      </c>
      <c r="T3749" s="4">
        <v>0</v>
      </c>
      <c r="U3749" s="3">
        <v>99.23</v>
      </c>
      <c r="V3749" s="2">
        <f>salestable[[#This Row],[Sales]] * (1 - salestable[[#This Row],[Discount]])</f>
        <v>198.46</v>
      </c>
      <c r="W3749" s="2">
        <f>salestable[[#This Row],[Sales]] * salestable[[#This Row],[Discount]]</f>
        <v>0</v>
      </c>
      <c r="X3749">
        <f>YEAR(salestable[[#This Row],[Order Date]])</f>
        <v>2017</v>
      </c>
      <c r="Y3749" t="str">
        <f>TEXT(salestable[[#This Row],[Order Date]],"MMMM")</f>
        <v>August</v>
      </c>
      <c r="Z3749" t="str">
        <f>"Q"&amp;ROUNDUP(MONTH(salestable[[#This Row],[Order Date]])/3,0)</f>
        <v>Q3</v>
      </c>
      <c r="AA3749" t="str">
        <f>TEXT(salestable[[#This Row],[Order Date]], "ddd")</f>
        <v>Sun</v>
      </c>
    </row>
    <row r="3750" spans="1:27"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s="3">
        <v>4</v>
      </c>
      <c r="T3750" s="4">
        <v>0</v>
      </c>
      <c r="U3750" s="3">
        <v>96.575999999999993</v>
      </c>
      <c r="V3750" s="2">
        <f>salestable[[#This Row],[Sales]] * (1 - salestable[[#This Row],[Discount]])</f>
        <v>321.92</v>
      </c>
      <c r="W3750" s="2">
        <f>salestable[[#This Row],[Sales]] * salestable[[#This Row],[Discount]]</f>
        <v>0</v>
      </c>
      <c r="X3750">
        <f>YEAR(salestable[[#This Row],[Order Date]])</f>
        <v>2017</v>
      </c>
      <c r="Y3750" t="str">
        <f>TEXT(salestable[[#This Row],[Order Date]],"MMMM")</f>
        <v>August</v>
      </c>
      <c r="Z3750" t="str">
        <f>"Q"&amp;ROUNDUP(MONTH(salestable[[#This Row],[Order Date]])/3,0)</f>
        <v>Q3</v>
      </c>
      <c r="AA3750" t="str">
        <f>TEXT(salestable[[#This Row],[Order Date]], "ddd")</f>
        <v>Sun</v>
      </c>
    </row>
    <row r="3751" spans="1:27"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s="3">
        <v>2</v>
      </c>
      <c r="T3751" s="4">
        <v>0.2</v>
      </c>
      <c r="U3751" s="3">
        <v>329.99400000000003</v>
      </c>
      <c r="V3751" s="2">
        <f>salestable[[#This Row],[Sales]] * (1 - salestable[[#This Row],[Discount]])</f>
        <v>703.98720000000003</v>
      </c>
      <c r="W3751" s="2">
        <f>salestable[[#This Row],[Sales]] * salestable[[#This Row],[Discount]]</f>
        <v>175.99680000000001</v>
      </c>
      <c r="X3751">
        <f>YEAR(salestable[[#This Row],[Order Date]])</f>
        <v>2017</v>
      </c>
      <c r="Y3751" t="str">
        <f>TEXT(salestable[[#This Row],[Order Date]],"MMMM")</f>
        <v>August</v>
      </c>
      <c r="Z3751" t="str">
        <f>"Q"&amp;ROUNDUP(MONTH(salestable[[#This Row],[Order Date]])/3,0)</f>
        <v>Q3</v>
      </c>
      <c r="AA3751" t="str">
        <f>TEXT(salestable[[#This Row],[Order Date]], "ddd")</f>
        <v>Sun</v>
      </c>
    </row>
    <row r="3752" spans="1:27"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s="3">
        <v>5</v>
      </c>
      <c r="T3752" s="4">
        <v>0</v>
      </c>
      <c r="U3752" s="3">
        <v>8.2360000000000007</v>
      </c>
      <c r="V3752" s="2">
        <f>salestable[[#This Row],[Sales]] * (1 - salestable[[#This Row],[Discount]])</f>
        <v>28.4</v>
      </c>
      <c r="W3752" s="2">
        <f>salestable[[#This Row],[Sales]] * salestable[[#This Row],[Discount]]</f>
        <v>0</v>
      </c>
      <c r="X3752">
        <f>YEAR(salestable[[#This Row],[Order Date]])</f>
        <v>2017</v>
      </c>
      <c r="Y3752" t="str">
        <f>TEXT(salestable[[#This Row],[Order Date]],"MMMM")</f>
        <v>August</v>
      </c>
      <c r="Z3752" t="str">
        <f>"Q"&amp;ROUNDUP(MONTH(salestable[[#This Row],[Order Date]])/3,0)</f>
        <v>Q3</v>
      </c>
      <c r="AA3752" t="str">
        <f>TEXT(salestable[[#This Row],[Order Date]], "ddd")</f>
        <v>Sun</v>
      </c>
    </row>
    <row r="3753" spans="1:27"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s="3">
        <v>3</v>
      </c>
      <c r="T3753" s="4">
        <v>0.2</v>
      </c>
      <c r="U3753" s="3">
        <v>23.027999999999999</v>
      </c>
      <c r="V3753" s="2">
        <f>salestable[[#This Row],[Sales]] * (1 - salestable[[#This Row],[Discount]])</f>
        <v>184.22400000000002</v>
      </c>
      <c r="W3753" s="2">
        <f>salestable[[#This Row],[Sales]] * salestable[[#This Row],[Discount]]</f>
        <v>46.056000000000004</v>
      </c>
      <c r="X3753">
        <f>YEAR(salestable[[#This Row],[Order Date]])</f>
        <v>2017</v>
      </c>
      <c r="Y3753" t="str">
        <f>TEXT(salestable[[#This Row],[Order Date]],"MMMM")</f>
        <v>August</v>
      </c>
      <c r="Z3753" t="str">
        <f>"Q"&amp;ROUNDUP(MONTH(salestable[[#This Row],[Order Date]])/3,0)</f>
        <v>Q3</v>
      </c>
      <c r="AA3753" t="str">
        <f>TEXT(salestable[[#This Row],[Order Date]], "ddd")</f>
        <v>Sun</v>
      </c>
    </row>
    <row r="3754" spans="1:27"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s="3">
        <v>3</v>
      </c>
      <c r="T3754" s="4">
        <v>0</v>
      </c>
      <c r="U3754" s="3">
        <v>56.977200000000003</v>
      </c>
      <c r="V3754" s="2">
        <f>salestable[[#This Row],[Sales]] * (1 - salestable[[#This Row],[Discount]])</f>
        <v>116.28</v>
      </c>
      <c r="W3754" s="2">
        <f>salestable[[#This Row],[Sales]] * salestable[[#This Row],[Discount]]</f>
        <v>0</v>
      </c>
      <c r="X3754">
        <f>YEAR(salestable[[#This Row],[Order Date]])</f>
        <v>2017</v>
      </c>
      <c r="Y3754" t="str">
        <f>TEXT(salestable[[#This Row],[Order Date]],"MMMM")</f>
        <v>August</v>
      </c>
      <c r="Z3754" t="str">
        <f>"Q"&amp;ROUNDUP(MONTH(salestable[[#This Row],[Order Date]])/3,0)</f>
        <v>Q3</v>
      </c>
      <c r="AA3754" t="str">
        <f>TEXT(salestable[[#This Row],[Order Date]], "ddd")</f>
        <v>Sun</v>
      </c>
    </row>
    <row r="3755" spans="1:27"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s="3">
        <v>2</v>
      </c>
      <c r="T3755" s="4">
        <v>0.2</v>
      </c>
      <c r="U3755" s="3">
        <v>294.54880000000003</v>
      </c>
      <c r="V3755" s="2">
        <f>salestable[[#This Row],[Sales]] * (1 - salestable[[#This Row],[Discount]])</f>
        <v>673.25440000000003</v>
      </c>
      <c r="W3755" s="2">
        <f>salestable[[#This Row],[Sales]] * salestable[[#This Row],[Discount]]</f>
        <v>168.31360000000001</v>
      </c>
      <c r="X3755">
        <f>YEAR(salestable[[#This Row],[Order Date]])</f>
        <v>2017</v>
      </c>
      <c r="Y3755" t="str">
        <f>TEXT(salestable[[#This Row],[Order Date]],"MMMM")</f>
        <v>August</v>
      </c>
      <c r="Z3755" t="str">
        <f>"Q"&amp;ROUNDUP(MONTH(salestable[[#This Row],[Order Date]])/3,0)</f>
        <v>Q3</v>
      </c>
      <c r="AA3755" t="str">
        <f>TEXT(salestable[[#This Row],[Order Date]], "ddd")</f>
        <v>Sun</v>
      </c>
    </row>
    <row r="3756" spans="1:27"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s="3">
        <v>5</v>
      </c>
      <c r="T3756" s="4">
        <v>0</v>
      </c>
      <c r="U3756" s="3">
        <v>17.745000000000001</v>
      </c>
      <c r="V3756" s="2">
        <f>salestable[[#This Row],[Sales]] * (1 - salestable[[#This Row],[Discount]])</f>
        <v>354.9</v>
      </c>
      <c r="W3756" s="2">
        <f>salestable[[#This Row],[Sales]] * salestable[[#This Row],[Discount]]</f>
        <v>0</v>
      </c>
      <c r="X3756">
        <f>YEAR(salestable[[#This Row],[Order Date]])</f>
        <v>2017</v>
      </c>
      <c r="Y3756" t="str">
        <f>TEXT(salestable[[#This Row],[Order Date]],"MMMM")</f>
        <v>August</v>
      </c>
      <c r="Z3756" t="str">
        <f>"Q"&amp;ROUNDUP(MONTH(salestable[[#This Row],[Order Date]])/3,0)</f>
        <v>Q3</v>
      </c>
      <c r="AA3756" t="str">
        <f>TEXT(salestable[[#This Row],[Order Date]], "ddd")</f>
        <v>Sun</v>
      </c>
    </row>
    <row r="3757" spans="1:27"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s="3">
        <v>7</v>
      </c>
      <c r="T3757" s="4">
        <v>0.2</v>
      </c>
      <c r="U3757" s="3">
        <v>15.5092</v>
      </c>
      <c r="V3757" s="2">
        <f>salestable[[#This Row],[Sales]] * (1 - salestable[[#This Row],[Discount]])</f>
        <v>34.227200000000003</v>
      </c>
      <c r="W3757" s="2">
        <f>salestable[[#This Row],[Sales]] * salestable[[#This Row],[Discount]]</f>
        <v>8.5568000000000008</v>
      </c>
      <c r="X3757">
        <f>YEAR(salestable[[#This Row],[Order Date]])</f>
        <v>2016</v>
      </c>
      <c r="Y3757" t="str">
        <f>TEXT(salestable[[#This Row],[Order Date]],"MMMM")</f>
        <v>March</v>
      </c>
      <c r="Z3757" t="str">
        <f>"Q"&amp;ROUNDUP(MONTH(salestable[[#This Row],[Order Date]])/3,0)</f>
        <v>Q1</v>
      </c>
      <c r="AA3757" t="str">
        <f>TEXT(salestable[[#This Row],[Order Date]], "ddd")</f>
        <v>Thu</v>
      </c>
    </row>
    <row r="3758" spans="1:27"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s="3">
        <v>5</v>
      </c>
      <c r="T3758" s="4">
        <v>0.3</v>
      </c>
      <c r="U3758" s="3">
        <v>-56.343000000000004</v>
      </c>
      <c r="V3758" s="2">
        <f>salestable[[#This Row],[Sales]] * (1 - salestable[[#This Row],[Discount]])</f>
        <v>394.40099999999995</v>
      </c>
      <c r="W3758" s="2">
        <f>salestable[[#This Row],[Sales]] * salestable[[#This Row],[Discount]]</f>
        <v>169.02899999999997</v>
      </c>
      <c r="X3758">
        <f>YEAR(salestable[[#This Row],[Order Date]])</f>
        <v>2016</v>
      </c>
      <c r="Y3758" t="str">
        <f>TEXT(salestable[[#This Row],[Order Date]],"MMMM")</f>
        <v>March</v>
      </c>
      <c r="Z3758" t="str">
        <f>"Q"&amp;ROUNDUP(MONTH(salestable[[#This Row],[Order Date]])/3,0)</f>
        <v>Q1</v>
      </c>
      <c r="AA3758" t="str">
        <f>TEXT(salestable[[#This Row],[Order Date]], "ddd")</f>
        <v>Thu</v>
      </c>
    </row>
    <row r="3759" spans="1:27"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s="3">
        <v>7</v>
      </c>
      <c r="T3759" s="4">
        <v>0.2</v>
      </c>
      <c r="U3759" s="3">
        <v>8.3328000000000007</v>
      </c>
      <c r="V3759" s="2">
        <f>salestable[[#This Row],[Sales]] * (1 - salestable[[#This Row],[Discount]])</f>
        <v>88.883200000000002</v>
      </c>
      <c r="W3759" s="2">
        <f>salestable[[#This Row],[Sales]] * salestable[[#This Row],[Discount]]</f>
        <v>22.220800000000001</v>
      </c>
      <c r="X3759">
        <f>YEAR(salestable[[#This Row],[Order Date]])</f>
        <v>2016</v>
      </c>
      <c r="Y3759" t="str">
        <f>TEXT(salestable[[#This Row],[Order Date]],"MMMM")</f>
        <v>February</v>
      </c>
      <c r="Z3759" t="str">
        <f>"Q"&amp;ROUNDUP(MONTH(salestable[[#This Row],[Order Date]])/3,0)</f>
        <v>Q1</v>
      </c>
      <c r="AA3759" t="str">
        <f>TEXT(salestable[[#This Row],[Order Date]], "ddd")</f>
        <v>Mon</v>
      </c>
    </row>
    <row r="3760" spans="1:27"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s="3">
        <v>2</v>
      </c>
      <c r="T3760" s="4">
        <v>0</v>
      </c>
      <c r="U3760" s="3">
        <v>5.4896000000000003</v>
      </c>
      <c r="V3760" s="2">
        <f>salestable[[#This Row],[Sales]] * (1 - salestable[[#This Row],[Discount]])</f>
        <v>11.68</v>
      </c>
      <c r="W3760" s="2">
        <f>salestable[[#This Row],[Sales]] * salestable[[#This Row],[Discount]]</f>
        <v>0</v>
      </c>
      <c r="X3760">
        <f>YEAR(salestable[[#This Row],[Order Date]])</f>
        <v>2015</v>
      </c>
      <c r="Y3760" t="str">
        <f>TEXT(salestable[[#This Row],[Order Date]],"MMMM")</f>
        <v>September</v>
      </c>
      <c r="Z3760" t="str">
        <f>"Q"&amp;ROUNDUP(MONTH(salestable[[#This Row],[Order Date]])/3,0)</f>
        <v>Q3</v>
      </c>
      <c r="AA3760" t="str">
        <f>TEXT(salestable[[#This Row],[Order Date]], "ddd")</f>
        <v>Fri</v>
      </c>
    </row>
    <row r="3761" spans="1:27"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s="3">
        <v>2</v>
      </c>
      <c r="T3761" s="4">
        <v>0</v>
      </c>
      <c r="U3761" s="3">
        <v>5.07</v>
      </c>
      <c r="V3761" s="2">
        <f>salestable[[#This Row],[Sales]] * (1 - salestable[[#This Row],[Discount]])</f>
        <v>16.899999999999999</v>
      </c>
      <c r="W3761" s="2">
        <f>salestable[[#This Row],[Sales]] * salestable[[#This Row],[Discount]]</f>
        <v>0</v>
      </c>
      <c r="X3761">
        <f>YEAR(salestable[[#This Row],[Order Date]])</f>
        <v>2015</v>
      </c>
      <c r="Y3761" t="str">
        <f>TEXT(salestable[[#This Row],[Order Date]],"MMMM")</f>
        <v>September</v>
      </c>
      <c r="Z3761" t="str">
        <f>"Q"&amp;ROUNDUP(MONTH(salestable[[#This Row],[Order Date]])/3,0)</f>
        <v>Q3</v>
      </c>
      <c r="AA3761" t="str">
        <f>TEXT(salestable[[#This Row],[Order Date]], "ddd")</f>
        <v>Fri</v>
      </c>
    </row>
    <row r="3762" spans="1:27"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s="3">
        <v>2</v>
      </c>
      <c r="T3762" s="4">
        <v>0</v>
      </c>
      <c r="U3762" s="3">
        <v>10.247999999999999</v>
      </c>
      <c r="V3762" s="2">
        <f>salestable[[#This Row],[Sales]] * (1 - salestable[[#This Row],[Discount]])</f>
        <v>24.4</v>
      </c>
      <c r="W3762" s="2">
        <f>salestable[[#This Row],[Sales]] * salestable[[#This Row],[Discount]]</f>
        <v>0</v>
      </c>
      <c r="X3762">
        <f>YEAR(salestable[[#This Row],[Order Date]])</f>
        <v>2015</v>
      </c>
      <c r="Y3762" t="str">
        <f>TEXT(salestable[[#This Row],[Order Date]],"MMMM")</f>
        <v>September</v>
      </c>
      <c r="Z3762" t="str">
        <f>"Q"&amp;ROUNDUP(MONTH(salestable[[#This Row],[Order Date]])/3,0)</f>
        <v>Q3</v>
      </c>
      <c r="AA3762" t="str">
        <f>TEXT(salestable[[#This Row],[Order Date]], "ddd")</f>
        <v>Fri</v>
      </c>
    </row>
    <row r="3763" spans="1:27"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s="3">
        <v>5</v>
      </c>
      <c r="T3763" s="4">
        <v>0</v>
      </c>
      <c r="U3763" s="3">
        <v>42.048000000000002</v>
      </c>
      <c r="V3763" s="2">
        <f>salestable[[#This Row],[Sales]] * (1 - salestable[[#This Row],[Discount]])</f>
        <v>87.6</v>
      </c>
      <c r="W3763" s="2">
        <f>salestable[[#This Row],[Sales]] * salestable[[#This Row],[Discount]]</f>
        <v>0</v>
      </c>
      <c r="X3763">
        <f>YEAR(salestable[[#This Row],[Order Date]])</f>
        <v>2017</v>
      </c>
      <c r="Y3763" t="str">
        <f>TEXT(salestable[[#This Row],[Order Date]],"MMMM")</f>
        <v>May</v>
      </c>
      <c r="Z3763" t="str">
        <f>"Q"&amp;ROUNDUP(MONTH(salestable[[#This Row],[Order Date]])/3,0)</f>
        <v>Q2</v>
      </c>
      <c r="AA3763" t="str">
        <f>TEXT(salestable[[#This Row],[Order Date]], "ddd")</f>
        <v>Fri</v>
      </c>
    </row>
    <row r="3764" spans="1:27"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s="3">
        <v>2</v>
      </c>
      <c r="T3764" s="4">
        <v>0</v>
      </c>
      <c r="U3764" s="3">
        <v>24.196000000000002</v>
      </c>
      <c r="V3764" s="2">
        <f>salestable[[#This Row],[Sales]] * (1 - salestable[[#This Row],[Discount]])</f>
        <v>241.96</v>
      </c>
      <c r="W3764" s="2">
        <f>salestable[[#This Row],[Sales]] * salestable[[#This Row],[Discount]]</f>
        <v>0</v>
      </c>
      <c r="X3764">
        <f>YEAR(salestable[[#This Row],[Order Date]])</f>
        <v>2016</v>
      </c>
      <c r="Y3764" t="str">
        <f>TEXT(salestable[[#This Row],[Order Date]],"MMMM")</f>
        <v>August</v>
      </c>
      <c r="Z3764" t="str">
        <f>"Q"&amp;ROUNDUP(MONTH(salestable[[#This Row],[Order Date]])/3,0)</f>
        <v>Q3</v>
      </c>
      <c r="AA3764" t="str">
        <f>TEXT(salestable[[#This Row],[Order Date]], "ddd")</f>
        <v>Sat</v>
      </c>
    </row>
    <row r="3765" spans="1:27"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s="3">
        <v>3</v>
      </c>
      <c r="T3765" s="4">
        <v>0</v>
      </c>
      <c r="U3765" s="3">
        <v>4.1748000000000003</v>
      </c>
      <c r="V3765" s="2">
        <f>salestable[[#This Row],[Sales]] * (1 - salestable[[#This Row],[Discount]])</f>
        <v>8.52</v>
      </c>
      <c r="W3765" s="2">
        <f>salestable[[#This Row],[Sales]] * salestable[[#This Row],[Discount]]</f>
        <v>0</v>
      </c>
      <c r="X3765">
        <f>YEAR(salestable[[#This Row],[Order Date]])</f>
        <v>2016</v>
      </c>
      <c r="Y3765" t="str">
        <f>TEXT(salestable[[#This Row],[Order Date]],"MMMM")</f>
        <v>August</v>
      </c>
      <c r="Z3765" t="str">
        <f>"Q"&amp;ROUNDUP(MONTH(salestable[[#This Row],[Order Date]])/3,0)</f>
        <v>Q3</v>
      </c>
      <c r="AA3765" t="str">
        <f>TEXT(salestable[[#This Row],[Order Date]], "ddd")</f>
        <v>Sat</v>
      </c>
    </row>
    <row r="3766" spans="1:27"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s="3">
        <v>3</v>
      </c>
      <c r="T3766" s="4">
        <v>0.8</v>
      </c>
      <c r="U3766" s="3">
        <v>-3.0396000000000001</v>
      </c>
      <c r="V3766" s="2">
        <f>salestable[[#This Row],[Sales]] * (1 - salestable[[#This Row],[Discount]])</f>
        <v>0.35759999999999992</v>
      </c>
      <c r="W3766" s="2">
        <f>salestable[[#This Row],[Sales]] * salestable[[#This Row],[Discount]]</f>
        <v>1.4304000000000001</v>
      </c>
      <c r="X3766">
        <f>YEAR(salestable[[#This Row],[Order Date]])</f>
        <v>2017</v>
      </c>
      <c r="Y3766" t="str">
        <f>TEXT(salestable[[#This Row],[Order Date]],"MMMM")</f>
        <v>February</v>
      </c>
      <c r="Z3766" t="str">
        <f>"Q"&amp;ROUNDUP(MONTH(salestable[[#This Row],[Order Date]])/3,0)</f>
        <v>Q1</v>
      </c>
      <c r="AA3766" t="str">
        <f>TEXT(salestable[[#This Row],[Order Date]], "ddd")</f>
        <v>Sat</v>
      </c>
    </row>
    <row r="3767" spans="1:27"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s="3">
        <v>2</v>
      </c>
      <c r="T3767" s="4">
        <v>0.3</v>
      </c>
      <c r="U3767" s="3">
        <v>-1.4196</v>
      </c>
      <c r="V3767" s="2">
        <f>salestable[[#This Row],[Sales]] * (1 - salestable[[#This Row],[Discount]])</f>
        <v>69.560400000000001</v>
      </c>
      <c r="W3767" s="2">
        <f>salestable[[#This Row],[Sales]] * salestable[[#This Row],[Discount]]</f>
        <v>29.811599999999999</v>
      </c>
      <c r="X3767">
        <f>YEAR(salestable[[#This Row],[Order Date]])</f>
        <v>2016</v>
      </c>
      <c r="Y3767" t="str">
        <f>TEXT(salestable[[#This Row],[Order Date]],"MMMM")</f>
        <v>March</v>
      </c>
      <c r="Z3767" t="str">
        <f>"Q"&amp;ROUNDUP(MONTH(salestable[[#This Row],[Order Date]])/3,0)</f>
        <v>Q1</v>
      </c>
      <c r="AA3767" t="str">
        <f>TEXT(salestable[[#This Row],[Order Date]], "ddd")</f>
        <v>Mon</v>
      </c>
    </row>
    <row r="3768" spans="1:27"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s="3">
        <v>1</v>
      </c>
      <c r="T3768" s="4">
        <v>0.2</v>
      </c>
      <c r="U3768" s="3">
        <v>0.504</v>
      </c>
      <c r="V3768" s="2">
        <f>salestable[[#This Row],[Sales]] * (1 - salestable[[#This Row],[Discount]])</f>
        <v>1.0752000000000002</v>
      </c>
      <c r="W3768" s="2">
        <f>salestable[[#This Row],[Sales]] * salestable[[#This Row],[Discount]]</f>
        <v>0.26880000000000004</v>
      </c>
      <c r="X3768">
        <f>YEAR(salestable[[#This Row],[Order Date]])</f>
        <v>2016</v>
      </c>
      <c r="Y3768" t="str">
        <f>TEXT(salestable[[#This Row],[Order Date]],"MMMM")</f>
        <v>March</v>
      </c>
      <c r="Z3768" t="str">
        <f>"Q"&amp;ROUNDUP(MONTH(salestable[[#This Row],[Order Date]])/3,0)</f>
        <v>Q1</v>
      </c>
      <c r="AA3768" t="str">
        <f>TEXT(salestable[[#This Row],[Order Date]], "ddd")</f>
        <v>Mon</v>
      </c>
    </row>
    <row r="3769" spans="1:27"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s="3">
        <v>5</v>
      </c>
      <c r="T3769" s="4">
        <v>0.2</v>
      </c>
      <c r="U3769" s="3">
        <v>11.996</v>
      </c>
      <c r="V3769" s="2">
        <f>salestable[[#This Row],[Sales]] * (1 - salestable[[#This Row],[Discount]])</f>
        <v>95.968000000000004</v>
      </c>
      <c r="W3769" s="2">
        <f>salestable[[#This Row],[Sales]] * salestable[[#This Row],[Discount]]</f>
        <v>23.992000000000001</v>
      </c>
      <c r="X3769">
        <f>YEAR(salestable[[#This Row],[Order Date]])</f>
        <v>2015</v>
      </c>
      <c r="Y3769" t="str">
        <f>TEXT(salestable[[#This Row],[Order Date]],"MMMM")</f>
        <v>December</v>
      </c>
      <c r="Z3769" t="str">
        <f>"Q"&amp;ROUNDUP(MONTH(salestable[[#This Row],[Order Date]])/3,0)</f>
        <v>Q4</v>
      </c>
      <c r="AA3769" t="str">
        <f>TEXT(salestable[[#This Row],[Order Date]], "ddd")</f>
        <v>Tue</v>
      </c>
    </row>
    <row r="3770" spans="1:27"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s="3">
        <v>9</v>
      </c>
      <c r="T3770" s="4">
        <v>0.2</v>
      </c>
      <c r="U3770" s="3">
        <v>101.3832</v>
      </c>
      <c r="V3770" s="2">
        <f>salestable[[#This Row],[Sales]] * (1 - salestable[[#This Row],[Discount]])</f>
        <v>811.06560000000002</v>
      </c>
      <c r="W3770" s="2">
        <f>salestable[[#This Row],[Sales]] * salestable[[#This Row],[Discount]]</f>
        <v>202.7664</v>
      </c>
      <c r="X3770">
        <f>YEAR(salestable[[#This Row],[Order Date]])</f>
        <v>2014</v>
      </c>
      <c r="Y3770" t="str">
        <f>TEXT(salestable[[#This Row],[Order Date]],"MMMM")</f>
        <v>December</v>
      </c>
      <c r="Z3770" t="str">
        <f>"Q"&amp;ROUNDUP(MONTH(salestable[[#This Row],[Order Date]])/3,0)</f>
        <v>Q4</v>
      </c>
      <c r="AA3770" t="str">
        <f>TEXT(salestable[[#This Row],[Order Date]], "ddd")</f>
        <v>Tue</v>
      </c>
    </row>
    <row r="3771" spans="1:27"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s="3">
        <v>2</v>
      </c>
      <c r="T3771" s="4">
        <v>0.2</v>
      </c>
      <c r="U3771" s="3">
        <v>0.66959999999999997</v>
      </c>
      <c r="V3771" s="2">
        <f>salestable[[#This Row],[Sales]] * (1 - salestable[[#This Row],[Discount]])</f>
        <v>1.5872000000000002</v>
      </c>
      <c r="W3771" s="2">
        <f>salestable[[#This Row],[Sales]] * salestable[[#This Row],[Discount]]</f>
        <v>0.39680000000000004</v>
      </c>
      <c r="X3771">
        <f>YEAR(salestable[[#This Row],[Order Date]])</f>
        <v>2014</v>
      </c>
      <c r="Y3771" t="str">
        <f>TEXT(salestable[[#This Row],[Order Date]],"MMMM")</f>
        <v>December</v>
      </c>
      <c r="Z3771" t="str">
        <f>"Q"&amp;ROUNDUP(MONTH(salestable[[#This Row],[Order Date]])/3,0)</f>
        <v>Q4</v>
      </c>
      <c r="AA3771" t="str">
        <f>TEXT(salestable[[#This Row],[Order Date]], "ddd")</f>
        <v>Tue</v>
      </c>
    </row>
    <row r="3772" spans="1:27"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s="3">
        <v>6</v>
      </c>
      <c r="T3772" s="4">
        <v>0.2</v>
      </c>
      <c r="U3772" s="3">
        <v>-325.572</v>
      </c>
      <c r="V3772" s="2">
        <f>salestable[[#This Row],[Sales]] * (1 - salestable[[#This Row],[Discount]])</f>
        <v>1602.816</v>
      </c>
      <c r="W3772" s="2">
        <f>salestable[[#This Row],[Sales]] * salestable[[#This Row],[Discount]]</f>
        <v>400.70400000000001</v>
      </c>
      <c r="X3772">
        <f>YEAR(salestable[[#This Row],[Order Date]])</f>
        <v>2016</v>
      </c>
      <c r="Y3772" t="str">
        <f>TEXT(salestable[[#This Row],[Order Date]],"MMMM")</f>
        <v>December</v>
      </c>
      <c r="Z3772" t="str">
        <f>"Q"&amp;ROUNDUP(MONTH(salestable[[#This Row],[Order Date]])/3,0)</f>
        <v>Q4</v>
      </c>
      <c r="AA3772" t="str">
        <f>TEXT(salestable[[#This Row],[Order Date]], "ddd")</f>
        <v>Sat</v>
      </c>
    </row>
    <row r="3773" spans="1:27"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s="3">
        <v>2</v>
      </c>
      <c r="T3773" s="4">
        <v>0.2</v>
      </c>
      <c r="U3773" s="3">
        <v>-19.5624</v>
      </c>
      <c r="V3773" s="2">
        <f>salestable[[#This Row],[Sales]] * (1 - salestable[[#This Row],[Discount]])</f>
        <v>65.894400000000005</v>
      </c>
      <c r="W3773" s="2">
        <f>salestable[[#This Row],[Sales]] * salestable[[#This Row],[Discount]]</f>
        <v>16.473600000000001</v>
      </c>
      <c r="X3773">
        <f>YEAR(salestable[[#This Row],[Order Date]])</f>
        <v>2016</v>
      </c>
      <c r="Y3773" t="str">
        <f>TEXT(salestable[[#This Row],[Order Date]],"MMMM")</f>
        <v>May</v>
      </c>
      <c r="Z3773" t="str">
        <f>"Q"&amp;ROUNDUP(MONTH(salestable[[#This Row],[Order Date]])/3,0)</f>
        <v>Q2</v>
      </c>
      <c r="AA3773" t="str">
        <f>TEXT(salestable[[#This Row],[Order Date]], "ddd")</f>
        <v>Thu</v>
      </c>
    </row>
    <row r="3774" spans="1:27"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s="3">
        <v>3</v>
      </c>
      <c r="T3774" s="4">
        <v>0</v>
      </c>
      <c r="U3774" s="3">
        <v>22.647600000000001</v>
      </c>
      <c r="V3774" s="2">
        <f>salestable[[#This Row],[Sales]] * (1 - salestable[[#This Row],[Discount]])</f>
        <v>62.91</v>
      </c>
      <c r="W3774" s="2">
        <f>salestable[[#This Row],[Sales]] * salestable[[#This Row],[Discount]]</f>
        <v>0</v>
      </c>
      <c r="X3774">
        <f>YEAR(salestable[[#This Row],[Order Date]])</f>
        <v>2014</v>
      </c>
      <c r="Y3774" t="str">
        <f>TEXT(salestable[[#This Row],[Order Date]],"MMMM")</f>
        <v>August</v>
      </c>
      <c r="Z3774" t="str">
        <f>"Q"&amp;ROUNDUP(MONTH(salestable[[#This Row],[Order Date]])/3,0)</f>
        <v>Q3</v>
      </c>
      <c r="AA3774" t="str">
        <f>TEXT(salestable[[#This Row],[Order Date]], "ddd")</f>
        <v>Wed</v>
      </c>
    </row>
    <row r="3775" spans="1:27"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s="3">
        <v>3</v>
      </c>
      <c r="T3775" s="4">
        <v>0.2</v>
      </c>
      <c r="U3775" s="3">
        <v>2.3328000000000002</v>
      </c>
      <c r="V3775" s="2">
        <f>salestable[[#This Row],[Sales]] * (1 - salestable[[#This Row],[Discount]])</f>
        <v>5.5296000000000003</v>
      </c>
      <c r="W3775" s="2">
        <f>salestable[[#This Row],[Sales]] * salestable[[#This Row],[Discount]]</f>
        <v>1.3824000000000001</v>
      </c>
      <c r="X3775">
        <f>YEAR(salestable[[#This Row],[Order Date]])</f>
        <v>2014</v>
      </c>
      <c r="Y3775" t="str">
        <f>TEXT(salestable[[#This Row],[Order Date]],"MMMM")</f>
        <v>April</v>
      </c>
      <c r="Z3775" t="str">
        <f>"Q"&amp;ROUNDUP(MONTH(salestable[[#This Row],[Order Date]])/3,0)</f>
        <v>Q2</v>
      </c>
      <c r="AA3775" t="str">
        <f>TEXT(salestable[[#This Row],[Order Date]], "ddd")</f>
        <v>Fri</v>
      </c>
    </row>
    <row r="3776" spans="1:27"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s="3">
        <v>3</v>
      </c>
      <c r="T3776" s="4">
        <v>0.2</v>
      </c>
      <c r="U3776" s="3">
        <v>81.594899999999996</v>
      </c>
      <c r="V3776" s="2">
        <f>salestable[[#This Row],[Sales]] * (1 - salestable[[#This Row],[Discount]])</f>
        <v>307.18080000000003</v>
      </c>
      <c r="W3776" s="2">
        <f>salestable[[#This Row],[Sales]] * salestable[[#This Row],[Discount]]</f>
        <v>76.795200000000008</v>
      </c>
      <c r="X3776">
        <f>YEAR(salestable[[#This Row],[Order Date]])</f>
        <v>2014</v>
      </c>
      <c r="Y3776" t="str">
        <f>TEXT(salestable[[#This Row],[Order Date]],"MMMM")</f>
        <v>April</v>
      </c>
      <c r="Z3776" t="str">
        <f>"Q"&amp;ROUNDUP(MONTH(salestable[[#This Row],[Order Date]])/3,0)</f>
        <v>Q2</v>
      </c>
      <c r="AA3776" t="str">
        <f>TEXT(salestable[[#This Row],[Order Date]], "ddd")</f>
        <v>Fri</v>
      </c>
    </row>
    <row r="3777" spans="1:27"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s="3">
        <v>2</v>
      </c>
      <c r="T3777" s="4">
        <v>0.2</v>
      </c>
      <c r="U3777" s="3">
        <v>3.6288</v>
      </c>
      <c r="V3777" s="2">
        <f>salestable[[#This Row],[Sales]] * (1 - salestable[[#This Row],[Discount]])</f>
        <v>8.2944000000000013</v>
      </c>
      <c r="W3777" s="2">
        <f>salestable[[#This Row],[Sales]] * salestable[[#This Row],[Discount]]</f>
        <v>2.0736000000000003</v>
      </c>
      <c r="X3777">
        <f>YEAR(salestable[[#This Row],[Order Date]])</f>
        <v>2014</v>
      </c>
      <c r="Y3777" t="str">
        <f>TEXT(salestable[[#This Row],[Order Date]],"MMMM")</f>
        <v>April</v>
      </c>
      <c r="Z3777" t="str">
        <f>"Q"&amp;ROUNDUP(MONTH(salestable[[#This Row],[Order Date]])/3,0)</f>
        <v>Q2</v>
      </c>
      <c r="AA3777" t="str">
        <f>TEXT(salestable[[#This Row],[Order Date]], "ddd")</f>
        <v>Fri</v>
      </c>
    </row>
    <row r="3778" spans="1:27"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s="3">
        <v>7</v>
      </c>
      <c r="T3778" s="4">
        <v>0.2</v>
      </c>
      <c r="U3778" s="3">
        <v>41.993000000000002</v>
      </c>
      <c r="V3778" s="2">
        <f>salestable[[#This Row],[Sales]] * (1 - salestable[[#This Row],[Discount]])</f>
        <v>268.7552</v>
      </c>
      <c r="W3778" s="2">
        <f>salestable[[#This Row],[Sales]] * salestable[[#This Row],[Discount]]</f>
        <v>67.188800000000001</v>
      </c>
      <c r="X3778">
        <f>YEAR(salestable[[#This Row],[Order Date]])</f>
        <v>2014</v>
      </c>
      <c r="Y3778" t="str">
        <f>TEXT(salestable[[#This Row],[Order Date]],"MMMM")</f>
        <v>April</v>
      </c>
      <c r="Z3778" t="str">
        <f>"Q"&amp;ROUNDUP(MONTH(salestable[[#This Row],[Order Date]])/3,0)</f>
        <v>Q2</v>
      </c>
      <c r="AA3778" t="str">
        <f>TEXT(salestable[[#This Row],[Order Date]], "ddd")</f>
        <v>Fri</v>
      </c>
    </row>
    <row r="3779" spans="1:27"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s="3">
        <v>6</v>
      </c>
      <c r="T3779" s="4">
        <v>0</v>
      </c>
      <c r="U3779" s="3">
        <v>106.5408</v>
      </c>
      <c r="V3779" s="2">
        <f>salestable[[#This Row],[Sales]] * (1 - salestable[[#This Row],[Discount]])</f>
        <v>665.88</v>
      </c>
      <c r="W3779" s="2">
        <f>salestable[[#This Row],[Sales]] * salestable[[#This Row],[Discount]]</f>
        <v>0</v>
      </c>
      <c r="X3779">
        <f>YEAR(salestable[[#This Row],[Order Date]])</f>
        <v>2015</v>
      </c>
      <c r="Y3779" t="str">
        <f>TEXT(salestable[[#This Row],[Order Date]],"MMMM")</f>
        <v>May</v>
      </c>
      <c r="Z3779" t="str">
        <f>"Q"&amp;ROUNDUP(MONTH(salestable[[#This Row],[Order Date]])/3,0)</f>
        <v>Q2</v>
      </c>
      <c r="AA3779" t="str">
        <f>TEXT(salestable[[#This Row],[Order Date]], "ddd")</f>
        <v>Sun</v>
      </c>
    </row>
    <row r="3780" spans="1:27"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s="3">
        <v>3</v>
      </c>
      <c r="T3780" s="4">
        <v>0.2</v>
      </c>
      <c r="U3780" s="3">
        <v>8.9969999999999999</v>
      </c>
      <c r="V3780" s="2">
        <f>salestable[[#This Row],[Sales]] * (1 - salestable[[#This Row],[Discount]])</f>
        <v>57.580800000000004</v>
      </c>
      <c r="W3780" s="2">
        <f>salestable[[#This Row],[Sales]] * salestable[[#This Row],[Discount]]</f>
        <v>14.395200000000001</v>
      </c>
      <c r="X3780">
        <f>YEAR(salestable[[#This Row],[Order Date]])</f>
        <v>2017</v>
      </c>
      <c r="Y3780" t="str">
        <f>TEXT(salestable[[#This Row],[Order Date]],"MMMM")</f>
        <v>November</v>
      </c>
      <c r="Z3780" t="str">
        <f>"Q"&amp;ROUNDUP(MONTH(salestable[[#This Row],[Order Date]])/3,0)</f>
        <v>Q4</v>
      </c>
      <c r="AA3780" t="str">
        <f>TEXT(salestable[[#This Row],[Order Date]], "ddd")</f>
        <v>Thu</v>
      </c>
    </row>
    <row r="3781" spans="1:27"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s="3">
        <v>2</v>
      </c>
      <c r="T3781" s="4">
        <v>0</v>
      </c>
      <c r="U3781" s="3">
        <v>18.211200000000002</v>
      </c>
      <c r="V3781" s="2">
        <f>salestable[[#This Row],[Sales]] * (1 - salestable[[#This Row],[Discount]])</f>
        <v>37.94</v>
      </c>
      <c r="W3781" s="2">
        <f>salestable[[#This Row],[Sales]] * salestable[[#This Row],[Discount]]</f>
        <v>0</v>
      </c>
      <c r="X3781">
        <f>YEAR(salestable[[#This Row],[Order Date]])</f>
        <v>2017</v>
      </c>
      <c r="Y3781" t="str">
        <f>TEXT(salestable[[#This Row],[Order Date]],"MMMM")</f>
        <v>February</v>
      </c>
      <c r="Z3781" t="str">
        <f>"Q"&amp;ROUNDUP(MONTH(salestable[[#This Row],[Order Date]])/3,0)</f>
        <v>Q1</v>
      </c>
      <c r="AA3781" t="str">
        <f>TEXT(salestable[[#This Row],[Order Date]], "ddd")</f>
        <v>Thu</v>
      </c>
    </row>
    <row r="3782" spans="1:27"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s="3">
        <v>2</v>
      </c>
      <c r="T3782" s="4">
        <v>0</v>
      </c>
      <c r="U3782" s="3">
        <v>10.958399999999999</v>
      </c>
      <c r="V3782" s="2">
        <f>salestable[[#This Row],[Sales]] * (1 - salestable[[#This Row],[Discount]])</f>
        <v>273.95999999999998</v>
      </c>
      <c r="W3782" s="2">
        <f>salestable[[#This Row],[Sales]] * salestable[[#This Row],[Discount]]</f>
        <v>0</v>
      </c>
      <c r="X3782">
        <f>YEAR(salestable[[#This Row],[Order Date]])</f>
        <v>2014</v>
      </c>
      <c r="Y3782" t="str">
        <f>TEXT(salestable[[#This Row],[Order Date]],"MMMM")</f>
        <v>November</v>
      </c>
      <c r="Z3782" t="str">
        <f>"Q"&amp;ROUNDUP(MONTH(salestable[[#This Row],[Order Date]])/3,0)</f>
        <v>Q4</v>
      </c>
      <c r="AA3782" t="str">
        <f>TEXT(salestable[[#This Row],[Order Date]], "ddd")</f>
        <v>Sun</v>
      </c>
    </row>
    <row r="3783" spans="1:27"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s="3">
        <v>3</v>
      </c>
      <c r="T3783" s="4">
        <v>0.4</v>
      </c>
      <c r="U3783" s="3">
        <v>40.497300000000003</v>
      </c>
      <c r="V3783" s="2">
        <f>salestable[[#This Row],[Sales]] * (1 - salestable[[#This Row],[Discount]])</f>
        <v>161.98920000000001</v>
      </c>
      <c r="W3783" s="2">
        <f>salestable[[#This Row],[Sales]] * salestable[[#This Row],[Discount]]</f>
        <v>107.99280000000002</v>
      </c>
      <c r="X3783">
        <f>YEAR(salestable[[#This Row],[Order Date]])</f>
        <v>2015</v>
      </c>
      <c r="Y3783" t="str">
        <f>TEXT(salestable[[#This Row],[Order Date]],"MMMM")</f>
        <v>July</v>
      </c>
      <c r="Z3783" t="str">
        <f>"Q"&amp;ROUNDUP(MONTH(salestable[[#This Row],[Order Date]])/3,0)</f>
        <v>Q3</v>
      </c>
      <c r="AA3783" t="str">
        <f>TEXT(salestable[[#This Row],[Order Date]], "ddd")</f>
        <v>Thu</v>
      </c>
    </row>
    <row r="3784" spans="1:27"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s="3">
        <v>3</v>
      </c>
      <c r="T3784" s="4">
        <v>0.2</v>
      </c>
      <c r="U3784" s="3">
        <v>3.339</v>
      </c>
      <c r="V3784" s="2">
        <f>salestable[[#This Row],[Sales]] * (1 - salestable[[#This Row],[Discount]])</f>
        <v>7.1232000000000006</v>
      </c>
      <c r="W3784" s="2">
        <f>salestable[[#This Row],[Sales]] * salestable[[#This Row],[Discount]]</f>
        <v>1.7808000000000002</v>
      </c>
      <c r="X3784">
        <f>YEAR(salestable[[#This Row],[Order Date]])</f>
        <v>2017</v>
      </c>
      <c r="Y3784" t="str">
        <f>TEXT(salestable[[#This Row],[Order Date]],"MMMM")</f>
        <v>November</v>
      </c>
      <c r="Z3784" t="str">
        <f>"Q"&amp;ROUNDUP(MONTH(salestable[[#This Row],[Order Date]])/3,0)</f>
        <v>Q4</v>
      </c>
      <c r="AA3784" t="str">
        <f>TEXT(salestable[[#This Row],[Order Date]], "ddd")</f>
        <v>Mon</v>
      </c>
    </row>
    <row r="3785" spans="1:27"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s="3">
        <v>4</v>
      </c>
      <c r="T3785" s="4">
        <v>0.2</v>
      </c>
      <c r="U3785" s="3">
        <v>-63.005600000000001</v>
      </c>
      <c r="V3785" s="2">
        <f>salestable[[#This Row],[Sales]] * (1 - salestable[[#This Row],[Discount]])</f>
        <v>576.05119999999999</v>
      </c>
      <c r="W3785" s="2">
        <f>salestable[[#This Row],[Sales]] * salestable[[#This Row],[Discount]]</f>
        <v>144.0128</v>
      </c>
      <c r="X3785">
        <f>YEAR(salestable[[#This Row],[Order Date]])</f>
        <v>2017</v>
      </c>
      <c r="Y3785" t="str">
        <f>TEXT(salestable[[#This Row],[Order Date]],"MMMM")</f>
        <v>November</v>
      </c>
      <c r="Z3785" t="str">
        <f>"Q"&amp;ROUNDUP(MONTH(salestable[[#This Row],[Order Date]])/3,0)</f>
        <v>Q4</v>
      </c>
      <c r="AA3785" t="str">
        <f>TEXT(salestable[[#This Row],[Order Date]], "ddd")</f>
        <v>Mon</v>
      </c>
    </row>
    <row r="3786" spans="1:27"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s="3">
        <v>2</v>
      </c>
      <c r="T3786" s="4">
        <v>0.2</v>
      </c>
      <c r="U3786" s="3">
        <v>8.2848000000000006</v>
      </c>
      <c r="V3786" s="2">
        <f>salestable[[#This Row],[Sales]] * (1 - salestable[[#This Row],[Discount]])</f>
        <v>33.139200000000002</v>
      </c>
      <c r="W3786" s="2">
        <f>salestable[[#This Row],[Sales]] * salestable[[#This Row],[Discount]]</f>
        <v>8.2848000000000006</v>
      </c>
      <c r="X3786">
        <f>YEAR(salestable[[#This Row],[Order Date]])</f>
        <v>2017</v>
      </c>
      <c r="Y3786" t="str">
        <f>TEXT(salestable[[#This Row],[Order Date]],"MMMM")</f>
        <v>July</v>
      </c>
      <c r="Z3786" t="str">
        <f>"Q"&amp;ROUNDUP(MONTH(salestable[[#This Row],[Order Date]])/3,0)</f>
        <v>Q3</v>
      </c>
      <c r="AA3786" t="str">
        <f>TEXT(salestable[[#This Row],[Order Date]], "ddd")</f>
        <v>Mon</v>
      </c>
    </row>
    <row r="3787" spans="1:27"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s="3">
        <v>2</v>
      </c>
      <c r="T3787" s="4">
        <v>0.7</v>
      </c>
      <c r="U3787" s="3">
        <v>-2.61</v>
      </c>
      <c r="V3787" s="2">
        <f>salestable[[#This Row],[Sales]] * (1 - salestable[[#This Row],[Discount]])</f>
        <v>0.93960000000000021</v>
      </c>
      <c r="W3787" s="2">
        <f>salestable[[#This Row],[Sales]] * salestable[[#This Row],[Discount]]</f>
        <v>2.1924000000000001</v>
      </c>
      <c r="X3787">
        <f>YEAR(salestable[[#This Row],[Order Date]])</f>
        <v>2017</v>
      </c>
      <c r="Y3787" t="str">
        <f>TEXT(salestable[[#This Row],[Order Date]],"MMMM")</f>
        <v>December</v>
      </c>
      <c r="Z3787" t="str">
        <f>"Q"&amp;ROUNDUP(MONTH(salestable[[#This Row],[Order Date]])/3,0)</f>
        <v>Q4</v>
      </c>
      <c r="AA3787" t="str">
        <f>TEXT(salestable[[#This Row],[Order Date]], "ddd")</f>
        <v>Tue</v>
      </c>
    </row>
    <row r="3788" spans="1:27"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s="3">
        <v>7</v>
      </c>
      <c r="T3788" s="4">
        <v>0</v>
      </c>
      <c r="U3788" s="3">
        <v>282.20920000000001</v>
      </c>
      <c r="V3788" s="2">
        <f>salestable[[#This Row],[Sales]] * (1 - salestable[[#This Row],[Discount]])</f>
        <v>1085.42</v>
      </c>
      <c r="W3788" s="2">
        <f>salestable[[#This Row],[Sales]] * salestable[[#This Row],[Discount]]</f>
        <v>0</v>
      </c>
      <c r="X3788">
        <f>YEAR(salestable[[#This Row],[Order Date]])</f>
        <v>2016</v>
      </c>
      <c r="Y3788" t="str">
        <f>TEXT(salestable[[#This Row],[Order Date]],"MMMM")</f>
        <v>October</v>
      </c>
      <c r="Z3788" t="str">
        <f>"Q"&amp;ROUNDUP(MONTH(salestable[[#This Row],[Order Date]])/3,0)</f>
        <v>Q4</v>
      </c>
      <c r="AA3788" t="str">
        <f>TEXT(salestable[[#This Row],[Order Date]], "ddd")</f>
        <v>Mon</v>
      </c>
    </row>
    <row r="3789" spans="1:27"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s="3">
        <v>1</v>
      </c>
      <c r="T3789" s="4">
        <v>0.2</v>
      </c>
      <c r="U3789" s="3">
        <v>1.0268999999999999</v>
      </c>
      <c r="V3789" s="2">
        <f>salestable[[#This Row],[Sales]] * (1 - salestable[[#This Row],[Discount]])</f>
        <v>3.1295999999999999</v>
      </c>
      <c r="W3789" s="2">
        <f>salestable[[#This Row],[Sales]] * salestable[[#This Row],[Discount]]</f>
        <v>0.78239999999999998</v>
      </c>
      <c r="X3789">
        <f>YEAR(salestable[[#This Row],[Order Date]])</f>
        <v>2016</v>
      </c>
      <c r="Y3789" t="str">
        <f>TEXT(salestable[[#This Row],[Order Date]],"MMMM")</f>
        <v>September</v>
      </c>
      <c r="Z3789" t="str">
        <f>"Q"&amp;ROUNDUP(MONTH(salestable[[#This Row],[Order Date]])/3,0)</f>
        <v>Q3</v>
      </c>
      <c r="AA3789" t="str">
        <f>TEXT(salestable[[#This Row],[Order Date]], "ddd")</f>
        <v>Sun</v>
      </c>
    </row>
    <row r="3790" spans="1:27"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s="3">
        <v>3</v>
      </c>
      <c r="T3790" s="4">
        <v>0.2</v>
      </c>
      <c r="U3790" s="3">
        <v>7.0172999999999996</v>
      </c>
      <c r="V3790" s="2">
        <f>salestable[[#This Row],[Sales]] * (1 - salestable[[#This Row],[Discount]])</f>
        <v>49.900800000000004</v>
      </c>
      <c r="W3790" s="2">
        <f>salestable[[#This Row],[Sales]] * salestable[[#This Row],[Discount]]</f>
        <v>12.475200000000001</v>
      </c>
      <c r="X3790">
        <f>YEAR(salestable[[#This Row],[Order Date]])</f>
        <v>2016</v>
      </c>
      <c r="Y3790" t="str">
        <f>TEXT(salestable[[#This Row],[Order Date]],"MMMM")</f>
        <v>September</v>
      </c>
      <c r="Z3790" t="str">
        <f>"Q"&amp;ROUNDUP(MONTH(salestable[[#This Row],[Order Date]])/3,0)</f>
        <v>Q3</v>
      </c>
      <c r="AA3790" t="str">
        <f>TEXT(salestable[[#This Row],[Order Date]], "ddd")</f>
        <v>Sun</v>
      </c>
    </row>
    <row r="3791" spans="1:27"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s="3">
        <v>5</v>
      </c>
      <c r="T3791" s="4">
        <v>0</v>
      </c>
      <c r="U3791" s="3">
        <v>9.0054999999999996</v>
      </c>
      <c r="V3791" s="2">
        <f>salestable[[#This Row],[Sales]] * (1 - salestable[[#This Row],[Discount]])</f>
        <v>29.05</v>
      </c>
      <c r="W3791" s="2">
        <f>salestable[[#This Row],[Sales]] * salestable[[#This Row],[Discount]]</f>
        <v>0</v>
      </c>
      <c r="X3791">
        <f>YEAR(salestable[[#This Row],[Order Date]])</f>
        <v>2016</v>
      </c>
      <c r="Y3791" t="str">
        <f>TEXT(salestable[[#This Row],[Order Date]],"MMMM")</f>
        <v>April</v>
      </c>
      <c r="Z3791" t="str">
        <f>"Q"&amp;ROUNDUP(MONTH(salestable[[#This Row],[Order Date]])/3,0)</f>
        <v>Q2</v>
      </c>
      <c r="AA3791" t="str">
        <f>TEXT(salestable[[#This Row],[Order Date]], "ddd")</f>
        <v>Sun</v>
      </c>
    </row>
    <row r="3792" spans="1:27"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s="3">
        <v>6</v>
      </c>
      <c r="T3792" s="4">
        <v>0.2</v>
      </c>
      <c r="U3792" s="3">
        <v>67.86</v>
      </c>
      <c r="V3792" s="2">
        <f>salestable[[#This Row],[Sales]] * (1 - salestable[[#This Row],[Discount]])</f>
        <v>144.768</v>
      </c>
      <c r="W3792" s="2">
        <f>salestable[[#This Row],[Sales]] * salestable[[#This Row],[Discount]]</f>
        <v>36.192</v>
      </c>
      <c r="X3792">
        <f>YEAR(salestable[[#This Row],[Order Date]])</f>
        <v>2014</v>
      </c>
      <c r="Y3792" t="str">
        <f>TEXT(salestable[[#This Row],[Order Date]],"MMMM")</f>
        <v>July</v>
      </c>
      <c r="Z3792" t="str">
        <f>"Q"&amp;ROUNDUP(MONTH(salestable[[#This Row],[Order Date]])/3,0)</f>
        <v>Q3</v>
      </c>
      <c r="AA3792" t="str">
        <f>TEXT(salestable[[#This Row],[Order Date]], "ddd")</f>
        <v>Sat</v>
      </c>
    </row>
    <row r="3793" spans="1:27"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s="3">
        <v>3</v>
      </c>
      <c r="T3793" s="4">
        <v>0.7</v>
      </c>
      <c r="U3793" s="3">
        <v>-3.3879000000000001</v>
      </c>
      <c r="V3793" s="2">
        <f>salestable[[#This Row],[Sales]] * (1 - salestable[[#This Row],[Discount]])</f>
        <v>1.3257000000000001</v>
      </c>
      <c r="W3793" s="2">
        <f>salestable[[#This Row],[Sales]] * salestable[[#This Row],[Discount]]</f>
        <v>3.0932999999999997</v>
      </c>
      <c r="X3793">
        <f>YEAR(salestable[[#This Row],[Order Date]])</f>
        <v>2015</v>
      </c>
      <c r="Y3793" t="str">
        <f>TEXT(salestable[[#This Row],[Order Date]],"MMMM")</f>
        <v>February</v>
      </c>
      <c r="Z3793" t="str">
        <f>"Q"&amp;ROUNDUP(MONTH(salestable[[#This Row],[Order Date]])/3,0)</f>
        <v>Q1</v>
      </c>
      <c r="AA3793" t="str">
        <f>TEXT(salestable[[#This Row],[Order Date]], "ddd")</f>
        <v>Fri</v>
      </c>
    </row>
    <row r="3794" spans="1:27"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s="3">
        <v>6</v>
      </c>
      <c r="T3794" s="4">
        <v>0.2</v>
      </c>
      <c r="U3794" s="3">
        <v>2.2044000000000001</v>
      </c>
      <c r="V3794" s="2">
        <f>salestable[[#This Row],[Sales]] * (1 - salestable[[#This Row],[Discount]])</f>
        <v>12.825600000000001</v>
      </c>
      <c r="W3794" s="2">
        <f>salestable[[#This Row],[Sales]] * salestable[[#This Row],[Discount]]</f>
        <v>3.2064000000000004</v>
      </c>
      <c r="X3794">
        <f>YEAR(salestable[[#This Row],[Order Date]])</f>
        <v>2015</v>
      </c>
      <c r="Y3794" t="str">
        <f>TEXT(salestable[[#This Row],[Order Date]],"MMMM")</f>
        <v>February</v>
      </c>
      <c r="Z3794" t="str">
        <f>"Q"&amp;ROUNDUP(MONTH(salestable[[#This Row],[Order Date]])/3,0)</f>
        <v>Q1</v>
      </c>
      <c r="AA3794" t="str">
        <f>TEXT(salestable[[#This Row],[Order Date]], "ddd")</f>
        <v>Fri</v>
      </c>
    </row>
    <row r="3795" spans="1:27"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s="3">
        <v>3</v>
      </c>
      <c r="T3795" s="4">
        <v>0</v>
      </c>
      <c r="U3795" s="3">
        <v>12.511799999999999</v>
      </c>
      <c r="V3795" s="2">
        <f>salestable[[#This Row],[Sales]] * (1 - salestable[[#This Row],[Discount]])</f>
        <v>29.79</v>
      </c>
      <c r="W3795" s="2">
        <f>salestable[[#This Row],[Sales]] * salestable[[#This Row],[Discount]]</f>
        <v>0</v>
      </c>
      <c r="X3795">
        <f>YEAR(salestable[[#This Row],[Order Date]])</f>
        <v>2015</v>
      </c>
      <c r="Y3795" t="str">
        <f>TEXT(salestable[[#This Row],[Order Date]],"MMMM")</f>
        <v>November</v>
      </c>
      <c r="Z3795" t="str">
        <f>"Q"&amp;ROUNDUP(MONTH(salestable[[#This Row],[Order Date]])/3,0)</f>
        <v>Q4</v>
      </c>
      <c r="AA3795" t="str">
        <f>TEXT(salestable[[#This Row],[Order Date]], "ddd")</f>
        <v>Fri</v>
      </c>
    </row>
    <row r="3796" spans="1:27"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s="3">
        <v>1</v>
      </c>
      <c r="T3796" s="4">
        <v>0</v>
      </c>
      <c r="U3796" s="3">
        <v>14.307499999999999</v>
      </c>
      <c r="V3796" s="2">
        <f>salestable[[#This Row],[Sales]] * (1 - salestable[[#This Row],[Discount]])</f>
        <v>57.23</v>
      </c>
      <c r="W3796" s="2">
        <f>salestable[[#This Row],[Sales]] * salestable[[#This Row],[Discount]]</f>
        <v>0</v>
      </c>
      <c r="X3796">
        <f>YEAR(salestable[[#This Row],[Order Date]])</f>
        <v>2014</v>
      </c>
      <c r="Y3796" t="str">
        <f>TEXT(salestable[[#This Row],[Order Date]],"MMMM")</f>
        <v>January</v>
      </c>
      <c r="Z3796" t="str">
        <f>"Q"&amp;ROUNDUP(MONTH(salestable[[#This Row],[Order Date]])/3,0)</f>
        <v>Q1</v>
      </c>
      <c r="AA3796" t="str">
        <f>TEXT(salestable[[#This Row],[Order Date]], "ddd")</f>
        <v>Mon</v>
      </c>
    </row>
    <row r="3797" spans="1:27"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s="3">
        <v>3</v>
      </c>
      <c r="T3797" s="4">
        <v>0.2</v>
      </c>
      <c r="U3797" s="3">
        <v>-16.649999999999999</v>
      </c>
      <c r="V3797" s="2">
        <f>salestable[[#This Row],[Sales]] * (1 - salestable[[#This Row],[Discount]])</f>
        <v>266.40000000000003</v>
      </c>
      <c r="W3797" s="2">
        <f>salestable[[#This Row],[Sales]] * salestable[[#This Row],[Discount]]</f>
        <v>66.600000000000009</v>
      </c>
      <c r="X3797">
        <f>YEAR(salestable[[#This Row],[Order Date]])</f>
        <v>2014</v>
      </c>
      <c r="Y3797" t="str">
        <f>TEXT(salestable[[#This Row],[Order Date]],"MMMM")</f>
        <v>January</v>
      </c>
      <c r="Z3797" t="str">
        <f>"Q"&amp;ROUNDUP(MONTH(salestable[[#This Row],[Order Date]])/3,0)</f>
        <v>Q1</v>
      </c>
      <c r="AA3797" t="str">
        <f>TEXT(salestable[[#This Row],[Order Date]], "ddd")</f>
        <v>Mon</v>
      </c>
    </row>
    <row r="3798" spans="1:27"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s="3">
        <v>4</v>
      </c>
      <c r="T3798" s="4">
        <v>0</v>
      </c>
      <c r="U3798" s="3">
        <v>12.0252</v>
      </c>
      <c r="V3798" s="2">
        <f>salestable[[#This Row],[Sales]] * (1 - salestable[[#This Row],[Discount]])</f>
        <v>36.44</v>
      </c>
      <c r="W3798" s="2">
        <f>salestable[[#This Row],[Sales]] * salestable[[#This Row],[Discount]]</f>
        <v>0</v>
      </c>
      <c r="X3798">
        <f>YEAR(salestable[[#This Row],[Order Date]])</f>
        <v>2014</v>
      </c>
      <c r="Y3798" t="str">
        <f>TEXT(salestable[[#This Row],[Order Date]],"MMMM")</f>
        <v>January</v>
      </c>
      <c r="Z3798" t="str">
        <f>"Q"&amp;ROUNDUP(MONTH(salestable[[#This Row],[Order Date]])/3,0)</f>
        <v>Q1</v>
      </c>
      <c r="AA3798" t="str">
        <f>TEXT(salestable[[#This Row],[Order Date]], "ddd")</f>
        <v>Mon</v>
      </c>
    </row>
    <row r="3799" spans="1:27"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s="3">
        <v>3</v>
      </c>
      <c r="T3799" s="4">
        <v>0.2</v>
      </c>
      <c r="U3799" s="3">
        <v>88.073999999999998</v>
      </c>
      <c r="V3799" s="2">
        <f>salestable[[#This Row],[Sales]] * (1 - salestable[[#This Row],[Discount]])</f>
        <v>201.31200000000001</v>
      </c>
      <c r="W3799" s="2">
        <f>salestable[[#This Row],[Sales]] * salestable[[#This Row],[Discount]]</f>
        <v>50.328000000000003</v>
      </c>
      <c r="X3799">
        <f>YEAR(salestable[[#This Row],[Order Date]])</f>
        <v>2017</v>
      </c>
      <c r="Y3799" t="str">
        <f>TEXT(salestable[[#This Row],[Order Date]],"MMMM")</f>
        <v>September</v>
      </c>
      <c r="Z3799" t="str">
        <f>"Q"&amp;ROUNDUP(MONTH(salestable[[#This Row],[Order Date]])/3,0)</f>
        <v>Q3</v>
      </c>
      <c r="AA3799" t="str">
        <f>TEXT(salestable[[#This Row],[Order Date]], "ddd")</f>
        <v>Sat</v>
      </c>
    </row>
    <row r="3800" spans="1:27"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s="3">
        <v>3</v>
      </c>
      <c r="T3800" s="4">
        <v>0.4</v>
      </c>
      <c r="U3800" s="3">
        <v>-192.04679999999999</v>
      </c>
      <c r="V3800" s="2">
        <f>salestable[[#This Row],[Sales]] * (1 - salestable[[#This Row],[Discount]])</f>
        <v>314.25839999999999</v>
      </c>
      <c r="W3800" s="2">
        <f>salestable[[#This Row],[Sales]] * salestable[[#This Row],[Discount]]</f>
        <v>209.50560000000002</v>
      </c>
      <c r="X3800">
        <f>YEAR(salestable[[#This Row],[Order Date]])</f>
        <v>2017</v>
      </c>
      <c r="Y3800" t="str">
        <f>TEXT(salestable[[#This Row],[Order Date]],"MMMM")</f>
        <v>November</v>
      </c>
      <c r="Z3800" t="str">
        <f>"Q"&amp;ROUNDUP(MONTH(salestable[[#This Row],[Order Date]])/3,0)</f>
        <v>Q4</v>
      </c>
      <c r="AA3800" t="str">
        <f>TEXT(salestable[[#This Row],[Order Date]], "ddd")</f>
        <v>Sat</v>
      </c>
    </row>
    <row r="3801" spans="1:27"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s="3">
        <v>5</v>
      </c>
      <c r="T3801" s="4">
        <v>0.2</v>
      </c>
      <c r="U3801" s="3">
        <v>118.9965</v>
      </c>
      <c r="V3801" s="2">
        <f>salestable[[#This Row],[Sales]] * (1 - salestable[[#This Row],[Discount]])</f>
        <v>1087.9680000000001</v>
      </c>
      <c r="W3801" s="2">
        <f>salestable[[#This Row],[Sales]] * salestable[[#This Row],[Discount]]</f>
        <v>271.99200000000002</v>
      </c>
      <c r="X3801">
        <f>YEAR(salestable[[#This Row],[Order Date]])</f>
        <v>2017</v>
      </c>
      <c r="Y3801" t="str">
        <f>TEXT(salestable[[#This Row],[Order Date]],"MMMM")</f>
        <v>November</v>
      </c>
      <c r="Z3801" t="str">
        <f>"Q"&amp;ROUNDUP(MONTH(salestable[[#This Row],[Order Date]])/3,0)</f>
        <v>Q4</v>
      </c>
      <c r="AA3801" t="str">
        <f>TEXT(salestable[[#This Row],[Order Date]], "ddd")</f>
        <v>Sat</v>
      </c>
    </row>
    <row r="3802" spans="1:27"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s="3">
        <v>1</v>
      </c>
      <c r="T3802" s="4">
        <v>0.2</v>
      </c>
      <c r="U3802" s="3">
        <v>10.2592</v>
      </c>
      <c r="V3802" s="2">
        <f>salestable[[#This Row],[Sales]] * (1 - salestable[[#This Row],[Discount]])</f>
        <v>82.073599999999999</v>
      </c>
      <c r="W3802" s="2">
        <f>salestable[[#This Row],[Sales]] * salestable[[#This Row],[Discount]]</f>
        <v>20.5184</v>
      </c>
      <c r="X3802">
        <f>YEAR(salestable[[#This Row],[Order Date]])</f>
        <v>2016</v>
      </c>
      <c r="Y3802" t="str">
        <f>TEXT(salestable[[#This Row],[Order Date]],"MMMM")</f>
        <v>October</v>
      </c>
      <c r="Z3802" t="str">
        <f>"Q"&amp;ROUNDUP(MONTH(salestable[[#This Row],[Order Date]])/3,0)</f>
        <v>Q4</v>
      </c>
      <c r="AA3802" t="str">
        <f>TEXT(salestable[[#This Row],[Order Date]], "ddd")</f>
        <v>Fri</v>
      </c>
    </row>
    <row r="3803" spans="1:27"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s="3">
        <v>1</v>
      </c>
      <c r="T3803" s="4">
        <v>0.2</v>
      </c>
      <c r="U3803" s="3">
        <v>5.9598000000000004</v>
      </c>
      <c r="V3803" s="2">
        <f>salestable[[#This Row],[Sales]] * (1 - salestable[[#This Row],[Discount]])</f>
        <v>18.1632</v>
      </c>
      <c r="W3803" s="2">
        <f>salestable[[#This Row],[Sales]] * salestable[[#This Row],[Discount]]</f>
        <v>4.5407999999999999</v>
      </c>
      <c r="X3803">
        <f>YEAR(salestable[[#This Row],[Order Date]])</f>
        <v>2016</v>
      </c>
      <c r="Y3803" t="str">
        <f>TEXT(salestable[[#This Row],[Order Date]],"MMMM")</f>
        <v>October</v>
      </c>
      <c r="Z3803" t="str">
        <f>"Q"&amp;ROUNDUP(MONTH(salestable[[#This Row],[Order Date]])/3,0)</f>
        <v>Q4</v>
      </c>
      <c r="AA3803" t="str">
        <f>TEXT(salestable[[#This Row],[Order Date]], "ddd")</f>
        <v>Fri</v>
      </c>
    </row>
    <row r="3804" spans="1:27"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s="3">
        <v>3</v>
      </c>
      <c r="T3804" s="4">
        <v>0.2</v>
      </c>
      <c r="U3804" s="3">
        <v>33.721200000000003</v>
      </c>
      <c r="V3804" s="2">
        <f>salestable[[#This Row],[Sales]] * (1 - salestable[[#This Row],[Discount]])</f>
        <v>74.419200000000004</v>
      </c>
      <c r="W3804" s="2">
        <f>salestable[[#This Row],[Sales]] * salestable[[#This Row],[Discount]]</f>
        <v>18.604800000000001</v>
      </c>
      <c r="X3804">
        <f>YEAR(salestable[[#This Row],[Order Date]])</f>
        <v>2016</v>
      </c>
      <c r="Y3804" t="str">
        <f>TEXT(salestable[[#This Row],[Order Date]],"MMMM")</f>
        <v>October</v>
      </c>
      <c r="Z3804" t="str">
        <f>"Q"&amp;ROUNDUP(MONTH(salestable[[#This Row],[Order Date]])/3,0)</f>
        <v>Q4</v>
      </c>
      <c r="AA3804" t="str">
        <f>TEXT(salestable[[#This Row],[Order Date]], "ddd")</f>
        <v>Fri</v>
      </c>
    </row>
    <row r="3805" spans="1:27"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s="3">
        <v>2</v>
      </c>
      <c r="T3805" s="4">
        <v>0.2</v>
      </c>
      <c r="U3805" s="3">
        <v>1.4363999999999999</v>
      </c>
      <c r="V3805" s="2">
        <f>salestable[[#This Row],[Sales]] * (1 - salestable[[#This Row],[Discount]])</f>
        <v>10.214400000000001</v>
      </c>
      <c r="W3805" s="2">
        <f>salestable[[#This Row],[Sales]] * salestable[[#This Row],[Discount]]</f>
        <v>2.5536000000000003</v>
      </c>
      <c r="X3805">
        <f>YEAR(salestable[[#This Row],[Order Date]])</f>
        <v>2016</v>
      </c>
      <c r="Y3805" t="str">
        <f>TEXT(salestable[[#This Row],[Order Date]],"MMMM")</f>
        <v>October</v>
      </c>
      <c r="Z3805" t="str">
        <f>"Q"&amp;ROUNDUP(MONTH(salestable[[#This Row],[Order Date]])/3,0)</f>
        <v>Q4</v>
      </c>
      <c r="AA3805" t="str">
        <f>TEXT(salestable[[#This Row],[Order Date]], "ddd")</f>
        <v>Fri</v>
      </c>
    </row>
    <row r="3806" spans="1:27"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s="3">
        <v>4</v>
      </c>
      <c r="T3806" s="4">
        <v>0.2</v>
      </c>
      <c r="U3806" s="3">
        <v>13.128</v>
      </c>
      <c r="V3806" s="2">
        <f>salestable[[#This Row],[Sales]] * (1 - salestable[[#This Row],[Discount]])</f>
        <v>28.006400000000003</v>
      </c>
      <c r="W3806" s="2">
        <f>salestable[[#This Row],[Sales]] * salestable[[#This Row],[Discount]]</f>
        <v>7.0016000000000007</v>
      </c>
      <c r="X3806">
        <f>YEAR(salestable[[#This Row],[Order Date]])</f>
        <v>2016</v>
      </c>
      <c r="Y3806" t="str">
        <f>TEXT(salestable[[#This Row],[Order Date]],"MMMM")</f>
        <v>October</v>
      </c>
      <c r="Z3806" t="str">
        <f>"Q"&amp;ROUNDUP(MONTH(salestable[[#This Row],[Order Date]])/3,0)</f>
        <v>Q4</v>
      </c>
      <c r="AA3806" t="str">
        <f>TEXT(salestable[[#This Row],[Order Date]], "ddd")</f>
        <v>Fri</v>
      </c>
    </row>
    <row r="3807" spans="1:27"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s="3">
        <v>1</v>
      </c>
      <c r="T3807" s="4">
        <v>0.2</v>
      </c>
      <c r="U3807" s="3">
        <v>14.682</v>
      </c>
      <c r="V3807" s="2">
        <f>salestable[[#This Row],[Sales]] * (1 - salestable[[#This Row],[Discount]])</f>
        <v>31.321600000000004</v>
      </c>
      <c r="W3807" s="2">
        <f>salestable[[#This Row],[Sales]] * salestable[[#This Row],[Discount]]</f>
        <v>7.8304000000000009</v>
      </c>
      <c r="X3807">
        <f>YEAR(salestable[[#This Row],[Order Date]])</f>
        <v>2016</v>
      </c>
      <c r="Y3807" t="str">
        <f>TEXT(salestable[[#This Row],[Order Date]],"MMMM")</f>
        <v>October</v>
      </c>
      <c r="Z3807" t="str">
        <f>"Q"&amp;ROUNDUP(MONTH(salestable[[#This Row],[Order Date]])/3,0)</f>
        <v>Q4</v>
      </c>
      <c r="AA3807" t="str">
        <f>TEXT(salestable[[#This Row],[Order Date]], "ddd")</f>
        <v>Fri</v>
      </c>
    </row>
    <row r="3808" spans="1:27"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s="3">
        <v>5</v>
      </c>
      <c r="T3808" s="4">
        <v>0.2</v>
      </c>
      <c r="U3808" s="3">
        <v>1.323</v>
      </c>
      <c r="V3808" s="2">
        <f>salestable[[#This Row],[Sales]] * (1 - salestable[[#This Row],[Discount]])</f>
        <v>9.4079999999999995</v>
      </c>
      <c r="W3808" s="2">
        <f>salestable[[#This Row],[Sales]] * salestable[[#This Row],[Discount]]</f>
        <v>2.3519999999999999</v>
      </c>
      <c r="X3808">
        <f>YEAR(salestable[[#This Row],[Order Date]])</f>
        <v>2015</v>
      </c>
      <c r="Y3808" t="str">
        <f>TEXT(salestable[[#This Row],[Order Date]],"MMMM")</f>
        <v>November</v>
      </c>
      <c r="Z3808" t="str">
        <f>"Q"&amp;ROUNDUP(MONTH(salestable[[#This Row],[Order Date]])/3,0)</f>
        <v>Q4</v>
      </c>
      <c r="AA3808" t="str">
        <f>TEXT(salestable[[#This Row],[Order Date]], "ddd")</f>
        <v>Thu</v>
      </c>
    </row>
    <row r="3809" spans="1:27"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s="3">
        <v>2</v>
      </c>
      <c r="T3809" s="4">
        <v>0.7</v>
      </c>
      <c r="U3809" s="3">
        <v>-4.0157999999999996</v>
      </c>
      <c r="V3809" s="2">
        <f>salestable[[#This Row],[Sales]] * (1 - salestable[[#This Row],[Discount]])</f>
        <v>1.5714000000000004</v>
      </c>
      <c r="W3809" s="2">
        <f>salestable[[#This Row],[Sales]] * salestable[[#This Row],[Discount]]</f>
        <v>3.6665999999999999</v>
      </c>
      <c r="X3809">
        <f>YEAR(salestable[[#This Row],[Order Date]])</f>
        <v>2015</v>
      </c>
      <c r="Y3809" t="str">
        <f>TEXT(salestable[[#This Row],[Order Date]],"MMMM")</f>
        <v>November</v>
      </c>
      <c r="Z3809" t="str">
        <f>"Q"&amp;ROUNDUP(MONTH(salestable[[#This Row],[Order Date]])/3,0)</f>
        <v>Q4</v>
      </c>
      <c r="AA3809" t="str">
        <f>TEXT(salestable[[#This Row],[Order Date]], "ddd")</f>
        <v>Thu</v>
      </c>
    </row>
    <row r="3810" spans="1:27"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s="3">
        <v>3</v>
      </c>
      <c r="T3810" s="4">
        <v>0.7</v>
      </c>
      <c r="U3810" s="3">
        <v>-3.7296</v>
      </c>
      <c r="V3810" s="2">
        <f>salestable[[#This Row],[Sales]] * (1 - salestable[[#This Row],[Discount]])</f>
        <v>1.3986000000000003</v>
      </c>
      <c r="W3810" s="2">
        <f>salestable[[#This Row],[Sales]] * salestable[[#This Row],[Discount]]</f>
        <v>3.2633999999999999</v>
      </c>
      <c r="X3810">
        <f>YEAR(salestable[[#This Row],[Order Date]])</f>
        <v>2015</v>
      </c>
      <c r="Y3810" t="str">
        <f>TEXT(salestable[[#This Row],[Order Date]],"MMMM")</f>
        <v>November</v>
      </c>
      <c r="Z3810" t="str">
        <f>"Q"&amp;ROUNDUP(MONTH(salestable[[#This Row],[Order Date]])/3,0)</f>
        <v>Q4</v>
      </c>
      <c r="AA3810" t="str">
        <f>TEXT(salestable[[#This Row],[Order Date]], "ddd")</f>
        <v>Thu</v>
      </c>
    </row>
    <row r="3811" spans="1:27"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s="3">
        <v>5</v>
      </c>
      <c r="T3811" s="4">
        <v>0.2</v>
      </c>
      <c r="U3811" s="3">
        <v>-72.039000000000001</v>
      </c>
      <c r="V3811" s="2">
        <f>salestable[[#This Row],[Sales]] * (1 - salestable[[#This Row],[Discount]])</f>
        <v>419.13599999999997</v>
      </c>
      <c r="W3811" s="2">
        <f>salestable[[#This Row],[Sales]] * salestable[[#This Row],[Discount]]</f>
        <v>104.78399999999999</v>
      </c>
      <c r="X3811">
        <f>YEAR(salestable[[#This Row],[Order Date]])</f>
        <v>2015</v>
      </c>
      <c r="Y3811" t="str">
        <f>TEXT(salestable[[#This Row],[Order Date]],"MMMM")</f>
        <v>November</v>
      </c>
      <c r="Z3811" t="str">
        <f>"Q"&amp;ROUNDUP(MONTH(salestable[[#This Row],[Order Date]])/3,0)</f>
        <v>Q4</v>
      </c>
      <c r="AA3811" t="str">
        <f>TEXT(salestable[[#This Row],[Order Date]], "ddd")</f>
        <v>Thu</v>
      </c>
    </row>
    <row r="3812" spans="1:27"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s="3">
        <v>1</v>
      </c>
      <c r="T3812" s="4">
        <v>0.2</v>
      </c>
      <c r="U3812" s="3">
        <v>10.0792</v>
      </c>
      <c r="V3812" s="2">
        <f>salestable[[#This Row],[Sales]] * (1 - salestable[[#This Row],[Discount]])</f>
        <v>80.633600000000001</v>
      </c>
      <c r="W3812" s="2">
        <f>salestable[[#This Row],[Sales]] * salestable[[#This Row],[Discount]]</f>
        <v>20.1584</v>
      </c>
      <c r="X3812">
        <f>YEAR(salestable[[#This Row],[Order Date]])</f>
        <v>2015</v>
      </c>
      <c r="Y3812" t="str">
        <f>TEXT(salestable[[#This Row],[Order Date]],"MMMM")</f>
        <v>November</v>
      </c>
      <c r="Z3812" t="str">
        <f>"Q"&amp;ROUNDUP(MONTH(salestable[[#This Row],[Order Date]])/3,0)</f>
        <v>Q4</v>
      </c>
      <c r="AA3812" t="str">
        <f>TEXT(salestable[[#This Row],[Order Date]], "ddd")</f>
        <v>Thu</v>
      </c>
    </row>
    <row r="3813" spans="1:27"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s="3">
        <v>3</v>
      </c>
      <c r="T3813" s="4">
        <v>0.2</v>
      </c>
      <c r="U3813" s="3">
        <v>16.440300000000001</v>
      </c>
      <c r="V3813" s="2">
        <f>salestable[[#This Row],[Sales]] * (1 - salestable[[#This Row],[Discount]])</f>
        <v>116.9088</v>
      </c>
      <c r="W3813" s="2">
        <f>salestable[[#This Row],[Sales]] * salestable[[#This Row],[Discount]]</f>
        <v>29.2272</v>
      </c>
      <c r="X3813">
        <f>YEAR(salestable[[#This Row],[Order Date]])</f>
        <v>2015</v>
      </c>
      <c r="Y3813" t="str">
        <f>TEXT(salestable[[#This Row],[Order Date]],"MMMM")</f>
        <v>November</v>
      </c>
      <c r="Z3813" t="str">
        <f>"Q"&amp;ROUNDUP(MONTH(salestable[[#This Row],[Order Date]])/3,0)</f>
        <v>Q4</v>
      </c>
      <c r="AA3813" t="str">
        <f>TEXT(salestable[[#This Row],[Order Date]], "ddd")</f>
        <v>Thu</v>
      </c>
    </row>
    <row r="3814" spans="1:27"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s="3">
        <v>2</v>
      </c>
      <c r="T3814" s="4">
        <v>0</v>
      </c>
      <c r="U3814" s="3">
        <v>11.7782</v>
      </c>
      <c r="V3814" s="2">
        <f>salestable[[#This Row],[Sales]] * (1 - salestable[[#This Row],[Discount]])</f>
        <v>25.06</v>
      </c>
      <c r="W3814" s="2">
        <f>salestable[[#This Row],[Sales]] * salestable[[#This Row],[Discount]]</f>
        <v>0</v>
      </c>
      <c r="X3814">
        <f>YEAR(salestable[[#This Row],[Order Date]])</f>
        <v>2017</v>
      </c>
      <c r="Y3814" t="str">
        <f>TEXT(salestable[[#This Row],[Order Date]],"MMMM")</f>
        <v>March</v>
      </c>
      <c r="Z3814" t="str">
        <f>"Q"&amp;ROUNDUP(MONTH(salestable[[#This Row],[Order Date]])/3,0)</f>
        <v>Q1</v>
      </c>
      <c r="AA3814" t="str">
        <f>TEXT(salestable[[#This Row],[Order Date]], "ddd")</f>
        <v>Sun</v>
      </c>
    </row>
    <row r="3815" spans="1:27"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s="3">
        <v>6</v>
      </c>
      <c r="T3815" s="4">
        <v>0.2</v>
      </c>
      <c r="U3815" s="3">
        <v>6.4428000000000001</v>
      </c>
      <c r="V3815" s="2">
        <f>salestable[[#This Row],[Sales]] * (1 - salestable[[#This Row],[Discount]])</f>
        <v>15.859200000000001</v>
      </c>
      <c r="W3815" s="2">
        <f>salestable[[#This Row],[Sales]] * salestable[[#This Row],[Discount]]</f>
        <v>3.9648000000000003</v>
      </c>
      <c r="X3815">
        <f>YEAR(salestable[[#This Row],[Order Date]])</f>
        <v>2015</v>
      </c>
      <c r="Y3815" t="str">
        <f>TEXT(salestable[[#This Row],[Order Date]],"MMMM")</f>
        <v>November</v>
      </c>
      <c r="Z3815" t="str">
        <f>"Q"&amp;ROUNDUP(MONTH(salestable[[#This Row],[Order Date]])/3,0)</f>
        <v>Q4</v>
      </c>
      <c r="AA3815" t="str">
        <f>TEXT(salestable[[#This Row],[Order Date]], "ddd")</f>
        <v>Thu</v>
      </c>
    </row>
    <row r="3816" spans="1:27"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s="3">
        <v>5</v>
      </c>
      <c r="T3816" s="4">
        <v>0.2</v>
      </c>
      <c r="U3816" s="3">
        <v>51.497500000000002</v>
      </c>
      <c r="V3816" s="2">
        <f>salestable[[#This Row],[Sales]] * (1 - salestable[[#This Row],[Discount]])</f>
        <v>659.16800000000012</v>
      </c>
      <c r="W3816" s="2">
        <f>salestable[[#This Row],[Sales]] * salestable[[#This Row],[Discount]]</f>
        <v>164.79200000000003</v>
      </c>
      <c r="X3816">
        <f>YEAR(salestable[[#This Row],[Order Date]])</f>
        <v>2016</v>
      </c>
      <c r="Y3816" t="str">
        <f>TEXT(salestable[[#This Row],[Order Date]],"MMMM")</f>
        <v>July</v>
      </c>
      <c r="Z3816" t="str">
        <f>"Q"&amp;ROUNDUP(MONTH(salestable[[#This Row],[Order Date]])/3,0)</f>
        <v>Q3</v>
      </c>
      <c r="AA3816" t="str">
        <f>TEXT(salestable[[#This Row],[Order Date]], "ddd")</f>
        <v>Fri</v>
      </c>
    </row>
    <row r="3817" spans="1:27"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s="3">
        <v>2</v>
      </c>
      <c r="T3817" s="4">
        <v>0.2</v>
      </c>
      <c r="U3817" s="3">
        <v>4.9950000000000001</v>
      </c>
      <c r="V3817" s="2">
        <f>salestable[[#This Row],[Sales]] * (1 - salestable[[#This Row],[Discount]])</f>
        <v>12.7872</v>
      </c>
      <c r="W3817" s="2">
        <f>salestable[[#This Row],[Sales]] * salestable[[#This Row],[Discount]]</f>
        <v>3.1968000000000001</v>
      </c>
      <c r="X3817">
        <f>YEAR(salestable[[#This Row],[Order Date]])</f>
        <v>2016</v>
      </c>
      <c r="Y3817" t="str">
        <f>TEXT(salestable[[#This Row],[Order Date]],"MMMM")</f>
        <v>July</v>
      </c>
      <c r="Z3817" t="str">
        <f>"Q"&amp;ROUNDUP(MONTH(salestable[[#This Row],[Order Date]])/3,0)</f>
        <v>Q3</v>
      </c>
      <c r="AA3817" t="str">
        <f>TEXT(salestable[[#This Row],[Order Date]], "ddd")</f>
        <v>Fri</v>
      </c>
    </row>
    <row r="3818" spans="1:27"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s="3">
        <v>2</v>
      </c>
      <c r="T3818" s="4">
        <v>0</v>
      </c>
      <c r="U3818" s="3">
        <v>200.49</v>
      </c>
      <c r="V3818" s="2">
        <f>salestable[[#This Row],[Sales]] * (1 - salestable[[#This Row],[Discount]])</f>
        <v>801.96</v>
      </c>
      <c r="W3818" s="2">
        <f>salestable[[#This Row],[Sales]] * salestable[[#This Row],[Discount]]</f>
        <v>0</v>
      </c>
      <c r="X3818">
        <f>YEAR(salestable[[#This Row],[Order Date]])</f>
        <v>2015</v>
      </c>
      <c r="Y3818" t="str">
        <f>TEXT(salestable[[#This Row],[Order Date]],"MMMM")</f>
        <v>September</v>
      </c>
      <c r="Z3818" t="str">
        <f>"Q"&amp;ROUNDUP(MONTH(salestable[[#This Row],[Order Date]])/3,0)</f>
        <v>Q3</v>
      </c>
      <c r="AA3818" t="str">
        <f>TEXT(salestable[[#This Row],[Order Date]], "ddd")</f>
        <v>Tue</v>
      </c>
    </row>
    <row r="3819" spans="1:27"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s="3">
        <v>3</v>
      </c>
      <c r="T3819" s="4">
        <v>0</v>
      </c>
      <c r="U3819" s="3">
        <v>0</v>
      </c>
      <c r="V3819" s="2">
        <f>salestable[[#This Row],[Sales]] * (1 - salestable[[#This Row],[Discount]])</f>
        <v>59.97</v>
      </c>
      <c r="W3819" s="2">
        <f>salestable[[#This Row],[Sales]] * salestable[[#This Row],[Discount]]</f>
        <v>0</v>
      </c>
      <c r="X3819">
        <f>YEAR(salestable[[#This Row],[Order Date]])</f>
        <v>2015</v>
      </c>
      <c r="Y3819" t="str">
        <f>TEXT(salestable[[#This Row],[Order Date]],"MMMM")</f>
        <v>September</v>
      </c>
      <c r="Z3819" t="str">
        <f>"Q"&amp;ROUNDUP(MONTH(salestable[[#This Row],[Order Date]])/3,0)</f>
        <v>Q3</v>
      </c>
      <c r="AA3819" t="str">
        <f>TEXT(salestable[[#This Row],[Order Date]], "ddd")</f>
        <v>Tue</v>
      </c>
    </row>
    <row r="3820" spans="1:27"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s="3">
        <v>7</v>
      </c>
      <c r="T3820" s="4">
        <v>0</v>
      </c>
      <c r="U3820" s="3">
        <v>306.48939999999999</v>
      </c>
      <c r="V3820" s="2">
        <f>salestable[[#This Row],[Sales]] * (1 - salestable[[#This Row],[Discount]])</f>
        <v>1056.8599999999999</v>
      </c>
      <c r="W3820" s="2">
        <f>salestable[[#This Row],[Sales]] * salestable[[#This Row],[Discount]]</f>
        <v>0</v>
      </c>
      <c r="X3820">
        <f>YEAR(salestable[[#This Row],[Order Date]])</f>
        <v>2015</v>
      </c>
      <c r="Y3820" t="str">
        <f>TEXT(salestable[[#This Row],[Order Date]],"MMMM")</f>
        <v>September</v>
      </c>
      <c r="Z3820" t="str">
        <f>"Q"&amp;ROUNDUP(MONTH(salestable[[#This Row],[Order Date]])/3,0)</f>
        <v>Q3</v>
      </c>
      <c r="AA3820" t="str">
        <f>TEXT(salestable[[#This Row],[Order Date]], "ddd")</f>
        <v>Tue</v>
      </c>
    </row>
    <row r="3821" spans="1:27"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s="3">
        <v>3</v>
      </c>
      <c r="T3821" s="4">
        <v>0.2</v>
      </c>
      <c r="U3821" s="3">
        <v>4.3254000000000001</v>
      </c>
      <c r="V3821" s="2">
        <f>salestable[[#This Row],[Sales]] * (1 - salestable[[#This Row],[Discount]])</f>
        <v>10.252800000000001</v>
      </c>
      <c r="W3821" s="2">
        <f>salestable[[#This Row],[Sales]] * salestable[[#This Row],[Discount]]</f>
        <v>2.5632000000000001</v>
      </c>
      <c r="X3821">
        <f>YEAR(salestable[[#This Row],[Order Date]])</f>
        <v>2017</v>
      </c>
      <c r="Y3821" t="str">
        <f>TEXT(salestable[[#This Row],[Order Date]],"MMMM")</f>
        <v>October</v>
      </c>
      <c r="Z3821" t="str">
        <f>"Q"&amp;ROUNDUP(MONTH(salestable[[#This Row],[Order Date]])/3,0)</f>
        <v>Q4</v>
      </c>
      <c r="AA3821" t="str">
        <f>TEXT(salestable[[#This Row],[Order Date]], "ddd")</f>
        <v>Mon</v>
      </c>
    </row>
    <row r="3822" spans="1:27"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s="3">
        <v>3</v>
      </c>
      <c r="T3822" s="4">
        <v>0.2</v>
      </c>
      <c r="U3822" s="3">
        <v>-15.717599999999999</v>
      </c>
      <c r="V3822" s="2">
        <f>salestable[[#This Row],[Sales]] * (1 - salestable[[#This Row],[Discount]])</f>
        <v>251.48159999999999</v>
      </c>
      <c r="W3822" s="2">
        <f>salestable[[#This Row],[Sales]] * salestable[[#This Row],[Discount]]</f>
        <v>62.870399999999997</v>
      </c>
      <c r="X3822">
        <f>YEAR(salestable[[#This Row],[Order Date]])</f>
        <v>2017</v>
      </c>
      <c r="Y3822" t="str">
        <f>TEXT(salestable[[#This Row],[Order Date]],"MMMM")</f>
        <v>October</v>
      </c>
      <c r="Z3822" t="str">
        <f>"Q"&amp;ROUNDUP(MONTH(salestable[[#This Row],[Order Date]])/3,0)</f>
        <v>Q4</v>
      </c>
      <c r="AA3822" t="str">
        <f>TEXT(salestable[[#This Row],[Order Date]], "ddd")</f>
        <v>Mon</v>
      </c>
    </row>
    <row r="3823" spans="1:27"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s="3">
        <v>2</v>
      </c>
      <c r="T3823" s="4">
        <v>0</v>
      </c>
      <c r="U3823" s="3">
        <v>8.9206000000000003</v>
      </c>
      <c r="V3823" s="2">
        <f>salestable[[#This Row],[Sales]] * (1 - salestable[[#This Row],[Discount]])</f>
        <v>18.98</v>
      </c>
      <c r="W3823" s="2">
        <f>salestable[[#This Row],[Sales]] * salestable[[#This Row],[Discount]]</f>
        <v>0</v>
      </c>
      <c r="X3823">
        <f>YEAR(salestable[[#This Row],[Order Date]])</f>
        <v>2017</v>
      </c>
      <c r="Y3823" t="str">
        <f>TEXT(salestable[[#This Row],[Order Date]],"MMMM")</f>
        <v>October</v>
      </c>
      <c r="Z3823" t="str">
        <f>"Q"&amp;ROUNDUP(MONTH(salestable[[#This Row],[Order Date]])/3,0)</f>
        <v>Q4</v>
      </c>
      <c r="AA3823" t="str">
        <f>TEXT(salestable[[#This Row],[Order Date]], "ddd")</f>
        <v>Mon</v>
      </c>
    </row>
    <row r="3824" spans="1:27"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s="3">
        <v>6</v>
      </c>
      <c r="T3824" s="4">
        <v>0.2</v>
      </c>
      <c r="U3824" s="3">
        <v>6.1559999999999997</v>
      </c>
      <c r="V3824" s="2">
        <f>salestable[[#This Row],[Sales]] * (1 - salestable[[#This Row],[Discount]])</f>
        <v>14.591999999999999</v>
      </c>
      <c r="W3824" s="2">
        <f>salestable[[#This Row],[Sales]] * salestable[[#This Row],[Discount]]</f>
        <v>3.6479999999999997</v>
      </c>
      <c r="X3824">
        <f>YEAR(salestable[[#This Row],[Order Date]])</f>
        <v>2017</v>
      </c>
      <c r="Y3824" t="str">
        <f>TEXT(salestable[[#This Row],[Order Date]],"MMMM")</f>
        <v>October</v>
      </c>
      <c r="Z3824" t="str">
        <f>"Q"&amp;ROUNDUP(MONTH(salestable[[#This Row],[Order Date]])/3,0)</f>
        <v>Q4</v>
      </c>
      <c r="AA3824" t="str">
        <f>TEXT(salestable[[#This Row],[Order Date]], "ddd")</f>
        <v>Mon</v>
      </c>
    </row>
    <row r="3825" spans="1:27"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s="3">
        <v>6</v>
      </c>
      <c r="T3825" s="4">
        <v>0</v>
      </c>
      <c r="U3825" s="3">
        <v>257.71199999999999</v>
      </c>
      <c r="V3825" s="2">
        <f>salestable[[#This Row],[Sales]] * (1 - salestable[[#This Row],[Discount]])</f>
        <v>991.2</v>
      </c>
      <c r="W3825" s="2">
        <f>salestable[[#This Row],[Sales]] * salestable[[#This Row],[Discount]]</f>
        <v>0</v>
      </c>
      <c r="X3825">
        <f>YEAR(salestable[[#This Row],[Order Date]])</f>
        <v>2015</v>
      </c>
      <c r="Y3825" t="str">
        <f>TEXT(salestable[[#This Row],[Order Date]],"MMMM")</f>
        <v>September</v>
      </c>
      <c r="Z3825" t="str">
        <f>"Q"&amp;ROUNDUP(MONTH(salestable[[#This Row],[Order Date]])/3,0)</f>
        <v>Q3</v>
      </c>
      <c r="AA3825" t="str">
        <f>TEXT(salestable[[#This Row],[Order Date]], "ddd")</f>
        <v>Mon</v>
      </c>
    </row>
    <row r="3826" spans="1:27"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s="3">
        <v>2</v>
      </c>
      <c r="T3826" s="4">
        <v>0.2</v>
      </c>
      <c r="U3826" s="3">
        <v>329.99400000000003</v>
      </c>
      <c r="V3826" s="2">
        <f>salestable[[#This Row],[Sales]] * (1 - salestable[[#This Row],[Discount]])</f>
        <v>703.98720000000003</v>
      </c>
      <c r="W3826" s="2">
        <f>salestable[[#This Row],[Sales]] * salestable[[#This Row],[Discount]]</f>
        <v>175.99680000000001</v>
      </c>
      <c r="X3826">
        <f>YEAR(salestable[[#This Row],[Order Date]])</f>
        <v>2015</v>
      </c>
      <c r="Y3826" t="str">
        <f>TEXT(salestable[[#This Row],[Order Date]],"MMMM")</f>
        <v>September</v>
      </c>
      <c r="Z3826" t="str">
        <f>"Q"&amp;ROUNDUP(MONTH(salestable[[#This Row],[Order Date]])/3,0)</f>
        <v>Q3</v>
      </c>
      <c r="AA3826" t="str">
        <f>TEXT(salestable[[#This Row],[Order Date]], "ddd")</f>
        <v>Mon</v>
      </c>
    </row>
    <row r="3827" spans="1:27"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s="3">
        <v>9</v>
      </c>
      <c r="T3827" s="4">
        <v>0.2</v>
      </c>
      <c r="U3827" s="3">
        <v>4.5359999999999996</v>
      </c>
      <c r="V3827" s="2">
        <f>salestable[[#This Row],[Sales]] * (1 - salestable[[#This Row],[Discount]])</f>
        <v>10.368000000000002</v>
      </c>
      <c r="W3827" s="2">
        <f>salestable[[#This Row],[Sales]] * salestable[[#This Row],[Discount]]</f>
        <v>2.5920000000000005</v>
      </c>
      <c r="X3827">
        <f>YEAR(salestable[[#This Row],[Order Date]])</f>
        <v>2015</v>
      </c>
      <c r="Y3827" t="str">
        <f>TEXT(salestable[[#This Row],[Order Date]],"MMMM")</f>
        <v>September</v>
      </c>
      <c r="Z3827" t="str">
        <f>"Q"&amp;ROUNDUP(MONTH(salestable[[#This Row],[Order Date]])/3,0)</f>
        <v>Q3</v>
      </c>
      <c r="AA3827" t="str">
        <f>TEXT(salestable[[#This Row],[Order Date]], "ddd")</f>
        <v>Mon</v>
      </c>
    </row>
    <row r="3828" spans="1:27"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s="3">
        <v>10</v>
      </c>
      <c r="T3828" s="4">
        <v>0.2</v>
      </c>
      <c r="U3828" s="3">
        <v>10.744</v>
      </c>
      <c r="V3828" s="2">
        <f>salestable[[#This Row],[Sales]] * (1 - salestable[[#This Row],[Discount]])</f>
        <v>85.951999999999998</v>
      </c>
      <c r="W3828" s="2">
        <f>salestable[[#This Row],[Sales]] * salestable[[#This Row],[Discount]]</f>
        <v>21.488</v>
      </c>
      <c r="X3828">
        <f>YEAR(salestable[[#This Row],[Order Date]])</f>
        <v>2014</v>
      </c>
      <c r="Y3828" t="str">
        <f>TEXT(salestable[[#This Row],[Order Date]],"MMMM")</f>
        <v>October</v>
      </c>
      <c r="Z3828" t="str">
        <f>"Q"&amp;ROUNDUP(MONTH(salestable[[#This Row],[Order Date]])/3,0)</f>
        <v>Q4</v>
      </c>
      <c r="AA3828" t="str">
        <f>TEXT(salestable[[#This Row],[Order Date]], "ddd")</f>
        <v>Tue</v>
      </c>
    </row>
    <row r="3829" spans="1:27"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s="3">
        <v>5</v>
      </c>
      <c r="T3829" s="4">
        <v>0</v>
      </c>
      <c r="U3829" s="3">
        <v>423.00850000000003</v>
      </c>
      <c r="V3829" s="2">
        <f>salestable[[#This Row],[Sales]] * (1 - salestable[[#This Row],[Discount]])</f>
        <v>1458.65</v>
      </c>
      <c r="W3829" s="2">
        <f>salestable[[#This Row],[Sales]] * salestable[[#This Row],[Discount]]</f>
        <v>0</v>
      </c>
      <c r="X3829">
        <f>YEAR(salestable[[#This Row],[Order Date]])</f>
        <v>2017</v>
      </c>
      <c r="Y3829" t="str">
        <f>TEXT(salestable[[#This Row],[Order Date]],"MMMM")</f>
        <v>May</v>
      </c>
      <c r="Z3829" t="str">
        <f>"Q"&amp;ROUNDUP(MONTH(salestable[[#This Row],[Order Date]])/3,0)</f>
        <v>Q2</v>
      </c>
      <c r="AA3829" t="str">
        <f>TEXT(salestable[[#This Row],[Order Date]], "ddd")</f>
        <v>Sun</v>
      </c>
    </row>
    <row r="3830" spans="1:27"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s="3">
        <v>1</v>
      </c>
      <c r="T3830" s="4">
        <v>0</v>
      </c>
      <c r="U3830" s="3">
        <v>7.4592000000000001</v>
      </c>
      <c r="V3830" s="2">
        <f>salestable[[#This Row],[Sales]] * (1 - salestable[[#This Row],[Discount]])</f>
        <v>26.64</v>
      </c>
      <c r="W3830" s="2">
        <f>salestable[[#This Row],[Sales]] * salestable[[#This Row],[Discount]]</f>
        <v>0</v>
      </c>
      <c r="X3830">
        <f>YEAR(salestable[[#This Row],[Order Date]])</f>
        <v>2017</v>
      </c>
      <c r="Y3830" t="str">
        <f>TEXT(salestable[[#This Row],[Order Date]],"MMMM")</f>
        <v>May</v>
      </c>
      <c r="Z3830" t="str">
        <f>"Q"&amp;ROUNDUP(MONTH(salestable[[#This Row],[Order Date]])/3,0)</f>
        <v>Q2</v>
      </c>
      <c r="AA3830" t="str">
        <f>TEXT(salestable[[#This Row],[Order Date]], "ddd")</f>
        <v>Sun</v>
      </c>
    </row>
    <row r="3831" spans="1:27"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s="3">
        <v>2</v>
      </c>
      <c r="T3831" s="4">
        <v>0</v>
      </c>
      <c r="U3831" s="3">
        <v>119.2</v>
      </c>
      <c r="V3831" s="2">
        <f>salestable[[#This Row],[Sales]] * (1 - salestable[[#This Row],[Discount]])</f>
        <v>476.8</v>
      </c>
      <c r="W3831" s="2">
        <f>salestable[[#This Row],[Sales]] * salestable[[#This Row],[Discount]]</f>
        <v>0</v>
      </c>
      <c r="X3831">
        <f>YEAR(salestable[[#This Row],[Order Date]])</f>
        <v>2017</v>
      </c>
      <c r="Y3831" t="str">
        <f>TEXT(salestable[[#This Row],[Order Date]],"MMMM")</f>
        <v>May</v>
      </c>
      <c r="Z3831" t="str">
        <f>"Q"&amp;ROUNDUP(MONTH(salestable[[#This Row],[Order Date]])/3,0)</f>
        <v>Q2</v>
      </c>
      <c r="AA3831" t="str">
        <f>TEXT(salestable[[#This Row],[Order Date]], "ddd")</f>
        <v>Sun</v>
      </c>
    </row>
    <row r="3832" spans="1:27"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s="3">
        <v>2</v>
      </c>
      <c r="T3832" s="4">
        <v>0.1</v>
      </c>
      <c r="U3832" s="3">
        <v>18.4604</v>
      </c>
      <c r="V3832" s="2">
        <f>salestable[[#This Row],[Sales]] * (1 - salestable[[#This Row],[Discount]])</f>
        <v>78.699600000000004</v>
      </c>
      <c r="W3832" s="2">
        <f>salestable[[#This Row],[Sales]] * salestable[[#This Row],[Discount]]</f>
        <v>8.7444000000000006</v>
      </c>
      <c r="X3832">
        <f>YEAR(salestable[[#This Row],[Order Date]])</f>
        <v>2017</v>
      </c>
      <c r="Y3832" t="str">
        <f>TEXT(salestable[[#This Row],[Order Date]],"MMMM")</f>
        <v>May</v>
      </c>
      <c r="Z3832" t="str">
        <f>"Q"&amp;ROUNDUP(MONTH(salestable[[#This Row],[Order Date]])/3,0)</f>
        <v>Q2</v>
      </c>
      <c r="AA3832" t="str">
        <f>TEXT(salestable[[#This Row],[Order Date]], "ddd")</f>
        <v>Sun</v>
      </c>
    </row>
    <row r="3833" spans="1:27"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s="3">
        <v>3</v>
      </c>
      <c r="T3833" s="4">
        <v>0</v>
      </c>
      <c r="U3833" s="3">
        <v>26.649000000000001</v>
      </c>
      <c r="V3833" s="2">
        <f>salestable[[#This Row],[Sales]] * (1 - salestable[[#This Row],[Discount]])</f>
        <v>76.14</v>
      </c>
      <c r="W3833" s="2">
        <f>salestable[[#This Row],[Sales]] * salestable[[#This Row],[Discount]]</f>
        <v>0</v>
      </c>
      <c r="X3833">
        <f>YEAR(salestable[[#This Row],[Order Date]])</f>
        <v>2015</v>
      </c>
      <c r="Y3833" t="str">
        <f>TEXT(salestable[[#This Row],[Order Date]],"MMMM")</f>
        <v>November</v>
      </c>
      <c r="Z3833" t="str">
        <f>"Q"&amp;ROUNDUP(MONTH(salestable[[#This Row],[Order Date]])/3,0)</f>
        <v>Q4</v>
      </c>
      <c r="AA3833" t="str">
        <f>TEXT(salestable[[#This Row],[Order Date]], "ddd")</f>
        <v>Sat</v>
      </c>
    </row>
    <row r="3834" spans="1:27"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s="3">
        <v>2</v>
      </c>
      <c r="T3834" s="4">
        <v>0</v>
      </c>
      <c r="U3834" s="3">
        <v>9.3811999999999998</v>
      </c>
      <c r="V3834" s="2">
        <f>salestable[[#This Row],[Sales]] * (1 - salestable[[#This Row],[Discount]])</f>
        <v>19.96</v>
      </c>
      <c r="W3834" s="2">
        <f>salestable[[#This Row],[Sales]] * salestable[[#This Row],[Discount]]</f>
        <v>0</v>
      </c>
      <c r="X3834">
        <f>YEAR(salestable[[#This Row],[Order Date]])</f>
        <v>2015</v>
      </c>
      <c r="Y3834" t="str">
        <f>TEXT(salestable[[#This Row],[Order Date]],"MMMM")</f>
        <v>November</v>
      </c>
      <c r="Z3834" t="str">
        <f>"Q"&amp;ROUNDUP(MONTH(salestable[[#This Row],[Order Date]])/3,0)</f>
        <v>Q4</v>
      </c>
      <c r="AA3834" t="str">
        <f>TEXT(salestable[[#This Row],[Order Date]], "ddd")</f>
        <v>Sat</v>
      </c>
    </row>
    <row r="3835" spans="1:27"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s="3">
        <v>5</v>
      </c>
      <c r="T3835" s="4">
        <v>0.4</v>
      </c>
      <c r="U3835" s="3">
        <v>-209.994</v>
      </c>
      <c r="V3835" s="2">
        <f>salestable[[#This Row],[Sales]] * (1 - salestable[[#This Row],[Discount]])</f>
        <v>629.98199999999997</v>
      </c>
      <c r="W3835" s="2">
        <f>salestable[[#This Row],[Sales]] * salestable[[#This Row],[Discount]]</f>
        <v>419.98800000000006</v>
      </c>
      <c r="X3835">
        <f>YEAR(salestable[[#This Row],[Order Date]])</f>
        <v>2014</v>
      </c>
      <c r="Y3835" t="str">
        <f>TEXT(salestable[[#This Row],[Order Date]],"MMMM")</f>
        <v>November</v>
      </c>
      <c r="Z3835" t="str">
        <f>"Q"&amp;ROUNDUP(MONTH(salestable[[#This Row],[Order Date]])/3,0)</f>
        <v>Q4</v>
      </c>
      <c r="AA3835" t="str">
        <f>TEXT(salestable[[#This Row],[Order Date]], "ddd")</f>
        <v>Mon</v>
      </c>
    </row>
    <row r="3836" spans="1:27"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s="3">
        <v>3</v>
      </c>
      <c r="T3836" s="4">
        <v>0.3</v>
      </c>
      <c r="U3836" s="3">
        <v>-34.9176</v>
      </c>
      <c r="V3836" s="2">
        <f>salestable[[#This Row],[Sales]] * (1 - salestable[[#This Row],[Discount]])</f>
        <v>427.74059999999997</v>
      </c>
      <c r="W3836" s="2">
        <f>salestable[[#This Row],[Sales]] * salestable[[#This Row],[Discount]]</f>
        <v>183.31739999999999</v>
      </c>
      <c r="X3836">
        <f>YEAR(salestable[[#This Row],[Order Date]])</f>
        <v>2014</v>
      </c>
      <c r="Y3836" t="str">
        <f>TEXT(salestable[[#This Row],[Order Date]],"MMMM")</f>
        <v>November</v>
      </c>
      <c r="Z3836" t="str">
        <f>"Q"&amp;ROUNDUP(MONTH(salestable[[#This Row],[Order Date]])/3,0)</f>
        <v>Q4</v>
      </c>
      <c r="AA3836" t="str">
        <f>TEXT(salestable[[#This Row],[Order Date]], "ddd")</f>
        <v>Mon</v>
      </c>
    </row>
    <row r="3837" spans="1:27"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s="3">
        <v>2</v>
      </c>
      <c r="T3837" s="4">
        <v>0.2</v>
      </c>
      <c r="U3837" s="3">
        <v>0.82879999999999998</v>
      </c>
      <c r="V3837" s="2">
        <f>salestable[[#This Row],[Sales]] * (1 - salestable[[#This Row],[Discount]])</f>
        <v>1.8944000000000001</v>
      </c>
      <c r="W3837" s="2">
        <f>salestable[[#This Row],[Sales]] * salestable[[#This Row],[Discount]]</f>
        <v>0.47360000000000002</v>
      </c>
      <c r="X3837">
        <f>YEAR(salestable[[#This Row],[Order Date]])</f>
        <v>2014</v>
      </c>
      <c r="Y3837" t="str">
        <f>TEXT(salestable[[#This Row],[Order Date]],"MMMM")</f>
        <v>April</v>
      </c>
      <c r="Z3837" t="str">
        <f>"Q"&amp;ROUNDUP(MONTH(salestable[[#This Row],[Order Date]])/3,0)</f>
        <v>Q2</v>
      </c>
      <c r="AA3837" t="str">
        <f>TEXT(salestable[[#This Row],[Order Date]], "ddd")</f>
        <v>Tue</v>
      </c>
    </row>
    <row r="3838" spans="1:27"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s="3">
        <v>3</v>
      </c>
      <c r="T3838" s="4">
        <v>0.2</v>
      </c>
      <c r="U3838" s="3">
        <v>6.8903999999999996</v>
      </c>
      <c r="V3838" s="2">
        <f>salestable[[#This Row],[Sales]] * (1 - salestable[[#This Row],[Discount]])</f>
        <v>15.2064</v>
      </c>
      <c r="W3838" s="2">
        <f>salestable[[#This Row],[Sales]] * salestable[[#This Row],[Discount]]</f>
        <v>3.8016000000000001</v>
      </c>
      <c r="X3838">
        <f>YEAR(salestable[[#This Row],[Order Date]])</f>
        <v>2014</v>
      </c>
      <c r="Y3838" t="str">
        <f>TEXT(salestable[[#This Row],[Order Date]],"MMMM")</f>
        <v>April</v>
      </c>
      <c r="Z3838" t="str">
        <f>"Q"&amp;ROUNDUP(MONTH(salestable[[#This Row],[Order Date]])/3,0)</f>
        <v>Q2</v>
      </c>
      <c r="AA3838" t="str">
        <f>TEXT(salestable[[#This Row],[Order Date]], "ddd")</f>
        <v>Tue</v>
      </c>
    </row>
    <row r="3839" spans="1:27"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s="3">
        <v>2</v>
      </c>
      <c r="T3839" s="4">
        <v>0.2</v>
      </c>
      <c r="U3839" s="3">
        <v>113.998</v>
      </c>
      <c r="V3839" s="2">
        <f>salestable[[#This Row],[Sales]] * (1 - salestable[[#This Row],[Discount]])</f>
        <v>729.58720000000005</v>
      </c>
      <c r="W3839" s="2">
        <f>salestable[[#This Row],[Sales]] * salestable[[#This Row],[Discount]]</f>
        <v>182.39680000000001</v>
      </c>
      <c r="X3839">
        <f>YEAR(salestable[[#This Row],[Order Date]])</f>
        <v>2014</v>
      </c>
      <c r="Y3839" t="str">
        <f>TEXT(salestable[[#This Row],[Order Date]],"MMMM")</f>
        <v>July</v>
      </c>
      <c r="Z3839" t="str">
        <f>"Q"&amp;ROUNDUP(MONTH(salestable[[#This Row],[Order Date]])/3,0)</f>
        <v>Q3</v>
      </c>
      <c r="AA3839" t="str">
        <f>TEXT(salestable[[#This Row],[Order Date]], "ddd")</f>
        <v>Sat</v>
      </c>
    </row>
    <row r="3840" spans="1:27"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s="3">
        <v>3</v>
      </c>
      <c r="T3840" s="4">
        <v>0.2</v>
      </c>
      <c r="U3840" s="3">
        <v>-109.5822</v>
      </c>
      <c r="V3840" s="2">
        <f>salestable[[#This Row],[Sales]] * (1 - salestable[[#This Row],[Discount]])</f>
        <v>539.48159999999996</v>
      </c>
      <c r="W3840" s="2">
        <f>salestable[[#This Row],[Sales]] * salestable[[#This Row],[Discount]]</f>
        <v>134.87039999999999</v>
      </c>
      <c r="X3840">
        <f>YEAR(salestable[[#This Row],[Order Date]])</f>
        <v>2014</v>
      </c>
      <c r="Y3840" t="str">
        <f>TEXT(salestable[[#This Row],[Order Date]],"MMMM")</f>
        <v>July</v>
      </c>
      <c r="Z3840" t="str">
        <f>"Q"&amp;ROUNDUP(MONTH(salestable[[#This Row],[Order Date]])/3,0)</f>
        <v>Q3</v>
      </c>
      <c r="AA3840" t="str">
        <f>TEXT(salestable[[#This Row],[Order Date]], "ddd")</f>
        <v>Sat</v>
      </c>
    </row>
    <row r="3841" spans="1:27"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s="3">
        <v>9</v>
      </c>
      <c r="T3841" s="4">
        <v>0</v>
      </c>
      <c r="U3841" s="3">
        <v>36.182699999999997</v>
      </c>
      <c r="V3841" s="2">
        <f>salestable[[#This Row],[Sales]] * (1 - salestable[[#This Row],[Discount]])</f>
        <v>134.01</v>
      </c>
      <c r="W3841" s="2">
        <f>salestable[[#This Row],[Sales]] * salestable[[#This Row],[Discount]]</f>
        <v>0</v>
      </c>
      <c r="X3841">
        <f>YEAR(salestable[[#This Row],[Order Date]])</f>
        <v>2014</v>
      </c>
      <c r="Y3841" t="str">
        <f>TEXT(salestable[[#This Row],[Order Date]],"MMMM")</f>
        <v>July</v>
      </c>
      <c r="Z3841" t="str">
        <f>"Q"&amp;ROUNDUP(MONTH(salestable[[#This Row],[Order Date]])/3,0)</f>
        <v>Q3</v>
      </c>
      <c r="AA3841" t="str">
        <f>TEXT(salestable[[#This Row],[Order Date]], "ddd")</f>
        <v>Sat</v>
      </c>
    </row>
    <row r="3842" spans="1:27"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s="3">
        <v>3</v>
      </c>
      <c r="T3842" s="4">
        <v>0</v>
      </c>
      <c r="U3842" s="3">
        <v>70.097700000000003</v>
      </c>
      <c r="V3842" s="2">
        <f>salestable[[#This Row],[Sales]] * (1 - salestable[[#This Row],[Discount]])</f>
        <v>170.97</v>
      </c>
      <c r="W3842" s="2">
        <f>salestable[[#This Row],[Sales]] * salestable[[#This Row],[Discount]]</f>
        <v>0</v>
      </c>
      <c r="X3842">
        <f>YEAR(salestable[[#This Row],[Order Date]])</f>
        <v>2014</v>
      </c>
      <c r="Y3842" t="str">
        <f>TEXT(salestable[[#This Row],[Order Date]],"MMMM")</f>
        <v>July</v>
      </c>
      <c r="Z3842" t="str">
        <f>"Q"&amp;ROUNDUP(MONTH(salestable[[#This Row],[Order Date]])/3,0)</f>
        <v>Q3</v>
      </c>
      <c r="AA3842" t="str">
        <f>TEXT(salestable[[#This Row],[Order Date]], "ddd")</f>
        <v>Sat</v>
      </c>
    </row>
    <row r="3843" spans="1:27"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s="3">
        <v>3</v>
      </c>
      <c r="T3843" s="4">
        <v>0.2</v>
      </c>
      <c r="U3843" s="3">
        <v>10.647</v>
      </c>
      <c r="V3843" s="2">
        <f>salestable[[#This Row],[Sales]] * (1 - salestable[[#This Row],[Discount]])</f>
        <v>136.2816</v>
      </c>
      <c r="W3843" s="2">
        <f>salestable[[#This Row],[Sales]] * salestable[[#This Row],[Discount]]</f>
        <v>34.070399999999999</v>
      </c>
      <c r="X3843">
        <f>YEAR(salestable[[#This Row],[Order Date]])</f>
        <v>2014</v>
      </c>
      <c r="Y3843" t="str">
        <f>TEXT(salestable[[#This Row],[Order Date]],"MMMM")</f>
        <v>June</v>
      </c>
      <c r="Z3843" t="str">
        <f>"Q"&amp;ROUNDUP(MONTH(salestable[[#This Row],[Order Date]])/3,0)</f>
        <v>Q2</v>
      </c>
      <c r="AA3843" t="str">
        <f>TEXT(salestable[[#This Row],[Order Date]], "ddd")</f>
        <v>Sun</v>
      </c>
    </row>
    <row r="3844" spans="1:27"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s="3">
        <v>2</v>
      </c>
      <c r="T3844" s="4">
        <v>0.2</v>
      </c>
      <c r="U3844" s="3">
        <v>2.2450000000000001</v>
      </c>
      <c r="V3844" s="2">
        <f>salestable[[#This Row],[Sales]] * (1 - salestable[[#This Row],[Discount]])</f>
        <v>5.7472000000000003</v>
      </c>
      <c r="W3844" s="2">
        <f>salestable[[#This Row],[Sales]] * salestable[[#This Row],[Discount]]</f>
        <v>1.4368000000000001</v>
      </c>
      <c r="X3844">
        <f>YEAR(salestable[[#This Row],[Order Date]])</f>
        <v>2014</v>
      </c>
      <c r="Y3844" t="str">
        <f>TEXT(salestable[[#This Row],[Order Date]],"MMMM")</f>
        <v>October</v>
      </c>
      <c r="Z3844" t="str">
        <f>"Q"&amp;ROUNDUP(MONTH(salestable[[#This Row],[Order Date]])/3,0)</f>
        <v>Q4</v>
      </c>
      <c r="AA3844" t="str">
        <f>TEXT(salestable[[#This Row],[Order Date]], "ddd")</f>
        <v>Tue</v>
      </c>
    </row>
    <row r="3845" spans="1:27"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s="3">
        <v>2</v>
      </c>
      <c r="T3845" s="4">
        <v>0</v>
      </c>
      <c r="U3845" s="3">
        <v>6.2799999999999995E-2</v>
      </c>
      <c r="V3845" s="2">
        <f>salestable[[#This Row],[Sales]] * (1 - salestable[[#This Row],[Discount]])</f>
        <v>6.28</v>
      </c>
      <c r="W3845" s="2">
        <f>salestable[[#This Row],[Sales]] * salestable[[#This Row],[Discount]]</f>
        <v>0</v>
      </c>
      <c r="X3845">
        <f>YEAR(salestable[[#This Row],[Order Date]])</f>
        <v>2014</v>
      </c>
      <c r="Y3845" t="str">
        <f>TEXT(salestable[[#This Row],[Order Date]],"MMMM")</f>
        <v>October</v>
      </c>
      <c r="Z3845" t="str">
        <f>"Q"&amp;ROUNDUP(MONTH(salestable[[#This Row],[Order Date]])/3,0)</f>
        <v>Q4</v>
      </c>
      <c r="AA3845" t="str">
        <f>TEXT(salestable[[#This Row],[Order Date]], "ddd")</f>
        <v>Tue</v>
      </c>
    </row>
    <row r="3846" spans="1:27"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s="3">
        <v>2</v>
      </c>
      <c r="T3846" s="4">
        <v>0</v>
      </c>
      <c r="U3846" s="3">
        <v>14.4222</v>
      </c>
      <c r="V3846" s="2">
        <f>salestable[[#This Row],[Sales]] * (1 - salestable[[#This Row],[Discount]])</f>
        <v>480.74</v>
      </c>
      <c r="W3846" s="2">
        <f>salestable[[#This Row],[Sales]] * salestable[[#This Row],[Discount]]</f>
        <v>0</v>
      </c>
      <c r="X3846">
        <f>YEAR(salestable[[#This Row],[Order Date]])</f>
        <v>2014</v>
      </c>
      <c r="Y3846" t="str">
        <f>TEXT(salestable[[#This Row],[Order Date]],"MMMM")</f>
        <v>October</v>
      </c>
      <c r="Z3846" t="str">
        <f>"Q"&amp;ROUNDUP(MONTH(salestable[[#This Row],[Order Date]])/3,0)</f>
        <v>Q4</v>
      </c>
      <c r="AA3846" t="str">
        <f>TEXT(salestable[[#This Row],[Order Date]], "ddd")</f>
        <v>Tue</v>
      </c>
    </row>
    <row r="3847" spans="1:27"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s="3">
        <v>6</v>
      </c>
      <c r="T3847" s="4">
        <v>0.15</v>
      </c>
      <c r="U3847" s="3">
        <v>-36.293999999999997</v>
      </c>
      <c r="V3847" s="2">
        <f>salestable[[#This Row],[Sales]] * (1 - salestable[[#This Row],[Discount]])</f>
        <v>524.44830000000002</v>
      </c>
      <c r="W3847" s="2">
        <f>salestable[[#This Row],[Sales]] * salestable[[#This Row],[Discount]]</f>
        <v>92.549700000000001</v>
      </c>
      <c r="X3847">
        <f>YEAR(salestable[[#This Row],[Order Date]])</f>
        <v>2014</v>
      </c>
      <c r="Y3847" t="str">
        <f>TEXT(salestable[[#This Row],[Order Date]],"MMMM")</f>
        <v>October</v>
      </c>
      <c r="Z3847" t="str">
        <f>"Q"&amp;ROUNDUP(MONTH(salestable[[#This Row],[Order Date]])/3,0)</f>
        <v>Q4</v>
      </c>
      <c r="AA3847" t="str">
        <f>TEXT(salestable[[#This Row],[Order Date]], "ddd")</f>
        <v>Tue</v>
      </c>
    </row>
    <row r="3848" spans="1:27"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s="3">
        <v>5</v>
      </c>
      <c r="T3848" s="4">
        <v>0</v>
      </c>
      <c r="U3848" s="3">
        <v>38.177999999999997</v>
      </c>
      <c r="V3848" s="2">
        <f>salestable[[#This Row],[Sales]] * (1 - salestable[[#This Row],[Discount]])</f>
        <v>141.4</v>
      </c>
      <c r="W3848" s="2">
        <f>salestable[[#This Row],[Sales]] * salestable[[#This Row],[Discount]]</f>
        <v>0</v>
      </c>
      <c r="X3848">
        <f>YEAR(salestable[[#This Row],[Order Date]])</f>
        <v>2014</v>
      </c>
      <c r="Y3848" t="str">
        <f>TEXT(salestable[[#This Row],[Order Date]],"MMMM")</f>
        <v>October</v>
      </c>
      <c r="Z3848" t="str">
        <f>"Q"&amp;ROUNDUP(MONTH(salestable[[#This Row],[Order Date]])/3,0)</f>
        <v>Q4</v>
      </c>
      <c r="AA3848" t="str">
        <f>TEXT(salestable[[#This Row],[Order Date]], "ddd")</f>
        <v>Tue</v>
      </c>
    </row>
    <row r="3849" spans="1:27"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s="3">
        <v>3</v>
      </c>
      <c r="T3849" s="4">
        <v>0</v>
      </c>
      <c r="U3849" s="3">
        <v>0</v>
      </c>
      <c r="V3849" s="2">
        <f>salestable[[#This Row],[Sales]] * (1 - salestable[[#This Row],[Discount]])</f>
        <v>501.81</v>
      </c>
      <c r="W3849" s="2">
        <f>salestable[[#This Row],[Sales]] * salestable[[#This Row],[Discount]]</f>
        <v>0</v>
      </c>
      <c r="X3849">
        <f>YEAR(salestable[[#This Row],[Order Date]])</f>
        <v>2017</v>
      </c>
      <c r="Y3849" t="str">
        <f>TEXT(salestable[[#This Row],[Order Date]],"MMMM")</f>
        <v>November</v>
      </c>
      <c r="Z3849" t="str">
        <f>"Q"&amp;ROUNDUP(MONTH(salestable[[#This Row],[Order Date]])/3,0)</f>
        <v>Q4</v>
      </c>
      <c r="AA3849" t="str">
        <f>TEXT(salestable[[#This Row],[Order Date]], "ddd")</f>
        <v>Sat</v>
      </c>
    </row>
    <row r="3850" spans="1:27"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s="3">
        <v>4</v>
      </c>
      <c r="T3850" s="4">
        <v>0</v>
      </c>
      <c r="U3850" s="3">
        <v>318.30160000000001</v>
      </c>
      <c r="V3850" s="2">
        <f>salestable[[#This Row],[Sales]] * (1 - salestable[[#This Row],[Discount]])</f>
        <v>691.96</v>
      </c>
      <c r="W3850" s="2">
        <f>salestable[[#This Row],[Sales]] * salestable[[#This Row],[Discount]]</f>
        <v>0</v>
      </c>
      <c r="X3850">
        <f>YEAR(salestable[[#This Row],[Order Date]])</f>
        <v>2017</v>
      </c>
      <c r="Y3850" t="str">
        <f>TEXT(salestable[[#This Row],[Order Date]],"MMMM")</f>
        <v>September</v>
      </c>
      <c r="Z3850" t="str">
        <f>"Q"&amp;ROUNDUP(MONTH(salestable[[#This Row],[Order Date]])/3,0)</f>
        <v>Q3</v>
      </c>
      <c r="AA3850" t="str">
        <f>TEXT(salestable[[#This Row],[Order Date]], "ddd")</f>
        <v>Fri</v>
      </c>
    </row>
    <row r="3851" spans="1:27"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s="3">
        <v>5</v>
      </c>
      <c r="T3851" s="4">
        <v>0</v>
      </c>
      <c r="U3851" s="3">
        <v>15.378</v>
      </c>
      <c r="V3851" s="2">
        <f>salestable[[#This Row],[Sales]] * (1 - salestable[[#This Row],[Discount]])</f>
        <v>34.950000000000003</v>
      </c>
      <c r="W3851" s="2">
        <f>salestable[[#This Row],[Sales]] * salestable[[#This Row],[Discount]]</f>
        <v>0</v>
      </c>
      <c r="X3851">
        <f>YEAR(salestable[[#This Row],[Order Date]])</f>
        <v>2017</v>
      </c>
      <c r="Y3851" t="str">
        <f>TEXT(salestable[[#This Row],[Order Date]],"MMMM")</f>
        <v>September</v>
      </c>
      <c r="Z3851" t="str">
        <f>"Q"&amp;ROUNDUP(MONTH(salestable[[#This Row],[Order Date]])/3,0)</f>
        <v>Q3</v>
      </c>
      <c r="AA3851" t="str">
        <f>TEXT(salestable[[#This Row],[Order Date]], "ddd")</f>
        <v>Fri</v>
      </c>
    </row>
    <row r="3852" spans="1:27"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s="3">
        <v>7</v>
      </c>
      <c r="T3852" s="4">
        <v>0</v>
      </c>
      <c r="U3852" s="3">
        <v>40.401200000000003</v>
      </c>
      <c r="V3852" s="2">
        <f>salestable[[#This Row],[Sales]] * (1 - salestable[[#This Row],[Discount]])</f>
        <v>85.96</v>
      </c>
      <c r="W3852" s="2">
        <f>salestable[[#This Row],[Sales]] * salestable[[#This Row],[Discount]]</f>
        <v>0</v>
      </c>
      <c r="X3852">
        <f>YEAR(salestable[[#This Row],[Order Date]])</f>
        <v>2015</v>
      </c>
      <c r="Y3852" t="str">
        <f>TEXT(salestable[[#This Row],[Order Date]],"MMMM")</f>
        <v>December</v>
      </c>
      <c r="Z3852" t="str">
        <f>"Q"&amp;ROUNDUP(MONTH(salestable[[#This Row],[Order Date]])/3,0)</f>
        <v>Q4</v>
      </c>
      <c r="AA3852" t="str">
        <f>TEXT(salestable[[#This Row],[Order Date]], "ddd")</f>
        <v>Fri</v>
      </c>
    </row>
    <row r="3853" spans="1:27"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s="3">
        <v>2</v>
      </c>
      <c r="T3853" s="4">
        <v>0</v>
      </c>
      <c r="U3853" s="3">
        <v>14.500999999999999</v>
      </c>
      <c r="V3853" s="2">
        <f>salestable[[#This Row],[Sales]] * (1 - salestable[[#This Row],[Discount]])</f>
        <v>85.3</v>
      </c>
      <c r="W3853" s="2">
        <f>salestable[[#This Row],[Sales]] * salestable[[#This Row],[Discount]]</f>
        <v>0</v>
      </c>
      <c r="X3853">
        <f>YEAR(salestable[[#This Row],[Order Date]])</f>
        <v>2015</v>
      </c>
      <c r="Y3853" t="str">
        <f>TEXT(salestable[[#This Row],[Order Date]],"MMMM")</f>
        <v>September</v>
      </c>
      <c r="Z3853" t="str">
        <f>"Q"&amp;ROUNDUP(MONTH(salestable[[#This Row],[Order Date]])/3,0)</f>
        <v>Q3</v>
      </c>
      <c r="AA3853" t="str">
        <f>TEXT(salestable[[#This Row],[Order Date]], "ddd")</f>
        <v>Mon</v>
      </c>
    </row>
    <row r="3854" spans="1:27"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s="3">
        <v>8</v>
      </c>
      <c r="T3854" s="4">
        <v>0.8</v>
      </c>
      <c r="U3854" s="3">
        <v>-53.708799999999997</v>
      </c>
      <c r="V3854" s="2">
        <f>salestable[[#This Row],[Sales]] * (1 - salestable[[#This Row],[Discount]])</f>
        <v>6.7135999999999978</v>
      </c>
      <c r="W3854" s="2">
        <f>salestable[[#This Row],[Sales]] * salestable[[#This Row],[Discount]]</f>
        <v>26.854399999999998</v>
      </c>
      <c r="X3854">
        <f>YEAR(salestable[[#This Row],[Order Date]])</f>
        <v>2017</v>
      </c>
      <c r="Y3854" t="str">
        <f>TEXT(salestable[[#This Row],[Order Date]],"MMMM")</f>
        <v>November</v>
      </c>
      <c r="Z3854" t="str">
        <f>"Q"&amp;ROUNDUP(MONTH(salestable[[#This Row],[Order Date]])/3,0)</f>
        <v>Q4</v>
      </c>
      <c r="AA3854" t="str">
        <f>TEXT(salestable[[#This Row],[Order Date]], "ddd")</f>
        <v>Sun</v>
      </c>
    </row>
    <row r="3855" spans="1:27"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s="3">
        <v>1</v>
      </c>
      <c r="T3855" s="4">
        <v>0</v>
      </c>
      <c r="U3855" s="3">
        <v>2.1779999999999999</v>
      </c>
      <c r="V3855" s="2">
        <f>salestable[[#This Row],[Sales]] * (1 - salestable[[#This Row],[Discount]])</f>
        <v>4.95</v>
      </c>
      <c r="W3855" s="2">
        <f>salestable[[#This Row],[Sales]] * salestable[[#This Row],[Discount]]</f>
        <v>0</v>
      </c>
      <c r="X3855">
        <f>YEAR(salestable[[#This Row],[Order Date]])</f>
        <v>2017</v>
      </c>
      <c r="Y3855" t="str">
        <f>TEXT(salestable[[#This Row],[Order Date]],"MMMM")</f>
        <v>June</v>
      </c>
      <c r="Z3855" t="str">
        <f>"Q"&amp;ROUNDUP(MONTH(salestable[[#This Row],[Order Date]])/3,0)</f>
        <v>Q2</v>
      </c>
      <c r="AA3855" t="str">
        <f>TEXT(salestable[[#This Row],[Order Date]], "ddd")</f>
        <v>Tue</v>
      </c>
    </row>
    <row r="3856" spans="1:27"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s="3">
        <v>5</v>
      </c>
      <c r="T3856" s="4">
        <v>0</v>
      </c>
      <c r="U3856" s="3">
        <v>0</v>
      </c>
      <c r="V3856" s="2">
        <f>salestable[[#This Row],[Sales]] * (1 - salestable[[#This Row],[Discount]])</f>
        <v>26.4</v>
      </c>
      <c r="W3856" s="2">
        <f>salestable[[#This Row],[Sales]] * salestable[[#This Row],[Discount]]</f>
        <v>0</v>
      </c>
      <c r="X3856">
        <f>YEAR(salestable[[#This Row],[Order Date]])</f>
        <v>2017</v>
      </c>
      <c r="Y3856" t="str">
        <f>TEXT(salestable[[#This Row],[Order Date]],"MMMM")</f>
        <v>June</v>
      </c>
      <c r="Z3856" t="str">
        <f>"Q"&amp;ROUNDUP(MONTH(salestable[[#This Row],[Order Date]])/3,0)</f>
        <v>Q2</v>
      </c>
      <c r="AA3856" t="str">
        <f>TEXT(salestable[[#This Row],[Order Date]], "ddd")</f>
        <v>Tue</v>
      </c>
    </row>
    <row r="3857" spans="1:27"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s="3">
        <v>3</v>
      </c>
      <c r="T3857" s="4">
        <v>0.8</v>
      </c>
      <c r="U3857" s="3">
        <v>-6.2370000000000001</v>
      </c>
      <c r="V3857" s="2">
        <f>salestable[[#This Row],[Sales]] * (1 - salestable[[#This Row],[Discount]])</f>
        <v>0.71279999999999988</v>
      </c>
      <c r="W3857" s="2">
        <f>salestable[[#This Row],[Sales]] * salestable[[#This Row],[Discount]]</f>
        <v>2.8512000000000004</v>
      </c>
      <c r="X3857">
        <f>YEAR(salestable[[#This Row],[Order Date]])</f>
        <v>2017</v>
      </c>
      <c r="Y3857" t="str">
        <f>TEXT(salestable[[#This Row],[Order Date]],"MMMM")</f>
        <v>October</v>
      </c>
      <c r="Z3857" t="str">
        <f>"Q"&amp;ROUNDUP(MONTH(salestable[[#This Row],[Order Date]])/3,0)</f>
        <v>Q4</v>
      </c>
      <c r="AA3857" t="str">
        <f>TEXT(salestable[[#This Row],[Order Date]], "ddd")</f>
        <v>Mon</v>
      </c>
    </row>
    <row r="3858" spans="1:27"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s="3">
        <v>5</v>
      </c>
      <c r="T3858" s="4">
        <v>0.2</v>
      </c>
      <c r="U3858" s="3">
        <v>51.497500000000002</v>
      </c>
      <c r="V3858" s="2">
        <f>salestable[[#This Row],[Sales]] * (1 - salestable[[#This Row],[Discount]])</f>
        <v>659.16800000000012</v>
      </c>
      <c r="W3858" s="2">
        <f>salestable[[#This Row],[Sales]] * salestable[[#This Row],[Discount]]</f>
        <v>164.79200000000003</v>
      </c>
      <c r="X3858">
        <f>YEAR(salestable[[#This Row],[Order Date]])</f>
        <v>2017</v>
      </c>
      <c r="Y3858" t="str">
        <f>TEXT(salestable[[#This Row],[Order Date]],"MMMM")</f>
        <v>October</v>
      </c>
      <c r="Z3858" t="str">
        <f>"Q"&amp;ROUNDUP(MONTH(salestable[[#This Row],[Order Date]])/3,0)</f>
        <v>Q4</v>
      </c>
      <c r="AA3858" t="str">
        <f>TEXT(salestable[[#This Row],[Order Date]], "ddd")</f>
        <v>Mon</v>
      </c>
    </row>
    <row r="3859" spans="1:27"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s="3">
        <v>3</v>
      </c>
      <c r="T3859" s="4">
        <v>0.2</v>
      </c>
      <c r="U3859" s="3">
        <v>0.89880000000000004</v>
      </c>
      <c r="V3859" s="2">
        <f>salestable[[#This Row],[Sales]] * (1 - salestable[[#This Row],[Discount]])</f>
        <v>8.2176000000000009</v>
      </c>
      <c r="W3859" s="2">
        <f>salestable[[#This Row],[Sales]] * salestable[[#This Row],[Discount]]</f>
        <v>2.0544000000000002</v>
      </c>
      <c r="X3859">
        <f>YEAR(salestable[[#This Row],[Order Date]])</f>
        <v>2017</v>
      </c>
      <c r="Y3859" t="str">
        <f>TEXT(salestable[[#This Row],[Order Date]],"MMMM")</f>
        <v>October</v>
      </c>
      <c r="Z3859" t="str">
        <f>"Q"&amp;ROUNDUP(MONTH(salestable[[#This Row],[Order Date]])/3,0)</f>
        <v>Q4</v>
      </c>
      <c r="AA3859" t="str">
        <f>TEXT(salestable[[#This Row],[Order Date]], "ddd")</f>
        <v>Mon</v>
      </c>
    </row>
    <row r="3860" spans="1:27"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s="3">
        <v>7</v>
      </c>
      <c r="T3860" s="4">
        <v>0.2</v>
      </c>
      <c r="U3860" s="3">
        <v>89.588800000000006</v>
      </c>
      <c r="V3860" s="2">
        <f>salestable[[#This Row],[Sales]] * (1 - salestable[[#This Row],[Discount]])</f>
        <v>358.35520000000002</v>
      </c>
      <c r="W3860" s="2">
        <f>salestable[[#This Row],[Sales]] * salestable[[#This Row],[Discount]]</f>
        <v>89.588800000000006</v>
      </c>
      <c r="X3860">
        <f>YEAR(salestable[[#This Row],[Order Date]])</f>
        <v>2014</v>
      </c>
      <c r="Y3860" t="str">
        <f>TEXT(salestable[[#This Row],[Order Date]],"MMMM")</f>
        <v>December</v>
      </c>
      <c r="Z3860" t="str">
        <f>"Q"&amp;ROUNDUP(MONTH(salestable[[#This Row],[Order Date]])/3,0)</f>
        <v>Q4</v>
      </c>
      <c r="AA3860" t="str">
        <f>TEXT(salestable[[#This Row],[Order Date]], "ddd")</f>
        <v>Sat</v>
      </c>
    </row>
    <row r="3861" spans="1:27"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s="3">
        <v>3</v>
      </c>
      <c r="T3861" s="4">
        <v>0.5</v>
      </c>
      <c r="U3861" s="3">
        <v>-269.33760000000001</v>
      </c>
      <c r="V3861" s="2">
        <f>salestable[[#This Row],[Sales]] * (1 - salestable[[#This Row],[Discount]])</f>
        <v>240.48</v>
      </c>
      <c r="W3861" s="2">
        <f>salestable[[#This Row],[Sales]] * salestable[[#This Row],[Discount]]</f>
        <v>240.48</v>
      </c>
      <c r="X3861">
        <f>YEAR(salestable[[#This Row],[Order Date]])</f>
        <v>2017</v>
      </c>
      <c r="Y3861" t="str">
        <f>TEXT(salestable[[#This Row],[Order Date]],"MMMM")</f>
        <v>February</v>
      </c>
      <c r="Z3861" t="str">
        <f>"Q"&amp;ROUNDUP(MONTH(salestable[[#This Row],[Order Date]])/3,0)</f>
        <v>Q1</v>
      </c>
      <c r="AA3861" t="str">
        <f>TEXT(salestable[[#This Row],[Order Date]], "ddd")</f>
        <v>Fri</v>
      </c>
    </row>
    <row r="3862" spans="1:27"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s="3">
        <v>1</v>
      </c>
      <c r="T3862" s="4">
        <v>0.2</v>
      </c>
      <c r="U3862" s="3">
        <v>10.9193</v>
      </c>
      <c r="V3862" s="2">
        <f>salestable[[#This Row],[Sales]] * (1 - salestable[[#This Row],[Discount]])</f>
        <v>99.833600000000004</v>
      </c>
      <c r="W3862" s="2">
        <f>salestable[[#This Row],[Sales]] * salestable[[#This Row],[Discount]]</f>
        <v>24.958400000000001</v>
      </c>
      <c r="X3862">
        <f>YEAR(salestable[[#This Row],[Order Date]])</f>
        <v>2017</v>
      </c>
      <c r="Y3862" t="str">
        <f>TEXT(salestable[[#This Row],[Order Date]],"MMMM")</f>
        <v>February</v>
      </c>
      <c r="Z3862" t="str">
        <f>"Q"&amp;ROUNDUP(MONTH(salestable[[#This Row],[Order Date]])/3,0)</f>
        <v>Q1</v>
      </c>
      <c r="AA3862" t="str">
        <f>TEXT(salestable[[#This Row],[Order Date]], "ddd")</f>
        <v>Fri</v>
      </c>
    </row>
    <row r="3863" spans="1:27"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s="3">
        <v>3</v>
      </c>
      <c r="T3863" s="4">
        <v>0.2</v>
      </c>
      <c r="U3863" s="3">
        <v>14.563800000000001</v>
      </c>
      <c r="V3863" s="2">
        <f>salestable[[#This Row],[Sales]] * (1 - salestable[[#This Row],[Discount]])</f>
        <v>32.140800000000006</v>
      </c>
      <c r="W3863" s="2">
        <f>salestable[[#This Row],[Sales]] * salestable[[#This Row],[Discount]]</f>
        <v>8.0352000000000015</v>
      </c>
      <c r="X3863">
        <f>YEAR(salestable[[#This Row],[Order Date]])</f>
        <v>2014</v>
      </c>
      <c r="Y3863" t="str">
        <f>TEXT(salestable[[#This Row],[Order Date]],"MMMM")</f>
        <v>May</v>
      </c>
      <c r="Z3863" t="str">
        <f>"Q"&amp;ROUNDUP(MONTH(salestable[[#This Row],[Order Date]])/3,0)</f>
        <v>Q2</v>
      </c>
      <c r="AA3863" t="str">
        <f>TEXT(salestable[[#This Row],[Order Date]], "ddd")</f>
        <v>Sat</v>
      </c>
    </row>
    <row r="3864" spans="1:27"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s="3">
        <v>3</v>
      </c>
      <c r="T3864" s="4">
        <v>0.2</v>
      </c>
      <c r="U3864" s="3">
        <v>3.9498000000000002</v>
      </c>
      <c r="V3864" s="2">
        <f>salestable[[#This Row],[Sales]] * (1 - salestable[[#This Row],[Discount]])</f>
        <v>8.716800000000001</v>
      </c>
      <c r="W3864" s="2">
        <f>salestable[[#This Row],[Sales]] * salestable[[#This Row],[Discount]]</f>
        <v>2.1792000000000002</v>
      </c>
      <c r="X3864">
        <f>YEAR(salestable[[#This Row],[Order Date]])</f>
        <v>2014</v>
      </c>
      <c r="Y3864" t="str">
        <f>TEXT(salestable[[#This Row],[Order Date]],"MMMM")</f>
        <v>May</v>
      </c>
      <c r="Z3864" t="str">
        <f>"Q"&amp;ROUNDUP(MONTH(salestable[[#This Row],[Order Date]])/3,0)</f>
        <v>Q2</v>
      </c>
      <c r="AA3864" t="str">
        <f>TEXT(salestable[[#This Row],[Order Date]], "ddd")</f>
        <v>Sat</v>
      </c>
    </row>
    <row r="3865" spans="1:27"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s="3">
        <v>4</v>
      </c>
      <c r="T3865" s="4">
        <v>0</v>
      </c>
      <c r="U3865" s="3">
        <v>2.7664</v>
      </c>
      <c r="V3865" s="2">
        <f>salestable[[#This Row],[Sales]] * (1 - salestable[[#This Row],[Discount]])</f>
        <v>10.64</v>
      </c>
      <c r="W3865" s="2">
        <f>salestable[[#This Row],[Sales]] * salestable[[#This Row],[Discount]]</f>
        <v>0</v>
      </c>
      <c r="X3865">
        <f>YEAR(salestable[[#This Row],[Order Date]])</f>
        <v>2017</v>
      </c>
      <c r="Y3865" t="str">
        <f>TEXT(salestable[[#This Row],[Order Date]],"MMMM")</f>
        <v>October</v>
      </c>
      <c r="Z3865" t="str">
        <f>"Q"&amp;ROUNDUP(MONTH(salestable[[#This Row],[Order Date]])/3,0)</f>
        <v>Q4</v>
      </c>
      <c r="AA3865" t="str">
        <f>TEXT(salestable[[#This Row],[Order Date]], "ddd")</f>
        <v>Tue</v>
      </c>
    </row>
    <row r="3866" spans="1:27"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s="3">
        <v>5</v>
      </c>
      <c r="T3866" s="4">
        <v>0.6</v>
      </c>
      <c r="U3866" s="3">
        <v>-182.352</v>
      </c>
      <c r="V3866" s="2">
        <f>salestable[[#This Row],[Sales]] * (1 - salestable[[#This Row],[Discount]])</f>
        <v>60.784000000000006</v>
      </c>
      <c r="W3866" s="2">
        <f>salestable[[#This Row],[Sales]] * salestable[[#This Row],[Discount]]</f>
        <v>91.176000000000002</v>
      </c>
      <c r="X3866">
        <f>YEAR(salestable[[#This Row],[Order Date]])</f>
        <v>2015</v>
      </c>
      <c r="Y3866" t="str">
        <f>TEXT(salestable[[#This Row],[Order Date]],"MMMM")</f>
        <v>November</v>
      </c>
      <c r="Z3866" t="str">
        <f>"Q"&amp;ROUNDUP(MONTH(salestable[[#This Row],[Order Date]])/3,0)</f>
        <v>Q4</v>
      </c>
      <c r="AA3866" t="str">
        <f>TEXT(salestable[[#This Row],[Order Date]], "ddd")</f>
        <v>Sat</v>
      </c>
    </row>
    <row r="3867" spans="1:27"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s="3">
        <v>2</v>
      </c>
      <c r="T3867" s="4">
        <v>0</v>
      </c>
      <c r="U3867" s="3">
        <v>38.08</v>
      </c>
      <c r="V3867" s="2">
        <f>salestable[[#This Row],[Sales]] * (1 - salestable[[#This Row],[Discount]])</f>
        <v>238</v>
      </c>
      <c r="W3867" s="2">
        <f>salestable[[#This Row],[Sales]] * salestable[[#This Row],[Discount]]</f>
        <v>0</v>
      </c>
      <c r="X3867">
        <f>YEAR(salestable[[#This Row],[Order Date]])</f>
        <v>2014</v>
      </c>
      <c r="Y3867" t="str">
        <f>TEXT(salestable[[#This Row],[Order Date]],"MMMM")</f>
        <v>July</v>
      </c>
      <c r="Z3867" t="str">
        <f>"Q"&amp;ROUNDUP(MONTH(salestable[[#This Row],[Order Date]])/3,0)</f>
        <v>Q3</v>
      </c>
      <c r="AA3867" t="str">
        <f>TEXT(salestable[[#This Row],[Order Date]], "ddd")</f>
        <v>Sun</v>
      </c>
    </row>
    <row r="3868" spans="1:27"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s="3">
        <v>6</v>
      </c>
      <c r="T3868" s="4">
        <v>0</v>
      </c>
      <c r="U3868" s="3">
        <v>55.922400000000003</v>
      </c>
      <c r="V3868" s="2">
        <f>salestable[[#This Row],[Sales]] * (1 - salestable[[#This Row],[Discount]])</f>
        <v>155.34</v>
      </c>
      <c r="W3868" s="2">
        <f>salestable[[#This Row],[Sales]] * salestable[[#This Row],[Discount]]</f>
        <v>0</v>
      </c>
      <c r="X3868">
        <f>YEAR(salestable[[#This Row],[Order Date]])</f>
        <v>2017</v>
      </c>
      <c r="Y3868" t="str">
        <f>TEXT(salestable[[#This Row],[Order Date]],"MMMM")</f>
        <v>April</v>
      </c>
      <c r="Z3868" t="str">
        <f>"Q"&amp;ROUNDUP(MONTH(salestable[[#This Row],[Order Date]])/3,0)</f>
        <v>Q2</v>
      </c>
      <c r="AA3868" t="str">
        <f>TEXT(salestable[[#This Row],[Order Date]], "ddd")</f>
        <v>Sun</v>
      </c>
    </row>
    <row r="3869" spans="1:27"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s="3">
        <v>9</v>
      </c>
      <c r="T3869" s="4">
        <v>0</v>
      </c>
      <c r="U3869" s="3">
        <v>63.7776</v>
      </c>
      <c r="V3869" s="2">
        <f>salestable[[#This Row],[Sales]] * (1 - salestable[[#This Row],[Discount]])</f>
        <v>148.32</v>
      </c>
      <c r="W3869" s="2">
        <f>salestable[[#This Row],[Sales]] * salestable[[#This Row],[Discount]]</f>
        <v>0</v>
      </c>
      <c r="X3869">
        <f>YEAR(salestable[[#This Row],[Order Date]])</f>
        <v>2015</v>
      </c>
      <c r="Y3869" t="str">
        <f>TEXT(salestable[[#This Row],[Order Date]],"MMMM")</f>
        <v>October</v>
      </c>
      <c r="Z3869" t="str">
        <f>"Q"&amp;ROUNDUP(MONTH(salestable[[#This Row],[Order Date]])/3,0)</f>
        <v>Q4</v>
      </c>
      <c r="AA3869" t="str">
        <f>TEXT(salestable[[#This Row],[Order Date]], "ddd")</f>
        <v>Fri</v>
      </c>
    </row>
    <row r="3870" spans="1:27"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s="3">
        <v>1</v>
      </c>
      <c r="T3870" s="4">
        <v>0.2</v>
      </c>
      <c r="U3870" s="3">
        <v>27.088200000000001</v>
      </c>
      <c r="V3870" s="2">
        <f>salestable[[#This Row],[Sales]] * (1 - salestable[[#This Row],[Discount]])</f>
        <v>192.62720000000002</v>
      </c>
      <c r="W3870" s="2">
        <f>salestable[[#This Row],[Sales]] * salestable[[#This Row],[Discount]]</f>
        <v>48.156800000000004</v>
      </c>
      <c r="X3870">
        <f>YEAR(salestable[[#This Row],[Order Date]])</f>
        <v>2015</v>
      </c>
      <c r="Y3870" t="str">
        <f>TEXT(salestable[[#This Row],[Order Date]],"MMMM")</f>
        <v>October</v>
      </c>
      <c r="Z3870" t="str">
        <f>"Q"&amp;ROUNDUP(MONTH(salestable[[#This Row],[Order Date]])/3,0)</f>
        <v>Q4</v>
      </c>
      <c r="AA3870" t="str">
        <f>TEXT(salestable[[#This Row],[Order Date]], "ddd")</f>
        <v>Fri</v>
      </c>
    </row>
    <row r="3871" spans="1:27"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s="3">
        <v>7</v>
      </c>
      <c r="T3871" s="4">
        <v>0.2</v>
      </c>
      <c r="U3871" s="3">
        <v>16.7972</v>
      </c>
      <c r="V3871" s="2">
        <f>salestable[[#This Row],[Sales]] * (1 - salestable[[#This Row],[Discount]])</f>
        <v>153.5744</v>
      </c>
      <c r="W3871" s="2">
        <f>salestable[[#This Row],[Sales]] * salestable[[#This Row],[Discount]]</f>
        <v>38.393599999999999</v>
      </c>
      <c r="X3871">
        <f>YEAR(salestable[[#This Row],[Order Date]])</f>
        <v>2015</v>
      </c>
      <c r="Y3871" t="str">
        <f>TEXT(salestable[[#This Row],[Order Date]],"MMMM")</f>
        <v>October</v>
      </c>
      <c r="Z3871" t="str">
        <f>"Q"&amp;ROUNDUP(MONTH(salestable[[#This Row],[Order Date]])/3,0)</f>
        <v>Q4</v>
      </c>
      <c r="AA3871" t="str">
        <f>TEXT(salestable[[#This Row],[Order Date]], "ddd")</f>
        <v>Fri</v>
      </c>
    </row>
    <row r="3872" spans="1:27"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s="3">
        <v>2</v>
      </c>
      <c r="T3872" s="4">
        <v>0</v>
      </c>
      <c r="U3872" s="3">
        <v>5.6643999999999997</v>
      </c>
      <c r="V3872" s="2">
        <f>salestable[[#This Row],[Sales]] * (1 - salestable[[#This Row],[Discount]])</f>
        <v>11.56</v>
      </c>
      <c r="W3872" s="2">
        <f>salestable[[#This Row],[Sales]] * salestable[[#This Row],[Discount]]</f>
        <v>0</v>
      </c>
      <c r="X3872">
        <f>YEAR(salestable[[#This Row],[Order Date]])</f>
        <v>2015</v>
      </c>
      <c r="Y3872" t="str">
        <f>TEXT(salestable[[#This Row],[Order Date]],"MMMM")</f>
        <v>October</v>
      </c>
      <c r="Z3872" t="str">
        <f>"Q"&amp;ROUNDUP(MONTH(salestable[[#This Row],[Order Date]])/3,0)</f>
        <v>Q4</v>
      </c>
      <c r="AA3872" t="str">
        <f>TEXT(salestable[[#This Row],[Order Date]], "ddd")</f>
        <v>Fri</v>
      </c>
    </row>
    <row r="3873" spans="1:27"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s="3">
        <v>4</v>
      </c>
      <c r="T3873" s="4">
        <v>0</v>
      </c>
      <c r="U3873" s="3">
        <v>5.6639999999999997</v>
      </c>
      <c r="V3873" s="2">
        <f>salestable[[#This Row],[Sales]] * (1 - salestable[[#This Row],[Discount]])</f>
        <v>11.8</v>
      </c>
      <c r="W3873" s="2">
        <f>salestable[[#This Row],[Sales]] * salestable[[#This Row],[Discount]]</f>
        <v>0</v>
      </c>
      <c r="X3873">
        <f>YEAR(salestable[[#This Row],[Order Date]])</f>
        <v>2015</v>
      </c>
      <c r="Y3873" t="str">
        <f>TEXT(salestable[[#This Row],[Order Date]],"MMMM")</f>
        <v>October</v>
      </c>
      <c r="Z3873" t="str">
        <f>"Q"&amp;ROUNDUP(MONTH(salestable[[#This Row],[Order Date]])/3,0)</f>
        <v>Q4</v>
      </c>
      <c r="AA3873" t="str">
        <f>TEXT(salestable[[#This Row],[Order Date]], "ddd")</f>
        <v>Fri</v>
      </c>
    </row>
    <row r="3874" spans="1:27"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s="3">
        <v>3</v>
      </c>
      <c r="T3874" s="4">
        <v>0.2</v>
      </c>
      <c r="U3874" s="3">
        <v>42.117600000000003</v>
      </c>
      <c r="V3874" s="2">
        <f>salestable[[#This Row],[Sales]] * (1 - salestable[[#This Row],[Discount]])</f>
        <v>673.88160000000005</v>
      </c>
      <c r="W3874" s="2">
        <f>salestable[[#This Row],[Sales]] * salestable[[#This Row],[Discount]]</f>
        <v>168.47040000000001</v>
      </c>
      <c r="X3874">
        <f>YEAR(salestable[[#This Row],[Order Date]])</f>
        <v>2015</v>
      </c>
      <c r="Y3874" t="str">
        <f>TEXT(salestable[[#This Row],[Order Date]],"MMMM")</f>
        <v>October</v>
      </c>
      <c r="Z3874" t="str">
        <f>"Q"&amp;ROUNDUP(MONTH(salestable[[#This Row],[Order Date]])/3,0)</f>
        <v>Q4</v>
      </c>
      <c r="AA3874" t="str">
        <f>TEXT(salestable[[#This Row],[Order Date]], "ddd")</f>
        <v>Fri</v>
      </c>
    </row>
    <row r="3875" spans="1:27"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s="3">
        <v>3</v>
      </c>
      <c r="T3875" s="4">
        <v>0.2</v>
      </c>
      <c r="U3875" s="3">
        <v>7.6284000000000001</v>
      </c>
      <c r="V3875" s="2">
        <f>salestable[[#This Row],[Sales]] * (1 - salestable[[#This Row],[Discount]])</f>
        <v>18.777600000000003</v>
      </c>
      <c r="W3875" s="2">
        <f>salestable[[#This Row],[Sales]] * salestable[[#This Row],[Discount]]</f>
        <v>4.6944000000000008</v>
      </c>
      <c r="X3875">
        <f>YEAR(salestable[[#This Row],[Order Date]])</f>
        <v>2016</v>
      </c>
      <c r="Y3875" t="str">
        <f>TEXT(salestable[[#This Row],[Order Date]],"MMMM")</f>
        <v>September</v>
      </c>
      <c r="Z3875" t="str">
        <f>"Q"&amp;ROUNDUP(MONTH(salestable[[#This Row],[Order Date]])/3,0)</f>
        <v>Q3</v>
      </c>
      <c r="AA3875" t="str">
        <f>TEXT(salestable[[#This Row],[Order Date]], "ddd")</f>
        <v>Mon</v>
      </c>
    </row>
    <row r="3876" spans="1:27"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s="3">
        <v>7</v>
      </c>
      <c r="T3876" s="4">
        <v>0.7</v>
      </c>
      <c r="U3876" s="3">
        <v>-63.109200000000001</v>
      </c>
      <c r="V3876" s="2">
        <f>salestable[[#This Row],[Sales]] * (1 - salestable[[#This Row],[Discount]])</f>
        <v>25.817400000000006</v>
      </c>
      <c r="W3876" s="2">
        <f>salestable[[#This Row],[Sales]] * salestable[[#This Row],[Discount]]</f>
        <v>60.240600000000001</v>
      </c>
      <c r="X3876">
        <f>YEAR(salestable[[#This Row],[Order Date]])</f>
        <v>2016</v>
      </c>
      <c r="Y3876" t="str">
        <f>TEXT(salestable[[#This Row],[Order Date]],"MMMM")</f>
        <v>September</v>
      </c>
      <c r="Z3876" t="str">
        <f>"Q"&amp;ROUNDUP(MONTH(salestable[[#This Row],[Order Date]])/3,0)</f>
        <v>Q3</v>
      </c>
      <c r="AA3876" t="str">
        <f>TEXT(salestable[[#This Row],[Order Date]], "ddd")</f>
        <v>Mon</v>
      </c>
    </row>
    <row r="3877" spans="1:27"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s="3">
        <v>2</v>
      </c>
      <c r="T3877" s="4">
        <v>0.2</v>
      </c>
      <c r="U3877" s="3">
        <v>6.7990000000000004</v>
      </c>
      <c r="V3877" s="2">
        <f>salestable[[#This Row],[Sales]] * (1 - salestable[[#This Row],[Discount]])</f>
        <v>87.027200000000008</v>
      </c>
      <c r="W3877" s="2">
        <f>salestable[[#This Row],[Sales]] * salestable[[#This Row],[Discount]]</f>
        <v>21.756800000000002</v>
      </c>
      <c r="X3877">
        <f>YEAR(salestable[[#This Row],[Order Date]])</f>
        <v>2016</v>
      </c>
      <c r="Y3877" t="str">
        <f>TEXT(salestable[[#This Row],[Order Date]],"MMMM")</f>
        <v>September</v>
      </c>
      <c r="Z3877" t="str">
        <f>"Q"&amp;ROUNDUP(MONTH(salestable[[#This Row],[Order Date]])/3,0)</f>
        <v>Q3</v>
      </c>
      <c r="AA3877" t="str">
        <f>TEXT(salestable[[#This Row],[Order Date]], "ddd")</f>
        <v>Mon</v>
      </c>
    </row>
    <row r="3878" spans="1:27"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s="3">
        <v>3</v>
      </c>
      <c r="T3878" s="4">
        <v>0.2</v>
      </c>
      <c r="U3878" s="3">
        <v>3.21</v>
      </c>
      <c r="V3878" s="2">
        <f>salestable[[#This Row],[Sales]] * (1 - salestable[[#This Row],[Discount]])</f>
        <v>8.2176000000000009</v>
      </c>
      <c r="W3878" s="2">
        <f>salestable[[#This Row],[Sales]] * salestable[[#This Row],[Discount]]</f>
        <v>2.0544000000000002</v>
      </c>
      <c r="X3878">
        <f>YEAR(salestable[[#This Row],[Order Date]])</f>
        <v>2016</v>
      </c>
      <c r="Y3878" t="str">
        <f>TEXT(salestable[[#This Row],[Order Date]],"MMMM")</f>
        <v>September</v>
      </c>
      <c r="Z3878" t="str">
        <f>"Q"&amp;ROUNDUP(MONTH(salestable[[#This Row],[Order Date]])/3,0)</f>
        <v>Q3</v>
      </c>
      <c r="AA3878" t="str">
        <f>TEXT(salestable[[#This Row],[Order Date]], "ddd")</f>
        <v>Mon</v>
      </c>
    </row>
    <row r="3879" spans="1:27"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s="3">
        <v>5</v>
      </c>
      <c r="T3879" s="4">
        <v>0.7</v>
      </c>
      <c r="U3879" s="3">
        <v>-26.733000000000001</v>
      </c>
      <c r="V3879" s="2">
        <f>salestable[[#This Row],[Sales]] * (1 - salestable[[#This Row],[Discount]])</f>
        <v>11.457000000000001</v>
      </c>
      <c r="W3879" s="2">
        <f>salestable[[#This Row],[Sales]] * salestable[[#This Row],[Discount]]</f>
        <v>26.732999999999997</v>
      </c>
      <c r="X3879">
        <f>YEAR(salestable[[#This Row],[Order Date]])</f>
        <v>2016</v>
      </c>
      <c r="Y3879" t="str">
        <f>TEXT(salestable[[#This Row],[Order Date]],"MMMM")</f>
        <v>October</v>
      </c>
      <c r="Z3879" t="str">
        <f>"Q"&amp;ROUNDUP(MONTH(salestable[[#This Row],[Order Date]])/3,0)</f>
        <v>Q4</v>
      </c>
      <c r="AA3879" t="str">
        <f>TEXT(salestable[[#This Row],[Order Date]], "ddd")</f>
        <v>Fri</v>
      </c>
    </row>
    <row r="3880" spans="1:27"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s="3">
        <v>4</v>
      </c>
      <c r="T3880" s="4">
        <v>0.2</v>
      </c>
      <c r="U3880" s="3">
        <v>3.7223999999999999</v>
      </c>
      <c r="V3880" s="2">
        <f>salestable[[#This Row],[Sales]] * (1 - salestable[[#This Row],[Discount]])</f>
        <v>39.705600000000004</v>
      </c>
      <c r="W3880" s="2">
        <f>salestable[[#This Row],[Sales]] * salestable[[#This Row],[Discount]]</f>
        <v>9.926400000000001</v>
      </c>
      <c r="X3880">
        <f>YEAR(salestable[[#This Row],[Order Date]])</f>
        <v>2014</v>
      </c>
      <c r="Y3880" t="str">
        <f>TEXT(salestable[[#This Row],[Order Date]],"MMMM")</f>
        <v>April</v>
      </c>
      <c r="Z3880" t="str">
        <f>"Q"&amp;ROUNDUP(MONTH(salestable[[#This Row],[Order Date]])/3,0)</f>
        <v>Q2</v>
      </c>
      <c r="AA3880" t="str">
        <f>TEXT(salestable[[#This Row],[Order Date]], "ddd")</f>
        <v>Sat</v>
      </c>
    </row>
    <row r="3881" spans="1:27"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s="3">
        <v>4</v>
      </c>
      <c r="T3881" s="4">
        <v>0.2</v>
      </c>
      <c r="U3881" s="3">
        <v>3.9072</v>
      </c>
      <c r="V3881" s="2">
        <f>salestable[[#This Row],[Sales]] * (1 - salestable[[#This Row],[Discount]])</f>
        <v>41.6768</v>
      </c>
      <c r="W3881" s="2">
        <f>salestable[[#This Row],[Sales]] * salestable[[#This Row],[Discount]]</f>
        <v>10.4192</v>
      </c>
      <c r="X3881">
        <f>YEAR(salestable[[#This Row],[Order Date]])</f>
        <v>2014</v>
      </c>
      <c r="Y3881" t="str">
        <f>TEXT(salestable[[#This Row],[Order Date]],"MMMM")</f>
        <v>April</v>
      </c>
      <c r="Z3881" t="str">
        <f>"Q"&amp;ROUNDUP(MONTH(salestable[[#This Row],[Order Date]])/3,0)</f>
        <v>Q2</v>
      </c>
      <c r="AA3881" t="str">
        <f>TEXT(salestable[[#This Row],[Order Date]], "ddd")</f>
        <v>Sat</v>
      </c>
    </row>
    <row r="3882" spans="1:27"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s="3">
        <v>2</v>
      </c>
      <c r="T3882" s="4">
        <v>0.2</v>
      </c>
      <c r="U3882" s="3">
        <v>2.99</v>
      </c>
      <c r="V3882" s="2">
        <f>salestable[[#This Row],[Sales]] * (1 - salestable[[#This Row],[Discount]])</f>
        <v>7.6543999999999999</v>
      </c>
      <c r="W3882" s="2">
        <f>salestable[[#This Row],[Sales]] * salestable[[#This Row],[Discount]]</f>
        <v>1.9136</v>
      </c>
      <c r="X3882">
        <f>YEAR(salestable[[#This Row],[Order Date]])</f>
        <v>2015</v>
      </c>
      <c r="Y3882" t="str">
        <f>TEXT(salestable[[#This Row],[Order Date]],"MMMM")</f>
        <v>June</v>
      </c>
      <c r="Z3882" t="str">
        <f>"Q"&amp;ROUNDUP(MONTH(salestable[[#This Row],[Order Date]])/3,0)</f>
        <v>Q2</v>
      </c>
      <c r="AA3882" t="str">
        <f>TEXT(salestable[[#This Row],[Order Date]], "ddd")</f>
        <v>Mon</v>
      </c>
    </row>
    <row r="3883" spans="1:27"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s="3">
        <v>2</v>
      </c>
      <c r="T3883" s="4">
        <v>0.2</v>
      </c>
      <c r="U3883" s="3">
        <v>-19.5624</v>
      </c>
      <c r="V3883" s="2">
        <f>salestable[[#This Row],[Sales]] * (1 - salestable[[#This Row],[Discount]])</f>
        <v>65.894400000000005</v>
      </c>
      <c r="W3883" s="2">
        <f>salestable[[#This Row],[Sales]] * salestable[[#This Row],[Discount]]</f>
        <v>16.473600000000001</v>
      </c>
      <c r="X3883">
        <f>YEAR(salestable[[#This Row],[Order Date]])</f>
        <v>2015</v>
      </c>
      <c r="Y3883" t="str">
        <f>TEXT(salestable[[#This Row],[Order Date]],"MMMM")</f>
        <v>June</v>
      </c>
      <c r="Z3883" t="str">
        <f>"Q"&amp;ROUNDUP(MONTH(salestable[[#This Row],[Order Date]])/3,0)</f>
        <v>Q2</v>
      </c>
      <c r="AA3883" t="str">
        <f>TEXT(salestable[[#This Row],[Order Date]], "ddd")</f>
        <v>Mon</v>
      </c>
    </row>
    <row r="3884" spans="1:27"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s="3">
        <v>6</v>
      </c>
      <c r="T3884" s="4">
        <v>0.2</v>
      </c>
      <c r="U3884" s="3">
        <v>-36.470399999999998</v>
      </c>
      <c r="V3884" s="2">
        <f>salestable[[#This Row],[Sales]] * (1 - salestable[[#This Row],[Discount]])</f>
        <v>291.76320000000004</v>
      </c>
      <c r="W3884" s="2">
        <f>salestable[[#This Row],[Sales]] * salestable[[#This Row],[Discount]]</f>
        <v>72.94080000000001</v>
      </c>
      <c r="X3884">
        <f>YEAR(salestable[[#This Row],[Order Date]])</f>
        <v>2015</v>
      </c>
      <c r="Y3884" t="str">
        <f>TEXT(salestable[[#This Row],[Order Date]],"MMMM")</f>
        <v>June</v>
      </c>
      <c r="Z3884" t="str">
        <f>"Q"&amp;ROUNDUP(MONTH(salestable[[#This Row],[Order Date]])/3,0)</f>
        <v>Q2</v>
      </c>
      <c r="AA3884" t="str">
        <f>TEXT(salestable[[#This Row],[Order Date]], "ddd")</f>
        <v>Mon</v>
      </c>
    </row>
    <row r="3885" spans="1:27"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s="3">
        <v>4</v>
      </c>
      <c r="T3885" s="4">
        <v>0.2</v>
      </c>
      <c r="U3885" s="3">
        <v>11.070399999999999</v>
      </c>
      <c r="V3885" s="2">
        <f>salestable[[#This Row],[Sales]] * (1 - salestable[[#This Row],[Discount]])</f>
        <v>32.204799999999999</v>
      </c>
      <c r="W3885" s="2">
        <f>salestable[[#This Row],[Sales]] * salestable[[#This Row],[Discount]]</f>
        <v>8.0511999999999997</v>
      </c>
      <c r="X3885">
        <f>YEAR(salestable[[#This Row],[Order Date]])</f>
        <v>2015</v>
      </c>
      <c r="Y3885" t="str">
        <f>TEXT(salestable[[#This Row],[Order Date]],"MMMM")</f>
        <v>June</v>
      </c>
      <c r="Z3885" t="str">
        <f>"Q"&amp;ROUNDUP(MONTH(salestable[[#This Row],[Order Date]])/3,0)</f>
        <v>Q2</v>
      </c>
      <c r="AA3885" t="str">
        <f>TEXT(salestable[[#This Row],[Order Date]], "ddd")</f>
        <v>Mon</v>
      </c>
    </row>
    <row r="3886" spans="1:27"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s="3">
        <v>3</v>
      </c>
      <c r="T3886" s="4">
        <v>0.2</v>
      </c>
      <c r="U3886" s="3">
        <v>0.38219999999999998</v>
      </c>
      <c r="V3886" s="2">
        <f>salestable[[#This Row],[Sales]] * (1 - salestable[[#This Row],[Discount]])</f>
        <v>3.4944000000000006</v>
      </c>
      <c r="W3886" s="2">
        <f>salestable[[#This Row],[Sales]] * salestable[[#This Row],[Discount]]</f>
        <v>0.87360000000000015</v>
      </c>
      <c r="X3886">
        <f>YEAR(salestable[[#This Row],[Order Date]])</f>
        <v>2014</v>
      </c>
      <c r="Y3886" t="str">
        <f>TEXT(salestable[[#This Row],[Order Date]],"MMMM")</f>
        <v>July</v>
      </c>
      <c r="Z3886" t="str">
        <f>"Q"&amp;ROUNDUP(MONTH(salestable[[#This Row],[Order Date]])/3,0)</f>
        <v>Q3</v>
      </c>
      <c r="AA3886" t="str">
        <f>TEXT(salestable[[#This Row],[Order Date]], "ddd")</f>
        <v>Sat</v>
      </c>
    </row>
    <row r="3887" spans="1:27"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s="3">
        <v>4</v>
      </c>
      <c r="T3887" s="4">
        <v>0.8</v>
      </c>
      <c r="U3887" s="3">
        <v>-20.617599999999999</v>
      </c>
      <c r="V3887" s="2">
        <f>salestable[[#This Row],[Sales]] * (1 - salestable[[#This Row],[Discount]])</f>
        <v>2.4255999999999993</v>
      </c>
      <c r="W3887" s="2">
        <f>salestable[[#This Row],[Sales]] * salestable[[#This Row],[Discount]]</f>
        <v>9.7024000000000008</v>
      </c>
      <c r="X3887">
        <f>YEAR(salestable[[#This Row],[Order Date]])</f>
        <v>2017</v>
      </c>
      <c r="Y3887" t="str">
        <f>TEXT(salestable[[#This Row],[Order Date]],"MMMM")</f>
        <v>January</v>
      </c>
      <c r="Z3887" t="str">
        <f>"Q"&amp;ROUNDUP(MONTH(salestable[[#This Row],[Order Date]])/3,0)</f>
        <v>Q1</v>
      </c>
      <c r="AA3887" t="str">
        <f>TEXT(salestable[[#This Row],[Order Date]], "ddd")</f>
        <v>Sun</v>
      </c>
    </row>
    <row r="3888" spans="1:27"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s="3">
        <v>3</v>
      </c>
      <c r="T3888" s="4">
        <v>0</v>
      </c>
      <c r="U3888" s="3">
        <v>37.758000000000003</v>
      </c>
      <c r="V3888" s="2">
        <f>salestable[[#This Row],[Sales]] * (1 - salestable[[#This Row],[Discount]])</f>
        <v>134.85</v>
      </c>
      <c r="W3888" s="2">
        <f>salestable[[#This Row],[Sales]] * salestable[[#This Row],[Discount]]</f>
        <v>0</v>
      </c>
      <c r="X3888">
        <f>YEAR(salestable[[#This Row],[Order Date]])</f>
        <v>2016</v>
      </c>
      <c r="Y3888" t="str">
        <f>TEXT(salestable[[#This Row],[Order Date]],"MMMM")</f>
        <v>March</v>
      </c>
      <c r="Z3888" t="str">
        <f>"Q"&amp;ROUNDUP(MONTH(salestable[[#This Row],[Order Date]])/3,0)</f>
        <v>Q1</v>
      </c>
      <c r="AA3888" t="str">
        <f>TEXT(salestable[[#This Row],[Order Date]], "ddd")</f>
        <v>Thu</v>
      </c>
    </row>
    <row r="3889" spans="1:27"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s="3">
        <v>2</v>
      </c>
      <c r="T3889" s="4">
        <v>0</v>
      </c>
      <c r="U3889" s="3">
        <v>2.6536</v>
      </c>
      <c r="V3889" s="2">
        <f>salestable[[#This Row],[Sales]] * (1 - salestable[[#This Row],[Discount]])</f>
        <v>8.56</v>
      </c>
      <c r="W3889" s="2">
        <f>salestable[[#This Row],[Sales]] * salestable[[#This Row],[Discount]]</f>
        <v>0</v>
      </c>
      <c r="X3889">
        <f>YEAR(salestable[[#This Row],[Order Date]])</f>
        <v>2014</v>
      </c>
      <c r="Y3889" t="str">
        <f>TEXT(salestable[[#This Row],[Order Date]],"MMMM")</f>
        <v>June</v>
      </c>
      <c r="Z3889" t="str">
        <f>"Q"&amp;ROUNDUP(MONTH(salestable[[#This Row],[Order Date]])/3,0)</f>
        <v>Q2</v>
      </c>
      <c r="AA3889" t="str">
        <f>TEXT(salestable[[#This Row],[Order Date]], "ddd")</f>
        <v>Mon</v>
      </c>
    </row>
    <row r="3890" spans="1:27"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s="3">
        <v>3</v>
      </c>
      <c r="T3890" s="4">
        <v>0</v>
      </c>
      <c r="U3890" s="3">
        <v>67.191599999999994</v>
      </c>
      <c r="V3890" s="2">
        <f>salestable[[#This Row],[Sales]] * (1 - salestable[[#This Row],[Discount]])</f>
        <v>239.97</v>
      </c>
      <c r="W3890" s="2">
        <f>salestable[[#This Row],[Sales]] * salestable[[#This Row],[Discount]]</f>
        <v>0</v>
      </c>
      <c r="X3890">
        <f>YEAR(salestable[[#This Row],[Order Date]])</f>
        <v>2014</v>
      </c>
      <c r="Y3890" t="str">
        <f>TEXT(salestable[[#This Row],[Order Date]],"MMMM")</f>
        <v>June</v>
      </c>
      <c r="Z3890" t="str">
        <f>"Q"&amp;ROUNDUP(MONTH(salestable[[#This Row],[Order Date]])/3,0)</f>
        <v>Q2</v>
      </c>
      <c r="AA3890" t="str">
        <f>TEXT(salestable[[#This Row],[Order Date]], "ddd")</f>
        <v>Mon</v>
      </c>
    </row>
    <row r="3891" spans="1:27"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s="3">
        <v>2</v>
      </c>
      <c r="T3891" s="4">
        <v>0</v>
      </c>
      <c r="U3891" s="3">
        <v>107.08199999999999</v>
      </c>
      <c r="V3891" s="2">
        <f>salestable[[#This Row],[Sales]] * (1 - salestable[[#This Row],[Discount]])</f>
        <v>356.94</v>
      </c>
      <c r="W3891" s="2">
        <f>salestable[[#This Row],[Sales]] * salestable[[#This Row],[Discount]]</f>
        <v>0</v>
      </c>
      <c r="X3891">
        <f>YEAR(salestable[[#This Row],[Order Date]])</f>
        <v>2014</v>
      </c>
      <c r="Y3891" t="str">
        <f>TEXT(salestable[[#This Row],[Order Date]],"MMMM")</f>
        <v>June</v>
      </c>
      <c r="Z3891" t="str">
        <f>"Q"&amp;ROUNDUP(MONTH(salestable[[#This Row],[Order Date]])/3,0)</f>
        <v>Q2</v>
      </c>
      <c r="AA3891" t="str">
        <f>TEXT(salestable[[#This Row],[Order Date]], "ddd")</f>
        <v>Mon</v>
      </c>
    </row>
    <row r="3892" spans="1:27"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s="3">
        <v>2</v>
      </c>
      <c r="T3892" s="4">
        <v>0</v>
      </c>
      <c r="U3892" s="3">
        <v>217.767</v>
      </c>
      <c r="V3892" s="2">
        <f>salestable[[#This Row],[Sales]] * (1 - salestable[[#This Row],[Discount]])</f>
        <v>659.9</v>
      </c>
      <c r="W3892" s="2">
        <f>salestable[[#This Row],[Sales]] * salestable[[#This Row],[Discount]]</f>
        <v>0</v>
      </c>
      <c r="X3892">
        <f>YEAR(salestable[[#This Row],[Order Date]])</f>
        <v>2016</v>
      </c>
      <c r="Y3892" t="str">
        <f>TEXT(salestable[[#This Row],[Order Date]],"MMMM")</f>
        <v>November</v>
      </c>
      <c r="Z3892" t="str">
        <f>"Q"&amp;ROUNDUP(MONTH(salestable[[#This Row],[Order Date]])/3,0)</f>
        <v>Q4</v>
      </c>
      <c r="AA3892" t="str">
        <f>TEXT(salestable[[#This Row],[Order Date]], "ddd")</f>
        <v>Thu</v>
      </c>
    </row>
    <row r="3893" spans="1:27"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s="3">
        <v>6</v>
      </c>
      <c r="T3893" s="4">
        <v>0.2</v>
      </c>
      <c r="U3893" s="3">
        <v>210.59399999999999</v>
      </c>
      <c r="V3893" s="2">
        <f>salestable[[#This Row],[Sales]] * (1 - salestable[[#This Row],[Discount]])</f>
        <v>1347.8016</v>
      </c>
      <c r="W3893" s="2">
        <f>salestable[[#This Row],[Sales]] * salestable[[#This Row],[Discount]]</f>
        <v>336.9504</v>
      </c>
      <c r="X3893">
        <f>YEAR(salestable[[#This Row],[Order Date]])</f>
        <v>2016</v>
      </c>
      <c r="Y3893" t="str">
        <f>TEXT(salestable[[#This Row],[Order Date]],"MMMM")</f>
        <v>November</v>
      </c>
      <c r="Z3893" t="str">
        <f>"Q"&amp;ROUNDUP(MONTH(salestable[[#This Row],[Order Date]])/3,0)</f>
        <v>Q4</v>
      </c>
      <c r="AA3893" t="str">
        <f>TEXT(salestable[[#This Row],[Order Date]], "ddd")</f>
        <v>Thu</v>
      </c>
    </row>
    <row r="3894" spans="1:27"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s="3">
        <v>8</v>
      </c>
      <c r="T3894" s="4">
        <v>0</v>
      </c>
      <c r="U3894" s="3">
        <v>190.37280000000001</v>
      </c>
      <c r="V3894" s="2">
        <f>salestable[[#This Row],[Sales]] * (1 - salestable[[#This Row],[Discount]])</f>
        <v>559.91999999999996</v>
      </c>
      <c r="W3894" s="2">
        <f>salestable[[#This Row],[Sales]] * salestable[[#This Row],[Discount]]</f>
        <v>0</v>
      </c>
      <c r="X3894">
        <f>YEAR(salestable[[#This Row],[Order Date]])</f>
        <v>2016</v>
      </c>
      <c r="Y3894" t="str">
        <f>TEXT(salestable[[#This Row],[Order Date]],"MMMM")</f>
        <v>November</v>
      </c>
      <c r="Z3894" t="str">
        <f>"Q"&amp;ROUNDUP(MONTH(salestable[[#This Row],[Order Date]])/3,0)</f>
        <v>Q4</v>
      </c>
      <c r="AA3894" t="str">
        <f>TEXT(salestable[[#This Row],[Order Date]], "ddd")</f>
        <v>Thu</v>
      </c>
    </row>
    <row r="3895" spans="1:27"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s="3">
        <v>7</v>
      </c>
      <c r="T3895" s="4">
        <v>0.2</v>
      </c>
      <c r="U3895" s="3">
        <v>48.990200000000002</v>
      </c>
      <c r="V3895" s="2">
        <f>salestable[[#This Row],[Sales]] * (1 - salestable[[#This Row],[Discount]])</f>
        <v>223.95520000000002</v>
      </c>
      <c r="W3895" s="2">
        <f>salestable[[#This Row],[Sales]] * salestable[[#This Row],[Discount]]</f>
        <v>55.988800000000005</v>
      </c>
      <c r="X3895">
        <f>YEAR(salestable[[#This Row],[Order Date]])</f>
        <v>2016</v>
      </c>
      <c r="Y3895" t="str">
        <f>TEXT(salestable[[#This Row],[Order Date]],"MMMM")</f>
        <v>November</v>
      </c>
      <c r="Z3895" t="str">
        <f>"Q"&amp;ROUNDUP(MONTH(salestable[[#This Row],[Order Date]])/3,0)</f>
        <v>Q4</v>
      </c>
      <c r="AA3895" t="str">
        <f>TEXT(salestable[[#This Row],[Order Date]], "ddd")</f>
        <v>Thu</v>
      </c>
    </row>
    <row r="3896" spans="1:27"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s="3">
        <v>5</v>
      </c>
      <c r="T3896" s="4">
        <v>0.8</v>
      </c>
      <c r="U3896" s="3">
        <v>-16.466999999999999</v>
      </c>
      <c r="V3896" s="2">
        <f>salestable[[#This Row],[Sales]] * (1 - salestable[[#This Row],[Discount]])</f>
        <v>1.9959999999999996</v>
      </c>
      <c r="W3896" s="2">
        <f>salestable[[#This Row],[Sales]] * salestable[[#This Row],[Discount]]</f>
        <v>7.9840000000000009</v>
      </c>
      <c r="X3896">
        <f>YEAR(salestable[[#This Row],[Order Date]])</f>
        <v>2014</v>
      </c>
      <c r="Y3896" t="str">
        <f>TEXT(salestable[[#This Row],[Order Date]],"MMMM")</f>
        <v>November</v>
      </c>
      <c r="Z3896" t="str">
        <f>"Q"&amp;ROUNDUP(MONTH(salestable[[#This Row],[Order Date]])/3,0)</f>
        <v>Q4</v>
      </c>
      <c r="AA3896" t="str">
        <f>TEXT(salestable[[#This Row],[Order Date]], "ddd")</f>
        <v>Sat</v>
      </c>
    </row>
    <row r="3897" spans="1:27"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s="3">
        <v>5</v>
      </c>
      <c r="T3897" s="4">
        <v>0</v>
      </c>
      <c r="U3897" s="3">
        <v>18.093</v>
      </c>
      <c r="V3897" s="2">
        <f>salestable[[#This Row],[Sales]] * (1 - salestable[[#This Row],[Discount]])</f>
        <v>48.9</v>
      </c>
      <c r="W3897" s="2">
        <f>salestable[[#This Row],[Sales]] * salestable[[#This Row],[Discount]]</f>
        <v>0</v>
      </c>
      <c r="X3897">
        <f>YEAR(salestable[[#This Row],[Order Date]])</f>
        <v>2017</v>
      </c>
      <c r="Y3897" t="str">
        <f>TEXT(salestable[[#This Row],[Order Date]],"MMMM")</f>
        <v>May</v>
      </c>
      <c r="Z3897" t="str">
        <f>"Q"&amp;ROUNDUP(MONTH(salestable[[#This Row],[Order Date]])/3,0)</f>
        <v>Q2</v>
      </c>
      <c r="AA3897" t="str">
        <f>TEXT(salestable[[#This Row],[Order Date]], "ddd")</f>
        <v>Mon</v>
      </c>
    </row>
    <row r="3898" spans="1:27"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s="3">
        <v>3</v>
      </c>
      <c r="T3898" s="4">
        <v>0.2</v>
      </c>
      <c r="U3898" s="3">
        <v>1.2432000000000001</v>
      </c>
      <c r="V3898" s="2">
        <f>salestable[[#This Row],[Sales]] * (1 - salestable[[#This Row],[Discount]])</f>
        <v>2.8416000000000001</v>
      </c>
      <c r="W3898" s="2">
        <f>salestable[[#This Row],[Sales]] * salestable[[#This Row],[Discount]]</f>
        <v>0.71040000000000003</v>
      </c>
      <c r="X3898">
        <f>YEAR(salestable[[#This Row],[Order Date]])</f>
        <v>2017</v>
      </c>
      <c r="Y3898" t="str">
        <f>TEXT(salestable[[#This Row],[Order Date]],"MMMM")</f>
        <v>December</v>
      </c>
      <c r="Z3898" t="str">
        <f>"Q"&amp;ROUNDUP(MONTH(salestable[[#This Row],[Order Date]])/3,0)</f>
        <v>Q4</v>
      </c>
      <c r="AA3898" t="str">
        <f>TEXT(salestable[[#This Row],[Order Date]], "ddd")</f>
        <v>Thu</v>
      </c>
    </row>
    <row r="3899" spans="1:27"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s="3">
        <v>3</v>
      </c>
      <c r="T3899" s="4">
        <v>0.2</v>
      </c>
      <c r="U3899" s="3">
        <v>5.4432</v>
      </c>
      <c r="V3899" s="2">
        <f>salestable[[#This Row],[Sales]] * (1 - salestable[[#This Row],[Discount]])</f>
        <v>12.441600000000001</v>
      </c>
      <c r="W3899" s="2">
        <f>salestable[[#This Row],[Sales]] * salestable[[#This Row],[Discount]]</f>
        <v>3.1104000000000003</v>
      </c>
      <c r="X3899">
        <f>YEAR(salestable[[#This Row],[Order Date]])</f>
        <v>2017</v>
      </c>
      <c r="Y3899" t="str">
        <f>TEXT(salestable[[#This Row],[Order Date]],"MMMM")</f>
        <v>December</v>
      </c>
      <c r="Z3899" t="str">
        <f>"Q"&amp;ROUNDUP(MONTH(salestable[[#This Row],[Order Date]])/3,0)</f>
        <v>Q4</v>
      </c>
      <c r="AA3899" t="str">
        <f>TEXT(salestable[[#This Row],[Order Date]], "ddd")</f>
        <v>Thu</v>
      </c>
    </row>
    <row r="3900" spans="1:27"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s="3">
        <v>2</v>
      </c>
      <c r="T3900" s="4">
        <v>0.2</v>
      </c>
      <c r="U3900" s="3">
        <v>0.82879999999999998</v>
      </c>
      <c r="V3900" s="2">
        <f>salestable[[#This Row],[Sales]] * (1 - salestable[[#This Row],[Discount]])</f>
        <v>1.8944000000000001</v>
      </c>
      <c r="W3900" s="2">
        <f>salestable[[#This Row],[Sales]] * salestable[[#This Row],[Discount]]</f>
        <v>0.47360000000000002</v>
      </c>
      <c r="X3900">
        <f>YEAR(salestable[[#This Row],[Order Date]])</f>
        <v>2017</v>
      </c>
      <c r="Y3900" t="str">
        <f>TEXT(salestable[[#This Row],[Order Date]],"MMMM")</f>
        <v>November</v>
      </c>
      <c r="Z3900" t="str">
        <f>"Q"&amp;ROUNDUP(MONTH(salestable[[#This Row],[Order Date]])/3,0)</f>
        <v>Q4</v>
      </c>
      <c r="AA3900" t="str">
        <f>TEXT(salestable[[#This Row],[Order Date]], "ddd")</f>
        <v>Thu</v>
      </c>
    </row>
    <row r="3901" spans="1:27"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s="3">
        <v>2</v>
      </c>
      <c r="T3901" s="4">
        <v>0.2</v>
      </c>
      <c r="U3901" s="3">
        <v>25.596800000000002</v>
      </c>
      <c r="V3901" s="2">
        <f>salestable[[#This Row],[Sales]] * (1 - salestable[[#This Row],[Discount]])</f>
        <v>102.38720000000001</v>
      </c>
      <c r="W3901" s="2">
        <f>salestable[[#This Row],[Sales]] * salestable[[#This Row],[Discount]]</f>
        <v>25.596800000000002</v>
      </c>
      <c r="X3901">
        <f>YEAR(salestable[[#This Row],[Order Date]])</f>
        <v>2017</v>
      </c>
      <c r="Y3901" t="str">
        <f>TEXT(salestable[[#This Row],[Order Date]],"MMMM")</f>
        <v>December</v>
      </c>
      <c r="Z3901" t="str">
        <f>"Q"&amp;ROUNDUP(MONTH(salestable[[#This Row],[Order Date]])/3,0)</f>
        <v>Q4</v>
      </c>
      <c r="AA3901" t="str">
        <f>TEXT(salestable[[#This Row],[Order Date]], "ddd")</f>
        <v>Thu</v>
      </c>
    </row>
    <row r="3902" spans="1:27"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s="3">
        <v>2</v>
      </c>
      <c r="T3902" s="4">
        <v>0.2</v>
      </c>
      <c r="U3902" s="3">
        <v>3.6288</v>
      </c>
      <c r="V3902" s="2">
        <f>salestable[[#This Row],[Sales]] * (1 - salestable[[#This Row],[Discount]])</f>
        <v>8.2944000000000013</v>
      </c>
      <c r="W3902" s="2">
        <f>salestable[[#This Row],[Sales]] * salestable[[#This Row],[Discount]]</f>
        <v>2.0736000000000003</v>
      </c>
      <c r="X3902">
        <f>YEAR(salestable[[#This Row],[Order Date]])</f>
        <v>2015</v>
      </c>
      <c r="Y3902" t="str">
        <f>TEXT(salestable[[#This Row],[Order Date]],"MMMM")</f>
        <v>January</v>
      </c>
      <c r="Z3902" t="str">
        <f>"Q"&amp;ROUNDUP(MONTH(salestable[[#This Row],[Order Date]])/3,0)</f>
        <v>Q1</v>
      </c>
      <c r="AA3902" t="str">
        <f>TEXT(salestable[[#This Row],[Order Date]], "ddd")</f>
        <v>Sat</v>
      </c>
    </row>
    <row r="3903" spans="1:27"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s="3">
        <v>2</v>
      </c>
      <c r="T3903" s="4">
        <v>0.2</v>
      </c>
      <c r="U3903" s="3">
        <v>-1.1996</v>
      </c>
      <c r="V3903" s="2">
        <f>salestable[[#This Row],[Sales]] * (1 - salestable[[#This Row],[Discount]])</f>
        <v>38.387200000000007</v>
      </c>
      <c r="W3903" s="2">
        <f>salestable[[#This Row],[Sales]] * salestable[[#This Row],[Discount]]</f>
        <v>9.5968000000000018</v>
      </c>
      <c r="X3903">
        <f>YEAR(salestable[[#This Row],[Order Date]])</f>
        <v>2015</v>
      </c>
      <c r="Y3903" t="str">
        <f>TEXT(salestable[[#This Row],[Order Date]],"MMMM")</f>
        <v>November</v>
      </c>
      <c r="Z3903" t="str">
        <f>"Q"&amp;ROUNDUP(MONTH(salestable[[#This Row],[Order Date]])/3,0)</f>
        <v>Q4</v>
      </c>
      <c r="AA3903" t="str">
        <f>TEXT(salestable[[#This Row],[Order Date]], "ddd")</f>
        <v>Sat</v>
      </c>
    </row>
    <row r="3904" spans="1:27"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s="3">
        <v>14</v>
      </c>
      <c r="T3904" s="4">
        <v>0</v>
      </c>
      <c r="U3904" s="3">
        <v>75.6952</v>
      </c>
      <c r="V3904" s="2">
        <f>salestable[[#This Row],[Sales]] * (1 - salestable[[#This Row],[Discount]])</f>
        <v>270.33999999999997</v>
      </c>
      <c r="W3904" s="2">
        <f>salestable[[#This Row],[Sales]] * salestable[[#This Row],[Discount]]</f>
        <v>0</v>
      </c>
      <c r="X3904">
        <f>YEAR(salestable[[#This Row],[Order Date]])</f>
        <v>2015</v>
      </c>
      <c r="Y3904" t="str">
        <f>TEXT(salestable[[#This Row],[Order Date]],"MMMM")</f>
        <v>October</v>
      </c>
      <c r="Z3904" t="str">
        <f>"Q"&amp;ROUNDUP(MONTH(salestable[[#This Row],[Order Date]])/3,0)</f>
        <v>Q4</v>
      </c>
      <c r="AA3904" t="str">
        <f>TEXT(salestable[[#This Row],[Order Date]], "ddd")</f>
        <v>Fri</v>
      </c>
    </row>
    <row r="3905" spans="1:27"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s="3">
        <v>7</v>
      </c>
      <c r="T3905" s="4">
        <v>0.2</v>
      </c>
      <c r="U3905" s="3">
        <v>18.396000000000001</v>
      </c>
      <c r="V3905" s="2">
        <f>salestable[[#This Row],[Sales]] * (1 - salestable[[#This Row],[Discount]])</f>
        <v>78.489599999999996</v>
      </c>
      <c r="W3905" s="2">
        <f>salestable[[#This Row],[Sales]] * salestable[[#This Row],[Discount]]</f>
        <v>19.622399999999999</v>
      </c>
      <c r="X3905">
        <f>YEAR(salestable[[#This Row],[Order Date]])</f>
        <v>2015</v>
      </c>
      <c r="Y3905" t="str">
        <f>TEXT(salestable[[#This Row],[Order Date]],"MMMM")</f>
        <v>April</v>
      </c>
      <c r="Z3905" t="str">
        <f>"Q"&amp;ROUNDUP(MONTH(salestable[[#This Row],[Order Date]])/3,0)</f>
        <v>Q2</v>
      </c>
      <c r="AA3905" t="str">
        <f>TEXT(salestable[[#This Row],[Order Date]], "ddd")</f>
        <v>Sun</v>
      </c>
    </row>
    <row r="3906" spans="1:27"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s="3">
        <v>4</v>
      </c>
      <c r="T3906" s="4">
        <v>0.2</v>
      </c>
      <c r="U3906" s="3">
        <v>21.142800000000001</v>
      </c>
      <c r="V3906" s="2">
        <f>salestable[[#This Row],[Sales]] * (1 - salestable[[#This Row],[Discount]])</f>
        <v>451.04640000000001</v>
      </c>
      <c r="W3906" s="2">
        <f>salestable[[#This Row],[Sales]] * salestable[[#This Row],[Discount]]</f>
        <v>112.7616</v>
      </c>
      <c r="X3906">
        <f>YEAR(salestable[[#This Row],[Order Date]])</f>
        <v>2015</v>
      </c>
      <c r="Y3906" t="str">
        <f>TEXT(salestable[[#This Row],[Order Date]],"MMMM")</f>
        <v>April</v>
      </c>
      <c r="Z3906" t="str">
        <f>"Q"&amp;ROUNDUP(MONTH(salestable[[#This Row],[Order Date]])/3,0)</f>
        <v>Q2</v>
      </c>
      <c r="AA3906" t="str">
        <f>TEXT(salestable[[#This Row],[Order Date]], "ddd")</f>
        <v>Sun</v>
      </c>
    </row>
    <row r="3907" spans="1:27"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s="3">
        <v>4</v>
      </c>
      <c r="T3907" s="4">
        <v>0.7</v>
      </c>
      <c r="U3907" s="3">
        <v>-6.952</v>
      </c>
      <c r="V3907" s="2">
        <f>salestable[[#This Row],[Sales]] * (1 - salestable[[#This Row],[Discount]])</f>
        <v>3.1284000000000005</v>
      </c>
      <c r="W3907" s="2">
        <f>salestable[[#This Row],[Sales]] * salestable[[#This Row],[Discount]]</f>
        <v>7.2995999999999999</v>
      </c>
      <c r="X3907">
        <f>YEAR(salestable[[#This Row],[Order Date]])</f>
        <v>2015</v>
      </c>
      <c r="Y3907" t="str">
        <f>TEXT(salestable[[#This Row],[Order Date]],"MMMM")</f>
        <v>April</v>
      </c>
      <c r="Z3907" t="str">
        <f>"Q"&amp;ROUNDUP(MONTH(salestable[[#This Row],[Order Date]])/3,0)</f>
        <v>Q2</v>
      </c>
      <c r="AA3907" t="str">
        <f>TEXT(salestable[[#This Row],[Order Date]], "ddd")</f>
        <v>Sun</v>
      </c>
    </row>
    <row r="3908" spans="1:27"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s="3">
        <v>4</v>
      </c>
      <c r="T3908" s="4">
        <v>0.2</v>
      </c>
      <c r="U3908" s="3">
        <v>-68.391999999999996</v>
      </c>
      <c r="V3908" s="2">
        <f>salestable[[#This Row],[Sales]] * (1 - salestable[[#This Row],[Discount]])</f>
        <v>437.7088</v>
      </c>
      <c r="W3908" s="2">
        <f>salestable[[#This Row],[Sales]] * salestable[[#This Row],[Discount]]</f>
        <v>109.4272</v>
      </c>
      <c r="X3908">
        <f>YEAR(salestable[[#This Row],[Order Date]])</f>
        <v>2015</v>
      </c>
      <c r="Y3908" t="str">
        <f>TEXT(salestable[[#This Row],[Order Date]],"MMMM")</f>
        <v>April</v>
      </c>
      <c r="Z3908" t="str">
        <f>"Q"&amp;ROUNDUP(MONTH(salestable[[#This Row],[Order Date]])/3,0)</f>
        <v>Q2</v>
      </c>
      <c r="AA3908" t="str">
        <f>TEXT(salestable[[#This Row],[Order Date]], "ddd")</f>
        <v>Sun</v>
      </c>
    </row>
    <row r="3909" spans="1:27"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s="3">
        <v>5</v>
      </c>
      <c r="T3909" s="4">
        <v>0.4</v>
      </c>
      <c r="U3909" s="3">
        <v>-3.2174999999999998</v>
      </c>
      <c r="V3909" s="2">
        <f>salestable[[#This Row],[Sales]] * (1 - salestable[[#This Row],[Discount]])</f>
        <v>8.91</v>
      </c>
      <c r="W3909" s="2">
        <f>salestable[[#This Row],[Sales]] * salestable[[#This Row],[Discount]]</f>
        <v>5.94</v>
      </c>
      <c r="X3909">
        <f>YEAR(salestable[[#This Row],[Order Date]])</f>
        <v>2015</v>
      </c>
      <c r="Y3909" t="str">
        <f>TEXT(salestable[[#This Row],[Order Date]],"MMMM")</f>
        <v>April</v>
      </c>
      <c r="Z3909" t="str">
        <f>"Q"&amp;ROUNDUP(MONTH(salestable[[#This Row],[Order Date]])/3,0)</f>
        <v>Q2</v>
      </c>
      <c r="AA3909" t="str">
        <f>TEXT(salestable[[#This Row],[Order Date]], "ddd")</f>
        <v>Sun</v>
      </c>
    </row>
    <row r="3910" spans="1:27"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s="3">
        <v>2</v>
      </c>
      <c r="T3910" s="4">
        <v>0.4</v>
      </c>
      <c r="U3910" s="3">
        <v>-9.7972000000000001</v>
      </c>
      <c r="V3910" s="2">
        <f>salestable[[#This Row],[Sales]] * (1 - salestable[[#This Row],[Discount]])</f>
        <v>25.192799999999998</v>
      </c>
      <c r="W3910" s="2">
        <f>salestable[[#This Row],[Sales]] * salestable[[#This Row],[Discount]]</f>
        <v>16.795200000000001</v>
      </c>
      <c r="X3910">
        <f>YEAR(salestable[[#This Row],[Order Date]])</f>
        <v>2015</v>
      </c>
      <c r="Y3910" t="str">
        <f>TEXT(salestable[[#This Row],[Order Date]],"MMMM")</f>
        <v>April</v>
      </c>
      <c r="Z3910" t="str">
        <f>"Q"&amp;ROUNDUP(MONTH(salestable[[#This Row],[Order Date]])/3,0)</f>
        <v>Q2</v>
      </c>
      <c r="AA3910" t="str">
        <f>TEXT(salestable[[#This Row],[Order Date]], "ddd")</f>
        <v>Sun</v>
      </c>
    </row>
    <row r="3911" spans="1:27"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s="3">
        <v>1</v>
      </c>
      <c r="T3911" s="4">
        <v>0.2</v>
      </c>
      <c r="U3911" s="3">
        <v>2.37</v>
      </c>
      <c r="V3911" s="2">
        <f>salestable[[#This Row],[Sales]] * (1 - salestable[[#This Row],[Discount]])</f>
        <v>6.0671999999999997</v>
      </c>
      <c r="W3911" s="2">
        <f>salestable[[#This Row],[Sales]] * salestable[[#This Row],[Discount]]</f>
        <v>1.5167999999999999</v>
      </c>
      <c r="X3911">
        <f>YEAR(salestable[[#This Row],[Order Date]])</f>
        <v>2015</v>
      </c>
      <c r="Y3911" t="str">
        <f>TEXT(salestable[[#This Row],[Order Date]],"MMMM")</f>
        <v>April</v>
      </c>
      <c r="Z3911" t="str">
        <f>"Q"&amp;ROUNDUP(MONTH(salestable[[#This Row],[Order Date]])/3,0)</f>
        <v>Q2</v>
      </c>
      <c r="AA3911" t="str">
        <f>TEXT(salestable[[#This Row],[Order Date]], "ddd")</f>
        <v>Sun</v>
      </c>
    </row>
    <row r="3912" spans="1:27"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s="3">
        <v>5</v>
      </c>
      <c r="T3912" s="4">
        <v>0.5</v>
      </c>
      <c r="U3912" s="3">
        <v>-211.47</v>
      </c>
      <c r="V3912" s="2">
        <f>salestable[[#This Row],[Sales]] * (1 - salestable[[#This Row],[Discount]])</f>
        <v>176.22499999999999</v>
      </c>
      <c r="W3912" s="2">
        <f>salestable[[#This Row],[Sales]] * salestable[[#This Row],[Discount]]</f>
        <v>176.22499999999999</v>
      </c>
      <c r="X3912">
        <f>YEAR(salestable[[#This Row],[Order Date]])</f>
        <v>2015</v>
      </c>
      <c r="Y3912" t="str">
        <f>TEXT(salestable[[#This Row],[Order Date]],"MMMM")</f>
        <v>April</v>
      </c>
      <c r="Z3912" t="str">
        <f>"Q"&amp;ROUNDUP(MONTH(salestable[[#This Row],[Order Date]])/3,0)</f>
        <v>Q2</v>
      </c>
      <c r="AA3912" t="str">
        <f>TEXT(salestable[[#This Row],[Order Date]], "ddd")</f>
        <v>Sun</v>
      </c>
    </row>
    <row r="3913" spans="1:27"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s="3">
        <v>3</v>
      </c>
      <c r="T3913" s="4">
        <v>0.2</v>
      </c>
      <c r="U3913" s="3">
        <v>52.917299999999997</v>
      </c>
      <c r="V3913" s="2">
        <f>salestable[[#This Row],[Sales]] * (1 - salestable[[#This Row],[Discount]])</f>
        <v>376.30079999999998</v>
      </c>
      <c r="W3913" s="2">
        <f>salestable[[#This Row],[Sales]] * salestable[[#This Row],[Discount]]</f>
        <v>94.075199999999995</v>
      </c>
      <c r="X3913">
        <f>YEAR(salestable[[#This Row],[Order Date]])</f>
        <v>2017</v>
      </c>
      <c r="Y3913" t="str">
        <f>TEXT(salestable[[#This Row],[Order Date]],"MMMM")</f>
        <v>June</v>
      </c>
      <c r="Z3913" t="str">
        <f>"Q"&amp;ROUNDUP(MONTH(salestable[[#This Row],[Order Date]])/3,0)</f>
        <v>Q2</v>
      </c>
      <c r="AA3913" t="str">
        <f>TEXT(salestable[[#This Row],[Order Date]], "ddd")</f>
        <v>Mon</v>
      </c>
    </row>
    <row r="3914" spans="1:27"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s="3">
        <v>3</v>
      </c>
      <c r="T3914" s="4">
        <v>0</v>
      </c>
      <c r="U3914" s="3">
        <v>9.3312000000000008</v>
      </c>
      <c r="V3914" s="2">
        <f>salestable[[#This Row],[Sales]] * (1 - salestable[[#This Row],[Discount]])</f>
        <v>19.440000000000001</v>
      </c>
      <c r="W3914" s="2">
        <f>salestable[[#This Row],[Sales]] * salestable[[#This Row],[Discount]]</f>
        <v>0</v>
      </c>
      <c r="X3914">
        <f>YEAR(salestable[[#This Row],[Order Date]])</f>
        <v>2017</v>
      </c>
      <c r="Y3914" t="str">
        <f>TEXT(salestable[[#This Row],[Order Date]],"MMMM")</f>
        <v>September</v>
      </c>
      <c r="Z3914" t="str">
        <f>"Q"&amp;ROUNDUP(MONTH(salestable[[#This Row],[Order Date]])/3,0)</f>
        <v>Q3</v>
      </c>
      <c r="AA3914" t="str">
        <f>TEXT(salestable[[#This Row],[Order Date]], "ddd")</f>
        <v>Mon</v>
      </c>
    </row>
    <row r="3915" spans="1:27"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s="3">
        <v>2</v>
      </c>
      <c r="T3915" s="4">
        <v>0</v>
      </c>
      <c r="U3915" s="3">
        <v>3.2406000000000001</v>
      </c>
      <c r="V3915" s="2">
        <f>salestable[[#This Row],[Sales]] * (1 - salestable[[#This Row],[Discount]])</f>
        <v>9.82</v>
      </c>
      <c r="W3915" s="2">
        <f>salestable[[#This Row],[Sales]] * salestable[[#This Row],[Discount]]</f>
        <v>0</v>
      </c>
      <c r="X3915">
        <f>YEAR(salestable[[#This Row],[Order Date]])</f>
        <v>2017</v>
      </c>
      <c r="Y3915" t="str">
        <f>TEXT(salestable[[#This Row],[Order Date]],"MMMM")</f>
        <v>September</v>
      </c>
      <c r="Z3915" t="str">
        <f>"Q"&amp;ROUNDUP(MONTH(salestable[[#This Row],[Order Date]])/3,0)</f>
        <v>Q3</v>
      </c>
      <c r="AA3915" t="str">
        <f>TEXT(salestable[[#This Row],[Order Date]], "ddd")</f>
        <v>Mon</v>
      </c>
    </row>
    <row r="3916" spans="1:27"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s="3">
        <v>5</v>
      </c>
      <c r="T3916" s="4">
        <v>0.5</v>
      </c>
      <c r="U3916" s="3">
        <v>-448.89600000000002</v>
      </c>
      <c r="V3916" s="2">
        <f>salestable[[#This Row],[Sales]] * (1 - salestable[[#This Row],[Discount]])</f>
        <v>400.8</v>
      </c>
      <c r="W3916" s="2">
        <f>salestable[[#This Row],[Sales]] * salestable[[#This Row],[Discount]]</f>
        <v>400.8</v>
      </c>
      <c r="X3916">
        <f>YEAR(salestable[[#This Row],[Order Date]])</f>
        <v>2017</v>
      </c>
      <c r="Y3916" t="str">
        <f>TEXT(salestable[[#This Row],[Order Date]],"MMMM")</f>
        <v>July</v>
      </c>
      <c r="Z3916" t="str">
        <f>"Q"&amp;ROUNDUP(MONTH(salestable[[#This Row],[Order Date]])/3,0)</f>
        <v>Q3</v>
      </c>
      <c r="AA3916" t="str">
        <f>TEXT(salestable[[#This Row],[Order Date]], "ddd")</f>
        <v>Tue</v>
      </c>
    </row>
    <row r="3917" spans="1:27"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s="3">
        <v>2</v>
      </c>
      <c r="T3917" s="4">
        <v>0.2</v>
      </c>
      <c r="U3917" s="3">
        <v>10.098000000000001</v>
      </c>
      <c r="V3917" s="2">
        <f>salestable[[#This Row],[Sales]] * (1 - salestable[[#This Row],[Discount]])</f>
        <v>129.2544</v>
      </c>
      <c r="W3917" s="2">
        <f>salestable[[#This Row],[Sales]] * salestable[[#This Row],[Discount]]</f>
        <v>32.313600000000001</v>
      </c>
      <c r="X3917">
        <f>YEAR(salestable[[#This Row],[Order Date]])</f>
        <v>2017</v>
      </c>
      <c r="Y3917" t="str">
        <f>TEXT(salestable[[#This Row],[Order Date]],"MMMM")</f>
        <v>July</v>
      </c>
      <c r="Z3917" t="str">
        <f>"Q"&amp;ROUNDUP(MONTH(salestable[[#This Row],[Order Date]])/3,0)</f>
        <v>Q3</v>
      </c>
      <c r="AA3917" t="str">
        <f>TEXT(salestable[[#This Row],[Order Date]], "ddd")</f>
        <v>Tue</v>
      </c>
    </row>
    <row r="3918" spans="1:27"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s="3">
        <v>2</v>
      </c>
      <c r="T3918" s="4">
        <v>0.2</v>
      </c>
      <c r="U3918" s="3">
        <v>5.2312000000000003</v>
      </c>
      <c r="V3918" s="2">
        <f>salestable[[#This Row],[Sales]] * (1 - salestable[[#This Row],[Discount]])</f>
        <v>12.876800000000001</v>
      </c>
      <c r="W3918" s="2">
        <f>salestable[[#This Row],[Sales]] * salestable[[#This Row],[Discount]]</f>
        <v>3.2192000000000003</v>
      </c>
      <c r="X3918">
        <f>YEAR(salestable[[#This Row],[Order Date]])</f>
        <v>2017</v>
      </c>
      <c r="Y3918" t="str">
        <f>TEXT(salestable[[#This Row],[Order Date]],"MMMM")</f>
        <v>July</v>
      </c>
      <c r="Z3918" t="str">
        <f>"Q"&amp;ROUNDUP(MONTH(salestable[[#This Row],[Order Date]])/3,0)</f>
        <v>Q3</v>
      </c>
      <c r="AA3918" t="str">
        <f>TEXT(salestable[[#This Row],[Order Date]], "ddd")</f>
        <v>Tue</v>
      </c>
    </row>
    <row r="3919" spans="1:27"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s="3">
        <v>4</v>
      </c>
      <c r="T3919" s="4">
        <v>0.7</v>
      </c>
      <c r="U3919" s="3">
        <v>-6.1247999999999996</v>
      </c>
      <c r="V3919" s="2">
        <f>salestable[[#This Row],[Sales]] * (1 - salestable[[#This Row],[Discount]])</f>
        <v>2.2968000000000002</v>
      </c>
      <c r="W3919" s="2">
        <f>salestable[[#This Row],[Sales]] * salestable[[#This Row],[Discount]]</f>
        <v>5.3591999999999995</v>
      </c>
      <c r="X3919">
        <f>YEAR(salestable[[#This Row],[Order Date]])</f>
        <v>2017</v>
      </c>
      <c r="Y3919" t="str">
        <f>TEXT(salestable[[#This Row],[Order Date]],"MMMM")</f>
        <v>July</v>
      </c>
      <c r="Z3919" t="str">
        <f>"Q"&amp;ROUNDUP(MONTH(salestable[[#This Row],[Order Date]])/3,0)</f>
        <v>Q3</v>
      </c>
      <c r="AA3919" t="str">
        <f>TEXT(salestable[[#This Row],[Order Date]], "ddd")</f>
        <v>Tue</v>
      </c>
    </row>
    <row r="3920" spans="1:27"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s="3">
        <v>3</v>
      </c>
      <c r="T3920" s="4">
        <v>0.2</v>
      </c>
      <c r="U3920" s="3">
        <v>-42.896700000000003</v>
      </c>
      <c r="V3920" s="2">
        <f>salestable[[#This Row],[Sales]] * (1 - salestable[[#This Row],[Discount]])</f>
        <v>249.58080000000001</v>
      </c>
      <c r="W3920" s="2">
        <f>salestable[[#This Row],[Sales]] * salestable[[#This Row],[Discount]]</f>
        <v>62.395200000000003</v>
      </c>
      <c r="X3920">
        <f>YEAR(salestable[[#This Row],[Order Date]])</f>
        <v>2017</v>
      </c>
      <c r="Y3920" t="str">
        <f>TEXT(salestable[[#This Row],[Order Date]],"MMMM")</f>
        <v>July</v>
      </c>
      <c r="Z3920" t="str">
        <f>"Q"&amp;ROUNDUP(MONTH(salestable[[#This Row],[Order Date]])/3,0)</f>
        <v>Q3</v>
      </c>
      <c r="AA3920" t="str">
        <f>TEXT(salestable[[#This Row],[Order Date]], "ddd")</f>
        <v>Tue</v>
      </c>
    </row>
    <row r="3921" spans="1:27"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s="3">
        <v>4</v>
      </c>
      <c r="T3921" s="4">
        <v>0</v>
      </c>
      <c r="U3921" s="3">
        <v>16.653600000000001</v>
      </c>
      <c r="V3921" s="2">
        <f>salestable[[#This Row],[Sales]] * (1 - salestable[[#This Row],[Discount]])</f>
        <v>61.68</v>
      </c>
      <c r="W3921" s="2">
        <f>salestable[[#This Row],[Sales]] * salestable[[#This Row],[Discount]]</f>
        <v>0</v>
      </c>
      <c r="X3921">
        <f>YEAR(salestable[[#This Row],[Order Date]])</f>
        <v>2015</v>
      </c>
      <c r="Y3921" t="str">
        <f>TEXT(salestable[[#This Row],[Order Date]],"MMMM")</f>
        <v>December</v>
      </c>
      <c r="Z3921" t="str">
        <f>"Q"&amp;ROUNDUP(MONTH(salestable[[#This Row],[Order Date]])/3,0)</f>
        <v>Q4</v>
      </c>
      <c r="AA3921" t="str">
        <f>TEXT(salestable[[#This Row],[Order Date]], "ddd")</f>
        <v>Tue</v>
      </c>
    </row>
    <row r="3922" spans="1:27"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s="3">
        <v>4</v>
      </c>
      <c r="T3922" s="4">
        <v>0</v>
      </c>
      <c r="U3922" s="3">
        <v>30.700800000000001</v>
      </c>
      <c r="V3922" s="2">
        <f>salestable[[#This Row],[Sales]] * (1 - salestable[[#This Row],[Discount]])</f>
        <v>63.96</v>
      </c>
      <c r="W3922" s="2">
        <f>salestable[[#This Row],[Sales]] * salestable[[#This Row],[Discount]]</f>
        <v>0</v>
      </c>
      <c r="X3922">
        <f>YEAR(salestable[[#This Row],[Order Date]])</f>
        <v>2015</v>
      </c>
      <c r="Y3922" t="str">
        <f>TEXT(salestable[[#This Row],[Order Date]],"MMMM")</f>
        <v>December</v>
      </c>
      <c r="Z3922" t="str">
        <f>"Q"&amp;ROUNDUP(MONTH(salestable[[#This Row],[Order Date]])/3,0)</f>
        <v>Q4</v>
      </c>
      <c r="AA3922" t="str">
        <f>TEXT(salestable[[#This Row],[Order Date]], "ddd")</f>
        <v>Tue</v>
      </c>
    </row>
    <row r="3923" spans="1:27"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s="3">
        <v>3</v>
      </c>
      <c r="T3923" s="4">
        <v>0.2</v>
      </c>
      <c r="U3923" s="3">
        <v>35.997599999999998</v>
      </c>
      <c r="V3923" s="2">
        <f>salestable[[#This Row],[Sales]] * (1 - salestable[[#This Row],[Discount]])</f>
        <v>287.98079999999999</v>
      </c>
      <c r="W3923" s="2">
        <f>salestable[[#This Row],[Sales]] * salestable[[#This Row],[Discount]]</f>
        <v>71.995199999999997</v>
      </c>
      <c r="X3923">
        <f>YEAR(salestable[[#This Row],[Order Date]])</f>
        <v>2016</v>
      </c>
      <c r="Y3923" t="str">
        <f>TEXT(salestable[[#This Row],[Order Date]],"MMMM")</f>
        <v>June</v>
      </c>
      <c r="Z3923" t="str">
        <f>"Q"&amp;ROUNDUP(MONTH(salestable[[#This Row],[Order Date]])/3,0)</f>
        <v>Q2</v>
      </c>
      <c r="AA3923" t="str">
        <f>TEXT(salestable[[#This Row],[Order Date]], "ddd")</f>
        <v>Tue</v>
      </c>
    </row>
    <row r="3924" spans="1:27"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s="3">
        <v>6</v>
      </c>
      <c r="T3924" s="4">
        <v>0.2</v>
      </c>
      <c r="U3924" s="3">
        <v>7.92</v>
      </c>
      <c r="V3924" s="2">
        <f>salestable[[#This Row],[Sales]] * (1 - salestable[[#This Row],[Discount]])</f>
        <v>20.275200000000002</v>
      </c>
      <c r="W3924" s="2">
        <f>salestable[[#This Row],[Sales]] * salestable[[#This Row],[Discount]]</f>
        <v>5.0688000000000004</v>
      </c>
      <c r="X3924">
        <f>YEAR(salestable[[#This Row],[Order Date]])</f>
        <v>2017</v>
      </c>
      <c r="Y3924" t="str">
        <f>TEXT(salestable[[#This Row],[Order Date]],"MMMM")</f>
        <v>August</v>
      </c>
      <c r="Z3924" t="str">
        <f>"Q"&amp;ROUNDUP(MONTH(salestable[[#This Row],[Order Date]])/3,0)</f>
        <v>Q3</v>
      </c>
      <c r="AA3924" t="str">
        <f>TEXT(salestable[[#This Row],[Order Date]], "ddd")</f>
        <v>Mon</v>
      </c>
    </row>
    <row r="3925" spans="1:27"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s="3">
        <v>5</v>
      </c>
      <c r="T3925" s="4">
        <v>0.2</v>
      </c>
      <c r="U3925" s="3">
        <v>9.3520000000000003</v>
      </c>
      <c r="V3925" s="2">
        <f>salestable[[#This Row],[Sales]] * (1 - salestable[[#This Row],[Discount]])</f>
        <v>21.376000000000001</v>
      </c>
      <c r="W3925" s="2">
        <f>salestable[[#This Row],[Sales]] * salestable[[#This Row],[Discount]]</f>
        <v>5.3440000000000003</v>
      </c>
      <c r="X3925">
        <f>YEAR(salestable[[#This Row],[Order Date]])</f>
        <v>2017</v>
      </c>
      <c r="Y3925" t="str">
        <f>TEXT(salestable[[#This Row],[Order Date]],"MMMM")</f>
        <v>August</v>
      </c>
      <c r="Z3925" t="str">
        <f>"Q"&amp;ROUNDUP(MONTH(salestable[[#This Row],[Order Date]])/3,0)</f>
        <v>Q3</v>
      </c>
      <c r="AA3925" t="str">
        <f>TEXT(salestable[[#This Row],[Order Date]], "ddd")</f>
        <v>Mon</v>
      </c>
    </row>
    <row r="3926" spans="1:27"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s="3">
        <v>2</v>
      </c>
      <c r="T3926" s="4">
        <v>0</v>
      </c>
      <c r="U3926" s="3">
        <v>1.2112000000000001</v>
      </c>
      <c r="V3926" s="2">
        <f>salestable[[#This Row],[Sales]] * (1 - salestable[[#This Row],[Discount]])</f>
        <v>30.28</v>
      </c>
      <c r="W3926" s="2">
        <f>salestable[[#This Row],[Sales]] * salestable[[#This Row],[Discount]]</f>
        <v>0</v>
      </c>
      <c r="X3926">
        <f>YEAR(salestable[[#This Row],[Order Date]])</f>
        <v>2014</v>
      </c>
      <c r="Y3926" t="str">
        <f>TEXT(salestable[[#This Row],[Order Date]],"MMMM")</f>
        <v>September</v>
      </c>
      <c r="Z3926" t="str">
        <f>"Q"&amp;ROUNDUP(MONTH(salestable[[#This Row],[Order Date]])/3,0)</f>
        <v>Q3</v>
      </c>
      <c r="AA3926" t="str">
        <f>TEXT(salestable[[#This Row],[Order Date]], "ddd")</f>
        <v>Wed</v>
      </c>
    </row>
    <row r="3927" spans="1:27"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s="3">
        <v>3</v>
      </c>
      <c r="T3927" s="4">
        <v>0</v>
      </c>
      <c r="U3927" s="3">
        <v>16.220400000000001</v>
      </c>
      <c r="V3927" s="2">
        <f>salestable[[#This Row],[Sales]] * (1 - salestable[[#This Row],[Discount]])</f>
        <v>57.93</v>
      </c>
      <c r="W3927" s="2">
        <f>salestable[[#This Row],[Sales]] * salestable[[#This Row],[Discount]]</f>
        <v>0</v>
      </c>
      <c r="X3927">
        <f>YEAR(salestable[[#This Row],[Order Date]])</f>
        <v>2014</v>
      </c>
      <c r="Y3927" t="str">
        <f>TEXT(salestable[[#This Row],[Order Date]],"MMMM")</f>
        <v>September</v>
      </c>
      <c r="Z3927" t="str">
        <f>"Q"&amp;ROUNDUP(MONTH(salestable[[#This Row],[Order Date]])/3,0)</f>
        <v>Q3</v>
      </c>
      <c r="AA3927" t="str">
        <f>TEXT(salestable[[#This Row],[Order Date]], "ddd")</f>
        <v>Wed</v>
      </c>
    </row>
    <row r="3928" spans="1:27"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s="3">
        <v>2</v>
      </c>
      <c r="T3928" s="4">
        <v>0</v>
      </c>
      <c r="U3928" s="3">
        <v>13.4292</v>
      </c>
      <c r="V3928" s="2">
        <f>salestable[[#This Row],[Sales]] * (1 - salestable[[#This Row],[Discount]])</f>
        <v>35.340000000000003</v>
      </c>
      <c r="W3928" s="2">
        <f>salestable[[#This Row],[Sales]] * salestable[[#This Row],[Discount]]</f>
        <v>0</v>
      </c>
      <c r="X3928">
        <f>YEAR(salestable[[#This Row],[Order Date]])</f>
        <v>2014</v>
      </c>
      <c r="Y3928" t="str">
        <f>TEXT(salestable[[#This Row],[Order Date]],"MMMM")</f>
        <v>September</v>
      </c>
      <c r="Z3928" t="str">
        <f>"Q"&amp;ROUNDUP(MONTH(salestable[[#This Row],[Order Date]])/3,0)</f>
        <v>Q3</v>
      </c>
      <c r="AA3928" t="str">
        <f>TEXT(salestable[[#This Row],[Order Date]], "ddd")</f>
        <v>Wed</v>
      </c>
    </row>
    <row r="3929" spans="1:27"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s="3">
        <v>5</v>
      </c>
      <c r="T3929" s="4">
        <v>0.2</v>
      </c>
      <c r="U3929" s="3">
        <v>46.3185</v>
      </c>
      <c r="V3929" s="2">
        <f>salestable[[#This Row],[Sales]] * (1 - salestable[[#This Row],[Discount]])</f>
        <v>109.79200000000002</v>
      </c>
      <c r="W3929" s="2">
        <f>salestable[[#This Row],[Sales]] * salestable[[#This Row],[Discount]]</f>
        <v>27.448000000000004</v>
      </c>
      <c r="X3929">
        <f>YEAR(salestable[[#This Row],[Order Date]])</f>
        <v>2014</v>
      </c>
      <c r="Y3929" t="str">
        <f>TEXT(salestable[[#This Row],[Order Date]],"MMMM")</f>
        <v>September</v>
      </c>
      <c r="Z3929" t="str">
        <f>"Q"&amp;ROUNDUP(MONTH(salestable[[#This Row],[Order Date]])/3,0)</f>
        <v>Q3</v>
      </c>
      <c r="AA3929" t="str">
        <f>TEXT(salestable[[#This Row],[Order Date]], "ddd")</f>
        <v>Wed</v>
      </c>
    </row>
    <row r="3930" spans="1:27"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s="3">
        <v>5</v>
      </c>
      <c r="T3930" s="4">
        <v>0.32</v>
      </c>
      <c r="U3930" s="3">
        <v>-14.196</v>
      </c>
      <c r="V3930" s="2">
        <f>salestable[[#This Row],[Sales]] * (1 - salestable[[#This Row],[Discount]])</f>
        <v>164.10575999999998</v>
      </c>
      <c r="W3930" s="2">
        <f>salestable[[#This Row],[Sales]] * salestable[[#This Row],[Discount]]</f>
        <v>77.226240000000004</v>
      </c>
      <c r="X3930">
        <f>YEAR(salestable[[#This Row],[Order Date]])</f>
        <v>2016</v>
      </c>
      <c r="Y3930" t="str">
        <f>TEXT(salestable[[#This Row],[Order Date]],"MMMM")</f>
        <v>March</v>
      </c>
      <c r="Z3930" t="str">
        <f>"Q"&amp;ROUNDUP(MONTH(salestable[[#This Row],[Order Date]])/3,0)</f>
        <v>Q1</v>
      </c>
      <c r="AA3930" t="str">
        <f>TEXT(salestable[[#This Row],[Order Date]], "ddd")</f>
        <v>Mon</v>
      </c>
    </row>
    <row r="3931" spans="1:27"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s="3">
        <v>1</v>
      </c>
      <c r="T3931" s="4">
        <v>0.2</v>
      </c>
      <c r="U3931" s="3">
        <v>1.8792</v>
      </c>
      <c r="V3931" s="2">
        <f>salestable[[#This Row],[Sales]] * (1 - salestable[[#This Row],[Discount]])</f>
        <v>4.1472000000000007</v>
      </c>
      <c r="W3931" s="2">
        <f>salestable[[#This Row],[Sales]] * salestable[[#This Row],[Discount]]</f>
        <v>1.0368000000000002</v>
      </c>
      <c r="X3931">
        <f>YEAR(salestable[[#This Row],[Order Date]])</f>
        <v>2016</v>
      </c>
      <c r="Y3931" t="str">
        <f>TEXT(salestable[[#This Row],[Order Date]],"MMMM")</f>
        <v>March</v>
      </c>
      <c r="Z3931" t="str">
        <f>"Q"&amp;ROUNDUP(MONTH(salestable[[#This Row],[Order Date]])/3,0)</f>
        <v>Q1</v>
      </c>
      <c r="AA3931" t="str">
        <f>TEXT(salestable[[#This Row],[Order Date]], "ddd")</f>
        <v>Mon</v>
      </c>
    </row>
    <row r="3932" spans="1:27"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s="3">
        <v>7</v>
      </c>
      <c r="T3932" s="4">
        <v>0.2</v>
      </c>
      <c r="U3932" s="3">
        <v>16.373699999999999</v>
      </c>
      <c r="V3932" s="2">
        <f>salestable[[#This Row],[Sales]] * (1 - salestable[[#This Row],[Discount]])</f>
        <v>116.43520000000001</v>
      </c>
      <c r="W3932" s="2">
        <f>salestable[[#This Row],[Sales]] * salestable[[#This Row],[Discount]]</f>
        <v>29.108800000000002</v>
      </c>
      <c r="X3932">
        <f>YEAR(salestable[[#This Row],[Order Date]])</f>
        <v>2016</v>
      </c>
      <c r="Y3932" t="str">
        <f>TEXT(salestable[[#This Row],[Order Date]],"MMMM")</f>
        <v>March</v>
      </c>
      <c r="Z3932" t="str">
        <f>"Q"&amp;ROUNDUP(MONTH(salestable[[#This Row],[Order Date]])/3,0)</f>
        <v>Q1</v>
      </c>
      <c r="AA3932" t="str">
        <f>TEXT(salestable[[#This Row],[Order Date]], "ddd")</f>
        <v>Mon</v>
      </c>
    </row>
    <row r="3933" spans="1:27"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s="3">
        <v>3</v>
      </c>
      <c r="T3933" s="4">
        <v>0.2</v>
      </c>
      <c r="U3933" s="3">
        <v>1.6415999999999999</v>
      </c>
      <c r="V3933" s="2">
        <f>salestable[[#This Row],[Sales]] * (1 - salestable[[#This Row],[Discount]])</f>
        <v>4.3776000000000002</v>
      </c>
      <c r="W3933" s="2">
        <f>salestable[[#This Row],[Sales]] * salestable[[#This Row],[Discount]]</f>
        <v>1.0944</v>
      </c>
      <c r="X3933">
        <f>YEAR(salestable[[#This Row],[Order Date]])</f>
        <v>2016</v>
      </c>
      <c r="Y3933" t="str">
        <f>TEXT(salestable[[#This Row],[Order Date]],"MMMM")</f>
        <v>August</v>
      </c>
      <c r="Z3933" t="str">
        <f>"Q"&amp;ROUNDUP(MONTH(salestable[[#This Row],[Order Date]])/3,0)</f>
        <v>Q3</v>
      </c>
      <c r="AA3933" t="str">
        <f>TEXT(salestable[[#This Row],[Order Date]], "ddd")</f>
        <v>Fri</v>
      </c>
    </row>
    <row r="3934" spans="1:27"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s="3">
        <v>2</v>
      </c>
      <c r="T3934" s="4">
        <v>0.2</v>
      </c>
      <c r="U3934" s="3">
        <v>13.195600000000001</v>
      </c>
      <c r="V3934" s="2">
        <f>salestable[[#This Row],[Sales]] * (1 - salestable[[#This Row],[Discount]])</f>
        <v>38.387200000000007</v>
      </c>
      <c r="W3934" s="2">
        <f>salestable[[#This Row],[Sales]] * salestable[[#This Row],[Discount]]</f>
        <v>9.5968000000000018</v>
      </c>
      <c r="X3934">
        <f>YEAR(salestable[[#This Row],[Order Date]])</f>
        <v>2016</v>
      </c>
      <c r="Y3934" t="str">
        <f>TEXT(salestable[[#This Row],[Order Date]],"MMMM")</f>
        <v>August</v>
      </c>
      <c r="Z3934" t="str">
        <f>"Q"&amp;ROUNDUP(MONTH(salestable[[#This Row],[Order Date]])/3,0)</f>
        <v>Q3</v>
      </c>
      <c r="AA3934" t="str">
        <f>TEXT(salestable[[#This Row],[Order Date]], "ddd")</f>
        <v>Fri</v>
      </c>
    </row>
    <row r="3935" spans="1:27"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s="3">
        <v>5</v>
      </c>
      <c r="T3935" s="4">
        <v>0</v>
      </c>
      <c r="U3935" s="3">
        <v>2.726</v>
      </c>
      <c r="V3935" s="2">
        <f>salestable[[#This Row],[Sales]] * (1 - salestable[[#This Row],[Discount]])</f>
        <v>9.4</v>
      </c>
      <c r="W3935" s="2">
        <f>salestable[[#This Row],[Sales]] * salestable[[#This Row],[Discount]]</f>
        <v>0</v>
      </c>
      <c r="X3935">
        <f>YEAR(salestable[[#This Row],[Order Date]])</f>
        <v>2017</v>
      </c>
      <c r="Y3935" t="str">
        <f>TEXT(salestable[[#This Row],[Order Date]],"MMMM")</f>
        <v>September</v>
      </c>
      <c r="Z3935" t="str">
        <f>"Q"&amp;ROUNDUP(MONTH(salestable[[#This Row],[Order Date]])/3,0)</f>
        <v>Q3</v>
      </c>
      <c r="AA3935" t="str">
        <f>TEXT(salestable[[#This Row],[Order Date]], "ddd")</f>
        <v>Sat</v>
      </c>
    </row>
    <row r="3936" spans="1:27"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s="3">
        <v>5</v>
      </c>
      <c r="T3936" s="4">
        <v>0</v>
      </c>
      <c r="U3936" s="3">
        <v>37</v>
      </c>
      <c r="V3936" s="2">
        <f>salestable[[#This Row],[Sales]] * (1 - salestable[[#This Row],[Discount]])</f>
        <v>74</v>
      </c>
      <c r="W3936" s="2">
        <f>salestable[[#This Row],[Sales]] * salestable[[#This Row],[Discount]]</f>
        <v>0</v>
      </c>
      <c r="X3936">
        <f>YEAR(salestable[[#This Row],[Order Date]])</f>
        <v>2017</v>
      </c>
      <c r="Y3936" t="str">
        <f>TEXT(salestable[[#This Row],[Order Date]],"MMMM")</f>
        <v>September</v>
      </c>
      <c r="Z3936" t="str">
        <f>"Q"&amp;ROUNDUP(MONTH(salestable[[#This Row],[Order Date]])/3,0)</f>
        <v>Q3</v>
      </c>
      <c r="AA3936" t="str">
        <f>TEXT(salestable[[#This Row],[Order Date]], "ddd")</f>
        <v>Sat</v>
      </c>
    </row>
    <row r="3937" spans="1:27"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s="3">
        <v>2</v>
      </c>
      <c r="T3937" s="4">
        <v>0.2</v>
      </c>
      <c r="U3937" s="3">
        <v>12.599</v>
      </c>
      <c r="V3937" s="2">
        <f>salestable[[#This Row],[Sales]] * (1 - salestable[[#This Row],[Discount]])</f>
        <v>161.2672</v>
      </c>
      <c r="W3937" s="2">
        <f>salestable[[#This Row],[Sales]] * salestable[[#This Row],[Discount]]</f>
        <v>40.316800000000001</v>
      </c>
      <c r="X3937">
        <f>YEAR(salestable[[#This Row],[Order Date]])</f>
        <v>2017</v>
      </c>
      <c r="Y3937" t="str">
        <f>TEXT(salestable[[#This Row],[Order Date]],"MMMM")</f>
        <v>September</v>
      </c>
      <c r="Z3937" t="str">
        <f>"Q"&amp;ROUNDUP(MONTH(salestable[[#This Row],[Order Date]])/3,0)</f>
        <v>Q3</v>
      </c>
      <c r="AA3937" t="str">
        <f>TEXT(salestable[[#This Row],[Order Date]], "ddd")</f>
        <v>Sat</v>
      </c>
    </row>
    <row r="3938" spans="1:27"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s="3">
        <v>3</v>
      </c>
      <c r="T3938" s="4">
        <v>0.2</v>
      </c>
      <c r="U3938" s="3">
        <v>9.3444000000000003</v>
      </c>
      <c r="V3938" s="2">
        <f>salestable[[#This Row],[Sales]] * (1 - salestable[[#This Row],[Discount]])</f>
        <v>23.0016</v>
      </c>
      <c r="W3938" s="2">
        <f>salestable[[#This Row],[Sales]] * salestable[[#This Row],[Discount]]</f>
        <v>5.7504</v>
      </c>
      <c r="X3938">
        <f>YEAR(salestable[[#This Row],[Order Date]])</f>
        <v>2015</v>
      </c>
      <c r="Y3938" t="str">
        <f>TEXT(salestable[[#This Row],[Order Date]],"MMMM")</f>
        <v>June</v>
      </c>
      <c r="Z3938" t="str">
        <f>"Q"&amp;ROUNDUP(MONTH(salestable[[#This Row],[Order Date]])/3,0)</f>
        <v>Q2</v>
      </c>
      <c r="AA3938" t="str">
        <f>TEXT(salestable[[#This Row],[Order Date]], "ddd")</f>
        <v>Tue</v>
      </c>
    </row>
    <row r="3939" spans="1:27"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s="3">
        <v>3</v>
      </c>
      <c r="T3939" s="4">
        <v>0.2</v>
      </c>
      <c r="U3939" s="3">
        <v>9.8658000000000001</v>
      </c>
      <c r="V3939" s="2">
        <f>salestable[[#This Row],[Sales]] * (1 - salestable[[#This Row],[Discount]])</f>
        <v>21.772800000000004</v>
      </c>
      <c r="W3939" s="2">
        <f>salestable[[#This Row],[Sales]] * salestable[[#This Row],[Discount]]</f>
        <v>5.4432000000000009</v>
      </c>
      <c r="X3939">
        <f>YEAR(salestable[[#This Row],[Order Date]])</f>
        <v>2015</v>
      </c>
      <c r="Y3939" t="str">
        <f>TEXT(salestable[[#This Row],[Order Date]],"MMMM")</f>
        <v>June</v>
      </c>
      <c r="Z3939" t="str">
        <f>"Q"&amp;ROUNDUP(MONTH(salestable[[#This Row],[Order Date]])/3,0)</f>
        <v>Q2</v>
      </c>
      <c r="AA3939" t="str">
        <f>TEXT(salestable[[#This Row],[Order Date]], "ddd")</f>
        <v>Tue</v>
      </c>
    </row>
    <row r="3940" spans="1:27"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s="3">
        <v>2</v>
      </c>
      <c r="T3940" s="4">
        <v>0.3</v>
      </c>
      <c r="U3940" s="3">
        <v>-25.3764</v>
      </c>
      <c r="V3940" s="2">
        <f>salestable[[#This Row],[Sales]] * (1 - salestable[[#This Row],[Discount]])</f>
        <v>138.16040000000001</v>
      </c>
      <c r="W3940" s="2">
        <f>salestable[[#This Row],[Sales]] * salestable[[#This Row],[Discount]]</f>
        <v>59.211600000000004</v>
      </c>
      <c r="X3940">
        <f>YEAR(salestable[[#This Row],[Order Date]])</f>
        <v>2015</v>
      </c>
      <c r="Y3940" t="str">
        <f>TEXT(salestable[[#This Row],[Order Date]],"MMMM")</f>
        <v>June</v>
      </c>
      <c r="Z3940" t="str">
        <f>"Q"&amp;ROUNDUP(MONTH(salestable[[#This Row],[Order Date]])/3,0)</f>
        <v>Q2</v>
      </c>
      <c r="AA3940" t="str">
        <f>TEXT(salestable[[#This Row],[Order Date]], "ddd")</f>
        <v>Tue</v>
      </c>
    </row>
    <row r="3941" spans="1:27"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s="3">
        <v>5</v>
      </c>
      <c r="T3941" s="4">
        <v>0</v>
      </c>
      <c r="U3941" s="3">
        <v>356.22500000000002</v>
      </c>
      <c r="V3941" s="2">
        <f>salestable[[#This Row],[Sales]] * (1 - salestable[[#This Row],[Discount]])</f>
        <v>1424.9</v>
      </c>
      <c r="W3941" s="2">
        <f>salestable[[#This Row],[Sales]] * salestable[[#This Row],[Discount]]</f>
        <v>0</v>
      </c>
      <c r="X3941">
        <f>YEAR(salestable[[#This Row],[Order Date]])</f>
        <v>2016</v>
      </c>
      <c r="Y3941" t="str">
        <f>TEXT(salestable[[#This Row],[Order Date]],"MMMM")</f>
        <v>December</v>
      </c>
      <c r="Z3941" t="str">
        <f>"Q"&amp;ROUNDUP(MONTH(salestable[[#This Row],[Order Date]])/3,0)</f>
        <v>Q4</v>
      </c>
      <c r="AA3941" t="str">
        <f>TEXT(salestable[[#This Row],[Order Date]], "ddd")</f>
        <v>Sat</v>
      </c>
    </row>
    <row r="3942" spans="1:27"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s="3">
        <v>2</v>
      </c>
      <c r="T3942" s="4">
        <v>0</v>
      </c>
      <c r="U3942" s="3">
        <v>6.2607999999999997</v>
      </c>
      <c r="V3942" s="2">
        <f>salestable[[#This Row],[Sales]] * (1 - salestable[[#This Row],[Discount]])</f>
        <v>14.56</v>
      </c>
      <c r="W3942" s="2">
        <f>salestable[[#This Row],[Sales]] * salestable[[#This Row],[Discount]]</f>
        <v>0</v>
      </c>
      <c r="X3942">
        <f>YEAR(salestable[[#This Row],[Order Date]])</f>
        <v>2017</v>
      </c>
      <c r="Y3942" t="str">
        <f>TEXT(salestable[[#This Row],[Order Date]],"MMMM")</f>
        <v>May</v>
      </c>
      <c r="Z3942" t="str">
        <f>"Q"&amp;ROUNDUP(MONTH(salestable[[#This Row],[Order Date]])/3,0)</f>
        <v>Q2</v>
      </c>
      <c r="AA3942" t="str">
        <f>TEXT(salestable[[#This Row],[Order Date]], "ddd")</f>
        <v>Thu</v>
      </c>
    </row>
    <row r="3943" spans="1:27"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s="3">
        <v>1</v>
      </c>
      <c r="T3943" s="4">
        <v>0.2</v>
      </c>
      <c r="U3943" s="3">
        <v>1.0286999999999999</v>
      </c>
      <c r="V3943" s="2">
        <f>salestable[[#This Row],[Sales]] * (1 - salestable[[#This Row],[Discount]])</f>
        <v>2.4384000000000001</v>
      </c>
      <c r="W3943" s="2">
        <f>salestable[[#This Row],[Sales]] * salestable[[#This Row],[Discount]]</f>
        <v>0.60960000000000003</v>
      </c>
      <c r="X3943">
        <f>YEAR(salestable[[#This Row],[Order Date]])</f>
        <v>2017</v>
      </c>
      <c r="Y3943" t="str">
        <f>TEXT(salestable[[#This Row],[Order Date]],"MMMM")</f>
        <v>May</v>
      </c>
      <c r="Z3943" t="str">
        <f>"Q"&amp;ROUNDUP(MONTH(salestable[[#This Row],[Order Date]])/3,0)</f>
        <v>Q2</v>
      </c>
      <c r="AA3943" t="str">
        <f>TEXT(salestable[[#This Row],[Order Date]], "ddd")</f>
        <v>Thu</v>
      </c>
    </row>
    <row r="3944" spans="1:27"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s="3">
        <v>5</v>
      </c>
      <c r="T3944" s="4">
        <v>0.2</v>
      </c>
      <c r="U3944" s="3">
        <v>9.0719999999999992</v>
      </c>
      <c r="V3944" s="2">
        <f>salestable[[#This Row],[Sales]] * (1 - salestable[[#This Row],[Discount]])</f>
        <v>20.736000000000004</v>
      </c>
      <c r="W3944" s="2">
        <f>salestable[[#This Row],[Sales]] * salestable[[#This Row],[Discount]]</f>
        <v>5.1840000000000011</v>
      </c>
      <c r="X3944">
        <f>YEAR(salestable[[#This Row],[Order Date]])</f>
        <v>2017</v>
      </c>
      <c r="Y3944" t="str">
        <f>TEXT(salestable[[#This Row],[Order Date]],"MMMM")</f>
        <v>May</v>
      </c>
      <c r="Z3944" t="str">
        <f>"Q"&amp;ROUNDUP(MONTH(salestable[[#This Row],[Order Date]])/3,0)</f>
        <v>Q2</v>
      </c>
      <c r="AA3944" t="str">
        <f>TEXT(salestable[[#This Row],[Order Date]], "ddd")</f>
        <v>Sat</v>
      </c>
    </row>
    <row r="3945" spans="1:27"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s="3">
        <v>7</v>
      </c>
      <c r="T3945" s="4">
        <v>0</v>
      </c>
      <c r="U3945" s="3">
        <v>16.703399999999998</v>
      </c>
      <c r="V3945" s="2">
        <f>salestable[[#This Row],[Sales]] * (1 - salestable[[#This Row],[Discount]])</f>
        <v>835.17</v>
      </c>
      <c r="W3945" s="2">
        <f>salestable[[#This Row],[Sales]] * salestable[[#This Row],[Discount]]</f>
        <v>0</v>
      </c>
      <c r="X3945">
        <f>YEAR(salestable[[#This Row],[Order Date]])</f>
        <v>2016</v>
      </c>
      <c r="Y3945" t="str">
        <f>TEXT(salestable[[#This Row],[Order Date]],"MMMM")</f>
        <v>June</v>
      </c>
      <c r="Z3945" t="str">
        <f>"Q"&amp;ROUNDUP(MONTH(salestable[[#This Row],[Order Date]])/3,0)</f>
        <v>Q2</v>
      </c>
      <c r="AA3945" t="str">
        <f>TEXT(salestable[[#This Row],[Order Date]], "ddd")</f>
        <v>Thu</v>
      </c>
    </row>
    <row r="3946" spans="1:27"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s="3">
        <v>3</v>
      </c>
      <c r="T3946" s="4">
        <v>0</v>
      </c>
      <c r="U3946" s="3">
        <v>8.4966000000000008</v>
      </c>
      <c r="V3946" s="2">
        <f>salestable[[#This Row],[Sales]] * (1 - salestable[[#This Row],[Discount]])</f>
        <v>17.34</v>
      </c>
      <c r="W3946" s="2">
        <f>salestable[[#This Row],[Sales]] * salestable[[#This Row],[Discount]]</f>
        <v>0</v>
      </c>
      <c r="X3946">
        <f>YEAR(salestable[[#This Row],[Order Date]])</f>
        <v>2016</v>
      </c>
      <c r="Y3946" t="str">
        <f>TEXT(salestable[[#This Row],[Order Date]],"MMMM")</f>
        <v>May</v>
      </c>
      <c r="Z3946" t="str">
        <f>"Q"&amp;ROUNDUP(MONTH(salestable[[#This Row],[Order Date]])/3,0)</f>
        <v>Q2</v>
      </c>
      <c r="AA3946" t="str">
        <f>TEXT(salestable[[#This Row],[Order Date]], "ddd")</f>
        <v>Mon</v>
      </c>
    </row>
    <row r="3947" spans="1:27"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s="3">
        <v>1</v>
      </c>
      <c r="T3947" s="4">
        <v>0.2</v>
      </c>
      <c r="U3947" s="3">
        <v>15.5344</v>
      </c>
      <c r="V3947" s="2">
        <f>salestable[[#This Row],[Sales]] * (1 - salestable[[#This Row],[Discount]])</f>
        <v>35.507200000000005</v>
      </c>
      <c r="W3947" s="2">
        <f>salestable[[#This Row],[Sales]] * salestable[[#This Row],[Discount]]</f>
        <v>8.8768000000000011</v>
      </c>
      <c r="X3947">
        <f>YEAR(salestable[[#This Row],[Order Date]])</f>
        <v>2017</v>
      </c>
      <c r="Y3947" t="str">
        <f>TEXT(salestable[[#This Row],[Order Date]],"MMMM")</f>
        <v>November</v>
      </c>
      <c r="Z3947" t="str">
        <f>"Q"&amp;ROUNDUP(MONTH(salestable[[#This Row],[Order Date]])/3,0)</f>
        <v>Q4</v>
      </c>
      <c r="AA3947" t="str">
        <f>TEXT(salestable[[#This Row],[Order Date]], "ddd")</f>
        <v>Sat</v>
      </c>
    </row>
    <row r="3948" spans="1:27"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s="3">
        <v>1</v>
      </c>
      <c r="T3948" s="4">
        <v>0.2</v>
      </c>
      <c r="U3948" s="3">
        <v>-0.66239999999999999</v>
      </c>
      <c r="V3948" s="2">
        <f>salestable[[#This Row],[Sales]] * (1 - salestable[[#This Row],[Discount]])</f>
        <v>2.3552</v>
      </c>
      <c r="W3948" s="2">
        <f>salestable[[#This Row],[Sales]] * salestable[[#This Row],[Discount]]</f>
        <v>0.58879999999999999</v>
      </c>
      <c r="X3948">
        <f>YEAR(salestable[[#This Row],[Order Date]])</f>
        <v>2017</v>
      </c>
      <c r="Y3948" t="str">
        <f>TEXT(salestable[[#This Row],[Order Date]],"MMMM")</f>
        <v>November</v>
      </c>
      <c r="Z3948" t="str">
        <f>"Q"&amp;ROUNDUP(MONTH(salestable[[#This Row],[Order Date]])/3,0)</f>
        <v>Q4</v>
      </c>
      <c r="AA3948" t="str">
        <f>TEXT(salestable[[#This Row],[Order Date]], "ddd")</f>
        <v>Sat</v>
      </c>
    </row>
    <row r="3949" spans="1:27"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s="3">
        <v>2</v>
      </c>
      <c r="T3949" s="4">
        <v>0.2</v>
      </c>
      <c r="U3949" s="3">
        <v>1.0347999999999999</v>
      </c>
      <c r="V3949" s="2">
        <f>salestable[[#This Row],[Sales]] * (1 - salestable[[#This Row],[Discount]])</f>
        <v>5.0944000000000003</v>
      </c>
      <c r="W3949" s="2">
        <f>salestable[[#This Row],[Sales]] * salestable[[#This Row],[Discount]]</f>
        <v>1.2736000000000001</v>
      </c>
      <c r="X3949">
        <f>YEAR(salestable[[#This Row],[Order Date]])</f>
        <v>2016</v>
      </c>
      <c r="Y3949" t="str">
        <f>TEXT(salestable[[#This Row],[Order Date]],"MMMM")</f>
        <v>November</v>
      </c>
      <c r="Z3949" t="str">
        <f>"Q"&amp;ROUNDUP(MONTH(salestable[[#This Row],[Order Date]])/3,0)</f>
        <v>Q4</v>
      </c>
      <c r="AA3949" t="str">
        <f>TEXT(salestable[[#This Row],[Order Date]], "ddd")</f>
        <v>Fri</v>
      </c>
    </row>
    <row r="3950" spans="1:27"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s="3">
        <v>2</v>
      </c>
      <c r="T3950" s="4">
        <v>0.2</v>
      </c>
      <c r="U3950" s="3">
        <v>15.8756</v>
      </c>
      <c r="V3950" s="2">
        <f>salestable[[#This Row],[Sales]] * (1 - salestable[[#This Row],[Discount]])</f>
        <v>39.078400000000002</v>
      </c>
      <c r="W3950" s="2">
        <f>salestable[[#This Row],[Sales]] * salestable[[#This Row],[Discount]]</f>
        <v>9.7696000000000005</v>
      </c>
      <c r="X3950">
        <f>YEAR(salestable[[#This Row],[Order Date]])</f>
        <v>2016</v>
      </c>
      <c r="Y3950" t="str">
        <f>TEXT(salestable[[#This Row],[Order Date]],"MMMM")</f>
        <v>November</v>
      </c>
      <c r="Z3950" t="str">
        <f>"Q"&amp;ROUNDUP(MONTH(salestable[[#This Row],[Order Date]])/3,0)</f>
        <v>Q4</v>
      </c>
      <c r="AA3950" t="str">
        <f>TEXT(salestable[[#This Row],[Order Date]], "ddd")</f>
        <v>Fri</v>
      </c>
    </row>
    <row r="3951" spans="1:27"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s="3">
        <v>2</v>
      </c>
      <c r="T3951" s="4">
        <v>0.2</v>
      </c>
      <c r="U3951" s="3">
        <v>6.6311999999999998</v>
      </c>
      <c r="V3951" s="2">
        <f>salestable[[#This Row],[Sales]] * (1 - salestable[[#This Row],[Discount]])</f>
        <v>15.718400000000001</v>
      </c>
      <c r="W3951" s="2">
        <f>salestable[[#This Row],[Sales]] * salestable[[#This Row],[Discount]]</f>
        <v>3.9296000000000002</v>
      </c>
      <c r="X3951">
        <f>YEAR(salestable[[#This Row],[Order Date]])</f>
        <v>2016</v>
      </c>
      <c r="Y3951" t="str">
        <f>TEXT(salestable[[#This Row],[Order Date]],"MMMM")</f>
        <v>November</v>
      </c>
      <c r="Z3951" t="str">
        <f>"Q"&amp;ROUNDUP(MONTH(salestable[[#This Row],[Order Date]])/3,0)</f>
        <v>Q4</v>
      </c>
      <c r="AA3951" t="str">
        <f>TEXT(salestable[[#This Row],[Order Date]], "ddd")</f>
        <v>Fri</v>
      </c>
    </row>
    <row r="3952" spans="1:27"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s="3">
        <v>6</v>
      </c>
      <c r="T3952" s="4">
        <v>0.3</v>
      </c>
      <c r="U3952" s="3">
        <v>-18.222000000000001</v>
      </c>
      <c r="V3952" s="2">
        <f>salestable[[#This Row],[Sales]] * (1 - salestable[[#This Row],[Discount]])</f>
        <v>178.57559999999998</v>
      </c>
      <c r="W3952" s="2">
        <f>salestable[[#This Row],[Sales]] * salestable[[#This Row],[Discount]]</f>
        <v>76.532399999999996</v>
      </c>
      <c r="X3952">
        <f>YEAR(salestable[[#This Row],[Order Date]])</f>
        <v>2016</v>
      </c>
      <c r="Y3952" t="str">
        <f>TEXT(salestable[[#This Row],[Order Date]],"MMMM")</f>
        <v>November</v>
      </c>
      <c r="Z3952" t="str">
        <f>"Q"&amp;ROUNDUP(MONTH(salestable[[#This Row],[Order Date]])/3,0)</f>
        <v>Q4</v>
      </c>
      <c r="AA3952" t="str">
        <f>TEXT(salestable[[#This Row],[Order Date]], "ddd")</f>
        <v>Fri</v>
      </c>
    </row>
    <row r="3953" spans="1:27"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s="3">
        <v>2</v>
      </c>
      <c r="T3953" s="4">
        <v>0.2</v>
      </c>
      <c r="U3953" s="3">
        <v>6.0368000000000004</v>
      </c>
      <c r="V3953" s="2">
        <f>salestable[[#This Row],[Sales]] * (1 - salestable[[#This Row],[Discount]])</f>
        <v>13.798400000000001</v>
      </c>
      <c r="W3953" s="2">
        <f>salestable[[#This Row],[Sales]] * salestable[[#This Row],[Discount]]</f>
        <v>3.4496000000000002</v>
      </c>
      <c r="X3953">
        <f>YEAR(salestable[[#This Row],[Order Date]])</f>
        <v>2014</v>
      </c>
      <c r="Y3953" t="str">
        <f>TEXT(salestable[[#This Row],[Order Date]],"MMMM")</f>
        <v>November</v>
      </c>
      <c r="Z3953" t="str">
        <f>"Q"&amp;ROUNDUP(MONTH(salestable[[#This Row],[Order Date]])/3,0)</f>
        <v>Q4</v>
      </c>
      <c r="AA3953" t="str">
        <f>TEXT(salestable[[#This Row],[Order Date]], "ddd")</f>
        <v>Fri</v>
      </c>
    </row>
    <row r="3954" spans="1:27"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s="3">
        <v>2</v>
      </c>
      <c r="T3954" s="4">
        <v>0.2</v>
      </c>
      <c r="U3954" s="3">
        <v>13.9986</v>
      </c>
      <c r="V3954" s="2">
        <f>salestable[[#This Row],[Sales]] * (1 - salestable[[#This Row],[Discount]])</f>
        <v>127.98720000000002</v>
      </c>
      <c r="W3954" s="2">
        <f>salestable[[#This Row],[Sales]] * salestable[[#This Row],[Discount]]</f>
        <v>31.996800000000004</v>
      </c>
      <c r="X3954">
        <f>YEAR(salestable[[#This Row],[Order Date]])</f>
        <v>2016</v>
      </c>
      <c r="Y3954" t="str">
        <f>TEXT(salestable[[#This Row],[Order Date]],"MMMM")</f>
        <v>March</v>
      </c>
      <c r="Z3954" t="str">
        <f>"Q"&amp;ROUNDUP(MONTH(salestable[[#This Row],[Order Date]])/3,0)</f>
        <v>Q1</v>
      </c>
      <c r="AA3954" t="str">
        <f>TEXT(salestable[[#This Row],[Order Date]], "ddd")</f>
        <v>Tue</v>
      </c>
    </row>
    <row r="3955" spans="1:27"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s="3">
        <v>2</v>
      </c>
      <c r="T3955" s="4">
        <v>0</v>
      </c>
      <c r="U3955" s="3">
        <v>5.8419999999999996</v>
      </c>
      <c r="V3955" s="2">
        <f>salestable[[#This Row],[Sales]] * (1 - salestable[[#This Row],[Discount]])</f>
        <v>12.7</v>
      </c>
      <c r="W3955" s="2">
        <f>salestable[[#This Row],[Sales]] * salestable[[#This Row],[Discount]]</f>
        <v>0</v>
      </c>
      <c r="X3955">
        <f>YEAR(salestable[[#This Row],[Order Date]])</f>
        <v>2017</v>
      </c>
      <c r="Y3955" t="str">
        <f>TEXT(salestable[[#This Row],[Order Date]],"MMMM")</f>
        <v>January</v>
      </c>
      <c r="Z3955" t="str">
        <f>"Q"&amp;ROUNDUP(MONTH(salestable[[#This Row],[Order Date]])/3,0)</f>
        <v>Q1</v>
      </c>
      <c r="AA3955" t="str">
        <f>TEXT(salestable[[#This Row],[Order Date]], "ddd")</f>
        <v>Sun</v>
      </c>
    </row>
    <row r="3956" spans="1:27"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s="3">
        <v>1</v>
      </c>
      <c r="T3956" s="4">
        <v>0</v>
      </c>
      <c r="U3956" s="3">
        <v>2.3521000000000001</v>
      </c>
      <c r="V3956" s="2">
        <f>salestable[[#This Row],[Sales]] * (1 - salestable[[#This Row],[Discount]])</f>
        <v>5.47</v>
      </c>
      <c r="W3956" s="2">
        <f>salestable[[#This Row],[Sales]] * salestable[[#This Row],[Discount]]</f>
        <v>0</v>
      </c>
      <c r="X3956">
        <f>YEAR(salestable[[#This Row],[Order Date]])</f>
        <v>2014</v>
      </c>
      <c r="Y3956" t="str">
        <f>TEXT(salestable[[#This Row],[Order Date]],"MMMM")</f>
        <v>April</v>
      </c>
      <c r="Z3956" t="str">
        <f>"Q"&amp;ROUNDUP(MONTH(salestable[[#This Row],[Order Date]])/3,0)</f>
        <v>Q2</v>
      </c>
      <c r="AA3956" t="str">
        <f>TEXT(salestable[[#This Row],[Order Date]], "ddd")</f>
        <v>Fri</v>
      </c>
    </row>
    <row r="3957" spans="1:27"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s="3">
        <v>4</v>
      </c>
      <c r="T3957" s="4">
        <v>0</v>
      </c>
      <c r="U3957" s="3">
        <v>23.808</v>
      </c>
      <c r="V3957" s="2">
        <f>salestable[[#This Row],[Sales]] * (1 - salestable[[#This Row],[Discount]])</f>
        <v>79.36</v>
      </c>
      <c r="W3957" s="2">
        <f>salestable[[#This Row],[Sales]] * salestable[[#This Row],[Discount]]</f>
        <v>0</v>
      </c>
      <c r="X3957">
        <f>YEAR(salestable[[#This Row],[Order Date]])</f>
        <v>2014</v>
      </c>
      <c r="Y3957" t="str">
        <f>TEXT(salestable[[#This Row],[Order Date]],"MMMM")</f>
        <v>April</v>
      </c>
      <c r="Z3957" t="str">
        <f>"Q"&amp;ROUNDUP(MONTH(salestable[[#This Row],[Order Date]])/3,0)</f>
        <v>Q2</v>
      </c>
      <c r="AA3957" t="str">
        <f>TEXT(salestable[[#This Row],[Order Date]], "ddd")</f>
        <v>Fri</v>
      </c>
    </row>
    <row r="3958" spans="1:27"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s="3">
        <v>3</v>
      </c>
      <c r="T3958" s="4">
        <v>0</v>
      </c>
      <c r="U3958" s="3">
        <v>6.4206000000000003</v>
      </c>
      <c r="V3958" s="2">
        <f>salestable[[#This Row],[Sales]] * (1 - salestable[[#This Row],[Discount]])</f>
        <v>22.14</v>
      </c>
      <c r="W3958" s="2">
        <f>salestable[[#This Row],[Sales]] * salestable[[#This Row],[Discount]]</f>
        <v>0</v>
      </c>
      <c r="X3958">
        <f>YEAR(salestable[[#This Row],[Order Date]])</f>
        <v>2016</v>
      </c>
      <c r="Y3958" t="str">
        <f>TEXT(salestable[[#This Row],[Order Date]],"MMMM")</f>
        <v>June</v>
      </c>
      <c r="Z3958" t="str">
        <f>"Q"&amp;ROUNDUP(MONTH(salestable[[#This Row],[Order Date]])/3,0)</f>
        <v>Q2</v>
      </c>
      <c r="AA3958" t="str">
        <f>TEXT(salestable[[#This Row],[Order Date]], "ddd")</f>
        <v>Sun</v>
      </c>
    </row>
    <row r="3959" spans="1:27"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s="3">
        <v>3</v>
      </c>
      <c r="T3959" s="4">
        <v>0.7</v>
      </c>
      <c r="U3959" s="3">
        <v>-8.6456999999999997</v>
      </c>
      <c r="V3959" s="2">
        <f>salestable[[#This Row],[Sales]] * (1 - salestable[[#This Row],[Discount]])</f>
        <v>3.3831000000000002</v>
      </c>
      <c r="W3959" s="2">
        <f>salestable[[#This Row],[Sales]] * salestable[[#This Row],[Discount]]</f>
        <v>7.8938999999999986</v>
      </c>
      <c r="X3959">
        <f>YEAR(salestable[[#This Row],[Order Date]])</f>
        <v>2016</v>
      </c>
      <c r="Y3959" t="str">
        <f>TEXT(salestable[[#This Row],[Order Date]],"MMMM")</f>
        <v>May</v>
      </c>
      <c r="Z3959" t="str">
        <f>"Q"&amp;ROUNDUP(MONTH(salestable[[#This Row],[Order Date]])/3,0)</f>
        <v>Q2</v>
      </c>
      <c r="AA3959" t="str">
        <f>TEXT(salestable[[#This Row],[Order Date]], "ddd")</f>
        <v>Sun</v>
      </c>
    </row>
    <row r="3960" spans="1:27"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s="3">
        <v>2</v>
      </c>
      <c r="T3960" s="4">
        <v>0.2</v>
      </c>
      <c r="U3960" s="3">
        <v>0.33360000000000001</v>
      </c>
      <c r="V3960" s="2">
        <f>salestable[[#This Row],[Sales]] * (1 - salestable[[#This Row],[Discount]])</f>
        <v>3.5584000000000007</v>
      </c>
      <c r="W3960" s="2">
        <f>salestable[[#This Row],[Sales]] * salestable[[#This Row],[Discount]]</f>
        <v>0.88960000000000017</v>
      </c>
      <c r="X3960">
        <f>YEAR(salestable[[#This Row],[Order Date]])</f>
        <v>2016</v>
      </c>
      <c r="Y3960" t="str">
        <f>TEXT(salestable[[#This Row],[Order Date]],"MMMM")</f>
        <v>May</v>
      </c>
      <c r="Z3960" t="str">
        <f>"Q"&amp;ROUNDUP(MONTH(salestable[[#This Row],[Order Date]])/3,0)</f>
        <v>Q2</v>
      </c>
      <c r="AA3960" t="str">
        <f>TEXT(salestable[[#This Row],[Order Date]], "ddd")</f>
        <v>Sun</v>
      </c>
    </row>
    <row r="3961" spans="1:27"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s="3">
        <v>3</v>
      </c>
      <c r="T3961" s="4">
        <v>0.2</v>
      </c>
      <c r="U3961" s="3">
        <v>14.547000000000001</v>
      </c>
      <c r="V3961" s="2">
        <f>salestable[[#This Row],[Sales]] * (1 - salestable[[#This Row],[Discount]])</f>
        <v>35.808</v>
      </c>
      <c r="W3961" s="2">
        <f>salestable[[#This Row],[Sales]] * salestable[[#This Row],[Discount]]</f>
        <v>8.952</v>
      </c>
      <c r="X3961">
        <f>YEAR(salestable[[#This Row],[Order Date]])</f>
        <v>2016</v>
      </c>
      <c r="Y3961" t="str">
        <f>TEXT(salestable[[#This Row],[Order Date]],"MMMM")</f>
        <v>May</v>
      </c>
      <c r="Z3961" t="str">
        <f>"Q"&amp;ROUNDUP(MONTH(salestable[[#This Row],[Order Date]])/3,0)</f>
        <v>Q2</v>
      </c>
      <c r="AA3961" t="str">
        <f>TEXT(salestable[[#This Row],[Order Date]], "ddd")</f>
        <v>Sun</v>
      </c>
    </row>
    <row r="3962" spans="1:27"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s="3">
        <v>6</v>
      </c>
      <c r="T3962" s="4">
        <v>0</v>
      </c>
      <c r="U3962" s="3">
        <v>17.608799999999999</v>
      </c>
      <c r="V3962" s="2">
        <f>salestable[[#This Row],[Sales]] * (1 - salestable[[#This Row],[Discount]])</f>
        <v>38.28</v>
      </c>
      <c r="W3962" s="2">
        <f>salestable[[#This Row],[Sales]] * salestable[[#This Row],[Discount]]</f>
        <v>0</v>
      </c>
      <c r="X3962">
        <f>YEAR(salestable[[#This Row],[Order Date]])</f>
        <v>2015</v>
      </c>
      <c r="Y3962" t="str">
        <f>TEXT(salestable[[#This Row],[Order Date]],"MMMM")</f>
        <v>October</v>
      </c>
      <c r="Z3962" t="str">
        <f>"Q"&amp;ROUNDUP(MONTH(salestable[[#This Row],[Order Date]])/3,0)</f>
        <v>Q4</v>
      </c>
      <c r="AA3962" t="str">
        <f>TEXT(salestable[[#This Row],[Order Date]], "ddd")</f>
        <v>Mon</v>
      </c>
    </row>
    <row r="3963" spans="1:27"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s="3">
        <v>5</v>
      </c>
      <c r="T3963" s="4">
        <v>0</v>
      </c>
      <c r="U3963" s="3">
        <v>44.984999999999999</v>
      </c>
      <c r="V3963" s="2">
        <f>salestable[[#This Row],[Sales]] * (1 - salestable[[#This Row],[Discount]])</f>
        <v>149.94999999999999</v>
      </c>
      <c r="W3963" s="2">
        <f>salestable[[#This Row],[Sales]] * salestable[[#This Row],[Discount]]</f>
        <v>0</v>
      </c>
      <c r="X3963">
        <f>YEAR(salestable[[#This Row],[Order Date]])</f>
        <v>2015</v>
      </c>
      <c r="Y3963" t="str">
        <f>TEXT(salestable[[#This Row],[Order Date]],"MMMM")</f>
        <v>October</v>
      </c>
      <c r="Z3963" t="str">
        <f>"Q"&amp;ROUNDUP(MONTH(salestable[[#This Row],[Order Date]])/3,0)</f>
        <v>Q4</v>
      </c>
      <c r="AA3963" t="str">
        <f>TEXT(salestable[[#This Row],[Order Date]], "ddd")</f>
        <v>Mon</v>
      </c>
    </row>
    <row r="3964" spans="1:27"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s="3">
        <v>3</v>
      </c>
      <c r="T3964" s="4">
        <v>0</v>
      </c>
      <c r="U3964" s="3">
        <v>3.4668000000000001</v>
      </c>
      <c r="V3964" s="2">
        <f>salestable[[#This Row],[Sales]] * (1 - salestable[[#This Row],[Discount]])</f>
        <v>12.84</v>
      </c>
      <c r="W3964" s="2">
        <f>salestable[[#This Row],[Sales]] * salestable[[#This Row],[Discount]]</f>
        <v>0</v>
      </c>
      <c r="X3964">
        <f>YEAR(salestable[[#This Row],[Order Date]])</f>
        <v>2017</v>
      </c>
      <c r="Y3964" t="str">
        <f>TEXT(salestable[[#This Row],[Order Date]],"MMMM")</f>
        <v>February</v>
      </c>
      <c r="Z3964" t="str">
        <f>"Q"&amp;ROUNDUP(MONTH(salestable[[#This Row],[Order Date]])/3,0)</f>
        <v>Q1</v>
      </c>
      <c r="AA3964" t="str">
        <f>TEXT(salestable[[#This Row],[Order Date]], "ddd")</f>
        <v>Sun</v>
      </c>
    </row>
    <row r="3965" spans="1:27"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s="3">
        <v>3</v>
      </c>
      <c r="T3965" s="4">
        <v>0</v>
      </c>
      <c r="U3965" s="3">
        <v>12.0609</v>
      </c>
      <c r="V3965" s="2">
        <f>salestable[[#This Row],[Sales]] * (1 - salestable[[#This Row],[Discount]])</f>
        <v>44.67</v>
      </c>
      <c r="W3965" s="2">
        <f>salestable[[#This Row],[Sales]] * salestable[[#This Row],[Discount]]</f>
        <v>0</v>
      </c>
      <c r="X3965">
        <f>YEAR(salestable[[#This Row],[Order Date]])</f>
        <v>2017</v>
      </c>
      <c r="Y3965" t="str">
        <f>TEXT(salestable[[#This Row],[Order Date]],"MMMM")</f>
        <v>February</v>
      </c>
      <c r="Z3965" t="str">
        <f>"Q"&amp;ROUNDUP(MONTH(salestable[[#This Row],[Order Date]])/3,0)</f>
        <v>Q1</v>
      </c>
      <c r="AA3965" t="str">
        <f>TEXT(salestable[[#This Row],[Order Date]], "ddd")</f>
        <v>Sun</v>
      </c>
    </row>
    <row r="3966" spans="1:27"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s="3">
        <v>3</v>
      </c>
      <c r="T3966" s="4">
        <v>0.2</v>
      </c>
      <c r="U3966" s="3">
        <v>0.88560000000000005</v>
      </c>
      <c r="V3966" s="2">
        <f>salestable[[#This Row],[Sales]] * (1 - salestable[[#This Row],[Discount]])</f>
        <v>6.2976000000000001</v>
      </c>
      <c r="W3966" s="2">
        <f>salestable[[#This Row],[Sales]] * salestable[[#This Row],[Discount]]</f>
        <v>1.5744</v>
      </c>
      <c r="X3966">
        <f>YEAR(salestable[[#This Row],[Order Date]])</f>
        <v>2016</v>
      </c>
      <c r="Y3966" t="str">
        <f>TEXT(salestable[[#This Row],[Order Date]],"MMMM")</f>
        <v>September</v>
      </c>
      <c r="Z3966" t="str">
        <f>"Q"&amp;ROUNDUP(MONTH(salestable[[#This Row],[Order Date]])/3,0)</f>
        <v>Q3</v>
      </c>
      <c r="AA3966" t="str">
        <f>TEXT(salestable[[#This Row],[Order Date]], "ddd")</f>
        <v>Thu</v>
      </c>
    </row>
    <row r="3967" spans="1:27"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s="3">
        <v>3</v>
      </c>
      <c r="T3967" s="4">
        <v>0.2</v>
      </c>
      <c r="U3967" s="3">
        <v>0.88560000000000005</v>
      </c>
      <c r="V3967" s="2">
        <f>salestable[[#This Row],[Sales]] * (1 - salestable[[#This Row],[Discount]])</f>
        <v>6.2976000000000001</v>
      </c>
      <c r="W3967" s="2">
        <f>salestable[[#This Row],[Sales]] * salestable[[#This Row],[Discount]]</f>
        <v>1.5744</v>
      </c>
      <c r="X3967">
        <f>YEAR(salestable[[#This Row],[Order Date]])</f>
        <v>2014</v>
      </c>
      <c r="Y3967" t="str">
        <f>TEXT(salestable[[#This Row],[Order Date]],"MMMM")</f>
        <v>November</v>
      </c>
      <c r="Z3967" t="str">
        <f>"Q"&amp;ROUNDUP(MONTH(salestable[[#This Row],[Order Date]])/3,0)</f>
        <v>Q4</v>
      </c>
      <c r="AA3967" t="str">
        <f>TEXT(salestable[[#This Row],[Order Date]], "ddd")</f>
        <v>Wed</v>
      </c>
    </row>
    <row r="3968" spans="1:27"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s="3">
        <v>4</v>
      </c>
      <c r="T3968" s="4">
        <v>0</v>
      </c>
      <c r="U3968" s="3">
        <v>22.8904</v>
      </c>
      <c r="V3968" s="2">
        <f>salestable[[#This Row],[Sales]] * (1 - salestable[[#This Row],[Discount]])</f>
        <v>88.04</v>
      </c>
      <c r="W3968" s="2">
        <f>salestable[[#This Row],[Sales]] * salestable[[#This Row],[Discount]]</f>
        <v>0</v>
      </c>
      <c r="X3968">
        <f>YEAR(salestable[[#This Row],[Order Date]])</f>
        <v>2016</v>
      </c>
      <c r="Y3968" t="str">
        <f>TEXT(salestable[[#This Row],[Order Date]],"MMMM")</f>
        <v>April</v>
      </c>
      <c r="Z3968" t="str">
        <f>"Q"&amp;ROUNDUP(MONTH(salestable[[#This Row],[Order Date]])/3,0)</f>
        <v>Q2</v>
      </c>
      <c r="AA3968" t="str">
        <f>TEXT(salestable[[#This Row],[Order Date]], "ddd")</f>
        <v>Fri</v>
      </c>
    </row>
    <row r="3969" spans="1:27"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s="3">
        <v>7</v>
      </c>
      <c r="T3969" s="4">
        <v>0.7</v>
      </c>
      <c r="U3969" s="3">
        <v>-32.508000000000003</v>
      </c>
      <c r="V3969" s="2">
        <f>salestable[[#This Row],[Sales]] * (1 - salestable[[#This Row],[Discount]])</f>
        <v>12.190500000000002</v>
      </c>
      <c r="W3969" s="2">
        <f>salestable[[#This Row],[Sales]] * salestable[[#This Row],[Discount]]</f>
        <v>28.444499999999998</v>
      </c>
      <c r="X3969">
        <f>YEAR(salestable[[#This Row],[Order Date]])</f>
        <v>2016</v>
      </c>
      <c r="Y3969" t="str">
        <f>TEXT(salestable[[#This Row],[Order Date]],"MMMM")</f>
        <v>May</v>
      </c>
      <c r="Z3969" t="str">
        <f>"Q"&amp;ROUNDUP(MONTH(salestable[[#This Row],[Order Date]])/3,0)</f>
        <v>Q2</v>
      </c>
      <c r="AA3969" t="str">
        <f>TEXT(salestable[[#This Row],[Order Date]], "ddd")</f>
        <v>Fri</v>
      </c>
    </row>
    <row r="3970" spans="1:27"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s="3">
        <v>8</v>
      </c>
      <c r="T3970" s="4">
        <v>0.8</v>
      </c>
      <c r="U3970" s="3">
        <v>-9.1647999999999996</v>
      </c>
      <c r="V3970" s="2">
        <f>salestable[[#This Row],[Sales]] * (1 - salestable[[#This Row],[Discount]])</f>
        <v>1.1455999999999997</v>
      </c>
      <c r="W3970" s="2">
        <f>salestable[[#This Row],[Sales]] * salestable[[#This Row],[Discount]]</f>
        <v>4.5823999999999998</v>
      </c>
      <c r="X3970">
        <f>YEAR(salestable[[#This Row],[Order Date]])</f>
        <v>2015</v>
      </c>
      <c r="Y3970" t="str">
        <f>TEXT(salestable[[#This Row],[Order Date]],"MMMM")</f>
        <v>June</v>
      </c>
      <c r="Z3970" t="str">
        <f>"Q"&amp;ROUNDUP(MONTH(salestable[[#This Row],[Order Date]])/3,0)</f>
        <v>Q2</v>
      </c>
      <c r="AA3970" t="str">
        <f>TEXT(salestable[[#This Row],[Order Date]], "ddd")</f>
        <v>Mon</v>
      </c>
    </row>
    <row r="3971" spans="1:27"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s="3">
        <v>10</v>
      </c>
      <c r="T3971" s="4">
        <v>0.2</v>
      </c>
      <c r="U3971" s="3">
        <v>13.2</v>
      </c>
      <c r="V3971" s="2">
        <f>salestable[[#This Row],[Sales]] * (1 - salestable[[#This Row],[Discount]])</f>
        <v>33.792000000000002</v>
      </c>
      <c r="W3971" s="2">
        <f>salestable[[#This Row],[Sales]] * salestable[[#This Row],[Discount]]</f>
        <v>8.4480000000000004</v>
      </c>
      <c r="X3971">
        <f>YEAR(salestable[[#This Row],[Order Date]])</f>
        <v>2015</v>
      </c>
      <c r="Y3971" t="str">
        <f>TEXT(salestable[[#This Row],[Order Date]],"MMMM")</f>
        <v>June</v>
      </c>
      <c r="Z3971" t="str">
        <f>"Q"&amp;ROUNDUP(MONTH(salestable[[#This Row],[Order Date]])/3,0)</f>
        <v>Q2</v>
      </c>
      <c r="AA3971" t="str">
        <f>TEXT(salestable[[#This Row],[Order Date]], "ddd")</f>
        <v>Mon</v>
      </c>
    </row>
    <row r="3972" spans="1:27"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s="3">
        <v>9</v>
      </c>
      <c r="T3972" s="4">
        <v>0</v>
      </c>
      <c r="U3972" s="3">
        <v>24.219000000000001</v>
      </c>
      <c r="V3972" s="2">
        <f>salestable[[#This Row],[Sales]] * (1 - salestable[[#This Row],[Discount]])</f>
        <v>53.82</v>
      </c>
      <c r="W3972" s="2">
        <f>salestable[[#This Row],[Sales]] * salestable[[#This Row],[Discount]]</f>
        <v>0</v>
      </c>
      <c r="X3972">
        <f>YEAR(salestable[[#This Row],[Order Date]])</f>
        <v>2014</v>
      </c>
      <c r="Y3972" t="str">
        <f>TEXT(salestable[[#This Row],[Order Date]],"MMMM")</f>
        <v>November</v>
      </c>
      <c r="Z3972" t="str">
        <f>"Q"&amp;ROUNDUP(MONTH(salestable[[#This Row],[Order Date]])/3,0)</f>
        <v>Q4</v>
      </c>
      <c r="AA3972" t="str">
        <f>TEXT(salestable[[#This Row],[Order Date]], "ddd")</f>
        <v>Sat</v>
      </c>
    </row>
    <row r="3973" spans="1:27"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s="3">
        <v>4</v>
      </c>
      <c r="T3973" s="4">
        <v>0</v>
      </c>
      <c r="U3973" s="3">
        <v>20.633600000000001</v>
      </c>
      <c r="V3973" s="2">
        <f>salestable[[#This Row],[Sales]] * (1 - salestable[[#This Row],[Discount]])</f>
        <v>79.36</v>
      </c>
      <c r="W3973" s="2">
        <f>salestable[[#This Row],[Sales]] * salestable[[#This Row],[Discount]]</f>
        <v>0</v>
      </c>
      <c r="X3973">
        <f>YEAR(salestable[[#This Row],[Order Date]])</f>
        <v>2015</v>
      </c>
      <c r="Y3973" t="str">
        <f>TEXT(salestable[[#This Row],[Order Date]],"MMMM")</f>
        <v>February</v>
      </c>
      <c r="Z3973" t="str">
        <f>"Q"&amp;ROUNDUP(MONTH(salestable[[#This Row],[Order Date]])/3,0)</f>
        <v>Q1</v>
      </c>
      <c r="AA3973" t="str">
        <f>TEXT(salestable[[#This Row],[Order Date]], "ddd")</f>
        <v>Sun</v>
      </c>
    </row>
    <row r="3974" spans="1:27"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s="3">
        <v>2</v>
      </c>
      <c r="T3974" s="4">
        <v>0</v>
      </c>
      <c r="U3974" s="3">
        <v>6.74</v>
      </c>
      <c r="V3974" s="2">
        <f>salestable[[#This Row],[Sales]] * (1 - salestable[[#This Row],[Discount]])</f>
        <v>13.48</v>
      </c>
      <c r="W3974" s="2">
        <f>salestable[[#This Row],[Sales]] * salestable[[#This Row],[Discount]]</f>
        <v>0</v>
      </c>
      <c r="X3974">
        <f>YEAR(salestable[[#This Row],[Order Date]])</f>
        <v>2016</v>
      </c>
      <c r="Y3974" t="str">
        <f>TEXT(salestable[[#This Row],[Order Date]],"MMMM")</f>
        <v>March</v>
      </c>
      <c r="Z3974" t="str">
        <f>"Q"&amp;ROUNDUP(MONTH(salestable[[#This Row],[Order Date]])/3,0)</f>
        <v>Q1</v>
      </c>
      <c r="AA3974" t="str">
        <f>TEXT(salestable[[#This Row],[Order Date]], "ddd")</f>
        <v>Tue</v>
      </c>
    </row>
    <row r="3975" spans="1:27"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s="3">
        <v>5</v>
      </c>
      <c r="T3975" s="4">
        <v>0.2</v>
      </c>
      <c r="U3975" s="3">
        <v>9.3125</v>
      </c>
      <c r="V3975" s="2">
        <f>salestable[[#This Row],[Sales]] * (1 - salestable[[#This Row],[Discount]])</f>
        <v>23.840000000000003</v>
      </c>
      <c r="W3975" s="2">
        <f>salestable[[#This Row],[Sales]] * salestable[[#This Row],[Discount]]</f>
        <v>5.9600000000000009</v>
      </c>
      <c r="X3975">
        <f>YEAR(salestable[[#This Row],[Order Date]])</f>
        <v>2016</v>
      </c>
      <c r="Y3975" t="str">
        <f>TEXT(salestable[[#This Row],[Order Date]],"MMMM")</f>
        <v>March</v>
      </c>
      <c r="Z3975" t="str">
        <f>"Q"&amp;ROUNDUP(MONTH(salestable[[#This Row],[Order Date]])/3,0)</f>
        <v>Q1</v>
      </c>
      <c r="AA3975" t="str">
        <f>TEXT(salestable[[#This Row],[Order Date]], "ddd")</f>
        <v>Tue</v>
      </c>
    </row>
    <row r="3976" spans="1:27"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s="3">
        <v>8</v>
      </c>
      <c r="T3976" s="4">
        <v>0</v>
      </c>
      <c r="U3976" s="3">
        <v>124.2</v>
      </c>
      <c r="V3976" s="2">
        <f>salestable[[#This Row],[Sales]] * (1 - salestable[[#This Row],[Discount]])</f>
        <v>414</v>
      </c>
      <c r="W3976" s="2">
        <f>salestable[[#This Row],[Sales]] * salestable[[#This Row],[Discount]]</f>
        <v>0</v>
      </c>
      <c r="X3976">
        <f>YEAR(salestable[[#This Row],[Order Date]])</f>
        <v>2016</v>
      </c>
      <c r="Y3976" t="str">
        <f>TEXT(salestable[[#This Row],[Order Date]],"MMMM")</f>
        <v>March</v>
      </c>
      <c r="Z3976" t="str">
        <f>"Q"&amp;ROUNDUP(MONTH(salestable[[#This Row],[Order Date]])/3,0)</f>
        <v>Q1</v>
      </c>
      <c r="AA3976" t="str">
        <f>TEXT(salestable[[#This Row],[Order Date]], "ddd")</f>
        <v>Tue</v>
      </c>
    </row>
    <row r="3977" spans="1:27"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s="3">
        <v>7</v>
      </c>
      <c r="T3977" s="4">
        <v>0.2</v>
      </c>
      <c r="U3977" s="3">
        <v>14.981400000000001</v>
      </c>
      <c r="V3977" s="2">
        <f>salestable[[#This Row],[Sales]] * (1 - salestable[[#This Row],[Discount]])</f>
        <v>33.062400000000004</v>
      </c>
      <c r="W3977" s="2">
        <f>salestable[[#This Row],[Sales]] * salestable[[#This Row],[Discount]]</f>
        <v>8.2656000000000009</v>
      </c>
      <c r="X3977">
        <f>YEAR(salestable[[#This Row],[Order Date]])</f>
        <v>2016</v>
      </c>
      <c r="Y3977" t="str">
        <f>TEXT(salestable[[#This Row],[Order Date]],"MMMM")</f>
        <v>March</v>
      </c>
      <c r="Z3977" t="str">
        <f>"Q"&amp;ROUNDUP(MONTH(salestable[[#This Row],[Order Date]])/3,0)</f>
        <v>Q1</v>
      </c>
      <c r="AA3977" t="str">
        <f>TEXT(salestable[[#This Row],[Order Date]], "ddd")</f>
        <v>Tue</v>
      </c>
    </row>
    <row r="3978" spans="1:27"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s="3">
        <v>4</v>
      </c>
      <c r="T3978" s="4">
        <v>0</v>
      </c>
      <c r="U3978" s="3">
        <v>11.1776</v>
      </c>
      <c r="V3978" s="2">
        <f>salestable[[#This Row],[Sales]] * (1 - salestable[[#This Row],[Discount]])</f>
        <v>39.92</v>
      </c>
      <c r="W3978" s="2">
        <f>salestable[[#This Row],[Sales]] * salestable[[#This Row],[Discount]]</f>
        <v>0</v>
      </c>
      <c r="X3978">
        <f>YEAR(salestable[[#This Row],[Order Date]])</f>
        <v>2016</v>
      </c>
      <c r="Y3978" t="str">
        <f>TEXT(salestable[[#This Row],[Order Date]],"MMMM")</f>
        <v>October</v>
      </c>
      <c r="Z3978" t="str">
        <f>"Q"&amp;ROUNDUP(MONTH(salestable[[#This Row],[Order Date]])/3,0)</f>
        <v>Q4</v>
      </c>
      <c r="AA3978" t="str">
        <f>TEXT(salestable[[#This Row],[Order Date]], "ddd")</f>
        <v>Sat</v>
      </c>
    </row>
    <row r="3979" spans="1:27"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s="3">
        <v>3</v>
      </c>
      <c r="T3979" s="4">
        <v>0</v>
      </c>
      <c r="U3979" s="3">
        <v>4.1124000000000001</v>
      </c>
      <c r="V3979" s="2">
        <f>salestable[[#This Row],[Sales]] * (1 - salestable[[#This Row],[Discount]])</f>
        <v>8.94</v>
      </c>
      <c r="W3979" s="2">
        <f>salestable[[#This Row],[Sales]] * salestable[[#This Row],[Discount]]</f>
        <v>0</v>
      </c>
      <c r="X3979">
        <f>YEAR(salestable[[#This Row],[Order Date]])</f>
        <v>2017</v>
      </c>
      <c r="Y3979" t="str">
        <f>TEXT(salestable[[#This Row],[Order Date]],"MMMM")</f>
        <v>October</v>
      </c>
      <c r="Z3979" t="str">
        <f>"Q"&amp;ROUNDUP(MONTH(salestable[[#This Row],[Order Date]])/3,0)</f>
        <v>Q4</v>
      </c>
      <c r="AA3979" t="str">
        <f>TEXT(salestable[[#This Row],[Order Date]], "ddd")</f>
        <v>Mon</v>
      </c>
    </row>
    <row r="3980" spans="1:27"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s="3">
        <v>2</v>
      </c>
      <c r="T3980" s="4">
        <v>0.2</v>
      </c>
      <c r="U3980" s="3">
        <v>-20.136199999999999</v>
      </c>
      <c r="V3980" s="2">
        <f>salestable[[#This Row],[Sales]] * (1 - salestable[[#This Row],[Discount]])</f>
        <v>67.827200000000005</v>
      </c>
      <c r="W3980" s="2">
        <f>salestable[[#This Row],[Sales]] * salestable[[#This Row],[Discount]]</f>
        <v>16.956800000000001</v>
      </c>
      <c r="X3980">
        <f>YEAR(salestable[[#This Row],[Order Date]])</f>
        <v>2017</v>
      </c>
      <c r="Y3980" t="str">
        <f>TEXT(salestable[[#This Row],[Order Date]],"MMMM")</f>
        <v>October</v>
      </c>
      <c r="Z3980" t="str">
        <f>"Q"&amp;ROUNDUP(MONTH(salestable[[#This Row],[Order Date]])/3,0)</f>
        <v>Q4</v>
      </c>
      <c r="AA3980" t="str">
        <f>TEXT(salestable[[#This Row],[Order Date]], "ddd")</f>
        <v>Mon</v>
      </c>
    </row>
    <row r="3981" spans="1:27"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s="3">
        <v>2</v>
      </c>
      <c r="T3981" s="4">
        <v>0.4</v>
      </c>
      <c r="U3981" s="3">
        <v>-19.549199999999999</v>
      </c>
      <c r="V3981" s="2">
        <f>salestable[[#This Row],[Sales]] * (1 - salestable[[#This Row],[Discount]])</f>
        <v>31.989599999999999</v>
      </c>
      <c r="W3981" s="2">
        <f>salestable[[#This Row],[Sales]] * salestable[[#This Row],[Discount]]</f>
        <v>21.326400000000003</v>
      </c>
      <c r="X3981">
        <f>YEAR(salestable[[#This Row],[Order Date]])</f>
        <v>2014</v>
      </c>
      <c r="Y3981" t="str">
        <f>TEXT(salestable[[#This Row],[Order Date]],"MMMM")</f>
        <v>December</v>
      </c>
      <c r="Z3981" t="str">
        <f>"Q"&amp;ROUNDUP(MONTH(salestable[[#This Row],[Order Date]])/3,0)</f>
        <v>Q4</v>
      </c>
      <c r="AA3981" t="str">
        <f>TEXT(salestable[[#This Row],[Order Date]], "ddd")</f>
        <v>Tue</v>
      </c>
    </row>
    <row r="3982" spans="1:27"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s="3">
        <v>3</v>
      </c>
      <c r="T3982" s="4">
        <v>0</v>
      </c>
      <c r="U3982" s="3">
        <v>15.8256</v>
      </c>
      <c r="V3982" s="2">
        <f>salestable[[#This Row],[Sales]] * (1 - salestable[[#This Row],[Discount]])</f>
        <v>56.52</v>
      </c>
      <c r="W3982" s="2">
        <f>salestable[[#This Row],[Sales]] * salestable[[#This Row],[Discount]]</f>
        <v>0</v>
      </c>
      <c r="X3982">
        <f>YEAR(salestable[[#This Row],[Order Date]])</f>
        <v>2014</v>
      </c>
      <c r="Y3982" t="str">
        <f>TEXT(salestable[[#This Row],[Order Date]],"MMMM")</f>
        <v>December</v>
      </c>
      <c r="Z3982" t="str">
        <f>"Q"&amp;ROUNDUP(MONTH(salestable[[#This Row],[Order Date]])/3,0)</f>
        <v>Q4</v>
      </c>
      <c r="AA3982" t="str">
        <f>TEXT(salestable[[#This Row],[Order Date]], "ddd")</f>
        <v>Tue</v>
      </c>
    </row>
    <row r="3983" spans="1:27"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s="3">
        <v>3</v>
      </c>
      <c r="T3983" s="4">
        <v>0</v>
      </c>
      <c r="U3983" s="3">
        <v>9.7911000000000001</v>
      </c>
      <c r="V3983" s="2">
        <f>salestable[[#This Row],[Sales]] * (1 - salestable[[#This Row],[Discount]])</f>
        <v>22.77</v>
      </c>
      <c r="W3983" s="2">
        <f>salestable[[#This Row],[Sales]] * salestable[[#This Row],[Discount]]</f>
        <v>0</v>
      </c>
      <c r="X3983">
        <f>YEAR(salestable[[#This Row],[Order Date]])</f>
        <v>2017</v>
      </c>
      <c r="Y3983" t="str">
        <f>TEXT(salestable[[#This Row],[Order Date]],"MMMM")</f>
        <v>December</v>
      </c>
      <c r="Z3983" t="str">
        <f>"Q"&amp;ROUNDUP(MONTH(salestable[[#This Row],[Order Date]])/3,0)</f>
        <v>Q4</v>
      </c>
      <c r="AA3983" t="str">
        <f>TEXT(salestable[[#This Row],[Order Date]], "ddd")</f>
        <v>Fri</v>
      </c>
    </row>
    <row r="3984" spans="1:27"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s="3">
        <v>4</v>
      </c>
      <c r="T3984" s="4">
        <v>0.2</v>
      </c>
      <c r="U3984" s="3">
        <v>-3.5996000000000001</v>
      </c>
      <c r="V3984" s="2">
        <f>salestable[[#This Row],[Sales]] * (1 - salestable[[#This Row],[Discount]])</f>
        <v>230.37440000000004</v>
      </c>
      <c r="W3984" s="2">
        <f>salestable[[#This Row],[Sales]] * salestable[[#This Row],[Discount]]</f>
        <v>57.593600000000009</v>
      </c>
      <c r="X3984">
        <f>YEAR(salestable[[#This Row],[Order Date]])</f>
        <v>2016</v>
      </c>
      <c r="Y3984" t="str">
        <f>TEXT(salestable[[#This Row],[Order Date]],"MMMM")</f>
        <v>July</v>
      </c>
      <c r="Z3984" t="str">
        <f>"Q"&amp;ROUNDUP(MONTH(salestable[[#This Row],[Order Date]])/3,0)</f>
        <v>Q3</v>
      </c>
      <c r="AA3984" t="str">
        <f>TEXT(salestable[[#This Row],[Order Date]], "ddd")</f>
        <v>Thu</v>
      </c>
    </row>
    <row r="3985" spans="1:27"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s="3">
        <v>5</v>
      </c>
      <c r="T3985" s="4">
        <v>0.2</v>
      </c>
      <c r="U3985" s="3">
        <v>944.98649999999998</v>
      </c>
      <c r="V3985" s="2">
        <f>salestable[[#This Row],[Sales]] * (1 - salestable[[#This Row],[Discount]])</f>
        <v>2239.9680000000003</v>
      </c>
      <c r="W3985" s="2">
        <f>salestable[[#This Row],[Sales]] * salestable[[#This Row],[Discount]]</f>
        <v>559.99200000000008</v>
      </c>
      <c r="X3985">
        <f>YEAR(salestable[[#This Row],[Order Date]])</f>
        <v>2016</v>
      </c>
      <c r="Y3985" t="str">
        <f>TEXT(salestable[[#This Row],[Order Date]],"MMMM")</f>
        <v>July</v>
      </c>
      <c r="Z3985" t="str">
        <f>"Q"&amp;ROUNDUP(MONTH(salestable[[#This Row],[Order Date]])/3,0)</f>
        <v>Q3</v>
      </c>
      <c r="AA3985" t="str">
        <f>TEXT(salestable[[#This Row],[Order Date]], "ddd")</f>
        <v>Thu</v>
      </c>
    </row>
    <row r="3986" spans="1:27"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s="3">
        <v>1</v>
      </c>
      <c r="T3986" s="4">
        <v>0</v>
      </c>
      <c r="U3986" s="3">
        <v>24.47</v>
      </c>
      <c r="V3986" s="2">
        <f>salestable[[#This Row],[Sales]] * (1 - salestable[[#This Row],[Discount]])</f>
        <v>48.94</v>
      </c>
      <c r="W3986" s="2">
        <f>salestable[[#This Row],[Sales]] * salestable[[#This Row],[Discount]]</f>
        <v>0</v>
      </c>
      <c r="X3986">
        <f>YEAR(salestable[[#This Row],[Order Date]])</f>
        <v>2016</v>
      </c>
      <c r="Y3986" t="str">
        <f>TEXT(salestable[[#This Row],[Order Date]],"MMMM")</f>
        <v>July</v>
      </c>
      <c r="Z3986" t="str">
        <f>"Q"&amp;ROUNDUP(MONTH(salestable[[#This Row],[Order Date]])/3,0)</f>
        <v>Q3</v>
      </c>
      <c r="AA3986" t="str">
        <f>TEXT(salestable[[#This Row],[Order Date]], "ddd")</f>
        <v>Thu</v>
      </c>
    </row>
    <row r="3987" spans="1:27"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s="3">
        <v>3</v>
      </c>
      <c r="T3987" s="4">
        <v>0.15</v>
      </c>
      <c r="U3987" s="3">
        <v>24.235199999999999</v>
      </c>
      <c r="V3987" s="2">
        <f>salestable[[#This Row],[Sales]] * (1 - salestable[[#This Row],[Discount]])</f>
        <v>218.87415000000001</v>
      </c>
      <c r="W3987" s="2">
        <f>salestable[[#This Row],[Sales]] * salestable[[#This Row],[Discount]]</f>
        <v>38.624850000000002</v>
      </c>
      <c r="X3987">
        <f>YEAR(salestable[[#This Row],[Order Date]])</f>
        <v>2016</v>
      </c>
      <c r="Y3987" t="str">
        <f>TEXT(salestable[[#This Row],[Order Date]],"MMMM")</f>
        <v>April</v>
      </c>
      <c r="Z3987" t="str">
        <f>"Q"&amp;ROUNDUP(MONTH(salestable[[#This Row],[Order Date]])/3,0)</f>
        <v>Q2</v>
      </c>
      <c r="AA3987" t="str">
        <f>TEXT(salestable[[#This Row],[Order Date]], "ddd")</f>
        <v>Sun</v>
      </c>
    </row>
    <row r="3988" spans="1:27"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s="3">
        <v>4</v>
      </c>
      <c r="T3988" s="4">
        <v>0</v>
      </c>
      <c r="U3988" s="3">
        <v>621.97439999999995</v>
      </c>
      <c r="V3988" s="2">
        <f>salestable[[#This Row],[Sales]] * (1 - salestable[[#This Row],[Discount]])</f>
        <v>2591.56</v>
      </c>
      <c r="W3988" s="2">
        <f>salestable[[#This Row],[Sales]] * salestable[[#This Row],[Discount]]</f>
        <v>0</v>
      </c>
      <c r="X3988">
        <f>YEAR(salestable[[#This Row],[Order Date]])</f>
        <v>2017</v>
      </c>
      <c r="Y3988" t="str">
        <f>TEXT(salestable[[#This Row],[Order Date]],"MMMM")</f>
        <v>April</v>
      </c>
      <c r="Z3988" t="str">
        <f>"Q"&amp;ROUNDUP(MONTH(salestable[[#This Row],[Order Date]])/3,0)</f>
        <v>Q2</v>
      </c>
      <c r="AA3988" t="str">
        <f>TEXT(salestable[[#This Row],[Order Date]], "ddd")</f>
        <v>Sat</v>
      </c>
    </row>
    <row r="3989" spans="1:27"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s="3">
        <v>5</v>
      </c>
      <c r="T3989" s="4">
        <v>0</v>
      </c>
      <c r="U3989" s="3">
        <v>10.487500000000001</v>
      </c>
      <c r="V3989" s="2">
        <f>salestable[[#This Row],[Sales]] * (1 - salestable[[#This Row],[Discount]])</f>
        <v>41.95</v>
      </c>
      <c r="W3989" s="2">
        <f>salestable[[#This Row],[Sales]] * salestable[[#This Row],[Discount]]</f>
        <v>0</v>
      </c>
      <c r="X3989">
        <f>YEAR(salestable[[#This Row],[Order Date]])</f>
        <v>2017</v>
      </c>
      <c r="Y3989" t="str">
        <f>TEXT(salestable[[#This Row],[Order Date]],"MMMM")</f>
        <v>April</v>
      </c>
      <c r="Z3989" t="str">
        <f>"Q"&amp;ROUNDUP(MONTH(salestable[[#This Row],[Order Date]])/3,0)</f>
        <v>Q2</v>
      </c>
      <c r="AA3989" t="str">
        <f>TEXT(salestable[[#This Row],[Order Date]], "ddd")</f>
        <v>Sat</v>
      </c>
    </row>
    <row r="3990" spans="1:27"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s="3">
        <v>5</v>
      </c>
      <c r="T3990" s="4">
        <v>0.2</v>
      </c>
      <c r="U3990" s="3">
        <v>13.846</v>
      </c>
      <c r="V3990" s="2">
        <f>salestable[[#This Row],[Sales]] * (1 - salestable[[#This Row],[Discount]])</f>
        <v>63.296000000000006</v>
      </c>
      <c r="W3990" s="2">
        <f>salestable[[#This Row],[Sales]] * salestable[[#This Row],[Discount]]</f>
        <v>15.824000000000002</v>
      </c>
      <c r="X3990">
        <f>YEAR(salestable[[#This Row],[Order Date]])</f>
        <v>2016</v>
      </c>
      <c r="Y3990" t="str">
        <f>TEXT(salestable[[#This Row],[Order Date]],"MMMM")</f>
        <v>April</v>
      </c>
      <c r="Z3990" t="str">
        <f>"Q"&amp;ROUNDUP(MONTH(salestable[[#This Row],[Order Date]])/3,0)</f>
        <v>Q2</v>
      </c>
      <c r="AA3990" t="str">
        <f>TEXT(salestable[[#This Row],[Order Date]], "ddd")</f>
        <v>Sun</v>
      </c>
    </row>
    <row r="3991" spans="1:27"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s="3">
        <v>2</v>
      </c>
      <c r="T3991" s="4">
        <v>0</v>
      </c>
      <c r="U3991" s="3">
        <v>20.1248</v>
      </c>
      <c r="V3991" s="2">
        <f>salestable[[#This Row],[Sales]] * (1 - salestable[[#This Row],[Discount]])</f>
        <v>52.96</v>
      </c>
      <c r="W3991" s="2">
        <f>salestable[[#This Row],[Sales]] * salestable[[#This Row],[Discount]]</f>
        <v>0</v>
      </c>
      <c r="X3991">
        <f>YEAR(salestable[[#This Row],[Order Date]])</f>
        <v>2014</v>
      </c>
      <c r="Y3991" t="str">
        <f>TEXT(salestable[[#This Row],[Order Date]],"MMMM")</f>
        <v>November</v>
      </c>
      <c r="Z3991" t="str">
        <f>"Q"&amp;ROUNDUP(MONTH(salestable[[#This Row],[Order Date]])/3,0)</f>
        <v>Q4</v>
      </c>
      <c r="AA3991" t="str">
        <f>TEXT(salestable[[#This Row],[Order Date]], "ddd")</f>
        <v>Tue</v>
      </c>
    </row>
    <row r="3992" spans="1:27"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s="3">
        <v>3</v>
      </c>
      <c r="T3992" s="4">
        <v>0.2</v>
      </c>
      <c r="U3992" s="3">
        <v>-64.427400000000006</v>
      </c>
      <c r="V3992" s="2">
        <f>salestable[[#This Row],[Sales]] * (1 - salestable[[#This Row],[Discount]])</f>
        <v>229.0752</v>
      </c>
      <c r="W3992" s="2">
        <f>salestable[[#This Row],[Sales]] * salestable[[#This Row],[Discount]]</f>
        <v>57.268799999999999</v>
      </c>
      <c r="X3992">
        <f>YEAR(salestable[[#This Row],[Order Date]])</f>
        <v>2014</v>
      </c>
      <c r="Y3992" t="str">
        <f>TEXT(salestable[[#This Row],[Order Date]],"MMMM")</f>
        <v>November</v>
      </c>
      <c r="Z3992" t="str">
        <f>"Q"&amp;ROUNDUP(MONTH(salestable[[#This Row],[Order Date]])/3,0)</f>
        <v>Q4</v>
      </c>
      <c r="AA3992" t="str">
        <f>TEXT(salestable[[#This Row],[Order Date]], "ddd")</f>
        <v>Mon</v>
      </c>
    </row>
    <row r="3993" spans="1:27"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s="3">
        <v>3</v>
      </c>
      <c r="T3993" s="4">
        <v>0.2</v>
      </c>
      <c r="U3993" s="3">
        <v>14.299200000000001</v>
      </c>
      <c r="V3993" s="2">
        <f>salestable[[#This Row],[Sales]] * (1 - salestable[[#This Row],[Discount]])</f>
        <v>50.8416</v>
      </c>
      <c r="W3993" s="2">
        <f>salestable[[#This Row],[Sales]] * salestable[[#This Row],[Discount]]</f>
        <v>12.7104</v>
      </c>
      <c r="X3993">
        <f>YEAR(salestable[[#This Row],[Order Date]])</f>
        <v>2015</v>
      </c>
      <c r="Y3993" t="str">
        <f>TEXT(salestable[[#This Row],[Order Date]],"MMMM")</f>
        <v>May</v>
      </c>
      <c r="Z3993" t="str">
        <f>"Q"&amp;ROUNDUP(MONTH(salestable[[#This Row],[Order Date]])/3,0)</f>
        <v>Q2</v>
      </c>
      <c r="AA3993" t="str">
        <f>TEXT(salestable[[#This Row],[Order Date]], "ddd")</f>
        <v>Fri</v>
      </c>
    </row>
    <row r="3994" spans="1:27"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s="3">
        <v>3</v>
      </c>
      <c r="T3994" s="4">
        <v>0.2</v>
      </c>
      <c r="U3994" s="3">
        <v>4.6547999999999998</v>
      </c>
      <c r="V3994" s="2">
        <f>salestable[[#This Row],[Sales]] * (1 - salestable[[#This Row],[Discount]])</f>
        <v>33.1008</v>
      </c>
      <c r="W3994" s="2">
        <f>salestable[[#This Row],[Sales]] * salestable[[#This Row],[Discount]]</f>
        <v>8.2751999999999999</v>
      </c>
      <c r="X3994">
        <f>YEAR(salestable[[#This Row],[Order Date]])</f>
        <v>2015</v>
      </c>
      <c r="Y3994" t="str">
        <f>TEXT(salestable[[#This Row],[Order Date]],"MMMM")</f>
        <v>May</v>
      </c>
      <c r="Z3994" t="str">
        <f>"Q"&amp;ROUNDUP(MONTH(salestable[[#This Row],[Order Date]])/3,0)</f>
        <v>Q2</v>
      </c>
      <c r="AA3994" t="str">
        <f>TEXT(salestable[[#This Row],[Order Date]], "ddd")</f>
        <v>Fri</v>
      </c>
    </row>
    <row r="3995" spans="1:27"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s="3">
        <v>6</v>
      </c>
      <c r="T3995" s="4">
        <v>0.2</v>
      </c>
      <c r="U3995" s="3">
        <v>10.794</v>
      </c>
      <c r="V3995" s="2">
        <f>salestable[[#This Row],[Sales]] * (1 - salestable[[#This Row],[Discount]])</f>
        <v>138.16320000000002</v>
      </c>
      <c r="W3995" s="2">
        <f>salestable[[#This Row],[Sales]] * salestable[[#This Row],[Discount]]</f>
        <v>34.540800000000004</v>
      </c>
      <c r="X3995">
        <f>YEAR(salestable[[#This Row],[Order Date]])</f>
        <v>2015</v>
      </c>
      <c r="Y3995" t="str">
        <f>TEXT(salestable[[#This Row],[Order Date]],"MMMM")</f>
        <v>May</v>
      </c>
      <c r="Z3995" t="str">
        <f>"Q"&amp;ROUNDUP(MONTH(salestable[[#This Row],[Order Date]])/3,0)</f>
        <v>Q2</v>
      </c>
      <c r="AA3995" t="str">
        <f>TEXT(salestable[[#This Row],[Order Date]], "ddd")</f>
        <v>Fri</v>
      </c>
    </row>
    <row r="3996" spans="1:27"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s="3">
        <v>3</v>
      </c>
      <c r="T3996" s="4">
        <v>0</v>
      </c>
      <c r="U3996" s="3">
        <v>97.458600000000004</v>
      </c>
      <c r="V3996" s="2">
        <f>salestable[[#This Row],[Sales]] * (1 - salestable[[#This Row],[Discount]])</f>
        <v>512.94000000000005</v>
      </c>
      <c r="W3996" s="2">
        <f>salestable[[#This Row],[Sales]] * salestable[[#This Row],[Discount]]</f>
        <v>0</v>
      </c>
      <c r="X3996">
        <f>YEAR(salestable[[#This Row],[Order Date]])</f>
        <v>2015</v>
      </c>
      <c r="Y3996" t="str">
        <f>TEXT(salestable[[#This Row],[Order Date]],"MMMM")</f>
        <v>March</v>
      </c>
      <c r="Z3996" t="str">
        <f>"Q"&amp;ROUNDUP(MONTH(salestable[[#This Row],[Order Date]])/3,0)</f>
        <v>Q1</v>
      </c>
      <c r="AA3996" t="str">
        <f>TEXT(salestable[[#This Row],[Order Date]], "ddd")</f>
        <v>Sun</v>
      </c>
    </row>
    <row r="3997" spans="1:27"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s="3">
        <v>7</v>
      </c>
      <c r="T3997" s="4">
        <v>0</v>
      </c>
      <c r="U3997" s="3">
        <v>189.40459999999999</v>
      </c>
      <c r="V3997" s="2">
        <f>salestable[[#This Row],[Sales]] * (1 - salestable[[#This Row],[Discount]])</f>
        <v>860.93</v>
      </c>
      <c r="W3997" s="2">
        <f>salestable[[#This Row],[Sales]] * salestable[[#This Row],[Discount]]</f>
        <v>0</v>
      </c>
      <c r="X3997">
        <f>YEAR(salestable[[#This Row],[Order Date]])</f>
        <v>2015</v>
      </c>
      <c r="Y3997" t="str">
        <f>TEXT(salestable[[#This Row],[Order Date]],"MMMM")</f>
        <v>March</v>
      </c>
      <c r="Z3997" t="str">
        <f>"Q"&amp;ROUNDUP(MONTH(salestable[[#This Row],[Order Date]])/3,0)</f>
        <v>Q1</v>
      </c>
      <c r="AA3997" t="str">
        <f>TEXT(salestable[[#This Row],[Order Date]], "ddd")</f>
        <v>Sun</v>
      </c>
    </row>
    <row r="3998" spans="1:27"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s="3">
        <v>5</v>
      </c>
      <c r="T3998" s="4">
        <v>0</v>
      </c>
      <c r="U3998" s="3">
        <v>223.28550000000001</v>
      </c>
      <c r="V3998" s="2">
        <f>salestable[[#This Row],[Sales]] * (1 - salestable[[#This Row],[Discount]])</f>
        <v>769.95</v>
      </c>
      <c r="W3998" s="2">
        <f>salestable[[#This Row],[Sales]] * salestable[[#This Row],[Discount]]</f>
        <v>0</v>
      </c>
      <c r="X3998">
        <f>YEAR(salestable[[#This Row],[Order Date]])</f>
        <v>2015</v>
      </c>
      <c r="Y3998" t="str">
        <f>TEXT(salestable[[#This Row],[Order Date]],"MMMM")</f>
        <v>March</v>
      </c>
      <c r="Z3998" t="str">
        <f>"Q"&amp;ROUNDUP(MONTH(salestable[[#This Row],[Order Date]])/3,0)</f>
        <v>Q1</v>
      </c>
      <c r="AA3998" t="str">
        <f>TEXT(salestable[[#This Row],[Order Date]], "ddd")</f>
        <v>Sun</v>
      </c>
    </row>
    <row r="3999" spans="1:27"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s="3">
        <v>1</v>
      </c>
      <c r="T3999" s="4">
        <v>0</v>
      </c>
      <c r="U3999" s="3">
        <v>4.4939999999999998</v>
      </c>
      <c r="V3999" s="2">
        <f>salestable[[#This Row],[Sales]] * (1 - salestable[[#This Row],[Discount]])</f>
        <v>14.98</v>
      </c>
      <c r="W3999" s="2">
        <f>salestable[[#This Row],[Sales]] * salestable[[#This Row],[Discount]]</f>
        <v>0</v>
      </c>
      <c r="X3999">
        <f>YEAR(salestable[[#This Row],[Order Date]])</f>
        <v>2015</v>
      </c>
      <c r="Y3999" t="str">
        <f>TEXT(salestable[[#This Row],[Order Date]],"MMMM")</f>
        <v>March</v>
      </c>
      <c r="Z3999" t="str">
        <f>"Q"&amp;ROUNDUP(MONTH(salestable[[#This Row],[Order Date]])/3,0)</f>
        <v>Q1</v>
      </c>
      <c r="AA3999" t="str">
        <f>TEXT(salestable[[#This Row],[Order Date]], "ddd")</f>
        <v>Sun</v>
      </c>
    </row>
    <row r="4000" spans="1:27"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s="3">
        <v>6</v>
      </c>
      <c r="T4000" s="4">
        <v>0</v>
      </c>
      <c r="U4000" s="3">
        <v>82.077600000000004</v>
      </c>
      <c r="V4000" s="2">
        <f>salestable[[#This Row],[Sales]] * (1 - salestable[[#This Row],[Discount]])</f>
        <v>373.08</v>
      </c>
      <c r="W4000" s="2">
        <f>salestable[[#This Row],[Sales]] * salestable[[#This Row],[Discount]]</f>
        <v>0</v>
      </c>
      <c r="X4000">
        <f>YEAR(salestable[[#This Row],[Order Date]])</f>
        <v>2015</v>
      </c>
      <c r="Y4000" t="str">
        <f>TEXT(salestable[[#This Row],[Order Date]],"MMMM")</f>
        <v>March</v>
      </c>
      <c r="Z4000" t="str">
        <f>"Q"&amp;ROUNDUP(MONTH(salestable[[#This Row],[Order Date]])/3,0)</f>
        <v>Q1</v>
      </c>
      <c r="AA4000" t="str">
        <f>TEXT(salestable[[#This Row],[Order Date]], "ddd")</f>
        <v>Sun</v>
      </c>
    </row>
    <row r="4001" spans="1:27"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s="3">
        <v>5</v>
      </c>
      <c r="T4001" s="4">
        <v>0.2</v>
      </c>
      <c r="U4001" s="3">
        <v>5.798</v>
      </c>
      <c r="V4001" s="2">
        <f>salestable[[#This Row],[Sales]] * (1 - salestable[[#This Row],[Discount]])</f>
        <v>185.536</v>
      </c>
      <c r="W4001" s="2">
        <f>salestable[[#This Row],[Sales]] * salestable[[#This Row],[Discount]]</f>
        <v>46.384</v>
      </c>
      <c r="X4001">
        <f>YEAR(salestable[[#This Row],[Order Date]])</f>
        <v>2015</v>
      </c>
      <c r="Y4001" t="str">
        <f>TEXT(salestable[[#This Row],[Order Date]],"MMMM")</f>
        <v>July</v>
      </c>
      <c r="Z4001" t="str">
        <f>"Q"&amp;ROUNDUP(MONTH(salestable[[#This Row],[Order Date]])/3,0)</f>
        <v>Q3</v>
      </c>
      <c r="AA4001" t="str">
        <f>TEXT(salestable[[#This Row],[Order Date]], "ddd")</f>
        <v>Fri</v>
      </c>
    </row>
    <row r="4002" spans="1:27"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s="3">
        <v>11</v>
      </c>
      <c r="T4002" s="4">
        <v>0</v>
      </c>
      <c r="U4002" s="3">
        <v>19.041</v>
      </c>
      <c r="V4002" s="2">
        <f>salestable[[#This Row],[Sales]] * (1 - salestable[[#This Row],[Discount]])</f>
        <v>63.47</v>
      </c>
      <c r="W4002" s="2">
        <f>salestable[[#This Row],[Sales]] * salestable[[#This Row],[Discount]]</f>
        <v>0</v>
      </c>
      <c r="X4002">
        <f>YEAR(salestable[[#This Row],[Order Date]])</f>
        <v>2014</v>
      </c>
      <c r="Y4002" t="str">
        <f>TEXT(salestable[[#This Row],[Order Date]],"MMMM")</f>
        <v>October</v>
      </c>
      <c r="Z4002" t="str">
        <f>"Q"&amp;ROUNDUP(MONTH(salestable[[#This Row],[Order Date]])/3,0)</f>
        <v>Q4</v>
      </c>
      <c r="AA4002" t="str">
        <f>TEXT(salestable[[#This Row],[Order Date]], "ddd")</f>
        <v>Sat</v>
      </c>
    </row>
    <row r="4003" spans="1:27"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s="3">
        <v>5</v>
      </c>
      <c r="T4003" s="4">
        <v>0</v>
      </c>
      <c r="U4003" s="3">
        <v>58.65</v>
      </c>
      <c r="V4003" s="2">
        <f>salestable[[#This Row],[Sales]] * (1 - salestable[[#This Row],[Discount]])</f>
        <v>345</v>
      </c>
      <c r="W4003" s="2">
        <f>salestable[[#This Row],[Sales]] * salestable[[#This Row],[Discount]]</f>
        <v>0</v>
      </c>
      <c r="X4003">
        <f>YEAR(salestable[[#This Row],[Order Date]])</f>
        <v>2014</v>
      </c>
      <c r="Y4003" t="str">
        <f>TEXT(salestable[[#This Row],[Order Date]],"MMMM")</f>
        <v>October</v>
      </c>
      <c r="Z4003" t="str">
        <f>"Q"&amp;ROUNDUP(MONTH(salestable[[#This Row],[Order Date]])/3,0)</f>
        <v>Q4</v>
      </c>
      <c r="AA4003" t="str">
        <f>TEXT(salestable[[#This Row],[Order Date]], "ddd")</f>
        <v>Sat</v>
      </c>
    </row>
    <row r="4004" spans="1:27"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s="3">
        <v>3</v>
      </c>
      <c r="T4004" s="4">
        <v>0.3</v>
      </c>
      <c r="U4004" s="3">
        <v>-127.5792</v>
      </c>
      <c r="V4004" s="2">
        <f>salestable[[#This Row],[Sales]] * (1 - salestable[[#This Row],[Discount]])</f>
        <v>446.52719999999994</v>
      </c>
      <c r="W4004" s="2">
        <f>salestable[[#This Row],[Sales]] * salestable[[#This Row],[Discount]]</f>
        <v>191.36879999999999</v>
      </c>
      <c r="X4004">
        <f>YEAR(salestable[[#This Row],[Order Date]])</f>
        <v>2016</v>
      </c>
      <c r="Y4004" t="str">
        <f>TEXT(salestable[[#This Row],[Order Date]],"MMMM")</f>
        <v>March</v>
      </c>
      <c r="Z4004" t="str">
        <f>"Q"&amp;ROUNDUP(MONTH(salestable[[#This Row],[Order Date]])/3,0)</f>
        <v>Q1</v>
      </c>
      <c r="AA4004" t="str">
        <f>TEXT(salestable[[#This Row],[Order Date]], "ddd")</f>
        <v>Thu</v>
      </c>
    </row>
    <row r="4005" spans="1:27"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s="3">
        <v>3</v>
      </c>
      <c r="T4005" s="4">
        <v>0.4</v>
      </c>
      <c r="U4005" s="3">
        <v>33.589500000000001</v>
      </c>
      <c r="V4005" s="2">
        <f>salestable[[#This Row],[Sales]] * (1 - salestable[[#This Row],[Discount]])</f>
        <v>172.74600000000001</v>
      </c>
      <c r="W4005" s="2">
        <f>salestable[[#This Row],[Sales]] * salestable[[#This Row],[Discount]]</f>
        <v>115.16400000000002</v>
      </c>
      <c r="X4005">
        <f>YEAR(salestable[[#This Row],[Order Date]])</f>
        <v>2016</v>
      </c>
      <c r="Y4005" t="str">
        <f>TEXT(salestable[[#This Row],[Order Date]],"MMMM")</f>
        <v>March</v>
      </c>
      <c r="Z4005" t="str">
        <f>"Q"&amp;ROUNDUP(MONTH(salestable[[#This Row],[Order Date]])/3,0)</f>
        <v>Q1</v>
      </c>
      <c r="AA4005" t="str">
        <f>TEXT(salestable[[#This Row],[Order Date]], "ddd")</f>
        <v>Thu</v>
      </c>
    </row>
    <row r="4006" spans="1:27"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s="3">
        <v>3</v>
      </c>
      <c r="T4006" s="4">
        <v>0.2</v>
      </c>
      <c r="U4006" s="3">
        <v>11.895</v>
      </c>
      <c r="V4006" s="2">
        <f>salestable[[#This Row],[Sales]] * (1 - salestable[[#This Row],[Discount]])</f>
        <v>29.28</v>
      </c>
      <c r="W4006" s="2">
        <f>salestable[[#This Row],[Sales]] * salestable[[#This Row],[Discount]]</f>
        <v>7.32</v>
      </c>
      <c r="X4006">
        <f>YEAR(salestable[[#This Row],[Order Date]])</f>
        <v>2016</v>
      </c>
      <c r="Y4006" t="str">
        <f>TEXT(salestable[[#This Row],[Order Date]],"MMMM")</f>
        <v>March</v>
      </c>
      <c r="Z4006" t="str">
        <f>"Q"&amp;ROUNDUP(MONTH(salestable[[#This Row],[Order Date]])/3,0)</f>
        <v>Q1</v>
      </c>
      <c r="AA4006" t="str">
        <f>TEXT(salestable[[#This Row],[Order Date]], "ddd")</f>
        <v>Thu</v>
      </c>
    </row>
    <row r="4007" spans="1:27"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s="3">
        <v>1</v>
      </c>
      <c r="T4007" s="4">
        <v>0</v>
      </c>
      <c r="U4007" s="3">
        <v>0.49840000000000001</v>
      </c>
      <c r="V4007" s="2">
        <f>salestable[[#This Row],[Sales]] * (1 - salestable[[#This Row],[Discount]])</f>
        <v>1.78</v>
      </c>
      <c r="W4007" s="2">
        <f>salestable[[#This Row],[Sales]] * salestable[[#This Row],[Discount]]</f>
        <v>0</v>
      </c>
      <c r="X4007">
        <f>YEAR(salestable[[#This Row],[Order Date]])</f>
        <v>2015</v>
      </c>
      <c r="Y4007" t="str">
        <f>TEXT(salestable[[#This Row],[Order Date]],"MMMM")</f>
        <v>December</v>
      </c>
      <c r="Z4007" t="str">
        <f>"Q"&amp;ROUNDUP(MONTH(salestable[[#This Row],[Order Date]])/3,0)</f>
        <v>Q4</v>
      </c>
      <c r="AA4007" t="str">
        <f>TEXT(salestable[[#This Row],[Order Date]], "ddd")</f>
        <v>Thu</v>
      </c>
    </row>
    <row r="4008" spans="1:27"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s="3">
        <v>4</v>
      </c>
      <c r="T4008" s="4">
        <v>0</v>
      </c>
      <c r="U4008" s="3">
        <v>12.441599999999999</v>
      </c>
      <c r="V4008" s="2">
        <f>salestable[[#This Row],[Sales]] * (1 - salestable[[#This Row],[Discount]])</f>
        <v>25.92</v>
      </c>
      <c r="W4008" s="2">
        <f>salestable[[#This Row],[Sales]] * salestable[[#This Row],[Discount]]</f>
        <v>0</v>
      </c>
      <c r="X4008">
        <f>YEAR(salestable[[#This Row],[Order Date]])</f>
        <v>2015</v>
      </c>
      <c r="Y4008" t="str">
        <f>TEXT(salestable[[#This Row],[Order Date]],"MMMM")</f>
        <v>December</v>
      </c>
      <c r="Z4008" t="str">
        <f>"Q"&amp;ROUNDUP(MONTH(salestable[[#This Row],[Order Date]])/3,0)</f>
        <v>Q4</v>
      </c>
      <c r="AA4008" t="str">
        <f>TEXT(salestable[[#This Row],[Order Date]], "ddd")</f>
        <v>Thu</v>
      </c>
    </row>
    <row r="4009" spans="1:27"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s="3">
        <v>6</v>
      </c>
      <c r="T4009" s="4">
        <v>0</v>
      </c>
      <c r="U4009" s="3">
        <v>21.407399999999999</v>
      </c>
      <c r="V4009" s="2">
        <f>salestable[[#This Row],[Sales]] * (1 - salestable[[#This Row],[Discount]])</f>
        <v>101.94</v>
      </c>
      <c r="W4009" s="2">
        <f>salestable[[#This Row],[Sales]] * salestable[[#This Row],[Discount]]</f>
        <v>0</v>
      </c>
      <c r="X4009">
        <f>YEAR(salestable[[#This Row],[Order Date]])</f>
        <v>2015</v>
      </c>
      <c r="Y4009" t="str">
        <f>TEXT(salestable[[#This Row],[Order Date]],"MMMM")</f>
        <v>December</v>
      </c>
      <c r="Z4009" t="str">
        <f>"Q"&amp;ROUNDUP(MONTH(salestable[[#This Row],[Order Date]])/3,0)</f>
        <v>Q4</v>
      </c>
      <c r="AA4009" t="str">
        <f>TEXT(salestable[[#This Row],[Order Date]], "ddd")</f>
        <v>Thu</v>
      </c>
    </row>
    <row r="4010" spans="1:27"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s="3">
        <v>2</v>
      </c>
      <c r="T4010" s="4">
        <v>0.2</v>
      </c>
      <c r="U4010" s="3">
        <v>0.59919999999999995</v>
      </c>
      <c r="V4010" s="2">
        <f>salestable[[#This Row],[Sales]] * (1 - salestable[[#This Row],[Discount]])</f>
        <v>5.4784000000000006</v>
      </c>
      <c r="W4010" s="2">
        <f>salestable[[#This Row],[Sales]] * salestable[[#This Row],[Discount]]</f>
        <v>1.3696000000000002</v>
      </c>
      <c r="X4010">
        <f>YEAR(salestable[[#This Row],[Order Date]])</f>
        <v>2015</v>
      </c>
      <c r="Y4010" t="str">
        <f>TEXT(salestable[[#This Row],[Order Date]],"MMMM")</f>
        <v>December</v>
      </c>
      <c r="Z4010" t="str">
        <f>"Q"&amp;ROUNDUP(MONTH(salestable[[#This Row],[Order Date]])/3,0)</f>
        <v>Q4</v>
      </c>
      <c r="AA4010" t="str">
        <f>TEXT(salestable[[#This Row],[Order Date]], "ddd")</f>
        <v>Fri</v>
      </c>
    </row>
    <row r="4011" spans="1:27"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s="3">
        <v>11</v>
      </c>
      <c r="T4011" s="4">
        <v>0</v>
      </c>
      <c r="U4011" s="3">
        <v>199.26060000000001</v>
      </c>
      <c r="V4011" s="2">
        <f>salestable[[#This Row],[Sales]] * (1 - salestable[[#This Row],[Discount]])</f>
        <v>474.43</v>
      </c>
      <c r="W4011" s="2">
        <f>salestable[[#This Row],[Sales]] * salestable[[#This Row],[Discount]]</f>
        <v>0</v>
      </c>
      <c r="X4011">
        <f>YEAR(salestable[[#This Row],[Order Date]])</f>
        <v>2017</v>
      </c>
      <c r="Y4011" t="str">
        <f>TEXT(salestable[[#This Row],[Order Date]],"MMMM")</f>
        <v>January</v>
      </c>
      <c r="Z4011" t="str">
        <f>"Q"&amp;ROUNDUP(MONTH(salestable[[#This Row],[Order Date]])/3,0)</f>
        <v>Q1</v>
      </c>
      <c r="AA4011" t="str">
        <f>TEXT(salestable[[#This Row],[Order Date]], "ddd")</f>
        <v>Sun</v>
      </c>
    </row>
    <row r="4012" spans="1:27"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s="3">
        <v>2</v>
      </c>
      <c r="T4012" s="4">
        <v>0.2</v>
      </c>
      <c r="U4012" s="3">
        <v>2.64</v>
      </c>
      <c r="V4012" s="2">
        <f>salestable[[#This Row],[Sales]] * (1 - salestable[[#This Row],[Discount]])</f>
        <v>6.7584000000000009</v>
      </c>
      <c r="W4012" s="2">
        <f>salestable[[#This Row],[Sales]] * salestable[[#This Row],[Discount]]</f>
        <v>1.6896000000000002</v>
      </c>
      <c r="X4012">
        <f>YEAR(salestable[[#This Row],[Order Date]])</f>
        <v>2017</v>
      </c>
      <c r="Y4012" t="str">
        <f>TEXT(salestable[[#This Row],[Order Date]],"MMMM")</f>
        <v>November</v>
      </c>
      <c r="Z4012" t="str">
        <f>"Q"&amp;ROUNDUP(MONTH(salestable[[#This Row],[Order Date]])/3,0)</f>
        <v>Q4</v>
      </c>
      <c r="AA4012" t="str">
        <f>TEXT(salestable[[#This Row],[Order Date]], "ddd")</f>
        <v>Tue</v>
      </c>
    </row>
    <row r="4013" spans="1:27"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s="3">
        <v>4</v>
      </c>
      <c r="T4013" s="4">
        <v>0.2</v>
      </c>
      <c r="U4013" s="3">
        <v>3.9296000000000002</v>
      </c>
      <c r="V4013" s="2">
        <f>salestable[[#This Row],[Sales]] * (1 - salestable[[#This Row],[Discount]])</f>
        <v>31.436800000000002</v>
      </c>
      <c r="W4013" s="2">
        <f>salestable[[#This Row],[Sales]] * salestable[[#This Row],[Discount]]</f>
        <v>7.8592000000000004</v>
      </c>
      <c r="X4013">
        <f>YEAR(salestable[[#This Row],[Order Date]])</f>
        <v>2017</v>
      </c>
      <c r="Y4013" t="str">
        <f>TEXT(salestable[[#This Row],[Order Date]],"MMMM")</f>
        <v>November</v>
      </c>
      <c r="Z4013" t="str">
        <f>"Q"&amp;ROUNDUP(MONTH(salestable[[#This Row],[Order Date]])/3,0)</f>
        <v>Q4</v>
      </c>
      <c r="AA4013" t="str">
        <f>TEXT(salestable[[#This Row],[Order Date]], "ddd")</f>
        <v>Tue</v>
      </c>
    </row>
    <row r="4014" spans="1:27"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s="3">
        <v>4</v>
      </c>
      <c r="T4014" s="4">
        <v>0</v>
      </c>
      <c r="U4014" s="3">
        <v>4.9648000000000003</v>
      </c>
      <c r="V4014" s="2">
        <f>salestable[[#This Row],[Sales]] * (1 - salestable[[#This Row],[Discount]])</f>
        <v>17.12</v>
      </c>
      <c r="W4014" s="2">
        <f>salestable[[#This Row],[Sales]] * salestable[[#This Row],[Discount]]</f>
        <v>0</v>
      </c>
      <c r="X4014">
        <f>YEAR(salestable[[#This Row],[Order Date]])</f>
        <v>2015</v>
      </c>
      <c r="Y4014" t="str">
        <f>TEXT(salestable[[#This Row],[Order Date]],"MMMM")</f>
        <v>December</v>
      </c>
      <c r="Z4014" t="str">
        <f>"Q"&amp;ROUNDUP(MONTH(salestable[[#This Row],[Order Date]])/3,0)</f>
        <v>Q4</v>
      </c>
      <c r="AA4014" t="str">
        <f>TEXT(salestable[[#This Row],[Order Date]], "ddd")</f>
        <v>Tue</v>
      </c>
    </row>
    <row r="4015" spans="1:27"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s="3">
        <v>3</v>
      </c>
      <c r="T4015" s="4">
        <v>0</v>
      </c>
      <c r="U4015" s="3">
        <v>152.0232</v>
      </c>
      <c r="V4015" s="2">
        <f>salestable[[#This Row],[Sales]] * (1 - salestable[[#This Row],[Discount]])</f>
        <v>542.94000000000005</v>
      </c>
      <c r="W4015" s="2">
        <f>salestable[[#This Row],[Sales]] * salestable[[#This Row],[Discount]]</f>
        <v>0</v>
      </c>
      <c r="X4015">
        <f>YEAR(salestable[[#This Row],[Order Date]])</f>
        <v>2015</v>
      </c>
      <c r="Y4015" t="str">
        <f>TEXT(salestable[[#This Row],[Order Date]],"MMMM")</f>
        <v>August</v>
      </c>
      <c r="Z4015" t="str">
        <f>"Q"&amp;ROUNDUP(MONTH(salestable[[#This Row],[Order Date]])/3,0)</f>
        <v>Q3</v>
      </c>
      <c r="AA4015" t="str">
        <f>TEXT(salestable[[#This Row],[Order Date]], "ddd")</f>
        <v>Sun</v>
      </c>
    </row>
    <row r="4016" spans="1:27"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s="3">
        <v>3</v>
      </c>
      <c r="T4016" s="4">
        <v>0</v>
      </c>
      <c r="U4016" s="3">
        <v>4.2336</v>
      </c>
      <c r="V4016" s="2">
        <f>salestable[[#This Row],[Sales]] * (1 - salestable[[#This Row],[Discount]])</f>
        <v>8.64</v>
      </c>
      <c r="W4016" s="2">
        <f>salestable[[#This Row],[Sales]] * salestable[[#This Row],[Discount]]</f>
        <v>0</v>
      </c>
      <c r="X4016">
        <f>YEAR(salestable[[#This Row],[Order Date]])</f>
        <v>2015</v>
      </c>
      <c r="Y4016" t="str">
        <f>TEXT(salestable[[#This Row],[Order Date]],"MMMM")</f>
        <v>August</v>
      </c>
      <c r="Z4016" t="str">
        <f>"Q"&amp;ROUNDUP(MONTH(salestable[[#This Row],[Order Date]])/3,0)</f>
        <v>Q3</v>
      </c>
      <c r="AA4016" t="str">
        <f>TEXT(salestable[[#This Row],[Order Date]], "ddd")</f>
        <v>Sun</v>
      </c>
    </row>
    <row r="4017" spans="1:27"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s="3">
        <v>5</v>
      </c>
      <c r="T4017" s="4">
        <v>0</v>
      </c>
      <c r="U4017" s="3">
        <v>94.962000000000003</v>
      </c>
      <c r="V4017" s="2">
        <f>salestable[[#This Row],[Sales]] * (1 - salestable[[#This Row],[Discount]])</f>
        <v>193.8</v>
      </c>
      <c r="W4017" s="2">
        <f>salestable[[#This Row],[Sales]] * salestable[[#This Row],[Discount]]</f>
        <v>0</v>
      </c>
      <c r="X4017">
        <f>YEAR(salestable[[#This Row],[Order Date]])</f>
        <v>2015</v>
      </c>
      <c r="Y4017" t="str">
        <f>TEXT(salestable[[#This Row],[Order Date]],"MMMM")</f>
        <v>August</v>
      </c>
      <c r="Z4017" t="str">
        <f>"Q"&amp;ROUNDUP(MONTH(salestable[[#This Row],[Order Date]])/3,0)</f>
        <v>Q3</v>
      </c>
      <c r="AA4017" t="str">
        <f>TEXT(salestable[[#This Row],[Order Date]], "ddd")</f>
        <v>Sun</v>
      </c>
    </row>
    <row r="4018" spans="1:27"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s="3">
        <v>5</v>
      </c>
      <c r="T4018" s="4">
        <v>0</v>
      </c>
      <c r="U4018" s="3">
        <v>9.6300000000000008</v>
      </c>
      <c r="V4018" s="2">
        <f>salestable[[#This Row],[Sales]] * (1 - salestable[[#This Row],[Discount]])</f>
        <v>21.4</v>
      </c>
      <c r="W4018" s="2">
        <f>salestable[[#This Row],[Sales]] * salestable[[#This Row],[Discount]]</f>
        <v>0</v>
      </c>
      <c r="X4018">
        <f>YEAR(salestable[[#This Row],[Order Date]])</f>
        <v>2015</v>
      </c>
      <c r="Y4018" t="str">
        <f>TEXT(salestable[[#This Row],[Order Date]],"MMMM")</f>
        <v>August</v>
      </c>
      <c r="Z4018" t="str">
        <f>"Q"&amp;ROUNDUP(MONTH(salestable[[#This Row],[Order Date]])/3,0)</f>
        <v>Q3</v>
      </c>
      <c r="AA4018" t="str">
        <f>TEXT(salestable[[#This Row],[Order Date]], "ddd")</f>
        <v>Sun</v>
      </c>
    </row>
    <row r="4019" spans="1:27"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s="3">
        <v>2</v>
      </c>
      <c r="T4019" s="4">
        <v>0</v>
      </c>
      <c r="U4019" s="3">
        <v>48.94</v>
      </c>
      <c r="V4019" s="2">
        <f>salestable[[#This Row],[Sales]] * (1 - salestable[[#This Row],[Discount]])</f>
        <v>97.88</v>
      </c>
      <c r="W4019" s="2">
        <f>salestable[[#This Row],[Sales]] * salestable[[#This Row],[Discount]]</f>
        <v>0</v>
      </c>
      <c r="X4019">
        <f>YEAR(salestable[[#This Row],[Order Date]])</f>
        <v>2015</v>
      </c>
      <c r="Y4019" t="str">
        <f>TEXT(salestable[[#This Row],[Order Date]],"MMMM")</f>
        <v>August</v>
      </c>
      <c r="Z4019" t="str">
        <f>"Q"&amp;ROUNDUP(MONTH(salestable[[#This Row],[Order Date]])/3,0)</f>
        <v>Q3</v>
      </c>
      <c r="AA4019" t="str">
        <f>TEXT(salestable[[#This Row],[Order Date]], "ddd")</f>
        <v>Sun</v>
      </c>
    </row>
    <row r="4020" spans="1:27"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s="3">
        <v>9</v>
      </c>
      <c r="T4020" s="4">
        <v>0</v>
      </c>
      <c r="U4020" s="3">
        <v>47.862900000000003</v>
      </c>
      <c r="V4020" s="2">
        <f>salestable[[#This Row],[Sales]] * (1 - salestable[[#This Row],[Discount]])</f>
        <v>251.91</v>
      </c>
      <c r="W4020" s="2">
        <f>salestable[[#This Row],[Sales]] * salestable[[#This Row],[Discount]]</f>
        <v>0</v>
      </c>
      <c r="X4020">
        <f>YEAR(salestable[[#This Row],[Order Date]])</f>
        <v>2015</v>
      </c>
      <c r="Y4020" t="str">
        <f>TEXT(salestable[[#This Row],[Order Date]],"MMMM")</f>
        <v>August</v>
      </c>
      <c r="Z4020" t="str">
        <f>"Q"&amp;ROUNDUP(MONTH(salestable[[#This Row],[Order Date]])/3,0)</f>
        <v>Q3</v>
      </c>
      <c r="AA4020" t="str">
        <f>TEXT(salestable[[#This Row],[Order Date]], "ddd")</f>
        <v>Sun</v>
      </c>
    </row>
    <row r="4021" spans="1:27"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s="3">
        <v>3</v>
      </c>
      <c r="T4021" s="4">
        <v>0</v>
      </c>
      <c r="U4021" s="3">
        <v>6.7236000000000002</v>
      </c>
      <c r="V4021" s="2">
        <f>salestable[[#This Row],[Sales]] * (1 - salestable[[#This Row],[Discount]])</f>
        <v>25.86</v>
      </c>
      <c r="W4021" s="2">
        <f>salestable[[#This Row],[Sales]] * salestable[[#This Row],[Discount]]</f>
        <v>0</v>
      </c>
      <c r="X4021">
        <f>YEAR(salestable[[#This Row],[Order Date]])</f>
        <v>2015</v>
      </c>
      <c r="Y4021" t="str">
        <f>TEXT(salestable[[#This Row],[Order Date]],"MMMM")</f>
        <v>August</v>
      </c>
      <c r="Z4021" t="str">
        <f>"Q"&amp;ROUNDUP(MONTH(salestable[[#This Row],[Order Date]])/3,0)</f>
        <v>Q3</v>
      </c>
      <c r="AA4021" t="str">
        <f>TEXT(salestable[[#This Row],[Order Date]], "ddd")</f>
        <v>Sun</v>
      </c>
    </row>
    <row r="4022" spans="1:27"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s="3">
        <v>3</v>
      </c>
      <c r="T4022" s="4">
        <v>0.3</v>
      </c>
      <c r="U4022" s="3">
        <v>-4.8587999999999996</v>
      </c>
      <c r="V4022" s="2">
        <f>salestable[[#This Row],[Sales]] * (1 - salestable[[#This Row],[Discount]])</f>
        <v>119.04059999999998</v>
      </c>
      <c r="W4022" s="2">
        <f>salestable[[#This Row],[Sales]] * salestable[[#This Row],[Discount]]</f>
        <v>51.017399999999995</v>
      </c>
      <c r="X4022">
        <f>YEAR(salestable[[#This Row],[Order Date]])</f>
        <v>2014</v>
      </c>
      <c r="Y4022" t="str">
        <f>TEXT(salestable[[#This Row],[Order Date]],"MMMM")</f>
        <v>June</v>
      </c>
      <c r="Z4022" t="str">
        <f>"Q"&amp;ROUNDUP(MONTH(salestable[[#This Row],[Order Date]])/3,0)</f>
        <v>Q2</v>
      </c>
      <c r="AA4022" t="str">
        <f>TEXT(salestable[[#This Row],[Order Date]], "ddd")</f>
        <v>Sun</v>
      </c>
    </row>
    <row r="4023" spans="1:27"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s="3">
        <v>3</v>
      </c>
      <c r="T4023" s="4">
        <v>0.4</v>
      </c>
      <c r="U4023" s="3">
        <v>-15.1767</v>
      </c>
      <c r="V4023" s="2">
        <f>salestable[[#This Row],[Sales]] * (1 - salestable[[#This Row],[Discount]])</f>
        <v>49.669199999999996</v>
      </c>
      <c r="W4023" s="2">
        <f>salestable[[#This Row],[Sales]] * salestable[[#This Row],[Discount]]</f>
        <v>33.1128</v>
      </c>
      <c r="X4023">
        <f>YEAR(salestable[[#This Row],[Order Date]])</f>
        <v>2014</v>
      </c>
      <c r="Y4023" t="str">
        <f>TEXT(salestable[[#This Row],[Order Date]],"MMMM")</f>
        <v>June</v>
      </c>
      <c r="Z4023" t="str">
        <f>"Q"&amp;ROUNDUP(MONTH(salestable[[#This Row],[Order Date]])/3,0)</f>
        <v>Q2</v>
      </c>
      <c r="AA4023" t="str">
        <f>TEXT(salestable[[#This Row],[Order Date]], "ddd")</f>
        <v>Sun</v>
      </c>
    </row>
    <row r="4024" spans="1:27"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s="3">
        <v>5</v>
      </c>
      <c r="T4024" s="4">
        <v>0.3</v>
      </c>
      <c r="U4024" s="3">
        <v>0</v>
      </c>
      <c r="V4024" s="2">
        <f>salestable[[#This Row],[Sales]] * (1 - salestable[[#This Row],[Discount]])</f>
        <v>597.75099999999998</v>
      </c>
      <c r="W4024" s="2">
        <f>salestable[[#This Row],[Sales]] * salestable[[#This Row],[Discount]]</f>
        <v>256.17899999999997</v>
      </c>
      <c r="X4024">
        <f>YEAR(salestable[[#This Row],[Order Date]])</f>
        <v>2014</v>
      </c>
      <c r="Y4024" t="str">
        <f>TEXT(salestable[[#This Row],[Order Date]],"MMMM")</f>
        <v>June</v>
      </c>
      <c r="Z4024" t="str">
        <f>"Q"&amp;ROUNDUP(MONTH(salestable[[#This Row],[Order Date]])/3,0)</f>
        <v>Q2</v>
      </c>
      <c r="AA4024" t="str">
        <f>TEXT(salestable[[#This Row],[Order Date]], "ddd")</f>
        <v>Sun</v>
      </c>
    </row>
    <row r="4025" spans="1:27"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s="3">
        <v>5</v>
      </c>
      <c r="T4025" s="4">
        <v>0.15</v>
      </c>
      <c r="U4025" s="3">
        <v>6.5490000000000004</v>
      </c>
      <c r="V4025" s="2">
        <f>salestable[[#This Row],[Sales]] * (1 - salestable[[#This Row],[Discount]])</f>
        <v>473.16524999999996</v>
      </c>
      <c r="W4025" s="2">
        <f>salestable[[#This Row],[Sales]] * salestable[[#This Row],[Discount]]</f>
        <v>83.499749999999992</v>
      </c>
      <c r="X4025">
        <f>YEAR(salestable[[#This Row],[Order Date]])</f>
        <v>2017</v>
      </c>
      <c r="Y4025" t="str">
        <f>TEXT(salestable[[#This Row],[Order Date]],"MMMM")</f>
        <v>October</v>
      </c>
      <c r="Z4025" t="str">
        <f>"Q"&amp;ROUNDUP(MONTH(salestable[[#This Row],[Order Date]])/3,0)</f>
        <v>Q4</v>
      </c>
      <c r="AA4025" t="str">
        <f>TEXT(salestable[[#This Row],[Order Date]], "ddd")</f>
        <v>Fri</v>
      </c>
    </row>
    <row r="4026" spans="1:27"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s="3">
        <v>4</v>
      </c>
      <c r="T4026" s="4">
        <v>0.2</v>
      </c>
      <c r="U4026" s="3">
        <v>34.741999999999997</v>
      </c>
      <c r="V4026" s="2">
        <f>salestable[[#This Row],[Sales]] * (1 - salestable[[#This Row],[Discount]])</f>
        <v>76.672000000000011</v>
      </c>
      <c r="W4026" s="2">
        <f>salestable[[#This Row],[Sales]] * salestable[[#This Row],[Discount]]</f>
        <v>19.168000000000003</v>
      </c>
      <c r="X4026">
        <f>YEAR(salestable[[#This Row],[Order Date]])</f>
        <v>2017</v>
      </c>
      <c r="Y4026" t="str">
        <f>TEXT(salestable[[#This Row],[Order Date]],"MMMM")</f>
        <v>October</v>
      </c>
      <c r="Z4026" t="str">
        <f>"Q"&amp;ROUNDUP(MONTH(salestable[[#This Row],[Order Date]])/3,0)</f>
        <v>Q4</v>
      </c>
      <c r="AA4026" t="str">
        <f>TEXT(salestable[[#This Row],[Order Date]], "ddd")</f>
        <v>Fri</v>
      </c>
    </row>
    <row r="4027" spans="1:27"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s="3">
        <v>4</v>
      </c>
      <c r="T4027" s="4">
        <v>0.2</v>
      </c>
      <c r="U4027" s="3">
        <v>10.0116</v>
      </c>
      <c r="V4027" s="2">
        <f>salestable[[#This Row],[Sales]] * (1 - salestable[[#This Row],[Discount]])</f>
        <v>23.731200000000001</v>
      </c>
      <c r="W4027" s="2">
        <f>salestable[[#This Row],[Sales]] * salestable[[#This Row],[Discount]]</f>
        <v>5.9328000000000003</v>
      </c>
      <c r="X4027">
        <f>YEAR(salestable[[#This Row],[Order Date]])</f>
        <v>2017</v>
      </c>
      <c r="Y4027" t="str">
        <f>TEXT(salestable[[#This Row],[Order Date]],"MMMM")</f>
        <v>August</v>
      </c>
      <c r="Z4027" t="str">
        <f>"Q"&amp;ROUNDUP(MONTH(salestable[[#This Row],[Order Date]])/3,0)</f>
        <v>Q3</v>
      </c>
      <c r="AA4027" t="str">
        <f>TEXT(salestable[[#This Row],[Order Date]], "ddd")</f>
        <v>Fri</v>
      </c>
    </row>
    <row r="4028" spans="1:27"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s="3">
        <v>7</v>
      </c>
      <c r="T4028" s="4">
        <v>0.2</v>
      </c>
      <c r="U4028" s="3">
        <v>2.87</v>
      </c>
      <c r="V4028" s="2">
        <f>salestable[[#This Row],[Sales]] * (1 - salestable[[#This Row],[Discount]])</f>
        <v>7.3472</v>
      </c>
      <c r="W4028" s="2">
        <f>salestable[[#This Row],[Sales]] * salestable[[#This Row],[Discount]]</f>
        <v>1.8368</v>
      </c>
      <c r="X4028">
        <f>YEAR(salestable[[#This Row],[Order Date]])</f>
        <v>2017</v>
      </c>
      <c r="Y4028" t="str">
        <f>TEXT(salestable[[#This Row],[Order Date]],"MMMM")</f>
        <v>August</v>
      </c>
      <c r="Z4028" t="str">
        <f>"Q"&amp;ROUNDUP(MONTH(salestable[[#This Row],[Order Date]])/3,0)</f>
        <v>Q3</v>
      </c>
      <c r="AA4028" t="str">
        <f>TEXT(salestable[[#This Row],[Order Date]], "ddd")</f>
        <v>Fri</v>
      </c>
    </row>
    <row r="4029" spans="1:27"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s="3">
        <v>2</v>
      </c>
      <c r="T4029" s="4">
        <v>0.2</v>
      </c>
      <c r="U4029" s="3">
        <v>13.438599999999999</v>
      </c>
      <c r="V4029" s="2">
        <f>salestable[[#This Row],[Sales]] * (1 - salestable[[#This Row],[Discount]])</f>
        <v>122.86720000000001</v>
      </c>
      <c r="W4029" s="2">
        <f>salestable[[#This Row],[Sales]] * salestable[[#This Row],[Discount]]</f>
        <v>30.716800000000003</v>
      </c>
      <c r="X4029">
        <f>YEAR(salestable[[#This Row],[Order Date]])</f>
        <v>2017</v>
      </c>
      <c r="Y4029" t="str">
        <f>TEXT(salestable[[#This Row],[Order Date]],"MMMM")</f>
        <v>August</v>
      </c>
      <c r="Z4029" t="str">
        <f>"Q"&amp;ROUNDUP(MONTH(salestable[[#This Row],[Order Date]])/3,0)</f>
        <v>Q3</v>
      </c>
      <c r="AA4029" t="str">
        <f>TEXT(salestable[[#This Row],[Order Date]], "ddd")</f>
        <v>Fri</v>
      </c>
    </row>
    <row r="4030" spans="1:27"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s="3">
        <v>8</v>
      </c>
      <c r="T4030" s="4">
        <v>0.8</v>
      </c>
      <c r="U4030" s="3">
        <v>-22.512</v>
      </c>
      <c r="V4030" s="2">
        <f>salestable[[#This Row],[Sales]] * (1 - salestable[[#This Row],[Discount]])</f>
        <v>2.5727999999999995</v>
      </c>
      <c r="W4030" s="2">
        <f>salestable[[#This Row],[Sales]] * salestable[[#This Row],[Discount]]</f>
        <v>10.291200000000002</v>
      </c>
      <c r="X4030">
        <f>YEAR(salestable[[#This Row],[Order Date]])</f>
        <v>2017</v>
      </c>
      <c r="Y4030" t="str">
        <f>TEXT(salestable[[#This Row],[Order Date]],"MMMM")</f>
        <v>August</v>
      </c>
      <c r="Z4030" t="str">
        <f>"Q"&amp;ROUNDUP(MONTH(salestable[[#This Row],[Order Date]])/3,0)</f>
        <v>Q3</v>
      </c>
      <c r="AA4030" t="str">
        <f>TEXT(salestable[[#This Row],[Order Date]], "ddd")</f>
        <v>Fri</v>
      </c>
    </row>
    <row r="4031" spans="1:27"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s="3">
        <v>3</v>
      </c>
      <c r="T4031" s="4">
        <v>0</v>
      </c>
      <c r="U4031" s="3">
        <v>239.98500000000001</v>
      </c>
      <c r="V4031" s="2">
        <f>salestable[[#This Row],[Sales]] * (1 - salestable[[#This Row],[Discount]])</f>
        <v>479.97</v>
      </c>
      <c r="W4031" s="2">
        <f>salestable[[#This Row],[Sales]] * salestable[[#This Row],[Discount]]</f>
        <v>0</v>
      </c>
      <c r="X4031">
        <f>YEAR(salestable[[#This Row],[Order Date]])</f>
        <v>2017</v>
      </c>
      <c r="Y4031" t="str">
        <f>TEXT(salestable[[#This Row],[Order Date]],"MMMM")</f>
        <v>December</v>
      </c>
      <c r="Z4031" t="str">
        <f>"Q"&amp;ROUNDUP(MONTH(salestable[[#This Row],[Order Date]])/3,0)</f>
        <v>Q4</v>
      </c>
      <c r="AA4031" t="str">
        <f>TEXT(salestable[[#This Row],[Order Date]], "ddd")</f>
        <v>Sun</v>
      </c>
    </row>
    <row r="4032" spans="1:27"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s="3">
        <v>4</v>
      </c>
      <c r="T4032" s="4">
        <v>0</v>
      </c>
      <c r="U4032" s="3">
        <v>60.5488</v>
      </c>
      <c r="V4032" s="2">
        <f>salestable[[#This Row],[Sales]] * (1 - salestable[[#This Row],[Discount]])</f>
        <v>232.88</v>
      </c>
      <c r="W4032" s="2">
        <f>salestable[[#This Row],[Sales]] * salestable[[#This Row],[Discount]]</f>
        <v>0</v>
      </c>
      <c r="X4032">
        <f>YEAR(salestable[[#This Row],[Order Date]])</f>
        <v>2017</v>
      </c>
      <c r="Y4032" t="str">
        <f>TEXT(salestable[[#This Row],[Order Date]],"MMMM")</f>
        <v>December</v>
      </c>
      <c r="Z4032" t="str">
        <f>"Q"&amp;ROUNDUP(MONTH(salestable[[#This Row],[Order Date]])/3,0)</f>
        <v>Q4</v>
      </c>
      <c r="AA4032" t="str">
        <f>TEXT(salestable[[#This Row],[Order Date]], "ddd")</f>
        <v>Sun</v>
      </c>
    </row>
    <row r="4033" spans="1:27"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s="3">
        <v>6</v>
      </c>
      <c r="T4033" s="4">
        <v>0</v>
      </c>
      <c r="U4033" s="3">
        <v>66.326400000000007</v>
      </c>
      <c r="V4033" s="2">
        <f>salestable[[#This Row],[Sales]] * (1 - salestable[[#This Row],[Discount]])</f>
        <v>236.88</v>
      </c>
      <c r="W4033" s="2">
        <f>salestable[[#This Row],[Sales]] * salestable[[#This Row],[Discount]]</f>
        <v>0</v>
      </c>
      <c r="X4033">
        <f>YEAR(salestable[[#This Row],[Order Date]])</f>
        <v>2016</v>
      </c>
      <c r="Y4033" t="str">
        <f>TEXT(salestable[[#This Row],[Order Date]],"MMMM")</f>
        <v>September</v>
      </c>
      <c r="Z4033" t="str">
        <f>"Q"&amp;ROUNDUP(MONTH(salestable[[#This Row],[Order Date]])/3,0)</f>
        <v>Q3</v>
      </c>
      <c r="AA4033" t="str">
        <f>TEXT(salestable[[#This Row],[Order Date]], "ddd")</f>
        <v>Mon</v>
      </c>
    </row>
    <row r="4034" spans="1:27"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s="3">
        <v>5</v>
      </c>
      <c r="T4034" s="4">
        <v>0</v>
      </c>
      <c r="U4034" s="3">
        <v>14.651</v>
      </c>
      <c r="V4034" s="2">
        <f>salestable[[#This Row],[Sales]] * (1 - salestable[[#This Row],[Discount]])</f>
        <v>29.9</v>
      </c>
      <c r="W4034" s="2">
        <f>salestable[[#This Row],[Sales]] * salestable[[#This Row],[Discount]]</f>
        <v>0</v>
      </c>
      <c r="X4034">
        <f>YEAR(salestable[[#This Row],[Order Date]])</f>
        <v>2016</v>
      </c>
      <c r="Y4034" t="str">
        <f>TEXT(salestable[[#This Row],[Order Date]],"MMMM")</f>
        <v>September</v>
      </c>
      <c r="Z4034" t="str">
        <f>"Q"&amp;ROUNDUP(MONTH(salestable[[#This Row],[Order Date]])/3,0)</f>
        <v>Q3</v>
      </c>
      <c r="AA4034" t="str">
        <f>TEXT(salestable[[#This Row],[Order Date]], "ddd")</f>
        <v>Mon</v>
      </c>
    </row>
    <row r="4035" spans="1:27"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s="3">
        <v>4</v>
      </c>
      <c r="T4035" s="4">
        <v>0</v>
      </c>
      <c r="U4035" s="3">
        <v>21</v>
      </c>
      <c r="V4035" s="2">
        <f>salestable[[#This Row],[Sales]] * (1 - salestable[[#This Row],[Discount]])</f>
        <v>100</v>
      </c>
      <c r="W4035" s="2">
        <f>salestable[[#This Row],[Sales]] * salestable[[#This Row],[Discount]]</f>
        <v>0</v>
      </c>
      <c r="X4035">
        <f>YEAR(salestable[[#This Row],[Order Date]])</f>
        <v>2016</v>
      </c>
      <c r="Y4035" t="str">
        <f>TEXT(salestable[[#This Row],[Order Date]],"MMMM")</f>
        <v>September</v>
      </c>
      <c r="Z4035" t="str">
        <f>"Q"&amp;ROUNDUP(MONTH(salestable[[#This Row],[Order Date]])/3,0)</f>
        <v>Q3</v>
      </c>
      <c r="AA4035" t="str">
        <f>TEXT(salestable[[#This Row],[Order Date]], "ddd")</f>
        <v>Mon</v>
      </c>
    </row>
    <row r="4036" spans="1:27"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s="3">
        <v>3</v>
      </c>
      <c r="T4036" s="4">
        <v>0.7</v>
      </c>
      <c r="U4036" s="3">
        <v>-14.331300000000001</v>
      </c>
      <c r="V4036" s="2">
        <f>salestable[[#This Row],[Sales]] * (1 - salestable[[#This Row],[Discount]])</f>
        <v>5.6079000000000017</v>
      </c>
      <c r="W4036" s="2">
        <f>salestable[[#This Row],[Sales]] * salestable[[#This Row],[Discount]]</f>
        <v>13.085100000000001</v>
      </c>
      <c r="X4036">
        <f>YEAR(salestable[[#This Row],[Order Date]])</f>
        <v>2016</v>
      </c>
      <c r="Y4036" t="str">
        <f>TEXT(salestable[[#This Row],[Order Date]],"MMMM")</f>
        <v>December</v>
      </c>
      <c r="Z4036" t="str">
        <f>"Q"&amp;ROUNDUP(MONTH(salestable[[#This Row],[Order Date]])/3,0)</f>
        <v>Q4</v>
      </c>
      <c r="AA4036" t="str">
        <f>TEXT(salestable[[#This Row],[Order Date]], "ddd")</f>
        <v>Mon</v>
      </c>
    </row>
    <row r="4037" spans="1:27"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s="3">
        <v>6</v>
      </c>
      <c r="T4037" s="4">
        <v>0.2</v>
      </c>
      <c r="U4037" s="3">
        <v>76.790400000000005</v>
      </c>
      <c r="V4037" s="2">
        <f>salestable[[#This Row],[Sales]] * (1 - salestable[[#This Row],[Discount]])</f>
        <v>307.16160000000002</v>
      </c>
      <c r="W4037" s="2">
        <f>salestable[[#This Row],[Sales]] * salestable[[#This Row],[Discount]]</f>
        <v>76.790400000000005</v>
      </c>
      <c r="X4037">
        <f>YEAR(salestable[[#This Row],[Order Date]])</f>
        <v>2016</v>
      </c>
      <c r="Y4037" t="str">
        <f>TEXT(salestable[[#This Row],[Order Date]],"MMMM")</f>
        <v>December</v>
      </c>
      <c r="Z4037" t="str">
        <f>"Q"&amp;ROUNDUP(MONTH(salestable[[#This Row],[Order Date]])/3,0)</f>
        <v>Q4</v>
      </c>
      <c r="AA4037" t="str">
        <f>TEXT(salestable[[#This Row],[Order Date]], "ddd")</f>
        <v>Mon</v>
      </c>
    </row>
    <row r="4038" spans="1:27"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s="3">
        <v>2</v>
      </c>
      <c r="T4038" s="4">
        <v>0.2</v>
      </c>
      <c r="U4038" s="3">
        <v>1.5509999999999999</v>
      </c>
      <c r="V4038" s="2">
        <f>salestable[[#This Row],[Sales]] * (1 - salestable[[#This Row],[Discount]])</f>
        <v>19.852800000000002</v>
      </c>
      <c r="W4038" s="2">
        <f>salestable[[#This Row],[Sales]] * salestable[[#This Row],[Discount]]</f>
        <v>4.9632000000000005</v>
      </c>
      <c r="X4038">
        <f>YEAR(salestable[[#This Row],[Order Date]])</f>
        <v>2015</v>
      </c>
      <c r="Y4038" t="str">
        <f>TEXT(salestable[[#This Row],[Order Date]],"MMMM")</f>
        <v>December</v>
      </c>
      <c r="Z4038" t="str">
        <f>"Q"&amp;ROUNDUP(MONTH(salestable[[#This Row],[Order Date]])/3,0)</f>
        <v>Q4</v>
      </c>
      <c r="AA4038" t="str">
        <f>TEXT(salestable[[#This Row],[Order Date]], "ddd")</f>
        <v>Mon</v>
      </c>
    </row>
    <row r="4039" spans="1:27"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s="3">
        <v>5</v>
      </c>
      <c r="T4039" s="4">
        <v>0</v>
      </c>
      <c r="U4039" s="3">
        <v>8.2170000000000005</v>
      </c>
      <c r="V4039" s="2">
        <f>salestable[[#This Row],[Sales]] * (1 - salestable[[#This Row],[Discount]])</f>
        <v>24.9</v>
      </c>
      <c r="W4039" s="2">
        <f>salestable[[#This Row],[Sales]] * salestable[[#This Row],[Discount]]</f>
        <v>0</v>
      </c>
      <c r="X4039">
        <f>YEAR(salestable[[#This Row],[Order Date]])</f>
        <v>2014</v>
      </c>
      <c r="Y4039" t="str">
        <f>TEXT(salestable[[#This Row],[Order Date]],"MMMM")</f>
        <v>December</v>
      </c>
      <c r="Z4039" t="str">
        <f>"Q"&amp;ROUNDUP(MONTH(salestable[[#This Row],[Order Date]])/3,0)</f>
        <v>Q4</v>
      </c>
      <c r="AA4039" t="str">
        <f>TEXT(salestable[[#This Row],[Order Date]], "ddd")</f>
        <v>Mon</v>
      </c>
    </row>
    <row r="4040" spans="1:27"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s="3">
        <v>4</v>
      </c>
      <c r="T4040" s="4">
        <v>0</v>
      </c>
      <c r="U4040" s="3">
        <v>9.5039999999999996</v>
      </c>
      <c r="V4040" s="2">
        <f>salestable[[#This Row],[Sales]] * (1 - salestable[[#This Row],[Discount]])</f>
        <v>21.12</v>
      </c>
      <c r="W4040" s="2">
        <f>salestable[[#This Row],[Sales]] * salestable[[#This Row],[Discount]]</f>
        <v>0</v>
      </c>
      <c r="X4040">
        <f>YEAR(salestable[[#This Row],[Order Date]])</f>
        <v>2014</v>
      </c>
      <c r="Y4040" t="str">
        <f>TEXT(salestable[[#This Row],[Order Date]],"MMMM")</f>
        <v>December</v>
      </c>
      <c r="Z4040" t="str">
        <f>"Q"&amp;ROUNDUP(MONTH(salestable[[#This Row],[Order Date]])/3,0)</f>
        <v>Q4</v>
      </c>
      <c r="AA4040" t="str">
        <f>TEXT(salestable[[#This Row],[Order Date]], "ddd")</f>
        <v>Mon</v>
      </c>
    </row>
    <row r="4041" spans="1:27"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s="3">
        <v>6</v>
      </c>
      <c r="T4041" s="4">
        <v>0.2</v>
      </c>
      <c r="U4041" s="3">
        <v>287.98200000000003</v>
      </c>
      <c r="V4041" s="2">
        <f>salestable[[#This Row],[Sales]] * (1 - salestable[[#This Row],[Discount]])</f>
        <v>614.36160000000007</v>
      </c>
      <c r="W4041" s="2">
        <f>salestable[[#This Row],[Sales]] * salestable[[#This Row],[Discount]]</f>
        <v>153.59040000000002</v>
      </c>
      <c r="X4041">
        <f>YEAR(salestable[[#This Row],[Order Date]])</f>
        <v>2014</v>
      </c>
      <c r="Y4041" t="str">
        <f>TEXT(salestable[[#This Row],[Order Date]],"MMMM")</f>
        <v>December</v>
      </c>
      <c r="Z4041" t="str">
        <f>"Q"&amp;ROUNDUP(MONTH(salestable[[#This Row],[Order Date]])/3,0)</f>
        <v>Q4</v>
      </c>
      <c r="AA4041" t="str">
        <f>TEXT(salestable[[#This Row],[Order Date]], "ddd")</f>
        <v>Mon</v>
      </c>
    </row>
    <row r="4042" spans="1:27"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s="3">
        <v>3</v>
      </c>
      <c r="T4042" s="4">
        <v>0.2</v>
      </c>
      <c r="U4042" s="3">
        <v>4.6643999999999997</v>
      </c>
      <c r="V4042" s="2">
        <f>salestable[[#This Row],[Sales]] * (1 - salestable[[#This Row],[Discount]])</f>
        <v>11.4816</v>
      </c>
      <c r="W4042" s="2">
        <f>salestable[[#This Row],[Sales]] * salestable[[#This Row],[Discount]]</f>
        <v>2.8704000000000001</v>
      </c>
      <c r="X4042">
        <f>YEAR(salestable[[#This Row],[Order Date]])</f>
        <v>2014</v>
      </c>
      <c r="Y4042" t="str">
        <f>TEXT(salestable[[#This Row],[Order Date]],"MMMM")</f>
        <v>December</v>
      </c>
      <c r="Z4042" t="str">
        <f>"Q"&amp;ROUNDUP(MONTH(salestable[[#This Row],[Order Date]])/3,0)</f>
        <v>Q4</v>
      </c>
      <c r="AA4042" t="str">
        <f>TEXT(salestable[[#This Row],[Order Date]], "ddd")</f>
        <v>Mon</v>
      </c>
    </row>
    <row r="4043" spans="1:27"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s="3">
        <v>3</v>
      </c>
      <c r="T4043" s="4">
        <v>0.2</v>
      </c>
      <c r="U4043" s="3">
        <v>19.197600000000001</v>
      </c>
      <c r="V4043" s="2">
        <f>salestable[[#This Row],[Sales]] * (1 - salestable[[#This Row],[Discount]])</f>
        <v>153.58080000000001</v>
      </c>
      <c r="W4043" s="2">
        <f>salestable[[#This Row],[Sales]] * salestable[[#This Row],[Discount]]</f>
        <v>38.395200000000003</v>
      </c>
      <c r="X4043">
        <f>YEAR(salestable[[#This Row],[Order Date]])</f>
        <v>2014</v>
      </c>
      <c r="Y4043" t="str">
        <f>TEXT(salestable[[#This Row],[Order Date]],"MMMM")</f>
        <v>December</v>
      </c>
      <c r="Z4043" t="str">
        <f>"Q"&amp;ROUNDUP(MONTH(salestable[[#This Row],[Order Date]])/3,0)</f>
        <v>Q4</v>
      </c>
      <c r="AA4043" t="str">
        <f>TEXT(salestable[[#This Row],[Order Date]], "ddd")</f>
        <v>Mon</v>
      </c>
    </row>
    <row r="4044" spans="1:27"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s="3">
        <v>9</v>
      </c>
      <c r="T4044" s="4">
        <v>0</v>
      </c>
      <c r="U4044" s="3">
        <v>126.3942</v>
      </c>
      <c r="V4044" s="2">
        <f>salestable[[#This Row],[Sales]] * (1 - salestable[[#This Row],[Discount]])</f>
        <v>274.77</v>
      </c>
      <c r="W4044" s="2">
        <f>salestable[[#This Row],[Sales]] * salestable[[#This Row],[Discount]]</f>
        <v>0</v>
      </c>
      <c r="X4044">
        <f>YEAR(salestable[[#This Row],[Order Date]])</f>
        <v>2014</v>
      </c>
      <c r="Y4044" t="str">
        <f>TEXT(salestable[[#This Row],[Order Date]],"MMMM")</f>
        <v>December</v>
      </c>
      <c r="Z4044" t="str">
        <f>"Q"&amp;ROUNDUP(MONTH(salestable[[#This Row],[Order Date]])/3,0)</f>
        <v>Q4</v>
      </c>
      <c r="AA4044" t="str">
        <f>TEXT(salestable[[#This Row],[Order Date]], "ddd")</f>
        <v>Mon</v>
      </c>
    </row>
    <row r="4045" spans="1:27"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s="3">
        <v>6</v>
      </c>
      <c r="T4045" s="4">
        <v>0</v>
      </c>
      <c r="U4045" s="3">
        <v>23.990400000000001</v>
      </c>
      <c r="V4045" s="2">
        <f>salestable[[#This Row],[Sales]] * (1 - salestable[[#This Row],[Discount]])</f>
        <v>70.56</v>
      </c>
      <c r="W4045" s="2">
        <f>salestable[[#This Row],[Sales]] * salestable[[#This Row],[Discount]]</f>
        <v>0</v>
      </c>
      <c r="X4045">
        <f>YEAR(salestable[[#This Row],[Order Date]])</f>
        <v>2014</v>
      </c>
      <c r="Y4045" t="str">
        <f>TEXT(salestable[[#This Row],[Order Date]],"MMMM")</f>
        <v>December</v>
      </c>
      <c r="Z4045" t="str">
        <f>"Q"&amp;ROUNDUP(MONTH(salestable[[#This Row],[Order Date]])/3,0)</f>
        <v>Q4</v>
      </c>
      <c r="AA4045" t="str">
        <f>TEXT(salestable[[#This Row],[Order Date]], "ddd")</f>
        <v>Mon</v>
      </c>
    </row>
    <row r="4046" spans="1:27"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s="3">
        <v>5</v>
      </c>
      <c r="T4046" s="4">
        <v>0</v>
      </c>
      <c r="U4046" s="3">
        <v>57.357999999999997</v>
      </c>
      <c r="V4046" s="2">
        <f>salestable[[#This Row],[Sales]] * (1 - salestable[[#This Row],[Discount]])</f>
        <v>204.85</v>
      </c>
      <c r="W4046" s="2">
        <f>salestable[[#This Row],[Sales]] * salestable[[#This Row],[Discount]]</f>
        <v>0</v>
      </c>
      <c r="X4046">
        <f>YEAR(salestable[[#This Row],[Order Date]])</f>
        <v>2015</v>
      </c>
      <c r="Y4046" t="str">
        <f>TEXT(salestable[[#This Row],[Order Date]],"MMMM")</f>
        <v>June</v>
      </c>
      <c r="Z4046" t="str">
        <f>"Q"&amp;ROUNDUP(MONTH(salestable[[#This Row],[Order Date]])/3,0)</f>
        <v>Q2</v>
      </c>
      <c r="AA4046" t="str">
        <f>TEXT(salestable[[#This Row],[Order Date]], "ddd")</f>
        <v>Thu</v>
      </c>
    </row>
    <row r="4047" spans="1:27"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s="3">
        <v>3</v>
      </c>
      <c r="T4047" s="4">
        <v>0.8</v>
      </c>
      <c r="U4047" s="3">
        <v>-13.734</v>
      </c>
      <c r="V4047" s="2">
        <f>salestable[[#This Row],[Sales]] * (1 - salestable[[#This Row],[Discount]])</f>
        <v>1.8311999999999997</v>
      </c>
      <c r="W4047" s="2">
        <f>salestable[[#This Row],[Sales]] * salestable[[#This Row],[Discount]]</f>
        <v>7.3248000000000006</v>
      </c>
      <c r="X4047">
        <f>YEAR(salestable[[#This Row],[Order Date]])</f>
        <v>2015</v>
      </c>
      <c r="Y4047" t="str">
        <f>TEXT(salestable[[#This Row],[Order Date]],"MMMM")</f>
        <v>April</v>
      </c>
      <c r="Z4047" t="str">
        <f>"Q"&amp;ROUNDUP(MONTH(salestable[[#This Row],[Order Date]])/3,0)</f>
        <v>Q2</v>
      </c>
      <c r="AA4047" t="str">
        <f>TEXT(salestable[[#This Row],[Order Date]], "ddd")</f>
        <v>Thu</v>
      </c>
    </row>
    <row r="4048" spans="1:27"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s="3">
        <v>2</v>
      </c>
      <c r="T4048" s="4">
        <v>0.8</v>
      </c>
      <c r="U4048" s="3">
        <v>-62.379199999999997</v>
      </c>
      <c r="V4048" s="2">
        <f>salestable[[#This Row],[Sales]] * (1 - salestable[[#This Row],[Discount]])</f>
        <v>4.7983999999999991</v>
      </c>
      <c r="W4048" s="2">
        <f>salestable[[#This Row],[Sales]] * salestable[[#This Row],[Discount]]</f>
        <v>19.193600000000004</v>
      </c>
      <c r="X4048">
        <f>YEAR(salestable[[#This Row],[Order Date]])</f>
        <v>2017</v>
      </c>
      <c r="Y4048" t="str">
        <f>TEXT(salestable[[#This Row],[Order Date]],"MMMM")</f>
        <v>October</v>
      </c>
      <c r="Z4048" t="str">
        <f>"Q"&amp;ROUNDUP(MONTH(salestable[[#This Row],[Order Date]])/3,0)</f>
        <v>Q4</v>
      </c>
      <c r="AA4048" t="str">
        <f>TEXT(salestable[[#This Row],[Order Date]], "ddd")</f>
        <v>Sat</v>
      </c>
    </row>
    <row r="4049" spans="1:27"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s="3">
        <v>3</v>
      </c>
      <c r="T4049" s="4">
        <v>0</v>
      </c>
      <c r="U4049" s="3">
        <v>39.6312</v>
      </c>
      <c r="V4049" s="2">
        <f>salestable[[#This Row],[Sales]] * (1 - salestable[[#This Row],[Discount]])</f>
        <v>80.88</v>
      </c>
      <c r="W4049" s="2">
        <f>salestable[[#This Row],[Sales]] * salestable[[#This Row],[Discount]]</f>
        <v>0</v>
      </c>
      <c r="X4049">
        <f>YEAR(salestable[[#This Row],[Order Date]])</f>
        <v>2015</v>
      </c>
      <c r="Y4049" t="str">
        <f>TEXT(salestable[[#This Row],[Order Date]],"MMMM")</f>
        <v>July</v>
      </c>
      <c r="Z4049" t="str">
        <f>"Q"&amp;ROUNDUP(MONTH(salestable[[#This Row],[Order Date]])/3,0)</f>
        <v>Q3</v>
      </c>
      <c r="AA4049" t="str">
        <f>TEXT(salestable[[#This Row],[Order Date]], "ddd")</f>
        <v>Thu</v>
      </c>
    </row>
    <row r="4050" spans="1:27"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s="3">
        <v>10</v>
      </c>
      <c r="T4050" s="4">
        <v>0</v>
      </c>
      <c r="U4050" s="3">
        <v>191.96799999999999</v>
      </c>
      <c r="V4050" s="2">
        <f>salestable[[#This Row],[Sales]] * (1 - salestable[[#This Row],[Discount]])</f>
        <v>599.9</v>
      </c>
      <c r="W4050" s="2">
        <f>salestable[[#This Row],[Sales]] * salestable[[#This Row],[Discount]]</f>
        <v>0</v>
      </c>
      <c r="X4050">
        <f>YEAR(salestable[[#This Row],[Order Date]])</f>
        <v>2015</v>
      </c>
      <c r="Y4050" t="str">
        <f>TEXT(salestable[[#This Row],[Order Date]],"MMMM")</f>
        <v>July</v>
      </c>
      <c r="Z4050" t="str">
        <f>"Q"&amp;ROUNDUP(MONTH(salestable[[#This Row],[Order Date]])/3,0)</f>
        <v>Q3</v>
      </c>
      <c r="AA4050" t="str">
        <f>TEXT(salestable[[#This Row],[Order Date]], "ddd")</f>
        <v>Thu</v>
      </c>
    </row>
    <row r="4051" spans="1:27"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s="3">
        <v>3</v>
      </c>
      <c r="T4051" s="4">
        <v>0</v>
      </c>
      <c r="U4051" s="3">
        <v>49.804200000000002</v>
      </c>
      <c r="V4051" s="2">
        <f>salestable[[#This Row],[Sales]] * (1 - salestable[[#This Row],[Discount]])</f>
        <v>276.69</v>
      </c>
      <c r="W4051" s="2">
        <f>salestable[[#This Row],[Sales]] * salestable[[#This Row],[Discount]]</f>
        <v>0</v>
      </c>
      <c r="X4051">
        <f>YEAR(salestable[[#This Row],[Order Date]])</f>
        <v>2017</v>
      </c>
      <c r="Y4051" t="str">
        <f>TEXT(salestable[[#This Row],[Order Date]],"MMMM")</f>
        <v>June</v>
      </c>
      <c r="Z4051" t="str">
        <f>"Q"&amp;ROUNDUP(MONTH(salestable[[#This Row],[Order Date]])/3,0)</f>
        <v>Q2</v>
      </c>
      <c r="AA4051" t="str">
        <f>TEXT(salestable[[#This Row],[Order Date]], "ddd")</f>
        <v>Sat</v>
      </c>
    </row>
    <row r="4052" spans="1:27"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s="3">
        <v>2</v>
      </c>
      <c r="T4052" s="4">
        <v>0.1</v>
      </c>
      <c r="U4052" s="3">
        <v>32.633200000000002</v>
      </c>
      <c r="V4052" s="2">
        <f>salestable[[#This Row],[Sales]] * (1 - salestable[[#This Row],[Discount]])</f>
        <v>155.48760000000001</v>
      </c>
      <c r="W4052" s="2">
        <f>salestable[[#This Row],[Sales]] * salestable[[#This Row],[Discount]]</f>
        <v>17.276400000000002</v>
      </c>
      <c r="X4052">
        <f>YEAR(salestable[[#This Row],[Order Date]])</f>
        <v>2017</v>
      </c>
      <c r="Y4052" t="str">
        <f>TEXT(salestable[[#This Row],[Order Date]],"MMMM")</f>
        <v>June</v>
      </c>
      <c r="Z4052" t="str">
        <f>"Q"&amp;ROUNDUP(MONTH(salestable[[#This Row],[Order Date]])/3,0)</f>
        <v>Q2</v>
      </c>
      <c r="AA4052" t="str">
        <f>TEXT(salestable[[#This Row],[Order Date]], "ddd")</f>
        <v>Sat</v>
      </c>
    </row>
    <row r="4053" spans="1:27"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s="3">
        <v>3</v>
      </c>
      <c r="T4053" s="4">
        <v>0.2</v>
      </c>
      <c r="U4053" s="3">
        <v>1.4783999999999999</v>
      </c>
      <c r="V4053" s="2">
        <f>salestable[[#This Row],[Sales]] * (1 - salestable[[#This Row],[Discount]])</f>
        <v>3.3792000000000004</v>
      </c>
      <c r="W4053" s="2">
        <f>salestable[[#This Row],[Sales]] * salestable[[#This Row],[Discount]]</f>
        <v>0.84480000000000011</v>
      </c>
      <c r="X4053">
        <f>YEAR(salestable[[#This Row],[Order Date]])</f>
        <v>2014</v>
      </c>
      <c r="Y4053" t="str">
        <f>TEXT(salestable[[#This Row],[Order Date]],"MMMM")</f>
        <v>September</v>
      </c>
      <c r="Z4053" t="str">
        <f>"Q"&amp;ROUNDUP(MONTH(salestable[[#This Row],[Order Date]])/3,0)</f>
        <v>Q3</v>
      </c>
      <c r="AA4053" t="str">
        <f>TEXT(salestable[[#This Row],[Order Date]], "ddd")</f>
        <v>Mon</v>
      </c>
    </row>
    <row r="4054" spans="1:27"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s="3">
        <v>2</v>
      </c>
      <c r="T4054" s="4">
        <v>0.4</v>
      </c>
      <c r="U4054" s="3">
        <v>-81.854399999999998</v>
      </c>
      <c r="V4054" s="2">
        <f>salestable[[#This Row],[Sales]] * (1 - salestable[[#This Row],[Discount]])</f>
        <v>245.56319999999999</v>
      </c>
      <c r="W4054" s="2">
        <f>salestable[[#This Row],[Sales]] * salestable[[#This Row],[Discount]]</f>
        <v>163.7088</v>
      </c>
      <c r="X4054">
        <f>YEAR(salestable[[#This Row],[Order Date]])</f>
        <v>2014</v>
      </c>
      <c r="Y4054" t="str">
        <f>TEXT(salestable[[#This Row],[Order Date]],"MMMM")</f>
        <v>September</v>
      </c>
      <c r="Z4054" t="str">
        <f>"Q"&amp;ROUNDUP(MONTH(salestable[[#This Row],[Order Date]])/3,0)</f>
        <v>Q3</v>
      </c>
      <c r="AA4054" t="str">
        <f>TEXT(salestable[[#This Row],[Order Date]], "ddd")</f>
        <v>Mon</v>
      </c>
    </row>
    <row r="4055" spans="1:27"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s="3">
        <v>11</v>
      </c>
      <c r="T4055" s="4">
        <v>0.2</v>
      </c>
      <c r="U4055" s="3">
        <v>18.018000000000001</v>
      </c>
      <c r="V4055" s="2">
        <f>salestable[[#This Row],[Sales]] * (1 - salestable[[#This Row],[Discount]])</f>
        <v>44.352000000000004</v>
      </c>
      <c r="W4055" s="2">
        <f>salestable[[#This Row],[Sales]] * salestable[[#This Row],[Discount]]</f>
        <v>11.088000000000001</v>
      </c>
      <c r="X4055">
        <f>YEAR(salestable[[#This Row],[Order Date]])</f>
        <v>2014</v>
      </c>
      <c r="Y4055" t="str">
        <f>TEXT(salestable[[#This Row],[Order Date]],"MMMM")</f>
        <v>September</v>
      </c>
      <c r="Z4055" t="str">
        <f>"Q"&amp;ROUNDUP(MONTH(salestable[[#This Row],[Order Date]])/3,0)</f>
        <v>Q3</v>
      </c>
      <c r="AA4055" t="str">
        <f>TEXT(salestable[[#This Row],[Order Date]], "ddd")</f>
        <v>Mon</v>
      </c>
    </row>
    <row r="4056" spans="1:27"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s="3">
        <v>4</v>
      </c>
      <c r="T4056" s="4">
        <v>0.2</v>
      </c>
      <c r="U4056" s="3">
        <v>6.8015999999999996</v>
      </c>
      <c r="V4056" s="2">
        <f>salestable[[#This Row],[Sales]] * (1 - salestable[[#This Row],[Discount]])</f>
        <v>16.7424</v>
      </c>
      <c r="W4056" s="2">
        <f>salestable[[#This Row],[Sales]] * salestable[[#This Row],[Discount]]</f>
        <v>4.1856</v>
      </c>
      <c r="X4056">
        <f>YEAR(salestable[[#This Row],[Order Date]])</f>
        <v>2014</v>
      </c>
      <c r="Y4056" t="str">
        <f>TEXT(salestable[[#This Row],[Order Date]],"MMMM")</f>
        <v>September</v>
      </c>
      <c r="Z4056" t="str">
        <f>"Q"&amp;ROUNDUP(MONTH(salestable[[#This Row],[Order Date]])/3,0)</f>
        <v>Q3</v>
      </c>
      <c r="AA4056" t="str">
        <f>TEXT(salestable[[#This Row],[Order Date]], "ddd")</f>
        <v>Mon</v>
      </c>
    </row>
    <row r="4057" spans="1:27"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s="3">
        <v>6</v>
      </c>
      <c r="T4057" s="4">
        <v>0.2</v>
      </c>
      <c r="U4057" s="3">
        <v>-337.80599999999998</v>
      </c>
      <c r="V4057" s="2">
        <f>salestable[[#This Row],[Sales]] * (1 - salestable[[#This Row],[Discount]])</f>
        <v>1441.3056000000001</v>
      </c>
      <c r="W4057" s="2">
        <f>salestable[[#This Row],[Sales]] * salestable[[#This Row],[Discount]]</f>
        <v>360.32640000000004</v>
      </c>
      <c r="X4057">
        <f>YEAR(salestable[[#This Row],[Order Date]])</f>
        <v>2014</v>
      </c>
      <c r="Y4057" t="str">
        <f>TEXT(salestable[[#This Row],[Order Date]],"MMMM")</f>
        <v>September</v>
      </c>
      <c r="Z4057" t="str">
        <f>"Q"&amp;ROUNDUP(MONTH(salestable[[#This Row],[Order Date]])/3,0)</f>
        <v>Q3</v>
      </c>
      <c r="AA4057" t="str">
        <f>TEXT(salestable[[#This Row],[Order Date]], "ddd")</f>
        <v>Mon</v>
      </c>
    </row>
    <row r="4058" spans="1:27"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s="3">
        <v>1</v>
      </c>
      <c r="T4058" s="4">
        <v>0.4</v>
      </c>
      <c r="U4058" s="3">
        <v>-20.152799999999999</v>
      </c>
      <c r="V4058" s="2">
        <f>salestable[[#This Row],[Sales]] * (1 - salestable[[#This Row],[Discount]])</f>
        <v>40.305599999999998</v>
      </c>
      <c r="W4058" s="2">
        <f>salestable[[#This Row],[Sales]] * salestable[[#This Row],[Discount]]</f>
        <v>26.870400000000004</v>
      </c>
      <c r="X4058">
        <f>YEAR(salestable[[#This Row],[Order Date]])</f>
        <v>2014</v>
      </c>
      <c r="Y4058" t="str">
        <f>TEXT(salestable[[#This Row],[Order Date]],"MMMM")</f>
        <v>September</v>
      </c>
      <c r="Z4058" t="str">
        <f>"Q"&amp;ROUNDUP(MONTH(salestable[[#This Row],[Order Date]])/3,0)</f>
        <v>Q3</v>
      </c>
      <c r="AA4058" t="str">
        <f>TEXT(salestable[[#This Row],[Order Date]], "ddd")</f>
        <v>Mon</v>
      </c>
    </row>
    <row r="4059" spans="1:27"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s="3">
        <v>5</v>
      </c>
      <c r="T4059" s="4">
        <v>0.2</v>
      </c>
      <c r="U4059" s="3">
        <v>-8.0775000000000006</v>
      </c>
      <c r="V4059" s="2">
        <f>salestable[[#This Row],[Sales]] * (1 - salestable[[#This Row],[Discount]])</f>
        <v>516.96</v>
      </c>
      <c r="W4059" s="2">
        <f>salestable[[#This Row],[Sales]] * salestable[[#This Row],[Discount]]</f>
        <v>129.24</v>
      </c>
      <c r="X4059">
        <f>YEAR(salestable[[#This Row],[Order Date]])</f>
        <v>2014</v>
      </c>
      <c r="Y4059" t="str">
        <f>TEXT(salestable[[#This Row],[Order Date]],"MMMM")</f>
        <v>November</v>
      </c>
      <c r="Z4059" t="str">
        <f>"Q"&amp;ROUNDUP(MONTH(salestable[[#This Row],[Order Date]])/3,0)</f>
        <v>Q4</v>
      </c>
      <c r="AA4059" t="str">
        <f>TEXT(salestable[[#This Row],[Order Date]], "ddd")</f>
        <v>Mon</v>
      </c>
    </row>
    <row r="4060" spans="1:27"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s="3">
        <v>7</v>
      </c>
      <c r="T4060" s="4">
        <v>0.2</v>
      </c>
      <c r="U4060" s="3">
        <v>-15.4581</v>
      </c>
      <c r="V4060" s="2">
        <f>salestable[[#This Row],[Sales]] * (1 - salestable[[#This Row],[Discount]])</f>
        <v>58.1952</v>
      </c>
      <c r="W4060" s="2">
        <f>salestable[[#This Row],[Sales]] * salestable[[#This Row],[Discount]]</f>
        <v>14.5488</v>
      </c>
      <c r="X4060">
        <f>YEAR(salestable[[#This Row],[Order Date]])</f>
        <v>2015</v>
      </c>
      <c r="Y4060" t="str">
        <f>TEXT(salestable[[#This Row],[Order Date]],"MMMM")</f>
        <v>November</v>
      </c>
      <c r="Z4060" t="str">
        <f>"Q"&amp;ROUNDUP(MONTH(salestable[[#This Row],[Order Date]])/3,0)</f>
        <v>Q4</v>
      </c>
      <c r="AA4060" t="str">
        <f>TEXT(salestable[[#This Row],[Order Date]], "ddd")</f>
        <v>Fri</v>
      </c>
    </row>
    <row r="4061" spans="1:27"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s="3">
        <v>3</v>
      </c>
      <c r="T4061" s="4">
        <v>0.2</v>
      </c>
      <c r="U4061" s="3">
        <v>35.76</v>
      </c>
      <c r="V4061" s="2">
        <f>salestable[[#This Row],[Sales]] * (1 - salestable[[#This Row],[Discount]])</f>
        <v>457.72800000000001</v>
      </c>
      <c r="W4061" s="2">
        <f>salestable[[#This Row],[Sales]] * salestable[[#This Row],[Discount]]</f>
        <v>114.432</v>
      </c>
      <c r="X4061">
        <f>YEAR(salestable[[#This Row],[Order Date]])</f>
        <v>2015</v>
      </c>
      <c r="Y4061" t="str">
        <f>TEXT(salestable[[#This Row],[Order Date]],"MMMM")</f>
        <v>November</v>
      </c>
      <c r="Z4061" t="str">
        <f>"Q"&amp;ROUNDUP(MONTH(salestable[[#This Row],[Order Date]])/3,0)</f>
        <v>Q4</v>
      </c>
      <c r="AA4061" t="str">
        <f>TEXT(salestable[[#This Row],[Order Date]], "ddd")</f>
        <v>Fri</v>
      </c>
    </row>
    <row r="4062" spans="1:27"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s="3">
        <v>3</v>
      </c>
      <c r="T4062" s="4">
        <v>0.2</v>
      </c>
      <c r="U4062" s="3">
        <v>17.8794</v>
      </c>
      <c r="V4062" s="2">
        <f>salestable[[#This Row],[Sales]] * (1 - salestable[[#This Row],[Discount]])</f>
        <v>54.489599999999996</v>
      </c>
      <c r="W4062" s="2">
        <f>salestable[[#This Row],[Sales]] * salestable[[#This Row],[Discount]]</f>
        <v>13.622399999999999</v>
      </c>
      <c r="X4062">
        <f>YEAR(salestable[[#This Row],[Order Date]])</f>
        <v>2016</v>
      </c>
      <c r="Y4062" t="str">
        <f>TEXT(salestable[[#This Row],[Order Date]],"MMMM")</f>
        <v>November</v>
      </c>
      <c r="Z4062" t="str">
        <f>"Q"&amp;ROUNDUP(MONTH(salestable[[#This Row],[Order Date]])/3,0)</f>
        <v>Q4</v>
      </c>
      <c r="AA4062" t="str">
        <f>TEXT(salestable[[#This Row],[Order Date]], "ddd")</f>
        <v>Tue</v>
      </c>
    </row>
    <row r="4063" spans="1:27"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s="3">
        <v>3</v>
      </c>
      <c r="T4063" s="4">
        <v>0.2</v>
      </c>
      <c r="U4063" s="3">
        <v>7.8224999999999998</v>
      </c>
      <c r="V4063" s="2">
        <f>salestable[[#This Row],[Sales]] * (1 - salestable[[#This Row],[Discount]])</f>
        <v>20.025600000000001</v>
      </c>
      <c r="W4063" s="2">
        <f>salestable[[#This Row],[Sales]] * salestable[[#This Row],[Discount]]</f>
        <v>5.0064000000000002</v>
      </c>
      <c r="X4063">
        <f>YEAR(salestable[[#This Row],[Order Date]])</f>
        <v>2015</v>
      </c>
      <c r="Y4063" t="str">
        <f>TEXT(salestable[[#This Row],[Order Date]],"MMMM")</f>
        <v>September</v>
      </c>
      <c r="Z4063" t="str">
        <f>"Q"&amp;ROUNDUP(MONTH(salestable[[#This Row],[Order Date]])/3,0)</f>
        <v>Q3</v>
      </c>
      <c r="AA4063" t="str">
        <f>TEXT(salestable[[#This Row],[Order Date]], "ddd")</f>
        <v>Thu</v>
      </c>
    </row>
    <row r="4064" spans="1:27"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s="3">
        <v>1</v>
      </c>
      <c r="T4064" s="4">
        <v>0.2</v>
      </c>
      <c r="U4064" s="3">
        <v>7.4984999999999999</v>
      </c>
      <c r="V4064" s="2">
        <f>salestable[[#This Row],[Sales]] * (1 - salestable[[#This Row],[Discount]])</f>
        <v>31.993600000000001</v>
      </c>
      <c r="W4064" s="2">
        <f>salestable[[#This Row],[Sales]] * salestable[[#This Row],[Discount]]</f>
        <v>7.9984000000000002</v>
      </c>
      <c r="X4064">
        <f>YEAR(salestable[[#This Row],[Order Date]])</f>
        <v>2016</v>
      </c>
      <c r="Y4064" t="str">
        <f>TEXT(salestable[[#This Row],[Order Date]],"MMMM")</f>
        <v>March</v>
      </c>
      <c r="Z4064" t="str">
        <f>"Q"&amp;ROUNDUP(MONTH(salestable[[#This Row],[Order Date]])/3,0)</f>
        <v>Q1</v>
      </c>
      <c r="AA4064" t="str">
        <f>TEXT(salestable[[#This Row],[Order Date]], "ddd")</f>
        <v>Thu</v>
      </c>
    </row>
    <row r="4065" spans="1:27"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s="3">
        <v>9</v>
      </c>
      <c r="T4065" s="4">
        <v>0.2</v>
      </c>
      <c r="U4065" s="3">
        <v>1.7514000000000001</v>
      </c>
      <c r="V4065" s="2">
        <f>salestable[[#This Row],[Sales]] * (1 - salestable[[#This Row],[Discount]])</f>
        <v>16.012799999999999</v>
      </c>
      <c r="W4065" s="2">
        <f>salestable[[#This Row],[Sales]] * salestable[[#This Row],[Discount]]</f>
        <v>4.0031999999999996</v>
      </c>
      <c r="X4065">
        <f>YEAR(salestable[[#This Row],[Order Date]])</f>
        <v>2014</v>
      </c>
      <c r="Y4065" t="str">
        <f>TEXT(salestable[[#This Row],[Order Date]],"MMMM")</f>
        <v>June</v>
      </c>
      <c r="Z4065" t="str">
        <f>"Q"&amp;ROUNDUP(MONTH(salestable[[#This Row],[Order Date]])/3,0)</f>
        <v>Q2</v>
      </c>
      <c r="AA4065" t="str">
        <f>TEXT(salestable[[#This Row],[Order Date]], "ddd")</f>
        <v>Mon</v>
      </c>
    </row>
    <row r="4066" spans="1:27"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s="3">
        <v>1</v>
      </c>
      <c r="T4066" s="4">
        <v>0.2</v>
      </c>
      <c r="U4066" s="3">
        <v>0.34920000000000001</v>
      </c>
      <c r="V4066" s="2">
        <f>salestable[[#This Row],[Sales]] * (1 - salestable[[#This Row],[Discount]])</f>
        <v>2.4832000000000001</v>
      </c>
      <c r="W4066" s="2">
        <f>salestable[[#This Row],[Sales]] * salestable[[#This Row],[Discount]]</f>
        <v>0.62080000000000002</v>
      </c>
      <c r="X4066">
        <f>YEAR(salestable[[#This Row],[Order Date]])</f>
        <v>2014</v>
      </c>
      <c r="Y4066" t="str">
        <f>TEXT(salestable[[#This Row],[Order Date]],"MMMM")</f>
        <v>June</v>
      </c>
      <c r="Z4066" t="str">
        <f>"Q"&amp;ROUNDUP(MONTH(salestable[[#This Row],[Order Date]])/3,0)</f>
        <v>Q2</v>
      </c>
      <c r="AA4066" t="str">
        <f>TEXT(salestable[[#This Row],[Order Date]], "ddd")</f>
        <v>Mon</v>
      </c>
    </row>
    <row r="4067" spans="1:27"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s="3">
        <v>5</v>
      </c>
      <c r="T4067" s="4">
        <v>0.2</v>
      </c>
      <c r="U4067" s="3">
        <v>1.41</v>
      </c>
      <c r="V4067" s="2">
        <f>salestable[[#This Row],[Sales]] * (1 - salestable[[#This Row],[Discount]])</f>
        <v>6.016</v>
      </c>
      <c r="W4067" s="2">
        <f>salestable[[#This Row],[Sales]] * salestable[[#This Row],[Discount]]</f>
        <v>1.504</v>
      </c>
      <c r="X4067">
        <f>YEAR(salestable[[#This Row],[Order Date]])</f>
        <v>2014</v>
      </c>
      <c r="Y4067" t="str">
        <f>TEXT(salestable[[#This Row],[Order Date]],"MMMM")</f>
        <v>November</v>
      </c>
      <c r="Z4067" t="str">
        <f>"Q"&amp;ROUNDUP(MONTH(salestable[[#This Row],[Order Date]])/3,0)</f>
        <v>Q4</v>
      </c>
      <c r="AA4067" t="str">
        <f>TEXT(salestable[[#This Row],[Order Date]], "ddd")</f>
        <v>Sat</v>
      </c>
    </row>
    <row r="4068" spans="1:27"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s="3">
        <v>3</v>
      </c>
      <c r="T4068" s="4">
        <v>0.2</v>
      </c>
      <c r="U4068" s="3">
        <v>0.89880000000000004</v>
      </c>
      <c r="V4068" s="2">
        <f>salestable[[#This Row],[Sales]] * (1 - salestable[[#This Row],[Discount]])</f>
        <v>8.2176000000000009</v>
      </c>
      <c r="W4068" s="2">
        <f>salestable[[#This Row],[Sales]] * salestable[[#This Row],[Discount]]</f>
        <v>2.0544000000000002</v>
      </c>
      <c r="X4068">
        <f>YEAR(salestable[[#This Row],[Order Date]])</f>
        <v>2014</v>
      </c>
      <c r="Y4068" t="str">
        <f>TEXT(salestable[[#This Row],[Order Date]],"MMMM")</f>
        <v>November</v>
      </c>
      <c r="Z4068" t="str">
        <f>"Q"&amp;ROUNDUP(MONTH(salestable[[#This Row],[Order Date]])/3,0)</f>
        <v>Q4</v>
      </c>
      <c r="AA4068" t="str">
        <f>TEXT(salestable[[#This Row],[Order Date]], "ddd")</f>
        <v>Sat</v>
      </c>
    </row>
    <row r="4069" spans="1:27"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s="3">
        <v>12</v>
      </c>
      <c r="T4069" s="4">
        <v>0.2</v>
      </c>
      <c r="U4069" s="3">
        <v>15.537599999999999</v>
      </c>
      <c r="V4069" s="2">
        <f>salestable[[#This Row],[Sales]] * (1 - salestable[[#This Row],[Discount]])</f>
        <v>38.246400000000001</v>
      </c>
      <c r="W4069" s="2">
        <f>salestable[[#This Row],[Sales]] * salestable[[#This Row],[Discount]]</f>
        <v>9.5616000000000003</v>
      </c>
      <c r="X4069">
        <f>YEAR(salestable[[#This Row],[Order Date]])</f>
        <v>2014</v>
      </c>
      <c r="Y4069" t="str">
        <f>TEXT(salestable[[#This Row],[Order Date]],"MMMM")</f>
        <v>November</v>
      </c>
      <c r="Z4069" t="str">
        <f>"Q"&amp;ROUNDUP(MONTH(salestable[[#This Row],[Order Date]])/3,0)</f>
        <v>Q4</v>
      </c>
      <c r="AA4069" t="str">
        <f>TEXT(salestable[[#This Row],[Order Date]], "ddd")</f>
        <v>Sat</v>
      </c>
    </row>
    <row r="4070" spans="1:27"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s="3">
        <v>9</v>
      </c>
      <c r="T4070" s="4">
        <v>0.2</v>
      </c>
      <c r="U4070" s="3">
        <v>110.1195</v>
      </c>
      <c r="V4070" s="2">
        <f>salestable[[#This Row],[Sales]] * (1 - salestable[[#This Row],[Discount]])</f>
        <v>783.07200000000012</v>
      </c>
      <c r="W4070" s="2">
        <f>salestable[[#This Row],[Sales]] * salestable[[#This Row],[Discount]]</f>
        <v>195.76800000000003</v>
      </c>
      <c r="X4070">
        <f>YEAR(salestable[[#This Row],[Order Date]])</f>
        <v>2014</v>
      </c>
      <c r="Y4070" t="str">
        <f>TEXT(salestable[[#This Row],[Order Date]],"MMMM")</f>
        <v>November</v>
      </c>
      <c r="Z4070" t="str">
        <f>"Q"&amp;ROUNDUP(MONTH(salestable[[#This Row],[Order Date]])/3,0)</f>
        <v>Q4</v>
      </c>
      <c r="AA4070" t="str">
        <f>TEXT(salestable[[#This Row],[Order Date]], "ddd")</f>
        <v>Sat</v>
      </c>
    </row>
    <row r="4071" spans="1:27"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s="3">
        <v>9</v>
      </c>
      <c r="T4071" s="4">
        <v>0.8</v>
      </c>
      <c r="U4071" s="3">
        <v>-21.681000000000001</v>
      </c>
      <c r="V4071" s="2">
        <f>salestable[[#This Row],[Sales]] * (1 - salestable[[#This Row],[Discount]])</f>
        <v>2.6279999999999997</v>
      </c>
      <c r="W4071" s="2">
        <f>salestable[[#This Row],[Sales]] * salestable[[#This Row],[Discount]]</f>
        <v>10.512</v>
      </c>
      <c r="X4071">
        <f>YEAR(salestable[[#This Row],[Order Date]])</f>
        <v>2016</v>
      </c>
      <c r="Y4071" t="str">
        <f>TEXT(salestable[[#This Row],[Order Date]],"MMMM")</f>
        <v>August</v>
      </c>
      <c r="Z4071" t="str">
        <f>"Q"&amp;ROUNDUP(MONTH(salestable[[#This Row],[Order Date]])/3,0)</f>
        <v>Q3</v>
      </c>
      <c r="AA4071" t="str">
        <f>TEXT(salestable[[#This Row],[Order Date]], "ddd")</f>
        <v>Sun</v>
      </c>
    </row>
    <row r="4072" spans="1:27"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s="3">
        <v>4</v>
      </c>
      <c r="T4072" s="4">
        <v>0.8</v>
      </c>
      <c r="U4072" s="3">
        <v>-16.5396</v>
      </c>
      <c r="V4072" s="2">
        <f>salestable[[#This Row],[Sales]] * (1 - salestable[[#This Row],[Discount]])</f>
        <v>2.0047999999999995</v>
      </c>
      <c r="W4072" s="2">
        <f>salestable[[#This Row],[Sales]] * salestable[[#This Row],[Discount]]</f>
        <v>8.0191999999999997</v>
      </c>
      <c r="X4072">
        <f>YEAR(salestable[[#This Row],[Order Date]])</f>
        <v>2016</v>
      </c>
      <c r="Y4072" t="str">
        <f>TEXT(salestable[[#This Row],[Order Date]],"MMMM")</f>
        <v>August</v>
      </c>
      <c r="Z4072" t="str">
        <f>"Q"&amp;ROUNDUP(MONTH(salestable[[#This Row],[Order Date]])/3,0)</f>
        <v>Q3</v>
      </c>
      <c r="AA4072" t="str">
        <f>TEXT(salestable[[#This Row],[Order Date]], "ddd")</f>
        <v>Sun</v>
      </c>
    </row>
    <row r="4073" spans="1:27"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s="3">
        <v>2</v>
      </c>
      <c r="T4073" s="4">
        <v>0.32</v>
      </c>
      <c r="U4073" s="3">
        <v>-52.890799999999999</v>
      </c>
      <c r="V4073" s="2">
        <f>salestable[[#This Row],[Sales]] * (1 - salestable[[#This Row],[Discount]])</f>
        <v>106.333504</v>
      </c>
      <c r="W4073" s="2">
        <f>salestable[[#This Row],[Sales]] * salestable[[#This Row],[Discount]]</f>
        <v>50.039296000000007</v>
      </c>
      <c r="X4073">
        <f>YEAR(salestable[[#This Row],[Order Date]])</f>
        <v>2016</v>
      </c>
      <c r="Y4073" t="str">
        <f>TEXT(salestable[[#This Row],[Order Date]],"MMMM")</f>
        <v>August</v>
      </c>
      <c r="Z4073" t="str">
        <f>"Q"&amp;ROUNDUP(MONTH(salestable[[#This Row],[Order Date]])/3,0)</f>
        <v>Q3</v>
      </c>
      <c r="AA4073" t="str">
        <f>TEXT(salestable[[#This Row],[Order Date]], "ddd")</f>
        <v>Sun</v>
      </c>
    </row>
    <row r="4074" spans="1:27"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s="3">
        <v>2</v>
      </c>
      <c r="T4074" s="4">
        <v>0</v>
      </c>
      <c r="U4074" s="3">
        <v>449.99099999999999</v>
      </c>
      <c r="V4074" s="2">
        <f>salestable[[#This Row],[Sales]] * (1 - salestable[[#This Row],[Discount]])</f>
        <v>999.98</v>
      </c>
      <c r="W4074" s="2">
        <f>salestable[[#This Row],[Sales]] * salestable[[#This Row],[Discount]]</f>
        <v>0</v>
      </c>
      <c r="X4074">
        <f>YEAR(salestable[[#This Row],[Order Date]])</f>
        <v>2015</v>
      </c>
      <c r="Y4074" t="str">
        <f>TEXT(salestable[[#This Row],[Order Date]],"MMMM")</f>
        <v>December</v>
      </c>
      <c r="Z4074" t="str">
        <f>"Q"&amp;ROUNDUP(MONTH(salestable[[#This Row],[Order Date]])/3,0)</f>
        <v>Q4</v>
      </c>
      <c r="AA4074" t="str">
        <f>TEXT(salestable[[#This Row],[Order Date]], "ddd")</f>
        <v>Sun</v>
      </c>
    </row>
    <row r="4075" spans="1:27"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s="3">
        <v>6</v>
      </c>
      <c r="T4075" s="4">
        <v>0</v>
      </c>
      <c r="U4075" s="3">
        <v>213.70439999999999</v>
      </c>
      <c r="V4075" s="2">
        <f>salestable[[#This Row],[Sales]] * (1 - salestable[[#This Row],[Discount]])</f>
        <v>821.94</v>
      </c>
      <c r="W4075" s="2">
        <f>salestable[[#This Row],[Sales]] * salestable[[#This Row],[Discount]]</f>
        <v>0</v>
      </c>
      <c r="X4075">
        <f>YEAR(salestable[[#This Row],[Order Date]])</f>
        <v>2015</v>
      </c>
      <c r="Y4075" t="str">
        <f>TEXT(salestable[[#This Row],[Order Date]],"MMMM")</f>
        <v>September</v>
      </c>
      <c r="Z4075" t="str">
        <f>"Q"&amp;ROUNDUP(MONTH(salestable[[#This Row],[Order Date]])/3,0)</f>
        <v>Q3</v>
      </c>
      <c r="AA4075" t="str">
        <f>TEXT(salestable[[#This Row],[Order Date]], "ddd")</f>
        <v>Thu</v>
      </c>
    </row>
    <row r="4076" spans="1:27"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s="3">
        <v>4</v>
      </c>
      <c r="T4076" s="4">
        <v>0.2</v>
      </c>
      <c r="U4076" s="3">
        <v>55.015999999999998</v>
      </c>
      <c r="V4076" s="2">
        <f>salestable[[#This Row],[Sales]] * (1 - salestable[[#This Row],[Discount]])</f>
        <v>176.05119999999999</v>
      </c>
      <c r="W4076" s="2">
        <f>salestable[[#This Row],[Sales]] * salestable[[#This Row],[Discount]]</f>
        <v>44.012799999999999</v>
      </c>
      <c r="X4076">
        <f>YEAR(salestable[[#This Row],[Order Date]])</f>
        <v>2017</v>
      </c>
      <c r="Y4076" t="str">
        <f>TEXT(salestable[[#This Row],[Order Date]],"MMMM")</f>
        <v>November</v>
      </c>
      <c r="Z4076" t="str">
        <f>"Q"&amp;ROUNDUP(MONTH(salestable[[#This Row],[Order Date]])/3,0)</f>
        <v>Q4</v>
      </c>
      <c r="AA4076" t="str">
        <f>TEXT(salestable[[#This Row],[Order Date]], "ddd")</f>
        <v>Wed</v>
      </c>
    </row>
    <row r="4077" spans="1:27"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s="3">
        <v>4</v>
      </c>
      <c r="T4077" s="4">
        <v>0.2</v>
      </c>
      <c r="U4077" s="3">
        <v>0</v>
      </c>
      <c r="V4077" s="2">
        <f>salestable[[#This Row],[Sales]] * (1 - salestable[[#This Row],[Discount]])</f>
        <v>271.30880000000002</v>
      </c>
      <c r="W4077" s="2">
        <f>salestable[[#This Row],[Sales]] * salestable[[#This Row],[Discount]]</f>
        <v>67.827200000000005</v>
      </c>
      <c r="X4077">
        <f>YEAR(salestable[[#This Row],[Order Date]])</f>
        <v>2017</v>
      </c>
      <c r="Y4077" t="str">
        <f>TEXT(salestable[[#This Row],[Order Date]],"MMMM")</f>
        <v>November</v>
      </c>
      <c r="Z4077" t="str">
        <f>"Q"&amp;ROUNDUP(MONTH(salestable[[#This Row],[Order Date]])/3,0)</f>
        <v>Q4</v>
      </c>
      <c r="AA4077" t="str">
        <f>TEXT(salestable[[#This Row],[Order Date]], "ddd")</f>
        <v>Wed</v>
      </c>
    </row>
    <row r="4078" spans="1:27"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s="3">
        <v>2</v>
      </c>
      <c r="T4078" s="4">
        <v>0</v>
      </c>
      <c r="U4078" s="3">
        <v>3.3088000000000002</v>
      </c>
      <c r="V4078" s="2">
        <f>salestable[[#This Row],[Sales]] * (1 - salestable[[#This Row],[Discount]])</f>
        <v>7.04</v>
      </c>
      <c r="W4078" s="2">
        <f>salestable[[#This Row],[Sales]] * salestable[[#This Row],[Discount]]</f>
        <v>0</v>
      </c>
      <c r="X4078">
        <f>YEAR(salestable[[#This Row],[Order Date]])</f>
        <v>2015</v>
      </c>
      <c r="Y4078" t="str">
        <f>TEXT(salestable[[#This Row],[Order Date]],"MMMM")</f>
        <v>December</v>
      </c>
      <c r="Z4078" t="str">
        <f>"Q"&amp;ROUNDUP(MONTH(salestable[[#This Row],[Order Date]])/3,0)</f>
        <v>Q4</v>
      </c>
      <c r="AA4078" t="str">
        <f>TEXT(salestable[[#This Row],[Order Date]], "ddd")</f>
        <v>Sat</v>
      </c>
    </row>
    <row r="4079" spans="1:27"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s="3">
        <v>4</v>
      </c>
      <c r="T4079" s="4">
        <v>0</v>
      </c>
      <c r="U4079" s="3">
        <v>0.2016</v>
      </c>
      <c r="V4079" s="2">
        <f>salestable[[#This Row],[Sales]] * (1 - salestable[[#This Row],[Discount]])</f>
        <v>5.04</v>
      </c>
      <c r="W4079" s="2">
        <f>salestable[[#This Row],[Sales]] * salestable[[#This Row],[Discount]]</f>
        <v>0</v>
      </c>
      <c r="X4079">
        <f>YEAR(salestable[[#This Row],[Order Date]])</f>
        <v>2015</v>
      </c>
      <c r="Y4079" t="str">
        <f>TEXT(salestable[[#This Row],[Order Date]],"MMMM")</f>
        <v>December</v>
      </c>
      <c r="Z4079" t="str">
        <f>"Q"&amp;ROUNDUP(MONTH(salestable[[#This Row],[Order Date]])/3,0)</f>
        <v>Q4</v>
      </c>
      <c r="AA4079" t="str">
        <f>TEXT(salestable[[#This Row],[Order Date]], "ddd")</f>
        <v>Sat</v>
      </c>
    </row>
    <row r="4080" spans="1:27"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s="3">
        <v>3</v>
      </c>
      <c r="T4080" s="4">
        <v>0</v>
      </c>
      <c r="U4080" s="3">
        <v>56.977200000000003</v>
      </c>
      <c r="V4080" s="2">
        <f>salestable[[#This Row],[Sales]] * (1 - salestable[[#This Row],[Discount]])</f>
        <v>116.28</v>
      </c>
      <c r="W4080" s="2">
        <f>salestable[[#This Row],[Sales]] * salestable[[#This Row],[Discount]]</f>
        <v>0</v>
      </c>
      <c r="X4080">
        <f>YEAR(salestable[[#This Row],[Order Date]])</f>
        <v>2015</v>
      </c>
      <c r="Y4080" t="str">
        <f>TEXT(salestable[[#This Row],[Order Date]],"MMMM")</f>
        <v>December</v>
      </c>
      <c r="Z4080" t="str">
        <f>"Q"&amp;ROUNDUP(MONTH(salestable[[#This Row],[Order Date]])/3,0)</f>
        <v>Q4</v>
      </c>
      <c r="AA4080" t="str">
        <f>TEXT(salestable[[#This Row],[Order Date]], "ddd")</f>
        <v>Sat</v>
      </c>
    </row>
    <row r="4081" spans="1:27"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s="3">
        <v>3</v>
      </c>
      <c r="T4081" s="4">
        <v>0.2</v>
      </c>
      <c r="U4081" s="3">
        <v>4.7976000000000001</v>
      </c>
      <c r="V4081" s="2">
        <f>salestable[[#This Row],[Sales]] * (1 - salestable[[#This Row],[Discount]])</f>
        <v>38.380800000000001</v>
      </c>
      <c r="W4081" s="2">
        <f>salestable[[#This Row],[Sales]] * salestable[[#This Row],[Discount]]</f>
        <v>9.5952000000000002</v>
      </c>
      <c r="X4081">
        <f>YEAR(salestable[[#This Row],[Order Date]])</f>
        <v>2015</v>
      </c>
      <c r="Y4081" t="str">
        <f>TEXT(salestable[[#This Row],[Order Date]],"MMMM")</f>
        <v>December</v>
      </c>
      <c r="Z4081" t="str">
        <f>"Q"&amp;ROUNDUP(MONTH(salestable[[#This Row],[Order Date]])/3,0)</f>
        <v>Q4</v>
      </c>
      <c r="AA4081" t="str">
        <f>TEXT(salestable[[#This Row],[Order Date]], "ddd")</f>
        <v>Mon</v>
      </c>
    </row>
    <row r="4082" spans="1:27"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s="3">
        <v>9</v>
      </c>
      <c r="T4082" s="4">
        <v>0.2</v>
      </c>
      <c r="U4082" s="3">
        <v>22.518000000000001</v>
      </c>
      <c r="V4082" s="2">
        <f>salestable[[#This Row],[Sales]] * (1 - salestable[[#This Row],[Discount]])</f>
        <v>48.038400000000003</v>
      </c>
      <c r="W4082" s="2">
        <f>salestable[[#This Row],[Sales]] * salestable[[#This Row],[Discount]]</f>
        <v>12.009600000000001</v>
      </c>
      <c r="X4082">
        <f>YEAR(salestable[[#This Row],[Order Date]])</f>
        <v>2016</v>
      </c>
      <c r="Y4082" t="str">
        <f>TEXT(salestable[[#This Row],[Order Date]],"MMMM")</f>
        <v>September</v>
      </c>
      <c r="Z4082" t="str">
        <f>"Q"&amp;ROUNDUP(MONTH(salestable[[#This Row],[Order Date]])/3,0)</f>
        <v>Q3</v>
      </c>
      <c r="AA4082" t="str">
        <f>TEXT(salestable[[#This Row],[Order Date]], "ddd")</f>
        <v>Sun</v>
      </c>
    </row>
    <row r="4083" spans="1:27"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s="3">
        <v>1</v>
      </c>
      <c r="T4083" s="4">
        <v>0.7</v>
      </c>
      <c r="U4083" s="3">
        <v>-3.5154000000000001</v>
      </c>
      <c r="V4083" s="2">
        <f>salestable[[#This Row],[Sales]] * (1 - salestable[[#This Row],[Discount]])</f>
        <v>1.5066000000000004</v>
      </c>
      <c r="W4083" s="2">
        <f>salestable[[#This Row],[Sales]] * salestable[[#This Row],[Discount]]</f>
        <v>3.5154000000000001</v>
      </c>
      <c r="X4083">
        <f>YEAR(salestable[[#This Row],[Order Date]])</f>
        <v>2016</v>
      </c>
      <c r="Y4083" t="str">
        <f>TEXT(salestable[[#This Row],[Order Date]],"MMMM")</f>
        <v>September</v>
      </c>
      <c r="Z4083" t="str">
        <f>"Q"&amp;ROUNDUP(MONTH(salestable[[#This Row],[Order Date]])/3,0)</f>
        <v>Q3</v>
      </c>
      <c r="AA4083" t="str">
        <f>TEXT(salestable[[#This Row],[Order Date]], "ddd")</f>
        <v>Sun</v>
      </c>
    </row>
    <row r="4084" spans="1:27"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s="3">
        <v>3</v>
      </c>
      <c r="T4084" s="4">
        <v>0.8</v>
      </c>
      <c r="U4084" s="3">
        <v>-320.23950000000002</v>
      </c>
      <c r="V4084" s="2">
        <f>salestable[[#This Row],[Sales]] * (1 - salestable[[#This Row],[Discount]])</f>
        <v>36.59879999999999</v>
      </c>
      <c r="W4084" s="2">
        <f>salestable[[#This Row],[Sales]] * salestable[[#This Row],[Discount]]</f>
        <v>146.39520000000002</v>
      </c>
      <c r="X4084">
        <f>YEAR(salestable[[#This Row],[Order Date]])</f>
        <v>2017</v>
      </c>
      <c r="Y4084" t="str">
        <f>TEXT(salestable[[#This Row],[Order Date]],"MMMM")</f>
        <v>June</v>
      </c>
      <c r="Z4084" t="str">
        <f>"Q"&amp;ROUNDUP(MONTH(salestable[[#This Row],[Order Date]])/3,0)</f>
        <v>Q2</v>
      </c>
      <c r="AA4084" t="str">
        <f>TEXT(salestable[[#This Row],[Order Date]], "ddd")</f>
        <v>Sat</v>
      </c>
    </row>
    <row r="4085" spans="1:27"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s="3">
        <v>3</v>
      </c>
      <c r="T4085" s="4">
        <v>0.2</v>
      </c>
      <c r="U4085" s="3">
        <v>3.21</v>
      </c>
      <c r="V4085" s="2">
        <f>salestable[[#This Row],[Sales]] * (1 - salestable[[#This Row],[Discount]])</f>
        <v>8.2176000000000009</v>
      </c>
      <c r="W4085" s="2">
        <f>salestable[[#This Row],[Sales]] * salestable[[#This Row],[Discount]]</f>
        <v>2.0544000000000002</v>
      </c>
      <c r="X4085">
        <f>YEAR(salestable[[#This Row],[Order Date]])</f>
        <v>2017</v>
      </c>
      <c r="Y4085" t="str">
        <f>TEXT(salestable[[#This Row],[Order Date]],"MMMM")</f>
        <v>June</v>
      </c>
      <c r="Z4085" t="str">
        <f>"Q"&amp;ROUNDUP(MONTH(salestable[[#This Row],[Order Date]])/3,0)</f>
        <v>Q2</v>
      </c>
      <c r="AA4085" t="str">
        <f>TEXT(salestable[[#This Row],[Order Date]], "ddd")</f>
        <v>Sat</v>
      </c>
    </row>
    <row r="4086" spans="1:27"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s="3">
        <v>3</v>
      </c>
      <c r="T4086" s="4">
        <v>0.7</v>
      </c>
      <c r="U4086" s="3">
        <v>-6.0236999999999998</v>
      </c>
      <c r="V4086" s="2">
        <f>salestable[[#This Row],[Sales]] * (1 - salestable[[#This Row],[Discount]])</f>
        <v>2.3571000000000004</v>
      </c>
      <c r="W4086" s="2">
        <f>salestable[[#This Row],[Sales]] * salestable[[#This Row],[Discount]]</f>
        <v>5.4999000000000002</v>
      </c>
      <c r="X4086">
        <f>YEAR(salestable[[#This Row],[Order Date]])</f>
        <v>2017</v>
      </c>
      <c r="Y4086" t="str">
        <f>TEXT(salestable[[#This Row],[Order Date]],"MMMM")</f>
        <v>September</v>
      </c>
      <c r="Z4086" t="str">
        <f>"Q"&amp;ROUNDUP(MONTH(salestable[[#This Row],[Order Date]])/3,0)</f>
        <v>Q3</v>
      </c>
      <c r="AA4086" t="str">
        <f>TEXT(salestable[[#This Row],[Order Date]], "ddd")</f>
        <v>Thu</v>
      </c>
    </row>
    <row r="4087" spans="1:27"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s="3">
        <v>2</v>
      </c>
      <c r="T4087" s="4">
        <v>0.2</v>
      </c>
      <c r="U4087" s="3">
        <v>30.238399999999999</v>
      </c>
      <c r="V4087" s="2">
        <f>salestable[[#This Row],[Sales]] * (1 - salestable[[#This Row],[Discount]])</f>
        <v>241.90720000000002</v>
      </c>
      <c r="W4087" s="2">
        <f>salestable[[#This Row],[Sales]] * salestable[[#This Row],[Discount]]</f>
        <v>60.476800000000004</v>
      </c>
      <c r="X4087">
        <f>YEAR(salestable[[#This Row],[Order Date]])</f>
        <v>2016</v>
      </c>
      <c r="Y4087" t="str">
        <f>TEXT(salestable[[#This Row],[Order Date]],"MMMM")</f>
        <v>August</v>
      </c>
      <c r="Z4087" t="str">
        <f>"Q"&amp;ROUNDUP(MONTH(salestable[[#This Row],[Order Date]])/3,0)</f>
        <v>Q3</v>
      </c>
      <c r="AA4087" t="str">
        <f>TEXT(salestable[[#This Row],[Order Date]], "ddd")</f>
        <v>Thu</v>
      </c>
    </row>
    <row r="4088" spans="1:27"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s="3">
        <v>3</v>
      </c>
      <c r="T4088" s="4">
        <v>0.2</v>
      </c>
      <c r="U4088" s="3">
        <v>7.0712999999999999</v>
      </c>
      <c r="V4088" s="2">
        <f>salestable[[#This Row],[Sales]] * (1 - salestable[[#This Row],[Discount]])</f>
        <v>16.761600000000001</v>
      </c>
      <c r="W4088" s="2">
        <f>salestable[[#This Row],[Sales]] * salestable[[#This Row],[Discount]]</f>
        <v>4.1904000000000003</v>
      </c>
      <c r="X4088">
        <f>YEAR(salestable[[#This Row],[Order Date]])</f>
        <v>2016</v>
      </c>
      <c r="Y4088" t="str">
        <f>TEXT(salestable[[#This Row],[Order Date]],"MMMM")</f>
        <v>August</v>
      </c>
      <c r="Z4088" t="str">
        <f>"Q"&amp;ROUNDUP(MONTH(salestable[[#This Row],[Order Date]])/3,0)</f>
        <v>Q3</v>
      </c>
      <c r="AA4088" t="str">
        <f>TEXT(salestable[[#This Row],[Order Date]], "ddd")</f>
        <v>Thu</v>
      </c>
    </row>
    <row r="4089" spans="1:27"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s="3">
        <v>3</v>
      </c>
      <c r="T4089" s="4">
        <v>0.2</v>
      </c>
      <c r="U4089" s="3">
        <v>3.9771000000000001</v>
      </c>
      <c r="V4089" s="2">
        <f>salestable[[#This Row],[Sales]] * (1 - salestable[[#This Row],[Discount]])</f>
        <v>9.4272000000000009</v>
      </c>
      <c r="W4089" s="2">
        <f>salestable[[#This Row],[Sales]] * salestable[[#This Row],[Discount]]</f>
        <v>2.3568000000000002</v>
      </c>
      <c r="X4089">
        <f>YEAR(salestable[[#This Row],[Order Date]])</f>
        <v>2016</v>
      </c>
      <c r="Y4089" t="str">
        <f>TEXT(salestable[[#This Row],[Order Date]],"MMMM")</f>
        <v>August</v>
      </c>
      <c r="Z4089" t="str">
        <f>"Q"&amp;ROUNDUP(MONTH(salestable[[#This Row],[Order Date]])/3,0)</f>
        <v>Q3</v>
      </c>
      <c r="AA4089" t="str">
        <f>TEXT(salestable[[#This Row],[Order Date]], "ddd")</f>
        <v>Thu</v>
      </c>
    </row>
    <row r="4090" spans="1:27"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s="3">
        <v>9</v>
      </c>
      <c r="T4090" s="4">
        <v>0</v>
      </c>
      <c r="U4090" s="3">
        <v>172.48140000000001</v>
      </c>
      <c r="V4090" s="2">
        <f>salestable[[#This Row],[Sales]] * (1 - salestable[[#This Row],[Discount]])</f>
        <v>638.82000000000005</v>
      </c>
      <c r="W4090" s="2">
        <f>salestable[[#This Row],[Sales]] * salestable[[#This Row],[Discount]]</f>
        <v>0</v>
      </c>
      <c r="X4090">
        <f>YEAR(salestable[[#This Row],[Order Date]])</f>
        <v>2014</v>
      </c>
      <c r="Y4090" t="str">
        <f>TEXT(salestable[[#This Row],[Order Date]],"MMMM")</f>
        <v>August</v>
      </c>
      <c r="Z4090" t="str">
        <f>"Q"&amp;ROUNDUP(MONTH(salestable[[#This Row],[Order Date]])/3,0)</f>
        <v>Q3</v>
      </c>
      <c r="AA4090" t="str">
        <f>TEXT(salestable[[#This Row],[Order Date]], "ddd")</f>
        <v>Tue</v>
      </c>
    </row>
    <row r="4091" spans="1:27"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s="3">
        <v>2</v>
      </c>
      <c r="T4091" s="4">
        <v>0</v>
      </c>
      <c r="U4091" s="3">
        <v>9.9359999999999999</v>
      </c>
      <c r="V4091" s="2">
        <f>salestable[[#This Row],[Sales]] * (1 - salestable[[#This Row],[Discount]])</f>
        <v>20.7</v>
      </c>
      <c r="W4091" s="2">
        <f>salestable[[#This Row],[Sales]] * salestable[[#This Row],[Discount]]</f>
        <v>0</v>
      </c>
      <c r="X4091">
        <f>YEAR(salestable[[#This Row],[Order Date]])</f>
        <v>2016</v>
      </c>
      <c r="Y4091" t="str">
        <f>TEXT(salestable[[#This Row],[Order Date]],"MMMM")</f>
        <v>April</v>
      </c>
      <c r="Z4091" t="str">
        <f>"Q"&amp;ROUNDUP(MONTH(salestable[[#This Row],[Order Date]])/3,0)</f>
        <v>Q2</v>
      </c>
      <c r="AA4091" t="str">
        <f>TEXT(salestable[[#This Row],[Order Date]], "ddd")</f>
        <v>Fri</v>
      </c>
    </row>
    <row r="4092" spans="1:27"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s="3">
        <v>3</v>
      </c>
      <c r="T4092" s="4">
        <v>0</v>
      </c>
      <c r="U4092" s="3">
        <v>3.2850000000000001</v>
      </c>
      <c r="V4092" s="2">
        <f>salestable[[#This Row],[Sales]] * (1 - salestable[[#This Row],[Discount]])</f>
        <v>10.95</v>
      </c>
      <c r="W4092" s="2">
        <f>salestable[[#This Row],[Sales]] * salestable[[#This Row],[Discount]]</f>
        <v>0</v>
      </c>
      <c r="X4092">
        <f>YEAR(salestable[[#This Row],[Order Date]])</f>
        <v>2016</v>
      </c>
      <c r="Y4092" t="str">
        <f>TEXT(salestable[[#This Row],[Order Date]],"MMMM")</f>
        <v>April</v>
      </c>
      <c r="Z4092" t="str">
        <f>"Q"&amp;ROUNDUP(MONTH(salestable[[#This Row],[Order Date]])/3,0)</f>
        <v>Q2</v>
      </c>
      <c r="AA4092" t="str">
        <f>TEXT(salestable[[#This Row],[Order Date]], "ddd")</f>
        <v>Fri</v>
      </c>
    </row>
    <row r="4093" spans="1:27"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s="3">
        <v>3</v>
      </c>
      <c r="T4093" s="4">
        <v>0.2</v>
      </c>
      <c r="U4093" s="3">
        <v>4.6643999999999997</v>
      </c>
      <c r="V4093" s="2">
        <f>salestable[[#This Row],[Sales]] * (1 - salestable[[#This Row],[Discount]])</f>
        <v>11.4816</v>
      </c>
      <c r="W4093" s="2">
        <f>salestable[[#This Row],[Sales]] * salestable[[#This Row],[Discount]]</f>
        <v>2.8704000000000001</v>
      </c>
      <c r="X4093">
        <f>YEAR(salestable[[#This Row],[Order Date]])</f>
        <v>2016</v>
      </c>
      <c r="Y4093" t="str">
        <f>TEXT(salestable[[#This Row],[Order Date]],"MMMM")</f>
        <v>April</v>
      </c>
      <c r="Z4093" t="str">
        <f>"Q"&amp;ROUNDUP(MONTH(salestable[[#This Row],[Order Date]])/3,0)</f>
        <v>Q2</v>
      </c>
      <c r="AA4093" t="str">
        <f>TEXT(salestable[[#This Row],[Order Date]], "ddd")</f>
        <v>Fri</v>
      </c>
    </row>
    <row r="4094" spans="1:27"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s="3">
        <v>2</v>
      </c>
      <c r="T4094" s="4">
        <v>0.2</v>
      </c>
      <c r="U4094" s="3">
        <v>-55.256</v>
      </c>
      <c r="V4094" s="2">
        <f>salestable[[#This Row],[Sales]] * (1 - salestable[[#This Row],[Discount]])</f>
        <v>176.81920000000002</v>
      </c>
      <c r="W4094" s="2">
        <f>salestable[[#This Row],[Sales]] * salestable[[#This Row],[Discount]]</f>
        <v>44.204800000000006</v>
      </c>
      <c r="X4094">
        <f>YEAR(salestable[[#This Row],[Order Date]])</f>
        <v>2017</v>
      </c>
      <c r="Y4094" t="str">
        <f>TEXT(salestable[[#This Row],[Order Date]],"MMMM")</f>
        <v>May</v>
      </c>
      <c r="Z4094" t="str">
        <f>"Q"&amp;ROUNDUP(MONTH(salestable[[#This Row],[Order Date]])/3,0)</f>
        <v>Q2</v>
      </c>
      <c r="AA4094" t="str">
        <f>TEXT(salestable[[#This Row],[Order Date]], "ddd")</f>
        <v>Tue</v>
      </c>
    </row>
    <row r="4095" spans="1:27"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s="3">
        <v>7</v>
      </c>
      <c r="T4095" s="4">
        <v>0</v>
      </c>
      <c r="U4095" s="3">
        <v>1416.8</v>
      </c>
      <c r="V4095" s="2">
        <f>salestable[[#This Row],[Sales]] * (1 - salestable[[#This Row],[Discount]])</f>
        <v>3080</v>
      </c>
      <c r="W4095" s="2">
        <f>salestable[[#This Row],[Sales]] * salestable[[#This Row],[Discount]]</f>
        <v>0</v>
      </c>
      <c r="X4095">
        <f>YEAR(salestable[[#This Row],[Order Date]])</f>
        <v>2015</v>
      </c>
      <c r="Y4095" t="str">
        <f>TEXT(salestable[[#This Row],[Order Date]],"MMMM")</f>
        <v>August</v>
      </c>
      <c r="Z4095" t="str">
        <f>"Q"&amp;ROUNDUP(MONTH(salestable[[#This Row],[Order Date]])/3,0)</f>
        <v>Q3</v>
      </c>
      <c r="AA4095" t="str">
        <f>TEXT(salestable[[#This Row],[Order Date]], "ddd")</f>
        <v>Mon</v>
      </c>
    </row>
    <row r="4096" spans="1:27"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s="3">
        <v>4</v>
      </c>
      <c r="T4096" s="4">
        <v>0</v>
      </c>
      <c r="U4096" s="3">
        <v>18.390799999999999</v>
      </c>
      <c r="V4096" s="2">
        <f>salestable[[#This Row],[Sales]] * (1 - salestable[[#This Row],[Discount]])</f>
        <v>79.959999999999994</v>
      </c>
      <c r="W4096" s="2">
        <f>salestable[[#This Row],[Sales]] * salestable[[#This Row],[Discount]]</f>
        <v>0</v>
      </c>
      <c r="X4096">
        <f>YEAR(salestable[[#This Row],[Order Date]])</f>
        <v>2015</v>
      </c>
      <c r="Y4096" t="str">
        <f>TEXT(salestable[[#This Row],[Order Date]],"MMMM")</f>
        <v>August</v>
      </c>
      <c r="Z4096" t="str">
        <f>"Q"&amp;ROUNDUP(MONTH(salestable[[#This Row],[Order Date]])/3,0)</f>
        <v>Q3</v>
      </c>
      <c r="AA4096" t="str">
        <f>TEXT(salestable[[#This Row],[Order Date]], "ddd")</f>
        <v>Mon</v>
      </c>
    </row>
    <row r="4097" spans="1:27"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s="3">
        <v>3</v>
      </c>
      <c r="T4097" s="4">
        <v>0</v>
      </c>
      <c r="U4097" s="3">
        <v>170.51130000000001</v>
      </c>
      <c r="V4097" s="2">
        <f>salestable[[#This Row],[Sales]] * (1 - salestable[[#This Row],[Discount]])</f>
        <v>587.97</v>
      </c>
      <c r="W4097" s="2">
        <f>salestable[[#This Row],[Sales]] * salestable[[#This Row],[Discount]]</f>
        <v>0</v>
      </c>
      <c r="X4097">
        <f>YEAR(salestable[[#This Row],[Order Date]])</f>
        <v>2015</v>
      </c>
      <c r="Y4097" t="str">
        <f>TEXT(salestable[[#This Row],[Order Date]],"MMMM")</f>
        <v>August</v>
      </c>
      <c r="Z4097" t="str">
        <f>"Q"&amp;ROUNDUP(MONTH(salestable[[#This Row],[Order Date]])/3,0)</f>
        <v>Q3</v>
      </c>
      <c r="AA4097" t="str">
        <f>TEXT(salestable[[#This Row],[Order Date]], "ddd")</f>
        <v>Mon</v>
      </c>
    </row>
    <row r="4098" spans="1:27"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s="3">
        <v>5</v>
      </c>
      <c r="T4098" s="4">
        <v>0</v>
      </c>
      <c r="U4098" s="3">
        <v>15.552</v>
      </c>
      <c r="V4098" s="2">
        <f>salestable[[#This Row],[Sales]] * (1 - salestable[[#This Row],[Discount]])</f>
        <v>32.4</v>
      </c>
      <c r="W4098" s="2">
        <f>salestable[[#This Row],[Sales]] * salestable[[#This Row],[Discount]]</f>
        <v>0</v>
      </c>
      <c r="X4098">
        <f>YEAR(salestable[[#This Row],[Order Date]])</f>
        <v>2014</v>
      </c>
      <c r="Y4098" t="str">
        <f>TEXT(salestable[[#This Row],[Order Date]],"MMMM")</f>
        <v>September</v>
      </c>
      <c r="Z4098" t="str">
        <f>"Q"&amp;ROUNDUP(MONTH(salestable[[#This Row],[Order Date]])/3,0)</f>
        <v>Q3</v>
      </c>
      <c r="AA4098" t="str">
        <f>TEXT(salestable[[#This Row],[Order Date]], "ddd")</f>
        <v>Tue</v>
      </c>
    </row>
    <row r="4099" spans="1:27"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s="3">
        <v>5</v>
      </c>
      <c r="T4099" s="4">
        <v>0</v>
      </c>
      <c r="U4099" s="3">
        <v>16.196000000000002</v>
      </c>
      <c r="V4099" s="2">
        <f>salestable[[#This Row],[Sales]] * (1 - salestable[[#This Row],[Discount]])</f>
        <v>404.9</v>
      </c>
      <c r="W4099" s="2">
        <f>salestable[[#This Row],[Sales]] * salestable[[#This Row],[Discount]]</f>
        <v>0</v>
      </c>
      <c r="X4099">
        <f>YEAR(salestable[[#This Row],[Order Date]])</f>
        <v>2014</v>
      </c>
      <c r="Y4099" t="str">
        <f>TEXT(salestable[[#This Row],[Order Date]],"MMMM")</f>
        <v>September</v>
      </c>
      <c r="Z4099" t="str">
        <f>"Q"&amp;ROUNDUP(MONTH(salestable[[#This Row],[Order Date]])/3,0)</f>
        <v>Q3</v>
      </c>
      <c r="AA4099" t="str">
        <f>TEXT(salestable[[#This Row],[Order Date]], "ddd")</f>
        <v>Tue</v>
      </c>
    </row>
    <row r="4100" spans="1:27"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s="3">
        <v>5</v>
      </c>
      <c r="T4100" s="4">
        <v>0</v>
      </c>
      <c r="U4100" s="3">
        <v>4630.4754999999996</v>
      </c>
      <c r="V4100" s="2">
        <f>salestable[[#This Row],[Sales]] * (1 - salestable[[#This Row],[Discount]])</f>
        <v>9449.9500000000007</v>
      </c>
      <c r="W4100" s="2">
        <f>salestable[[#This Row],[Sales]] * salestable[[#This Row],[Discount]]</f>
        <v>0</v>
      </c>
      <c r="X4100">
        <f>YEAR(salestable[[#This Row],[Order Date]])</f>
        <v>2014</v>
      </c>
      <c r="Y4100" t="str">
        <f>TEXT(salestable[[#This Row],[Order Date]],"MMMM")</f>
        <v>September</v>
      </c>
      <c r="Z4100" t="str">
        <f>"Q"&amp;ROUNDUP(MONTH(salestable[[#This Row],[Order Date]])/3,0)</f>
        <v>Q3</v>
      </c>
      <c r="AA4100" t="str">
        <f>TEXT(salestable[[#This Row],[Order Date]], "ddd")</f>
        <v>Tue</v>
      </c>
    </row>
    <row r="4101" spans="1:27"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s="3">
        <v>2</v>
      </c>
      <c r="T4101" s="4">
        <v>0</v>
      </c>
      <c r="U4101" s="3">
        <v>6.47</v>
      </c>
      <c r="V4101" s="2">
        <f>salestable[[#This Row],[Sales]] * (1 - salestable[[#This Row],[Discount]])</f>
        <v>12.94</v>
      </c>
      <c r="W4101" s="2">
        <f>salestable[[#This Row],[Sales]] * salestable[[#This Row],[Discount]]</f>
        <v>0</v>
      </c>
      <c r="X4101">
        <f>YEAR(salestable[[#This Row],[Order Date]])</f>
        <v>2014</v>
      </c>
      <c r="Y4101" t="str">
        <f>TEXT(salestable[[#This Row],[Order Date]],"MMMM")</f>
        <v>September</v>
      </c>
      <c r="Z4101" t="str">
        <f>"Q"&amp;ROUNDUP(MONTH(salestable[[#This Row],[Order Date]])/3,0)</f>
        <v>Q3</v>
      </c>
      <c r="AA4101" t="str">
        <f>TEXT(salestable[[#This Row],[Order Date]], "ddd")</f>
        <v>Tue</v>
      </c>
    </row>
    <row r="4102" spans="1:27"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s="3">
        <v>1</v>
      </c>
      <c r="T4102" s="4">
        <v>0.8</v>
      </c>
      <c r="U4102" s="3">
        <v>-5.2072000000000003</v>
      </c>
      <c r="V4102" s="2">
        <f>salestable[[#This Row],[Sales]] * (1 - salestable[[#This Row],[Discount]])</f>
        <v>0.45279999999999987</v>
      </c>
      <c r="W4102" s="2">
        <f>salestable[[#This Row],[Sales]] * salestable[[#This Row],[Discount]]</f>
        <v>1.8111999999999999</v>
      </c>
      <c r="X4102">
        <f>YEAR(salestable[[#This Row],[Order Date]])</f>
        <v>2017</v>
      </c>
      <c r="Y4102" t="str">
        <f>TEXT(salestable[[#This Row],[Order Date]],"MMMM")</f>
        <v>June</v>
      </c>
      <c r="Z4102" t="str">
        <f>"Q"&amp;ROUNDUP(MONTH(salestable[[#This Row],[Order Date]])/3,0)</f>
        <v>Q2</v>
      </c>
      <c r="AA4102" t="str">
        <f>TEXT(salestable[[#This Row],[Order Date]], "ddd")</f>
        <v>Mon</v>
      </c>
    </row>
    <row r="4103" spans="1:27"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s="3">
        <v>1</v>
      </c>
      <c r="T4103" s="4">
        <v>0.8</v>
      </c>
      <c r="U4103" s="3">
        <v>-1.1100000000000001</v>
      </c>
      <c r="V4103" s="2">
        <f>salestable[[#This Row],[Sales]] * (1 - salestable[[#This Row],[Discount]])</f>
        <v>8.8799999999999976E-2</v>
      </c>
      <c r="W4103" s="2">
        <f>salestable[[#This Row],[Sales]] * salestable[[#This Row],[Discount]]</f>
        <v>0.35520000000000002</v>
      </c>
      <c r="X4103">
        <f>YEAR(salestable[[#This Row],[Order Date]])</f>
        <v>2017</v>
      </c>
      <c r="Y4103" t="str">
        <f>TEXT(salestable[[#This Row],[Order Date]],"MMMM")</f>
        <v>June</v>
      </c>
      <c r="Z4103" t="str">
        <f>"Q"&amp;ROUNDUP(MONTH(salestable[[#This Row],[Order Date]])/3,0)</f>
        <v>Q2</v>
      </c>
      <c r="AA4103" t="str">
        <f>TEXT(salestable[[#This Row],[Order Date]], "ddd")</f>
        <v>Mon</v>
      </c>
    </row>
    <row r="4104" spans="1:27"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s="3">
        <v>8</v>
      </c>
      <c r="T4104" s="4">
        <v>0.2</v>
      </c>
      <c r="U4104" s="3">
        <v>47.507199999999997</v>
      </c>
      <c r="V4104" s="2">
        <f>salestable[[#This Row],[Sales]] * (1 - salestable[[#This Row],[Discount]])</f>
        <v>116.9408</v>
      </c>
      <c r="W4104" s="2">
        <f>salestable[[#This Row],[Sales]] * salestable[[#This Row],[Discount]]</f>
        <v>29.235199999999999</v>
      </c>
      <c r="X4104">
        <f>YEAR(salestable[[#This Row],[Order Date]])</f>
        <v>2017</v>
      </c>
      <c r="Y4104" t="str">
        <f>TEXT(salestable[[#This Row],[Order Date]],"MMMM")</f>
        <v>June</v>
      </c>
      <c r="Z4104" t="str">
        <f>"Q"&amp;ROUNDUP(MONTH(salestable[[#This Row],[Order Date]])/3,0)</f>
        <v>Q2</v>
      </c>
      <c r="AA4104" t="str">
        <f>TEXT(salestable[[#This Row],[Order Date]], "ddd")</f>
        <v>Mon</v>
      </c>
    </row>
    <row r="4105" spans="1:27"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s="3">
        <v>2</v>
      </c>
      <c r="T4105" s="4">
        <v>0</v>
      </c>
      <c r="U4105" s="3">
        <v>7.0048000000000004</v>
      </c>
      <c r="V4105" s="2">
        <f>salestable[[#This Row],[Sales]] * (1 - salestable[[#This Row],[Discount]])</f>
        <v>15.92</v>
      </c>
      <c r="W4105" s="2">
        <f>salestable[[#This Row],[Sales]] * salestable[[#This Row],[Discount]]</f>
        <v>0</v>
      </c>
      <c r="X4105">
        <f>YEAR(salestable[[#This Row],[Order Date]])</f>
        <v>2017</v>
      </c>
      <c r="Y4105" t="str">
        <f>TEXT(salestable[[#This Row],[Order Date]],"MMMM")</f>
        <v>December</v>
      </c>
      <c r="Z4105" t="str">
        <f>"Q"&amp;ROUNDUP(MONTH(salestable[[#This Row],[Order Date]])/3,0)</f>
        <v>Q4</v>
      </c>
      <c r="AA4105" t="str">
        <f>TEXT(salestable[[#This Row],[Order Date]], "ddd")</f>
        <v>Thu</v>
      </c>
    </row>
    <row r="4106" spans="1:27"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s="3">
        <v>5</v>
      </c>
      <c r="T4106" s="4">
        <v>0.2</v>
      </c>
      <c r="U4106" s="3">
        <v>17.9955</v>
      </c>
      <c r="V4106" s="2">
        <f>salestable[[#This Row],[Sales]] * (1 - salestable[[#This Row],[Discount]])</f>
        <v>127.96800000000002</v>
      </c>
      <c r="W4106" s="2">
        <f>salestable[[#This Row],[Sales]] * salestable[[#This Row],[Discount]]</f>
        <v>31.992000000000004</v>
      </c>
      <c r="X4106">
        <f>YEAR(salestable[[#This Row],[Order Date]])</f>
        <v>2017</v>
      </c>
      <c r="Y4106" t="str">
        <f>TEXT(salestable[[#This Row],[Order Date]],"MMMM")</f>
        <v>August</v>
      </c>
      <c r="Z4106" t="str">
        <f>"Q"&amp;ROUNDUP(MONTH(salestable[[#This Row],[Order Date]])/3,0)</f>
        <v>Q3</v>
      </c>
      <c r="AA4106" t="str">
        <f>TEXT(salestable[[#This Row],[Order Date]], "ddd")</f>
        <v>Mon</v>
      </c>
    </row>
    <row r="4107" spans="1:27"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s="3">
        <v>2</v>
      </c>
      <c r="T4107" s="4">
        <v>0.2</v>
      </c>
      <c r="U4107" s="3">
        <v>4.6440000000000001</v>
      </c>
      <c r="V4107" s="2">
        <f>salestable[[#This Row],[Sales]] * (1 - salestable[[#This Row],[Discount]])</f>
        <v>11.008000000000001</v>
      </c>
      <c r="W4107" s="2">
        <f>salestable[[#This Row],[Sales]] * salestable[[#This Row],[Discount]]</f>
        <v>2.7520000000000002</v>
      </c>
      <c r="X4107">
        <f>YEAR(salestable[[#This Row],[Order Date]])</f>
        <v>2017</v>
      </c>
      <c r="Y4107" t="str">
        <f>TEXT(salestable[[#This Row],[Order Date]],"MMMM")</f>
        <v>August</v>
      </c>
      <c r="Z4107" t="str">
        <f>"Q"&amp;ROUNDUP(MONTH(salestable[[#This Row],[Order Date]])/3,0)</f>
        <v>Q3</v>
      </c>
      <c r="AA4107" t="str">
        <f>TEXT(salestable[[#This Row],[Order Date]], "ddd")</f>
        <v>Mon</v>
      </c>
    </row>
    <row r="4108" spans="1:27"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s="3">
        <v>2</v>
      </c>
      <c r="T4108" s="4">
        <v>0.8</v>
      </c>
      <c r="U4108" s="3">
        <v>-6.8992000000000004</v>
      </c>
      <c r="V4108" s="2">
        <f>salestable[[#This Row],[Sales]] * (1 - salestable[[#This Row],[Discount]])</f>
        <v>0.86239999999999983</v>
      </c>
      <c r="W4108" s="2">
        <f>salestable[[#This Row],[Sales]] * salestable[[#This Row],[Discount]]</f>
        <v>3.4496000000000002</v>
      </c>
      <c r="X4108">
        <f>YEAR(salestable[[#This Row],[Order Date]])</f>
        <v>2016</v>
      </c>
      <c r="Y4108" t="str">
        <f>TEXT(salestable[[#This Row],[Order Date]],"MMMM")</f>
        <v>August</v>
      </c>
      <c r="Z4108" t="str">
        <f>"Q"&amp;ROUNDUP(MONTH(salestable[[#This Row],[Order Date]])/3,0)</f>
        <v>Q3</v>
      </c>
      <c r="AA4108" t="str">
        <f>TEXT(salestable[[#This Row],[Order Date]], "ddd")</f>
        <v>Mon</v>
      </c>
    </row>
    <row r="4109" spans="1:27"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s="3">
        <v>2</v>
      </c>
      <c r="T4109" s="4">
        <v>0</v>
      </c>
      <c r="U4109" s="3">
        <v>0.2792</v>
      </c>
      <c r="V4109" s="2">
        <f>salestable[[#This Row],[Sales]] * (1 - salestable[[#This Row],[Discount]])</f>
        <v>13.96</v>
      </c>
      <c r="W4109" s="2">
        <f>salestable[[#This Row],[Sales]] * salestable[[#This Row],[Discount]]</f>
        <v>0</v>
      </c>
      <c r="X4109">
        <f>YEAR(salestable[[#This Row],[Order Date]])</f>
        <v>2015</v>
      </c>
      <c r="Y4109" t="str">
        <f>TEXT(salestable[[#This Row],[Order Date]],"MMMM")</f>
        <v>September</v>
      </c>
      <c r="Z4109" t="str">
        <f>"Q"&amp;ROUNDUP(MONTH(salestable[[#This Row],[Order Date]])/3,0)</f>
        <v>Q3</v>
      </c>
      <c r="AA4109" t="str">
        <f>TEXT(salestable[[#This Row],[Order Date]], "ddd")</f>
        <v>Mon</v>
      </c>
    </row>
    <row r="4110" spans="1:27"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s="3">
        <v>3</v>
      </c>
      <c r="T4110" s="4">
        <v>0.4</v>
      </c>
      <c r="U4110" s="3">
        <v>-14.1639</v>
      </c>
      <c r="V4110" s="2">
        <f>salestable[[#This Row],[Sales]] * (1 - salestable[[#This Row],[Discount]])</f>
        <v>16.448399999999999</v>
      </c>
      <c r="W4110" s="2">
        <f>salestable[[#This Row],[Sales]] * salestable[[#This Row],[Discount]]</f>
        <v>10.965600000000002</v>
      </c>
      <c r="X4110">
        <f>YEAR(salestable[[#This Row],[Order Date]])</f>
        <v>2015</v>
      </c>
      <c r="Y4110" t="str">
        <f>TEXT(salestable[[#This Row],[Order Date]],"MMMM")</f>
        <v>September</v>
      </c>
      <c r="Z4110" t="str">
        <f>"Q"&amp;ROUNDUP(MONTH(salestable[[#This Row],[Order Date]])/3,0)</f>
        <v>Q3</v>
      </c>
      <c r="AA4110" t="str">
        <f>TEXT(salestable[[#This Row],[Order Date]], "ddd")</f>
        <v>Mon</v>
      </c>
    </row>
    <row r="4111" spans="1:27"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s="3">
        <v>2</v>
      </c>
      <c r="T4111" s="4">
        <v>0</v>
      </c>
      <c r="U4111" s="3">
        <v>19.974599999999999</v>
      </c>
      <c r="V4111" s="2">
        <f>salestable[[#This Row],[Sales]] * (1 - salestable[[#This Row],[Discount]])</f>
        <v>73.98</v>
      </c>
      <c r="W4111" s="2">
        <f>salestable[[#This Row],[Sales]] * salestable[[#This Row],[Discount]]</f>
        <v>0</v>
      </c>
      <c r="X4111">
        <f>YEAR(salestable[[#This Row],[Order Date]])</f>
        <v>2015</v>
      </c>
      <c r="Y4111" t="str">
        <f>TEXT(salestable[[#This Row],[Order Date]],"MMMM")</f>
        <v>December</v>
      </c>
      <c r="Z4111" t="str">
        <f>"Q"&amp;ROUNDUP(MONTH(salestable[[#This Row],[Order Date]])/3,0)</f>
        <v>Q4</v>
      </c>
      <c r="AA4111" t="str">
        <f>TEXT(salestable[[#This Row],[Order Date]], "ddd")</f>
        <v>Fri</v>
      </c>
    </row>
    <row r="4112" spans="1:27"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s="3">
        <v>1</v>
      </c>
      <c r="T4112" s="4">
        <v>0</v>
      </c>
      <c r="U4112" s="3">
        <v>20.927399999999999</v>
      </c>
      <c r="V4112" s="2">
        <f>salestable[[#This Row],[Sales]] * (1 - salestable[[#This Row],[Discount]])</f>
        <v>160.97999999999999</v>
      </c>
      <c r="W4112" s="2">
        <f>salestable[[#This Row],[Sales]] * salestable[[#This Row],[Discount]]</f>
        <v>0</v>
      </c>
      <c r="X4112">
        <f>YEAR(salestable[[#This Row],[Order Date]])</f>
        <v>2015</v>
      </c>
      <c r="Y4112" t="str">
        <f>TEXT(salestable[[#This Row],[Order Date]],"MMMM")</f>
        <v>December</v>
      </c>
      <c r="Z4112" t="str">
        <f>"Q"&amp;ROUNDUP(MONTH(salestable[[#This Row],[Order Date]])/3,0)</f>
        <v>Q4</v>
      </c>
      <c r="AA4112" t="str">
        <f>TEXT(salestable[[#This Row],[Order Date]], "ddd")</f>
        <v>Fri</v>
      </c>
    </row>
    <row r="4113" spans="1:27"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s="3">
        <v>3</v>
      </c>
      <c r="T4113" s="4">
        <v>0</v>
      </c>
      <c r="U4113" s="3">
        <v>8.4966000000000008</v>
      </c>
      <c r="V4113" s="2">
        <f>salestable[[#This Row],[Sales]] * (1 - salestable[[#This Row],[Discount]])</f>
        <v>17.34</v>
      </c>
      <c r="W4113" s="2">
        <f>salestable[[#This Row],[Sales]] * salestable[[#This Row],[Discount]]</f>
        <v>0</v>
      </c>
      <c r="X4113">
        <f>YEAR(salestable[[#This Row],[Order Date]])</f>
        <v>2015</v>
      </c>
      <c r="Y4113" t="str">
        <f>TEXT(salestable[[#This Row],[Order Date]],"MMMM")</f>
        <v>December</v>
      </c>
      <c r="Z4113" t="str">
        <f>"Q"&amp;ROUNDUP(MONTH(salestable[[#This Row],[Order Date]])/3,0)</f>
        <v>Q4</v>
      </c>
      <c r="AA4113" t="str">
        <f>TEXT(salestable[[#This Row],[Order Date]], "ddd")</f>
        <v>Fri</v>
      </c>
    </row>
    <row r="4114" spans="1:27"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s="3">
        <v>1</v>
      </c>
      <c r="T4114" s="4">
        <v>0</v>
      </c>
      <c r="U4114" s="3">
        <v>0.95120000000000005</v>
      </c>
      <c r="V4114" s="2">
        <f>salestable[[#This Row],[Sales]] * (1 - salestable[[#This Row],[Discount]])</f>
        <v>3.28</v>
      </c>
      <c r="W4114" s="2">
        <f>salestable[[#This Row],[Sales]] * salestable[[#This Row],[Discount]]</f>
        <v>0</v>
      </c>
      <c r="X4114">
        <f>YEAR(salestable[[#This Row],[Order Date]])</f>
        <v>2015</v>
      </c>
      <c r="Y4114" t="str">
        <f>TEXT(salestable[[#This Row],[Order Date]],"MMMM")</f>
        <v>December</v>
      </c>
      <c r="Z4114" t="str">
        <f>"Q"&amp;ROUNDUP(MONTH(salestable[[#This Row],[Order Date]])/3,0)</f>
        <v>Q4</v>
      </c>
      <c r="AA4114" t="str">
        <f>TEXT(salestable[[#This Row],[Order Date]], "ddd")</f>
        <v>Fri</v>
      </c>
    </row>
    <row r="4115" spans="1:27"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s="3">
        <v>3</v>
      </c>
      <c r="T4115" s="4">
        <v>0.2</v>
      </c>
      <c r="U4115" s="3">
        <v>2.9889000000000001</v>
      </c>
      <c r="V4115" s="2">
        <f>salestable[[#This Row],[Sales]] * (1 - salestable[[#This Row],[Discount]])</f>
        <v>7.0848000000000004</v>
      </c>
      <c r="W4115" s="2">
        <f>salestable[[#This Row],[Sales]] * salestable[[#This Row],[Discount]]</f>
        <v>1.7712000000000001</v>
      </c>
      <c r="X4115">
        <f>YEAR(salestable[[#This Row],[Order Date]])</f>
        <v>2015</v>
      </c>
      <c r="Y4115" t="str">
        <f>TEXT(salestable[[#This Row],[Order Date]],"MMMM")</f>
        <v>May</v>
      </c>
      <c r="Z4115" t="str">
        <f>"Q"&amp;ROUNDUP(MONTH(salestable[[#This Row],[Order Date]])/3,0)</f>
        <v>Q2</v>
      </c>
      <c r="AA4115" t="str">
        <f>TEXT(salestable[[#This Row],[Order Date]], "ddd")</f>
        <v>Sat</v>
      </c>
    </row>
    <row r="4116" spans="1:27"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s="3">
        <v>3</v>
      </c>
      <c r="T4116" s="4">
        <v>0.2</v>
      </c>
      <c r="U4116" s="3">
        <v>13.857900000000001</v>
      </c>
      <c r="V4116" s="2">
        <f>salestable[[#This Row],[Sales]] * (1 - salestable[[#This Row],[Discount]])</f>
        <v>126.70080000000002</v>
      </c>
      <c r="W4116" s="2">
        <f>salestable[[#This Row],[Sales]] * salestable[[#This Row],[Discount]]</f>
        <v>31.675200000000004</v>
      </c>
      <c r="X4116">
        <f>YEAR(salestable[[#This Row],[Order Date]])</f>
        <v>2015</v>
      </c>
      <c r="Y4116" t="str">
        <f>TEXT(salestable[[#This Row],[Order Date]],"MMMM")</f>
        <v>May</v>
      </c>
      <c r="Z4116" t="str">
        <f>"Q"&amp;ROUNDUP(MONTH(salestable[[#This Row],[Order Date]])/3,0)</f>
        <v>Q2</v>
      </c>
      <c r="AA4116" t="str">
        <f>TEXT(salestable[[#This Row],[Order Date]], "ddd")</f>
        <v>Sat</v>
      </c>
    </row>
    <row r="4117" spans="1:27"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s="3">
        <v>5</v>
      </c>
      <c r="T4117" s="4">
        <v>0.2</v>
      </c>
      <c r="U4117" s="3">
        <v>381.23750000000001</v>
      </c>
      <c r="V4117" s="2">
        <f>salestable[[#This Row],[Sales]] * (1 - salestable[[#This Row],[Discount]])</f>
        <v>975.96800000000007</v>
      </c>
      <c r="W4117" s="2">
        <f>salestable[[#This Row],[Sales]] * salestable[[#This Row],[Discount]]</f>
        <v>243.99200000000002</v>
      </c>
      <c r="X4117">
        <f>YEAR(salestable[[#This Row],[Order Date]])</f>
        <v>2016</v>
      </c>
      <c r="Y4117" t="str">
        <f>TEXT(salestable[[#This Row],[Order Date]],"MMMM")</f>
        <v>November</v>
      </c>
      <c r="Z4117" t="str">
        <f>"Q"&amp;ROUNDUP(MONTH(salestable[[#This Row],[Order Date]])/3,0)</f>
        <v>Q4</v>
      </c>
      <c r="AA4117" t="str">
        <f>TEXT(salestable[[#This Row],[Order Date]], "ddd")</f>
        <v>Thu</v>
      </c>
    </row>
    <row r="4118" spans="1:27"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s="3">
        <v>2</v>
      </c>
      <c r="T4118" s="4">
        <v>0.2</v>
      </c>
      <c r="U4118" s="3">
        <v>0.99</v>
      </c>
      <c r="V4118" s="2">
        <f>salestable[[#This Row],[Sales]] * (1 - salestable[[#This Row],[Discount]])</f>
        <v>2.5344000000000002</v>
      </c>
      <c r="W4118" s="2">
        <f>salestable[[#This Row],[Sales]] * salestable[[#This Row],[Discount]]</f>
        <v>0.63360000000000005</v>
      </c>
      <c r="X4118">
        <f>YEAR(salestable[[#This Row],[Order Date]])</f>
        <v>2015</v>
      </c>
      <c r="Y4118" t="str">
        <f>TEXT(salestable[[#This Row],[Order Date]],"MMMM")</f>
        <v>November</v>
      </c>
      <c r="Z4118" t="str">
        <f>"Q"&amp;ROUNDUP(MONTH(salestable[[#This Row],[Order Date]])/3,0)</f>
        <v>Q4</v>
      </c>
      <c r="AA4118" t="str">
        <f>TEXT(salestable[[#This Row],[Order Date]], "ddd")</f>
        <v>Tue</v>
      </c>
    </row>
    <row r="4119" spans="1:27"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s="3">
        <v>3</v>
      </c>
      <c r="T4119" s="4">
        <v>0</v>
      </c>
      <c r="U4119" s="3">
        <v>9.3312000000000008</v>
      </c>
      <c r="V4119" s="2">
        <f>salestable[[#This Row],[Sales]] * (1 - salestable[[#This Row],[Discount]])</f>
        <v>19.440000000000001</v>
      </c>
      <c r="W4119" s="2">
        <f>salestable[[#This Row],[Sales]] * salestable[[#This Row],[Discount]]</f>
        <v>0</v>
      </c>
      <c r="X4119">
        <f>YEAR(salestable[[#This Row],[Order Date]])</f>
        <v>2015</v>
      </c>
      <c r="Y4119" t="str">
        <f>TEXT(salestable[[#This Row],[Order Date]],"MMMM")</f>
        <v>November</v>
      </c>
      <c r="Z4119" t="str">
        <f>"Q"&amp;ROUNDUP(MONTH(salestable[[#This Row],[Order Date]])/3,0)</f>
        <v>Q4</v>
      </c>
      <c r="AA4119" t="str">
        <f>TEXT(salestable[[#This Row],[Order Date]], "ddd")</f>
        <v>Tue</v>
      </c>
    </row>
    <row r="4120" spans="1:27"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s="3">
        <v>7</v>
      </c>
      <c r="T4120" s="4">
        <v>0</v>
      </c>
      <c r="U4120" s="3">
        <v>54.583199999999998</v>
      </c>
      <c r="V4120" s="2">
        <f>salestable[[#This Row],[Sales]] * (1 - salestable[[#This Row],[Discount]])</f>
        <v>454.86</v>
      </c>
      <c r="W4120" s="2">
        <f>salestable[[#This Row],[Sales]] * salestable[[#This Row],[Discount]]</f>
        <v>0</v>
      </c>
      <c r="X4120">
        <f>YEAR(salestable[[#This Row],[Order Date]])</f>
        <v>2015</v>
      </c>
      <c r="Y4120" t="str">
        <f>TEXT(salestable[[#This Row],[Order Date]],"MMMM")</f>
        <v>November</v>
      </c>
      <c r="Z4120" t="str">
        <f>"Q"&amp;ROUNDUP(MONTH(salestable[[#This Row],[Order Date]])/3,0)</f>
        <v>Q4</v>
      </c>
      <c r="AA4120" t="str">
        <f>TEXT(salestable[[#This Row],[Order Date]], "ddd")</f>
        <v>Tue</v>
      </c>
    </row>
    <row r="4121" spans="1:27"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s="3">
        <v>8</v>
      </c>
      <c r="T4121" s="4">
        <v>0.2</v>
      </c>
      <c r="U4121" s="3">
        <v>29.702400000000001</v>
      </c>
      <c r="V4121" s="2">
        <f>salestable[[#This Row],[Sales]] * (1 - salestable[[#This Row],[Discount]])</f>
        <v>73.113600000000005</v>
      </c>
      <c r="W4121" s="2">
        <f>salestable[[#This Row],[Sales]] * salestable[[#This Row],[Discount]]</f>
        <v>18.278400000000001</v>
      </c>
      <c r="X4121">
        <f>YEAR(salestable[[#This Row],[Order Date]])</f>
        <v>2015</v>
      </c>
      <c r="Y4121" t="str">
        <f>TEXT(salestable[[#This Row],[Order Date]],"MMMM")</f>
        <v>November</v>
      </c>
      <c r="Z4121" t="str">
        <f>"Q"&amp;ROUNDUP(MONTH(salestable[[#This Row],[Order Date]])/3,0)</f>
        <v>Q4</v>
      </c>
      <c r="AA4121" t="str">
        <f>TEXT(salestable[[#This Row],[Order Date]], "ddd")</f>
        <v>Tue</v>
      </c>
    </row>
    <row r="4122" spans="1:27"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s="3">
        <v>4</v>
      </c>
      <c r="T4122" s="4">
        <v>0.2</v>
      </c>
      <c r="U4122" s="3">
        <v>-1.4279999999999999</v>
      </c>
      <c r="V4122" s="2">
        <f>salestable[[#This Row],[Sales]] * (1 - salestable[[#This Row],[Discount]])</f>
        <v>15.231999999999999</v>
      </c>
      <c r="W4122" s="2">
        <f>salestable[[#This Row],[Sales]] * salestable[[#This Row],[Discount]]</f>
        <v>3.8079999999999998</v>
      </c>
      <c r="X4122">
        <f>YEAR(salestable[[#This Row],[Order Date]])</f>
        <v>2017</v>
      </c>
      <c r="Y4122" t="str">
        <f>TEXT(salestable[[#This Row],[Order Date]],"MMMM")</f>
        <v>September</v>
      </c>
      <c r="Z4122" t="str">
        <f>"Q"&amp;ROUNDUP(MONTH(salestable[[#This Row],[Order Date]])/3,0)</f>
        <v>Q3</v>
      </c>
      <c r="AA4122" t="str">
        <f>TEXT(salestable[[#This Row],[Order Date]], "ddd")</f>
        <v>Mon</v>
      </c>
    </row>
    <row r="4123" spans="1:27"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s="3">
        <v>6</v>
      </c>
      <c r="T4123" s="4">
        <v>0</v>
      </c>
      <c r="U4123" s="3">
        <v>16.847999999999999</v>
      </c>
      <c r="V4123" s="2">
        <f>salestable[[#This Row],[Sales]] * (1 - salestable[[#This Row],[Discount]])</f>
        <v>37.44</v>
      </c>
      <c r="W4123" s="2">
        <f>salestable[[#This Row],[Sales]] * salestable[[#This Row],[Discount]]</f>
        <v>0</v>
      </c>
      <c r="X4123">
        <f>YEAR(salestable[[#This Row],[Order Date]])</f>
        <v>2017</v>
      </c>
      <c r="Y4123" t="str">
        <f>TEXT(salestable[[#This Row],[Order Date]],"MMMM")</f>
        <v>May</v>
      </c>
      <c r="Z4123" t="str">
        <f>"Q"&amp;ROUNDUP(MONTH(salestable[[#This Row],[Order Date]])/3,0)</f>
        <v>Q2</v>
      </c>
      <c r="AA4123" t="str">
        <f>TEXT(salestable[[#This Row],[Order Date]], "ddd")</f>
        <v>Thu</v>
      </c>
    </row>
    <row r="4124" spans="1:27"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s="3">
        <v>3</v>
      </c>
      <c r="T4124" s="4">
        <v>0</v>
      </c>
      <c r="U4124" s="3">
        <v>17.667300000000001</v>
      </c>
      <c r="V4124" s="2">
        <f>salestable[[#This Row],[Sales]] * (1 - salestable[[#This Row],[Discount]])</f>
        <v>37.590000000000003</v>
      </c>
      <c r="W4124" s="2">
        <f>salestable[[#This Row],[Sales]] * salestable[[#This Row],[Discount]]</f>
        <v>0</v>
      </c>
      <c r="X4124">
        <f>YEAR(salestable[[#This Row],[Order Date]])</f>
        <v>2017</v>
      </c>
      <c r="Y4124" t="str">
        <f>TEXT(salestable[[#This Row],[Order Date]],"MMMM")</f>
        <v>May</v>
      </c>
      <c r="Z4124" t="str">
        <f>"Q"&amp;ROUNDUP(MONTH(salestable[[#This Row],[Order Date]])/3,0)</f>
        <v>Q2</v>
      </c>
      <c r="AA4124" t="str">
        <f>TEXT(salestable[[#This Row],[Order Date]], "ddd")</f>
        <v>Thu</v>
      </c>
    </row>
    <row r="4125" spans="1:27"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s="3">
        <v>2</v>
      </c>
      <c r="T4125" s="4">
        <v>0.2</v>
      </c>
      <c r="U4125" s="3">
        <v>9.4366000000000003</v>
      </c>
      <c r="V4125" s="2">
        <f>salestable[[#This Row],[Sales]] * (1 - salestable[[#This Row],[Discount]])</f>
        <v>20.825600000000001</v>
      </c>
      <c r="W4125" s="2">
        <f>salestable[[#This Row],[Sales]] * salestable[[#This Row],[Discount]]</f>
        <v>5.2064000000000004</v>
      </c>
      <c r="X4125">
        <f>YEAR(salestable[[#This Row],[Order Date]])</f>
        <v>2017</v>
      </c>
      <c r="Y4125" t="str">
        <f>TEXT(salestable[[#This Row],[Order Date]],"MMMM")</f>
        <v>May</v>
      </c>
      <c r="Z4125" t="str">
        <f>"Q"&amp;ROUNDUP(MONTH(salestable[[#This Row],[Order Date]])/3,0)</f>
        <v>Q2</v>
      </c>
      <c r="AA4125" t="str">
        <f>TEXT(salestable[[#This Row],[Order Date]], "ddd")</f>
        <v>Thu</v>
      </c>
    </row>
    <row r="4126" spans="1:27"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s="3">
        <v>3</v>
      </c>
      <c r="T4126" s="4">
        <v>0</v>
      </c>
      <c r="U4126" s="3">
        <v>9.6957000000000004</v>
      </c>
      <c r="V4126" s="2">
        <f>salestable[[#This Row],[Sales]] * (1 - salestable[[#This Row],[Discount]])</f>
        <v>35.909999999999997</v>
      </c>
      <c r="W4126" s="2">
        <f>salestable[[#This Row],[Sales]] * salestable[[#This Row],[Discount]]</f>
        <v>0</v>
      </c>
      <c r="X4126">
        <f>YEAR(salestable[[#This Row],[Order Date]])</f>
        <v>2014</v>
      </c>
      <c r="Y4126" t="str">
        <f>TEXT(salestable[[#This Row],[Order Date]],"MMMM")</f>
        <v>May</v>
      </c>
      <c r="Z4126" t="str">
        <f>"Q"&amp;ROUNDUP(MONTH(salestable[[#This Row],[Order Date]])/3,0)</f>
        <v>Q2</v>
      </c>
      <c r="AA4126" t="str">
        <f>TEXT(salestable[[#This Row],[Order Date]], "ddd")</f>
        <v>Sun</v>
      </c>
    </row>
    <row r="4127" spans="1:27"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s="3">
        <v>3</v>
      </c>
      <c r="T4127" s="4">
        <v>0.2</v>
      </c>
      <c r="U4127" s="3">
        <v>-2.2757999999999998</v>
      </c>
      <c r="V4127" s="2">
        <f>salestable[[#This Row],[Sales]] * (1 - salestable[[#This Row],[Discount]])</f>
        <v>72.825599999999994</v>
      </c>
      <c r="W4127" s="2">
        <f>salestable[[#This Row],[Sales]] * salestable[[#This Row],[Discount]]</f>
        <v>18.206399999999999</v>
      </c>
      <c r="X4127">
        <f>YEAR(salestable[[#This Row],[Order Date]])</f>
        <v>2017</v>
      </c>
      <c r="Y4127" t="str">
        <f>TEXT(salestable[[#This Row],[Order Date]],"MMMM")</f>
        <v>July</v>
      </c>
      <c r="Z4127" t="str">
        <f>"Q"&amp;ROUNDUP(MONTH(salestable[[#This Row],[Order Date]])/3,0)</f>
        <v>Q3</v>
      </c>
      <c r="AA4127" t="str">
        <f>TEXT(salestable[[#This Row],[Order Date]], "ddd")</f>
        <v>Thu</v>
      </c>
    </row>
    <row r="4128" spans="1:27"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s="3">
        <v>6</v>
      </c>
      <c r="T4128" s="4">
        <v>0</v>
      </c>
      <c r="U4128" s="3">
        <v>18.037800000000001</v>
      </c>
      <c r="V4128" s="2">
        <f>salestable[[#This Row],[Sales]] * (1 - salestable[[#This Row],[Discount]])</f>
        <v>54.66</v>
      </c>
      <c r="W4128" s="2">
        <f>salestable[[#This Row],[Sales]] * salestable[[#This Row],[Discount]]</f>
        <v>0</v>
      </c>
      <c r="X4128">
        <f>YEAR(salestable[[#This Row],[Order Date]])</f>
        <v>2017</v>
      </c>
      <c r="Y4128" t="str">
        <f>TEXT(salestable[[#This Row],[Order Date]],"MMMM")</f>
        <v>May</v>
      </c>
      <c r="Z4128" t="str">
        <f>"Q"&amp;ROUNDUP(MONTH(salestable[[#This Row],[Order Date]])/3,0)</f>
        <v>Q2</v>
      </c>
      <c r="AA4128" t="str">
        <f>TEXT(salestable[[#This Row],[Order Date]], "ddd")</f>
        <v>Sat</v>
      </c>
    </row>
    <row r="4129" spans="1:27"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s="3">
        <v>6</v>
      </c>
      <c r="T4129" s="4">
        <v>0.2</v>
      </c>
      <c r="U4129" s="3">
        <v>7.5762</v>
      </c>
      <c r="V4129" s="2">
        <f>salestable[[#This Row],[Sales]] * (1 - salestable[[#This Row],[Discount]])</f>
        <v>53.8752</v>
      </c>
      <c r="W4129" s="2">
        <f>salestable[[#This Row],[Sales]] * salestable[[#This Row],[Discount]]</f>
        <v>13.4688</v>
      </c>
      <c r="X4129">
        <f>YEAR(salestable[[#This Row],[Order Date]])</f>
        <v>2014</v>
      </c>
      <c r="Y4129" t="str">
        <f>TEXT(salestable[[#This Row],[Order Date]],"MMMM")</f>
        <v>September</v>
      </c>
      <c r="Z4129" t="str">
        <f>"Q"&amp;ROUNDUP(MONTH(salestable[[#This Row],[Order Date]])/3,0)</f>
        <v>Q3</v>
      </c>
      <c r="AA4129" t="str">
        <f>TEXT(salestable[[#This Row],[Order Date]], "ddd")</f>
        <v>Fri</v>
      </c>
    </row>
    <row r="4130" spans="1:27"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s="3">
        <v>3</v>
      </c>
      <c r="T4130" s="4">
        <v>0.5</v>
      </c>
      <c r="U4130" s="3">
        <v>-944.99459999999999</v>
      </c>
      <c r="V4130" s="2">
        <f>salestable[[#This Row],[Sales]] * (1 - salestable[[#This Row],[Discount]])</f>
        <v>1312.4925000000001</v>
      </c>
      <c r="W4130" s="2">
        <f>salestable[[#This Row],[Sales]] * salestable[[#This Row],[Discount]]</f>
        <v>1312.4925000000001</v>
      </c>
      <c r="X4130">
        <f>YEAR(salestable[[#This Row],[Order Date]])</f>
        <v>2014</v>
      </c>
      <c r="Y4130" t="str">
        <f>TEXT(salestable[[#This Row],[Order Date]],"MMMM")</f>
        <v>September</v>
      </c>
      <c r="Z4130" t="str">
        <f>"Q"&amp;ROUNDUP(MONTH(salestable[[#This Row],[Order Date]])/3,0)</f>
        <v>Q3</v>
      </c>
      <c r="AA4130" t="str">
        <f>TEXT(salestable[[#This Row],[Order Date]], "ddd")</f>
        <v>Fri</v>
      </c>
    </row>
    <row r="4131" spans="1:27"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s="3">
        <v>4</v>
      </c>
      <c r="T4131" s="4">
        <v>0</v>
      </c>
      <c r="U4131" s="3">
        <v>21.251200000000001</v>
      </c>
      <c r="V4131" s="2">
        <f>salestable[[#This Row],[Sales]] * (1 - salestable[[#This Row],[Discount]])</f>
        <v>73.28</v>
      </c>
      <c r="W4131" s="2">
        <f>salestable[[#This Row],[Sales]] * salestable[[#This Row],[Discount]]</f>
        <v>0</v>
      </c>
      <c r="X4131">
        <f>YEAR(salestable[[#This Row],[Order Date]])</f>
        <v>2015</v>
      </c>
      <c r="Y4131" t="str">
        <f>TEXT(salestable[[#This Row],[Order Date]],"MMMM")</f>
        <v>March</v>
      </c>
      <c r="Z4131" t="str">
        <f>"Q"&amp;ROUNDUP(MONTH(salestable[[#This Row],[Order Date]])/3,0)</f>
        <v>Q1</v>
      </c>
      <c r="AA4131" t="str">
        <f>TEXT(salestable[[#This Row],[Order Date]], "ddd")</f>
        <v>Sun</v>
      </c>
    </row>
    <row r="4132" spans="1:27"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s="3">
        <v>5</v>
      </c>
      <c r="T4132" s="4">
        <v>0.8</v>
      </c>
      <c r="U4132" s="3">
        <v>-23.891999999999999</v>
      </c>
      <c r="V4132" s="2">
        <f>salestable[[#This Row],[Sales]] * (1 - salestable[[#This Row],[Discount]])</f>
        <v>2.8959999999999995</v>
      </c>
      <c r="W4132" s="2">
        <f>salestable[[#This Row],[Sales]] * salestable[[#This Row],[Discount]]</f>
        <v>11.584000000000001</v>
      </c>
      <c r="X4132">
        <f>YEAR(salestable[[#This Row],[Order Date]])</f>
        <v>2014</v>
      </c>
      <c r="Y4132" t="str">
        <f>TEXT(salestable[[#This Row],[Order Date]],"MMMM")</f>
        <v>November</v>
      </c>
      <c r="Z4132" t="str">
        <f>"Q"&amp;ROUNDUP(MONTH(salestable[[#This Row],[Order Date]])/3,0)</f>
        <v>Q4</v>
      </c>
      <c r="AA4132" t="str">
        <f>TEXT(salestable[[#This Row],[Order Date]], "ddd")</f>
        <v>Tue</v>
      </c>
    </row>
    <row r="4133" spans="1:27"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s="3">
        <v>3</v>
      </c>
      <c r="T4133" s="4">
        <v>0.2</v>
      </c>
      <c r="U4133" s="3">
        <v>4.0338000000000003</v>
      </c>
      <c r="V4133" s="2">
        <f>salestable[[#This Row],[Sales]] * (1 - salestable[[#This Row],[Discount]])</f>
        <v>9.5616000000000003</v>
      </c>
      <c r="W4133" s="2">
        <f>salestable[[#This Row],[Sales]] * salestable[[#This Row],[Discount]]</f>
        <v>2.3904000000000001</v>
      </c>
      <c r="X4133">
        <f>YEAR(salestable[[#This Row],[Order Date]])</f>
        <v>2015</v>
      </c>
      <c r="Y4133" t="str">
        <f>TEXT(salestable[[#This Row],[Order Date]],"MMMM")</f>
        <v>July</v>
      </c>
      <c r="Z4133" t="str">
        <f>"Q"&amp;ROUNDUP(MONTH(salestable[[#This Row],[Order Date]])/3,0)</f>
        <v>Q3</v>
      </c>
      <c r="AA4133" t="str">
        <f>TEXT(salestable[[#This Row],[Order Date]], "ddd")</f>
        <v>Thu</v>
      </c>
    </row>
    <row r="4134" spans="1:27"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s="3">
        <v>3</v>
      </c>
      <c r="T4134" s="4">
        <v>0.2</v>
      </c>
      <c r="U4134" s="3">
        <v>5.6375999999999999</v>
      </c>
      <c r="V4134" s="2">
        <f>salestable[[#This Row],[Sales]] * (1 - salestable[[#This Row],[Discount]])</f>
        <v>12.441600000000001</v>
      </c>
      <c r="W4134" s="2">
        <f>salestable[[#This Row],[Sales]] * salestable[[#This Row],[Discount]]</f>
        <v>3.1104000000000003</v>
      </c>
      <c r="X4134">
        <f>YEAR(salestable[[#This Row],[Order Date]])</f>
        <v>2015</v>
      </c>
      <c r="Y4134" t="str">
        <f>TEXT(salestable[[#This Row],[Order Date]],"MMMM")</f>
        <v>July</v>
      </c>
      <c r="Z4134" t="str">
        <f>"Q"&amp;ROUNDUP(MONTH(salestable[[#This Row],[Order Date]])/3,0)</f>
        <v>Q3</v>
      </c>
      <c r="AA4134" t="str">
        <f>TEXT(salestable[[#This Row],[Order Date]], "ddd")</f>
        <v>Thu</v>
      </c>
    </row>
    <row r="4135" spans="1:27"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s="3">
        <v>9</v>
      </c>
      <c r="T4135" s="4">
        <v>0</v>
      </c>
      <c r="U4135" s="3">
        <v>21.6</v>
      </c>
      <c r="V4135" s="2">
        <f>salestable[[#This Row],[Sales]] * (1 - salestable[[#This Row],[Discount]])</f>
        <v>45</v>
      </c>
      <c r="W4135" s="2">
        <f>salestable[[#This Row],[Sales]] * salestable[[#This Row],[Discount]]</f>
        <v>0</v>
      </c>
      <c r="X4135">
        <f>YEAR(salestable[[#This Row],[Order Date]])</f>
        <v>2014</v>
      </c>
      <c r="Y4135" t="str">
        <f>TEXT(salestable[[#This Row],[Order Date]],"MMMM")</f>
        <v>September</v>
      </c>
      <c r="Z4135" t="str">
        <f>"Q"&amp;ROUNDUP(MONTH(salestable[[#This Row],[Order Date]])/3,0)</f>
        <v>Q3</v>
      </c>
      <c r="AA4135" t="str">
        <f>TEXT(salestable[[#This Row],[Order Date]], "ddd")</f>
        <v>Mon</v>
      </c>
    </row>
    <row r="4136" spans="1:27"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s="3">
        <v>3</v>
      </c>
      <c r="T4136" s="4">
        <v>0</v>
      </c>
      <c r="U4136" s="3">
        <v>90.287099999999995</v>
      </c>
      <c r="V4136" s="2">
        <f>salestable[[#This Row],[Sales]] * (1 - salestable[[#This Row],[Discount]])</f>
        <v>209.97</v>
      </c>
      <c r="W4136" s="2">
        <f>salestable[[#This Row],[Sales]] * salestable[[#This Row],[Discount]]</f>
        <v>0</v>
      </c>
      <c r="X4136">
        <f>YEAR(salestable[[#This Row],[Order Date]])</f>
        <v>2014</v>
      </c>
      <c r="Y4136" t="str">
        <f>TEXT(salestable[[#This Row],[Order Date]],"MMMM")</f>
        <v>September</v>
      </c>
      <c r="Z4136" t="str">
        <f>"Q"&amp;ROUNDUP(MONTH(salestable[[#This Row],[Order Date]])/3,0)</f>
        <v>Q3</v>
      </c>
      <c r="AA4136" t="str">
        <f>TEXT(salestable[[#This Row],[Order Date]], "ddd")</f>
        <v>Mon</v>
      </c>
    </row>
    <row r="4137" spans="1:27"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s="3">
        <v>5</v>
      </c>
      <c r="T4137" s="4">
        <v>0.2</v>
      </c>
      <c r="U4137" s="3">
        <v>42.045000000000002</v>
      </c>
      <c r="V4137" s="2">
        <f>salestable[[#This Row],[Sales]] * (1 - salestable[[#This Row],[Discount]])</f>
        <v>89.696000000000012</v>
      </c>
      <c r="W4137" s="2">
        <f>salestable[[#This Row],[Sales]] * salestable[[#This Row],[Discount]]</f>
        <v>22.424000000000003</v>
      </c>
      <c r="X4137">
        <f>YEAR(salestable[[#This Row],[Order Date]])</f>
        <v>2017</v>
      </c>
      <c r="Y4137" t="str">
        <f>TEXT(salestable[[#This Row],[Order Date]],"MMMM")</f>
        <v>October</v>
      </c>
      <c r="Z4137" t="str">
        <f>"Q"&amp;ROUNDUP(MONTH(salestable[[#This Row],[Order Date]])/3,0)</f>
        <v>Q4</v>
      </c>
      <c r="AA4137" t="str">
        <f>TEXT(salestable[[#This Row],[Order Date]], "ddd")</f>
        <v>Mon</v>
      </c>
    </row>
    <row r="4138" spans="1:27"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s="3">
        <v>7</v>
      </c>
      <c r="T4138" s="4">
        <v>0</v>
      </c>
      <c r="U4138" s="3">
        <v>204.76820000000001</v>
      </c>
      <c r="V4138" s="2">
        <f>salestable[[#This Row],[Sales]] * (1 - salestable[[#This Row],[Discount]])</f>
        <v>1575.14</v>
      </c>
      <c r="W4138" s="2">
        <f>salestable[[#This Row],[Sales]] * salestable[[#This Row],[Discount]]</f>
        <v>0</v>
      </c>
      <c r="X4138">
        <f>YEAR(salestable[[#This Row],[Order Date]])</f>
        <v>2017</v>
      </c>
      <c r="Y4138" t="str">
        <f>TEXT(salestable[[#This Row],[Order Date]],"MMMM")</f>
        <v>October</v>
      </c>
      <c r="Z4138" t="str">
        <f>"Q"&amp;ROUNDUP(MONTH(salestable[[#This Row],[Order Date]])/3,0)</f>
        <v>Q4</v>
      </c>
      <c r="AA4138" t="str">
        <f>TEXT(salestable[[#This Row],[Order Date]], "ddd")</f>
        <v>Mon</v>
      </c>
    </row>
    <row r="4139" spans="1:27"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s="3">
        <v>7</v>
      </c>
      <c r="T4139" s="4">
        <v>0</v>
      </c>
      <c r="U4139" s="3">
        <v>12.53</v>
      </c>
      <c r="V4139" s="2">
        <f>salestable[[#This Row],[Sales]] * (1 - salestable[[#This Row],[Discount]])</f>
        <v>25.06</v>
      </c>
      <c r="W4139" s="2">
        <f>salestable[[#This Row],[Sales]] * salestable[[#This Row],[Discount]]</f>
        <v>0</v>
      </c>
      <c r="X4139">
        <f>YEAR(salestable[[#This Row],[Order Date]])</f>
        <v>2017</v>
      </c>
      <c r="Y4139" t="str">
        <f>TEXT(salestable[[#This Row],[Order Date]],"MMMM")</f>
        <v>November</v>
      </c>
      <c r="Z4139" t="str">
        <f>"Q"&amp;ROUNDUP(MONTH(salestable[[#This Row],[Order Date]])/3,0)</f>
        <v>Q4</v>
      </c>
      <c r="AA4139" t="str">
        <f>TEXT(salestable[[#This Row],[Order Date]], "ddd")</f>
        <v>Sun</v>
      </c>
    </row>
    <row r="4140" spans="1:27"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s="3">
        <v>6</v>
      </c>
      <c r="T4140" s="4">
        <v>0.8</v>
      </c>
      <c r="U4140" s="3">
        <v>-10.385999999999999</v>
      </c>
      <c r="V4140" s="2">
        <f>salestable[[#This Row],[Sales]] * (1 - salestable[[#This Row],[Discount]])</f>
        <v>1.3847999999999998</v>
      </c>
      <c r="W4140" s="2">
        <f>salestable[[#This Row],[Sales]] * salestable[[#This Row],[Discount]]</f>
        <v>5.539200000000001</v>
      </c>
      <c r="X4140">
        <f>YEAR(salestable[[#This Row],[Order Date]])</f>
        <v>2016</v>
      </c>
      <c r="Y4140" t="str">
        <f>TEXT(salestable[[#This Row],[Order Date]],"MMMM")</f>
        <v>December</v>
      </c>
      <c r="Z4140" t="str">
        <f>"Q"&amp;ROUNDUP(MONTH(salestable[[#This Row],[Order Date]])/3,0)</f>
        <v>Q4</v>
      </c>
      <c r="AA4140" t="str">
        <f>TEXT(salestable[[#This Row],[Order Date]], "ddd")</f>
        <v>Fri</v>
      </c>
    </row>
    <row r="4141" spans="1:27"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s="3">
        <v>3</v>
      </c>
      <c r="T4141" s="4">
        <v>0.2</v>
      </c>
      <c r="U4141" s="3">
        <v>2.3370000000000002</v>
      </c>
      <c r="V4141" s="2">
        <f>salestable[[#This Row],[Sales]] * (1 - salestable[[#This Row],[Discount]])</f>
        <v>29.913600000000002</v>
      </c>
      <c r="W4141" s="2">
        <f>salestable[[#This Row],[Sales]] * salestable[[#This Row],[Discount]]</f>
        <v>7.4784000000000006</v>
      </c>
      <c r="X4141">
        <f>YEAR(salestable[[#This Row],[Order Date]])</f>
        <v>2017</v>
      </c>
      <c r="Y4141" t="str">
        <f>TEXT(salestable[[#This Row],[Order Date]],"MMMM")</f>
        <v>December</v>
      </c>
      <c r="Z4141" t="str">
        <f>"Q"&amp;ROUNDUP(MONTH(salestable[[#This Row],[Order Date]])/3,0)</f>
        <v>Q4</v>
      </c>
      <c r="AA4141" t="str">
        <f>TEXT(salestable[[#This Row],[Order Date]], "ddd")</f>
        <v>Fri</v>
      </c>
    </row>
    <row r="4142" spans="1:27"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s="3">
        <v>5</v>
      </c>
      <c r="T4142" s="4">
        <v>0.2</v>
      </c>
      <c r="U4142" s="3">
        <v>13.846</v>
      </c>
      <c r="V4142" s="2">
        <f>salestable[[#This Row],[Sales]] * (1 - salestable[[#This Row],[Discount]])</f>
        <v>63.296000000000006</v>
      </c>
      <c r="W4142" s="2">
        <f>salestable[[#This Row],[Sales]] * salestable[[#This Row],[Discount]]</f>
        <v>15.824000000000002</v>
      </c>
      <c r="X4142">
        <f>YEAR(salestable[[#This Row],[Order Date]])</f>
        <v>2017</v>
      </c>
      <c r="Y4142" t="str">
        <f>TEXT(salestable[[#This Row],[Order Date]],"MMMM")</f>
        <v>December</v>
      </c>
      <c r="Z4142" t="str">
        <f>"Q"&amp;ROUNDUP(MONTH(salestable[[#This Row],[Order Date]])/3,0)</f>
        <v>Q4</v>
      </c>
      <c r="AA4142" t="str">
        <f>TEXT(salestable[[#This Row],[Order Date]], "ddd")</f>
        <v>Fri</v>
      </c>
    </row>
    <row r="4143" spans="1:27"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s="3">
        <v>3</v>
      </c>
      <c r="T4143" s="4">
        <v>0</v>
      </c>
      <c r="U4143" s="3">
        <v>8.6940000000000008</v>
      </c>
      <c r="V4143" s="2">
        <f>salestable[[#This Row],[Sales]] * (1 - salestable[[#This Row],[Discount]])</f>
        <v>18.899999999999999</v>
      </c>
      <c r="W4143" s="2">
        <f>salestable[[#This Row],[Sales]] * salestable[[#This Row],[Discount]]</f>
        <v>0</v>
      </c>
      <c r="X4143">
        <f>YEAR(salestable[[#This Row],[Order Date]])</f>
        <v>2016</v>
      </c>
      <c r="Y4143" t="str">
        <f>TEXT(salestable[[#This Row],[Order Date]],"MMMM")</f>
        <v>June</v>
      </c>
      <c r="Z4143" t="str">
        <f>"Q"&amp;ROUNDUP(MONTH(salestable[[#This Row],[Order Date]])/3,0)</f>
        <v>Q2</v>
      </c>
      <c r="AA4143" t="str">
        <f>TEXT(salestable[[#This Row],[Order Date]], "ddd")</f>
        <v>Mon</v>
      </c>
    </row>
    <row r="4144" spans="1:27"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s="3">
        <v>9</v>
      </c>
      <c r="T4144" s="4">
        <v>0</v>
      </c>
      <c r="U4144" s="3">
        <v>26.4132</v>
      </c>
      <c r="V4144" s="2">
        <f>salestable[[#This Row],[Sales]] * (1 - salestable[[#This Row],[Discount]])</f>
        <v>57.42</v>
      </c>
      <c r="W4144" s="2">
        <f>salestable[[#This Row],[Sales]] * salestable[[#This Row],[Discount]]</f>
        <v>0</v>
      </c>
      <c r="X4144">
        <f>YEAR(salestable[[#This Row],[Order Date]])</f>
        <v>2014</v>
      </c>
      <c r="Y4144" t="str">
        <f>TEXT(salestable[[#This Row],[Order Date]],"MMMM")</f>
        <v>May</v>
      </c>
      <c r="Z4144" t="str">
        <f>"Q"&amp;ROUNDUP(MONTH(salestable[[#This Row],[Order Date]])/3,0)</f>
        <v>Q2</v>
      </c>
      <c r="AA4144" t="str">
        <f>TEXT(salestable[[#This Row],[Order Date]], "ddd")</f>
        <v>Mon</v>
      </c>
    </row>
    <row r="4145" spans="1:27"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s="3">
        <v>7</v>
      </c>
      <c r="T4145" s="4">
        <v>0</v>
      </c>
      <c r="U4145" s="3">
        <v>5.7329999999999997</v>
      </c>
      <c r="V4145" s="2">
        <f>salestable[[#This Row],[Sales]] * (1 - salestable[[#This Row],[Discount]])</f>
        <v>12.74</v>
      </c>
      <c r="W4145" s="2">
        <f>salestable[[#This Row],[Sales]] * salestable[[#This Row],[Discount]]</f>
        <v>0</v>
      </c>
      <c r="X4145">
        <f>YEAR(salestable[[#This Row],[Order Date]])</f>
        <v>2017</v>
      </c>
      <c r="Y4145" t="str">
        <f>TEXT(salestable[[#This Row],[Order Date]],"MMMM")</f>
        <v>January</v>
      </c>
      <c r="Z4145" t="str">
        <f>"Q"&amp;ROUNDUP(MONTH(salestable[[#This Row],[Order Date]])/3,0)</f>
        <v>Q1</v>
      </c>
      <c r="AA4145" t="str">
        <f>TEXT(salestable[[#This Row],[Order Date]], "ddd")</f>
        <v>Mon</v>
      </c>
    </row>
    <row r="4146" spans="1:27"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s="3">
        <v>3</v>
      </c>
      <c r="T4146" s="4">
        <v>0</v>
      </c>
      <c r="U4146" s="3">
        <v>2.3814000000000002</v>
      </c>
      <c r="V4146" s="2">
        <f>salestable[[#This Row],[Sales]] * (1 - salestable[[#This Row],[Discount]])</f>
        <v>8.82</v>
      </c>
      <c r="W4146" s="2">
        <f>salestable[[#This Row],[Sales]] * salestable[[#This Row],[Discount]]</f>
        <v>0</v>
      </c>
      <c r="X4146">
        <f>YEAR(salestable[[#This Row],[Order Date]])</f>
        <v>2017</v>
      </c>
      <c r="Y4146" t="str">
        <f>TEXT(salestable[[#This Row],[Order Date]],"MMMM")</f>
        <v>January</v>
      </c>
      <c r="Z4146" t="str">
        <f>"Q"&amp;ROUNDUP(MONTH(salestable[[#This Row],[Order Date]])/3,0)</f>
        <v>Q1</v>
      </c>
      <c r="AA4146" t="str">
        <f>TEXT(salestable[[#This Row],[Order Date]], "ddd")</f>
        <v>Mon</v>
      </c>
    </row>
    <row r="4147" spans="1:27"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s="3">
        <v>1</v>
      </c>
      <c r="T4147" s="4">
        <v>0.2</v>
      </c>
      <c r="U4147" s="3">
        <v>-13.588200000000001</v>
      </c>
      <c r="V4147" s="2">
        <f>salestable[[#This Row],[Sales]] * (1 - salestable[[#This Row],[Discount]])</f>
        <v>96.627200000000016</v>
      </c>
      <c r="W4147" s="2">
        <f>salestable[[#This Row],[Sales]] * salestable[[#This Row],[Discount]]</f>
        <v>24.156800000000004</v>
      </c>
      <c r="X4147">
        <f>YEAR(salestable[[#This Row],[Order Date]])</f>
        <v>2017</v>
      </c>
      <c r="Y4147" t="str">
        <f>TEXT(salestable[[#This Row],[Order Date]],"MMMM")</f>
        <v>January</v>
      </c>
      <c r="Z4147" t="str">
        <f>"Q"&amp;ROUNDUP(MONTH(salestable[[#This Row],[Order Date]])/3,0)</f>
        <v>Q1</v>
      </c>
      <c r="AA4147" t="str">
        <f>TEXT(salestable[[#This Row],[Order Date]], "ddd")</f>
        <v>Mon</v>
      </c>
    </row>
    <row r="4148" spans="1:27"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s="3">
        <v>3</v>
      </c>
      <c r="T4148" s="4">
        <v>0</v>
      </c>
      <c r="U4148" s="3">
        <v>64.518000000000001</v>
      </c>
      <c r="V4148" s="2">
        <f>salestable[[#This Row],[Sales]] * (1 - salestable[[#This Row],[Discount]])</f>
        <v>322.58999999999997</v>
      </c>
      <c r="W4148" s="2">
        <f>salestable[[#This Row],[Sales]] * salestable[[#This Row],[Discount]]</f>
        <v>0</v>
      </c>
      <c r="X4148">
        <f>YEAR(salestable[[#This Row],[Order Date]])</f>
        <v>2015</v>
      </c>
      <c r="Y4148" t="str">
        <f>TEXT(salestable[[#This Row],[Order Date]],"MMMM")</f>
        <v>November</v>
      </c>
      <c r="Z4148" t="str">
        <f>"Q"&amp;ROUNDUP(MONTH(salestable[[#This Row],[Order Date]])/3,0)</f>
        <v>Q4</v>
      </c>
      <c r="AA4148" t="str">
        <f>TEXT(salestable[[#This Row],[Order Date]], "ddd")</f>
        <v>Sat</v>
      </c>
    </row>
    <row r="4149" spans="1:27"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s="3">
        <v>3</v>
      </c>
      <c r="T4149" s="4">
        <v>0.8</v>
      </c>
      <c r="U4149" s="3">
        <v>-15.1311</v>
      </c>
      <c r="V4149" s="2">
        <f>salestable[[#This Row],[Sales]] * (1 - salestable[[#This Row],[Discount]])</f>
        <v>1.9523999999999997</v>
      </c>
      <c r="W4149" s="2">
        <f>salestable[[#This Row],[Sales]] * salestable[[#This Row],[Discount]]</f>
        <v>7.8096000000000005</v>
      </c>
      <c r="X4149">
        <f>YEAR(salestable[[#This Row],[Order Date]])</f>
        <v>2017</v>
      </c>
      <c r="Y4149" t="str">
        <f>TEXT(salestable[[#This Row],[Order Date]],"MMMM")</f>
        <v>October</v>
      </c>
      <c r="Z4149" t="str">
        <f>"Q"&amp;ROUNDUP(MONTH(salestable[[#This Row],[Order Date]])/3,0)</f>
        <v>Q4</v>
      </c>
      <c r="AA4149" t="str">
        <f>TEXT(salestable[[#This Row],[Order Date]], "ddd")</f>
        <v>Mon</v>
      </c>
    </row>
    <row r="4150" spans="1:27"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s="3">
        <v>1</v>
      </c>
      <c r="T4150" s="4">
        <v>0.2</v>
      </c>
      <c r="U4150" s="3">
        <v>1.2004999999999999</v>
      </c>
      <c r="V4150" s="2">
        <f>salestable[[#This Row],[Sales]] * (1 - salestable[[#This Row],[Discount]])</f>
        <v>10.976000000000001</v>
      </c>
      <c r="W4150" s="2">
        <f>salestable[[#This Row],[Sales]] * salestable[[#This Row],[Discount]]</f>
        <v>2.7440000000000002</v>
      </c>
      <c r="X4150">
        <f>YEAR(salestable[[#This Row],[Order Date]])</f>
        <v>2017</v>
      </c>
      <c r="Y4150" t="str">
        <f>TEXT(salestable[[#This Row],[Order Date]],"MMMM")</f>
        <v>October</v>
      </c>
      <c r="Z4150" t="str">
        <f>"Q"&amp;ROUNDUP(MONTH(salestable[[#This Row],[Order Date]])/3,0)</f>
        <v>Q4</v>
      </c>
      <c r="AA4150" t="str">
        <f>TEXT(salestable[[#This Row],[Order Date]], "ddd")</f>
        <v>Mon</v>
      </c>
    </row>
    <row r="4151" spans="1:27"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s="3">
        <v>1</v>
      </c>
      <c r="T4151" s="4">
        <v>0.2</v>
      </c>
      <c r="U4151" s="3">
        <v>-2.0699999999999998</v>
      </c>
      <c r="V4151" s="2">
        <f>salestable[[#This Row],[Sales]] * (1 - salestable[[#This Row],[Discount]])</f>
        <v>44.160000000000004</v>
      </c>
      <c r="W4151" s="2">
        <f>salestable[[#This Row],[Sales]] * salestable[[#This Row],[Discount]]</f>
        <v>11.040000000000001</v>
      </c>
      <c r="X4151">
        <f>YEAR(salestable[[#This Row],[Order Date]])</f>
        <v>2017</v>
      </c>
      <c r="Y4151" t="str">
        <f>TEXT(salestable[[#This Row],[Order Date]],"MMMM")</f>
        <v>October</v>
      </c>
      <c r="Z4151" t="str">
        <f>"Q"&amp;ROUNDUP(MONTH(salestable[[#This Row],[Order Date]])/3,0)</f>
        <v>Q4</v>
      </c>
      <c r="AA4151" t="str">
        <f>TEXT(salestable[[#This Row],[Order Date]], "ddd")</f>
        <v>Mon</v>
      </c>
    </row>
    <row r="4152" spans="1:27"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s="3">
        <v>4</v>
      </c>
      <c r="T4152" s="4">
        <v>0.2</v>
      </c>
      <c r="U4152" s="3">
        <v>-58.305599999999998</v>
      </c>
      <c r="V4152" s="2">
        <f>salestable[[#This Row],[Sales]] * (1 - salestable[[#This Row],[Discount]])</f>
        <v>207.30880000000002</v>
      </c>
      <c r="W4152" s="2">
        <f>salestable[[#This Row],[Sales]] * salestable[[#This Row],[Discount]]</f>
        <v>51.827200000000005</v>
      </c>
      <c r="X4152">
        <f>YEAR(salestable[[#This Row],[Order Date]])</f>
        <v>2017</v>
      </c>
      <c r="Y4152" t="str">
        <f>TEXT(salestable[[#This Row],[Order Date]],"MMMM")</f>
        <v>October</v>
      </c>
      <c r="Z4152" t="str">
        <f>"Q"&amp;ROUNDUP(MONTH(salestable[[#This Row],[Order Date]])/3,0)</f>
        <v>Q4</v>
      </c>
      <c r="AA4152" t="str">
        <f>TEXT(salestable[[#This Row],[Order Date]], "ddd")</f>
        <v>Mon</v>
      </c>
    </row>
    <row r="4153" spans="1:27"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s="3">
        <v>5</v>
      </c>
      <c r="T4153" s="4">
        <v>0.2</v>
      </c>
      <c r="U4153" s="3">
        <v>9.8684999999999992</v>
      </c>
      <c r="V4153" s="2">
        <f>salestable[[#This Row],[Sales]] * (1 - salestable[[#This Row],[Discount]])</f>
        <v>23.391999999999999</v>
      </c>
      <c r="W4153" s="2">
        <f>salestable[[#This Row],[Sales]] * salestable[[#This Row],[Discount]]</f>
        <v>5.8479999999999999</v>
      </c>
      <c r="X4153">
        <f>YEAR(salestable[[#This Row],[Order Date]])</f>
        <v>2017</v>
      </c>
      <c r="Y4153" t="str">
        <f>TEXT(salestable[[#This Row],[Order Date]],"MMMM")</f>
        <v>September</v>
      </c>
      <c r="Z4153" t="str">
        <f>"Q"&amp;ROUNDUP(MONTH(salestable[[#This Row],[Order Date]])/3,0)</f>
        <v>Q3</v>
      </c>
      <c r="AA4153" t="str">
        <f>TEXT(salestable[[#This Row],[Order Date]], "ddd")</f>
        <v>Thu</v>
      </c>
    </row>
    <row r="4154" spans="1:27"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s="3">
        <v>3</v>
      </c>
      <c r="T4154" s="4">
        <v>0.2</v>
      </c>
      <c r="U4154" s="3">
        <v>5.4432</v>
      </c>
      <c r="V4154" s="2">
        <f>salestable[[#This Row],[Sales]] * (1 - salestable[[#This Row],[Discount]])</f>
        <v>12.441600000000001</v>
      </c>
      <c r="W4154" s="2">
        <f>salestable[[#This Row],[Sales]] * salestable[[#This Row],[Discount]]</f>
        <v>3.1104000000000003</v>
      </c>
      <c r="X4154">
        <f>YEAR(salestable[[#This Row],[Order Date]])</f>
        <v>2017</v>
      </c>
      <c r="Y4154" t="str">
        <f>TEXT(salestable[[#This Row],[Order Date]],"MMMM")</f>
        <v>September</v>
      </c>
      <c r="Z4154" t="str">
        <f>"Q"&amp;ROUNDUP(MONTH(salestable[[#This Row],[Order Date]])/3,0)</f>
        <v>Q3</v>
      </c>
      <c r="AA4154" t="str">
        <f>TEXT(salestable[[#This Row],[Order Date]], "ddd")</f>
        <v>Thu</v>
      </c>
    </row>
    <row r="4155" spans="1:27"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s="3">
        <v>3</v>
      </c>
      <c r="T4155" s="4">
        <v>0.2</v>
      </c>
      <c r="U4155" s="3">
        <v>1.6524000000000001</v>
      </c>
      <c r="V4155" s="2">
        <f>salestable[[#This Row],[Sales]] * (1 - salestable[[#This Row],[Discount]])</f>
        <v>3.9168000000000003</v>
      </c>
      <c r="W4155" s="2">
        <f>salestable[[#This Row],[Sales]] * salestable[[#This Row],[Discount]]</f>
        <v>0.97920000000000007</v>
      </c>
      <c r="X4155">
        <f>YEAR(salestable[[#This Row],[Order Date]])</f>
        <v>2017</v>
      </c>
      <c r="Y4155" t="str">
        <f>TEXT(salestable[[#This Row],[Order Date]],"MMMM")</f>
        <v>September</v>
      </c>
      <c r="Z4155" t="str">
        <f>"Q"&amp;ROUNDUP(MONTH(salestable[[#This Row],[Order Date]])/3,0)</f>
        <v>Q3</v>
      </c>
      <c r="AA4155" t="str">
        <f>TEXT(salestable[[#This Row],[Order Date]], "ddd")</f>
        <v>Thu</v>
      </c>
    </row>
    <row r="4156" spans="1:27"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s="3">
        <v>4</v>
      </c>
      <c r="T4156" s="4">
        <v>0.7</v>
      </c>
      <c r="U4156" s="3">
        <v>-27.9312</v>
      </c>
      <c r="V4156" s="2">
        <f>salestable[[#This Row],[Sales]] * (1 - salestable[[#This Row],[Discount]])</f>
        <v>11.426400000000003</v>
      </c>
      <c r="W4156" s="2">
        <f>salestable[[#This Row],[Sales]] * salestable[[#This Row],[Discount]]</f>
        <v>26.6616</v>
      </c>
      <c r="X4156">
        <f>YEAR(salestable[[#This Row],[Order Date]])</f>
        <v>2016</v>
      </c>
      <c r="Y4156" t="str">
        <f>TEXT(salestable[[#This Row],[Order Date]],"MMMM")</f>
        <v>December</v>
      </c>
      <c r="Z4156" t="str">
        <f>"Q"&amp;ROUNDUP(MONTH(salestable[[#This Row],[Order Date]])/3,0)</f>
        <v>Q4</v>
      </c>
      <c r="AA4156" t="str">
        <f>TEXT(salestable[[#This Row],[Order Date]], "ddd")</f>
        <v>Thu</v>
      </c>
    </row>
    <row r="4157" spans="1:27"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s="3">
        <v>3</v>
      </c>
      <c r="T4157" s="4">
        <v>0.7</v>
      </c>
      <c r="U4157" s="3">
        <v>-1.9656</v>
      </c>
      <c r="V4157" s="2">
        <f>salestable[[#This Row],[Sales]] * (1 - salestable[[#This Row],[Discount]])</f>
        <v>0.84240000000000004</v>
      </c>
      <c r="W4157" s="2">
        <f>salestable[[#This Row],[Sales]] * salestable[[#This Row],[Discount]]</f>
        <v>1.9655999999999998</v>
      </c>
      <c r="X4157">
        <f>YEAR(salestable[[#This Row],[Order Date]])</f>
        <v>2016</v>
      </c>
      <c r="Y4157" t="str">
        <f>TEXT(salestable[[#This Row],[Order Date]],"MMMM")</f>
        <v>December</v>
      </c>
      <c r="Z4157" t="str">
        <f>"Q"&amp;ROUNDUP(MONTH(salestable[[#This Row],[Order Date]])/3,0)</f>
        <v>Q4</v>
      </c>
      <c r="AA4157" t="str">
        <f>TEXT(salestable[[#This Row],[Order Date]], "ddd")</f>
        <v>Thu</v>
      </c>
    </row>
    <row r="4158" spans="1:27"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s="3">
        <v>2</v>
      </c>
      <c r="T4158" s="4">
        <v>0.2</v>
      </c>
      <c r="U4158" s="3">
        <v>0.5998</v>
      </c>
      <c r="V4158" s="2">
        <f>salestable[[#This Row],[Sales]] * (1 - salestable[[#This Row],[Discount]])</f>
        <v>38.387200000000007</v>
      </c>
      <c r="W4158" s="2">
        <f>salestable[[#This Row],[Sales]] * salestable[[#This Row],[Discount]]</f>
        <v>9.5968000000000018</v>
      </c>
      <c r="X4158">
        <f>YEAR(salestable[[#This Row],[Order Date]])</f>
        <v>2015</v>
      </c>
      <c r="Y4158" t="str">
        <f>TEXT(salestable[[#This Row],[Order Date]],"MMMM")</f>
        <v>December</v>
      </c>
      <c r="Z4158" t="str">
        <f>"Q"&amp;ROUNDUP(MONTH(salestable[[#This Row],[Order Date]])/3,0)</f>
        <v>Q4</v>
      </c>
      <c r="AA4158" t="str">
        <f>TEXT(salestable[[#This Row],[Order Date]], "ddd")</f>
        <v>Sat</v>
      </c>
    </row>
    <row r="4159" spans="1:27"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s="3">
        <v>6</v>
      </c>
      <c r="T4159" s="4">
        <v>0.7</v>
      </c>
      <c r="U4159" s="3">
        <v>-19.982399999999998</v>
      </c>
      <c r="V4159" s="2">
        <f>salestable[[#This Row],[Sales]] * (1 - salestable[[#This Row],[Discount]])</f>
        <v>7.8192000000000013</v>
      </c>
      <c r="W4159" s="2">
        <f>salestable[[#This Row],[Sales]] * salestable[[#This Row],[Discount]]</f>
        <v>18.244799999999998</v>
      </c>
      <c r="X4159">
        <f>YEAR(salestable[[#This Row],[Order Date]])</f>
        <v>2015</v>
      </c>
      <c r="Y4159" t="str">
        <f>TEXT(salestable[[#This Row],[Order Date]],"MMMM")</f>
        <v>December</v>
      </c>
      <c r="Z4159" t="str">
        <f>"Q"&amp;ROUNDUP(MONTH(salestable[[#This Row],[Order Date]])/3,0)</f>
        <v>Q4</v>
      </c>
      <c r="AA4159" t="str">
        <f>TEXT(salestable[[#This Row],[Order Date]], "ddd")</f>
        <v>Sat</v>
      </c>
    </row>
    <row r="4160" spans="1:27"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s="3">
        <v>3</v>
      </c>
      <c r="T4160" s="4">
        <v>0.2</v>
      </c>
      <c r="U4160" s="3">
        <v>5.1012000000000004</v>
      </c>
      <c r="V4160" s="2">
        <f>salestable[[#This Row],[Sales]] * (1 - salestable[[#This Row],[Discount]])</f>
        <v>12.556800000000001</v>
      </c>
      <c r="W4160" s="2">
        <f>salestable[[#This Row],[Sales]] * salestable[[#This Row],[Discount]]</f>
        <v>3.1392000000000002</v>
      </c>
      <c r="X4160">
        <f>YEAR(salestable[[#This Row],[Order Date]])</f>
        <v>2014</v>
      </c>
      <c r="Y4160" t="str">
        <f>TEXT(salestable[[#This Row],[Order Date]],"MMMM")</f>
        <v>November</v>
      </c>
      <c r="Z4160" t="str">
        <f>"Q"&amp;ROUNDUP(MONTH(salestable[[#This Row],[Order Date]])/3,0)</f>
        <v>Q4</v>
      </c>
      <c r="AA4160" t="str">
        <f>TEXT(salestable[[#This Row],[Order Date]], "ddd")</f>
        <v>Sat</v>
      </c>
    </row>
    <row r="4161" spans="1:27"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s="3">
        <v>3</v>
      </c>
      <c r="T4161" s="4">
        <v>0</v>
      </c>
      <c r="U4161" s="3">
        <v>3.7235999999999998</v>
      </c>
      <c r="V4161" s="2">
        <f>salestable[[#This Row],[Sales]] * (1 - salestable[[#This Row],[Discount]])</f>
        <v>12.84</v>
      </c>
      <c r="W4161" s="2">
        <f>salestable[[#This Row],[Sales]] * salestable[[#This Row],[Discount]]</f>
        <v>0</v>
      </c>
      <c r="X4161">
        <f>YEAR(salestable[[#This Row],[Order Date]])</f>
        <v>2016</v>
      </c>
      <c r="Y4161" t="str">
        <f>TEXT(salestable[[#This Row],[Order Date]],"MMMM")</f>
        <v>April</v>
      </c>
      <c r="Z4161" t="str">
        <f>"Q"&amp;ROUNDUP(MONTH(salestable[[#This Row],[Order Date]])/3,0)</f>
        <v>Q2</v>
      </c>
      <c r="AA4161" t="str">
        <f>TEXT(salestable[[#This Row],[Order Date]], "ddd")</f>
        <v>Sat</v>
      </c>
    </row>
    <row r="4162" spans="1:27"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s="3">
        <v>3</v>
      </c>
      <c r="T4162" s="4">
        <v>0</v>
      </c>
      <c r="U4162" s="3">
        <v>134.99250000000001</v>
      </c>
      <c r="V4162" s="2">
        <f>salestable[[#This Row],[Sales]] * (1 - salestable[[#This Row],[Discount]])</f>
        <v>539.97</v>
      </c>
      <c r="W4162" s="2">
        <f>salestable[[#This Row],[Sales]] * salestable[[#This Row],[Discount]]</f>
        <v>0</v>
      </c>
      <c r="X4162">
        <f>YEAR(salestable[[#This Row],[Order Date]])</f>
        <v>2017</v>
      </c>
      <c r="Y4162" t="str">
        <f>TEXT(salestable[[#This Row],[Order Date]],"MMMM")</f>
        <v>May</v>
      </c>
      <c r="Z4162" t="str">
        <f>"Q"&amp;ROUNDUP(MONTH(salestable[[#This Row],[Order Date]])/3,0)</f>
        <v>Q2</v>
      </c>
      <c r="AA4162" t="str">
        <f>TEXT(salestable[[#This Row],[Order Date]], "ddd")</f>
        <v>Sun</v>
      </c>
    </row>
    <row r="4163" spans="1:27"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s="3">
        <v>2</v>
      </c>
      <c r="T4163" s="4">
        <v>0</v>
      </c>
      <c r="U4163" s="3">
        <v>5.8708</v>
      </c>
      <c r="V4163" s="2">
        <f>salestable[[#This Row],[Sales]] * (1 - salestable[[#This Row],[Discount]])</f>
        <v>22.58</v>
      </c>
      <c r="W4163" s="2">
        <f>salestable[[#This Row],[Sales]] * salestable[[#This Row],[Discount]]</f>
        <v>0</v>
      </c>
      <c r="X4163">
        <f>YEAR(salestable[[#This Row],[Order Date]])</f>
        <v>2017</v>
      </c>
      <c r="Y4163" t="str">
        <f>TEXT(salestable[[#This Row],[Order Date]],"MMMM")</f>
        <v>May</v>
      </c>
      <c r="Z4163" t="str">
        <f>"Q"&amp;ROUNDUP(MONTH(salestable[[#This Row],[Order Date]])/3,0)</f>
        <v>Q2</v>
      </c>
      <c r="AA4163" t="str">
        <f>TEXT(salestable[[#This Row],[Order Date]], "ddd")</f>
        <v>Sun</v>
      </c>
    </row>
    <row r="4164" spans="1:27"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s="3">
        <v>4</v>
      </c>
      <c r="T4164" s="4">
        <v>0</v>
      </c>
      <c r="U4164" s="3">
        <v>7.5991999999999997</v>
      </c>
      <c r="V4164" s="2">
        <f>salestable[[#This Row],[Sales]] * (1 - salestable[[#This Row],[Discount]])</f>
        <v>16.52</v>
      </c>
      <c r="W4164" s="2">
        <f>salestable[[#This Row],[Sales]] * salestable[[#This Row],[Discount]]</f>
        <v>0</v>
      </c>
      <c r="X4164">
        <f>YEAR(salestable[[#This Row],[Order Date]])</f>
        <v>2015</v>
      </c>
      <c r="Y4164" t="str">
        <f>TEXT(salestable[[#This Row],[Order Date]],"MMMM")</f>
        <v>March</v>
      </c>
      <c r="Z4164" t="str">
        <f>"Q"&amp;ROUNDUP(MONTH(salestable[[#This Row],[Order Date]])/3,0)</f>
        <v>Q1</v>
      </c>
      <c r="AA4164" t="str">
        <f>TEXT(salestable[[#This Row],[Order Date]], "ddd")</f>
        <v>Sat</v>
      </c>
    </row>
    <row r="4165" spans="1:27"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s="3">
        <v>3</v>
      </c>
      <c r="T4165" s="4">
        <v>0</v>
      </c>
      <c r="U4165" s="3">
        <v>315.81180000000001</v>
      </c>
      <c r="V4165" s="2">
        <f>salestable[[#This Row],[Sales]] * (1 - salestable[[#This Row],[Discount]])</f>
        <v>671.94</v>
      </c>
      <c r="W4165" s="2">
        <f>salestable[[#This Row],[Sales]] * salestable[[#This Row],[Discount]]</f>
        <v>0</v>
      </c>
      <c r="X4165">
        <f>YEAR(salestable[[#This Row],[Order Date]])</f>
        <v>2015</v>
      </c>
      <c r="Y4165" t="str">
        <f>TEXT(salestable[[#This Row],[Order Date]],"MMMM")</f>
        <v>March</v>
      </c>
      <c r="Z4165" t="str">
        <f>"Q"&amp;ROUNDUP(MONTH(salestable[[#This Row],[Order Date]])/3,0)</f>
        <v>Q1</v>
      </c>
      <c r="AA4165" t="str">
        <f>TEXT(salestable[[#This Row],[Order Date]], "ddd")</f>
        <v>Sat</v>
      </c>
    </row>
    <row r="4166" spans="1:27"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s="3">
        <v>7</v>
      </c>
      <c r="T4166" s="4">
        <v>0.2</v>
      </c>
      <c r="U4166" s="3">
        <v>-14.793100000000001</v>
      </c>
      <c r="V4166" s="2">
        <f>salestable[[#This Row],[Sales]] * (1 - salestable[[#This Row],[Discount]])</f>
        <v>135.25120000000001</v>
      </c>
      <c r="W4166" s="2">
        <f>salestable[[#This Row],[Sales]] * salestable[[#This Row],[Discount]]</f>
        <v>33.812800000000003</v>
      </c>
      <c r="X4166">
        <f>YEAR(salestable[[#This Row],[Order Date]])</f>
        <v>2017</v>
      </c>
      <c r="Y4166" t="str">
        <f>TEXT(salestable[[#This Row],[Order Date]],"MMMM")</f>
        <v>January</v>
      </c>
      <c r="Z4166" t="str">
        <f>"Q"&amp;ROUNDUP(MONTH(salestable[[#This Row],[Order Date]])/3,0)</f>
        <v>Q1</v>
      </c>
      <c r="AA4166" t="str">
        <f>TEXT(salestable[[#This Row],[Order Date]], "ddd")</f>
        <v>Sat</v>
      </c>
    </row>
    <row r="4167" spans="1:27"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s="3">
        <v>9</v>
      </c>
      <c r="T4167" s="4">
        <v>0.2</v>
      </c>
      <c r="U4167" s="3">
        <v>14.7546</v>
      </c>
      <c r="V4167" s="2">
        <f>salestable[[#This Row],[Sales]] * (1 - salestable[[#This Row],[Discount]])</f>
        <v>134.89920000000001</v>
      </c>
      <c r="W4167" s="2">
        <f>salestable[[#This Row],[Sales]] * salestable[[#This Row],[Discount]]</f>
        <v>33.724800000000002</v>
      </c>
      <c r="X4167">
        <f>YEAR(salestable[[#This Row],[Order Date]])</f>
        <v>2017</v>
      </c>
      <c r="Y4167" t="str">
        <f>TEXT(salestable[[#This Row],[Order Date]],"MMMM")</f>
        <v>January</v>
      </c>
      <c r="Z4167" t="str">
        <f>"Q"&amp;ROUNDUP(MONTH(salestable[[#This Row],[Order Date]])/3,0)</f>
        <v>Q1</v>
      </c>
      <c r="AA4167" t="str">
        <f>TEXT(salestable[[#This Row],[Order Date]], "ddd")</f>
        <v>Sat</v>
      </c>
    </row>
    <row r="4168" spans="1:27"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s="3">
        <v>3</v>
      </c>
      <c r="T4168" s="4">
        <v>0</v>
      </c>
      <c r="U4168" s="3">
        <v>9.3312000000000008</v>
      </c>
      <c r="V4168" s="2">
        <f>salestable[[#This Row],[Sales]] * (1 - salestable[[#This Row],[Discount]])</f>
        <v>19.440000000000001</v>
      </c>
      <c r="W4168" s="2">
        <f>salestable[[#This Row],[Sales]] * salestable[[#This Row],[Discount]]</f>
        <v>0</v>
      </c>
      <c r="X4168">
        <f>YEAR(salestable[[#This Row],[Order Date]])</f>
        <v>2015</v>
      </c>
      <c r="Y4168" t="str">
        <f>TEXT(salestable[[#This Row],[Order Date]],"MMMM")</f>
        <v>March</v>
      </c>
      <c r="Z4168" t="str">
        <f>"Q"&amp;ROUNDUP(MONTH(salestable[[#This Row],[Order Date]])/3,0)</f>
        <v>Q1</v>
      </c>
      <c r="AA4168" t="str">
        <f>TEXT(salestable[[#This Row],[Order Date]], "ddd")</f>
        <v>Sun</v>
      </c>
    </row>
    <row r="4169" spans="1:27"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s="3">
        <v>4</v>
      </c>
      <c r="T4169" s="4">
        <v>0</v>
      </c>
      <c r="U4169" s="3">
        <v>8.2992000000000008</v>
      </c>
      <c r="V4169" s="2">
        <f>salestable[[#This Row],[Sales]] * (1 - salestable[[#This Row],[Discount]])</f>
        <v>31.92</v>
      </c>
      <c r="W4169" s="2">
        <f>salestable[[#This Row],[Sales]] * salestable[[#This Row],[Discount]]</f>
        <v>0</v>
      </c>
      <c r="X4169">
        <f>YEAR(salestable[[#This Row],[Order Date]])</f>
        <v>2014</v>
      </c>
      <c r="Y4169" t="str">
        <f>TEXT(salestable[[#This Row],[Order Date]],"MMMM")</f>
        <v>October</v>
      </c>
      <c r="Z4169" t="str">
        <f>"Q"&amp;ROUNDUP(MONTH(salestable[[#This Row],[Order Date]])/3,0)</f>
        <v>Q4</v>
      </c>
      <c r="AA4169" t="str">
        <f>TEXT(salestable[[#This Row],[Order Date]], "ddd")</f>
        <v>Sat</v>
      </c>
    </row>
    <row r="4170" spans="1:27"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s="3">
        <v>2</v>
      </c>
      <c r="T4170" s="4">
        <v>0.2</v>
      </c>
      <c r="U4170" s="3">
        <v>-65.035200000000003</v>
      </c>
      <c r="V4170" s="2">
        <f>salestable[[#This Row],[Sales]] * (1 - salestable[[#This Row],[Discount]])</f>
        <v>346.8544</v>
      </c>
      <c r="W4170" s="2">
        <f>salestable[[#This Row],[Sales]] * salestable[[#This Row],[Discount]]</f>
        <v>86.7136</v>
      </c>
      <c r="X4170">
        <f>YEAR(salestable[[#This Row],[Order Date]])</f>
        <v>2014</v>
      </c>
      <c r="Y4170" t="str">
        <f>TEXT(salestable[[#This Row],[Order Date]],"MMMM")</f>
        <v>October</v>
      </c>
      <c r="Z4170" t="str">
        <f>"Q"&amp;ROUNDUP(MONTH(salestable[[#This Row],[Order Date]])/3,0)</f>
        <v>Q4</v>
      </c>
      <c r="AA4170" t="str">
        <f>TEXT(salestable[[#This Row],[Order Date]], "ddd")</f>
        <v>Sat</v>
      </c>
    </row>
    <row r="4171" spans="1:27"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s="3">
        <v>6</v>
      </c>
      <c r="T4171" s="4">
        <v>0.2</v>
      </c>
      <c r="U4171" s="3">
        <v>10.8864</v>
      </c>
      <c r="V4171" s="2">
        <f>salestable[[#This Row],[Sales]] * (1 - salestable[[#This Row],[Discount]])</f>
        <v>24.883200000000002</v>
      </c>
      <c r="W4171" s="2">
        <f>salestable[[#This Row],[Sales]] * salestable[[#This Row],[Discount]]</f>
        <v>6.2208000000000006</v>
      </c>
      <c r="X4171">
        <f>YEAR(salestable[[#This Row],[Order Date]])</f>
        <v>2015</v>
      </c>
      <c r="Y4171" t="str">
        <f>TEXT(salestable[[#This Row],[Order Date]],"MMMM")</f>
        <v>April</v>
      </c>
      <c r="Z4171" t="str">
        <f>"Q"&amp;ROUNDUP(MONTH(salestable[[#This Row],[Order Date]])/3,0)</f>
        <v>Q2</v>
      </c>
      <c r="AA4171" t="str">
        <f>TEXT(salestable[[#This Row],[Order Date]], "ddd")</f>
        <v>Mon</v>
      </c>
    </row>
    <row r="4172" spans="1:27"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s="3">
        <v>3</v>
      </c>
      <c r="T4172" s="4">
        <v>0.2</v>
      </c>
      <c r="U4172" s="3">
        <v>17.815200000000001</v>
      </c>
      <c r="V4172" s="2">
        <f>salestable[[#This Row],[Sales]] * (1 - salestable[[#This Row],[Discount]])</f>
        <v>43.852800000000002</v>
      </c>
      <c r="W4172" s="2">
        <f>salestable[[#This Row],[Sales]] * salestable[[#This Row],[Discount]]</f>
        <v>10.963200000000001</v>
      </c>
      <c r="X4172">
        <f>YEAR(salestable[[#This Row],[Order Date]])</f>
        <v>2015</v>
      </c>
      <c r="Y4172" t="str">
        <f>TEXT(salestable[[#This Row],[Order Date]],"MMMM")</f>
        <v>April</v>
      </c>
      <c r="Z4172" t="str">
        <f>"Q"&amp;ROUNDUP(MONTH(salestable[[#This Row],[Order Date]])/3,0)</f>
        <v>Q2</v>
      </c>
      <c r="AA4172" t="str">
        <f>TEXT(salestable[[#This Row],[Order Date]], "ddd")</f>
        <v>Mon</v>
      </c>
    </row>
    <row r="4173" spans="1:27"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s="3">
        <v>7</v>
      </c>
      <c r="T4173" s="4">
        <v>0</v>
      </c>
      <c r="U4173" s="3">
        <v>0.97719999999999996</v>
      </c>
      <c r="V4173" s="2">
        <f>salestable[[#This Row],[Sales]] * (1 - salestable[[#This Row],[Discount]])</f>
        <v>48.86</v>
      </c>
      <c r="W4173" s="2">
        <f>salestable[[#This Row],[Sales]] * salestable[[#This Row],[Discount]]</f>
        <v>0</v>
      </c>
      <c r="X4173">
        <f>YEAR(salestable[[#This Row],[Order Date]])</f>
        <v>2017</v>
      </c>
      <c r="Y4173" t="str">
        <f>TEXT(salestable[[#This Row],[Order Date]],"MMMM")</f>
        <v>November</v>
      </c>
      <c r="Z4173" t="str">
        <f>"Q"&amp;ROUNDUP(MONTH(salestable[[#This Row],[Order Date]])/3,0)</f>
        <v>Q4</v>
      </c>
      <c r="AA4173" t="str">
        <f>TEXT(salestable[[#This Row],[Order Date]], "ddd")</f>
        <v>Thu</v>
      </c>
    </row>
    <row r="4174" spans="1:27"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s="3">
        <v>2</v>
      </c>
      <c r="T4174" s="4">
        <v>0</v>
      </c>
      <c r="U4174" s="3">
        <v>6.532</v>
      </c>
      <c r="V4174" s="2">
        <f>salestable[[#This Row],[Sales]] * (1 - salestable[[#This Row],[Discount]])</f>
        <v>14.2</v>
      </c>
      <c r="W4174" s="2">
        <f>salestable[[#This Row],[Sales]] * salestable[[#This Row],[Discount]]</f>
        <v>0</v>
      </c>
      <c r="X4174">
        <f>YEAR(salestable[[#This Row],[Order Date]])</f>
        <v>2016</v>
      </c>
      <c r="Y4174" t="str">
        <f>TEXT(salestable[[#This Row],[Order Date]],"MMMM")</f>
        <v>July</v>
      </c>
      <c r="Z4174" t="str">
        <f>"Q"&amp;ROUNDUP(MONTH(salestable[[#This Row],[Order Date]])/3,0)</f>
        <v>Q3</v>
      </c>
      <c r="AA4174" t="str">
        <f>TEXT(salestable[[#This Row],[Order Date]], "ddd")</f>
        <v>Fri</v>
      </c>
    </row>
    <row r="4175" spans="1:27"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s="3">
        <v>2</v>
      </c>
      <c r="T4175" s="4">
        <v>0</v>
      </c>
      <c r="U4175" s="3">
        <v>6.2207999999999997</v>
      </c>
      <c r="V4175" s="2">
        <f>salestable[[#This Row],[Sales]] * (1 - salestable[[#This Row],[Discount]])</f>
        <v>12.96</v>
      </c>
      <c r="W4175" s="2">
        <f>salestable[[#This Row],[Sales]] * salestable[[#This Row],[Discount]]</f>
        <v>0</v>
      </c>
      <c r="X4175">
        <f>YEAR(salestable[[#This Row],[Order Date]])</f>
        <v>2016</v>
      </c>
      <c r="Y4175" t="str">
        <f>TEXT(salestable[[#This Row],[Order Date]],"MMMM")</f>
        <v>July</v>
      </c>
      <c r="Z4175" t="str">
        <f>"Q"&amp;ROUNDUP(MONTH(salestable[[#This Row],[Order Date]])/3,0)</f>
        <v>Q3</v>
      </c>
      <c r="AA4175" t="str">
        <f>TEXT(salestable[[#This Row],[Order Date]], "ddd")</f>
        <v>Fri</v>
      </c>
    </row>
    <row r="4176" spans="1:27"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s="3">
        <v>2</v>
      </c>
      <c r="T4176" s="4">
        <v>0</v>
      </c>
      <c r="U4176" s="3">
        <v>28.0032</v>
      </c>
      <c r="V4176" s="2">
        <f>salestable[[#This Row],[Sales]] * (1 - salestable[[#This Row],[Discount]])</f>
        <v>58.34</v>
      </c>
      <c r="W4176" s="2">
        <f>salestable[[#This Row],[Sales]] * salestable[[#This Row],[Discount]]</f>
        <v>0</v>
      </c>
      <c r="X4176">
        <f>YEAR(salestable[[#This Row],[Order Date]])</f>
        <v>2016</v>
      </c>
      <c r="Y4176" t="str">
        <f>TEXT(salestable[[#This Row],[Order Date]],"MMMM")</f>
        <v>July</v>
      </c>
      <c r="Z4176" t="str">
        <f>"Q"&amp;ROUNDUP(MONTH(salestable[[#This Row],[Order Date]])/3,0)</f>
        <v>Q3</v>
      </c>
      <c r="AA4176" t="str">
        <f>TEXT(salestable[[#This Row],[Order Date]], "ddd")</f>
        <v>Fri</v>
      </c>
    </row>
    <row r="4177" spans="1:27"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s="3">
        <v>2</v>
      </c>
      <c r="T4177" s="4">
        <v>0</v>
      </c>
      <c r="U4177" s="3">
        <v>15.763999999999999</v>
      </c>
      <c r="V4177" s="2">
        <f>salestable[[#This Row],[Sales]] * (1 - salestable[[#This Row],[Discount]])</f>
        <v>56.3</v>
      </c>
      <c r="W4177" s="2">
        <f>salestable[[#This Row],[Sales]] * salestable[[#This Row],[Discount]]</f>
        <v>0</v>
      </c>
      <c r="X4177">
        <f>YEAR(salestable[[#This Row],[Order Date]])</f>
        <v>2015</v>
      </c>
      <c r="Y4177" t="str">
        <f>TEXT(salestable[[#This Row],[Order Date]],"MMMM")</f>
        <v>November</v>
      </c>
      <c r="Z4177" t="str">
        <f>"Q"&amp;ROUNDUP(MONTH(salestable[[#This Row],[Order Date]])/3,0)</f>
        <v>Q4</v>
      </c>
      <c r="AA4177" t="str">
        <f>TEXT(salestable[[#This Row],[Order Date]], "ddd")</f>
        <v>Sun</v>
      </c>
    </row>
    <row r="4178" spans="1:27"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s="3">
        <v>5</v>
      </c>
      <c r="T4178" s="4">
        <v>0</v>
      </c>
      <c r="U4178" s="3">
        <v>163.78700000000001</v>
      </c>
      <c r="V4178" s="2">
        <f>salestable[[#This Row],[Sales]] * (1 - salestable[[#This Row],[Discount]])</f>
        <v>629.95000000000005</v>
      </c>
      <c r="W4178" s="2">
        <f>salestable[[#This Row],[Sales]] * salestable[[#This Row],[Discount]]</f>
        <v>0</v>
      </c>
      <c r="X4178">
        <f>YEAR(salestable[[#This Row],[Order Date]])</f>
        <v>2014</v>
      </c>
      <c r="Y4178" t="str">
        <f>TEXT(salestable[[#This Row],[Order Date]],"MMMM")</f>
        <v>April</v>
      </c>
      <c r="Z4178" t="str">
        <f>"Q"&amp;ROUNDUP(MONTH(salestable[[#This Row],[Order Date]])/3,0)</f>
        <v>Q2</v>
      </c>
      <c r="AA4178" t="str">
        <f>TEXT(salestable[[#This Row],[Order Date]], "ddd")</f>
        <v>Mon</v>
      </c>
    </row>
    <row r="4179" spans="1:27"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s="3">
        <v>3</v>
      </c>
      <c r="T4179" s="4">
        <v>0</v>
      </c>
      <c r="U4179" s="3">
        <v>60.255299999999998</v>
      </c>
      <c r="V4179" s="2">
        <f>salestable[[#This Row],[Sales]] * (1 - salestable[[#This Row],[Discount]])</f>
        <v>122.97</v>
      </c>
      <c r="W4179" s="2">
        <f>salestable[[#This Row],[Sales]] * salestable[[#This Row],[Discount]]</f>
        <v>0</v>
      </c>
      <c r="X4179">
        <f>YEAR(salestable[[#This Row],[Order Date]])</f>
        <v>2014</v>
      </c>
      <c r="Y4179" t="str">
        <f>TEXT(salestable[[#This Row],[Order Date]],"MMMM")</f>
        <v>April</v>
      </c>
      <c r="Z4179" t="str">
        <f>"Q"&amp;ROUNDUP(MONTH(salestable[[#This Row],[Order Date]])/3,0)</f>
        <v>Q2</v>
      </c>
      <c r="AA4179" t="str">
        <f>TEXT(salestable[[#This Row],[Order Date]], "ddd")</f>
        <v>Mon</v>
      </c>
    </row>
    <row r="4180" spans="1:27"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s="3">
        <v>5</v>
      </c>
      <c r="T4180" s="4">
        <v>0</v>
      </c>
      <c r="U4180" s="3">
        <v>21.784500000000001</v>
      </c>
      <c r="V4180" s="2">
        <f>salestable[[#This Row],[Sales]] * (1 - salestable[[#This Row],[Discount]])</f>
        <v>46.35</v>
      </c>
      <c r="W4180" s="2">
        <f>salestable[[#This Row],[Sales]] * salestable[[#This Row],[Discount]]</f>
        <v>0</v>
      </c>
      <c r="X4180">
        <f>YEAR(salestable[[#This Row],[Order Date]])</f>
        <v>2016</v>
      </c>
      <c r="Y4180" t="str">
        <f>TEXT(salestable[[#This Row],[Order Date]],"MMMM")</f>
        <v>June</v>
      </c>
      <c r="Z4180" t="str">
        <f>"Q"&amp;ROUNDUP(MONTH(salestable[[#This Row],[Order Date]])/3,0)</f>
        <v>Q2</v>
      </c>
      <c r="AA4180" t="str">
        <f>TEXT(salestable[[#This Row],[Order Date]], "ddd")</f>
        <v>Thu</v>
      </c>
    </row>
    <row r="4181" spans="1:27"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s="3">
        <v>9</v>
      </c>
      <c r="T4181" s="4">
        <v>0.2</v>
      </c>
      <c r="U4181" s="3">
        <v>5.4287999999999998</v>
      </c>
      <c r="V4181" s="2">
        <f>salestable[[#This Row],[Sales]] * (1 - salestable[[#This Row],[Discount]])</f>
        <v>11.980800000000002</v>
      </c>
      <c r="W4181" s="2">
        <f>salestable[[#This Row],[Sales]] * salestable[[#This Row],[Discount]]</f>
        <v>2.9952000000000005</v>
      </c>
      <c r="X4181">
        <f>YEAR(salestable[[#This Row],[Order Date]])</f>
        <v>2017</v>
      </c>
      <c r="Y4181" t="str">
        <f>TEXT(salestable[[#This Row],[Order Date]],"MMMM")</f>
        <v>March</v>
      </c>
      <c r="Z4181" t="str">
        <f>"Q"&amp;ROUNDUP(MONTH(salestable[[#This Row],[Order Date]])/3,0)</f>
        <v>Q1</v>
      </c>
      <c r="AA4181" t="str">
        <f>TEXT(salestable[[#This Row],[Order Date]], "ddd")</f>
        <v>Mon</v>
      </c>
    </row>
    <row r="4182" spans="1:27"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s="3">
        <v>5</v>
      </c>
      <c r="T4182" s="4">
        <v>0.8</v>
      </c>
      <c r="U4182" s="3">
        <v>-6.36</v>
      </c>
      <c r="V4182" s="2">
        <f>salestable[[#This Row],[Sales]] * (1 - salestable[[#This Row],[Discount]])</f>
        <v>0.84799999999999986</v>
      </c>
      <c r="W4182" s="2">
        <f>salestable[[#This Row],[Sales]] * salestable[[#This Row],[Discount]]</f>
        <v>3.3920000000000003</v>
      </c>
      <c r="X4182">
        <f>YEAR(salestable[[#This Row],[Order Date]])</f>
        <v>2017</v>
      </c>
      <c r="Y4182" t="str">
        <f>TEXT(salestable[[#This Row],[Order Date]],"MMMM")</f>
        <v>October</v>
      </c>
      <c r="Z4182" t="str">
        <f>"Q"&amp;ROUNDUP(MONTH(salestable[[#This Row],[Order Date]])/3,0)</f>
        <v>Q4</v>
      </c>
      <c r="AA4182" t="str">
        <f>TEXT(salestable[[#This Row],[Order Date]], "ddd")</f>
        <v>Sat</v>
      </c>
    </row>
    <row r="4183" spans="1:27"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s="3">
        <v>4</v>
      </c>
      <c r="T4183" s="4">
        <v>0</v>
      </c>
      <c r="U4183" s="3">
        <v>115.18559999999999</v>
      </c>
      <c r="V4183" s="2">
        <f>salestable[[#This Row],[Sales]] * (1 - salestable[[#This Row],[Discount]])</f>
        <v>319.95999999999998</v>
      </c>
      <c r="W4183" s="2">
        <f>salestable[[#This Row],[Sales]] * salestable[[#This Row],[Discount]]</f>
        <v>0</v>
      </c>
      <c r="X4183">
        <f>YEAR(salestable[[#This Row],[Order Date]])</f>
        <v>2017</v>
      </c>
      <c r="Y4183" t="str">
        <f>TEXT(salestable[[#This Row],[Order Date]],"MMMM")</f>
        <v>October</v>
      </c>
      <c r="Z4183" t="str">
        <f>"Q"&amp;ROUNDUP(MONTH(salestable[[#This Row],[Order Date]])/3,0)</f>
        <v>Q4</v>
      </c>
      <c r="AA4183" t="str">
        <f>TEXT(salestable[[#This Row],[Order Date]], "ddd")</f>
        <v>Fri</v>
      </c>
    </row>
    <row r="4184" spans="1:27"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s="3">
        <v>3</v>
      </c>
      <c r="T4184" s="4">
        <v>0</v>
      </c>
      <c r="U4184" s="3">
        <v>7.6680000000000001</v>
      </c>
      <c r="V4184" s="2">
        <f>salestable[[#This Row],[Sales]] * (1 - salestable[[#This Row],[Discount]])</f>
        <v>17.04</v>
      </c>
      <c r="W4184" s="2">
        <f>salestable[[#This Row],[Sales]] * salestable[[#This Row],[Discount]]</f>
        <v>0</v>
      </c>
      <c r="X4184">
        <f>YEAR(salestable[[#This Row],[Order Date]])</f>
        <v>2017</v>
      </c>
      <c r="Y4184" t="str">
        <f>TEXT(salestable[[#This Row],[Order Date]],"MMMM")</f>
        <v>October</v>
      </c>
      <c r="Z4184" t="str">
        <f>"Q"&amp;ROUNDUP(MONTH(salestable[[#This Row],[Order Date]])/3,0)</f>
        <v>Q4</v>
      </c>
      <c r="AA4184" t="str">
        <f>TEXT(salestable[[#This Row],[Order Date]], "ddd")</f>
        <v>Fri</v>
      </c>
    </row>
    <row r="4185" spans="1:27"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s="3">
        <v>3</v>
      </c>
      <c r="T4185" s="4">
        <v>0</v>
      </c>
      <c r="U4185" s="3">
        <v>10.347300000000001</v>
      </c>
      <c r="V4185" s="2">
        <f>salestable[[#This Row],[Sales]] * (1 - salestable[[#This Row],[Discount]])</f>
        <v>344.91</v>
      </c>
      <c r="W4185" s="2">
        <f>salestable[[#This Row],[Sales]] * salestable[[#This Row],[Discount]]</f>
        <v>0</v>
      </c>
      <c r="X4185">
        <f>YEAR(salestable[[#This Row],[Order Date]])</f>
        <v>2017</v>
      </c>
      <c r="Y4185" t="str">
        <f>TEXT(salestable[[#This Row],[Order Date]],"MMMM")</f>
        <v>October</v>
      </c>
      <c r="Z4185" t="str">
        <f>"Q"&amp;ROUNDUP(MONTH(salestable[[#This Row],[Order Date]])/3,0)</f>
        <v>Q4</v>
      </c>
      <c r="AA4185" t="str">
        <f>TEXT(salestable[[#This Row],[Order Date]], "ddd")</f>
        <v>Fri</v>
      </c>
    </row>
    <row r="4186" spans="1:27"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s="3">
        <v>1</v>
      </c>
      <c r="T4186" s="4">
        <v>0</v>
      </c>
      <c r="U4186" s="3">
        <v>20.484999999999999</v>
      </c>
      <c r="V4186" s="2">
        <f>salestable[[#This Row],[Sales]] * (1 - salestable[[#This Row],[Discount]])</f>
        <v>81.94</v>
      </c>
      <c r="W4186" s="2">
        <f>salestable[[#This Row],[Sales]] * salestable[[#This Row],[Discount]]</f>
        <v>0</v>
      </c>
      <c r="X4186">
        <f>YEAR(salestable[[#This Row],[Order Date]])</f>
        <v>2016</v>
      </c>
      <c r="Y4186" t="str">
        <f>TEXT(salestable[[#This Row],[Order Date]],"MMMM")</f>
        <v>December</v>
      </c>
      <c r="Z4186" t="str">
        <f>"Q"&amp;ROUNDUP(MONTH(salestable[[#This Row],[Order Date]])/3,0)</f>
        <v>Q4</v>
      </c>
      <c r="AA4186" t="str">
        <f>TEXT(salestable[[#This Row],[Order Date]], "ddd")</f>
        <v>Mon</v>
      </c>
    </row>
    <row r="4187" spans="1:27"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s="3">
        <v>6</v>
      </c>
      <c r="T4187" s="4">
        <v>0</v>
      </c>
      <c r="U4187" s="3">
        <v>9.8160000000000007</v>
      </c>
      <c r="V4187" s="2">
        <f>salestable[[#This Row],[Sales]] * (1 - salestable[[#This Row],[Discount]])</f>
        <v>98.16</v>
      </c>
      <c r="W4187" s="2">
        <f>salestable[[#This Row],[Sales]] * salestable[[#This Row],[Discount]]</f>
        <v>0</v>
      </c>
      <c r="X4187">
        <f>YEAR(salestable[[#This Row],[Order Date]])</f>
        <v>2016</v>
      </c>
      <c r="Y4187" t="str">
        <f>TEXT(salestable[[#This Row],[Order Date]],"MMMM")</f>
        <v>October</v>
      </c>
      <c r="Z4187" t="str">
        <f>"Q"&amp;ROUNDUP(MONTH(salestable[[#This Row],[Order Date]])/3,0)</f>
        <v>Q4</v>
      </c>
      <c r="AA4187" t="str">
        <f>TEXT(salestable[[#This Row],[Order Date]], "ddd")</f>
        <v>Fri</v>
      </c>
    </row>
    <row r="4188" spans="1:27"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s="3">
        <v>7</v>
      </c>
      <c r="T4188" s="4">
        <v>0.8</v>
      </c>
      <c r="U4188" s="3">
        <v>-10.6547</v>
      </c>
      <c r="V4188" s="2">
        <f>salestable[[#This Row],[Sales]] * (1 - salestable[[#This Row],[Discount]])</f>
        <v>1.3747999999999996</v>
      </c>
      <c r="W4188" s="2">
        <f>salestable[[#This Row],[Sales]] * salestable[[#This Row],[Discount]]</f>
        <v>5.4992000000000001</v>
      </c>
      <c r="X4188">
        <f>YEAR(salestable[[#This Row],[Order Date]])</f>
        <v>2017</v>
      </c>
      <c r="Y4188" t="str">
        <f>TEXT(salestable[[#This Row],[Order Date]],"MMMM")</f>
        <v>May</v>
      </c>
      <c r="Z4188" t="str">
        <f>"Q"&amp;ROUNDUP(MONTH(salestable[[#This Row],[Order Date]])/3,0)</f>
        <v>Q2</v>
      </c>
      <c r="AA4188" t="str">
        <f>TEXT(salestable[[#This Row],[Order Date]], "ddd")</f>
        <v>Thu</v>
      </c>
    </row>
    <row r="4189" spans="1:27"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s="3">
        <v>1</v>
      </c>
      <c r="T4189" s="4">
        <v>0.8</v>
      </c>
      <c r="U4189" s="3">
        <v>-3.2934000000000001</v>
      </c>
      <c r="V4189" s="2">
        <f>salestable[[#This Row],[Sales]] * (1 - salestable[[#This Row],[Discount]])</f>
        <v>0.39919999999999989</v>
      </c>
      <c r="W4189" s="2">
        <f>salestable[[#This Row],[Sales]] * salestable[[#This Row],[Discount]]</f>
        <v>1.5968</v>
      </c>
      <c r="X4189">
        <f>YEAR(salestable[[#This Row],[Order Date]])</f>
        <v>2017</v>
      </c>
      <c r="Y4189" t="str">
        <f>TEXT(salestable[[#This Row],[Order Date]],"MMMM")</f>
        <v>May</v>
      </c>
      <c r="Z4189" t="str">
        <f>"Q"&amp;ROUNDUP(MONTH(salestable[[#This Row],[Order Date]])/3,0)</f>
        <v>Q2</v>
      </c>
      <c r="AA4189" t="str">
        <f>TEXT(salestable[[#This Row],[Order Date]], "ddd")</f>
        <v>Thu</v>
      </c>
    </row>
    <row r="4190" spans="1:27"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s="3">
        <v>2</v>
      </c>
      <c r="T4190" s="4">
        <v>0.2</v>
      </c>
      <c r="U4190" s="3">
        <v>0.66959999999999997</v>
      </c>
      <c r="V4190" s="2">
        <f>salestable[[#This Row],[Sales]] * (1 - salestable[[#This Row],[Discount]])</f>
        <v>7.1424000000000012</v>
      </c>
      <c r="W4190" s="2">
        <f>salestable[[#This Row],[Sales]] * salestable[[#This Row],[Discount]]</f>
        <v>1.7856000000000003</v>
      </c>
      <c r="X4190">
        <f>YEAR(salestable[[#This Row],[Order Date]])</f>
        <v>2017</v>
      </c>
      <c r="Y4190" t="str">
        <f>TEXT(salestable[[#This Row],[Order Date]],"MMMM")</f>
        <v>May</v>
      </c>
      <c r="Z4190" t="str">
        <f>"Q"&amp;ROUNDUP(MONTH(salestable[[#This Row],[Order Date]])/3,0)</f>
        <v>Q2</v>
      </c>
      <c r="AA4190" t="str">
        <f>TEXT(salestable[[#This Row],[Order Date]], "ddd")</f>
        <v>Thu</v>
      </c>
    </row>
    <row r="4191" spans="1:27"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s="3">
        <v>1</v>
      </c>
      <c r="T4191" s="4">
        <v>0</v>
      </c>
      <c r="U4191" s="3">
        <v>4.4954999999999998</v>
      </c>
      <c r="V4191" s="2">
        <f>salestable[[#This Row],[Sales]] * (1 - salestable[[#This Row],[Discount]])</f>
        <v>9.99</v>
      </c>
      <c r="W4191" s="2">
        <f>salestable[[#This Row],[Sales]] * salestable[[#This Row],[Discount]]</f>
        <v>0</v>
      </c>
      <c r="X4191">
        <f>YEAR(salestable[[#This Row],[Order Date]])</f>
        <v>2016</v>
      </c>
      <c r="Y4191" t="str">
        <f>TEXT(salestable[[#This Row],[Order Date]],"MMMM")</f>
        <v>September</v>
      </c>
      <c r="Z4191" t="str">
        <f>"Q"&amp;ROUNDUP(MONTH(salestable[[#This Row],[Order Date]])/3,0)</f>
        <v>Q3</v>
      </c>
      <c r="AA4191" t="str">
        <f>TEXT(salestable[[#This Row],[Order Date]], "ddd")</f>
        <v>Mon</v>
      </c>
    </row>
    <row r="4192" spans="1:27"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s="3">
        <v>3</v>
      </c>
      <c r="T4192" s="4">
        <v>0</v>
      </c>
      <c r="U4192" s="3">
        <v>5039.9856</v>
      </c>
      <c r="V4192" s="2">
        <f>salestable[[#This Row],[Sales]] * (1 - salestable[[#This Row],[Discount]])</f>
        <v>10499.97</v>
      </c>
      <c r="W4192" s="2">
        <f>salestable[[#This Row],[Sales]] * salestable[[#This Row],[Discount]]</f>
        <v>0</v>
      </c>
      <c r="X4192">
        <f>YEAR(salestable[[#This Row],[Order Date]])</f>
        <v>2017</v>
      </c>
      <c r="Y4192" t="str">
        <f>TEXT(salestable[[#This Row],[Order Date]],"MMMM")</f>
        <v>November</v>
      </c>
      <c r="Z4192" t="str">
        <f>"Q"&amp;ROUNDUP(MONTH(salestable[[#This Row],[Order Date]])/3,0)</f>
        <v>Q4</v>
      </c>
      <c r="AA4192" t="str">
        <f>TEXT(salestable[[#This Row],[Order Date]], "ddd")</f>
        <v>Fri</v>
      </c>
    </row>
    <row r="4193" spans="1:27"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s="3">
        <v>5</v>
      </c>
      <c r="T4193" s="4">
        <v>0.2</v>
      </c>
      <c r="U4193" s="3">
        <v>6.6</v>
      </c>
      <c r="V4193" s="2">
        <f>salestable[[#This Row],[Sales]] * (1 - salestable[[#This Row],[Discount]])</f>
        <v>16.896000000000001</v>
      </c>
      <c r="W4193" s="2">
        <f>salestable[[#This Row],[Sales]] * salestable[[#This Row],[Discount]]</f>
        <v>4.2240000000000002</v>
      </c>
      <c r="X4193">
        <f>YEAR(salestable[[#This Row],[Order Date]])</f>
        <v>2015</v>
      </c>
      <c r="Y4193" t="str">
        <f>TEXT(salestable[[#This Row],[Order Date]],"MMMM")</f>
        <v>July</v>
      </c>
      <c r="Z4193" t="str">
        <f>"Q"&amp;ROUNDUP(MONTH(salestable[[#This Row],[Order Date]])/3,0)</f>
        <v>Q3</v>
      </c>
      <c r="AA4193" t="str">
        <f>TEXT(salestable[[#This Row],[Order Date]], "ddd")</f>
        <v>Wed</v>
      </c>
    </row>
    <row r="4194" spans="1:27"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s="3">
        <v>2</v>
      </c>
      <c r="T4194" s="4">
        <v>0</v>
      </c>
      <c r="U4194" s="3">
        <v>160.17660000000001</v>
      </c>
      <c r="V4194" s="2">
        <f>salestable[[#This Row],[Sales]] * (1 - salestable[[#This Row],[Discount]])</f>
        <v>696.42</v>
      </c>
      <c r="W4194" s="2">
        <f>salestable[[#This Row],[Sales]] * salestable[[#This Row],[Discount]]</f>
        <v>0</v>
      </c>
      <c r="X4194">
        <f>YEAR(salestable[[#This Row],[Order Date]])</f>
        <v>2015</v>
      </c>
      <c r="Y4194" t="str">
        <f>TEXT(salestable[[#This Row],[Order Date]],"MMMM")</f>
        <v>November</v>
      </c>
      <c r="Z4194" t="str">
        <f>"Q"&amp;ROUNDUP(MONTH(salestable[[#This Row],[Order Date]])/3,0)</f>
        <v>Q4</v>
      </c>
      <c r="AA4194" t="str">
        <f>TEXT(salestable[[#This Row],[Order Date]], "ddd")</f>
        <v>Mon</v>
      </c>
    </row>
    <row r="4195" spans="1:27"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s="3">
        <v>3</v>
      </c>
      <c r="T4195" s="4">
        <v>0.2</v>
      </c>
      <c r="U4195" s="3">
        <v>22.8582</v>
      </c>
      <c r="V4195" s="2">
        <f>salestable[[#This Row],[Sales]] * (1 - salestable[[#This Row],[Discount]])</f>
        <v>243.82080000000002</v>
      </c>
      <c r="W4195" s="2">
        <f>salestable[[#This Row],[Sales]] * salestable[[#This Row],[Discount]]</f>
        <v>60.955200000000005</v>
      </c>
      <c r="X4195">
        <f>YEAR(salestable[[#This Row],[Order Date]])</f>
        <v>2015</v>
      </c>
      <c r="Y4195" t="str">
        <f>TEXT(salestable[[#This Row],[Order Date]],"MMMM")</f>
        <v>November</v>
      </c>
      <c r="Z4195" t="str">
        <f>"Q"&amp;ROUNDUP(MONTH(salestable[[#This Row],[Order Date]])/3,0)</f>
        <v>Q4</v>
      </c>
      <c r="AA4195" t="str">
        <f>TEXT(salestable[[#This Row],[Order Date]], "ddd")</f>
        <v>Mon</v>
      </c>
    </row>
    <row r="4196" spans="1:27"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s="3">
        <v>2</v>
      </c>
      <c r="T4196" s="4">
        <v>0</v>
      </c>
      <c r="U4196" s="3">
        <v>15.074199999999999</v>
      </c>
      <c r="V4196" s="2">
        <f>salestable[[#This Row],[Sales]] * (1 - salestable[[#This Row],[Discount]])</f>
        <v>51.98</v>
      </c>
      <c r="W4196" s="2">
        <f>salestable[[#This Row],[Sales]] * salestable[[#This Row],[Discount]]</f>
        <v>0</v>
      </c>
      <c r="X4196">
        <f>YEAR(salestable[[#This Row],[Order Date]])</f>
        <v>2015</v>
      </c>
      <c r="Y4196" t="str">
        <f>TEXT(salestable[[#This Row],[Order Date]],"MMMM")</f>
        <v>June</v>
      </c>
      <c r="Z4196" t="str">
        <f>"Q"&amp;ROUNDUP(MONTH(salestable[[#This Row],[Order Date]])/3,0)</f>
        <v>Q2</v>
      </c>
      <c r="AA4196" t="str">
        <f>TEXT(salestable[[#This Row],[Order Date]], "ddd")</f>
        <v>Thu</v>
      </c>
    </row>
    <row r="4197" spans="1:27"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s="3">
        <v>5</v>
      </c>
      <c r="T4197" s="4">
        <v>0</v>
      </c>
      <c r="U4197" s="3">
        <v>10.374000000000001</v>
      </c>
      <c r="V4197" s="2">
        <f>salestable[[#This Row],[Sales]] * (1 - salestable[[#This Row],[Discount]])</f>
        <v>24.7</v>
      </c>
      <c r="W4197" s="2">
        <f>salestable[[#This Row],[Sales]] * salestable[[#This Row],[Discount]]</f>
        <v>0</v>
      </c>
      <c r="X4197">
        <f>YEAR(salestable[[#This Row],[Order Date]])</f>
        <v>2016</v>
      </c>
      <c r="Y4197" t="str">
        <f>TEXT(salestable[[#This Row],[Order Date]],"MMMM")</f>
        <v>April</v>
      </c>
      <c r="Z4197" t="str">
        <f>"Q"&amp;ROUNDUP(MONTH(salestable[[#This Row],[Order Date]])/3,0)</f>
        <v>Q2</v>
      </c>
      <c r="AA4197" t="str">
        <f>TEXT(salestable[[#This Row],[Order Date]], "ddd")</f>
        <v>Fri</v>
      </c>
    </row>
    <row r="4198" spans="1:27"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s="3">
        <v>3</v>
      </c>
      <c r="T4198" s="4">
        <v>0</v>
      </c>
      <c r="U4198" s="3">
        <v>10.3071</v>
      </c>
      <c r="V4198" s="2">
        <f>salestable[[#This Row],[Sales]] * (1 - salestable[[#This Row],[Discount]])</f>
        <v>21.93</v>
      </c>
      <c r="W4198" s="2">
        <f>salestable[[#This Row],[Sales]] * salestable[[#This Row],[Discount]]</f>
        <v>0</v>
      </c>
      <c r="X4198">
        <f>YEAR(salestable[[#This Row],[Order Date]])</f>
        <v>2015</v>
      </c>
      <c r="Y4198" t="str">
        <f>TEXT(salestable[[#This Row],[Order Date]],"MMMM")</f>
        <v>April</v>
      </c>
      <c r="Z4198" t="str">
        <f>"Q"&amp;ROUNDUP(MONTH(salestable[[#This Row],[Order Date]])/3,0)</f>
        <v>Q2</v>
      </c>
      <c r="AA4198" t="str">
        <f>TEXT(salestable[[#This Row],[Order Date]], "ddd")</f>
        <v>Sat</v>
      </c>
    </row>
    <row r="4199" spans="1:27"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s="3">
        <v>4</v>
      </c>
      <c r="T4199" s="4">
        <v>0.2</v>
      </c>
      <c r="U4199" s="3">
        <v>93.768799999999999</v>
      </c>
      <c r="V4199" s="2">
        <f>salestable[[#This Row],[Sales]] * (1 - salestable[[#This Row],[Discount]])</f>
        <v>315.8528</v>
      </c>
      <c r="W4199" s="2">
        <f>salestable[[#This Row],[Sales]] * salestable[[#This Row],[Discount]]</f>
        <v>78.963200000000001</v>
      </c>
      <c r="X4199">
        <f>YEAR(salestable[[#This Row],[Order Date]])</f>
        <v>2016</v>
      </c>
      <c r="Y4199" t="str">
        <f>TEXT(salestable[[#This Row],[Order Date]],"MMMM")</f>
        <v>December</v>
      </c>
      <c r="Z4199" t="str">
        <f>"Q"&amp;ROUNDUP(MONTH(salestable[[#This Row],[Order Date]])/3,0)</f>
        <v>Q4</v>
      </c>
      <c r="AA4199" t="str">
        <f>TEXT(salestable[[#This Row],[Order Date]], "ddd")</f>
        <v>Sat</v>
      </c>
    </row>
    <row r="4200" spans="1:27"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s="3">
        <v>4</v>
      </c>
      <c r="T4200" s="4">
        <v>0.7</v>
      </c>
      <c r="U4200" s="3">
        <v>-14.553599999999999</v>
      </c>
      <c r="V4200" s="2">
        <f>salestable[[#This Row],[Sales]] * (1 - salestable[[#This Row],[Discount]])</f>
        <v>5.4576000000000011</v>
      </c>
      <c r="W4200" s="2">
        <f>salestable[[#This Row],[Sales]] * salestable[[#This Row],[Discount]]</f>
        <v>12.734399999999999</v>
      </c>
      <c r="X4200">
        <f>YEAR(salestable[[#This Row],[Order Date]])</f>
        <v>2016</v>
      </c>
      <c r="Y4200" t="str">
        <f>TEXT(salestable[[#This Row],[Order Date]],"MMMM")</f>
        <v>December</v>
      </c>
      <c r="Z4200" t="str">
        <f>"Q"&amp;ROUNDUP(MONTH(salestable[[#This Row],[Order Date]])/3,0)</f>
        <v>Q4</v>
      </c>
      <c r="AA4200" t="str">
        <f>TEXT(salestable[[#This Row],[Order Date]], "ddd")</f>
        <v>Sat</v>
      </c>
    </row>
    <row r="4201" spans="1:27"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s="3">
        <v>1</v>
      </c>
      <c r="T4201" s="4">
        <v>0</v>
      </c>
      <c r="U4201" s="3">
        <v>3.4357000000000002</v>
      </c>
      <c r="V4201" s="2">
        <f>salestable[[#This Row],[Sales]] * (1 - salestable[[#This Row],[Discount]])</f>
        <v>7.31</v>
      </c>
      <c r="W4201" s="2">
        <f>salestable[[#This Row],[Sales]] * salestable[[#This Row],[Discount]]</f>
        <v>0</v>
      </c>
      <c r="X4201">
        <f>YEAR(salestable[[#This Row],[Order Date]])</f>
        <v>2015</v>
      </c>
      <c r="Y4201" t="str">
        <f>TEXT(salestable[[#This Row],[Order Date]],"MMMM")</f>
        <v>December</v>
      </c>
      <c r="Z4201" t="str">
        <f>"Q"&amp;ROUNDUP(MONTH(salestable[[#This Row],[Order Date]])/3,0)</f>
        <v>Q4</v>
      </c>
      <c r="AA4201" t="str">
        <f>TEXT(salestable[[#This Row],[Order Date]], "ddd")</f>
        <v>Thu</v>
      </c>
    </row>
    <row r="4202" spans="1:27"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s="3">
        <v>2</v>
      </c>
      <c r="T4202" s="4">
        <v>0.2</v>
      </c>
      <c r="U4202" s="3">
        <v>249.995</v>
      </c>
      <c r="V4202" s="2">
        <f>salestable[[#This Row],[Sales]] * (1 - salestable[[#This Row],[Discount]])</f>
        <v>639.98720000000003</v>
      </c>
      <c r="W4202" s="2">
        <f>salestable[[#This Row],[Sales]] * salestable[[#This Row],[Discount]]</f>
        <v>159.99680000000001</v>
      </c>
      <c r="X4202">
        <f>YEAR(salestable[[#This Row],[Order Date]])</f>
        <v>2015</v>
      </c>
      <c r="Y4202" t="str">
        <f>TEXT(salestable[[#This Row],[Order Date]],"MMMM")</f>
        <v>December</v>
      </c>
      <c r="Z4202" t="str">
        <f>"Q"&amp;ROUNDUP(MONTH(salestable[[#This Row],[Order Date]])/3,0)</f>
        <v>Q4</v>
      </c>
      <c r="AA4202" t="str">
        <f>TEXT(salestable[[#This Row],[Order Date]], "ddd")</f>
        <v>Thu</v>
      </c>
    </row>
    <row r="4203" spans="1:27"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s="3">
        <v>6</v>
      </c>
      <c r="T4203" s="4">
        <v>0</v>
      </c>
      <c r="U4203" s="3">
        <v>18.988800000000001</v>
      </c>
      <c r="V4203" s="2">
        <f>salestable[[#This Row],[Sales]] * (1 - salestable[[#This Row],[Discount]])</f>
        <v>41.28</v>
      </c>
      <c r="W4203" s="2">
        <f>salestable[[#This Row],[Sales]] * salestable[[#This Row],[Discount]]</f>
        <v>0</v>
      </c>
      <c r="X4203">
        <f>YEAR(salestable[[#This Row],[Order Date]])</f>
        <v>2015</v>
      </c>
      <c r="Y4203" t="str">
        <f>TEXT(salestable[[#This Row],[Order Date]],"MMMM")</f>
        <v>December</v>
      </c>
      <c r="Z4203" t="str">
        <f>"Q"&amp;ROUNDUP(MONTH(salestable[[#This Row],[Order Date]])/3,0)</f>
        <v>Q4</v>
      </c>
      <c r="AA4203" t="str">
        <f>TEXT(salestable[[#This Row],[Order Date]], "ddd")</f>
        <v>Thu</v>
      </c>
    </row>
    <row r="4204" spans="1:27"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s="3">
        <v>7</v>
      </c>
      <c r="T4204" s="4">
        <v>0</v>
      </c>
      <c r="U4204" s="3">
        <v>84.943600000000004</v>
      </c>
      <c r="V4204" s="2">
        <f>salestable[[#This Row],[Sales]] * (1 - salestable[[#This Row],[Discount]])</f>
        <v>184.66</v>
      </c>
      <c r="W4204" s="2">
        <f>salestable[[#This Row],[Sales]] * salestable[[#This Row],[Discount]]</f>
        <v>0</v>
      </c>
      <c r="X4204">
        <f>YEAR(salestable[[#This Row],[Order Date]])</f>
        <v>2015</v>
      </c>
      <c r="Y4204" t="str">
        <f>TEXT(salestable[[#This Row],[Order Date]],"MMMM")</f>
        <v>December</v>
      </c>
      <c r="Z4204" t="str">
        <f>"Q"&amp;ROUNDUP(MONTH(salestable[[#This Row],[Order Date]])/3,0)</f>
        <v>Q4</v>
      </c>
      <c r="AA4204" t="str">
        <f>TEXT(salestable[[#This Row],[Order Date]], "ddd")</f>
        <v>Thu</v>
      </c>
    </row>
    <row r="4205" spans="1:27"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s="3">
        <v>5</v>
      </c>
      <c r="T4205" s="4">
        <v>0</v>
      </c>
      <c r="U4205" s="3">
        <v>18.715</v>
      </c>
      <c r="V4205" s="2">
        <f>salestable[[#This Row],[Sales]] * (1 - salestable[[#This Row],[Discount]])</f>
        <v>49.25</v>
      </c>
      <c r="W4205" s="2">
        <f>salestable[[#This Row],[Sales]] * salestable[[#This Row],[Discount]]</f>
        <v>0</v>
      </c>
      <c r="X4205">
        <f>YEAR(salestable[[#This Row],[Order Date]])</f>
        <v>2014</v>
      </c>
      <c r="Y4205" t="str">
        <f>TEXT(salestable[[#This Row],[Order Date]],"MMMM")</f>
        <v>October</v>
      </c>
      <c r="Z4205" t="str">
        <f>"Q"&amp;ROUNDUP(MONTH(salestable[[#This Row],[Order Date]])/3,0)</f>
        <v>Q4</v>
      </c>
      <c r="AA4205" t="str">
        <f>TEXT(salestable[[#This Row],[Order Date]], "ddd")</f>
        <v>Fri</v>
      </c>
    </row>
    <row r="4206" spans="1:27"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s="3">
        <v>2</v>
      </c>
      <c r="T4206" s="4">
        <v>0</v>
      </c>
      <c r="U4206" s="3">
        <v>4.7751999999999999</v>
      </c>
      <c r="V4206" s="2">
        <f>salestable[[#This Row],[Sales]] * (1 - salestable[[#This Row],[Discount]])</f>
        <v>10.16</v>
      </c>
      <c r="W4206" s="2">
        <f>salestable[[#This Row],[Sales]] * salestable[[#This Row],[Discount]]</f>
        <v>0</v>
      </c>
      <c r="X4206">
        <f>YEAR(salestable[[#This Row],[Order Date]])</f>
        <v>2014</v>
      </c>
      <c r="Y4206" t="str">
        <f>TEXT(salestable[[#This Row],[Order Date]],"MMMM")</f>
        <v>October</v>
      </c>
      <c r="Z4206" t="str">
        <f>"Q"&amp;ROUNDUP(MONTH(salestable[[#This Row],[Order Date]])/3,0)</f>
        <v>Q4</v>
      </c>
      <c r="AA4206" t="str">
        <f>TEXT(salestable[[#This Row],[Order Date]], "ddd")</f>
        <v>Fri</v>
      </c>
    </row>
    <row r="4207" spans="1:27"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s="3">
        <v>2</v>
      </c>
      <c r="T4207" s="4">
        <v>0</v>
      </c>
      <c r="U4207" s="3">
        <v>4.2804000000000002</v>
      </c>
      <c r="V4207" s="2">
        <f>salestable[[#This Row],[Sales]] * (1 - salestable[[#This Row],[Discount]])</f>
        <v>14.76</v>
      </c>
      <c r="W4207" s="2">
        <f>salestable[[#This Row],[Sales]] * salestable[[#This Row],[Discount]]</f>
        <v>0</v>
      </c>
      <c r="X4207">
        <f>YEAR(salestable[[#This Row],[Order Date]])</f>
        <v>2014</v>
      </c>
      <c r="Y4207" t="str">
        <f>TEXT(salestable[[#This Row],[Order Date]],"MMMM")</f>
        <v>October</v>
      </c>
      <c r="Z4207" t="str">
        <f>"Q"&amp;ROUNDUP(MONTH(salestable[[#This Row],[Order Date]])/3,0)</f>
        <v>Q4</v>
      </c>
      <c r="AA4207" t="str">
        <f>TEXT(salestable[[#This Row],[Order Date]], "ddd")</f>
        <v>Fri</v>
      </c>
    </row>
    <row r="4208" spans="1:27"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s="3">
        <v>2</v>
      </c>
      <c r="T4208" s="4">
        <v>0</v>
      </c>
      <c r="U4208" s="3">
        <v>15.6768</v>
      </c>
      <c r="V4208" s="2">
        <f>salestable[[#This Row],[Sales]] * (1 - salestable[[#This Row],[Discount]])</f>
        <v>34.08</v>
      </c>
      <c r="W4208" s="2">
        <f>salestable[[#This Row],[Sales]] * salestable[[#This Row],[Discount]]</f>
        <v>0</v>
      </c>
      <c r="X4208">
        <f>YEAR(salestable[[#This Row],[Order Date]])</f>
        <v>2014</v>
      </c>
      <c r="Y4208" t="str">
        <f>TEXT(salestable[[#This Row],[Order Date]],"MMMM")</f>
        <v>October</v>
      </c>
      <c r="Z4208" t="str">
        <f>"Q"&amp;ROUNDUP(MONTH(salestable[[#This Row],[Order Date]])/3,0)</f>
        <v>Q4</v>
      </c>
      <c r="AA4208" t="str">
        <f>TEXT(salestable[[#This Row],[Order Date]], "ddd")</f>
        <v>Fri</v>
      </c>
    </row>
    <row r="4209" spans="1:27"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s="3">
        <v>3</v>
      </c>
      <c r="T4209" s="4">
        <v>0</v>
      </c>
      <c r="U4209" s="3">
        <v>7.7747999999999999</v>
      </c>
      <c r="V4209" s="2">
        <f>salestable[[#This Row],[Sales]] * (1 - salestable[[#This Row],[Discount]])</f>
        <v>17.670000000000002</v>
      </c>
      <c r="W4209" s="2">
        <f>salestable[[#This Row],[Sales]] * salestable[[#This Row],[Discount]]</f>
        <v>0</v>
      </c>
      <c r="X4209">
        <f>YEAR(salestable[[#This Row],[Order Date]])</f>
        <v>2014</v>
      </c>
      <c r="Y4209" t="str">
        <f>TEXT(salestable[[#This Row],[Order Date]],"MMMM")</f>
        <v>October</v>
      </c>
      <c r="Z4209" t="str">
        <f>"Q"&amp;ROUNDUP(MONTH(salestable[[#This Row],[Order Date]])/3,0)</f>
        <v>Q4</v>
      </c>
      <c r="AA4209" t="str">
        <f>TEXT(salestable[[#This Row],[Order Date]], "ddd")</f>
        <v>Fri</v>
      </c>
    </row>
    <row r="4210" spans="1:27"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s="3">
        <v>5</v>
      </c>
      <c r="T4210" s="4">
        <v>0</v>
      </c>
      <c r="U4210" s="3">
        <v>481.47</v>
      </c>
      <c r="V4210" s="2">
        <f>salestable[[#This Row],[Sales]] * (1 - salestable[[#This Row],[Discount]])</f>
        <v>1604.9</v>
      </c>
      <c r="W4210" s="2">
        <f>salestable[[#This Row],[Sales]] * salestable[[#This Row],[Discount]]</f>
        <v>0</v>
      </c>
      <c r="X4210">
        <f>YEAR(salestable[[#This Row],[Order Date]])</f>
        <v>2014</v>
      </c>
      <c r="Y4210" t="str">
        <f>TEXT(salestable[[#This Row],[Order Date]],"MMMM")</f>
        <v>October</v>
      </c>
      <c r="Z4210" t="str">
        <f>"Q"&amp;ROUNDUP(MONTH(salestable[[#This Row],[Order Date]])/3,0)</f>
        <v>Q4</v>
      </c>
      <c r="AA4210" t="str">
        <f>TEXT(salestable[[#This Row],[Order Date]], "ddd")</f>
        <v>Fri</v>
      </c>
    </row>
    <row r="4211" spans="1:27"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s="3">
        <v>1</v>
      </c>
      <c r="T4211" s="4">
        <v>0.3</v>
      </c>
      <c r="U4211" s="3">
        <v>-60.607799999999997</v>
      </c>
      <c r="V4211" s="2">
        <f>salestable[[#This Row],[Sales]] * (1 - salestable[[#This Row],[Discount]])</f>
        <v>269.98019999999997</v>
      </c>
      <c r="W4211" s="2">
        <f>salestable[[#This Row],[Sales]] * salestable[[#This Row],[Discount]]</f>
        <v>115.70579999999998</v>
      </c>
      <c r="X4211">
        <f>YEAR(salestable[[#This Row],[Order Date]])</f>
        <v>2014</v>
      </c>
      <c r="Y4211" t="str">
        <f>TEXT(salestable[[#This Row],[Order Date]],"MMMM")</f>
        <v>October</v>
      </c>
      <c r="Z4211" t="str">
        <f>"Q"&amp;ROUNDUP(MONTH(salestable[[#This Row],[Order Date]])/3,0)</f>
        <v>Q4</v>
      </c>
      <c r="AA4211" t="str">
        <f>TEXT(salestable[[#This Row],[Order Date]], "ddd")</f>
        <v>Fri</v>
      </c>
    </row>
    <row r="4212" spans="1:27"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s="3">
        <v>2</v>
      </c>
      <c r="T4212" s="4">
        <v>0.2</v>
      </c>
      <c r="U4212" s="3">
        <v>4.9950000000000001</v>
      </c>
      <c r="V4212" s="2">
        <f>salestable[[#This Row],[Sales]] * (1 - salestable[[#This Row],[Discount]])</f>
        <v>12.7872</v>
      </c>
      <c r="W4212" s="2">
        <f>salestable[[#This Row],[Sales]] * salestable[[#This Row],[Discount]]</f>
        <v>3.1968000000000001</v>
      </c>
      <c r="X4212">
        <f>YEAR(salestable[[#This Row],[Order Date]])</f>
        <v>2017</v>
      </c>
      <c r="Y4212" t="str">
        <f>TEXT(salestable[[#This Row],[Order Date]],"MMMM")</f>
        <v>December</v>
      </c>
      <c r="Z4212" t="str">
        <f>"Q"&amp;ROUNDUP(MONTH(salestable[[#This Row],[Order Date]])/3,0)</f>
        <v>Q4</v>
      </c>
      <c r="AA4212" t="str">
        <f>TEXT(salestable[[#This Row],[Order Date]], "ddd")</f>
        <v>Sat</v>
      </c>
    </row>
    <row r="4213" spans="1:27"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s="3">
        <v>3</v>
      </c>
      <c r="T4213" s="4">
        <v>0</v>
      </c>
      <c r="U4213" s="3">
        <v>4.2389999999999999</v>
      </c>
      <c r="V4213" s="2">
        <f>salestable[[#This Row],[Sales]] * (1 - salestable[[#This Row],[Discount]])</f>
        <v>9.42</v>
      </c>
      <c r="W4213" s="2">
        <f>salestable[[#This Row],[Sales]] * salestable[[#This Row],[Discount]]</f>
        <v>0</v>
      </c>
      <c r="X4213">
        <f>YEAR(salestable[[#This Row],[Order Date]])</f>
        <v>2014</v>
      </c>
      <c r="Y4213" t="str">
        <f>TEXT(salestable[[#This Row],[Order Date]],"MMMM")</f>
        <v>May</v>
      </c>
      <c r="Z4213" t="str">
        <f>"Q"&amp;ROUNDUP(MONTH(salestable[[#This Row],[Order Date]])/3,0)</f>
        <v>Q2</v>
      </c>
      <c r="AA4213" t="str">
        <f>TEXT(salestable[[#This Row],[Order Date]], "ddd")</f>
        <v>Mon</v>
      </c>
    </row>
    <row r="4214" spans="1:27"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s="3">
        <v>2</v>
      </c>
      <c r="T4214" s="4">
        <v>0</v>
      </c>
      <c r="U4214" s="3">
        <v>1.9024000000000001</v>
      </c>
      <c r="V4214" s="2">
        <f>salestable[[#This Row],[Sales]] * (1 - salestable[[#This Row],[Discount]])</f>
        <v>6.56</v>
      </c>
      <c r="W4214" s="2">
        <f>salestable[[#This Row],[Sales]] * salestable[[#This Row],[Discount]]</f>
        <v>0</v>
      </c>
      <c r="X4214">
        <f>YEAR(salestable[[#This Row],[Order Date]])</f>
        <v>2014</v>
      </c>
      <c r="Y4214" t="str">
        <f>TEXT(salestable[[#This Row],[Order Date]],"MMMM")</f>
        <v>May</v>
      </c>
      <c r="Z4214" t="str">
        <f>"Q"&amp;ROUNDUP(MONTH(salestable[[#This Row],[Order Date]])/3,0)</f>
        <v>Q2</v>
      </c>
      <c r="AA4214" t="str">
        <f>TEXT(salestable[[#This Row],[Order Date]], "ddd")</f>
        <v>Mon</v>
      </c>
    </row>
    <row r="4215" spans="1:27"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s="3">
        <v>2</v>
      </c>
      <c r="T4215" s="4">
        <v>0</v>
      </c>
      <c r="U4215" s="3">
        <v>11.543200000000001</v>
      </c>
      <c r="V4215" s="2">
        <f>salestable[[#This Row],[Sales]] * (1 - salestable[[#This Row],[Discount]])</f>
        <v>24.56</v>
      </c>
      <c r="W4215" s="2">
        <f>salestable[[#This Row],[Sales]] * salestable[[#This Row],[Discount]]</f>
        <v>0</v>
      </c>
      <c r="X4215">
        <f>YEAR(salestable[[#This Row],[Order Date]])</f>
        <v>2014</v>
      </c>
      <c r="Y4215" t="str">
        <f>TEXT(salestable[[#This Row],[Order Date]],"MMMM")</f>
        <v>May</v>
      </c>
      <c r="Z4215" t="str">
        <f>"Q"&amp;ROUNDUP(MONTH(salestable[[#This Row],[Order Date]])/3,0)</f>
        <v>Q2</v>
      </c>
      <c r="AA4215" t="str">
        <f>TEXT(salestable[[#This Row],[Order Date]], "ddd")</f>
        <v>Mon</v>
      </c>
    </row>
    <row r="4216" spans="1:27"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s="3">
        <v>3</v>
      </c>
      <c r="T4216" s="4">
        <v>0</v>
      </c>
      <c r="U4216" s="3">
        <v>64.2</v>
      </c>
      <c r="V4216" s="2">
        <f>salestable[[#This Row],[Sales]] * (1 - salestable[[#This Row],[Discount]])</f>
        <v>128.4</v>
      </c>
      <c r="W4216" s="2">
        <f>salestable[[#This Row],[Sales]] * salestable[[#This Row],[Discount]]</f>
        <v>0</v>
      </c>
      <c r="X4216">
        <f>YEAR(salestable[[#This Row],[Order Date]])</f>
        <v>2016</v>
      </c>
      <c r="Y4216" t="str">
        <f>TEXT(salestable[[#This Row],[Order Date]],"MMMM")</f>
        <v>March</v>
      </c>
      <c r="Z4216" t="str">
        <f>"Q"&amp;ROUNDUP(MONTH(salestable[[#This Row],[Order Date]])/3,0)</f>
        <v>Q1</v>
      </c>
      <c r="AA4216" t="str">
        <f>TEXT(salestable[[#This Row],[Order Date]], "ddd")</f>
        <v>Fri</v>
      </c>
    </row>
    <row r="4217" spans="1:27"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s="3">
        <v>4</v>
      </c>
      <c r="T4217" s="4">
        <v>0</v>
      </c>
      <c r="U4217" s="3">
        <v>29.271599999999999</v>
      </c>
      <c r="V4217" s="2">
        <f>salestable[[#This Row],[Sales]] * (1 - salestable[[#This Row],[Discount]])</f>
        <v>62.28</v>
      </c>
      <c r="W4217" s="2">
        <f>salestable[[#This Row],[Sales]] * salestable[[#This Row],[Discount]]</f>
        <v>0</v>
      </c>
      <c r="X4217">
        <f>YEAR(salestable[[#This Row],[Order Date]])</f>
        <v>2014</v>
      </c>
      <c r="Y4217" t="str">
        <f>TEXT(salestable[[#This Row],[Order Date]],"MMMM")</f>
        <v>November</v>
      </c>
      <c r="Z4217" t="str">
        <f>"Q"&amp;ROUNDUP(MONTH(salestable[[#This Row],[Order Date]])/3,0)</f>
        <v>Q4</v>
      </c>
      <c r="AA4217" t="str">
        <f>TEXT(salestable[[#This Row],[Order Date]], "ddd")</f>
        <v>Sun</v>
      </c>
    </row>
    <row r="4218" spans="1:27"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s="3">
        <v>3</v>
      </c>
      <c r="T4218" s="4">
        <v>0</v>
      </c>
      <c r="U4218" s="3">
        <v>4.4352</v>
      </c>
      <c r="V4218" s="2">
        <f>salestable[[#This Row],[Sales]] * (1 - salestable[[#This Row],[Discount]])</f>
        <v>9.24</v>
      </c>
      <c r="W4218" s="2">
        <f>salestable[[#This Row],[Sales]] * salestable[[#This Row],[Discount]]</f>
        <v>0</v>
      </c>
      <c r="X4218">
        <f>YEAR(salestable[[#This Row],[Order Date]])</f>
        <v>2015</v>
      </c>
      <c r="Y4218" t="str">
        <f>TEXT(salestable[[#This Row],[Order Date]],"MMMM")</f>
        <v>February</v>
      </c>
      <c r="Z4218" t="str">
        <f>"Q"&amp;ROUNDUP(MONTH(salestable[[#This Row],[Order Date]])/3,0)</f>
        <v>Q1</v>
      </c>
      <c r="AA4218" t="str">
        <f>TEXT(salestable[[#This Row],[Order Date]], "ddd")</f>
        <v>Wed</v>
      </c>
    </row>
    <row r="4219" spans="1:27"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s="3">
        <v>8</v>
      </c>
      <c r="T4219" s="4">
        <v>0.15</v>
      </c>
      <c r="U4219" s="3">
        <v>85.176000000000002</v>
      </c>
      <c r="V4219" s="2">
        <f>salestable[[#This Row],[Sales]] * (1 - salestable[[#This Row],[Discount]])</f>
        <v>410.26439999999997</v>
      </c>
      <c r="W4219" s="2">
        <f>salestable[[#This Row],[Sales]] * salestable[[#This Row],[Discount]]</f>
        <v>72.399599999999992</v>
      </c>
      <c r="X4219">
        <f>YEAR(salestable[[#This Row],[Order Date]])</f>
        <v>2017</v>
      </c>
      <c r="Y4219" t="str">
        <f>TEXT(salestable[[#This Row],[Order Date]],"MMMM")</f>
        <v>April</v>
      </c>
      <c r="Z4219" t="str">
        <f>"Q"&amp;ROUNDUP(MONTH(salestable[[#This Row],[Order Date]])/3,0)</f>
        <v>Q2</v>
      </c>
      <c r="AA4219" t="str">
        <f>TEXT(salestable[[#This Row],[Order Date]], "ddd")</f>
        <v>Sat</v>
      </c>
    </row>
    <row r="4220" spans="1:27"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s="3">
        <v>2</v>
      </c>
      <c r="T4220" s="4">
        <v>0.2</v>
      </c>
      <c r="U4220" s="3">
        <v>359.99880000000002</v>
      </c>
      <c r="V4220" s="2">
        <f>salestable[[#This Row],[Sales]] * (1 - salestable[[#This Row],[Discount]])</f>
        <v>3839.9872000000005</v>
      </c>
      <c r="W4220" s="2">
        <f>salestable[[#This Row],[Sales]] * salestable[[#This Row],[Discount]]</f>
        <v>959.99680000000012</v>
      </c>
      <c r="X4220">
        <f>YEAR(salestable[[#This Row],[Order Date]])</f>
        <v>2017</v>
      </c>
      <c r="Y4220" t="str">
        <f>TEXT(salestable[[#This Row],[Order Date]],"MMMM")</f>
        <v>April</v>
      </c>
      <c r="Z4220" t="str">
        <f>"Q"&amp;ROUNDUP(MONTH(salestable[[#This Row],[Order Date]])/3,0)</f>
        <v>Q2</v>
      </c>
      <c r="AA4220" t="str">
        <f>TEXT(salestable[[#This Row],[Order Date]], "ddd")</f>
        <v>Sat</v>
      </c>
    </row>
    <row r="4221" spans="1:27"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s="3">
        <v>2</v>
      </c>
      <c r="T4221" s="4">
        <v>0</v>
      </c>
      <c r="U4221" s="3">
        <v>18.211200000000002</v>
      </c>
      <c r="V4221" s="2">
        <f>salestable[[#This Row],[Sales]] * (1 - salestable[[#This Row],[Discount]])</f>
        <v>37.94</v>
      </c>
      <c r="W4221" s="2">
        <f>salestable[[#This Row],[Sales]] * salestable[[#This Row],[Discount]]</f>
        <v>0</v>
      </c>
      <c r="X4221">
        <f>YEAR(salestable[[#This Row],[Order Date]])</f>
        <v>2017</v>
      </c>
      <c r="Y4221" t="str">
        <f>TEXT(salestable[[#This Row],[Order Date]],"MMMM")</f>
        <v>June</v>
      </c>
      <c r="Z4221" t="str">
        <f>"Q"&amp;ROUNDUP(MONTH(salestable[[#This Row],[Order Date]])/3,0)</f>
        <v>Q2</v>
      </c>
      <c r="AA4221" t="str">
        <f>TEXT(salestable[[#This Row],[Order Date]], "ddd")</f>
        <v>Sun</v>
      </c>
    </row>
    <row r="4222" spans="1:27"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s="3">
        <v>6</v>
      </c>
      <c r="T4222" s="4">
        <v>0.2</v>
      </c>
      <c r="U4222" s="3">
        <v>6.6294000000000004</v>
      </c>
      <c r="V4222" s="2">
        <f>salestable[[#This Row],[Sales]] * (1 - salestable[[#This Row],[Discount]])</f>
        <v>14.630400000000002</v>
      </c>
      <c r="W4222" s="2">
        <f>salestable[[#This Row],[Sales]] * salestable[[#This Row],[Discount]]</f>
        <v>3.6576000000000004</v>
      </c>
      <c r="X4222">
        <f>YEAR(salestable[[#This Row],[Order Date]])</f>
        <v>2017</v>
      </c>
      <c r="Y4222" t="str">
        <f>TEXT(salestable[[#This Row],[Order Date]],"MMMM")</f>
        <v>June</v>
      </c>
      <c r="Z4222" t="str">
        <f>"Q"&amp;ROUNDUP(MONTH(salestable[[#This Row],[Order Date]])/3,0)</f>
        <v>Q2</v>
      </c>
      <c r="AA4222" t="str">
        <f>TEXT(salestable[[#This Row],[Order Date]], "ddd")</f>
        <v>Sun</v>
      </c>
    </row>
    <row r="4223" spans="1:27"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s="3">
        <v>5</v>
      </c>
      <c r="T4223" s="4">
        <v>0.2</v>
      </c>
      <c r="U4223" s="3">
        <v>130.20750000000001</v>
      </c>
      <c r="V4223" s="2">
        <f>salestable[[#This Row],[Sales]] * (1 - salestable[[#This Row],[Discount]])</f>
        <v>308.64000000000004</v>
      </c>
      <c r="W4223" s="2">
        <f>salestable[[#This Row],[Sales]] * salestable[[#This Row],[Discount]]</f>
        <v>77.160000000000011</v>
      </c>
      <c r="X4223">
        <f>YEAR(salestable[[#This Row],[Order Date]])</f>
        <v>2017</v>
      </c>
      <c r="Y4223" t="str">
        <f>TEXT(salestable[[#This Row],[Order Date]],"MMMM")</f>
        <v>June</v>
      </c>
      <c r="Z4223" t="str">
        <f>"Q"&amp;ROUNDUP(MONTH(salestable[[#This Row],[Order Date]])/3,0)</f>
        <v>Q2</v>
      </c>
      <c r="AA4223" t="str">
        <f>TEXT(salestable[[#This Row],[Order Date]], "ddd")</f>
        <v>Sun</v>
      </c>
    </row>
    <row r="4224" spans="1:27"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s="3">
        <v>2</v>
      </c>
      <c r="T4224" s="4">
        <v>0</v>
      </c>
      <c r="U4224" s="3">
        <v>1.0296000000000001</v>
      </c>
      <c r="V4224" s="2">
        <f>salestable[[#This Row],[Sales]] * (1 - salestable[[#This Row],[Discount]])</f>
        <v>102.96</v>
      </c>
      <c r="W4224" s="2">
        <f>salestable[[#This Row],[Sales]] * salestable[[#This Row],[Discount]]</f>
        <v>0</v>
      </c>
      <c r="X4224">
        <f>YEAR(salestable[[#This Row],[Order Date]])</f>
        <v>2017</v>
      </c>
      <c r="Y4224" t="str">
        <f>TEXT(salestable[[#This Row],[Order Date]],"MMMM")</f>
        <v>June</v>
      </c>
      <c r="Z4224" t="str">
        <f>"Q"&amp;ROUNDUP(MONTH(salestable[[#This Row],[Order Date]])/3,0)</f>
        <v>Q2</v>
      </c>
      <c r="AA4224" t="str">
        <f>TEXT(salestable[[#This Row],[Order Date]], "ddd")</f>
        <v>Sun</v>
      </c>
    </row>
    <row r="4225" spans="1:27"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s="3">
        <v>3</v>
      </c>
      <c r="T4225" s="4">
        <v>0</v>
      </c>
      <c r="U4225" s="3">
        <v>41.860799999999998</v>
      </c>
      <c r="V4225" s="2">
        <f>salestable[[#This Row],[Sales]] * (1 - salestable[[#This Row],[Discount]])</f>
        <v>174.42</v>
      </c>
      <c r="W4225" s="2">
        <f>salestable[[#This Row],[Sales]] * salestable[[#This Row],[Discount]]</f>
        <v>0</v>
      </c>
      <c r="X4225">
        <f>YEAR(salestable[[#This Row],[Order Date]])</f>
        <v>2017</v>
      </c>
      <c r="Y4225" t="str">
        <f>TEXT(salestable[[#This Row],[Order Date]],"MMMM")</f>
        <v>June</v>
      </c>
      <c r="Z4225" t="str">
        <f>"Q"&amp;ROUNDUP(MONTH(salestable[[#This Row],[Order Date]])/3,0)</f>
        <v>Q2</v>
      </c>
      <c r="AA4225" t="str">
        <f>TEXT(salestable[[#This Row],[Order Date]], "ddd")</f>
        <v>Sun</v>
      </c>
    </row>
    <row r="4226" spans="1:27"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s="3">
        <v>2</v>
      </c>
      <c r="T4226" s="4">
        <v>0.8</v>
      </c>
      <c r="U4226" s="3">
        <v>-3.2406000000000001</v>
      </c>
      <c r="V4226" s="2">
        <f>salestable[[#This Row],[Sales]] * (1 - salestable[[#This Row],[Discount]])</f>
        <v>0.39279999999999993</v>
      </c>
      <c r="W4226" s="2">
        <f>salestable[[#This Row],[Sales]] * salestable[[#This Row],[Discount]]</f>
        <v>1.5712000000000002</v>
      </c>
      <c r="X4226">
        <f>YEAR(salestable[[#This Row],[Order Date]])</f>
        <v>2016</v>
      </c>
      <c r="Y4226" t="str">
        <f>TEXT(salestable[[#This Row],[Order Date]],"MMMM")</f>
        <v>September</v>
      </c>
      <c r="Z4226" t="str">
        <f>"Q"&amp;ROUNDUP(MONTH(salestable[[#This Row],[Order Date]])/3,0)</f>
        <v>Q3</v>
      </c>
      <c r="AA4226" t="str">
        <f>TEXT(salestable[[#This Row],[Order Date]], "ddd")</f>
        <v>Fri</v>
      </c>
    </row>
    <row r="4227" spans="1:27"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s="3">
        <v>3</v>
      </c>
      <c r="T4227" s="4">
        <v>0.6</v>
      </c>
      <c r="U4227" s="3">
        <v>-42.492600000000003</v>
      </c>
      <c r="V4227" s="2">
        <f>salestable[[#This Row],[Sales]] * (1 - salestable[[#This Row],[Discount]])</f>
        <v>37.7712</v>
      </c>
      <c r="W4227" s="2">
        <f>salestable[[#This Row],[Sales]] * salestable[[#This Row],[Discount]]</f>
        <v>56.656799999999997</v>
      </c>
      <c r="X4227">
        <f>YEAR(salestable[[#This Row],[Order Date]])</f>
        <v>2014</v>
      </c>
      <c r="Y4227" t="str">
        <f>TEXT(salestable[[#This Row],[Order Date]],"MMMM")</f>
        <v>December</v>
      </c>
      <c r="Z4227" t="str">
        <f>"Q"&amp;ROUNDUP(MONTH(salestable[[#This Row],[Order Date]])/3,0)</f>
        <v>Q4</v>
      </c>
      <c r="AA4227" t="str">
        <f>TEXT(salestable[[#This Row],[Order Date]], "ddd")</f>
        <v>Sat</v>
      </c>
    </row>
    <row r="4228" spans="1:27"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s="3">
        <v>4</v>
      </c>
      <c r="T4228" s="4">
        <v>0</v>
      </c>
      <c r="U4228" s="3">
        <v>21.5824</v>
      </c>
      <c r="V4228" s="2">
        <f>salestable[[#This Row],[Sales]] * (1 - salestable[[#This Row],[Discount]])</f>
        <v>45.92</v>
      </c>
      <c r="W4228" s="2">
        <f>salestable[[#This Row],[Sales]] * salestable[[#This Row],[Discount]]</f>
        <v>0</v>
      </c>
      <c r="X4228">
        <f>YEAR(salestable[[#This Row],[Order Date]])</f>
        <v>2017</v>
      </c>
      <c r="Y4228" t="str">
        <f>TEXT(salestable[[#This Row],[Order Date]],"MMMM")</f>
        <v>November</v>
      </c>
      <c r="Z4228" t="str">
        <f>"Q"&amp;ROUNDUP(MONTH(salestable[[#This Row],[Order Date]])/3,0)</f>
        <v>Q4</v>
      </c>
      <c r="AA4228" t="str">
        <f>TEXT(salestable[[#This Row],[Order Date]], "ddd")</f>
        <v>Sat</v>
      </c>
    </row>
    <row r="4229" spans="1:27"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s="3">
        <v>1</v>
      </c>
      <c r="T4229" s="4">
        <v>0.2</v>
      </c>
      <c r="U4229" s="3">
        <v>-6.9282000000000004</v>
      </c>
      <c r="V4229" s="2">
        <f>salestable[[#This Row],[Sales]] * (1 - salestable[[#This Row],[Discount]])</f>
        <v>49.267200000000003</v>
      </c>
      <c r="W4229" s="2">
        <f>salestable[[#This Row],[Sales]] * salestable[[#This Row],[Discount]]</f>
        <v>12.316800000000001</v>
      </c>
      <c r="X4229">
        <f>YEAR(salestable[[#This Row],[Order Date]])</f>
        <v>2015</v>
      </c>
      <c r="Y4229" t="str">
        <f>TEXT(salestable[[#This Row],[Order Date]],"MMMM")</f>
        <v>January</v>
      </c>
      <c r="Z4229" t="str">
        <f>"Q"&amp;ROUNDUP(MONTH(salestable[[#This Row],[Order Date]])/3,0)</f>
        <v>Q1</v>
      </c>
      <c r="AA4229" t="str">
        <f>TEXT(salestable[[#This Row],[Order Date]], "ddd")</f>
        <v>Mon</v>
      </c>
    </row>
    <row r="4230" spans="1:27"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s="3">
        <v>1</v>
      </c>
      <c r="T4230" s="4">
        <v>0</v>
      </c>
      <c r="U4230" s="3">
        <v>10.3408</v>
      </c>
      <c r="V4230" s="2">
        <f>salestable[[#This Row],[Sales]] * (1 - salestable[[#This Row],[Discount]])</f>
        <v>22.48</v>
      </c>
      <c r="W4230" s="2">
        <f>salestable[[#This Row],[Sales]] * salestable[[#This Row],[Discount]]</f>
        <v>0</v>
      </c>
      <c r="X4230">
        <f>YEAR(salestable[[#This Row],[Order Date]])</f>
        <v>2016</v>
      </c>
      <c r="Y4230" t="str">
        <f>TEXT(salestable[[#This Row],[Order Date]],"MMMM")</f>
        <v>March</v>
      </c>
      <c r="Z4230" t="str">
        <f>"Q"&amp;ROUNDUP(MONTH(salestable[[#This Row],[Order Date]])/3,0)</f>
        <v>Q1</v>
      </c>
      <c r="AA4230" t="str">
        <f>TEXT(salestable[[#This Row],[Order Date]], "ddd")</f>
        <v>Thu</v>
      </c>
    </row>
    <row r="4231" spans="1:27"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s="3">
        <v>9</v>
      </c>
      <c r="T4231" s="4">
        <v>0.6</v>
      </c>
      <c r="U4231" s="3">
        <v>-348.62939999999998</v>
      </c>
      <c r="V4231" s="2">
        <f>salestable[[#This Row],[Sales]] * (1 - salestable[[#This Row],[Discount]])</f>
        <v>132.81120000000001</v>
      </c>
      <c r="W4231" s="2">
        <f>salestable[[#This Row],[Sales]] * salestable[[#This Row],[Discount]]</f>
        <v>199.21680000000001</v>
      </c>
      <c r="X4231">
        <f>YEAR(salestable[[#This Row],[Order Date]])</f>
        <v>2017</v>
      </c>
      <c r="Y4231" t="str">
        <f>TEXT(salestable[[#This Row],[Order Date]],"MMMM")</f>
        <v>July</v>
      </c>
      <c r="Z4231" t="str">
        <f>"Q"&amp;ROUNDUP(MONTH(salestable[[#This Row],[Order Date]])/3,0)</f>
        <v>Q3</v>
      </c>
      <c r="AA4231" t="str">
        <f>TEXT(salestable[[#This Row],[Order Date]], "ddd")</f>
        <v>Wed</v>
      </c>
    </row>
    <row r="4232" spans="1:27"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s="3">
        <v>9</v>
      </c>
      <c r="T4232" s="4">
        <v>0.8</v>
      </c>
      <c r="U4232" s="3">
        <v>-17.660699999999999</v>
      </c>
      <c r="V4232" s="2">
        <f>salestable[[#This Row],[Sales]] * (1 - salestable[[#This Row],[Discount]])</f>
        <v>2.2787999999999995</v>
      </c>
      <c r="W4232" s="2">
        <f>salestable[[#This Row],[Sales]] * salestable[[#This Row],[Discount]]</f>
        <v>9.1151999999999997</v>
      </c>
      <c r="X4232">
        <f>YEAR(salestable[[#This Row],[Order Date]])</f>
        <v>2017</v>
      </c>
      <c r="Y4232" t="str">
        <f>TEXT(salestable[[#This Row],[Order Date]],"MMMM")</f>
        <v>July</v>
      </c>
      <c r="Z4232" t="str">
        <f>"Q"&amp;ROUNDUP(MONTH(salestable[[#This Row],[Order Date]])/3,0)</f>
        <v>Q3</v>
      </c>
      <c r="AA4232" t="str">
        <f>TEXT(salestable[[#This Row],[Order Date]], "ddd")</f>
        <v>Wed</v>
      </c>
    </row>
    <row r="4233" spans="1:27"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s="3">
        <v>3</v>
      </c>
      <c r="T4233" s="4">
        <v>0.2</v>
      </c>
      <c r="U4233" s="3">
        <v>5.6375999999999999</v>
      </c>
      <c r="V4233" s="2">
        <f>salestable[[#This Row],[Sales]] * (1 - salestable[[#This Row],[Discount]])</f>
        <v>12.441600000000001</v>
      </c>
      <c r="W4233" s="2">
        <f>salestable[[#This Row],[Sales]] * salestable[[#This Row],[Discount]]</f>
        <v>3.1104000000000003</v>
      </c>
      <c r="X4233">
        <f>YEAR(salestable[[#This Row],[Order Date]])</f>
        <v>2017</v>
      </c>
      <c r="Y4233" t="str">
        <f>TEXT(salestable[[#This Row],[Order Date]],"MMMM")</f>
        <v>July</v>
      </c>
      <c r="Z4233" t="str">
        <f>"Q"&amp;ROUNDUP(MONTH(salestable[[#This Row],[Order Date]])/3,0)</f>
        <v>Q3</v>
      </c>
      <c r="AA4233" t="str">
        <f>TEXT(salestable[[#This Row],[Order Date]], "ddd")</f>
        <v>Wed</v>
      </c>
    </row>
    <row r="4234" spans="1:27"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s="3">
        <v>6</v>
      </c>
      <c r="T4234" s="4">
        <v>0.2</v>
      </c>
      <c r="U4234" s="3">
        <v>11.2752</v>
      </c>
      <c r="V4234" s="2">
        <f>salestable[[#This Row],[Sales]] * (1 - salestable[[#This Row],[Discount]])</f>
        <v>24.883200000000002</v>
      </c>
      <c r="W4234" s="2">
        <f>salestable[[#This Row],[Sales]] * salestable[[#This Row],[Discount]]</f>
        <v>6.2208000000000006</v>
      </c>
      <c r="X4234">
        <f>YEAR(salestable[[#This Row],[Order Date]])</f>
        <v>2017</v>
      </c>
      <c r="Y4234" t="str">
        <f>TEXT(salestable[[#This Row],[Order Date]],"MMMM")</f>
        <v>July</v>
      </c>
      <c r="Z4234" t="str">
        <f>"Q"&amp;ROUNDUP(MONTH(salestable[[#This Row],[Order Date]])/3,0)</f>
        <v>Q3</v>
      </c>
      <c r="AA4234" t="str">
        <f>TEXT(salestable[[#This Row],[Order Date]], "ddd")</f>
        <v>Wed</v>
      </c>
    </row>
    <row r="4235" spans="1:27"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s="3">
        <v>1</v>
      </c>
      <c r="T4235" s="4">
        <v>0.8</v>
      </c>
      <c r="U4235" s="3">
        <v>-10.4214</v>
      </c>
      <c r="V4235" s="2">
        <f>salestable[[#This Row],[Sales]] * (1 - salestable[[#This Row],[Discount]])</f>
        <v>1.2631999999999997</v>
      </c>
      <c r="W4235" s="2">
        <f>salestable[[#This Row],[Sales]] * salestable[[#This Row],[Discount]]</f>
        <v>5.0528000000000004</v>
      </c>
      <c r="X4235">
        <f>YEAR(salestable[[#This Row],[Order Date]])</f>
        <v>2017</v>
      </c>
      <c r="Y4235" t="str">
        <f>TEXT(salestable[[#This Row],[Order Date]],"MMMM")</f>
        <v>July</v>
      </c>
      <c r="Z4235" t="str">
        <f>"Q"&amp;ROUNDUP(MONTH(salestable[[#This Row],[Order Date]])/3,0)</f>
        <v>Q3</v>
      </c>
      <c r="AA4235" t="str">
        <f>TEXT(salestable[[#This Row],[Order Date]], "ddd")</f>
        <v>Wed</v>
      </c>
    </row>
    <row r="4236" spans="1:27"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s="3">
        <v>3</v>
      </c>
      <c r="T4236" s="4">
        <v>0.2</v>
      </c>
      <c r="U4236" s="3">
        <v>4.1151</v>
      </c>
      <c r="V4236" s="2">
        <f>salestable[[#This Row],[Sales]] * (1 - salestable[[#This Row],[Discount]])</f>
        <v>9.0815999999999999</v>
      </c>
      <c r="W4236" s="2">
        <f>salestable[[#This Row],[Sales]] * salestable[[#This Row],[Discount]]</f>
        <v>2.2704</v>
      </c>
      <c r="X4236">
        <f>YEAR(salestable[[#This Row],[Order Date]])</f>
        <v>2014</v>
      </c>
      <c r="Y4236" t="str">
        <f>TEXT(salestable[[#This Row],[Order Date]],"MMMM")</f>
        <v>September</v>
      </c>
      <c r="Z4236" t="str">
        <f>"Q"&amp;ROUNDUP(MONTH(salestable[[#This Row],[Order Date]])/3,0)</f>
        <v>Q3</v>
      </c>
      <c r="AA4236" t="str">
        <f>TEXT(salestable[[#This Row],[Order Date]], "ddd")</f>
        <v>Sun</v>
      </c>
    </row>
    <row r="4237" spans="1:27"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s="3">
        <v>9</v>
      </c>
      <c r="T4237" s="4">
        <v>0.2</v>
      </c>
      <c r="U4237" s="3">
        <v>7.0227000000000004</v>
      </c>
      <c r="V4237" s="2">
        <f>salestable[[#This Row],[Sales]] * (1 - salestable[[#This Row],[Discount]])</f>
        <v>16.6464</v>
      </c>
      <c r="W4237" s="2">
        <f>salestable[[#This Row],[Sales]] * salestable[[#This Row],[Discount]]</f>
        <v>4.1616</v>
      </c>
      <c r="X4237">
        <f>YEAR(salestable[[#This Row],[Order Date]])</f>
        <v>2014</v>
      </c>
      <c r="Y4237" t="str">
        <f>TEXT(salestable[[#This Row],[Order Date]],"MMMM")</f>
        <v>September</v>
      </c>
      <c r="Z4237" t="str">
        <f>"Q"&amp;ROUNDUP(MONTH(salestable[[#This Row],[Order Date]])/3,0)</f>
        <v>Q3</v>
      </c>
      <c r="AA4237" t="str">
        <f>TEXT(salestable[[#This Row],[Order Date]], "ddd")</f>
        <v>Sun</v>
      </c>
    </row>
    <row r="4238" spans="1:27"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s="3">
        <v>4</v>
      </c>
      <c r="T4238" s="4">
        <v>0.8</v>
      </c>
      <c r="U4238" s="3">
        <v>-18.836400000000001</v>
      </c>
      <c r="V4238" s="2">
        <f>salestable[[#This Row],[Sales]] * (1 - salestable[[#This Row],[Discount]])</f>
        <v>2.2831999999999995</v>
      </c>
      <c r="W4238" s="2">
        <f>salestable[[#This Row],[Sales]] * salestable[[#This Row],[Discount]]</f>
        <v>9.1328000000000014</v>
      </c>
      <c r="X4238">
        <f>YEAR(salestable[[#This Row],[Order Date]])</f>
        <v>2016</v>
      </c>
      <c r="Y4238" t="str">
        <f>TEXT(salestable[[#This Row],[Order Date]],"MMMM")</f>
        <v>July</v>
      </c>
      <c r="Z4238" t="str">
        <f>"Q"&amp;ROUNDUP(MONTH(salestable[[#This Row],[Order Date]])/3,0)</f>
        <v>Q3</v>
      </c>
      <c r="AA4238" t="str">
        <f>TEXT(salestable[[#This Row],[Order Date]], "ddd")</f>
        <v>Sat</v>
      </c>
    </row>
    <row r="4239" spans="1:27"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s="3">
        <v>7</v>
      </c>
      <c r="T4239" s="4">
        <v>0.2</v>
      </c>
      <c r="U4239" s="3">
        <v>0.7056</v>
      </c>
      <c r="V4239" s="2">
        <f>salestable[[#This Row],[Sales]] * (1 - salestable[[#This Row],[Discount]])</f>
        <v>7.5263999999999998</v>
      </c>
      <c r="W4239" s="2">
        <f>salestable[[#This Row],[Sales]] * salestable[[#This Row],[Discount]]</f>
        <v>1.8815999999999999</v>
      </c>
      <c r="X4239">
        <f>YEAR(salestable[[#This Row],[Order Date]])</f>
        <v>2017</v>
      </c>
      <c r="Y4239" t="str">
        <f>TEXT(salestable[[#This Row],[Order Date]],"MMMM")</f>
        <v>August</v>
      </c>
      <c r="Z4239" t="str">
        <f>"Q"&amp;ROUNDUP(MONTH(salestable[[#This Row],[Order Date]])/3,0)</f>
        <v>Q3</v>
      </c>
      <c r="AA4239" t="str">
        <f>TEXT(salestable[[#This Row],[Order Date]], "ddd")</f>
        <v>Tue</v>
      </c>
    </row>
    <row r="4240" spans="1:27"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s="3">
        <v>1</v>
      </c>
      <c r="T4240" s="4">
        <v>0</v>
      </c>
      <c r="U4240" s="3">
        <v>5.9489999999999998</v>
      </c>
      <c r="V4240" s="2">
        <f>salestable[[#This Row],[Sales]] * (1 - salestable[[#This Row],[Discount]])</f>
        <v>19.829999999999998</v>
      </c>
      <c r="W4240" s="2">
        <f>salestable[[#This Row],[Sales]] * salestable[[#This Row],[Discount]]</f>
        <v>0</v>
      </c>
      <c r="X4240">
        <f>YEAR(salestable[[#This Row],[Order Date]])</f>
        <v>2017</v>
      </c>
      <c r="Y4240" t="str">
        <f>TEXT(salestable[[#This Row],[Order Date]],"MMMM")</f>
        <v>March</v>
      </c>
      <c r="Z4240" t="str">
        <f>"Q"&amp;ROUNDUP(MONTH(salestable[[#This Row],[Order Date]])/3,0)</f>
        <v>Q1</v>
      </c>
      <c r="AA4240" t="str">
        <f>TEXT(salestable[[#This Row],[Order Date]], "ddd")</f>
        <v>Sun</v>
      </c>
    </row>
    <row r="4241" spans="1:27"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s="3">
        <v>2</v>
      </c>
      <c r="T4241" s="4">
        <v>0</v>
      </c>
      <c r="U4241" s="3">
        <v>100.65600000000001</v>
      </c>
      <c r="V4241" s="2">
        <f>salestable[[#This Row],[Sales]] * (1 - salestable[[#This Row],[Discount]])</f>
        <v>209.7</v>
      </c>
      <c r="W4241" s="2">
        <f>salestable[[#This Row],[Sales]] * salestable[[#This Row],[Discount]]</f>
        <v>0</v>
      </c>
      <c r="X4241">
        <f>YEAR(salestable[[#This Row],[Order Date]])</f>
        <v>2017</v>
      </c>
      <c r="Y4241" t="str">
        <f>TEXT(salestable[[#This Row],[Order Date]],"MMMM")</f>
        <v>December</v>
      </c>
      <c r="Z4241" t="str">
        <f>"Q"&amp;ROUNDUP(MONTH(salestable[[#This Row],[Order Date]])/3,0)</f>
        <v>Q4</v>
      </c>
      <c r="AA4241" t="str">
        <f>TEXT(salestable[[#This Row],[Order Date]], "ddd")</f>
        <v>Fri</v>
      </c>
    </row>
    <row r="4242" spans="1:27"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s="3">
        <v>4</v>
      </c>
      <c r="T4242" s="4">
        <v>0</v>
      </c>
      <c r="U4242" s="3">
        <v>11.8584</v>
      </c>
      <c r="V4242" s="2">
        <f>salestable[[#This Row],[Sales]] * (1 - salestable[[#This Row],[Discount]])</f>
        <v>43.92</v>
      </c>
      <c r="W4242" s="2">
        <f>salestable[[#This Row],[Sales]] * salestable[[#This Row],[Discount]]</f>
        <v>0</v>
      </c>
      <c r="X4242">
        <f>YEAR(salestable[[#This Row],[Order Date]])</f>
        <v>2014</v>
      </c>
      <c r="Y4242" t="str">
        <f>TEXT(salestable[[#This Row],[Order Date]],"MMMM")</f>
        <v>September</v>
      </c>
      <c r="Z4242" t="str">
        <f>"Q"&amp;ROUNDUP(MONTH(salestable[[#This Row],[Order Date]])/3,0)</f>
        <v>Q3</v>
      </c>
      <c r="AA4242" t="str">
        <f>TEXT(salestable[[#This Row],[Order Date]], "ddd")</f>
        <v>Sat</v>
      </c>
    </row>
    <row r="4243" spans="1:27"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s="3">
        <v>3</v>
      </c>
      <c r="T4243" s="4">
        <v>0.2</v>
      </c>
      <c r="U4243" s="3">
        <v>6.5754000000000001</v>
      </c>
      <c r="V4243" s="2">
        <f>salestable[[#This Row],[Sales]] * (1 - salestable[[#This Row],[Discount]])</f>
        <v>16.185600000000001</v>
      </c>
      <c r="W4243" s="2">
        <f>salestable[[#This Row],[Sales]] * salestable[[#This Row],[Discount]]</f>
        <v>4.0464000000000002</v>
      </c>
      <c r="X4243">
        <f>YEAR(salestable[[#This Row],[Order Date]])</f>
        <v>2014</v>
      </c>
      <c r="Y4243" t="str">
        <f>TEXT(salestable[[#This Row],[Order Date]],"MMMM")</f>
        <v>September</v>
      </c>
      <c r="Z4243" t="str">
        <f>"Q"&amp;ROUNDUP(MONTH(salestable[[#This Row],[Order Date]])/3,0)</f>
        <v>Q3</v>
      </c>
      <c r="AA4243" t="str">
        <f>TEXT(salestable[[#This Row],[Order Date]], "ddd")</f>
        <v>Sat</v>
      </c>
    </row>
    <row r="4244" spans="1:27"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s="3">
        <v>3</v>
      </c>
      <c r="T4244" s="4">
        <v>0</v>
      </c>
      <c r="U4244" s="3">
        <v>5.9988000000000001</v>
      </c>
      <c r="V4244" s="2">
        <f>salestable[[#This Row],[Sales]] * (1 - salestable[[#This Row],[Discount]])</f>
        <v>149.97</v>
      </c>
      <c r="W4244" s="2">
        <f>salestable[[#This Row],[Sales]] * salestable[[#This Row],[Discount]]</f>
        <v>0</v>
      </c>
      <c r="X4244">
        <f>YEAR(salestable[[#This Row],[Order Date]])</f>
        <v>2016</v>
      </c>
      <c r="Y4244" t="str">
        <f>TEXT(salestable[[#This Row],[Order Date]],"MMMM")</f>
        <v>April</v>
      </c>
      <c r="Z4244" t="str">
        <f>"Q"&amp;ROUNDUP(MONTH(salestable[[#This Row],[Order Date]])/3,0)</f>
        <v>Q2</v>
      </c>
      <c r="AA4244" t="str">
        <f>TEXT(salestable[[#This Row],[Order Date]], "ddd")</f>
        <v>Mon</v>
      </c>
    </row>
    <row r="4245" spans="1:27"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s="3">
        <v>3</v>
      </c>
      <c r="T4245" s="4">
        <v>0</v>
      </c>
      <c r="U4245" s="3">
        <v>13.0707</v>
      </c>
      <c r="V4245" s="2">
        <f>salestable[[#This Row],[Sales]] * (1 - salestable[[#This Row],[Discount]])</f>
        <v>27.81</v>
      </c>
      <c r="W4245" s="2">
        <f>salestable[[#This Row],[Sales]] * salestable[[#This Row],[Discount]]</f>
        <v>0</v>
      </c>
      <c r="X4245">
        <f>YEAR(salestable[[#This Row],[Order Date]])</f>
        <v>2016</v>
      </c>
      <c r="Y4245" t="str">
        <f>TEXT(salestable[[#This Row],[Order Date]],"MMMM")</f>
        <v>April</v>
      </c>
      <c r="Z4245" t="str">
        <f>"Q"&amp;ROUNDUP(MONTH(salestable[[#This Row],[Order Date]])/3,0)</f>
        <v>Q2</v>
      </c>
      <c r="AA4245" t="str">
        <f>TEXT(salestable[[#This Row],[Order Date]], "ddd")</f>
        <v>Mon</v>
      </c>
    </row>
    <row r="4246" spans="1:27"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s="3">
        <v>3</v>
      </c>
      <c r="T4246" s="4">
        <v>0</v>
      </c>
      <c r="U4246" s="3">
        <v>8.6189999999999998</v>
      </c>
      <c r="V4246" s="2">
        <f>salestable[[#This Row],[Sales]] * (1 - salestable[[#This Row],[Discount]])</f>
        <v>66.3</v>
      </c>
      <c r="W4246" s="2">
        <f>salestable[[#This Row],[Sales]] * salestable[[#This Row],[Discount]]</f>
        <v>0</v>
      </c>
      <c r="X4246">
        <f>YEAR(salestable[[#This Row],[Order Date]])</f>
        <v>2014</v>
      </c>
      <c r="Y4246" t="str">
        <f>TEXT(salestable[[#This Row],[Order Date]],"MMMM")</f>
        <v>March</v>
      </c>
      <c r="Z4246" t="str">
        <f>"Q"&amp;ROUNDUP(MONTH(salestable[[#This Row],[Order Date]])/3,0)</f>
        <v>Q1</v>
      </c>
      <c r="AA4246" t="str">
        <f>TEXT(salestable[[#This Row],[Order Date]], "ddd")</f>
        <v>Wed</v>
      </c>
    </row>
    <row r="4247" spans="1:27"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s="3">
        <v>1</v>
      </c>
      <c r="T4247" s="4">
        <v>0</v>
      </c>
      <c r="U4247" s="3">
        <v>0.73799999999999999</v>
      </c>
      <c r="V4247" s="2">
        <f>salestable[[#This Row],[Sales]] * (1 - salestable[[#This Row],[Discount]])</f>
        <v>1.64</v>
      </c>
      <c r="W4247" s="2">
        <f>salestable[[#This Row],[Sales]] * salestable[[#This Row],[Discount]]</f>
        <v>0</v>
      </c>
      <c r="X4247">
        <f>YEAR(salestable[[#This Row],[Order Date]])</f>
        <v>2017</v>
      </c>
      <c r="Y4247" t="str">
        <f>TEXT(salestable[[#This Row],[Order Date]],"MMMM")</f>
        <v>November</v>
      </c>
      <c r="Z4247" t="str">
        <f>"Q"&amp;ROUNDUP(MONTH(salestable[[#This Row],[Order Date]])/3,0)</f>
        <v>Q4</v>
      </c>
      <c r="AA4247" t="str">
        <f>TEXT(salestable[[#This Row],[Order Date]], "ddd")</f>
        <v>Tue</v>
      </c>
    </row>
    <row r="4248" spans="1:27"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s="3">
        <v>5</v>
      </c>
      <c r="T4248" s="4">
        <v>0</v>
      </c>
      <c r="U4248" s="3">
        <v>272.79199999999997</v>
      </c>
      <c r="V4248" s="2">
        <f>salestable[[#This Row],[Sales]] * (1 - salestable[[#This Row],[Discount]])</f>
        <v>1049.2</v>
      </c>
      <c r="W4248" s="2">
        <f>salestable[[#This Row],[Sales]] * salestable[[#This Row],[Discount]]</f>
        <v>0</v>
      </c>
      <c r="X4248">
        <f>YEAR(salestable[[#This Row],[Order Date]])</f>
        <v>2017</v>
      </c>
      <c r="Y4248" t="str">
        <f>TEXT(salestable[[#This Row],[Order Date]],"MMMM")</f>
        <v>November</v>
      </c>
      <c r="Z4248" t="str">
        <f>"Q"&amp;ROUNDUP(MONTH(salestable[[#This Row],[Order Date]])/3,0)</f>
        <v>Q4</v>
      </c>
      <c r="AA4248" t="str">
        <f>TEXT(salestable[[#This Row],[Order Date]], "ddd")</f>
        <v>Tue</v>
      </c>
    </row>
    <row r="4249" spans="1:27"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s="3">
        <v>5</v>
      </c>
      <c r="T4249" s="4">
        <v>0</v>
      </c>
      <c r="U4249" s="3">
        <v>7.524</v>
      </c>
      <c r="V4249" s="2">
        <f>salestable[[#This Row],[Sales]] * (1 - salestable[[#This Row],[Discount]])</f>
        <v>20.9</v>
      </c>
      <c r="W4249" s="2">
        <f>salestable[[#This Row],[Sales]] * salestable[[#This Row],[Discount]]</f>
        <v>0</v>
      </c>
      <c r="X4249">
        <f>YEAR(salestable[[#This Row],[Order Date]])</f>
        <v>2017</v>
      </c>
      <c r="Y4249" t="str">
        <f>TEXT(salestable[[#This Row],[Order Date]],"MMMM")</f>
        <v>November</v>
      </c>
      <c r="Z4249" t="str">
        <f>"Q"&amp;ROUNDUP(MONTH(salestable[[#This Row],[Order Date]])/3,0)</f>
        <v>Q4</v>
      </c>
      <c r="AA4249" t="str">
        <f>TEXT(salestable[[#This Row],[Order Date]], "ddd")</f>
        <v>Tue</v>
      </c>
    </row>
    <row r="4250" spans="1:27"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s="3">
        <v>6</v>
      </c>
      <c r="T4250" s="4">
        <v>0</v>
      </c>
      <c r="U4250" s="3">
        <v>40.516800000000003</v>
      </c>
      <c r="V4250" s="2">
        <f>salestable[[#This Row],[Sales]] * (1 - salestable[[#This Row],[Discount]])</f>
        <v>88.08</v>
      </c>
      <c r="W4250" s="2">
        <f>salestable[[#This Row],[Sales]] * salestable[[#This Row],[Discount]]</f>
        <v>0</v>
      </c>
      <c r="X4250">
        <f>YEAR(salestable[[#This Row],[Order Date]])</f>
        <v>2016</v>
      </c>
      <c r="Y4250" t="str">
        <f>TEXT(salestable[[#This Row],[Order Date]],"MMMM")</f>
        <v>December</v>
      </c>
      <c r="Z4250" t="str">
        <f>"Q"&amp;ROUNDUP(MONTH(salestable[[#This Row],[Order Date]])/3,0)</f>
        <v>Q4</v>
      </c>
      <c r="AA4250" t="str">
        <f>TEXT(salestable[[#This Row],[Order Date]], "ddd")</f>
        <v>Thu</v>
      </c>
    </row>
    <row r="4251" spans="1:27"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s="3">
        <v>4</v>
      </c>
      <c r="T4251" s="4">
        <v>0</v>
      </c>
      <c r="U4251" s="3">
        <v>150.38399999999999</v>
      </c>
      <c r="V4251" s="2">
        <f>salestable[[#This Row],[Sales]] * (1 - salestable[[#This Row],[Discount]])</f>
        <v>751.92</v>
      </c>
      <c r="W4251" s="2">
        <f>salestable[[#This Row],[Sales]] * salestable[[#This Row],[Discount]]</f>
        <v>0</v>
      </c>
      <c r="X4251">
        <f>YEAR(salestable[[#This Row],[Order Date]])</f>
        <v>2016</v>
      </c>
      <c r="Y4251" t="str">
        <f>TEXT(salestable[[#This Row],[Order Date]],"MMMM")</f>
        <v>December</v>
      </c>
      <c r="Z4251" t="str">
        <f>"Q"&amp;ROUNDUP(MONTH(salestable[[#This Row],[Order Date]])/3,0)</f>
        <v>Q4</v>
      </c>
      <c r="AA4251" t="str">
        <f>TEXT(salestable[[#This Row],[Order Date]], "ddd")</f>
        <v>Thu</v>
      </c>
    </row>
    <row r="4252" spans="1:27"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s="3">
        <v>7</v>
      </c>
      <c r="T4252" s="4">
        <v>0.1</v>
      </c>
      <c r="U4252" s="3">
        <v>177.42060000000001</v>
      </c>
      <c r="V4252" s="2">
        <f>salestable[[#This Row],[Sales]] * (1 - salestable[[#This Row],[Discount]])</f>
        <v>798.39269999999999</v>
      </c>
      <c r="W4252" s="2">
        <f>salestable[[#This Row],[Sales]] * salestable[[#This Row],[Discount]]</f>
        <v>88.710300000000004</v>
      </c>
      <c r="X4252">
        <f>YEAR(salestable[[#This Row],[Order Date]])</f>
        <v>2014</v>
      </c>
      <c r="Y4252" t="str">
        <f>TEXT(salestable[[#This Row],[Order Date]],"MMMM")</f>
        <v>September</v>
      </c>
      <c r="Z4252" t="str">
        <f>"Q"&amp;ROUNDUP(MONTH(salestable[[#This Row],[Order Date]])/3,0)</f>
        <v>Q3</v>
      </c>
      <c r="AA4252" t="str">
        <f>TEXT(salestable[[#This Row],[Order Date]], "ddd")</f>
        <v>Fri</v>
      </c>
    </row>
    <row r="4253" spans="1:27"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s="3">
        <v>7</v>
      </c>
      <c r="T4253" s="4">
        <v>0.2</v>
      </c>
      <c r="U4253" s="3">
        <v>-13.2867</v>
      </c>
      <c r="V4253" s="2">
        <f>salestable[[#This Row],[Sales]] * (1 - salestable[[#This Row],[Discount]])</f>
        <v>44.755200000000002</v>
      </c>
      <c r="W4253" s="2">
        <f>salestable[[#This Row],[Sales]] * salestable[[#This Row],[Discount]]</f>
        <v>11.188800000000001</v>
      </c>
      <c r="X4253">
        <f>YEAR(salestable[[#This Row],[Order Date]])</f>
        <v>2015</v>
      </c>
      <c r="Y4253" t="str">
        <f>TEXT(salestable[[#This Row],[Order Date]],"MMMM")</f>
        <v>October</v>
      </c>
      <c r="Z4253" t="str">
        <f>"Q"&amp;ROUNDUP(MONTH(salestable[[#This Row],[Order Date]])/3,0)</f>
        <v>Q4</v>
      </c>
      <c r="AA4253" t="str">
        <f>TEXT(salestable[[#This Row],[Order Date]], "ddd")</f>
        <v>Fri</v>
      </c>
    </row>
    <row r="4254" spans="1:27"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s="3">
        <v>2</v>
      </c>
      <c r="T4254" s="4">
        <v>0.2</v>
      </c>
      <c r="U4254" s="3">
        <v>2.2711999999999999</v>
      </c>
      <c r="V4254" s="2">
        <f>salestable[[#This Row],[Sales]] * (1 - salestable[[#This Row],[Discount]])</f>
        <v>8.5504000000000016</v>
      </c>
      <c r="W4254" s="2">
        <f>salestable[[#This Row],[Sales]] * salestable[[#This Row],[Discount]]</f>
        <v>2.1376000000000004</v>
      </c>
      <c r="X4254">
        <f>YEAR(salestable[[#This Row],[Order Date]])</f>
        <v>2015</v>
      </c>
      <c r="Y4254" t="str">
        <f>TEXT(salestable[[#This Row],[Order Date]],"MMMM")</f>
        <v>October</v>
      </c>
      <c r="Z4254" t="str">
        <f>"Q"&amp;ROUNDUP(MONTH(salestable[[#This Row],[Order Date]])/3,0)</f>
        <v>Q4</v>
      </c>
      <c r="AA4254" t="str">
        <f>TEXT(salestable[[#This Row],[Order Date]], "ddd")</f>
        <v>Fri</v>
      </c>
    </row>
    <row r="4255" spans="1:27"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s="3">
        <v>2</v>
      </c>
      <c r="T4255" s="4">
        <v>0.2</v>
      </c>
      <c r="U4255" s="3">
        <v>1.0346</v>
      </c>
      <c r="V4255" s="2">
        <f>salestable[[#This Row],[Sales]] * (1 - salestable[[#This Row],[Discount]])</f>
        <v>9.4592000000000009</v>
      </c>
      <c r="W4255" s="2">
        <f>salestable[[#This Row],[Sales]] * salestable[[#This Row],[Discount]]</f>
        <v>2.3648000000000002</v>
      </c>
      <c r="X4255">
        <f>YEAR(salestable[[#This Row],[Order Date]])</f>
        <v>2015</v>
      </c>
      <c r="Y4255" t="str">
        <f>TEXT(salestable[[#This Row],[Order Date]],"MMMM")</f>
        <v>October</v>
      </c>
      <c r="Z4255" t="str">
        <f>"Q"&amp;ROUNDUP(MONTH(salestable[[#This Row],[Order Date]])/3,0)</f>
        <v>Q4</v>
      </c>
      <c r="AA4255" t="str">
        <f>TEXT(salestable[[#This Row],[Order Date]], "ddd")</f>
        <v>Fri</v>
      </c>
    </row>
    <row r="4256" spans="1:27"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s="3">
        <v>3</v>
      </c>
      <c r="T4256" s="4">
        <v>0.2</v>
      </c>
      <c r="U4256" s="3">
        <v>20.5764</v>
      </c>
      <c r="V4256" s="2">
        <f>salestable[[#This Row],[Sales]] * (1 - salestable[[#This Row],[Discount]])</f>
        <v>50.6496</v>
      </c>
      <c r="W4256" s="2">
        <f>salestable[[#This Row],[Sales]] * salestable[[#This Row],[Discount]]</f>
        <v>12.6624</v>
      </c>
      <c r="X4256">
        <f>YEAR(salestable[[#This Row],[Order Date]])</f>
        <v>2017</v>
      </c>
      <c r="Y4256" t="str">
        <f>TEXT(salestable[[#This Row],[Order Date]],"MMMM")</f>
        <v>October</v>
      </c>
      <c r="Z4256" t="str">
        <f>"Q"&amp;ROUNDUP(MONTH(salestable[[#This Row],[Order Date]])/3,0)</f>
        <v>Q4</v>
      </c>
      <c r="AA4256" t="str">
        <f>TEXT(salestable[[#This Row],[Order Date]], "ddd")</f>
        <v>Fri</v>
      </c>
    </row>
    <row r="4257" spans="1:27"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s="3">
        <v>4</v>
      </c>
      <c r="T4257" s="4">
        <v>0.8</v>
      </c>
      <c r="U4257" s="3">
        <v>-145.17599999999999</v>
      </c>
      <c r="V4257" s="2">
        <f>salestable[[#This Row],[Sales]] * (1 - salestable[[#This Row],[Discount]])</f>
        <v>19.356799999999996</v>
      </c>
      <c r="W4257" s="2">
        <f>salestable[[#This Row],[Sales]] * salestable[[#This Row],[Discount]]</f>
        <v>77.427200000000013</v>
      </c>
      <c r="X4257">
        <f>YEAR(salestable[[#This Row],[Order Date]])</f>
        <v>2017</v>
      </c>
      <c r="Y4257" t="str">
        <f>TEXT(salestable[[#This Row],[Order Date]],"MMMM")</f>
        <v>October</v>
      </c>
      <c r="Z4257" t="str">
        <f>"Q"&amp;ROUNDUP(MONTH(salestable[[#This Row],[Order Date]])/3,0)</f>
        <v>Q4</v>
      </c>
      <c r="AA4257" t="str">
        <f>TEXT(salestable[[#This Row],[Order Date]], "ddd")</f>
        <v>Fri</v>
      </c>
    </row>
    <row r="4258" spans="1:27"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s="3">
        <v>3</v>
      </c>
      <c r="T4258" s="4">
        <v>0.6</v>
      </c>
      <c r="U4258" s="3">
        <v>-6.8094000000000001</v>
      </c>
      <c r="V4258" s="2">
        <f>salestable[[#This Row],[Sales]] * (1 - salestable[[#This Row],[Discount]])</f>
        <v>4.1904000000000003</v>
      </c>
      <c r="W4258" s="2">
        <f>salestable[[#This Row],[Sales]] * salestable[[#This Row],[Discount]]</f>
        <v>6.2856000000000005</v>
      </c>
      <c r="X4258">
        <f>YEAR(salestable[[#This Row],[Order Date]])</f>
        <v>2017</v>
      </c>
      <c r="Y4258" t="str">
        <f>TEXT(salestable[[#This Row],[Order Date]],"MMMM")</f>
        <v>October</v>
      </c>
      <c r="Z4258" t="str">
        <f>"Q"&amp;ROUNDUP(MONTH(salestable[[#This Row],[Order Date]])/3,0)</f>
        <v>Q4</v>
      </c>
      <c r="AA4258" t="str">
        <f>TEXT(salestable[[#This Row],[Order Date]], "ddd")</f>
        <v>Fri</v>
      </c>
    </row>
    <row r="4259" spans="1:27"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s="3">
        <v>2</v>
      </c>
      <c r="T4259" s="4">
        <v>0.7</v>
      </c>
      <c r="U4259" s="3">
        <v>-6.8334000000000001</v>
      </c>
      <c r="V4259" s="2">
        <f>salestable[[#This Row],[Sales]] * (1 - salestable[[#This Row],[Discount]])</f>
        <v>2.9286000000000008</v>
      </c>
      <c r="W4259" s="2">
        <f>salestable[[#This Row],[Sales]] * salestable[[#This Row],[Discount]]</f>
        <v>6.8334000000000001</v>
      </c>
      <c r="X4259">
        <f>YEAR(salestable[[#This Row],[Order Date]])</f>
        <v>2015</v>
      </c>
      <c r="Y4259" t="str">
        <f>TEXT(salestable[[#This Row],[Order Date]],"MMMM")</f>
        <v>September</v>
      </c>
      <c r="Z4259" t="str">
        <f>"Q"&amp;ROUNDUP(MONTH(salestable[[#This Row],[Order Date]])/3,0)</f>
        <v>Q3</v>
      </c>
      <c r="AA4259" t="str">
        <f>TEXT(salestable[[#This Row],[Order Date]], "ddd")</f>
        <v>Fri</v>
      </c>
    </row>
    <row r="4260" spans="1:27"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s="3">
        <v>2</v>
      </c>
      <c r="T4260" s="4">
        <v>0.2</v>
      </c>
      <c r="U4260" s="3">
        <v>-22.138200000000001</v>
      </c>
      <c r="V4260" s="2">
        <f>salestable[[#This Row],[Sales]] * (1 - salestable[[#This Row],[Discount]])</f>
        <v>157.4272</v>
      </c>
      <c r="W4260" s="2">
        <f>salestable[[#This Row],[Sales]] * salestable[[#This Row],[Discount]]</f>
        <v>39.3568</v>
      </c>
      <c r="X4260">
        <f>YEAR(salestable[[#This Row],[Order Date]])</f>
        <v>2016</v>
      </c>
      <c r="Y4260" t="str">
        <f>TEXT(salestable[[#This Row],[Order Date]],"MMMM")</f>
        <v>March</v>
      </c>
      <c r="Z4260" t="str">
        <f>"Q"&amp;ROUNDUP(MONTH(salestable[[#This Row],[Order Date]])/3,0)</f>
        <v>Q1</v>
      </c>
      <c r="AA4260" t="str">
        <f>TEXT(salestable[[#This Row],[Order Date]], "ddd")</f>
        <v>Mon</v>
      </c>
    </row>
    <row r="4261" spans="1:27"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s="3">
        <v>2</v>
      </c>
      <c r="T4261" s="4">
        <v>0</v>
      </c>
      <c r="U4261" s="3">
        <v>23.99</v>
      </c>
      <c r="V4261" s="2">
        <f>salestable[[#This Row],[Sales]] * (1 - salestable[[#This Row],[Discount]])</f>
        <v>47.98</v>
      </c>
      <c r="W4261" s="2">
        <f>salestable[[#This Row],[Sales]] * salestable[[#This Row],[Discount]]</f>
        <v>0</v>
      </c>
      <c r="X4261">
        <f>YEAR(salestable[[#This Row],[Order Date]])</f>
        <v>2017</v>
      </c>
      <c r="Y4261" t="str">
        <f>TEXT(salestable[[#This Row],[Order Date]],"MMMM")</f>
        <v>October</v>
      </c>
      <c r="Z4261" t="str">
        <f>"Q"&amp;ROUNDUP(MONTH(salestable[[#This Row],[Order Date]])/3,0)</f>
        <v>Q4</v>
      </c>
      <c r="AA4261" t="str">
        <f>TEXT(salestable[[#This Row],[Order Date]], "ddd")</f>
        <v>Sat</v>
      </c>
    </row>
    <row r="4262" spans="1:27"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s="3">
        <v>5</v>
      </c>
      <c r="T4262" s="4">
        <v>0</v>
      </c>
      <c r="U4262" s="3">
        <v>6.0030000000000001</v>
      </c>
      <c r="V4262" s="2">
        <f>salestable[[#This Row],[Sales]] * (1 - salestable[[#This Row],[Discount]])</f>
        <v>13.05</v>
      </c>
      <c r="W4262" s="2">
        <f>salestable[[#This Row],[Sales]] * salestable[[#This Row],[Discount]]</f>
        <v>0</v>
      </c>
      <c r="X4262">
        <f>YEAR(salestable[[#This Row],[Order Date]])</f>
        <v>2017</v>
      </c>
      <c r="Y4262" t="str">
        <f>TEXT(salestable[[#This Row],[Order Date]],"MMMM")</f>
        <v>October</v>
      </c>
      <c r="Z4262" t="str">
        <f>"Q"&amp;ROUNDUP(MONTH(salestable[[#This Row],[Order Date]])/3,0)</f>
        <v>Q4</v>
      </c>
      <c r="AA4262" t="str">
        <f>TEXT(salestable[[#This Row],[Order Date]], "ddd")</f>
        <v>Sun</v>
      </c>
    </row>
    <row r="4263" spans="1:27"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s="3">
        <v>4</v>
      </c>
      <c r="T4263" s="4">
        <v>0</v>
      </c>
      <c r="U4263" s="3">
        <v>19.8276</v>
      </c>
      <c r="V4263" s="2">
        <f>salestable[[#This Row],[Sales]] * (1 - salestable[[#This Row],[Discount]])</f>
        <v>63.96</v>
      </c>
      <c r="W4263" s="2">
        <f>salestable[[#This Row],[Sales]] * salestable[[#This Row],[Discount]]</f>
        <v>0</v>
      </c>
      <c r="X4263">
        <f>YEAR(salestable[[#This Row],[Order Date]])</f>
        <v>2017</v>
      </c>
      <c r="Y4263" t="str">
        <f>TEXT(salestable[[#This Row],[Order Date]],"MMMM")</f>
        <v>August</v>
      </c>
      <c r="Z4263" t="str">
        <f>"Q"&amp;ROUNDUP(MONTH(salestable[[#This Row],[Order Date]])/3,0)</f>
        <v>Q3</v>
      </c>
      <c r="AA4263" t="str">
        <f>TEXT(salestable[[#This Row],[Order Date]], "ddd")</f>
        <v>Mon</v>
      </c>
    </row>
    <row r="4264" spans="1:27"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s="3">
        <v>1</v>
      </c>
      <c r="T4264" s="4">
        <v>0</v>
      </c>
      <c r="U4264" s="3">
        <v>24.143999999999998</v>
      </c>
      <c r="V4264" s="2">
        <f>salestable[[#This Row],[Sales]] * (1 - salestable[[#This Row],[Discount]])</f>
        <v>80.48</v>
      </c>
      <c r="W4264" s="2">
        <f>salestable[[#This Row],[Sales]] * salestable[[#This Row],[Discount]]</f>
        <v>0</v>
      </c>
      <c r="X4264">
        <f>YEAR(salestable[[#This Row],[Order Date]])</f>
        <v>2017</v>
      </c>
      <c r="Y4264" t="str">
        <f>TEXT(salestable[[#This Row],[Order Date]],"MMMM")</f>
        <v>September</v>
      </c>
      <c r="Z4264" t="str">
        <f>"Q"&amp;ROUNDUP(MONTH(salestable[[#This Row],[Order Date]])/3,0)</f>
        <v>Q3</v>
      </c>
      <c r="AA4264" t="str">
        <f>TEXT(salestable[[#This Row],[Order Date]], "ddd")</f>
        <v>Thu</v>
      </c>
    </row>
    <row r="4265" spans="1:27"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s="3">
        <v>3</v>
      </c>
      <c r="T4265" s="4">
        <v>0.7</v>
      </c>
      <c r="U4265" s="3">
        <v>-7.782</v>
      </c>
      <c r="V4265" s="2">
        <f>salestable[[#This Row],[Sales]] * (1 - salestable[[#This Row],[Discount]])</f>
        <v>3.5019000000000005</v>
      </c>
      <c r="W4265" s="2">
        <f>salestable[[#This Row],[Sales]] * salestable[[#This Row],[Discount]]</f>
        <v>8.1710999999999991</v>
      </c>
      <c r="X4265">
        <f>YEAR(salestable[[#This Row],[Order Date]])</f>
        <v>2017</v>
      </c>
      <c r="Y4265" t="str">
        <f>TEXT(salestable[[#This Row],[Order Date]],"MMMM")</f>
        <v>November</v>
      </c>
      <c r="Z4265" t="str">
        <f>"Q"&amp;ROUNDUP(MONTH(salestable[[#This Row],[Order Date]])/3,0)</f>
        <v>Q4</v>
      </c>
      <c r="AA4265" t="str">
        <f>TEXT(salestable[[#This Row],[Order Date]], "ddd")</f>
        <v>Fri</v>
      </c>
    </row>
    <row r="4266" spans="1:27"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s="3">
        <v>8</v>
      </c>
      <c r="T4266" s="4">
        <v>0.3</v>
      </c>
      <c r="U4266" s="3">
        <v>-160.29519999999999</v>
      </c>
      <c r="V4266" s="2">
        <f>salestable[[#This Row],[Sales]] * (1 - salestable[[#This Row],[Discount]])</f>
        <v>604.18960000000004</v>
      </c>
      <c r="W4266" s="2">
        <f>salestable[[#This Row],[Sales]] * salestable[[#This Row],[Discount]]</f>
        <v>258.9384</v>
      </c>
      <c r="X4266">
        <f>YEAR(salestable[[#This Row],[Order Date]])</f>
        <v>2016</v>
      </c>
      <c r="Y4266" t="str">
        <f>TEXT(salestable[[#This Row],[Order Date]],"MMMM")</f>
        <v>November</v>
      </c>
      <c r="Z4266" t="str">
        <f>"Q"&amp;ROUNDUP(MONTH(salestable[[#This Row],[Order Date]])/3,0)</f>
        <v>Q4</v>
      </c>
      <c r="AA4266" t="str">
        <f>TEXT(salestable[[#This Row],[Order Date]], "ddd")</f>
        <v>Sat</v>
      </c>
    </row>
    <row r="4267" spans="1:27"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s="3">
        <v>3</v>
      </c>
      <c r="T4267" s="4">
        <v>0.8</v>
      </c>
      <c r="U4267" s="3">
        <v>-6.2370000000000001</v>
      </c>
      <c r="V4267" s="2">
        <f>salestable[[#This Row],[Sales]] * (1 - salestable[[#This Row],[Discount]])</f>
        <v>0.71279999999999988</v>
      </c>
      <c r="W4267" s="2">
        <f>salestable[[#This Row],[Sales]] * salestable[[#This Row],[Discount]]</f>
        <v>2.8512000000000004</v>
      </c>
      <c r="X4267">
        <f>YEAR(salestable[[#This Row],[Order Date]])</f>
        <v>2016</v>
      </c>
      <c r="Y4267" t="str">
        <f>TEXT(salestable[[#This Row],[Order Date]],"MMMM")</f>
        <v>November</v>
      </c>
      <c r="Z4267" t="str">
        <f>"Q"&amp;ROUNDUP(MONTH(salestable[[#This Row],[Order Date]])/3,0)</f>
        <v>Q4</v>
      </c>
      <c r="AA4267" t="str">
        <f>TEXT(salestable[[#This Row],[Order Date]], "ddd")</f>
        <v>Sat</v>
      </c>
    </row>
    <row r="4268" spans="1:27"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s="3">
        <v>7</v>
      </c>
      <c r="T4268" s="4">
        <v>0.32</v>
      </c>
      <c r="U4268" s="3">
        <v>-225.0976</v>
      </c>
      <c r="V4268" s="2">
        <f>salestable[[#This Row],[Sales]] * (1 - salestable[[#This Row],[Discount]])</f>
        <v>650.53206399999999</v>
      </c>
      <c r="W4268" s="2">
        <f>salestable[[#This Row],[Sales]] * salestable[[#This Row],[Discount]]</f>
        <v>306.13273600000002</v>
      </c>
      <c r="X4268">
        <f>YEAR(salestable[[#This Row],[Order Date]])</f>
        <v>2016</v>
      </c>
      <c r="Y4268" t="str">
        <f>TEXT(salestable[[#This Row],[Order Date]],"MMMM")</f>
        <v>November</v>
      </c>
      <c r="Z4268" t="str">
        <f>"Q"&amp;ROUNDUP(MONTH(salestable[[#This Row],[Order Date]])/3,0)</f>
        <v>Q4</v>
      </c>
      <c r="AA4268" t="str">
        <f>TEXT(salestable[[#This Row],[Order Date]], "ddd")</f>
        <v>Sat</v>
      </c>
    </row>
    <row r="4269" spans="1:27"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s="3">
        <v>3</v>
      </c>
      <c r="T4269" s="4">
        <v>0.8</v>
      </c>
      <c r="U4269" s="3">
        <v>-20.140799999999999</v>
      </c>
      <c r="V4269" s="2">
        <f>salestable[[#This Row],[Sales]] * (1 - salestable[[#This Row],[Discount]])</f>
        <v>2.5175999999999994</v>
      </c>
      <c r="W4269" s="2">
        <f>salestable[[#This Row],[Sales]] * salestable[[#This Row],[Discount]]</f>
        <v>10.070399999999999</v>
      </c>
      <c r="X4269">
        <f>YEAR(salestable[[#This Row],[Order Date]])</f>
        <v>2016</v>
      </c>
      <c r="Y4269" t="str">
        <f>TEXT(salestable[[#This Row],[Order Date]],"MMMM")</f>
        <v>November</v>
      </c>
      <c r="Z4269" t="str">
        <f>"Q"&amp;ROUNDUP(MONTH(salestable[[#This Row],[Order Date]])/3,0)</f>
        <v>Q4</v>
      </c>
      <c r="AA4269" t="str">
        <f>TEXT(salestable[[#This Row],[Order Date]], "ddd")</f>
        <v>Sat</v>
      </c>
    </row>
    <row r="4270" spans="1:27"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s="3">
        <v>5</v>
      </c>
      <c r="T4270" s="4">
        <v>0.2</v>
      </c>
      <c r="U4270" s="3">
        <v>45.139499999999998</v>
      </c>
      <c r="V4270" s="2">
        <f>salestable[[#This Row],[Sales]] * (1 - salestable[[#This Row],[Discount]])</f>
        <v>137.56800000000001</v>
      </c>
      <c r="W4270" s="2">
        <f>salestable[[#This Row],[Sales]] * salestable[[#This Row],[Discount]]</f>
        <v>34.392000000000003</v>
      </c>
      <c r="X4270">
        <f>YEAR(salestable[[#This Row],[Order Date]])</f>
        <v>2016</v>
      </c>
      <c r="Y4270" t="str">
        <f>TEXT(salestable[[#This Row],[Order Date]],"MMMM")</f>
        <v>November</v>
      </c>
      <c r="Z4270" t="str">
        <f>"Q"&amp;ROUNDUP(MONTH(salestable[[#This Row],[Order Date]])/3,0)</f>
        <v>Q4</v>
      </c>
      <c r="AA4270" t="str">
        <f>TEXT(salestable[[#This Row],[Order Date]], "ddd")</f>
        <v>Sat</v>
      </c>
    </row>
    <row r="4271" spans="1:27"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s="3">
        <v>4</v>
      </c>
      <c r="T4271" s="4">
        <v>0</v>
      </c>
      <c r="U4271" s="3">
        <v>148.13800000000001</v>
      </c>
      <c r="V4271" s="2">
        <f>salestable[[#This Row],[Sales]] * (1 - salestable[[#This Row],[Discount]])</f>
        <v>871.4</v>
      </c>
      <c r="W4271" s="2">
        <f>salestable[[#This Row],[Sales]] * salestable[[#This Row],[Discount]]</f>
        <v>0</v>
      </c>
      <c r="X4271">
        <f>YEAR(salestable[[#This Row],[Order Date]])</f>
        <v>2017</v>
      </c>
      <c r="Y4271" t="str">
        <f>TEXT(salestable[[#This Row],[Order Date]],"MMMM")</f>
        <v>June</v>
      </c>
      <c r="Z4271" t="str">
        <f>"Q"&amp;ROUNDUP(MONTH(salestable[[#This Row],[Order Date]])/3,0)</f>
        <v>Q2</v>
      </c>
      <c r="AA4271" t="str">
        <f>TEXT(salestable[[#This Row],[Order Date]], "ddd")</f>
        <v>Sun</v>
      </c>
    </row>
    <row r="4272" spans="1:27"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s="3">
        <v>11</v>
      </c>
      <c r="T4272" s="4">
        <v>0.2</v>
      </c>
      <c r="U4272" s="3">
        <v>190.4298</v>
      </c>
      <c r="V4272" s="2">
        <f>salestable[[#This Row],[Sales]] * (1 - salestable[[#This Row],[Discount]])</f>
        <v>553.97760000000005</v>
      </c>
      <c r="W4272" s="2">
        <f>salestable[[#This Row],[Sales]] * salestable[[#This Row],[Discount]]</f>
        <v>138.49440000000001</v>
      </c>
      <c r="X4272">
        <f>YEAR(salestable[[#This Row],[Order Date]])</f>
        <v>2015</v>
      </c>
      <c r="Y4272" t="str">
        <f>TEXT(salestable[[#This Row],[Order Date]],"MMMM")</f>
        <v>November</v>
      </c>
      <c r="Z4272" t="str">
        <f>"Q"&amp;ROUNDUP(MONTH(salestable[[#This Row],[Order Date]])/3,0)</f>
        <v>Q4</v>
      </c>
      <c r="AA4272" t="str">
        <f>TEXT(salestable[[#This Row],[Order Date]], "ddd")</f>
        <v>Thu</v>
      </c>
    </row>
    <row r="4273" spans="1:27"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s="3">
        <v>4</v>
      </c>
      <c r="T4273" s="4">
        <v>0</v>
      </c>
      <c r="U4273" s="3">
        <v>85.181600000000003</v>
      </c>
      <c r="V4273" s="2">
        <f>salestable[[#This Row],[Sales]] * (1 - salestable[[#This Row],[Discount]])</f>
        <v>207.76</v>
      </c>
      <c r="W4273" s="2">
        <f>salestable[[#This Row],[Sales]] * salestable[[#This Row],[Discount]]</f>
        <v>0</v>
      </c>
      <c r="X4273">
        <f>YEAR(salestable[[#This Row],[Order Date]])</f>
        <v>2016</v>
      </c>
      <c r="Y4273" t="str">
        <f>TEXT(salestable[[#This Row],[Order Date]],"MMMM")</f>
        <v>November</v>
      </c>
      <c r="Z4273" t="str">
        <f>"Q"&amp;ROUNDUP(MONTH(salestable[[#This Row],[Order Date]])/3,0)</f>
        <v>Q4</v>
      </c>
      <c r="AA4273" t="str">
        <f>TEXT(salestable[[#This Row],[Order Date]], "ddd")</f>
        <v>Thu</v>
      </c>
    </row>
    <row r="4274" spans="1:27"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s="3">
        <v>9</v>
      </c>
      <c r="T4274" s="4">
        <v>0.2</v>
      </c>
      <c r="U4274" s="3">
        <v>6.2937000000000003</v>
      </c>
      <c r="V4274" s="2">
        <f>salestable[[#This Row],[Sales]] * (1 - salestable[[#This Row],[Discount]])</f>
        <v>57.542400000000001</v>
      </c>
      <c r="W4274" s="2">
        <f>salestable[[#This Row],[Sales]] * salestable[[#This Row],[Discount]]</f>
        <v>14.3856</v>
      </c>
      <c r="X4274">
        <f>YEAR(salestable[[#This Row],[Order Date]])</f>
        <v>2017</v>
      </c>
      <c r="Y4274" t="str">
        <f>TEXT(salestable[[#This Row],[Order Date]],"MMMM")</f>
        <v>July</v>
      </c>
      <c r="Z4274" t="str">
        <f>"Q"&amp;ROUNDUP(MONTH(salestable[[#This Row],[Order Date]])/3,0)</f>
        <v>Q3</v>
      </c>
      <c r="AA4274" t="str">
        <f>TEXT(salestable[[#This Row],[Order Date]], "ddd")</f>
        <v>Fri</v>
      </c>
    </row>
    <row r="4275" spans="1:27"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s="3">
        <v>1</v>
      </c>
      <c r="T4275" s="4">
        <v>0</v>
      </c>
      <c r="U4275" s="3">
        <v>7.5370999999999997</v>
      </c>
      <c r="V4275" s="2">
        <f>salestable[[#This Row],[Sales]] * (1 - salestable[[#This Row],[Discount]])</f>
        <v>25.99</v>
      </c>
      <c r="W4275" s="2">
        <f>salestable[[#This Row],[Sales]] * salestable[[#This Row],[Discount]]</f>
        <v>0</v>
      </c>
      <c r="X4275">
        <f>YEAR(salestable[[#This Row],[Order Date]])</f>
        <v>2017</v>
      </c>
      <c r="Y4275" t="str">
        <f>TEXT(salestable[[#This Row],[Order Date]],"MMMM")</f>
        <v>July</v>
      </c>
      <c r="Z4275" t="str">
        <f>"Q"&amp;ROUNDUP(MONTH(salestable[[#This Row],[Order Date]])/3,0)</f>
        <v>Q3</v>
      </c>
      <c r="AA4275" t="str">
        <f>TEXT(salestable[[#This Row],[Order Date]], "ddd")</f>
        <v>Fri</v>
      </c>
    </row>
    <row r="4276" spans="1:27"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s="3">
        <v>1</v>
      </c>
      <c r="T4276" s="4">
        <v>0.2</v>
      </c>
      <c r="U4276" s="3">
        <v>1.1225000000000001</v>
      </c>
      <c r="V4276" s="2">
        <f>salestable[[#This Row],[Sales]] * (1 - salestable[[#This Row],[Discount]])</f>
        <v>2.8736000000000002</v>
      </c>
      <c r="W4276" s="2">
        <f>salestable[[#This Row],[Sales]] * salestable[[#This Row],[Discount]]</f>
        <v>0.71840000000000004</v>
      </c>
      <c r="X4276">
        <f>YEAR(salestable[[#This Row],[Order Date]])</f>
        <v>2015</v>
      </c>
      <c r="Y4276" t="str">
        <f>TEXT(salestable[[#This Row],[Order Date]],"MMMM")</f>
        <v>October</v>
      </c>
      <c r="Z4276" t="str">
        <f>"Q"&amp;ROUNDUP(MONTH(salestable[[#This Row],[Order Date]])/3,0)</f>
        <v>Q4</v>
      </c>
      <c r="AA4276" t="str">
        <f>TEXT(salestable[[#This Row],[Order Date]], "ddd")</f>
        <v>Fri</v>
      </c>
    </row>
    <row r="4277" spans="1:27"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s="3">
        <v>2</v>
      </c>
      <c r="T4277" s="4">
        <v>0.8</v>
      </c>
      <c r="U4277" s="3">
        <v>-121.58</v>
      </c>
      <c r="V4277" s="2">
        <f>salestable[[#This Row],[Sales]] * (1 - salestable[[#This Row],[Discount]])</f>
        <v>9.7263999999999982</v>
      </c>
      <c r="W4277" s="2">
        <f>salestable[[#This Row],[Sales]] * salestable[[#This Row],[Discount]]</f>
        <v>38.9056</v>
      </c>
      <c r="X4277">
        <f>YEAR(salestable[[#This Row],[Order Date]])</f>
        <v>2015</v>
      </c>
      <c r="Y4277" t="str">
        <f>TEXT(salestable[[#This Row],[Order Date]],"MMMM")</f>
        <v>July</v>
      </c>
      <c r="Z4277" t="str">
        <f>"Q"&amp;ROUNDUP(MONTH(salestable[[#This Row],[Order Date]])/3,0)</f>
        <v>Q3</v>
      </c>
      <c r="AA4277" t="str">
        <f>TEXT(salestable[[#This Row],[Order Date]], "ddd")</f>
        <v>Thu</v>
      </c>
    </row>
    <row r="4278" spans="1:27"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s="3">
        <v>2</v>
      </c>
      <c r="T4278" s="4">
        <v>0</v>
      </c>
      <c r="U4278" s="3">
        <v>61.389000000000003</v>
      </c>
      <c r="V4278" s="2">
        <f>salestable[[#This Row],[Sales]] * (1 - salestable[[#This Row],[Discount]])</f>
        <v>323.10000000000002</v>
      </c>
      <c r="W4278" s="2">
        <f>salestable[[#This Row],[Sales]] * salestable[[#This Row],[Discount]]</f>
        <v>0</v>
      </c>
      <c r="X4278">
        <f>YEAR(salestable[[#This Row],[Order Date]])</f>
        <v>2017</v>
      </c>
      <c r="Y4278" t="str">
        <f>TEXT(salestable[[#This Row],[Order Date]],"MMMM")</f>
        <v>August</v>
      </c>
      <c r="Z4278" t="str">
        <f>"Q"&amp;ROUNDUP(MONTH(salestable[[#This Row],[Order Date]])/3,0)</f>
        <v>Q3</v>
      </c>
      <c r="AA4278" t="str">
        <f>TEXT(salestable[[#This Row],[Order Date]], "ddd")</f>
        <v>Fri</v>
      </c>
    </row>
    <row r="4279" spans="1:27"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s="3">
        <v>7</v>
      </c>
      <c r="T4279" s="4">
        <v>0</v>
      </c>
      <c r="U4279" s="3">
        <v>2365.9818</v>
      </c>
      <c r="V4279" s="2">
        <f>salestable[[#This Row],[Sales]] * (1 - salestable[[#This Row],[Discount]])</f>
        <v>9099.93</v>
      </c>
      <c r="W4279" s="2">
        <f>salestable[[#This Row],[Sales]] * salestable[[#This Row],[Discount]]</f>
        <v>0</v>
      </c>
      <c r="X4279">
        <f>YEAR(salestable[[#This Row],[Order Date]])</f>
        <v>2016</v>
      </c>
      <c r="Y4279" t="str">
        <f>TEXT(salestable[[#This Row],[Order Date]],"MMMM")</f>
        <v>April</v>
      </c>
      <c r="Z4279" t="str">
        <f>"Q"&amp;ROUNDUP(MONTH(salestable[[#This Row],[Order Date]])/3,0)</f>
        <v>Q2</v>
      </c>
      <c r="AA4279" t="str">
        <f>TEXT(salestable[[#This Row],[Order Date]], "ddd")</f>
        <v>Sat</v>
      </c>
    </row>
    <row r="4280" spans="1:27"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s="3">
        <v>2</v>
      </c>
      <c r="T4280" s="4">
        <v>0</v>
      </c>
      <c r="U4280" s="3">
        <v>3.2867999999999999</v>
      </c>
      <c r="V4280" s="2">
        <f>salestable[[#This Row],[Sales]] * (1 - salestable[[#This Row],[Discount]])</f>
        <v>9.9600000000000009</v>
      </c>
      <c r="W4280" s="2">
        <f>salestable[[#This Row],[Sales]] * salestable[[#This Row],[Discount]]</f>
        <v>0</v>
      </c>
      <c r="X4280">
        <f>YEAR(salestable[[#This Row],[Order Date]])</f>
        <v>2016</v>
      </c>
      <c r="Y4280" t="str">
        <f>TEXT(salestable[[#This Row],[Order Date]],"MMMM")</f>
        <v>April</v>
      </c>
      <c r="Z4280" t="str">
        <f>"Q"&amp;ROUNDUP(MONTH(salestable[[#This Row],[Order Date]])/3,0)</f>
        <v>Q2</v>
      </c>
      <c r="AA4280" t="str">
        <f>TEXT(salestable[[#This Row],[Order Date]], "ddd")</f>
        <v>Sat</v>
      </c>
    </row>
    <row r="4281" spans="1:27"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s="3">
        <v>5</v>
      </c>
      <c r="T4281" s="4">
        <v>0</v>
      </c>
      <c r="U4281" s="3">
        <v>11.891</v>
      </c>
      <c r="V4281" s="2">
        <f>salestable[[#This Row],[Sales]] * (1 - salestable[[#This Row],[Discount]])</f>
        <v>25.3</v>
      </c>
      <c r="W4281" s="2">
        <f>salestable[[#This Row],[Sales]] * salestable[[#This Row],[Discount]]</f>
        <v>0</v>
      </c>
      <c r="X4281">
        <f>YEAR(salestable[[#This Row],[Order Date]])</f>
        <v>2016</v>
      </c>
      <c r="Y4281" t="str">
        <f>TEXT(salestable[[#This Row],[Order Date]],"MMMM")</f>
        <v>April</v>
      </c>
      <c r="Z4281" t="str">
        <f>"Q"&amp;ROUNDUP(MONTH(salestable[[#This Row],[Order Date]])/3,0)</f>
        <v>Q2</v>
      </c>
      <c r="AA4281" t="str">
        <f>TEXT(salestable[[#This Row],[Order Date]], "ddd")</f>
        <v>Sat</v>
      </c>
    </row>
    <row r="4282" spans="1:27"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s="3">
        <v>2</v>
      </c>
      <c r="T4282" s="4">
        <v>0</v>
      </c>
      <c r="U4282" s="3">
        <v>5.2256</v>
      </c>
      <c r="V4282" s="2">
        <f>salestable[[#This Row],[Sales]] * (1 - salestable[[#This Row],[Discount]])</f>
        <v>11.36</v>
      </c>
      <c r="W4282" s="2">
        <f>salestable[[#This Row],[Sales]] * salestable[[#This Row],[Discount]]</f>
        <v>0</v>
      </c>
      <c r="X4282">
        <f>YEAR(salestable[[#This Row],[Order Date]])</f>
        <v>2014</v>
      </c>
      <c r="Y4282" t="str">
        <f>TEXT(salestable[[#This Row],[Order Date]],"MMMM")</f>
        <v>November</v>
      </c>
      <c r="Z4282" t="str">
        <f>"Q"&amp;ROUNDUP(MONTH(salestable[[#This Row],[Order Date]])/3,0)</f>
        <v>Q4</v>
      </c>
      <c r="AA4282" t="str">
        <f>TEXT(salestable[[#This Row],[Order Date]], "ddd")</f>
        <v>Fri</v>
      </c>
    </row>
    <row r="4283" spans="1:27"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s="3">
        <v>2</v>
      </c>
      <c r="T4283" s="4">
        <v>0.1</v>
      </c>
      <c r="U4283" s="3">
        <v>14.622400000000001</v>
      </c>
      <c r="V4283" s="2">
        <f>salestable[[#This Row],[Sales]] * (1 - salestable[[#This Row],[Discount]])</f>
        <v>62.337599999999995</v>
      </c>
      <c r="W4283" s="2">
        <f>salestable[[#This Row],[Sales]] * salestable[[#This Row],[Discount]]</f>
        <v>6.9264000000000001</v>
      </c>
      <c r="X4283">
        <f>YEAR(salestable[[#This Row],[Order Date]])</f>
        <v>2014</v>
      </c>
      <c r="Y4283" t="str">
        <f>TEXT(salestable[[#This Row],[Order Date]],"MMMM")</f>
        <v>November</v>
      </c>
      <c r="Z4283" t="str">
        <f>"Q"&amp;ROUNDUP(MONTH(salestable[[#This Row],[Order Date]])/3,0)</f>
        <v>Q4</v>
      </c>
      <c r="AA4283" t="str">
        <f>TEXT(salestable[[#This Row],[Order Date]], "ddd")</f>
        <v>Fri</v>
      </c>
    </row>
    <row r="4284" spans="1:27"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s="3">
        <v>1</v>
      </c>
      <c r="T4284" s="4">
        <v>0</v>
      </c>
      <c r="U4284" s="3">
        <v>1.7343</v>
      </c>
      <c r="V4284" s="2">
        <f>salestable[[#This Row],[Sales]] * (1 - salestable[[#This Row],[Discount]])</f>
        <v>3.69</v>
      </c>
      <c r="W4284" s="2">
        <f>salestable[[#This Row],[Sales]] * salestable[[#This Row],[Discount]]</f>
        <v>0</v>
      </c>
      <c r="X4284">
        <f>YEAR(salestable[[#This Row],[Order Date]])</f>
        <v>2014</v>
      </c>
      <c r="Y4284" t="str">
        <f>TEXT(salestable[[#This Row],[Order Date]],"MMMM")</f>
        <v>December</v>
      </c>
      <c r="Z4284" t="str">
        <f>"Q"&amp;ROUNDUP(MONTH(salestable[[#This Row],[Order Date]])/3,0)</f>
        <v>Q4</v>
      </c>
      <c r="AA4284" t="str">
        <f>TEXT(salestable[[#This Row],[Order Date]], "ddd")</f>
        <v>Sat</v>
      </c>
    </row>
    <row r="4285" spans="1:27"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s="3">
        <v>3</v>
      </c>
      <c r="T4285" s="4">
        <v>0</v>
      </c>
      <c r="U4285" s="3">
        <v>496.78649999999999</v>
      </c>
      <c r="V4285" s="2">
        <f>salestable[[#This Row],[Sales]] * (1 - salestable[[#This Row],[Discount]])</f>
        <v>1103.97</v>
      </c>
      <c r="W4285" s="2">
        <f>salestable[[#This Row],[Sales]] * salestable[[#This Row],[Discount]]</f>
        <v>0</v>
      </c>
      <c r="X4285">
        <f>YEAR(salestable[[#This Row],[Order Date]])</f>
        <v>2014</v>
      </c>
      <c r="Y4285" t="str">
        <f>TEXT(salestable[[#This Row],[Order Date]],"MMMM")</f>
        <v>December</v>
      </c>
      <c r="Z4285" t="str">
        <f>"Q"&amp;ROUNDUP(MONTH(salestable[[#This Row],[Order Date]])/3,0)</f>
        <v>Q4</v>
      </c>
      <c r="AA4285" t="str">
        <f>TEXT(salestable[[#This Row],[Order Date]], "ddd")</f>
        <v>Sat</v>
      </c>
    </row>
    <row r="4286" spans="1:27"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s="3">
        <v>2</v>
      </c>
      <c r="T4286" s="4">
        <v>0.32</v>
      </c>
      <c r="U4286" s="3">
        <v>-76.011600000000001</v>
      </c>
      <c r="V4286" s="2">
        <f>salestable[[#This Row],[Sales]] * (1 - salestable[[#This Row],[Discount]])</f>
        <v>167.37030399999998</v>
      </c>
      <c r="W4286" s="2">
        <f>salestable[[#This Row],[Sales]] * salestable[[#This Row],[Discount]]</f>
        <v>78.762495999999999</v>
      </c>
      <c r="X4286">
        <f>YEAR(salestable[[#This Row],[Order Date]])</f>
        <v>2015</v>
      </c>
      <c r="Y4286" t="str">
        <f>TEXT(salestable[[#This Row],[Order Date]],"MMMM")</f>
        <v>November</v>
      </c>
      <c r="Z4286" t="str">
        <f>"Q"&amp;ROUNDUP(MONTH(salestable[[#This Row],[Order Date]])/3,0)</f>
        <v>Q4</v>
      </c>
      <c r="AA4286" t="str">
        <f>TEXT(salestable[[#This Row],[Order Date]], "ddd")</f>
        <v>Sat</v>
      </c>
    </row>
    <row r="4287" spans="1:27"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s="3">
        <v>2</v>
      </c>
      <c r="T4287" s="4">
        <v>0.2</v>
      </c>
      <c r="U4287" s="3">
        <v>3.9474</v>
      </c>
      <c r="V4287" s="2">
        <f>salestable[[#This Row],[Sales]] * (1 - salestable[[#This Row],[Discount]])</f>
        <v>9.3567999999999998</v>
      </c>
      <c r="W4287" s="2">
        <f>salestable[[#This Row],[Sales]] * salestable[[#This Row],[Discount]]</f>
        <v>2.3391999999999999</v>
      </c>
      <c r="X4287">
        <f>YEAR(salestable[[#This Row],[Order Date]])</f>
        <v>2015</v>
      </c>
      <c r="Y4287" t="str">
        <f>TEXT(salestable[[#This Row],[Order Date]],"MMMM")</f>
        <v>November</v>
      </c>
      <c r="Z4287" t="str">
        <f>"Q"&amp;ROUNDUP(MONTH(salestable[[#This Row],[Order Date]])/3,0)</f>
        <v>Q4</v>
      </c>
      <c r="AA4287" t="str">
        <f>TEXT(salestable[[#This Row],[Order Date]], "ddd")</f>
        <v>Sat</v>
      </c>
    </row>
    <row r="4288" spans="1:27"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s="3">
        <v>1</v>
      </c>
      <c r="T4288" s="4">
        <v>0.2</v>
      </c>
      <c r="U4288" s="3">
        <v>164.99700000000001</v>
      </c>
      <c r="V4288" s="2">
        <f>salestable[[#This Row],[Sales]] * (1 - salestable[[#This Row],[Discount]])</f>
        <v>351.99360000000001</v>
      </c>
      <c r="W4288" s="2">
        <f>salestable[[#This Row],[Sales]] * salestable[[#This Row],[Discount]]</f>
        <v>87.998400000000004</v>
      </c>
      <c r="X4288">
        <f>YEAR(salestable[[#This Row],[Order Date]])</f>
        <v>2015</v>
      </c>
      <c r="Y4288" t="str">
        <f>TEXT(salestable[[#This Row],[Order Date]],"MMMM")</f>
        <v>November</v>
      </c>
      <c r="Z4288" t="str">
        <f>"Q"&amp;ROUNDUP(MONTH(salestable[[#This Row],[Order Date]])/3,0)</f>
        <v>Q4</v>
      </c>
      <c r="AA4288" t="str">
        <f>TEXT(salestable[[#This Row],[Order Date]], "ddd")</f>
        <v>Sat</v>
      </c>
    </row>
    <row r="4289" spans="1:27"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s="3">
        <v>1</v>
      </c>
      <c r="T4289" s="4">
        <v>0.2</v>
      </c>
      <c r="U4289" s="3">
        <v>-12.956799999999999</v>
      </c>
      <c r="V4289" s="2">
        <f>salestable[[#This Row],[Sales]] * (1 - salestable[[#This Row],[Discount]])</f>
        <v>51.827200000000005</v>
      </c>
      <c r="W4289" s="2">
        <f>salestable[[#This Row],[Sales]] * salestable[[#This Row],[Discount]]</f>
        <v>12.956800000000001</v>
      </c>
      <c r="X4289">
        <f>YEAR(salestable[[#This Row],[Order Date]])</f>
        <v>2017</v>
      </c>
      <c r="Y4289" t="str">
        <f>TEXT(salestable[[#This Row],[Order Date]],"MMMM")</f>
        <v>December</v>
      </c>
      <c r="Z4289" t="str">
        <f>"Q"&amp;ROUNDUP(MONTH(salestable[[#This Row],[Order Date]])/3,0)</f>
        <v>Q4</v>
      </c>
      <c r="AA4289" t="str">
        <f>TEXT(salestable[[#This Row],[Order Date]], "ddd")</f>
        <v>Thu</v>
      </c>
    </row>
    <row r="4290" spans="1:27"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s="3">
        <v>5</v>
      </c>
      <c r="T4290" s="4">
        <v>0.8</v>
      </c>
      <c r="U4290" s="3">
        <v>-49.92</v>
      </c>
      <c r="V4290" s="2">
        <f>salestable[[#This Row],[Sales]] * (1 - salestable[[#This Row],[Discount]])</f>
        <v>6.6559999999999988</v>
      </c>
      <c r="W4290" s="2">
        <f>salestable[[#This Row],[Sales]] * salestable[[#This Row],[Discount]]</f>
        <v>26.624000000000002</v>
      </c>
      <c r="X4290">
        <f>YEAR(salestable[[#This Row],[Order Date]])</f>
        <v>2015</v>
      </c>
      <c r="Y4290" t="str">
        <f>TEXT(salestable[[#This Row],[Order Date]],"MMMM")</f>
        <v>May</v>
      </c>
      <c r="Z4290" t="str">
        <f>"Q"&amp;ROUNDUP(MONTH(salestable[[#This Row],[Order Date]])/3,0)</f>
        <v>Q2</v>
      </c>
      <c r="AA4290" t="str">
        <f>TEXT(salestable[[#This Row],[Order Date]], "ddd")</f>
        <v>Sun</v>
      </c>
    </row>
    <row r="4291" spans="1:27"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s="3">
        <v>3</v>
      </c>
      <c r="T4291" s="4">
        <v>0.2</v>
      </c>
      <c r="U4291" s="3">
        <v>4.9307999999999996</v>
      </c>
      <c r="V4291" s="2">
        <f>salestable[[#This Row],[Sales]] * (1 - salestable[[#This Row],[Discount]])</f>
        <v>11.2704</v>
      </c>
      <c r="W4291" s="2">
        <f>salestable[[#This Row],[Sales]] * salestable[[#This Row],[Discount]]</f>
        <v>2.8176000000000001</v>
      </c>
      <c r="X4291">
        <f>YEAR(salestable[[#This Row],[Order Date]])</f>
        <v>2015</v>
      </c>
      <c r="Y4291" t="str">
        <f>TEXT(salestable[[#This Row],[Order Date]],"MMMM")</f>
        <v>May</v>
      </c>
      <c r="Z4291" t="str">
        <f>"Q"&amp;ROUNDUP(MONTH(salestable[[#This Row],[Order Date]])/3,0)</f>
        <v>Q2</v>
      </c>
      <c r="AA4291" t="str">
        <f>TEXT(salestable[[#This Row],[Order Date]], "ddd")</f>
        <v>Sun</v>
      </c>
    </row>
    <row r="4292" spans="1:27"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s="3">
        <v>2</v>
      </c>
      <c r="T4292" s="4">
        <v>0</v>
      </c>
      <c r="U4292" s="3">
        <v>2.79</v>
      </c>
      <c r="V4292" s="2">
        <f>salestable[[#This Row],[Sales]] * (1 - salestable[[#This Row],[Discount]])</f>
        <v>11.16</v>
      </c>
      <c r="W4292" s="2">
        <f>salestable[[#This Row],[Sales]] * salestable[[#This Row],[Discount]]</f>
        <v>0</v>
      </c>
      <c r="X4292">
        <f>YEAR(salestable[[#This Row],[Order Date]])</f>
        <v>2017</v>
      </c>
      <c r="Y4292" t="str">
        <f>TEXT(salestable[[#This Row],[Order Date]],"MMMM")</f>
        <v>December</v>
      </c>
      <c r="Z4292" t="str">
        <f>"Q"&amp;ROUNDUP(MONTH(salestable[[#This Row],[Order Date]])/3,0)</f>
        <v>Q4</v>
      </c>
      <c r="AA4292" t="str">
        <f>TEXT(salestable[[#This Row],[Order Date]], "ddd")</f>
        <v>Sat</v>
      </c>
    </row>
    <row r="4293" spans="1:27"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s="3">
        <v>9</v>
      </c>
      <c r="T4293" s="4">
        <v>0.2</v>
      </c>
      <c r="U4293" s="3">
        <v>22.408200000000001</v>
      </c>
      <c r="V4293" s="2">
        <f>salestable[[#This Row],[Sales]] * (1 - salestable[[#This Row],[Discount]])</f>
        <v>717.06240000000003</v>
      </c>
      <c r="W4293" s="2">
        <f>salestable[[#This Row],[Sales]] * salestable[[#This Row],[Discount]]</f>
        <v>179.26560000000001</v>
      </c>
      <c r="X4293">
        <f>YEAR(salestable[[#This Row],[Order Date]])</f>
        <v>2017</v>
      </c>
      <c r="Y4293" t="str">
        <f>TEXT(salestable[[#This Row],[Order Date]],"MMMM")</f>
        <v>December</v>
      </c>
      <c r="Z4293" t="str">
        <f>"Q"&amp;ROUNDUP(MONTH(salestable[[#This Row],[Order Date]])/3,0)</f>
        <v>Q4</v>
      </c>
      <c r="AA4293" t="str">
        <f>TEXT(salestable[[#This Row],[Order Date]], "ddd")</f>
        <v>Sat</v>
      </c>
    </row>
    <row r="4294" spans="1:27"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s="3">
        <v>1</v>
      </c>
      <c r="T4294" s="4">
        <v>0</v>
      </c>
      <c r="U4294" s="3">
        <v>68.040000000000006</v>
      </c>
      <c r="V4294" s="2">
        <f>salestable[[#This Row],[Sales]] * (1 - salestable[[#This Row],[Discount]])</f>
        <v>189</v>
      </c>
      <c r="W4294" s="2">
        <f>salestable[[#This Row],[Sales]] * salestable[[#This Row],[Discount]]</f>
        <v>0</v>
      </c>
      <c r="X4294">
        <f>YEAR(salestable[[#This Row],[Order Date]])</f>
        <v>2017</v>
      </c>
      <c r="Y4294" t="str">
        <f>TEXT(salestable[[#This Row],[Order Date]],"MMMM")</f>
        <v>December</v>
      </c>
      <c r="Z4294" t="str">
        <f>"Q"&amp;ROUNDUP(MONTH(salestable[[#This Row],[Order Date]])/3,0)</f>
        <v>Q4</v>
      </c>
      <c r="AA4294" t="str">
        <f>TEXT(salestable[[#This Row],[Order Date]], "ddd")</f>
        <v>Sat</v>
      </c>
    </row>
    <row r="4295" spans="1:27"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s="3">
        <v>3</v>
      </c>
      <c r="T4295" s="4">
        <v>0.4</v>
      </c>
      <c r="U4295" s="3">
        <v>-10.7964</v>
      </c>
      <c r="V4295" s="2">
        <f>salestable[[#This Row],[Sales]] * (1 - salestable[[#This Row],[Discount]])</f>
        <v>32.389199999999995</v>
      </c>
      <c r="W4295" s="2">
        <f>salestable[[#This Row],[Sales]] * salestable[[#This Row],[Discount]]</f>
        <v>21.5928</v>
      </c>
      <c r="X4295">
        <f>YEAR(salestable[[#This Row],[Order Date]])</f>
        <v>2017</v>
      </c>
      <c r="Y4295" t="str">
        <f>TEXT(salestable[[#This Row],[Order Date]],"MMMM")</f>
        <v>March</v>
      </c>
      <c r="Z4295" t="str">
        <f>"Q"&amp;ROUNDUP(MONTH(salestable[[#This Row],[Order Date]])/3,0)</f>
        <v>Q1</v>
      </c>
      <c r="AA4295" t="str">
        <f>TEXT(salestable[[#This Row],[Order Date]], "ddd")</f>
        <v>Fri</v>
      </c>
    </row>
    <row r="4296" spans="1:27"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s="3">
        <v>5</v>
      </c>
      <c r="T4296" s="4">
        <v>0.5</v>
      </c>
      <c r="U4296" s="3">
        <v>-120.51300000000001</v>
      </c>
      <c r="V4296" s="2">
        <f>salestable[[#This Row],[Sales]] * (1 - salestable[[#This Row],[Discount]])</f>
        <v>88.612499999999997</v>
      </c>
      <c r="W4296" s="2">
        <f>salestable[[#This Row],[Sales]] * salestable[[#This Row],[Discount]]</f>
        <v>88.612499999999997</v>
      </c>
      <c r="X4296">
        <f>YEAR(salestable[[#This Row],[Order Date]])</f>
        <v>2017</v>
      </c>
      <c r="Y4296" t="str">
        <f>TEXT(salestable[[#This Row],[Order Date]],"MMMM")</f>
        <v>October</v>
      </c>
      <c r="Z4296" t="str">
        <f>"Q"&amp;ROUNDUP(MONTH(salestable[[#This Row],[Order Date]])/3,0)</f>
        <v>Q4</v>
      </c>
      <c r="AA4296" t="str">
        <f>TEXT(salestable[[#This Row],[Order Date]], "ddd")</f>
        <v>Sun</v>
      </c>
    </row>
    <row r="4297" spans="1:27"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s="3">
        <v>3</v>
      </c>
      <c r="T4297" s="4">
        <v>0</v>
      </c>
      <c r="U4297" s="3">
        <v>54.343800000000002</v>
      </c>
      <c r="V4297" s="2">
        <f>salestable[[#This Row],[Sales]] * (1 - salestable[[#This Row],[Discount]])</f>
        <v>129.38999999999999</v>
      </c>
      <c r="W4297" s="2">
        <f>salestable[[#This Row],[Sales]] * salestable[[#This Row],[Discount]]</f>
        <v>0</v>
      </c>
      <c r="X4297">
        <f>YEAR(salestable[[#This Row],[Order Date]])</f>
        <v>2017</v>
      </c>
      <c r="Y4297" t="str">
        <f>TEXT(salestable[[#This Row],[Order Date]],"MMMM")</f>
        <v>July</v>
      </c>
      <c r="Z4297" t="str">
        <f>"Q"&amp;ROUNDUP(MONTH(salestable[[#This Row],[Order Date]])/3,0)</f>
        <v>Q3</v>
      </c>
      <c r="AA4297" t="str">
        <f>TEXT(salestable[[#This Row],[Order Date]], "ddd")</f>
        <v>Mon</v>
      </c>
    </row>
    <row r="4298" spans="1:27"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s="3">
        <v>4</v>
      </c>
      <c r="T4298" s="4">
        <v>0</v>
      </c>
      <c r="U4298" s="3">
        <v>0.54320000000000002</v>
      </c>
      <c r="V4298" s="2">
        <f>salestable[[#This Row],[Sales]] * (1 - salestable[[#This Row],[Discount]])</f>
        <v>54.32</v>
      </c>
      <c r="W4298" s="2">
        <f>salestable[[#This Row],[Sales]] * salestable[[#This Row],[Discount]]</f>
        <v>0</v>
      </c>
      <c r="X4298">
        <f>YEAR(salestable[[#This Row],[Order Date]])</f>
        <v>2017</v>
      </c>
      <c r="Y4298" t="str">
        <f>TEXT(salestable[[#This Row],[Order Date]],"MMMM")</f>
        <v>September</v>
      </c>
      <c r="Z4298" t="str">
        <f>"Q"&amp;ROUNDUP(MONTH(salestable[[#This Row],[Order Date]])/3,0)</f>
        <v>Q3</v>
      </c>
      <c r="AA4298" t="str">
        <f>TEXT(salestable[[#This Row],[Order Date]], "ddd")</f>
        <v>Mon</v>
      </c>
    </row>
    <row r="4299" spans="1:27"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s="3">
        <v>13</v>
      </c>
      <c r="T4299" s="4">
        <v>0.2</v>
      </c>
      <c r="U4299" s="3">
        <v>327.59219999999999</v>
      </c>
      <c r="V4299" s="2">
        <f>salestable[[#This Row],[Sales]] * (1 - salestable[[#This Row],[Discount]])</f>
        <v>3494.3168000000001</v>
      </c>
      <c r="W4299" s="2">
        <f>salestable[[#This Row],[Sales]] * salestable[[#This Row],[Discount]]</f>
        <v>873.57920000000001</v>
      </c>
      <c r="X4299">
        <f>YEAR(salestable[[#This Row],[Order Date]])</f>
        <v>2017</v>
      </c>
      <c r="Y4299" t="str">
        <f>TEXT(salestable[[#This Row],[Order Date]],"MMMM")</f>
        <v>August</v>
      </c>
      <c r="Z4299" t="str">
        <f>"Q"&amp;ROUNDUP(MONTH(salestable[[#This Row],[Order Date]])/3,0)</f>
        <v>Q3</v>
      </c>
      <c r="AA4299" t="str">
        <f>TEXT(salestable[[#This Row],[Order Date]], "ddd")</f>
        <v>Wed</v>
      </c>
    </row>
    <row r="4300" spans="1:27"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s="3">
        <v>2</v>
      </c>
      <c r="T4300" s="4">
        <v>0.2</v>
      </c>
      <c r="U4300" s="3">
        <v>15.49</v>
      </c>
      <c r="V4300" s="2">
        <f>salestable[[#This Row],[Sales]] * (1 - salestable[[#This Row],[Discount]])</f>
        <v>39.654400000000003</v>
      </c>
      <c r="W4300" s="2">
        <f>salestable[[#This Row],[Sales]] * salestable[[#This Row],[Discount]]</f>
        <v>9.9136000000000006</v>
      </c>
      <c r="X4300">
        <f>YEAR(salestable[[#This Row],[Order Date]])</f>
        <v>2017</v>
      </c>
      <c r="Y4300" t="str">
        <f>TEXT(salestable[[#This Row],[Order Date]],"MMMM")</f>
        <v>August</v>
      </c>
      <c r="Z4300" t="str">
        <f>"Q"&amp;ROUNDUP(MONTH(salestable[[#This Row],[Order Date]])/3,0)</f>
        <v>Q3</v>
      </c>
      <c r="AA4300" t="str">
        <f>TEXT(salestable[[#This Row],[Order Date]], "ddd")</f>
        <v>Wed</v>
      </c>
    </row>
    <row r="4301" spans="1:27"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s="3">
        <v>6</v>
      </c>
      <c r="T4301" s="4">
        <v>0.2</v>
      </c>
      <c r="U4301" s="3">
        <v>12.103199999999999</v>
      </c>
      <c r="V4301" s="2">
        <f>salestable[[#This Row],[Sales]] * (1 - salestable[[#This Row],[Discount]])</f>
        <v>129.10080000000002</v>
      </c>
      <c r="W4301" s="2">
        <f>salestable[[#This Row],[Sales]] * salestable[[#This Row],[Discount]]</f>
        <v>32.275200000000005</v>
      </c>
      <c r="X4301">
        <f>YEAR(salestable[[#This Row],[Order Date]])</f>
        <v>2017</v>
      </c>
      <c r="Y4301" t="str">
        <f>TEXT(salestable[[#This Row],[Order Date]],"MMMM")</f>
        <v>August</v>
      </c>
      <c r="Z4301" t="str">
        <f>"Q"&amp;ROUNDUP(MONTH(salestable[[#This Row],[Order Date]])/3,0)</f>
        <v>Q3</v>
      </c>
      <c r="AA4301" t="str">
        <f>TEXT(salestable[[#This Row],[Order Date]], "ddd")</f>
        <v>Wed</v>
      </c>
    </row>
    <row r="4302" spans="1:27"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s="3">
        <v>2</v>
      </c>
      <c r="T4302" s="4">
        <v>0.2</v>
      </c>
      <c r="U4302" s="3">
        <v>0.41760000000000003</v>
      </c>
      <c r="V4302" s="2">
        <f>salestable[[#This Row],[Sales]] * (1 - salestable[[#This Row],[Discount]])</f>
        <v>2.2271999999999998</v>
      </c>
      <c r="W4302" s="2">
        <f>salestable[[#This Row],[Sales]] * salestable[[#This Row],[Discount]]</f>
        <v>0.55679999999999996</v>
      </c>
      <c r="X4302">
        <f>YEAR(salestable[[#This Row],[Order Date]])</f>
        <v>2017</v>
      </c>
      <c r="Y4302" t="str">
        <f>TEXT(salestable[[#This Row],[Order Date]],"MMMM")</f>
        <v>August</v>
      </c>
      <c r="Z4302" t="str">
        <f>"Q"&amp;ROUNDUP(MONTH(salestable[[#This Row],[Order Date]])/3,0)</f>
        <v>Q3</v>
      </c>
      <c r="AA4302" t="str">
        <f>TEXT(salestable[[#This Row],[Order Date]], "ddd")</f>
        <v>Wed</v>
      </c>
    </row>
    <row r="4303" spans="1:27"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s="3">
        <v>5</v>
      </c>
      <c r="T4303" s="4">
        <v>0.2</v>
      </c>
      <c r="U4303" s="3">
        <v>2.9430000000000001</v>
      </c>
      <c r="V4303" s="2">
        <f>salestable[[#This Row],[Sales]] * (1 - salestable[[#This Row],[Discount]])</f>
        <v>6.9760000000000009</v>
      </c>
      <c r="W4303" s="2">
        <f>salestable[[#This Row],[Sales]] * salestable[[#This Row],[Discount]]</f>
        <v>1.7440000000000002</v>
      </c>
      <c r="X4303">
        <f>YEAR(salestable[[#This Row],[Order Date]])</f>
        <v>2017</v>
      </c>
      <c r="Y4303" t="str">
        <f>TEXT(salestable[[#This Row],[Order Date]],"MMMM")</f>
        <v>August</v>
      </c>
      <c r="Z4303" t="str">
        <f>"Q"&amp;ROUNDUP(MONTH(salestable[[#This Row],[Order Date]])/3,0)</f>
        <v>Q3</v>
      </c>
      <c r="AA4303" t="str">
        <f>TEXT(salestable[[#This Row],[Order Date]], "ddd")</f>
        <v>Wed</v>
      </c>
    </row>
    <row r="4304" spans="1:27"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s="3">
        <v>1</v>
      </c>
      <c r="T4304" s="4">
        <v>0.2</v>
      </c>
      <c r="U4304" s="3">
        <v>1.0268999999999999</v>
      </c>
      <c r="V4304" s="2">
        <f>salestable[[#This Row],[Sales]] * (1 - salestable[[#This Row],[Discount]])</f>
        <v>3.1295999999999999</v>
      </c>
      <c r="W4304" s="2">
        <f>salestable[[#This Row],[Sales]] * salestable[[#This Row],[Discount]]</f>
        <v>0.78239999999999998</v>
      </c>
      <c r="X4304">
        <f>YEAR(salestable[[#This Row],[Order Date]])</f>
        <v>2014</v>
      </c>
      <c r="Y4304" t="str">
        <f>TEXT(salestable[[#This Row],[Order Date]],"MMMM")</f>
        <v>August</v>
      </c>
      <c r="Z4304" t="str">
        <f>"Q"&amp;ROUNDUP(MONTH(salestable[[#This Row],[Order Date]])/3,0)</f>
        <v>Q3</v>
      </c>
      <c r="AA4304" t="str">
        <f>TEXT(salestable[[#This Row],[Order Date]], "ddd")</f>
        <v>Fri</v>
      </c>
    </row>
    <row r="4305" spans="1:27"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s="3">
        <v>7</v>
      </c>
      <c r="T4305" s="4">
        <v>0.2</v>
      </c>
      <c r="U4305" s="3">
        <v>19.4194</v>
      </c>
      <c r="V4305" s="2">
        <f>salestable[[#This Row],[Sales]] * (1 - salestable[[#This Row],[Discount]])</f>
        <v>47.801600000000008</v>
      </c>
      <c r="W4305" s="2">
        <f>salestable[[#This Row],[Sales]] * salestable[[#This Row],[Discount]]</f>
        <v>11.950400000000002</v>
      </c>
      <c r="X4305">
        <f>YEAR(salestable[[#This Row],[Order Date]])</f>
        <v>2016</v>
      </c>
      <c r="Y4305" t="str">
        <f>TEXT(salestable[[#This Row],[Order Date]],"MMMM")</f>
        <v>October</v>
      </c>
      <c r="Z4305" t="str">
        <f>"Q"&amp;ROUNDUP(MONTH(salestable[[#This Row],[Order Date]])/3,0)</f>
        <v>Q4</v>
      </c>
      <c r="AA4305" t="str">
        <f>TEXT(salestable[[#This Row],[Order Date]], "ddd")</f>
        <v>Tue</v>
      </c>
    </row>
    <row r="4306" spans="1:27"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s="3">
        <v>4</v>
      </c>
      <c r="T4306" s="4">
        <v>0</v>
      </c>
      <c r="U4306" s="3">
        <v>3.1960000000000002</v>
      </c>
      <c r="V4306" s="2">
        <f>salestable[[#This Row],[Sales]] * (1 - salestable[[#This Row],[Discount]])</f>
        <v>63.92</v>
      </c>
      <c r="W4306" s="2">
        <f>salestable[[#This Row],[Sales]] * salestable[[#This Row],[Discount]]</f>
        <v>0</v>
      </c>
      <c r="X4306">
        <f>YEAR(salestable[[#This Row],[Order Date]])</f>
        <v>2014</v>
      </c>
      <c r="Y4306" t="str">
        <f>TEXT(salestable[[#This Row],[Order Date]],"MMMM")</f>
        <v>October</v>
      </c>
      <c r="Z4306" t="str">
        <f>"Q"&amp;ROUNDUP(MONTH(salestable[[#This Row],[Order Date]])/3,0)</f>
        <v>Q4</v>
      </c>
      <c r="AA4306" t="str">
        <f>TEXT(salestable[[#This Row],[Order Date]], "ddd")</f>
        <v>Sun</v>
      </c>
    </row>
    <row r="4307" spans="1:27"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s="3">
        <v>5</v>
      </c>
      <c r="T4307" s="4">
        <v>0.2</v>
      </c>
      <c r="U4307" s="3">
        <v>38.396000000000001</v>
      </c>
      <c r="V4307" s="2">
        <f>salestable[[#This Row],[Sales]] * (1 - salestable[[#This Row],[Discount]])</f>
        <v>307.16800000000001</v>
      </c>
      <c r="W4307" s="2">
        <f>salestable[[#This Row],[Sales]] * salestable[[#This Row],[Discount]]</f>
        <v>76.792000000000002</v>
      </c>
      <c r="X4307">
        <f>YEAR(salestable[[#This Row],[Order Date]])</f>
        <v>2014</v>
      </c>
      <c r="Y4307" t="str">
        <f>TEXT(salestable[[#This Row],[Order Date]],"MMMM")</f>
        <v>October</v>
      </c>
      <c r="Z4307" t="str">
        <f>"Q"&amp;ROUNDUP(MONTH(salestable[[#This Row],[Order Date]])/3,0)</f>
        <v>Q4</v>
      </c>
      <c r="AA4307" t="str">
        <f>TEXT(salestable[[#This Row],[Order Date]], "ddd")</f>
        <v>Sun</v>
      </c>
    </row>
    <row r="4308" spans="1:27"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s="3">
        <v>3</v>
      </c>
      <c r="T4308" s="4">
        <v>0.2</v>
      </c>
      <c r="U4308" s="3">
        <v>2.8100999999999998</v>
      </c>
      <c r="V4308" s="2">
        <f>salestable[[#This Row],[Sales]] * (1 - salestable[[#This Row],[Discount]])</f>
        <v>6.2016</v>
      </c>
      <c r="W4308" s="2">
        <f>salestable[[#This Row],[Sales]] * salestable[[#This Row],[Discount]]</f>
        <v>1.5504</v>
      </c>
      <c r="X4308">
        <f>YEAR(salestable[[#This Row],[Order Date]])</f>
        <v>2016</v>
      </c>
      <c r="Y4308" t="str">
        <f>TEXT(salestable[[#This Row],[Order Date]],"MMMM")</f>
        <v>June</v>
      </c>
      <c r="Z4308" t="str">
        <f>"Q"&amp;ROUNDUP(MONTH(salestable[[#This Row],[Order Date]])/3,0)</f>
        <v>Q2</v>
      </c>
      <c r="AA4308" t="str">
        <f>TEXT(salestable[[#This Row],[Order Date]], "ddd")</f>
        <v>Tue</v>
      </c>
    </row>
    <row r="4309" spans="1:27"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s="3">
        <v>2</v>
      </c>
      <c r="T4309" s="4">
        <v>0.2</v>
      </c>
      <c r="U4309" s="3">
        <v>11.748799999999999</v>
      </c>
      <c r="V4309" s="2">
        <f>salestable[[#This Row],[Sales]] * (1 - salestable[[#This Row],[Discount]])</f>
        <v>26.854399999999998</v>
      </c>
      <c r="W4309" s="2">
        <f>salestable[[#This Row],[Sales]] * salestable[[#This Row],[Discount]]</f>
        <v>6.7135999999999996</v>
      </c>
      <c r="X4309">
        <f>YEAR(salestable[[#This Row],[Order Date]])</f>
        <v>2016</v>
      </c>
      <c r="Y4309" t="str">
        <f>TEXT(salestable[[#This Row],[Order Date]],"MMMM")</f>
        <v>June</v>
      </c>
      <c r="Z4309" t="str">
        <f>"Q"&amp;ROUNDUP(MONTH(salestable[[#This Row],[Order Date]])/3,0)</f>
        <v>Q2</v>
      </c>
      <c r="AA4309" t="str">
        <f>TEXT(salestable[[#This Row],[Order Date]], "ddd")</f>
        <v>Tue</v>
      </c>
    </row>
    <row r="4310" spans="1:27"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s="3">
        <v>7</v>
      </c>
      <c r="T4310" s="4">
        <v>0.2</v>
      </c>
      <c r="U4310" s="3">
        <v>66.634399999999999</v>
      </c>
      <c r="V4310" s="2">
        <f>salestable[[#This Row],[Sales]] * (1 - salestable[[#This Row],[Discount]])</f>
        <v>533.07520000000011</v>
      </c>
      <c r="W4310" s="2">
        <f>salestable[[#This Row],[Sales]] * salestable[[#This Row],[Discount]]</f>
        <v>133.26880000000003</v>
      </c>
      <c r="X4310">
        <f>YEAR(salestable[[#This Row],[Order Date]])</f>
        <v>2014</v>
      </c>
      <c r="Y4310" t="str">
        <f>TEXT(salestable[[#This Row],[Order Date]],"MMMM")</f>
        <v>November</v>
      </c>
      <c r="Z4310" t="str">
        <f>"Q"&amp;ROUNDUP(MONTH(salestable[[#This Row],[Order Date]])/3,0)</f>
        <v>Q4</v>
      </c>
      <c r="AA4310" t="str">
        <f>TEXT(salestable[[#This Row],[Order Date]], "ddd")</f>
        <v>Tue</v>
      </c>
    </row>
    <row r="4311" spans="1:27"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s="3">
        <v>4</v>
      </c>
      <c r="T4311" s="4">
        <v>0.2</v>
      </c>
      <c r="U4311" s="3">
        <v>-64.544399999999996</v>
      </c>
      <c r="V4311" s="2">
        <f>salestable[[#This Row],[Sales]] * (1 - salestable[[#This Row],[Discount]])</f>
        <v>458.98239999999998</v>
      </c>
      <c r="W4311" s="2">
        <f>salestable[[#This Row],[Sales]] * salestable[[#This Row],[Discount]]</f>
        <v>114.7456</v>
      </c>
      <c r="X4311">
        <f>YEAR(salestable[[#This Row],[Order Date]])</f>
        <v>2014</v>
      </c>
      <c r="Y4311" t="str">
        <f>TEXT(salestable[[#This Row],[Order Date]],"MMMM")</f>
        <v>November</v>
      </c>
      <c r="Z4311" t="str">
        <f>"Q"&amp;ROUNDUP(MONTH(salestable[[#This Row],[Order Date]])/3,0)</f>
        <v>Q4</v>
      </c>
      <c r="AA4311" t="str">
        <f>TEXT(salestable[[#This Row],[Order Date]], "ddd")</f>
        <v>Tue</v>
      </c>
    </row>
    <row r="4312" spans="1:27"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s="3">
        <v>3</v>
      </c>
      <c r="T4312" s="4">
        <v>0.2</v>
      </c>
      <c r="U4312" s="3">
        <v>8.2260000000000009</v>
      </c>
      <c r="V4312" s="2">
        <f>salestable[[#This Row],[Sales]] * (1 - salestable[[#This Row],[Discount]])</f>
        <v>17.5488</v>
      </c>
      <c r="W4312" s="2">
        <f>salestable[[#This Row],[Sales]] * salestable[[#This Row],[Discount]]</f>
        <v>4.3872</v>
      </c>
      <c r="X4312">
        <f>YEAR(salestable[[#This Row],[Order Date]])</f>
        <v>2014</v>
      </c>
      <c r="Y4312" t="str">
        <f>TEXT(salestable[[#This Row],[Order Date]],"MMMM")</f>
        <v>November</v>
      </c>
      <c r="Z4312" t="str">
        <f>"Q"&amp;ROUNDUP(MONTH(salestable[[#This Row],[Order Date]])/3,0)</f>
        <v>Q4</v>
      </c>
      <c r="AA4312" t="str">
        <f>TEXT(salestable[[#This Row],[Order Date]], "ddd")</f>
        <v>Tue</v>
      </c>
    </row>
    <row r="4313" spans="1:27"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s="3">
        <v>3</v>
      </c>
      <c r="T4313" s="4">
        <v>0</v>
      </c>
      <c r="U4313" s="3">
        <v>9.3312000000000008</v>
      </c>
      <c r="V4313" s="2">
        <f>salestable[[#This Row],[Sales]] * (1 - salestable[[#This Row],[Discount]])</f>
        <v>19.440000000000001</v>
      </c>
      <c r="W4313" s="2">
        <f>salestable[[#This Row],[Sales]] * salestable[[#This Row],[Discount]]</f>
        <v>0</v>
      </c>
      <c r="X4313">
        <f>YEAR(salestable[[#This Row],[Order Date]])</f>
        <v>2014</v>
      </c>
      <c r="Y4313" t="str">
        <f>TEXT(salestable[[#This Row],[Order Date]],"MMMM")</f>
        <v>November</v>
      </c>
      <c r="Z4313" t="str">
        <f>"Q"&amp;ROUNDUP(MONTH(salestable[[#This Row],[Order Date]])/3,0)</f>
        <v>Q4</v>
      </c>
      <c r="AA4313" t="str">
        <f>TEXT(salestable[[#This Row],[Order Date]], "ddd")</f>
        <v>Tue</v>
      </c>
    </row>
    <row r="4314" spans="1:27"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s="3">
        <v>4</v>
      </c>
      <c r="T4314" s="4">
        <v>0.2</v>
      </c>
      <c r="U4314" s="3">
        <v>139.99</v>
      </c>
      <c r="V4314" s="2">
        <f>salestable[[#This Row],[Sales]] * (1 - salestable[[#This Row],[Discount]])</f>
        <v>358.37440000000004</v>
      </c>
      <c r="W4314" s="2">
        <f>salestable[[#This Row],[Sales]] * salestable[[#This Row],[Discount]]</f>
        <v>89.593600000000009</v>
      </c>
      <c r="X4314">
        <f>YEAR(salestable[[#This Row],[Order Date]])</f>
        <v>2014</v>
      </c>
      <c r="Y4314" t="str">
        <f>TEXT(salestable[[#This Row],[Order Date]],"MMMM")</f>
        <v>November</v>
      </c>
      <c r="Z4314" t="str">
        <f>"Q"&amp;ROUNDUP(MONTH(salestable[[#This Row],[Order Date]])/3,0)</f>
        <v>Q4</v>
      </c>
      <c r="AA4314" t="str">
        <f>TEXT(salestable[[#This Row],[Order Date]], "ddd")</f>
        <v>Tue</v>
      </c>
    </row>
    <row r="4315" spans="1:27"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s="3">
        <v>2</v>
      </c>
      <c r="T4315" s="4">
        <v>0</v>
      </c>
      <c r="U4315" s="3">
        <v>4.1950000000000003</v>
      </c>
      <c r="V4315" s="2">
        <f>salestable[[#This Row],[Sales]] * (1 - salestable[[#This Row],[Discount]])</f>
        <v>16.78</v>
      </c>
      <c r="W4315" s="2">
        <f>salestable[[#This Row],[Sales]] * salestable[[#This Row],[Discount]]</f>
        <v>0</v>
      </c>
      <c r="X4315">
        <f>YEAR(salestable[[#This Row],[Order Date]])</f>
        <v>2014</v>
      </c>
      <c r="Y4315" t="str">
        <f>TEXT(salestable[[#This Row],[Order Date]],"MMMM")</f>
        <v>September</v>
      </c>
      <c r="Z4315" t="str">
        <f>"Q"&amp;ROUNDUP(MONTH(salestable[[#This Row],[Order Date]])/3,0)</f>
        <v>Q3</v>
      </c>
      <c r="AA4315" t="str">
        <f>TEXT(salestable[[#This Row],[Order Date]], "ddd")</f>
        <v>Mon</v>
      </c>
    </row>
    <row r="4316" spans="1:27"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s="3">
        <v>2</v>
      </c>
      <c r="T4316" s="4">
        <v>0</v>
      </c>
      <c r="U4316" s="3">
        <v>5.24</v>
      </c>
      <c r="V4316" s="2">
        <f>salestable[[#This Row],[Sales]] * (1 - salestable[[#This Row],[Discount]])</f>
        <v>20.96</v>
      </c>
      <c r="W4316" s="2">
        <f>salestable[[#This Row],[Sales]] * salestable[[#This Row],[Discount]]</f>
        <v>0</v>
      </c>
      <c r="X4316">
        <f>YEAR(salestable[[#This Row],[Order Date]])</f>
        <v>2015</v>
      </c>
      <c r="Y4316" t="str">
        <f>TEXT(salestable[[#This Row],[Order Date]],"MMMM")</f>
        <v>June</v>
      </c>
      <c r="Z4316" t="str">
        <f>"Q"&amp;ROUNDUP(MONTH(salestable[[#This Row],[Order Date]])/3,0)</f>
        <v>Q2</v>
      </c>
      <c r="AA4316" t="str">
        <f>TEXT(salestable[[#This Row],[Order Date]], "ddd")</f>
        <v>Thu</v>
      </c>
    </row>
    <row r="4317" spans="1:27"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s="3">
        <v>3</v>
      </c>
      <c r="T4317" s="4">
        <v>0.2</v>
      </c>
      <c r="U4317" s="3">
        <v>27.734999999999999</v>
      </c>
      <c r="V4317" s="2">
        <f>salestable[[#This Row],[Sales]] * (1 - salestable[[#This Row],[Discount]])</f>
        <v>71.001599999999996</v>
      </c>
      <c r="W4317" s="2">
        <f>salestable[[#This Row],[Sales]] * salestable[[#This Row],[Discount]]</f>
        <v>17.750399999999999</v>
      </c>
      <c r="X4317">
        <f>YEAR(salestable[[#This Row],[Order Date]])</f>
        <v>2015</v>
      </c>
      <c r="Y4317" t="str">
        <f>TEXT(salestable[[#This Row],[Order Date]],"MMMM")</f>
        <v>June</v>
      </c>
      <c r="Z4317" t="str">
        <f>"Q"&amp;ROUNDUP(MONTH(salestable[[#This Row],[Order Date]])/3,0)</f>
        <v>Q2</v>
      </c>
      <c r="AA4317" t="str">
        <f>TEXT(salestable[[#This Row],[Order Date]], "ddd")</f>
        <v>Thu</v>
      </c>
    </row>
    <row r="4318" spans="1:27"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s="3">
        <v>3</v>
      </c>
      <c r="T4318" s="4">
        <v>0</v>
      </c>
      <c r="U4318" s="3">
        <v>9.1268999999999991</v>
      </c>
      <c r="V4318" s="2">
        <f>salestable[[#This Row],[Sales]] * (1 - salestable[[#This Row],[Discount]])</f>
        <v>304.23</v>
      </c>
      <c r="W4318" s="2">
        <f>salestable[[#This Row],[Sales]] * salestable[[#This Row],[Discount]]</f>
        <v>0</v>
      </c>
      <c r="X4318">
        <f>YEAR(salestable[[#This Row],[Order Date]])</f>
        <v>2015</v>
      </c>
      <c r="Y4318" t="str">
        <f>TEXT(salestable[[#This Row],[Order Date]],"MMMM")</f>
        <v>June</v>
      </c>
      <c r="Z4318" t="str">
        <f>"Q"&amp;ROUNDUP(MONTH(salestable[[#This Row],[Order Date]])/3,0)</f>
        <v>Q2</v>
      </c>
      <c r="AA4318" t="str">
        <f>TEXT(salestable[[#This Row],[Order Date]], "ddd")</f>
        <v>Thu</v>
      </c>
    </row>
    <row r="4319" spans="1:27"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s="3">
        <v>2</v>
      </c>
      <c r="T4319" s="4">
        <v>0</v>
      </c>
      <c r="U4319" s="3">
        <v>78.894199999999998</v>
      </c>
      <c r="V4319" s="2">
        <f>salestable[[#This Row],[Sales]] * (1 - salestable[[#This Row],[Discount]])</f>
        <v>167.86</v>
      </c>
      <c r="W4319" s="2">
        <f>salestable[[#This Row],[Sales]] * salestable[[#This Row],[Discount]]</f>
        <v>0</v>
      </c>
      <c r="X4319">
        <f>YEAR(salestable[[#This Row],[Order Date]])</f>
        <v>2015</v>
      </c>
      <c r="Y4319" t="str">
        <f>TEXT(salestable[[#This Row],[Order Date]],"MMMM")</f>
        <v>July</v>
      </c>
      <c r="Z4319" t="str">
        <f>"Q"&amp;ROUNDUP(MONTH(salestable[[#This Row],[Order Date]])/3,0)</f>
        <v>Q3</v>
      </c>
      <c r="AA4319" t="str">
        <f>TEXT(salestable[[#This Row],[Order Date]], "ddd")</f>
        <v>Sun</v>
      </c>
    </row>
    <row r="4320" spans="1:27"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s="3">
        <v>6</v>
      </c>
      <c r="T4320" s="4">
        <v>0</v>
      </c>
      <c r="U4320" s="3">
        <v>25.537800000000001</v>
      </c>
      <c r="V4320" s="2">
        <f>salestable[[#This Row],[Sales]] * (1 - salestable[[#This Row],[Discount]])</f>
        <v>82.38</v>
      </c>
      <c r="W4320" s="2">
        <f>salestable[[#This Row],[Sales]] * salestable[[#This Row],[Discount]]</f>
        <v>0</v>
      </c>
      <c r="X4320">
        <f>YEAR(salestable[[#This Row],[Order Date]])</f>
        <v>2017</v>
      </c>
      <c r="Y4320" t="str">
        <f>TEXT(salestable[[#This Row],[Order Date]],"MMMM")</f>
        <v>December</v>
      </c>
      <c r="Z4320" t="str">
        <f>"Q"&amp;ROUNDUP(MONTH(salestable[[#This Row],[Order Date]])/3,0)</f>
        <v>Q4</v>
      </c>
      <c r="AA4320" t="str">
        <f>TEXT(salestable[[#This Row],[Order Date]], "ddd")</f>
        <v>Thu</v>
      </c>
    </row>
    <row r="4321" spans="1:27"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s="3">
        <v>3</v>
      </c>
      <c r="T4321" s="4">
        <v>0.2</v>
      </c>
      <c r="U4321" s="3">
        <v>-5.6943000000000001</v>
      </c>
      <c r="V4321" s="2">
        <f>salestable[[#This Row],[Sales]] * (1 - salestable[[#This Row],[Discount]])</f>
        <v>19.180800000000001</v>
      </c>
      <c r="W4321" s="2">
        <f>salestable[[#This Row],[Sales]] * salestable[[#This Row],[Discount]]</f>
        <v>4.7952000000000004</v>
      </c>
      <c r="X4321">
        <f>YEAR(salestable[[#This Row],[Order Date]])</f>
        <v>2014</v>
      </c>
      <c r="Y4321" t="str">
        <f>TEXT(salestable[[#This Row],[Order Date]],"MMMM")</f>
        <v>December</v>
      </c>
      <c r="Z4321" t="str">
        <f>"Q"&amp;ROUNDUP(MONTH(salestable[[#This Row],[Order Date]])/3,0)</f>
        <v>Q4</v>
      </c>
      <c r="AA4321" t="str">
        <f>TEXT(salestable[[#This Row],[Order Date]], "ddd")</f>
        <v>Mon</v>
      </c>
    </row>
    <row r="4322" spans="1:27"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s="3">
        <v>1</v>
      </c>
      <c r="T4322" s="4">
        <v>0</v>
      </c>
      <c r="U4322" s="3">
        <v>7.9896000000000003</v>
      </c>
      <c r="V4322" s="2">
        <f>salestable[[#This Row],[Sales]] * (1 - salestable[[#This Row],[Discount]])</f>
        <v>33.29</v>
      </c>
      <c r="W4322" s="2">
        <f>salestable[[#This Row],[Sales]] * salestable[[#This Row],[Discount]]</f>
        <v>0</v>
      </c>
      <c r="X4322">
        <f>YEAR(salestable[[#This Row],[Order Date]])</f>
        <v>2014</v>
      </c>
      <c r="Y4322" t="str">
        <f>TEXT(salestable[[#This Row],[Order Date]],"MMMM")</f>
        <v>December</v>
      </c>
      <c r="Z4322" t="str">
        <f>"Q"&amp;ROUNDUP(MONTH(salestable[[#This Row],[Order Date]])/3,0)</f>
        <v>Q4</v>
      </c>
      <c r="AA4322" t="str">
        <f>TEXT(salestable[[#This Row],[Order Date]], "ddd")</f>
        <v>Mon</v>
      </c>
    </row>
    <row r="4323" spans="1:27"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s="3">
        <v>2</v>
      </c>
      <c r="T4323" s="4">
        <v>0.7</v>
      </c>
      <c r="U4323" s="3">
        <v>-11.961600000000001</v>
      </c>
      <c r="V4323" s="2">
        <f>salestable[[#This Row],[Sales]] * (1 - salestable[[#This Row],[Discount]])</f>
        <v>4.4856000000000007</v>
      </c>
      <c r="W4323" s="2">
        <f>salestable[[#This Row],[Sales]] * salestable[[#This Row],[Discount]]</f>
        <v>10.4664</v>
      </c>
      <c r="X4323">
        <f>YEAR(salestable[[#This Row],[Order Date]])</f>
        <v>2015</v>
      </c>
      <c r="Y4323" t="str">
        <f>TEXT(salestable[[#This Row],[Order Date]],"MMMM")</f>
        <v>February</v>
      </c>
      <c r="Z4323" t="str">
        <f>"Q"&amp;ROUNDUP(MONTH(salestable[[#This Row],[Order Date]])/3,0)</f>
        <v>Q1</v>
      </c>
      <c r="AA4323" t="str">
        <f>TEXT(salestable[[#This Row],[Order Date]], "ddd")</f>
        <v>Sat</v>
      </c>
    </row>
    <row r="4324" spans="1:27"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s="3">
        <v>3</v>
      </c>
      <c r="T4324" s="4">
        <v>0.4</v>
      </c>
      <c r="U4324" s="3">
        <v>-80.995500000000007</v>
      </c>
      <c r="V4324" s="2">
        <f>salestable[[#This Row],[Sales]] * (1 - salestable[[#This Row],[Discount]])</f>
        <v>194.38920000000002</v>
      </c>
      <c r="W4324" s="2">
        <f>salestable[[#This Row],[Sales]] * salestable[[#This Row],[Discount]]</f>
        <v>129.59280000000001</v>
      </c>
      <c r="X4324">
        <f>YEAR(salestable[[#This Row],[Order Date]])</f>
        <v>2015</v>
      </c>
      <c r="Y4324" t="str">
        <f>TEXT(salestable[[#This Row],[Order Date]],"MMMM")</f>
        <v>February</v>
      </c>
      <c r="Z4324" t="str">
        <f>"Q"&amp;ROUNDUP(MONTH(salestable[[#This Row],[Order Date]])/3,0)</f>
        <v>Q1</v>
      </c>
      <c r="AA4324" t="str">
        <f>TEXT(salestable[[#This Row],[Order Date]], "ddd")</f>
        <v>Sat</v>
      </c>
    </row>
    <row r="4325" spans="1:27"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s="3">
        <v>2</v>
      </c>
      <c r="T4325" s="4">
        <v>0.7</v>
      </c>
      <c r="U4325" s="3">
        <v>-1.6763999999999999</v>
      </c>
      <c r="V4325" s="2">
        <f>salestable[[#This Row],[Sales]] * (1 - salestable[[#This Row],[Discount]])</f>
        <v>0.68580000000000008</v>
      </c>
      <c r="W4325" s="2">
        <f>salestable[[#This Row],[Sales]] * salestable[[#This Row],[Discount]]</f>
        <v>1.6001999999999998</v>
      </c>
      <c r="X4325">
        <f>YEAR(salestable[[#This Row],[Order Date]])</f>
        <v>2015</v>
      </c>
      <c r="Y4325" t="str">
        <f>TEXT(salestable[[#This Row],[Order Date]],"MMMM")</f>
        <v>February</v>
      </c>
      <c r="Z4325" t="str">
        <f>"Q"&amp;ROUNDUP(MONTH(salestable[[#This Row],[Order Date]])/3,0)</f>
        <v>Q1</v>
      </c>
      <c r="AA4325" t="str">
        <f>TEXT(salestable[[#This Row],[Order Date]], "ddd")</f>
        <v>Sat</v>
      </c>
    </row>
    <row r="4326" spans="1:27"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s="3">
        <v>3</v>
      </c>
      <c r="T4326" s="4">
        <v>0.2</v>
      </c>
      <c r="U4326" s="3">
        <v>0.89700000000000002</v>
      </c>
      <c r="V4326" s="2">
        <f>salestable[[#This Row],[Sales]] * (1 - salestable[[#This Row],[Discount]])</f>
        <v>11.4816</v>
      </c>
      <c r="W4326" s="2">
        <f>salestable[[#This Row],[Sales]] * salestable[[#This Row],[Discount]]</f>
        <v>2.8704000000000001</v>
      </c>
      <c r="X4326">
        <f>YEAR(salestable[[#This Row],[Order Date]])</f>
        <v>2015</v>
      </c>
      <c r="Y4326" t="str">
        <f>TEXT(salestable[[#This Row],[Order Date]],"MMMM")</f>
        <v>February</v>
      </c>
      <c r="Z4326" t="str">
        <f>"Q"&amp;ROUNDUP(MONTH(salestable[[#This Row],[Order Date]])/3,0)</f>
        <v>Q1</v>
      </c>
      <c r="AA4326" t="str">
        <f>TEXT(salestable[[#This Row],[Order Date]], "ddd")</f>
        <v>Sat</v>
      </c>
    </row>
    <row r="4327" spans="1:27"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s="3">
        <v>3</v>
      </c>
      <c r="T4327" s="4">
        <v>0.2</v>
      </c>
      <c r="U4327" s="3">
        <v>0.89970000000000006</v>
      </c>
      <c r="V4327" s="2">
        <f>salestable[[#This Row],[Sales]] * (1 - salestable[[#This Row],[Discount]])</f>
        <v>57.580800000000004</v>
      </c>
      <c r="W4327" s="2">
        <f>salestable[[#This Row],[Sales]] * salestable[[#This Row],[Discount]]</f>
        <v>14.395200000000001</v>
      </c>
      <c r="X4327">
        <f>YEAR(salestable[[#This Row],[Order Date]])</f>
        <v>2015</v>
      </c>
      <c r="Y4327" t="str">
        <f>TEXT(salestable[[#This Row],[Order Date]],"MMMM")</f>
        <v>February</v>
      </c>
      <c r="Z4327" t="str">
        <f>"Q"&amp;ROUNDUP(MONTH(salestable[[#This Row],[Order Date]])/3,0)</f>
        <v>Q1</v>
      </c>
      <c r="AA4327" t="str">
        <f>TEXT(salestable[[#This Row],[Order Date]], "ddd")</f>
        <v>Sat</v>
      </c>
    </row>
    <row r="4328" spans="1:27"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s="3">
        <v>3</v>
      </c>
      <c r="T4328" s="4">
        <v>0</v>
      </c>
      <c r="U4328" s="3">
        <v>2.3025000000000002</v>
      </c>
      <c r="V4328" s="2">
        <f>salestable[[#This Row],[Sales]] * (1 - salestable[[#This Row],[Discount]])</f>
        <v>9.2100000000000009</v>
      </c>
      <c r="W4328" s="2">
        <f>salestable[[#This Row],[Sales]] * salestable[[#This Row],[Discount]]</f>
        <v>0</v>
      </c>
      <c r="X4328">
        <f>YEAR(salestable[[#This Row],[Order Date]])</f>
        <v>2016</v>
      </c>
      <c r="Y4328" t="str">
        <f>TEXT(salestable[[#This Row],[Order Date]],"MMMM")</f>
        <v>January</v>
      </c>
      <c r="Z4328" t="str">
        <f>"Q"&amp;ROUNDUP(MONTH(salestable[[#This Row],[Order Date]])/3,0)</f>
        <v>Q1</v>
      </c>
      <c r="AA4328" t="str">
        <f>TEXT(salestable[[#This Row],[Order Date]], "ddd")</f>
        <v>Mon</v>
      </c>
    </row>
    <row r="4329" spans="1:27"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s="3">
        <v>5</v>
      </c>
      <c r="T4329" s="4">
        <v>0</v>
      </c>
      <c r="U4329" s="3">
        <v>8.2799999999999994</v>
      </c>
      <c r="V4329" s="2">
        <f>salestable[[#This Row],[Sales]] * (1 - salestable[[#This Row],[Discount]])</f>
        <v>18</v>
      </c>
      <c r="W4329" s="2">
        <f>salestable[[#This Row],[Sales]] * salestable[[#This Row],[Discount]]</f>
        <v>0</v>
      </c>
      <c r="X4329">
        <f>YEAR(salestable[[#This Row],[Order Date]])</f>
        <v>2016</v>
      </c>
      <c r="Y4329" t="str">
        <f>TEXT(salestable[[#This Row],[Order Date]],"MMMM")</f>
        <v>January</v>
      </c>
      <c r="Z4329" t="str">
        <f>"Q"&amp;ROUNDUP(MONTH(salestable[[#This Row],[Order Date]])/3,0)</f>
        <v>Q1</v>
      </c>
      <c r="AA4329" t="str">
        <f>TEXT(salestable[[#This Row],[Order Date]], "ddd")</f>
        <v>Mon</v>
      </c>
    </row>
    <row r="4330" spans="1:27"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s="3">
        <v>9</v>
      </c>
      <c r="T4330" s="4">
        <v>0</v>
      </c>
      <c r="U4330" s="3">
        <v>19.3185</v>
      </c>
      <c r="V4330" s="2">
        <f>salestable[[#This Row],[Sales]] * (1 - salestable[[#This Row],[Discount]])</f>
        <v>42.93</v>
      </c>
      <c r="W4330" s="2">
        <f>salestable[[#This Row],[Sales]] * salestable[[#This Row],[Discount]]</f>
        <v>0</v>
      </c>
      <c r="X4330">
        <f>YEAR(salestable[[#This Row],[Order Date]])</f>
        <v>2017</v>
      </c>
      <c r="Y4330" t="str">
        <f>TEXT(salestable[[#This Row],[Order Date]],"MMMM")</f>
        <v>April</v>
      </c>
      <c r="Z4330" t="str">
        <f>"Q"&amp;ROUNDUP(MONTH(salestable[[#This Row],[Order Date]])/3,0)</f>
        <v>Q2</v>
      </c>
      <c r="AA4330" t="str">
        <f>TEXT(salestable[[#This Row],[Order Date]], "ddd")</f>
        <v>Sat</v>
      </c>
    </row>
    <row r="4331" spans="1:27"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s="3">
        <v>3</v>
      </c>
      <c r="T4331" s="4">
        <v>0.2</v>
      </c>
      <c r="U4331" s="3">
        <v>5.4432</v>
      </c>
      <c r="V4331" s="2">
        <f>salestable[[#This Row],[Sales]] * (1 - salestable[[#This Row],[Discount]])</f>
        <v>12.441600000000001</v>
      </c>
      <c r="W4331" s="2">
        <f>salestable[[#This Row],[Sales]] * salestable[[#This Row],[Discount]]</f>
        <v>3.1104000000000003</v>
      </c>
      <c r="X4331">
        <f>YEAR(salestable[[#This Row],[Order Date]])</f>
        <v>2017</v>
      </c>
      <c r="Y4331" t="str">
        <f>TEXT(salestable[[#This Row],[Order Date]],"MMMM")</f>
        <v>October</v>
      </c>
      <c r="Z4331" t="str">
        <f>"Q"&amp;ROUNDUP(MONTH(salestable[[#This Row],[Order Date]])/3,0)</f>
        <v>Q4</v>
      </c>
      <c r="AA4331" t="str">
        <f>TEXT(salestable[[#This Row],[Order Date]], "ddd")</f>
        <v>Tue</v>
      </c>
    </row>
    <row r="4332" spans="1:27"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s="3">
        <v>5</v>
      </c>
      <c r="T4332" s="4">
        <v>0.2</v>
      </c>
      <c r="U4332" s="3">
        <v>1.1200000000000001</v>
      </c>
      <c r="V4332" s="2">
        <f>salestable[[#This Row],[Sales]] * (1 - salestable[[#This Row],[Discount]])</f>
        <v>14.336000000000002</v>
      </c>
      <c r="W4332" s="2">
        <f>salestable[[#This Row],[Sales]] * salestable[[#This Row],[Discount]]</f>
        <v>3.5840000000000005</v>
      </c>
      <c r="X4332">
        <f>YEAR(salestable[[#This Row],[Order Date]])</f>
        <v>2017</v>
      </c>
      <c r="Y4332" t="str">
        <f>TEXT(salestable[[#This Row],[Order Date]],"MMMM")</f>
        <v>October</v>
      </c>
      <c r="Z4332" t="str">
        <f>"Q"&amp;ROUNDUP(MONTH(salestable[[#This Row],[Order Date]])/3,0)</f>
        <v>Q4</v>
      </c>
      <c r="AA4332" t="str">
        <f>TEXT(salestable[[#This Row],[Order Date]], "ddd")</f>
        <v>Tue</v>
      </c>
    </row>
    <row r="4333" spans="1:27"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s="3">
        <v>1</v>
      </c>
      <c r="T4333" s="4">
        <v>0</v>
      </c>
      <c r="U4333" s="3">
        <v>6.7965999999999998</v>
      </c>
      <c r="V4333" s="2">
        <f>salestable[[#This Row],[Sales]] * (1 - salestable[[#This Row],[Discount]])</f>
        <v>19.989999999999998</v>
      </c>
      <c r="W4333" s="2">
        <f>salestable[[#This Row],[Sales]] * salestable[[#This Row],[Discount]]</f>
        <v>0</v>
      </c>
      <c r="X4333">
        <f>YEAR(salestable[[#This Row],[Order Date]])</f>
        <v>2017</v>
      </c>
      <c r="Y4333" t="str">
        <f>TEXT(salestable[[#This Row],[Order Date]],"MMMM")</f>
        <v>September</v>
      </c>
      <c r="Z4333" t="str">
        <f>"Q"&amp;ROUNDUP(MONTH(salestable[[#This Row],[Order Date]])/3,0)</f>
        <v>Q3</v>
      </c>
      <c r="AA4333" t="str">
        <f>TEXT(salestable[[#This Row],[Order Date]], "ddd")</f>
        <v>Fri</v>
      </c>
    </row>
    <row r="4334" spans="1:27"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s="3">
        <v>5</v>
      </c>
      <c r="T4334" s="4">
        <v>0.2</v>
      </c>
      <c r="U4334" s="3">
        <v>8.0220000000000002</v>
      </c>
      <c r="V4334" s="2">
        <f>salestable[[#This Row],[Sales]] * (1 - salestable[[#This Row],[Discount]])</f>
        <v>18.336000000000002</v>
      </c>
      <c r="W4334" s="2">
        <f>salestable[[#This Row],[Sales]] * salestable[[#This Row],[Discount]]</f>
        <v>4.5840000000000005</v>
      </c>
      <c r="X4334">
        <f>YEAR(salestable[[#This Row],[Order Date]])</f>
        <v>2017</v>
      </c>
      <c r="Y4334" t="str">
        <f>TEXT(salestable[[#This Row],[Order Date]],"MMMM")</f>
        <v>September</v>
      </c>
      <c r="Z4334" t="str">
        <f>"Q"&amp;ROUNDUP(MONTH(salestable[[#This Row],[Order Date]])/3,0)</f>
        <v>Q3</v>
      </c>
      <c r="AA4334" t="str">
        <f>TEXT(salestable[[#This Row],[Order Date]], "ddd")</f>
        <v>Fri</v>
      </c>
    </row>
    <row r="4335" spans="1:27"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s="3">
        <v>6</v>
      </c>
      <c r="T4335" s="4">
        <v>0.2</v>
      </c>
      <c r="U4335" s="3">
        <v>14.628</v>
      </c>
      <c r="V4335" s="2">
        <f>salestable[[#This Row],[Sales]] * (1 - salestable[[#This Row],[Discount]])</f>
        <v>40.704000000000008</v>
      </c>
      <c r="W4335" s="2">
        <f>salestable[[#This Row],[Sales]] * salestable[[#This Row],[Discount]]</f>
        <v>10.176000000000002</v>
      </c>
      <c r="X4335">
        <f>YEAR(salestable[[#This Row],[Order Date]])</f>
        <v>2015</v>
      </c>
      <c r="Y4335" t="str">
        <f>TEXT(salestable[[#This Row],[Order Date]],"MMMM")</f>
        <v>December</v>
      </c>
      <c r="Z4335" t="str">
        <f>"Q"&amp;ROUNDUP(MONTH(salestable[[#This Row],[Order Date]])/3,0)</f>
        <v>Q4</v>
      </c>
      <c r="AA4335" t="str">
        <f>TEXT(salestable[[#This Row],[Order Date]], "ddd")</f>
        <v>Mon</v>
      </c>
    </row>
    <row r="4336" spans="1:27"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s="3">
        <v>2</v>
      </c>
      <c r="T4336" s="4">
        <v>0.2</v>
      </c>
      <c r="U4336" s="3">
        <v>9.2178000000000004</v>
      </c>
      <c r="V4336" s="2">
        <f>salestable[[#This Row],[Sales]] * (1 - salestable[[#This Row],[Discount]])</f>
        <v>21.849600000000002</v>
      </c>
      <c r="W4336" s="2">
        <f>salestable[[#This Row],[Sales]] * salestable[[#This Row],[Discount]]</f>
        <v>5.4624000000000006</v>
      </c>
      <c r="X4336">
        <f>YEAR(salestable[[#This Row],[Order Date]])</f>
        <v>2015</v>
      </c>
      <c r="Y4336" t="str">
        <f>TEXT(salestable[[#This Row],[Order Date]],"MMMM")</f>
        <v>December</v>
      </c>
      <c r="Z4336" t="str">
        <f>"Q"&amp;ROUNDUP(MONTH(salestable[[#This Row],[Order Date]])/3,0)</f>
        <v>Q4</v>
      </c>
      <c r="AA4336" t="str">
        <f>TEXT(salestable[[#This Row],[Order Date]], "ddd")</f>
        <v>Mon</v>
      </c>
    </row>
    <row r="4337" spans="1:27"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s="3">
        <v>1</v>
      </c>
      <c r="T4337" s="4">
        <v>0.2</v>
      </c>
      <c r="U4337" s="3">
        <v>2.7719999999999998</v>
      </c>
      <c r="V4337" s="2">
        <f>salestable[[#This Row],[Sales]] * (1 - salestable[[#This Row],[Discount]])</f>
        <v>6.3360000000000003</v>
      </c>
      <c r="W4337" s="2">
        <f>salestable[[#This Row],[Sales]] * salestable[[#This Row],[Discount]]</f>
        <v>1.5840000000000001</v>
      </c>
      <c r="X4337">
        <f>YEAR(salestable[[#This Row],[Order Date]])</f>
        <v>2015</v>
      </c>
      <c r="Y4337" t="str">
        <f>TEXT(salestable[[#This Row],[Order Date]],"MMMM")</f>
        <v>December</v>
      </c>
      <c r="Z4337" t="str">
        <f>"Q"&amp;ROUNDUP(MONTH(salestable[[#This Row],[Order Date]])/3,0)</f>
        <v>Q4</v>
      </c>
      <c r="AA4337" t="str">
        <f>TEXT(salestable[[#This Row],[Order Date]], "ddd")</f>
        <v>Sun</v>
      </c>
    </row>
    <row r="4338" spans="1:27"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s="3">
        <v>2</v>
      </c>
      <c r="T4338" s="4">
        <v>0.2</v>
      </c>
      <c r="U4338" s="3">
        <v>3.9512</v>
      </c>
      <c r="V4338" s="2">
        <f>salestable[[#This Row],[Sales]] * (1 - salestable[[#This Row],[Discount]])</f>
        <v>11.494400000000001</v>
      </c>
      <c r="W4338" s="2">
        <f>salestable[[#This Row],[Sales]] * salestable[[#This Row],[Discount]]</f>
        <v>2.8736000000000002</v>
      </c>
      <c r="X4338">
        <f>YEAR(salestable[[#This Row],[Order Date]])</f>
        <v>2015</v>
      </c>
      <c r="Y4338" t="str">
        <f>TEXT(salestable[[#This Row],[Order Date]],"MMMM")</f>
        <v>December</v>
      </c>
      <c r="Z4338" t="str">
        <f>"Q"&amp;ROUNDUP(MONTH(salestable[[#This Row],[Order Date]])/3,0)</f>
        <v>Q4</v>
      </c>
      <c r="AA4338" t="str">
        <f>TEXT(salestable[[#This Row],[Order Date]], "ddd")</f>
        <v>Sun</v>
      </c>
    </row>
    <row r="4339" spans="1:27"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s="3">
        <v>3</v>
      </c>
      <c r="T4339" s="4">
        <v>0</v>
      </c>
      <c r="U4339" s="3">
        <v>22.6737</v>
      </c>
      <c r="V4339" s="2">
        <f>salestable[[#This Row],[Sales]] * (1 - salestable[[#This Row],[Discount]])</f>
        <v>107.97</v>
      </c>
      <c r="W4339" s="2">
        <f>salestable[[#This Row],[Sales]] * salestable[[#This Row],[Discount]]</f>
        <v>0</v>
      </c>
      <c r="X4339">
        <f>YEAR(salestable[[#This Row],[Order Date]])</f>
        <v>2015</v>
      </c>
      <c r="Y4339" t="str">
        <f>TEXT(salestable[[#This Row],[Order Date]],"MMMM")</f>
        <v>November</v>
      </c>
      <c r="Z4339" t="str">
        <f>"Q"&amp;ROUNDUP(MONTH(salestable[[#This Row],[Order Date]])/3,0)</f>
        <v>Q4</v>
      </c>
      <c r="AA4339" t="str">
        <f>TEXT(salestable[[#This Row],[Order Date]], "ddd")</f>
        <v>Fri</v>
      </c>
    </row>
    <row r="4340" spans="1:27"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s="3">
        <v>3</v>
      </c>
      <c r="T4340" s="4">
        <v>0</v>
      </c>
      <c r="U4340" s="3">
        <v>53.495399999999997</v>
      </c>
      <c r="V4340" s="2">
        <f>salestable[[#This Row],[Sales]] * (1 - salestable[[#This Row],[Discount]])</f>
        <v>113.82</v>
      </c>
      <c r="W4340" s="2">
        <f>salestable[[#This Row],[Sales]] * salestable[[#This Row],[Discount]]</f>
        <v>0</v>
      </c>
      <c r="X4340">
        <f>YEAR(salestable[[#This Row],[Order Date]])</f>
        <v>2015</v>
      </c>
      <c r="Y4340" t="str">
        <f>TEXT(salestable[[#This Row],[Order Date]],"MMMM")</f>
        <v>November</v>
      </c>
      <c r="Z4340" t="str">
        <f>"Q"&amp;ROUNDUP(MONTH(salestable[[#This Row],[Order Date]])/3,0)</f>
        <v>Q4</v>
      </c>
      <c r="AA4340" t="str">
        <f>TEXT(salestable[[#This Row],[Order Date]], "ddd")</f>
        <v>Fri</v>
      </c>
    </row>
    <row r="4341" spans="1:27"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s="3">
        <v>1</v>
      </c>
      <c r="T4341" s="4">
        <v>0.2</v>
      </c>
      <c r="U4341" s="3">
        <v>1.8144</v>
      </c>
      <c r="V4341" s="2">
        <f>salestable[[#This Row],[Sales]] * (1 - salestable[[#This Row],[Discount]])</f>
        <v>4.1472000000000007</v>
      </c>
      <c r="W4341" s="2">
        <f>salestable[[#This Row],[Sales]] * salestable[[#This Row],[Discount]]</f>
        <v>1.0368000000000002</v>
      </c>
      <c r="X4341">
        <f>YEAR(salestable[[#This Row],[Order Date]])</f>
        <v>2017</v>
      </c>
      <c r="Y4341" t="str">
        <f>TEXT(salestable[[#This Row],[Order Date]],"MMMM")</f>
        <v>August</v>
      </c>
      <c r="Z4341" t="str">
        <f>"Q"&amp;ROUNDUP(MONTH(salestable[[#This Row],[Order Date]])/3,0)</f>
        <v>Q3</v>
      </c>
      <c r="AA4341" t="str">
        <f>TEXT(salestable[[#This Row],[Order Date]], "ddd")</f>
        <v>Sun</v>
      </c>
    </row>
    <row r="4342" spans="1:27"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s="3">
        <v>2</v>
      </c>
      <c r="T4342" s="4">
        <v>0</v>
      </c>
      <c r="U4342" s="3">
        <v>6.5119999999999996</v>
      </c>
      <c r="V4342" s="2">
        <f>salestable[[#This Row],[Sales]] * (1 - salestable[[#This Row],[Discount]])</f>
        <v>16.28</v>
      </c>
      <c r="W4342" s="2">
        <f>salestable[[#This Row],[Sales]] * salestable[[#This Row],[Discount]]</f>
        <v>0</v>
      </c>
      <c r="X4342">
        <f>YEAR(salestable[[#This Row],[Order Date]])</f>
        <v>2014</v>
      </c>
      <c r="Y4342" t="str">
        <f>TEXT(salestable[[#This Row],[Order Date]],"MMMM")</f>
        <v>March</v>
      </c>
      <c r="Z4342" t="str">
        <f>"Q"&amp;ROUNDUP(MONTH(salestable[[#This Row],[Order Date]])/3,0)</f>
        <v>Q1</v>
      </c>
      <c r="AA4342" t="str">
        <f>TEXT(salestable[[#This Row],[Order Date]], "ddd")</f>
        <v>Sat</v>
      </c>
    </row>
    <row r="4343" spans="1:27"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s="3">
        <v>3</v>
      </c>
      <c r="T4343" s="4">
        <v>0</v>
      </c>
      <c r="U4343" s="3">
        <v>157.87020000000001</v>
      </c>
      <c r="V4343" s="2">
        <f>salestable[[#This Row],[Sales]] * (1 - salestable[[#This Row],[Discount]])</f>
        <v>544.38</v>
      </c>
      <c r="W4343" s="2">
        <f>salestable[[#This Row],[Sales]] * salestable[[#This Row],[Discount]]</f>
        <v>0</v>
      </c>
      <c r="X4343">
        <f>YEAR(salestable[[#This Row],[Order Date]])</f>
        <v>2017</v>
      </c>
      <c r="Y4343" t="str">
        <f>TEXT(salestable[[#This Row],[Order Date]],"MMMM")</f>
        <v>December</v>
      </c>
      <c r="Z4343" t="str">
        <f>"Q"&amp;ROUNDUP(MONTH(salestable[[#This Row],[Order Date]])/3,0)</f>
        <v>Q4</v>
      </c>
      <c r="AA4343" t="str">
        <f>TEXT(salestable[[#This Row],[Order Date]], "ddd")</f>
        <v>Sun</v>
      </c>
    </row>
    <row r="4344" spans="1:27"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s="3">
        <v>6</v>
      </c>
      <c r="T4344" s="4">
        <v>0.2</v>
      </c>
      <c r="U4344" s="3">
        <v>6.6905999999999999</v>
      </c>
      <c r="V4344" s="2">
        <f>salestable[[#This Row],[Sales]] * (1 - salestable[[#This Row],[Discount]])</f>
        <v>15.859200000000001</v>
      </c>
      <c r="W4344" s="2">
        <f>salestable[[#This Row],[Sales]] * salestable[[#This Row],[Discount]]</f>
        <v>3.9648000000000003</v>
      </c>
      <c r="X4344">
        <f>YEAR(salestable[[#This Row],[Order Date]])</f>
        <v>2017</v>
      </c>
      <c r="Y4344" t="str">
        <f>TEXT(salestable[[#This Row],[Order Date]],"MMMM")</f>
        <v>March</v>
      </c>
      <c r="Z4344" t="str">
        <f>"Q"&amp;ROUNDUP(MONTH(salestable[[#This Row],[Order Date]])/3,0)</f>
        <v>Q1</v>
      </c>
      <c r="AA4344" t="str">
        <f>TEXT(salestable[[#This Row],[Order Date]], "ddd")</f>
        <v>Sun</v>
      </c>
    </row>
    <row r="4345" spans="1:27"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s="3">
        <v>6</v>
      </c>
      <c r="T4345" s="4">
        <v>0.2</v>
      </c>
      <c r="U4345" s="3">
        <v>-131.5008</v>
      </c>
      <c r="V4345" s="2">
        <f>salestable[[#This Row],[Sales]] * (1 - salestable[[#This Row],[Discount]])</f>
        <v>526.00319999999999</v>
      </c>
      <c r="W4345" s="2">
        <f>salestable[[#This Row],[Sales]] * salestable[[#This Row],[Discount]]</f>
        <v>131.5008</v>
      </c>
      <c r="X4345">
        <f>YEAR(salestable[[#This Row],[Order Date]])</f>
        <v>2017</v>
      </c>
      <c r="Y4345" t="str">
        <f>TEXT(salestable[[#This Row],[Order Date]],"MMMM")</f>
        <v>March</v>
      </c>
      <c r="Z4345" t="str">
        <f>"Q"&amp;ROUNDUP(MONTH(salestable[[#This Row],[Order Date]])/3,0)</f>
        <v>Q1</v>
      </c>
      <c r="AA4345" t="str">
        <f>TEXT(salestable[[#This Row],[Order Date]], "ddd")</f>
        <v>Sun</v>
      </c>
    </row>
    <row r="4346" spans="1:27"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s="3">
        <v>2</v>
      </c>
      <c r="T4346" s="4">
        <v>0</v>
      </c>
      <c r="U4346" s="3">
        <v>10.949400000000001</v>
      </c>
      <c r="V4346" s="2">
        <f>salestable[[#This Row],[Sales]] * (1 - salestable[[#This Row],[Discount]])</f>
        <v>99.54</v>
      </c>
      <c r="W4346" s="2">
        <f>salestable[[#This Row],[Sales]] * salestable[[#This Row],[Discount]]</f>
        <v>0</v>
      </c>
      <c r="X4346">
        <f>YEAR(salestable[[#This Row],[Order Date]])</f>
        <v>2017</v>
      </c>
      <c r="Y4346" t="str">
        <f>TEXT(salestable[[#This Row],[Order Date]],"MMMM")</f>
        <v>March</v>
      </c>
      <c r="Z4346" t="str">
        <f>"Q"&amp;ROUNDUP(MONTH(salestable[[#This Row],[Order Date]])/3,0)</f>
        <v>Q1</v>
      </c>
      <c r="AA4346" t="str">
        <f>TEXT(salestable[[#This Row],[Order Date]], "ddd")</f>
        <v>Sun</v>
      </c>
    </row>
    <row r="4347" spans="1:27"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s="3">
        <v>4</v>
      </c>
      <c r="T4347" s="4">
        <v>0</v>
      </c>
      <c r="U4347" s="3">
        <v>85.982799999999997</v>
      </c>
      <c r="V4347" s="2">
        <f>salestable[[#This Row],[Sales]] * (1 - salestable[[#This Row],[Discount]])</f>
        <v>199.96</v>
      </c>
      <c r="W4347" s="2">
        <f>salestable[[#This Row],[Sales]] * salestable[[#This Row],[Discount]]</f>
        <v>0</v>
      </c>
      <c r="X4347">
        <f>YEAR(salestable[[#This Row],[Order Date]])</f>
        <v>2017</v>
      </c>
      <c r="Y4347" t="str">
        <f>TEXT(salestable[[#This Row],[Order Date]],"MMMM")</f>
        <v>March</v>
      </c>
      <c r="Z4347" t="str">
        <f>"Q"&amp;ROUNDUP(MONTH(salestable[[#This Row],[Order Date]])/3,0)</f>
        <v>Q1</v>
      </c>
      <c r="AA4347" t="str">
        <f>TEXT(salestable[[#This Row],[Order Date]], "ddd")</f>
        <v>Sun</v>
      </c>
    </row>
    <row r="4348" spans="1:27"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s="3">
        <v>2</v>
      </c>
      <c r="T4348" s="4">
        <v>0.1</v>
      </c>
      <c r="U4348" s="3">
        <v>140.39599999999999</v>
      </c>
      <c r="V4348" s="2">
        <f>salestable[[#This Row],[Sales]] * (1 - salestable[[#This Row],[Discount]])</f>
        <v>568.60380000000009</v>
      </c>
      <c r="W4348" s="2">
        <f>salestable[[#This Row],[Sales]] * salestable[[#This Row],[Discount]]</f>
        <v>63.178200000000004</v>
      </c>
      <c r="X4348">
        <f>YEAR(salestable[[#This Row],[Order Date]])</f>
        <v>2016</v>
      </c>
      <c r="Y4348" t="str">
        <f>TEXT(salestable[[#This Row],[Order Date]],"MMMM")</f>
        <v>September</v>
      </c>
      <c r="Z4348" t="str">
        <f>"Q"&amp;ROUNDUP(MONTH(salestable[[#This Row],[Order Date]])/3,0)</f>
        <v>Q3</v>
      </c>
      <c r="AA4348" t="str">
        <f>TEXT(salestable[[#This Row],[Order Date]], "ddd")</f>
        <v>Sun</v>
      </c>
    </row>
    <row r="4349" spans="1:27"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s="3">
        <v>3</v>
      </c>
      <c r="T4349" s="4">
        <v>0</v>
      </c>
      <c r="U4349" s="3">
        <v>26.1096</v>
      </c>
      <c r="V4349" s="2">
        <f>salestable[[#This Row],[Sales]] * (1 - salestable[[#This Row],[Discount]])</f>
        <v>60.72</v>
      </c>
      <c r="W4349" s="2">
        <f>salestable[[#This Row],[Sales]] * salestable[[#This Row],[Discount]]</f>
        <v>0</v>
      </c>
      <c r="X4349">
        <f>YEAR(salestable[[#This Row],[Order Date]])</f>
        <v>2016</v>
      </c>
      <c r="Y4349" t="str">
        <f>TEXT(salestable[[#This Row],[Order Date]],"MMMM")</f>
        <v>September</v>
      </c>
      <c r="Z4349" t="str">
        <f>"Q"&amp;ROUNDUP(MONTH(salestable[[#This Row],[Order Date]])/3,0)</f>
        <v>Q3</v>
      </c>
      <c r="AA4349" t="str">
        <f>TEXT(salestable[[#This Row],[Order Date]], "ddd")</f>
        <v>Sun</v>
      </c>
    </row>
    <row r="4350" spans="1:27"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s="3">
        <v>2</v>
      </c>
      <c r="T4350" s="4">
        <v>0.7</v>
      </c>
      <c r="U4350" s="3">
        <v>-15.1976</v>
      </c>
      <c r="V4350" s="2">
        <f>salestable[[#This Row],[Sales]] * (1 - salestable[[#This Row],[Discount]])</f>
        <v>6.2172000000000009</v>
      </c>
      <c r="W4350" s="2">
        <f>salestable[[#This Row],[Sales]] * salestable[[#This Row],[Discount]]</f>
        <v>14.506799999999998</v>
      </c>
      <c r="X4350">
        <f>YEAR(salestable[[#This Row],[Order Date]])</f>
        <v>2017</v>
      </c>
      <c r="Y4350" t="str">
        <f>TEXT(salestable[[#This Row],[Order Date]],"MMMM")</f>
        <v>November</v>
      </c>
      <c r="Z4350" t="str">
        <f>"Q"&amp;ROUNDUP(MONTH(salestable[[#This Row],[Order Date]])/3,0)</f>
        <v>Q4</v>
      </c>
      <c r="AA4350" t="str">
        <f>TEXT(salestable[[#This Row],[Order Date]], "ddd")</f>
        <v>Fri</v>
      </c>
    </row>
    <row r="4351" spans="1:27"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s="3">
        <v>8</v>
      </c>
      <c r="T4351" s="4">
        <v>0.2</v>
      </c>
      <c r="U4351" s="3">
        <v>-41.587200000000003</v>
      </c>
      <c r="V4351" s="2">
        <f>salestable[[#This Row],[Sales]] * (1 - salestable[[#This Row],[Discount]])</f>
        <v>332.69760000000002</v>
      </c>
      <c r="W4351" s="2">
        <f>salestable[[#This Row],[Sales]] * salestable[[#This Row],[Discount]]</f>
        <v>83.174400000000006</v>
      </c>
      <c r="X4351">
        <f>YEAR(salestable[[#This Row],[Order Date]])</f>
        <v>2017</v>
      </c>
      <c r="Y4351" t="str">
        <f>TEXT(salestable[[#This Row],[Order Date]],"MMMM")</f>
        <v>November</v>
      </c>
      <c r="Z4351" t="str">
        <f>"Q"&amp;ROUNDUP(MONTH(salestable[[#This Row],[Order Date]])/3,0)</f>
        <v>Q4</v>
      </c>
      <c r="AA4351" t="str">
        <f>TEXT(salestable[[#This Row],[Order Date]], "ddd")</f>
        <v>Fri</v>
      </c>
    </row>
    <row r="4352" spans="1:27"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s="3">
        <v>2</v>
      </c>
      <c r="T4352" s="4">
        <v>0.2</v>
      </c>
      <c r="U4352" s="3">
        <v>1.4672000000000001</v>
      </c>
      <c r="V4352" s="2">
        <f>salestable[[#This Row],[Sales]] * (1 - salestable[[#This Row],[Discount]])</f>
        <v>13.414400000000001</v>
      </c>
      <c r="W4352" s="2">
        <f>salestable[[#This Row],[Sales]] * salestable[[#This Row],[Discount]]</f>
        <v>3.3536000000000001</v>
      </c>
      <c r="X4352">
        <f>YEAR(salestable[[#This Row],[Order Date]])</f>
        <v>2017</v>
      </c>
      <c r="Y4352" t="str">
        <f>TEXT(salestable[[#This Row],[Order Date]],"MMMM")</f>
        <v>April</v>
      </c>
      <c r="Z4352" t="str">
        <f>"Q"&amp;ROUNDUP(MONTH(salestable[[#This Row],[Order Date]])/3,0)</f>
        <v>Q2</v>
      </c>
      <c r="AA4352" t="str">
        <f>TEXT(salestable[[#This Row],[Order Date]], "ddd")</f>
        <v>Tue</v>
      </c>
    </row>
    <row r="4353" spans="1:27"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s="3">
        <v>2</v>
      </c>
      <c r="T4353" s="4">
        <v>0.2</v>
      </c>
      <c r="U4353" s="3">
        <v>-4.7460000000000004</v>
      </c>
      <c r="V4353" s="2">
        <f>salestable[[#This Row],[Sales]] * (1 - salestable[[#This Row],[Discount]])</f>
        <v>21.696000000000002</v>
      </c>
      <c r="W4353" s="2">
        <f>salestable[[#This Row],[Sales]] * salestable[[#This Row],[Discount]]</f>
        <v>5.4240000000000004</v>
      </c>
      <c r="X4353">
        <f>YEAR(salestable[[#This Row],[Order Date]])</f>
        <v>2017</v>
      </c>
      <c r="Y4353" t="str">
        <f>TEXT(salestable[[#This Row],[Order Date]],"MMMM")</f>
        <v>April</v>
      </c>
      <c r="Z4353" t="str">
        <f>"Q"&amp;ROUNDUP(MONTH(salestable[[#This Row],[Order Date]])/3,0)</f>
        <v>Q2</v>
      </c>
      <c r="AA4353" t="str">
        <f>TEXT(salestable[[#This Row],[Order Date]], "ddd")</f>
        <v>Tue</v>
      </c>
    </row>
    <row r="4354" spans="1:27"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s="3">
        <v>4</v>
      </c>
      <c r="T4354" s="4">
        <v>0.2</v>
      </c>
      <c r="U4354" s="3">
        <v>34.741999999999997</v>
      </c>
      <c r="V4354" s="2">
        <f>salestable[[#This Row],[Sales]] * (1 - salestable[[#This Row],[Discount]])</f>
        <v>76.672000000000011</v>
      </c>
      <c r="W4354" s="2">
        <f>salestable[[#This Row],[Sales]] * salestable[[#This Row],[Discount]]</f>
        <v>19.168000000000003</v>
      </c>
      <c r="X4354">
        <f>YEAR(salestable[[#This Row],[Order Date]])</f>
        <v>2017</v>
      </c>
      <c r="Y4354" t="str">
        <f>TEXT(salestable[[#This Row],[Order Date]],"MMMM")</f>
        <v>December</v>
      </c>
      <c r="Z4354" t="str">
        <f>"Q"&amp;ROUNDUP(MONTH(salestable[[#This Row],[Order Date]])/3,0)</f>
        <v>Q4</v>
      </c>
      <c r="AA4354" t="str">
        <f>TEXT(salestable[[#This Row],[Order Date]], "ddd")</f>
        <v>Sun</v>
      </c>
    </row>
    <row r="4355" spans="1:27"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s="3">
        <v>2</v>
      </c>
      <c r="T4355" s="4">
        <v>0</v>
      </c>
      <c r="U4355" s="3">
        <v>6.2207999999999997</v>
      </c>
      <c r="V4355" s="2">
        <f>salestable[[#This Row],[Sales]] * (1 - salestable[[#This Row],[Discount]])</f>
        <v>12.96</v>
      </c>
      <c r="W4355" s="2">
        <f>salestable[[#This Row],[Sales]] * salestable[[#This Row],[Discount]]</f>
        <v>0</v>
      </c>
      <c r="X4355">
        <f>YEAR(salestable[[#This Row],[Order Date]])</f>
        <v>2017</v>
      </c>
      <c r="Y4355" t="str">
        <f>TEXT(salestable[[#This Row],[Order Date]],"MMMM")</f>
        <v>December</v>
      </c>
      <c r="Z4355" t="str">
        <f>"Q"&amp;ROUNDUP(MONTH(salestable[[#This Row],[Order Date]])/3,0)</f>
        <v>Q4</v>
      </c>
      <c r="AA4355" t="str">
        <f>TEXT(salestable[[#This Row],[Order Date]], "ddd")</f>
        <v>Sun</v>
      </c>
    </row>
    <row r="4356" spans="1:27"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s="3">
        <v>8</v>
      </c>
      <c r="T4356" s="4">
        <v>0.7</v>
      </c>
      <c r="U4356" s="3">
        <v>-12.672000000000001</v>
      </c>
      <c r="V4356" s="2">
        <f>salestable[[#This Row],[Sales]] * (1 - salestable[[#This Row],[Discount]])</f>
        <v>5.7024000000000008</v>
      </c>
      <c r="W4356" s="2">
        <f>salestable[[#This Row],[Sales]] * salestable[[#This Row],[Discount]]</f>
        <v>13.305599999999998</v>
      </c>
      <c r="X4356">
        <f>YEAR(salestable[[#This Row],[Order Date]])</f>
        <v>2017</v>
      </c>
      <c r="Y4356" t="str">
        <f>TEXT(salestable[[#This Row],[Order Date]],"MMMM")</f>
        <v>November</v>
      </c>
      <c r="Z4356" t="str">
        <f>"Q"&amp;ROUNDUP(MONTH(salestable[[#This Row],[Order Date]])/3,0)</f>
        <v>Q4</v>
      </c>
      <c r="AA4356" t="str">
        <f>TEXT(salestable[[#This Row],[Order Date]], "ddd")</f>
        <v>Fri</v>
      </c>
    </row>
    <row r="4357" spans="1:27"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s="3">
        <v>7</v>
      </c>
      <c r="T4357" s="4">
        <v>0.7</v>
      </c>
      <c r="U4357" s="3">
        <v>-1065.3720000000001</v>
      </c>
      <c r="V4357" s="2">
        <f>salestable[[#This Row],[Sales]] * (1 - salestable[[#This Row],[Discount]])</f>
        <v>479.41740000000004</v>
      </c>
      <c r="W4357" s="2">
        <f>salestable[[#This Row],[Sales]] * salestable[[#This Row],[Discount]]</f>
        <v>1118.6405999999999</v>
      </c>
      <c r="X4357">
        <f>YEAR(salestable[[#This Row],[Order Date]])</f>
        <v>2015</v>
      </c>
      <c r="Y4357" t="str">
        <f>TEXT(salestable[[#This Row],[Order Date]],"MMMM")</f>
        <v>December</v>
      </c>
      <c r="Z4357" t="str">
        <f>"Q"&amp;ROUNDUP(MONTH(salestable[[#This Row],[Order Date]])/3,0)</f>
        <v>Q4</v>
      </c>
      <c r="AA4357" t="str">
        <f>TEXT(salestable[[#This Row],[Order Date]], "ddd")</f>
        <v>Fri</v>
      </c>
    </row>
    <row r="4358" spans="1:27"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s="3">
        <v>4</v>
      </c>
      <c r="T4358" s="4">
        <v>0.2</v>
      </c>
      <c r="U4358" s="3">
        <v>12.012</v>
      </c>
      <c r="V4358" s="2">
        <f>salestable[[#This Row],[Sales]] * (1 - salestable[[#This Row],[Discount]])</f>
        <v>29.568000000000001</v>
      </c>
      <c r="W4358" s="2">
        <f>salestable[[#This Row],[Sales]] * salestable[[#This Row],[Discount]]</f>
        <v>7.3920000000000003</v>
      </c>
      <c r="X4358">
        <f>YEAR(salestable[[#This Row],[Order Date]])</f>
        <v>2015</v>
      </c>
      <c r="Y4358" t="str">
        <f>TEXT(salestable[[#This Row],[Order Date]],"MMMM")</f>
        <v>December</v>
      </c>
      <c r="Z4358" t="str">
        <f>"Q"&amp;ROUNDUP(MONTH(salestable[[#This Row],[Order Date]])/3,0)</f>
        <v>Q4</v>
      </c>
      <c r="AA4358" t="str">
        <f>TEXT(salestable[[#This Row],[Order Date]], "ddd")</f>
        <v>Fri</v>
      </c>
    </row>
    <row r="4359" spans="1:27"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s="3">
        <v>2</v>
      </c>
      <c r="T4359" s="4">
        <v>0.2</v>
      </c>
      <c r="U4359" s="3">
        <v>3.6288</v>
      </c>
      <c r="V4359" s="2">
        <f>salestable[[#This Row],[Sales]] * (1 - salestable[[#This Row],[Discount]])</f>
        <v>8.2944000000000013</v>
      </c>
      <c r="W4359" s="2">
        <f>salestable[[#This Row],[Sales]] * salestable[[#This Row],[Discount]]</f>
        <v>2.0736000000000003</v>
      </c>
      <c r="X4359">
        <f>YEAR(salestable[[#This Row],[Order Date]])</f>
        <v>2017</v>
      </c>
      <c r="Y4359" t="str">
        <f>TEXT(salestable[[#This Row],[Order Date]],"MMMM")</f>
        <v>December</v>
      </c>
      <c r="Z4359" t="str">
        <f>"Q"&amp;ROUNDUP(MONTH(salestable[[#This Row],[Order Date]])/3,0)</f>
        <v>Q4</v>
      </c>
      <c r="AA4359" t="str">
        <f>TEXT(salestable[[#This Row],[Order Date]], "ddd")</f>
        <v>Mon</v>
      </c>
    </row>
    <row r="4360" spans="1:27"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s="3">
        <v>1</v>
      </c>
      <c r="T4360" s="4">
        <v>0.6</v>
      </c>
      <c r="U4360" s="3">
        <v>-66.061999999999998</v>
      </c>
      <c r="V4360" s="2">
        <f>salestable[[#This Row],[Sales]] * (1 - salestable[[#This Row],[Discount]])</f>
        <v>31.088000000000001</v>
      </c>
      <c r="W4360" s="2">
        <f>salestable[[#This Row],[Sales]] * salestable[[#This Row],[Discount]]</f>
        <v>46.631999999999998</v>
      </c>
      <c r="X4360">
        <f>YEAR(salestable[[#This Row],[Order Date]])</f>
        <v>2017</v>
      </c>
      <c r="Y4360" t="str">
        <f>TEXT(salestable[[#This Row],[Order Date]],"MMMM")</f>
        <v>December</v>
      </c>
      <c r="Z4360" t="str">
        <f>"Q"&amp;ROUNDUP(MONTH(salestable[[#This Row],[Order Date]])/3,0)</f>
        <v>Q4</v>
      </c>
      <c r="AA4360" t="str">
        <f>TEXT(salestable[[#This Row],[Order Date]], "ddd")</f>
        <v>Mon</v>
      </c>
    </row>
    <row r="4361" spans="1:27"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s="3">
        <v>2</v>
      </c>
      <c r="T4361" s="4">
        <v>0.3</v>
      </c>
      <c r="U4361" s="3">
        <v>-14.8704</v>
      </c>
      <c r="V4361" s="2">
        <f>salestable[[#This Row],[Sales]] * (1 - salestable[[#This Row],[Discount]])</f>
        <v>364.32480000000004</v>
      </c>
      <c r="W4361" s="2">
        <f>salestable[[#This Row],[Sales]] * salestable[[#This Row],[Discount]]</f>
        <v>156.13920000000002</v>
      </c>
      <c r="X4361">
        <f>YEAR(salestable[[#This Row],[Order Date]])</f>
        <v>2017</v>
      </c>
      <c r="Y4361" t="str">
        <f>TEXT(salestable[[#This Row],[Order Date]],"MMMM")</f>
        <v>December</v>
      </c>
      <c r="Z4361" t="str">
        <f>"Q"&amp;ROUNDUP(MONTH(salestable[[#This Row],[Order Date]])/3,0)</f>
        <v>Q4</v>
      </c>
      <c r="AA4361" t="str">
        <f>TEXT(salestable[[#This Row],[Order Date]], "ddd")</f>
        <v>Mon</v>
      </c>
    </row>
    <row r="4362" spans="1:27"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s="3">
        <v>2</v>
      </c>
      <c r="T4362" s="4">
        <v>0</v>
      </c>
      <c r="U4362" s="3">
        <v>54.860399999999998</v>
      </c>
      <c r="V4362" s="2">
        <f>salestable[[#This Row],[Sales]] * (1 - salestable[[#This Row],[Discount]])</f>
        <v>111.96</v>
      </c>
      <c r="W4362" s="2">
        <f>salestable[[#This Row],[Sales]] * salestable[[#This Row],[Discount]]</f>
        <v>0</v>
      </c>
      <c r="X4362">
        <f>YEAR(salestable[[#This Row],[Order Date]])</f>
        <v>2016</v>
      </c>
      <c r="Y4362" t="str">
        <f>TEXT(salestable[[#This Row],[Order Date]],"MMMM")</f>
        <v>May</v>
      </c>
      <c r="Z4362" t="str">
        <f>"Q"&amp;ROUNDUP(MONTH(salestable[[#This Row],[Order Date]])/3,0)</f>
        <v>Q2</v>
      </c>
      <c r="AA4362" t="str">
        <f>TEXT(salestable[[#This Row],[Order Date]], "ddd")</f>
        <v>Sat</v>
      </c>
    </row>
    <row r="4363" spans="1:27"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s="3">
        <v>3</v>
      </c>
      <c r="T4363" s="4">
        <v>0</v>
      </c>
      <c r="U4363" s="3">
        <v>8.4564000000000004</v>
      </c>
      <c r="V4363" s="2">
        <f>salestable[[#This Row],[Sales]] * (1 - salestable[[#This Row],[Discount]])</f>
        <v>29.16</v>
      </c>
      <c r="W4363" s="2">
        <f>salestable[[#This Row],[Sales]] * salestable[[#This Row],[Discount]]</f>
        <v>0</v>
      </c>
      <c r="X4363">
        <f>YEAR(salestable[[#This Row],[Order Date]])</f>
        <v>2017</v>
      </c>
      <c r="Y4363" t="str">
        <f>TEXT(salestable[[#This Row],[Order Date]],"MMMM")</f>
        <v>February</v>
      </c>
      <c r="Z4363" t="str">
        <f>"Q"&amp;ROUNDUP(MONTH(salestable[[#This Row],[Order Date]])/3,0)</f>
        <v>Q1</v>
      </c>
      <c r="AA4363" t="str">
        <f>TEXT(salestable[[#This Row],[Order Date]], "ddd")</f>
        <v>Fri</v>
      </c>
    </row>
    <row r="4364" spans="1:27"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s="3">
        <v>3</v>
      </c>
      <c r="T4364" s="4">
        <v>0</v>
      </c>
      <c r="U4364" s="3">
        <v>35.623800000000003</v>
      </c>
      <c r="V4364" s="2">
        <f>salestable[[#This Row],[Sales]] * (1 - salestable[[#This Row],[Discount]])</f>
        <v>131.94</v>
      </c>
      <c r="W4364" s="2">
        <f>salestable[[#This Row],[Sales]] * salestable[[#This Row],[Discount]]</f>
        <v>0</v>
      </c>
      <c r="X4364">
        <f>YEAR(salestable[[#This Row],[Order Date]])</f>
        <v>2017</v>
      </c>
      <c r="Y4364" t="str">
        <f>TEXT(salestable[[#This Row],[Order Date]],"MMMM")</f>
        <v>May</v>
      </c>
      <c r="Z4364" t="str">
        <f>"Q"&amp;ROUNDUP(MONTH(salestable[[#This Row],[Order Date]])/3,0)</f>
        <v>Q2</v>
      </c>
      <c r="AA4364" t="str">
        <f>TEXT(salestable[[#This Row],[Order Date]], "ddd")</f>
        <v>Sat</v>
      </c>
    </row>
    <row r="4365" spans="1:27"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s="3">
        <v>4</v>
      </c>
      <c r="T4365" s="4">
        <v>0</v>
      </c>
      <c r="U4365" s="3">
        <v>8.2943999999999996</v>
      </c>
      <c r="V4365" s="2">
        <f>salestable[[#This Row],[Sales]] * (1 - salestable[[#This Row],[Discount]])</f>
        <v>25.92</v>
      </c>
      <c r="W4365" s="2">
        <f>salestable[[#This Row],[Sales]] * salestable[[#This Row],[Discount]]</f>
        <v>0</v>
      </c>
      <c r="X4365">
        <f>YEAR(salestable[[#This Row],[Order Date]])</f>
        <v>2017</v>
      </c>
      <c r="Y4365" t="str">
        <f>TEXT(salestable[[#This Row],[Order Date]],"MMMM")</f>
        <v>May</v>
      </c>
      <c r="Z4365" t="str">
        <f>"Q"&amp;ROUNDUP(MONTH(salestable[[#This Row],[Order Date]])/3,0)</f>
        <v>Q2</v>
      </c>
      <c r="AA4365" t="str">
        <f>TEXT(salestable[[#This Row],[Order Date]], "ddd")</f>
        <v>Sat</v>
      </c>
    </row>
    <row r="4366" spans="1:27"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s="3">
        <v>4</v>
      </c>
      <c r="T4366" s="4">
        <v>0</v>
      </c>
      <c r="U4366" s="3">
        <v>162.09479999999999</v>
      </c>
      <c r="V4366" s="2">
        <f>salestable[[#This Row],[Sales]] * (1 - salestable[[#This Row],[Discount]])</f>
        <v>704.76</v>
      </c>
      <c r="W4366" s="2">
        <f>salestable[[#This Row],[Sales]] * salestable[[#This Row],[Discount]]</f>
        <v>0</v>
      </c>
      <c r="X4366">
        <f>YEAR(salestable[[#This Row],[Order Date]])</f>
        <v>2017</v>
      </c>
      <c r="Y4366" t="str">
        <f>TEXT(salestable[[#This Row],[Order Date]],"MMMM")</f>
        <v>May</v>
      </c>
      <c r="Z4366" t="str">
        <f>"Q"&amp;ROUNDUP(MONTH(salestable[[#This Row],[Order Date]])/3,0)</f>
        <v>Q2</v>
      </c>
      <c r="AA4366" t="str">
        <f>TEXT(salestable[[#This Row],[Order Date]], "ddd")</f>
        <v>Sat</v>
      </c>
    </row>
    <row r="4367" spans="1:27"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s="3">
        <v>3</v>
      </c>
      <c r="T4367" s="4">
        <v>0</v>
      </c>
      <c r="U4367" s="3">
        <v>3.4826999999999999</v>
      </c>
      <c r="V4367" s="2">
        <f>salestable[[#This Row],[Sales]] * (1 - salestable[[#This Row],[Discount]])</f>
        <v>7.41</v>
      </c>
      <c r="W4367" s="2">
        <f>salestable[[#This Row],[Sales]] * salestable[[#This Row],[Discount]]</f>
        <v>0</v>
      </c>
      <c r="X4367">
        <f>YEAR(salestable[[#This Row],[Order Date]])</f>
        <v>2017</v>
      </c>
      <c r="Y4367" t="str">
        <f>TEXT(salestable[[#This Row],[Order Date]],"MMMM")</f>
        <v>May</v>
      </c>
      <c r="Z4367" t="str">
        <f>"Q"&amp;ROUNDUP(MONTH(salestable[[#This Row],[Order Date]])/3,0)</f>
        <v>Q2</v>
      </c>
      <c r="AA4367" t="str">
        <f>TEXT(salestable[[#This Row],[Order Date]], "ddd")</f>
        <v>Sat</v>
      </c>
    </row>
    <row r="4368" spans="1:27"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s="3">
        <v>10</v>
      </c>
      <c r="T4368" s="4">
        <v>0</v>
      </c>
      <c r="U4368" s="3">
        <v>7.0949999999999998</v>
      </c>
      <c r="V4368" s="2">
        <f>salestable[[#This Row],[Sales]] * (1 - salestable[[#This Row],[Discount]])</f>
        <v>21.5</v>
      </c>
      <c r="W4368" s="2">
        <f>salestable[[#This Row],[Sales]] * salestable[[#This Row],[Discount]]</f>
        <v>0</v>
      </c>
      <c r="X4368">
        <f>YEAR(salestable[[#This Row],[Order Date]])</f>
        <v>2017</v>
      </c>
      <c r="Y4368" t="str">
        <f>TEXT(salestable[[#This Row],[Order Date]],"MMMM")</f>
        <v>May</v>
      </c>
      <c r="Z4368" t="str">
        <f>"Q"&amp;ROUNDUP(MONTH(salestable[[#This Row],[Order Date]])/3,0)</f>
        <v>Q2</v>
      </c>
      <c r="AA4368" t="str">
        <f>TEXT(salestable[[#This Row],[Order Date]], "ddd")</f>
        <v>Sat</v>
      </c>
    </row>
    <row r="4369" spans="1:27"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s="3">
        <v>4</v>
      </c>
      <c r="T4369" s="4">
        <v>0.2</v>
      </c>
      <c r="U4369" s="3">
        <v>3.29</v>
      </c>
      <c r="V4369" s="2">
        <f>salestable[[#This Row],[Sales]] * (1 - salestable[[#This Row],[Discount]])</f>
        <v>8.4224000000000014</v>
      </c>
      <c r="W4369" s="2">
        <f>salestable[[#This Row],[Sales]] * salestable[[#This Row],[Discount]]</f>
        <v>2.1056000000000004</v>
      </c>
      <c r="X4369">
        <f>YEAR(salestable[[#This Row],[Order Date]])</f>
        <v>2017</v>
      </c>
      <c r="Y4369" t="str">
        <f>TEXT(salestable[[#This Row],[Order Date]],"MMMM")</f>
        <v>September</v>
      </c>
      <c r="Z4369" t="str">
        <f>"Q"&amp;ROUNDUP(MONTH(salestable[[#This Row],[Order Date]])/3,0)</f>
        <v>Q3</v>
      </c>
      <c r="AA4369" t="str">
        <f>TEXT(salestable[[#This Row],[Order Date]], "ddd")</f>
        <v>Mon</v>
      </c>
    </row>
    <row r="4370" spans="1:27"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s="3">
        <v>6</v>
      </c>
      <c r="T4370" s="4">
        <v>0.2</v>
      </c>
      <c r="U4370" s="3">
        <v>6.42</v>
      </c>
      <c r="V4370" s="2">
        <f>salestable[[#This Row],[Sales]] * (1 - salestable[[#This Row],[Discount]])</f>
        <v>16.435200000000002</v>
      </c>
      <c r="W4370" s="2">
        <f>salestable[[#This Row],[Sales]] * salestable[[#This Row],[Discount]]</f>
        <v>4.1088000000000005</v>
      </c>
      <c r="X4370">
        <f>YEAR(salestable[[#This Row],[Order Date]])</f>
        <v>2017</v>
      </c>
      <c r="Y4370" t="str">
        <f>TEXT(salestable[[#This Row],[Order Date]],"MMMM")</f>
        <v>September</v>
      </c>
      <c r="Z4370" t="str">
        <f>"Q"&amp;ROUNDUP(MONTH(salestable[[#This Row],[Order Date]])/3,0)</f>
        <v>Q3</v>
      </c>
      <c r="AA4370" t="str">
        <f>TEXT(salestable[[#This Row],[Order Date]], "ddd")</f>
        <v>Mon</v>
      </c>
    </row>
    <row r="4371" spans="1:27"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s="3">
        <v>5</v>
      </c>
      <c r="T4371" s="4">
        <v>0</v>
      </c>
      <c r="U4371" s="3">
        <v>50.351999999999997</v>
      </c>
      <c r="V4371" s="2">
        <f>salestable[[#This Row],[Sales]] * (1 - salestable[[#This Row],[Discount]])</f>
        <v>104.9</v>
      </c>
      <c r="W4371" s="2">
        <f>salestable[[#This Row],[Sales]] * salestable[[#This Row],[Discount]]</f>
        <v>0</v>
      </c>
      <c r="X4371">
        <f>YEAR(salestable[[#This Row],[Order Date]])</f>
        <v>2016</v>
      </c>
      <c r="Y4371" t="str">
        <f>TEXT(salestable[[#This Row],[Order Date]],"MMMM")</f>
        <v>November</v>
      </c>
      <c r="Z4371" t="str">
        <f>"Q"&amp;ROUNDUP(MONTH(salestable[[#This Row],[Order Date]])/3,0)</f>
        <v>Q4</v>
      </c>
      <c r="AA4371" t="str">
        <f>TEXT(salestable[[#This Row],[Order Date]], "ddd")</f>
        <v>Sat</v>
      </c>
    </row>
    <row r="4372" spans="1:27"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s="3">
        <v>2</v>
      </c>
      <c r="T4372" s="4">
        <v>0</v>
      </c>
      <c r="U4372" s="3">
        <v>16.268799999999999</v>
      </c>
      <c r="V4372" s="2">
        <f>salestable[[#This Row],[Sales]] * (1 - salestable[[#This Row],[Discount]])</f>
        <v>39.68</v>
      </c>
      <c r="W4372" s="2">
        <f>salestable[[#This Row],[Sales]] * salestable[[#This Row],[Discount]]</f>
        <v>0</v>
      </c>
      <c r="X4372">
        <f>YEAR(salestable[[#This Row],[Order Date]])</f>
        <v>2016</v>
      </c>
      <c r="Y4372" t="str">
        <f>TEXT(salestable[[#This Row],[Order Date]],"MMMM")</f>
        <v>November</v>
      </c>
      <c r="Z4372" t="str">
        <f>"Q"&amp;ROUNDUP(MONTH(salestable[[#This Row],[Order Date]])/3,0)</f>
        <v>Q4</v>
      </c>
      <c r="AA4372" t="str">
        <f>TEXT(salestable[[#This Row],[Order Date]], "ddd")</f>
        <v>Sat</v>
      </c>
    </row>
    <row r="4373" spans="1:27"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s="3">
        <v>5</v>
      </c>
      <c r="T4373" s="4">
        <v>0</v>
      </c>
      <c r="U4373" s="3">
        <v>24.84</v>
      </c>
      <c r="V4373" s="2">
        <f>salestable[[#This Row],[Sales]] * (1 - salestable[[#This Row],[Discount]])</f>
        <v>51.75</v>
      </c>
      <c r="W4373" s="2">
        <f>salestable[[#This Row],[Sales]] * salestable[[#This Row],[Discount]]</f>
        <v>0</v>
      </c>
      <c r="X4373">
        <f>YEAR(salestable[[#This Row],[Order Date]])</f>
        <v>2016</v>
      </c>
      <c r="Y4373" t="str">
        <f>TEXT(salestable[[#This Row],[Order Date]],"MMMM")</f>
        <v>November</v>
      </c>
      <c r="Z4373" t="str">
        <f>"Q"&amp;ROUNDUP(MONTH(salestable[[#This Row],[Order Date]])/3,0)</f>
        <v>Q4</v>
      </c>
      <c r="AA4373" t="str">
        <f>TEXT(salestable[[#This Row],[Order Date]], "ddd")</f>
        <v>Sat</v>
      </c>
    </row>
    <row r="4374" spans="1:27"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s="3">
        <v>2</v>
      </c>
      <c r="T4374" s="4">
        <v>0</v>
      </c>
      <c r="U4374" s="3">
        <v>5.4896000000000003</v>
      </c>
      <c r="V4374" s="2">
        <f>salestable[[#This Row],[Sales]] * (1 - salestable[[#This Row],[Discount]])</f>
        <v>11.68</v>
      </c>
      <c r="W4374" s="2">
        <f>salestable[[#This Row],[Sales]] * salestable[[#This Row],[Discount]]</f>
        <v>0</v>
      </c>
      <c r="X4374">
        <f>YEAR(salestable[[#This Row],[Order Date]])</f>
        <v>2017</v>
      </c>
      <c r="Y4374" t="str">
        <f>TEXT(salestable[[#This Row],[Order Date]],"MMMM")</f>
        <v>July</v>
      </c>
      <c r="Z4374" t="str">
        <f>"Q"&amp;ROUNDUP(MONTH(salestable[[#This Row],[Order Date]])/3,0)</f>
        <v>Q3</v>
      </c>
      <c r="AA4374" t="str">
        <f>TEXT(salestable[[#This Row],[Order Date]], "ddd")</f>
        <v>Sun</v>
      </c>
    </row>
    <row r="4375" spans="1:27"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s="3">
        <v>5</v>
      </c>
      <c r="T4375" s="4">
        <v>0</v>
      </c>
      <c r="U4375" s="3">
        <v>11.182499999999999</v>
      </c>
      <c r="V4375" s="2">
        <f>salestable[[#This Row],[Sales]] * (1 - salestable[[#This Row],[Discount]])</f>
        <v>159.75</v>
      </c>
      <c r="W4375" s="2">
        <f>salestable[[#This Row],[Sales]] * salestable[[#This Row],[Discount]]</f>
        <v>0</v>
      </c>
      <c r="X4375">
        <f>YEAR(salestable[[#This Row],[Order Date]])</f>
        <v>2017</v>
      </c>
      <c r="Y4375" t="str">
        <f>TEXT(salestable[[#This Row],[Order Date]],"MMMM")</f>
        <v>July</v>
      </c>
      <c r="Z4375" t="str">
        <f>"Q"&amp;ROUNDUP(MONTH(salestable[[#This Row],[Order Date]])/3,0)</f>
        <v>Q3</v>
      </c>
      <c r="AA4375" t="str">
        <f>TEXT(salestable[[#This Row],[Order Date]], "ddd")</f>
        <v>Sun</v>
      </c>
    </row>
    <row r="4376" spans="1:27"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s="3">
        <v>6</v>
      </c>
      <c r="T4376" s="4">
        <v>0.2</v>
      </c>
      <c r="U4376" s="3">
        <v>16.8948</v>
      </c>
      <c r="V4376" s="2">
        <f>salestable[[#This Row],[Sales]] * (1 - salestable[[#This Row],[Discount]])</f>
        <v>83.174400000000006</v>
      </c>
      <c r="W4376" s="2">
        <f>salestable[[#This Row],[Sales]] * salestable[[#This Row],[Discount]]</f>
        <v>20.793600000000001</v>
      </c>
      <c r="X4376">
        <f>YEAR(salestable[[#This Row],[Order Date]])</f>
        <v>2016</v>
      </c>
      <c r="Y4376" t="str">
        <f>TEXT(salestable[[#This Row],[Order Date]],"MMMM")</f>
        <v>November</v>
      </c>
      <c r="Z4376" t="str">
        <f>"Q"&amp;ROUNDUP(MONTH(salestable[[#This Row],[Order Date]])/3,0)</f>
        <v>Q4</v>
      </c>
      <c r="AA4376" t="str">
        <f>TEXT(salestable[[#This Row],[Order Date]], "ddd")</f>
        <v>Fri</v>
      </c>
    </row>
    <row r="4377" spans="1:27"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s="3">
        <v>5</v>
      </c>
      <c r="T4377" s="4">
        <v>0</v>
      </c>
      <c r="U4377" s="3">
        <v>63.682499999999997</v>
      </c>
      <c r="V4377" s="2">
        <f>salestable[[#This Row],[Sales]] * (1 - salestable[[#This Row],[Discount]])</f>
        <v>303.25</v>
      </c>
      <c r="W4377" s="2">
        <f>salestable[[#This Row],[Sales]] * salestable[[#This Row],[Discount]]</f>
        <v>0</v>
      </c>
      <c r="X4377">
        <f>YEAR(salestable[[#This Row],[Order Date]])</f>
        <v>2014</v>
      </c>
      <c r="Y4377" t="str">
        <f>TEXT(salestable[[#This Row],[Order Date]],"MMMM")</f>
        <v>April</v>
      </c>
      <c r="Z4377" t="str">
        <f>"Q"&amp;ROUNDUP(MONTH(salestable[[#This Row],[Order Date]])/3,0)</f>
        <v>Q2</v>
      </c>
      <c r="AA4377" t="str">
        <f>TEXT(salestable[[#This Row],[Order Date]], "ddd")</f>
        <v>Fri</v>
      </c>
    </row>
    <row r="4378" spans="1:27"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s="3">
        <v>3</v>
      </c>
      <c r="T4378" s="4">
        <v>0</v>
      </c>
      <c r="U4378" s="3">
        <v>78.508799999999994</v>
      </c>
      <c r="V4378" s="2">
        <f>salestable[[#This Row],[Sales]] * (1 - salestable[[#This Row],[Discount]])</f>
        <v>270.72000000000003</v>
      </c>
      <c r="W4378" s="2">
        <f>salestable[[#This Row],[Sales]] * salestable[[#This Row],[Discount]]</f>
        <v>0</v>
      </c>
      <c r="X4378">
        <f>YEAR(salestable[[#This Row],[Order Date]])</f>
        <v>2014</v>
      </c>
      <c r="Y4378" t="str">
        <f>TEXT(salestable[[#This Row],[Order Date]],"MMMM")</f>
        <v>April</v>
      </c>
      <c r="Z4378" t="str">
        <f>"Q"&amp;ROUNDUP(MONTH(salestable[[#This Row],[Order Date]])/3,0)</f>
        <v>Q2</v>
      </c>
      <c r="AA4378" t="str">
        <f>TEXT(salestable[[#This Row],[Order Date]], "ddd")</f>
        <v>Fri</v>
      </c>
    </row>
    <row r="4379" spans="1:27"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s="3">
        <v>5</v>
      </c>
      <c r="T4379" s="4">
        <v>0.2</v>
      </c>
      <c r="U4379" s="3">
        <v>148.70400000000001</v>
      </c>
      <c r="V4379" s="2">
        <f>salestable[[#This Row],[Sales]] * (1 - salestable[[#This Row],[Discount]])</f>
        <v>1189.6320000000001</v>
      </c>
      <c r="W4379" s="2">
        <f>salestable[[#This Row],[Sales]] * salestable[[#This Row],[Discount]]</f>
        <v>297.40800000000002</v>
      </c>
      <c r="X4379">
        <f>YEAR(salestable[[#This Row],[Order Date]])</f>
        <v>2014</v>
      </c>
      <c r="Y4379" t="str">
        <f>TEXT(salestable[[#This Row],[Order Date]],"MMMM")</f>
        <v>April</v>
      </c>
      <c r="Z4379" t="str">
        <f>"Q"&amp;ROUNDUP(MONTH(salestable[[#This Row],[Order Date]])/3,0)</f>
        <v>Q2</v>
      </c>
      <c r="AA4379" t="str">
        <f>TEXT(salestable[[#This Row],[Order Date]], "ddd")</f>
        <v>Fri</v>
      </c>
    </row>
    <row r="4380" spans="1:27"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s="3">
        <v>2</v>
      </c>
      <c r="T4380" s="4">
        <v>0</v>
      </c>
      <c r="U4380" s="3">
        <v>8.2156000000000002</v>
      </c>
      <c r="V4380" s="2">
        <f>salestable[[#This Row],[Sales]] * (1 - salestable[[#This Row],[Discount]])</f>
        <v>17.48</v>
      </c>
      <c r="W4380" s="2">
        <f>salestable[[#This Row],[Sales]] * salestable[[#This Row],[Discount]]</f>
        <v>0</v>
      </c>
      <c r="X4380">
        <f>YEAR(salestable[[#This Row],[Order Date]])</f>
        <v>2015</v>
      </c>
      <c r="Y4380" t="str">
        <f>TEXT(salestable[[#This Row],[Order Date]],"MMMM")</f>
        <v>November</v>
      </c>
      <c r="Z4380" t="str">
        <f>"Q"&amp;ROUNDUP(MONTH(salestable[[#This Row],[Order Date]])/3,0)</f>
        <v>Q4</v>
      </c>
      <c r="AA4380" t="str">
        <f>TEXT(salestable[[#This Row],[Order Date]], "ddd")</f>
        <v>Mon</v>
      </c>
    </row>
    <row r="4381" spans="1:27"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s="3">
        <v>2</v>
      </c>
      <c r="T4381" s="4">
        <v>0</v>
      </c>
      <c r="U4381" s="3">
        <v>32.345999999999997</v>
      </c>
      <c r="V4381" s="2">
        <f>salestable[[#This Row],[Sales]] * (1 - salestable[[#This Row],[Discount]])</f>
        <v>71.88</v>
      </c>
      <c r="W4381" s="2">
        <f>salestable[[#This Row],[Sales]] * salestable[[#This Row],[Discount]]</f>
        <v>0</v>
      </c>
      <c r="X4381">
        <f>YEAR(salestable[[#This Row],[Order Date]])</f>
        <v>2015</v>
      </c>
      <c r="Y4381" t="str">
        <f>TEXT(salestable[[#This Row],[Order Date]],"MMMM")</f>
        <v>November</v>
      </c>
      <c r="Z4381" t="str">
        <f>"Q"&amp;ROUNDUP(MONTH(salestable[[#This Row],[Order Date]])/3,0)</f>
        <v>Q4</v>
      </c>
      <c r="AA4381" t="str">
        <f>TEXT(salestable[[#This Row],[Order Date]], "ddd")</f>
        <v>Mon</v>
      </c>
    </row>
    <row r="4382" spans="1:27"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s="3">
        <v>3</v>
      </c>
      <c r="T4382" s="4">
        <v>0</v>
      </c>
      <c r="U4382" s="3">
        <v>16.3215</v>
      </c>
      <c r="V4382" s="2">
        <f>salestable[[#This Row],[Sales]] * (1 - salestable[[#This Row],[Discount]])</f>
        <v>60.45</v>
      </c>
      <c r="W4382" s="2">
        <f>salestable[[#This Row],[Sales]] * salestable[[#This Row],[Discount]]</f>
        <v>0</v>
      </c>
      <c r="X4382">
        <f>YEAR(salestable[[#This Row],[Order Date]])</f>
        <v>2015</v>
      </c>
      <c r="Y4382" t="str">
        <f>TEXT(salestable[[#This Row],[Order Date]],"MMMM")</f>
        <v>October</v>
      </c>
      <c r="Z4382" t="str">
        <f>"Q"&amp;ROUNDUP(MONTH(salestable[[#This Row],[Order Date]])/3,0)</f>
        <v>Q4</v>
      </c>
      <c r="AA4382" t="str">
        <f>TEXT(salestable[[#This Row],[Order Date]], "ddd")</f>
        <v>Sun</v>
      </c>
    </row>
    <row r="4383" spans="1:27"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s="3">
        <v>3</v>
      </c>
      <c r="T4383" s="4">
        <v>0.2</v>
      </c>
      <c r="U4383" s="3">
        <v>-31.646999999999998</v>
      </c>
      <c r="V4383" s="2">
        <f>salestable[[#This Row],[Sales]] * (1 - salestable[[#This Row],[Discount]])</f>
        <v>202.54079999999999</v>
      </c>
      <c r="W4383" s="2">
        <f>salestable[[#This Row],[Sales]] * salestable[[#This Row],[Discount]]</f>
        <v>50.635199999999998</v>
      </c>
      <c r="X4383">
        <f>YEAR(salestable[[#This Row],[Order Date]])</f>
        <v>2015</v>
      </c>
      <c r="Y4383" t="str">
        <f>TEXT(salestable[[#This Row],[Order Date]],"MMMM")</f>
        <v>October</v>
      </c>
      <c r="Z4383" t="str">
        <f>"Q"&amp;ROUNDUP(MONTH(salestable[[#This Row],[Order Date]])/3,0)</f>
        <v>Q4</v>
      </c>
      <c r="AA4383" t="str">
        <f>TEXT(salestable[[#This Row],[Order Date]], "ddd")</f>
        <v>Sun</v>
      </c>
    </row>
    <row r="4384" spans="1:27"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s="3">
        <v>5</v>
      </c>
      <c r="T4384" s="4">
        <v>0.8</v>
      </c>
      <c r="U4384" s="3">
        <v>-4.4640000000000004</v>
      </c>
      <c r="V4384" s="2">
        <f>salestable[[#This Row],[Sales]] * (1 - salestable[[#This Row],[Discount]])</f>
        <v>0.57599999999999985</v>
      </c>
      <c r="W4384" s="2">
        <f>salestable[[#This Row],[Sales]] * salestable[[#This Row],[Discount]]</f>
        <v>2.3039999999999998</v>
      </c>
      <c r="X4384">
        <f>YEAR(salestable[[#This Row],[Order Date]])</f>
        <v>2015</v>
      </c>
      <c r="Y4384" t="str">
        <f>TEXT(salestable[[#This Row],[Order Date]],"MMMM")</f>
        <v>July</v>
      </c>
      <c r="Z4384" t="str">
        <f>"Q"&amp;ROUNDUP(MONTH(salestable[[#This Row],[Order Date]])/3,0)</f>
        <v>Q3</v>
      </c>
      <c r="AA4384" t="str">
        <f>TEXT(salestable[[#This Row],[Order Date]], "ddd")</f>
        <v>Mon</v>
      </c>
    </row>
    <row r="4385" spans="1:27"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s="3">
        <v>4</v>
      </c>
      <c r="T4385" s="4">
        <v>0.3</v>
      </c>
      <c r="U4385" s="3">
        <v>-126.4816</v>
      </c>
      <c r="V4385" s="2">
        <f>salestable[[#This Row],[Sales]] * (1 - salestable[[#This Row],[Discount]])</f>
        <v>269.46080000000001</v>
      </c>
      <c r="W4385" s="2">
        <f>salestable[[#This Row],[Sales]] * salestable[[#This Row],[Discount]]</f>
        <v>115.4832</v>
      </c>
      <c r="X4385">
        <f>YEAR(salestable[[#This Row],[Order Date]])</f>
        <v>2015</v>
      </c>
      <c r="Y4385" t="str">
        <f>TEXT(salestable[[#This Row],[Order Date]],"MMMM")</f>
        <v>July</v>
      </c>
      <c r="Z4385" t="str">
        <f>"Q"&amp;ROUNDUP(MONTH(salestable[[#This Row],[Order Date]])/3,0)</f>
        <v>Q3</v>
      </c>
      <c r="AA4385" t="str">
        <f>TEXT(salestable[[#This Row],[Order Date]], "ddd")</f>
        <v>Mon</v>
      </c>
    </row>
    <row r="4386" spans="1:27"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s="3">
        <v>2</v>
      </c>
      <c r="T4386" s="4">
        <v>0.2</v>
      </c>
      <c r="U4386" s="3">
        <v>13.438599999999999</v>
      </c>
      <c r="V4386" s="2">
        <f>salestable[[#This Row],[Sales]] * (1 - salestable[[#This Row],[Discount]])</f>
        <v>122.86720000000001</v>
      </c>
      <c r="W4386" s="2">
        <f>salestable[[#This Row],[Sales]] * salestable[[#This Row],[Discount]]</f>
        <v>30.716800000000003</v>
      </c>
      <c r="X4386">
        <f>YEAR(salestable[[#This Row],[Order Date]])</f>
        <v>2015</v>
      </c>
      <c r="Y4386" t="str">
        <f>TEXT(salestable[[#This Row],[Order Date]],"MMMM")</f>
        <v>July</v>
      </c>
      <c r="Z4386" t="str">
        <f>"Q"&amp;ROUNDUP(MONTH(salestable[[#This Row],[Order Date]])/3,0)</f>
        <v>Q3</v>
      </c>
      <c r="AA4386" t="str">
        <f>TEXT(salestable[[#This Row],[Order Date]], "ddd")</f>
        <v>Mon</v>
      </c>
    </row>
    <row r="4387" spans="1:27"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s="3">
        <v>5</v>
      </c>
      <c r="T4387" s="4">
        <v>0.3</v>
      </c>
      <c r="U4387" s="3">
        <v>-52.195999999999998</v>
      </c>
      <c r="V4387" s="2">
        <f>salestable[[#This Row],[Sales]] * (1 - salestable[[#This Row],[Discount]])</f>
        <v>639.40099999999995</v>
      </c>
      <c r="W4387" s="2">
        <f>salestable[[#This Row],[Sales]] * salestable[[#This Row],[Discount]]</f>
        <v>274.029</v>
      </c>
      <c r="X4387">
        <f>YEAR(salestable[[#This Row],[Order Date]])</f>
        <v>2015</v>
      </c>
      <c r="Y4387" t="str">
        <f>TEXT(salestable[[#This Row],[Order Date]],"MMMM")</f>
        <v>July</v>
      </c>
      <c r="Z4387" t="str">
        <f>"Q"&amp;ROUNDUP(MONTH(salestable[[#This Row],[Order Date]])/3,0)</f>
        <v>Q3</v>
      </c>
      <c r="AA4387" t="str">
        <f>TEXT(salestable[[#This Row],[Order Date]], "ddd")</f>
        <v>Mon</v>
      </c>
    </row>
    <row r="4388" spans="1:27"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s="3">
        <v>4</v>
      </c>
      <c r="T4388" s="4">
        <v>0</v>
      </c>
      <c r="U4388" s="3">
        <v>11.8584</v>
      </c>
      <c r="V4388" s="2">
        <f>salestable[[#This Row],[Sales]] * (1 - salestable[[#This Row],[Discount]])</f>
        <v>43.92</v>
      </c>
      <c r="W4388" s="2">
        <f>salestable[[#This Row],[Sales]] * salestable[[#This Row],[Discount]]</f>
        <v>0</v>
      </c>
      <c r="X4388">
        <f>YEAR(salestable[[#This Row],[Order Date]])</f>
        <v>2016</v>
      </c>
      <c r="Y4388" t="str">
        <f>TEXT(salestable[[#This Row],[Order Date]],"MMMM")</f>
        <v>October</v>
      </c>
      <c r="Z4388" t="str">
        <f>"Q"&amp;ROUNDUP(MONTH(salestable[[#This Row],[Order Date]])/3,0)</f>
        <v>Q4</v>
      </c>
      <c r="AA4388" t="str">
        <f>TEXT(salestable[[#This Row],[Order Date]], "ddd")</f>
        <v>Thu</v>
      </c>
    </row>
    <row r="4389" spans="1:27"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s="3">
        <v>3</v>
      </c>
      <c r="T4389" s="4">
        <v>0.2</v>
      </c>
      <c r="U4389" s="3">
        <v>7.8224999999999998</v>
      </c>
      <c r="V4389" s="2">
        <f>salestable[[#This Row],[Sales]] * (1 - salestable[[#This Row],[Discount]])</f>
        <v>20.025600000000001</v>
      </c>
      <c r="W4389" s="2">
        <f>salestable[[#This Row],[Sales]] * salestable[[#This Row],[Discount]]</f>
        <v>5.0064000000000002</v>
      </c>
      <c r="X4389">
        <f>YEAR(salestable[[#This Row],[Order Date]])</f>
        <v>2016</v>
      </c>
      <c r="Y4389" t="str">
        <f>TEXT(salestable[[#This Row],[Order Date]],"MMMM")</f>
        <v>October</v>
      </c>
      <c r="Z4389" t="str">
        <f>"Q"&amp;ROUNDUP(MONTH(salestable[[#This Row],[Order Date]])/3,0)</f>
        <v>Q4</v>
      </c>
      <c r="AA4389" t="str">
        <f>TEXT(salestable[[#This Row],[Order Date]], "ddd")</f>
        <v>Thu</v>
      </c>
    </row>
    <row r="4390" spans="1:27"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s="3">
        <v>7</v>
      </c>
      <c r="T4390" s="4">
        <v>0</v>
      </c>
      <c r="U4390" s="3">
        <v>22.444800000000001</v>
      </c>
      <c r="V4390" s="2">
        <f>salestable[[#This Row],[Sales]] * (1 - salestable[[#This Row],[Discount]])</f>
        <v>46.76</v>
      </c>
      <c r="W4390" s="2">
        <f>salestable[[#This Row],[Sales]] * salestable[[#This Row],[Discount]]</f>
        <v>0</v>
      </c>
      <c r="X4390">
        <f>YEAR(salestable[[#This Row],[Order Date]])</f>
        <v>2017</v>
      </c>
      <c r="Y4390" t="str">
        <f>TEXT(salestable[[#This Row],[Order Date]],"MMMM")</f>
        <v>November</v>
      </c>
      <c r="Z4390" t="str">
        <f>"Q"&amp;ROUNDUP(MONTH(salestable[[#This Row],[Order Date]])/3,0)</f>
        <v>Q4</v>
      </c>
      <c r="AA4390" t="str">
        <f>TEXT(salestable[[#This Row],[Order Date]], "ddd")</f>
        <v>Mon</v>
      </c>
    </row>
    <row r="4391" spans="1:27"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s="3">
        <v>2</v>
      </c>
      <c r="T4391" s="4">
        <v>0.2</v>
      </c>
      <c r="U4391" s="3">
        <v>-25.2956</v>
      </c>
      <c r="V4391" s="2">
        <f>salestable[[#This Row],[Sales]] * (1 - salestable[[#This Row],[Discount]])</f>
        <v>147.17439999999999</v>
      </c>
      <c r="W4391" s="2">
        <f>salestable[[#This Row],[Sales]] * salestable[[#This Row],[Discount]]</f>
        <v>36.793599999999998</v>
      </c>
      <c r="X4391">
        <f>YEAR(salestable[[#This Row],[Order Date]])</f>
        <v>2017</v>
      </c>
      <c r="Y4391" t="str">
        <f>TEXT(salestable[[#This Row],[Order Date]],"MMMM")</f>
        <v>November</v>
      </c>
      <c r="Z4391" t="str">
        <f>"Q"&amp;ROUNDUP(MONTH(salestable[[#This Row],[Order Date]])/3,0)</f>
        <v>Q4</v>
      </c>
      <c r="AA4391" t="str">
        <f>TEXT(salestable[[#This Row],[Order Date]], "ddd")</f>
        <v>Mon</v>
      </c>
    </row>
    <row r="4392" spans="1:27"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s="3">
        <v>3</v>
      </c>
      <c r="T4392" s="4">
        <v>0</v>
      </c>
      <c r="U4392" s="3">
        <v>327.59219999999999</v>
      </c>
      <c r="V4392" s="2">
        <f>salestable[[#This Row],[Sales]] * (1 - salestable[[#This Row],[Discount]])</f>
        <v>1259.97</v>
      </c>
      <c r="W4392" s="2">
        <f>salestable[[#This Row],[Sales]] * salestable[[#This Row],[Discount]]</f>
        <v>0</v>
      </c>
      <c r="X4392">
        <f>YEAR(salestable[[#This Row],[Order Date]])</f>
        <v>2017</v>
      </c>
      <c r="Y4392" t="str">
        <f>TEXT(salestable[[#This Row],[Order Date]],"MMMM")</f>
        <v>November</v>
      </c>
      <c r="Z4392" t="str">
        <f>"Q"&amp;ROUNDUP(MONTH(salestable[[#This Row],[Order Date]])/3,0)</f>
        <v>Q4</v>
      </c>
      <c r="AA4392" t="str">
        <f>TEXT(salestable[[#This Row],[Order Date]], "ddd")</f>
        <v>Mon</v>
      </c>
    </row>
    <row r="4393" spans="1:27"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s="3">
        <v>3</v>
      </c>
      <c r="T4393" s="4">
        <v>0</v>
      </c>
      <c r="U4393" s="3">
        <v>19.311599999999999</v>
      </c>
      <c r="V4393" s="2">
        <f>salestable[[#This Row],[Sales]] * (1 - salestable[[#This Row],[Discount]])</f>
        <v>68.97</v>
      </c>
      <c r="W4393" s="2">
        <f>salestable[[#This Row],[Sales]] * salestable[[#This Row],[Discount]]</f>
        <v>0</v>
      </c>
      <c r="X4393">
        <f>YEAR(salestable[[#This Row],[Order Date]])</f>
        <v>2017</v>
      </c>
      <c r="Y4393" t="str">
        <f>TEXT(salestable[[#This Row],[Order Date]],"MMMM")</f>
        <v>November</v>
      </c>
      <c r="Z4393" t="str">
        <f>"Q"&amp;ROUNDUP(MONTH(salestable[[#This Row],[Order Date]])/3,0)</f>
        <v>Q4</v>
      </c>
      <c r="AA4393" t="str">
        <f>TEXT(salestable[[#This Row],[Order Date]], "ddd")</f>
        <v>Mon</v>
      </c>
    </row>
    <row r="4394" spans="1:27"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s="3">
        <v>2</v>
      </c>
      <c r="T4394" s="4">
        <v>0.2</v>
      </c>
      <c r="U4394" s="3">
        <v>6.1571999999999996</v>
      </c>
      <c r="V4394" s="2">
        <f>salestable[[#This Row],[Sales]] * (1 - salestable[[#This Row],[Discount]])</f>
        <v>56.294399999999996</v>
      </c>
      <c r="W4394" s="2">
        <f>salestable[[#This Row],[Sales]] * salestable[[#This Row],[Discount]]</f>
        <v>14.073599999999999</v>
      </c>
      <c r="X4394">
        <f>YEAR(salestable[[#This Row],[Order Date]])</f>
        <v>2016</v>
      </c>
      <c r="Y4394" t="str">
        <f>TEXT(salestable[[#This Row],[Order Date]],"MMMM")</f>
        <v>September</v>
      </c>
      <c r="Z4394" t="str">
        <f>"Q"&amp;ROUNDUP(MONTH(salestable[[#This Row],[Order Date]])/3,0)</f>
        <v>Q3</v>
      </c>
      <c r="AA4394" t="str">
        <f>TEXT(salestable[[#This Row],[Order Date]], "ddd")</f>
        <v>Thu</v>
      </c>
    </row>
    <row r="4395" spans="1:27"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s="3">
        <v>5</v>
      </c>
      <c r="T4395" s="4">
        <v>0.2</v>
      </c>
      <c r="U4395" s="3">
        <v>21.735499999999998</v>
      </c>
      <c r="V4395" s="2">
        <f>salestable[[#This Row],[Sales]] * (1 - salestable[[#This Row],[Discount]])</f>
        <v>47.968000000000004</v>
      </c>
      <c r="W4395" s="2">
        <f>salestable[[#This Row],[Sales]] * salestable[[#This Row],[Discount]]</f>
        <v>11.992000000000001</v>
      </c>
      <c r="X4395">
        <f>YEAR(salestable[[#This Row],[Order Date]])</f>
        <v>2016</v>
      </c>
      <c r="Y4395" t="str">
        <f>TEXT(salestable[[#This Row],[Order Date]],"MMMM")</f>
        <v>September</v>
      </c>
      <c r="Z4395" t="str">
        <f>"Q"&amp;ROUNDUP(MONTH(salestable[[#This Row],[Order Date]])/3,0)</f>
        <v>Q3</v>
      </c>
      <c r="AA4395" t="str">
        <f>TEXT(salestable[[#This Row],[Order Date]], "ddd")</f>
        <v>Thu</v>
      </c>
    </row>
    <row r="4396" spans="1:27"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s="3">
        <v>1</v>
      </c>
      <c r="T4396" s="4">
        <v>0.2</v>
      </c>
      <c r="U4396" s="3">
        <v>-5.1967999999999996</v>
      </c>
      <c r="V4396" s="2">
        <f>salestable[[#This Row],[Sales]] * (1 - salestable[[#This Row],[Discount]])</f>
        <v>20.787200000000002</v>
      </c>
      <c r="W4396" s="2">
        <f>salestable[[#This Row],[Sales]] * salestable[[#This Row],[Discount]]</f>
        <v>5.1968000000000005</v>
      </c>
      <c r="X4396">
        <f>YEAR(salestable[[#This Row],[Order Date]])</f>
        <v>2014</v>
      </c>
      <c r="Y4396" t="str">
        <f>TEXT(salestable[[#This Row],[Order Date]],"MMMM")</f>
        <v>July</v>
      </c>
      <c r="Z4396" t="str">
        <f>"Q"&amp;ROUNDUP(MONTH(salestable[[#This Row],[Order Date]])/3,0)</f>
        <v>Q3</v>
      </c>
      <c r="AA4396" t="str">
        <f>TEXT(salestable[[#This Row],[Order Date]], "ddd")</f>
        <v>Sun</v>
      </c>
    </row>
    <row r="4397" spans="1:27"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s="3">
        <v>3</v>
      </c>
      <c r="T4397" s="4">
        <v>0.7</v>
      </c>
      <c r="U4397" s="3">
        <v>-21.888000000000002</v>
      </c>
      <c r="V4397" s="2">
        <f>salestable[[#This Row],[Sales]] * (1 - salestable[[#This Row],[Discount]])</f>
        <v>8.2080000000000002</v>
      </c>
      <c r="W4397" s="2">
        <f>salestable[[#This Row],[Sales]] * salestable[[#This Row],[Discount]]</f>
        <v>19.151999999999997</v>
      </c>
      <c r="X4397">
        <f>YEAR(salestable[[#This Row],[Order Date]])</f>
        <v>2014</v>
      </c>
      <c r="Y4397" t="str">
        <f>TEXT(salestable[[#This Row],[Order Date]],"MMMM")</f>
        <v>July</v>
      </c>
      <c r="Z4397" t="str">
        <f>"Q"&amp;ROUNDUP(MONTH(salestable[[#This Row],[Order Date]])/3,0)</f>
        <v>Q3</v>
      </c>
      <c r="AA4397" t="str">
        <f>TEXT(salestable[[#This Row],[Order Date]], "ddd")</f>
        <v>Sun</v>
      </c>
    </row>
    <row r="4398" spans="1:27"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s="3">
        <v>2</v>
      </c>
      <c r="T4398" s="4">
        <v>0.2</v>
      </c>
      <c r="U4398" s="3">
        <v>27.103200000000001</v>
      </c>
      <c r="V4398" s="2">
        <f>salestable[[#This Row],[Sales]] * (1 - salestable[[#This Row],[Discount]])</f>
        <v>289.10079999999999</v>
      </c>
      <c r="W4398" s="2">
        <f>salestable[[#This Row],[Sales]] * salestable[[#This Row],[Discount]]</f>
        <v>72.275199999999998</v>
      </c>
      <c r="X4398">
        <f>YEAR(salestable[[#This Row],[Order Date]])</f>
        <v>2016</v>
      </c>
      <c r="Y4398" t="str">
        <f>TEXT(salestable[[#This Row],[Order Date]],"MMMM")</f>
        <v>November</v>
      </c>
      <c r="Z4398" t="str">
        <f>"Q"&amp;ROUNDUP(MONTH(salestable[[#This Row],[Order Date]])/3,0)</f>
        <v>Q4</v>
      </c>
      <c r="AA4398" t="str">
        <f>TEXT(salestable[[#This Row],[Order Date]], "ddd")</f>
        <v>Tue</v>
      </c>
    </row>
    <row r="4399" spans="1:27"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s="3">
        <v>2</v>
      </c>
      <c r="T4399" s="4">
        <v>0.3</v>
      </c>
      <c r="U4399" s="3">
        <v>-46.736199999999997</v>
      </c>
      <c r="V4399" s="2">
        <f>salestable[[#This Row],[Sales]] * (1 - salestable[[#This Row],[Discount]])</f>
        <v>120.53019999999999</v>
      </c>
      <c r="W4399" s="2">
        <f>salestable[[#This Row],[Sales]] * salestable[[#This Row],[Discount]]</f>
        <v>51.655799999999999</v>
      </c>
      <c r="X4399">
        <f>YEAR(salestable[[#This Row],[Order Date]])</f>
        <v>2014</v>
      </c>
      <c r="Y4399" t="str">
        <f>TEXT(salestable[[#This Row],[Order Date]],"MMMM")</f>
        <v>July</v>
      </c>
      <c r="Z4399" t="str">
        <f>"Q"&amp;ROUNDUP(MONTH(salestable[[#This Row],[Order Date]])/3,0)</f>
        <v>Q3</v>
      </c>
      <c r="AA4399" t="str">
        <f>TEXT(salestable[[#This Row],[Order Date]], "ddd")</f>
        <v>Mon</v>
      </c>
    </row>
    <row r="4400" spans="1:27"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s="3">
        <v>2</v>
      </c>
      <c r="T4400" s="4">
        <v>0.2</v>
      </c>
      <c r="U4400" s="3">
        <v>12.0764</v>
      </c>
      <c r="V4400" s="2">
        <f>salestable[[#This Row],[Sales]] * (1 - salestable[[#This Row],[Discount]])</f>
        <v>55.206400000000002</v>
      </c>
      <c r="W4400" s="2">
        <f>salestable[[#This Row],[Sales]] * salestable[[#This Row],[Discount]]</f>
        <v>13.801600000000001</v>
      </c>
      <c r="X4400">
        <f>YEAR(salestable[[#This Row],[Order Date]])</f>
        <v>2014</v>
      </c>
      <c r="Y4400" t="str">
        <f>TEXT(salestable[[#This Row],[Order Date]],"MMMM")</f>
        <v>July</v>
      </c>
      <c r="Z4400" t="str">
        <f>"Q"&amp;ROUNDUP(MONTH(salestable[[#This Row],[Order Date]])/3,0)</f>
        <v>Q3</v>
      </c>
      <c r="AA4400" t="str">
        <f>TEXT(salestable[[#This Row],[Order Date]], "ddd")</f>
        <v>Mon</v>
      </c>
    </row>
    <row r="4401" spans="1:27"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s="3">
        <v>5</v>
      </c>
      <c r="T4401" s="4">
        <v>0</v>
      </c>
      <c r="U4401" s="3">
        <v>89.954999999999998</v>
      </c>
      <c r="V4401" s="2">
        <f>salestable[[#This Row],[Sales]] * (1 - salestable[[#This Row],[Discount]])</f>
        <v>199.9</v>
      </c>
      <c r="W4401" s="2">
        <f>salestable[[#This Row],[Sales]] * salestable[[#This Row],[Discount]]</f>
        <v>0</v>
      </c>
      <c r="X4401">
        <f>YEAR(salestable[[#This Row],[Order Date]])</f>
        <v>2016</v>
      </c>
      <c r="Y4401" t="str">
        <f>TEXT(salestable[[#This Row],[Order Date]],"MMMM")</f>
        <v>March</v>
      </c>
      <c r="Z4401" t="str">
        <f>"Q"&amp;ROUNDUP(MONTH(salestable[[#This Row],[Order Date]])/3,0)</f>
        <v>Q1</v>
      </c>
      <c r="AA4401" t="str">
        <f>TEXT(salestable[[#This Row],[Order Date]], "ddd")</f>
        <v>Thu</v>
      </c>
    </row>
    <row r="4402" spans="1:27"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s="3">
        <v>3</v>
      </c>
      <c r="T4402" s="4">
        <v>0</v>
      </c>
      <c r="U4402" s="3">
        <v>297.64350000000002</v>
      </c>
      <c r="V4402" s="2">
        <f>salestable[[#This Row],[Sales]] * (1 - salestable[[#This Row],[Discount]])</f>
        <v>901.95</v>
      </c>
      <c r="W4402" s="2">
        <f>salestable[[#This Row],[Sales]] * salestable[[#This Row],[Discount]]</f>
        <v>0</v>
      </c>
      <c r="X4402">
        <f>YEAR(salestable[[#This Row],[Order Date]])</f>
        <v>2016</v>
      </c>
      <c r="Y4402" t="str">
        <f>TEXT(salestable[[#This Row],[Order Date]],"MMMM")</f>
        <v>March</v>
      </c>
      <c r="Z4402" t="str">
        <f>"Q"&amp;ROUNDUP(MONTH(salestable[[#This Row],[Order Date]])/3,0)</f>
        <v>Q1</v>
      </c>
      <c r="AA4402" t="str">
        <f>TEXT(salestable[[#This Row],[Order Date]], "ddd")</f>
        <v>Thu</v>
      </c>
    </row>
    <row r="4403" spans="1:27"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s="3">
        <v>5</v>
      </c>
      <c r="T4403" s="4">
        <v>0</v>
      </c>
      <c r="U4403" s="3">
        <v>252.59</v>
      </c>
      <c r="V4403" s="2">
        <f>salestable[[#This Row],[Sales]] * (1 - salestable[[#This Row],[Discount]])</f>
        <v>971.5</v>
      </c>
      <c r="W4403" s="2">
        <f>salestable[[#This Row],[Sales]] * salestable[[#This Row],[Discount]]</f>
        <v>0</v>
      </c>
      <c r="X4403">
        <f>YEAR(salestable[[#This Row],[Order Date]])</f>
        <v>2016</v>
      </c>
      <c r="Y4403" t="str">
        <f>TEXT(salestable[[#This Row],[Order Date]],"MMMM")</f>
        <v>March</v>
      </c>
      <c r="Z4403" t="str">
        <f>"Q"&amp;ROUNDUP(MONTH(salestable[[#This Row],[Order Date]])/3,0)</f>
        <v>Q1</v>
      </c>
      <c r="AA4403" t="str">
        <f>TEXT(salestable[[#This Row],[Order Date]], "ddd")</f>
        <v>Thu</v>
      </c>
    </row>
    <row r="4404" spans="1:27"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s="3">
        <v>2</v>
      </c>
      <c r="T4404" s="4">
        <v>0.2</v>
      </c>
      <c r="U4404" s="3">
        <v>2.5488</v>
      </c>
      <c r="V4404" s="2">
        <f>salestable[[#This Row],[Sales]] * (1 - salestable[[#This Row],[Discount]])</f>
        <v>9.0624000000000002</v>
      </c>
      <c r="W4404" s="2">
        <f>salestable[[#This Row],[Sales]] * salestable[[#This Row],[Discount]]</f>
        <v>2.2656000000000001</v>
      </c>
      <c r="X4404">
        <f>YEAR(salestable[[#This Row],[Order Date]])</f>
        <v>2016</v>
      </c>
      <c r="Y4404" t="str">
        <f>TEXT(salestable[[#This Row],[Order Date]],"MMMM")</f>
        <v>December</v>
      </c>
      <c r="Z4404" t="str">
        <f>"Q"&amp;ROUNDUP(MONTH(salestable[[#This Row],[Order Date]])/3,0)</f>
        <v>Q4</v>
      </c>
      <c r="AA4404" t="str">
        <f>TEXT(salestable[[#This Row],[Order Date]], "ddd")</f>
        <v>Mon</v>
      </c>
    </row>
    <row r="4405" spans="1:27"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s="3">
        <v>3</v>
      </c>
      <c r="T4405" s="4">
        <v>0</v>
      </c>
      <c r="U4405" s="3">
        <v>8.0711999999999993</v>
      </c>
      <c r="V4405" s="2">
        <f>salestable[[#This Row],[Sales]] * (1 - salestable[[#This Row],[Discount]])</f>
        <v>21.24</v>
      </c>
      <c r="W4405" s="2">
        <f>salestable[[#This Row],[Sales]] * salestable[[#This Row],[Discount]]</f>
        <v>0</v>
      </c>
      <c r="X4405">
        <f>YEAR(salestable[[#This Row],[Order Date]])</f>
        <v>2014</v>
      </c>
      <c r="Y4405" t="str">
        <f>TEXT(salestable[[#This Row],[Order Date]],"MMMM")</f>
        <v>September</v>
      </c>
      <c r="Z4405" t="str">
        <f>"Q"&amp;ROUNDUP(MONTH(salestable[[#This Row],[Order Date]])/3,0)</f>
        <v>Q3</v>
      </c>
      <c r="AA4405" t="str">
        <f>TEXT(salestable[[#This Row],[Order Date]], "ddd")</f>
        <v>Tue</v>
      </c>
    </row>
    <row r="4406" spans="1:27"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s="3">
        <v>3</v>
      </c>
      <c r="T4406" s="4">
        <v>0.2</v>
      </c>
      <c r="U4406" s="3">
        <v>2.1749999999999998</v>
      </c>
      <c r="V4406" s="2">
        <f>salestable[[#This Row],[Sales]] * (1 - salestable[[#This Row],[Discount]])</f>
        <v>27.84</v>
      </c>
      <c r="W4406" s="2">
        <f>salestable[[#This Row],[Sales]] * salestable[[#This Row],[Discount]]</f>
        <v>6.96</v>
      </c>
      <c r="X4406">
        <f>YEAR(salestable[[#This Row],[Order Date]])</f>
        <v>2015</v>
      </c>
      <c r="Y4406" t="str">
        <f>TEXT(salestable[[#This Row],[Order Date]],"MMMM")</f>
        <v>July</v>
      </c>
      <c r="Z4406" t="str">
        <f>"Q"&amp;ROUNDUP(MONTH(salestable[[#This Row],[Order Date]])/3,0)</f>
        <v>Q3</v>
      </c>
      <c r="AA4406" t="str">
        <f>TEXT(salestable[[#This Row],[Order Date]], "ddd")</f>
        <v>Sun</v>
      </c>
    </row>
    <row r="4407" spans="1:27"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s="3">
        <v>3</v>
      </c>
      <c r="T4407" s="4">
        <v>0.2</v>
      </c>
      <c r="U4407" s="3">
        <v>-2.4359999999999999</v>
      </c>
      <c r="V4407" s="2">
        <f>salestable[[#This Row],[Sales]] * (1 - salestable[[#This Row],[Discount]])</f>
        <v>31.180800000000001</v>
      </c>
      <c r="W4407" s="2">
        <f>salestable[[#This Row],[Sales]] * salestable[[#This Row],[Discount]]</f>
        <v>7.7952000000000004</v>
      </c>
      <c r="X4407">
        <f>YEAR(salestable[[#This Row],[Order Date]])</f>
        <v>2015</v>
      </c>
      <c r="Y4407" t="str">
        <f>TEXT(salestable[[#This Row],[Order Date]],"MMMM")</f>
        <v>July</v>
      </c>
      <c r="Z4407" t="str">
        <f>"Q"&amp;ROUNDUP(MONTH(salestable[[#This Row],[Order Date]])/3,0)</f>
        <v>Q3</v>
      </c>
      <c r="AA4407" t="str">
        <f>TEXT(salestable[[#This Row],[Order Date]], "ddd")</f>
        <v>Sun</v>
      </c>
    </row>
    <row r="4408" spans="1:27"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s="3">
        <v>2</v>
      </c>
      <c r="T4408" s="4">
        <v>0</v>
      </c>
      <c r="U4408" s="3">
        <v>4.0860000000000003</v>
      </c>
      <c r="V4408" s="2">
        <f>salestable[[#This Row],[Sales]] * (1 - salestable[[#This Row],[Discount]])</f>
        <v>9.08</v>
      </c>
      <c r="W4408" s="2">
        <f>salestable[[#This Row],[Sales]] * salestable[[#This Row],[Discount]]</f>
        <v>0</v>
      </c>
      <c r="X4408">
        <f>YEAR(salestable[[#This Row],[Order Date]])</f>
        <v>2016</v>
      </c>
      <c r="Y4408" t="str">
        <f>TEXT(salestable[[#This Row],[Order Date]],"MMMM")</f>
        <v>November</v>
      </c>
      <c r="Z4408" t="str">
        <f>"Q"&amp;ROUNDUP(MONTH(salestable[[#This Row],[Order Date]])/3,0)</f>
        <v>Q4</v>
      </c>
      <c r="AA4408" t="str">
        <f>TEXT(salestable[[#This Row],[Order Date]], "ddd")</f>
        <v>Sun</v>
      </c>
    </row>
    <row r="4409" spans="1:27"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s="3">
        <v>3</v>
      </c>
      <c r="T4409" s="4">
        <v>0</v>
      </c>
      <c r="U4409" s="3">
        <v>150.98400000000001</v>
      </c>
      <c r="V4409" s="2">
        <f>salestable[[#This Row],[Sales]] * (1 - salestable[[#This Row],[Discount]])</f>
        <v>314.55</v>
      </c>
      <c r="W4409" s="2">
        <f>salestable[[#This Row],[Sales]] * salestable[[#This Row],[Discount]]</f>
        <v>0</v>
      </c>
      <c r="X4409">
        <f>YEAR(salestable[[#This Row],[Order Date]])</f>
        <v>2016</v>
      </c>
      <c r="Y4409" t="str">
        <f>TEXT(salestable[[#This Row],[Order Date]],"MMMM")</f>
        <v>November</v>
      </c>
      <c r="Z4409" t="str">
        <f>"Q"&amp;ROUNDUP(MONTH(salestable[[#This Row],[Order Date]])/3,0)</f>
        <v>Q4</v>
      </c>
      <c r="AA4409" t="str">
        <f>TEXT(salestable[[#This Row],[Order Date]], "ddd")</f>
        <v>Sun</v>
      </c>
    </row>
    <row r="4410" spans="1:27"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s="3">
        <v>1</v>
      </c>
      <c r="T4410" s="4">
        <v>0</v>
      </c>
      <c r="U4410" s="3">
        <v>2.3077000000000001</v>
      </c>
      <c r="V4410" s="2">
        <f>salestable[[#This Row],[Sales]] * (1 - salestable[[#This Row],[Discount]])</f>
        <v>4.91</v>
      </c>
      <c r="W4410" s="2">
        <f>salestable[[#This Row],[Sales]] * salestable[[#This Row],[Discount]]</f>
        <v>0</v>
      </c>
      <c r="X4410">
        <f>YEAR(salestable[[#This Row],[Order Date]])</f>
        <v>2016</v>
      </c>
      <c r="Y4410" t="str">
        <f>TEXT(salestable[[#This Row],[Order Date]],"MMMM")</f>
        <v>November</v>
      </c>
      <c r="Z4410" t="str">
        <f>"Q"&amp;ROUNDUP(MONTH(salestable[[#This Row],[Order Date]])/3,0)</f>
        <v>Q4</v>
      </c>
      <c r="AA4410" t="str">
        <f>TEXT(salestable[[#This Row],[Order Date]], "ddd")</f>
        <v>Sun</v>
      </c>
    </row>
    <row r="4411" spans="1:27"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s="3">
        <v>2</v>
      </c>
      <c r="T4411" s="4">
        <v>0</v>
      </c>
      <c r="U4411" s="3">
        <v>2.7166000000000001</v>
      </c>
      <c r="V4411" s="2">
        <f>salestable[[#This Row],[Sales]] * (1 - salestable[[#This Row],[Discount]])</f>
        <v>5.78</v>
      </c>
      <c r="W4411" s="2">
        <f>salestable[[#This Row],[Sales]] * salestable[[#This Row],[Discount]]</f>
        <v>0</v>
      </c>
      <c r="X4411">
        <f>YEAR(salestable[[#This Row],[Order Date]])</f>
        <v>2014</v>
      </c>
      <c r="Y4411" t="str">
        <f>TEXT(salestable[[#This Row],[Order Date]],"MMMM")</f>
        <v>May</v>
      </c>
      <c r="Z4411" t="str">
        <f>"Q"&amp;ROUNDUP(MONTH(salestable[[#This Row],[Order Date]])/3,0)</f>
        <v>Q2</v>
      </c>
      <c r="AA4411" t="str">
        <f>TEXT(salestable[[#This Row],[Order Date]], "ddd")</f>
        <v>Tue</v>
      </c>
    </row>
    <row r="4412" spans="1:27"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s="3">
        <v>6</v>
      </c>
      <c r="T4412" s="4">
        <v>0</v>
      </c>
      <c r="U4412" s="3">
        <v>30.223199999999999</v>
      </c>
      <c r="V4412" s="2">
        <f>salestable[[#This Row],[Sales]] * (1 - salestable[[#This Row],[Discount]])</f>
        <v>107.94</v>
      </c>
      <c r="W4412" s="2">
        <f>salestable[[#This Row],[Sales]] * salestable[[#This Row],[Discount]]</f>
        <v>0</v>
      </c>
      <c r="X4412">
        <f>YEAR(salestable[[#This Row],[Order Date]])</f>
        <v>2014</v>
      </c>
      <c r="Y4412" t="str">
        <f>TEXT(salestable[[#This Row],[Order Date]],"MMMM")</f>
        <v>May</v>
      </c>
      <c r="Z4412" t="str">
        <f>"Q"&amp;ROUNDUP(MONTH(salestable[[#This Row],[Order Date]])/3,0)</f>
        <v>Q2</v>
      </c>
      <c r="AA4412" t="str">
        <f>TEXT(salestable[[#This Row],[Order Date]], "ddd")</f>
        <v>Tue</v>
      </c>
    </row>
    <row r="4413" spans="1:27"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s="3">
        <v>3</v>
      </c>
      <c r="T4413" s="4">
        <v>0</v>
      </c>
      <c r="U4413" s="3">
        <v>9.0389999999999997</v>
      </c>
      <c r="V4413" s="2">
        <f>salestable[[#This Row],[Sales]] * (1 - salestable[[#This Row],[Discount]])</f>
        <v>19.649999999999999</v>
      </c>
      <c r="W4413" s="2">
        <f>salestable[[#This Row],[Sales]] * salestable[[#This Row],[Discount]]</f>
        <v>0</v>
      </c>
      <c r="X4413">
        <f>YEAR(salestable[[#This Row],[Order Date]])</f>
        <v>2014</v>
      </c>
      <c r="Y4413" t="str">
        <f>TEXT(salestable[[#This Row],[Order Date]],"MMMM")</f>
        <v>June</v>
      </c>
      <c r="Z4413" t="str">
        <f>"Q"&amp;ROUNDUP(MONTH(salestable[[#This Row],[Order Date]])/3,0)</f>
        <v>Q2</v>
      </c>
      <c r="AA4413" t="str">
        <f>TEXT(salestable[[#This Row],[Order Date]], "ddd")</f>
        <v>Sat</v>
      </c>
    </row>
    <row r="4414" spans="1:27"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s="3">
        <v>3</v>
      </c>
      <c r="T4414" s="4">
        <v>0</v>
      </c>
      <c r="U4414" s="3">
        <v>160.6722</v>
      </c>
      <c r="V4414" s="2">
        <f>salestable[[#This Row],[Sales]] * (1 - salestable[[#This Row],[Discount]])</f>
        <v>617.97</v>
      </c>
      <c r="W4414" s="2">
        <f>salestable[[#This Row],[Sales]] * salestable[[#This Row],[Discount]]</f>
        <v>0</v>
      </c>
      <c r="X4414">
        <f>YEAR(salestable[[#This Row],[Order Date]])</f>
        <v>2014</v>
      </c>
      <c r="Y4414" t="str">
        <f>TEXT(salestable[[#This Row],[Order Date]],"MMMM")</f>
        <v>June</v>
      </c>
      <c r="Z4414" t="str">
        <f>"Q"&amp;ROUNDUP(MONTH(salestable[[#This Row],[Order Date]])/3,0)</f>
        <v>Q2</v>
      </c>
      <c r="AA4414" t="str">
        <f>TEXT(salestable[[#This Row],[Order Date]], "ddd")</f>
        <v>Sat</v>
      </c>
    </row>
    <row r="4415" spans="1:27"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s="3">
        <v>3</v>
      </c>
      <c r="T4415" s="4">
        <v>0</v>
      </c>
      <c r="U4415" s="3">
        <v>26.864999999999998</v>
      </c>
      <c r="V4415" s="2">
        <f>salestable[[#This Row],[Sales]] * (1 - salestable[[#This Row],[Discount]])</f>
        <v>59.7</v>
      </c>
      <c r="W4415" s="2">
        <f>salestable[[#This Row],[Sales]] * salestable[[#This Row],[Discount]]</f>
        <v>0</v>
      </c>
      <c r="X4415">
        <f>YEAR(salestable[[#This Row],[Order Date]])</f>
        <v>2014</v>
      </c>
      <c r="Y4415" t="str">
        <f>TEXT(salestable[[#This Row],[Order Date]],"MMMM")</f>
        <v>June</v>
      </c>
      <c r="Z4415" t="str">
        <f>"Q"&amp;ROUNDUP(MONTH(salestable[[#This Row],[Order Date]])/3,0)</f>
        <v>Q2</v>
      </c>
      <c r="AA4415" t="str">
        <f>TEXT(salestable[[#This Row],[Order Date]], "ddd")</f>
        <v>Sat</v>
      </c>
    </row>
    <row r="4416" spans="1:27"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s="3">
        <v>1</v>
      </c>
      <c r="T4416" s="4">
        <v>0</v>
      </c>
      <c r="U4416" s="3">
        <v>182.3553</v>
      </c>
      <c r="V4416" s="2">
        <f>salestable[[#This Row],[Sales]] * (1 - salestable[[#This Row],[Discount]])</f>
        <v>387.99</v>
      </c>
      <c r="W4416" s="2">
        <f>salestable[[#This Row],[Sales]] * salestable[[#This Row],[Discount]]</f>
        <v>0</v>
      </c>
      <c r="X4416">
        <f>YEAR(salestable[[#This Row],[Order Date]])</f>
        <v>2017</v>
      </c>
      <c r="Y4416" t="str">
        <f>TEXT(salestable[[#This Row],[Order Date]],"MMMM")</f>
        <v>August</v>
      </c>
      <c r="Z4416" t="str">
        <f>"Q"&amp;ROUNDUP(MONTH(salestable[[#This Row],[Order Date]])/3,0)</f>
        <v>Q3</v>
      </c>
      <c r="AA4416" t="str">
        <f>TEXT(salestable[[#This Row],[Order Date]], "ddd")</f>
        <v>Sat</v>
      </c>
    </row>
    <row r="4417" spans="1:27"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s="3">
        <v>2</v>
      </c>
      <c r="T4417" s="4">
        <v>0.2</v>
      </c>
      <c r="U4417" s="3">
        <v>71.989999999999995</v>
      </c>
      <c r="V4417" s="2">
        <f>salestable[[#This Row],[Sales]] * (1 - salestable[[#This Row],[Discount]])</f>
        <v>460.73599999999999</v>
      </c>
      <c r="W4417" s="2">
        <f>salestable[[#This Row],[Sales]] * salestable[[#This Row],[Discount]]</f>
        <v>115.184</v>
      </c>
      <c r="X4417">
        <f>YEAR(salestable[[#This Row],[Order Date]])</f>
        <v>2014</v>
      </c>
      <c r="Y4417" t="str">
        <f>TEXT(salestable[[#This Row],[Order Date]],"MMMM")</f>
        <v>November</v>
      </c>
      <c r="Z4417" t="str">
        <f>"Q"&amp;ROUNDUP(MONTH(salestable[[#This Row],[Order Date]])/3,0)</f>
        <v>Q4</v>
      </c>
      <c r="AA4417" t="str">
        <f>TEXT(salestable[[#This Row],[Order Date]], "ddd")</f>
        <v>Sat</v>
      </c>
    </row>
    <row r="4418" spans="1:27"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s="3">
        <v>5</v>
      </c>
      <c r="T4418" s="4">
        <v>0</v>
      </c>
      <c r="U4418" s="3">
        <v>15.2</v>
      </c>
      <c r="V4418" s="2">
        <f>salestable[[#This Row],[Sales]] * (1 - salestable[[#This Row],[Discount]])</f>
        <v>30.4</v>
      </c>
      <c r="W4418" s="2">
        <f>salestable[[#This Row],[Sales]] * salestable[[#This Row],[Discount]]</f>
        <v>0</v>
      </c>
      <c r="X4418">
        <f>YEAR(salestable[[#This Row],[Order Date]])</f>
        <v>2014</v>
      </c>
      <c r="Y4418" t="str">
        <f>TEXT(salestable[[#This Row],[Order Date]],"MMMM")</f>
        <v>November</v>
      </c>
      <c r="Z4418" t="str">
        <f>"Q"&amp;ROUNDUP(MONTH(salestable[[#This Row],[Order Date]])/3,0)</f>
        <v>Q4</v>
      </c>
      <c r="AA4418" t="str">
        <f>TEXT(salestable[[#This Row],[Order Date]], "ddd")</f>
        <v>Sat</v>
      </c>
    </row>
    <row r="4419" spans="1:27"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s="3">
        <v>8</v>
      </c>
      <c r="T4419" s="4">
        <v>0</v>
      </c>
      <c r="U4419" s="3">
        <v>219.99039999999999</v>
      </c>
      <c r="V4419" s="2">
        <f>salestable[[#This Row],[Sales]] * (1 - salestable[[#This Row],[Discount]])</f>
        <v>478.24</v>
      </c>
      <c r="W4419" s="2">
        <f>salestable[[#This Row],[Sales]] * salestable[[#This Row],[Discount]]</f>
        <v>0</v>
      </c>
      <c r="X4419">
        <f>YEAR(salestable[[#This Row],[Order Date]])</f>
        <v>2017</v>
      </c>
      <c r="Y4419" t="str">
        <f>TEXT(salestable[[#This Row],[Order Date]],"MMMM")</f>
        <v>April</v>
      </c>
      <c r="Z4419" t="str">
        <f>"Q"&amp;ROUNDUP(MONTH(salestable[[#This Row],[Order Date]])/3,0)</f>
        <v>Q2</v>
      </c>
      <c r="AA4419" t="str">
        <f>TEXT(salestable[[#This Row],[Order Date]], "ddd")</f>
        <v>Sun</v>
      </c>
    </row>
    <row r="4420" spans="1:27"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s="3">
        <v>3</v>
      </c>
      <c r="T4420" s="4">
        <v>0.2</v>
      </c>
      <c r="U4420" s="3">
        <v>-21.470400000000001</v>
      </c>
      <c r="V4420" s="2">
        <f>salestable[[#This Row],[Sales]] * (1 - salestable[[#This Row],[Discount]])</f>
        <v>152.67840000000001</v>
      </c>
      <c r="W4420" s="2">
        <f>salestable[[#This Row],[Sales]] * salestable[[#This Row],[Discount]]</f>
        <v>38.169600000000003</v>
      </c>
      <c r="X4420">
        <f>YEAR(salestable[[#This Row],[Order Date]])</f>
        <v>2014</v>
      </c>
      <c r="Y4420" t="str">
        <f>TEXT(salestable[[#This Row],[Order Date]],"MMMM")</f>
        <v>December</v>
      </c>
      <c r="Z4420" t="str">
        <f>"Q"&amp;ROUNDUP(MONTH(salestable[[#This Row],[Order Date]])/3,0)</f>
        <v>Q4</v>
      </c>
      <c r="AA4420" t="str">
        <f>TEXT(salestable[[#This Row],[Order Date]], "ddd")</f>
        <v>Sat</v>
      </c>
    </row>
    <row r="4421" spans="1:27"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s="3">
        <v>4</v>
      </c>
      <c r="T4421" s="4">
        <v>0.7</v>
      </c>
      <c r="U4421" s="3">
        <v>-4.0216000000000003</v>
      </c>
      <c r="V4421" s="2">
        <f>salestable[[#This Row],[Sales]] * (1 - salestable[[#This Row],[Discount]])</f>
        <v>1.6452000000000002</v>
      </c>
      <c r="W4421" s="2">
        <f>salestable[[#This Row],[Sales]] * salestable[[#This Row],[Discount]]</f>
        <v>3.8387999999999995</v>
      </c>
      <c r="X4421">
        <f>YEAR(salestable[[#This Row],[Order Date]])</f>
        <v>2014</v>
      </c>
      <c r="Y4421" t="str">
        <f>TEXT(salestable[[#This Row],[Order Date]],"MMMM")</f>
        <v>December</v>
      </c>
      <c r="Z4421" t="str">
        <f>"Q"&amp;ROUNDUP(MONTH(salestable[[#This Row],[Order Date]])/3,0)</f>
        <v>Q4</v>
      </c>
      <c r="AA4421" t="str">
        <f>TEXT(salestable[[#This Row],[Order Date]], "ddd")</f>
        <v>Wed</v>
      </c>
    </row>
    <row r="4422" spans="1:27"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s="3">
        <v>5</v>
      </c>
      <c r="T4422" s="4">
        <v>0.2</v>
      </c>
      <c r="U4422" s="3">
        <v>3.069</v>
      </c>
      <c r="V4422" s="2">
        <f>salestable[[#This Row],[Sales]] * (1 - salestable[[#This Row],[Discount]])</f>
        <v>32.736000000000004</v>
      </c>
      <c r="W4422" s="2">
        <f>salestable[[#This Row],[Sales]] * salestable[[#This Row],[Discount]]</f>
        <v>8.1840000000000011</v>
      </c>
      <c r="X4422">
        <f>YEAR(salestable[[#This Row],[Order Date]])</f>
        <v>2015</v>
      </c>
      <c r="Y4422" t="str">
        <f>TEXT(salestable[[#This Row],[Order Date]],"MMMM")</f>
        <v>November</v>
      </c>
      <c r="Z4422" t="str">
        <f>"Q"&amp;ROUNDUP(MONTH(salestable[[#This Row],[Order Date]])/3,0)</f>
        <v>Q4</v>
      </c>
      <c r="AA4422" t="str">
        <f>TEXT(salestable[[#This Row],[Order Date]], "ddd")</f>
        <v>Tue</v>
      </c>
    </row>
    <row r="4423" spans="1:27"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s="3">
        <v>3</v>
      </c>
      <c r="T4423" s="4">
        <v>0.2</v>
      </c>
      <c r="U4423" s="3">
        <v>2.3328000000000002</v>
      </c>
      <c r="V4423" s="2">
        <f>salestable[[#This Row],[Sales]] * (1 - salestable[[#This Row],[Discount]])</f>
        <v>12.441600000000001</v>
      </c>
      <c r="W4423" s="2">
        <f>salestable[[#This Row],[Sales]] * salestable[[#This Row],[Discount]]</f>
        <v>3.1104000000000003</v>
      </c>
      <c r="X4423">
        <f>YEAR(salestable[[#This Row],[Order Date]])</f>
        <v>2014</v>
      </c>
      <c r="Y4423" t="str">
        <f>TEXT(salestable[[#This Row],[Order Date]],"MMMM")</f>
        <v>March</v>
      </c>
      <c r="Z4423" t="str">
        <f>"Q"&amp;ROUNDUP(MONTH(salestable[[#This Row],[Order Date]])/3,0)</f>
        <v>Q1</v>
      </c>
      <c r="AA4423" t="str">
        <f>TEXT(salestable[[#This Row],[Order Date]], "ddd")</f>
        <v>Tue</v>
      </c>
    </row>
    <row r="4424" spans="1:27"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s="3">
        <v>2</v>
      </c>
      <c r="T4424" s="4">
        <v>0</v>
      </c>
      <c r="U4424" s="3">
        <v>4.4824000000000002</v>
      </c>
      <c r="V4424" s="2">
        <f>salestable[[#This Row],[Sales]] * (1 - salestable[[#This Row],[Discount]])</f>
        <v>17.239999999999998</v>
      </c>
      <c r="W4424" s="2">
        <f>salestable[[#This Row],[Sales]] * salestable[[#This Row],[Discount]]</f>
        <v>0</v>
      </c>
      <c r="X4424">
        <f>YEAR(salestable[[#This Row],[Order Date]])</f>
        <v>2017</v>
      </c>
      <c r="Y4424" t="str">
        <f>TEXT(salestable[[#This Row],[Order Date]],"MMMM")</f>
        <v>May</v>
      </c>
      <c r="Z4424" t="str">
        <f>"Q"&amp;ROUNDUP(MONTH(salestable[[#This Row],[Order Date]])/3,0)</f>
        <v>Q2</v>
      </c>
      <c r="AA4424" t="str">
        <f>TEXT(salestable[[#This Row],[Order Date]], "ddd")</f>
        <v>Thu</v>
      </c>
    </row>
    <row r="4425" spans="1:27"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s="3">
        <v>3</v>
      </c>
      <c r="T4425" s="4">
        <v>0</v>
      </c>
      <c r="U4425" s="3">
        <v>75.734999999999999</v>
      </c>
      <c r="V4425" s="2">
        <f>salestable[[#This Row],[Sales]] * (1 - salestable[[#This Row],[Discount]])</f>
        <v>302.94</v>
      </c>
      <c r="W4425" s="2">
        <f>salestable[[#This Row],[Sales]] * salestable[[#This Row],[Discount]]</f>
        <v>0</v>
      </c>
      <c r="X4425">
        <f>YEAR(salestable[[#This Row],[Order Date]])</f>
        <v>2017</v>
      </c>
      <c r="Y4425" t="str">
        <f>TEXT(salestable[[#This Row],[Order Date]],"MMMM")</f>
        <v>May</v>
      </c>
      <c r="Z4425" t="str">
        <f>"Q"&amp;ROUNDUP(MONTH(salestable[[#This Row],[Order Date]])/3,0)</f>
        <v>Q2</v>
      </c>
      <c r="AA4425" t="str">
        <f>TEXT(salestable[[#This Row],[Order Date]], "ddd")</f>
        <v>Thu</v>
      </c>
    </row>
    <row r="4426" spans="1:27"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s="3">
        <v>5</v>
      </c>
      <c r="T4426" s="4">
        <v>0</v>
      </c>
      <c r="U4426" s="3">
        <v>15.637499999999999</v>
      </c>
      <c r="V4426" s="2">
        <f>salestable[[#This Row],[Sales]] * (1 - salestable[[#This Row],[Discount]])</f>
        <v>34.75</v>
      </c>
      <c r="W4426" s="2">
        <f>salestable[[#This Row],[Sales]] * salestable[[#This Row],[Discount]]</f>
        <v>0</v>
      </c>
      <c r="X4426">
        <f>YEAR(salestable[[#This Row],[Order Date]])</f>
        <v>2017</v>
      </c>
      <c r="Y4426" t="str">
        <f>TEXT(salestable[[#This Row],[Order Date]],"MMMM")</f>
        <v>May</v>
      </c>
      <c r="Z4426" t="str">
        <f>"Q"&amp;ROUNDUP(MONTH(salestable[[#This Row],[Order Date]])/3,0)</f>
        <v>Q2</v>
      </c>
      <c r="AA4426" t="str">
        <f>TEXT(salestable[[#This Row],[Order Date]], "ddd")</f>
        <v>Thu</v>
      </c>
    </row>
    <row r="4427" spans="1:27"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s="3">
        <v>6</v>
      </c>
      <c r="T4427" s="4">
        <v>0</v>
      </c>
      <c r="U4427" s="3">
        <v>54.691200000000002</v>
      </c>
      <c r="V4427" s="2">
        <f>salestable[[#This Row],[Sales]] * (1 - salestable[[#This Row],[Discount]])</f>
        <v>113.94</v>
      </c>
      <c r="W4427" s="2">
        <f>salestable[[#This Row],[Sales]] * salestable[[#This Row],[Discount]]</f>
        <v>0</v>
      </c>
      <c r="X4427">
        <f>YEAR(salestable[[#This Row],[Order Date]])</f>
        <v>2017</v>
      </c>
      <c r="Y4427" t="str">
        <f>TEXT(salestable[[#This Row],[Order Date]],"MMMM")</f>
        <v>May</v>
      </c>
      <c r="Z4427" t="str">
        <f>"Q"&amp;ROUNDUP(MONTH(salestable[[#This Row],[Order Date]])/3,0)</f>
        <v>Q2</v>
      </c>
      <c r="AA4427" t="str">
        <f>TEXT(salestable[[#This Row],[Order Date]], "ddd")</f>
        <v>Thu</v>
      </c>
    </row>
    <row r="4428" spans="1:27"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s="3">
        <v>2</v>
      </c>
      <c r="T4428" s="4">
        <v>0</v>
      </c>
      <c r="U4428" s="3">
        <v>15.6744</v>
      </c>
      <c r="V4428" s="2">
        <f>salestable[[#This Row],[Sales]] * (1 - salestable[[#This Row],[Discount]])</f>
        <v>55.98</v>
      </c>
      <c r="W4428" s="2">
        <f>salestable[[#This Row],[Sales]] * salestable[[#This Row],[Discount]]</f>
        <v>0</v>
      </c>
      <c r="X4428">
        <f>YEAR(salestable[[#This Row],[Order Date]])</f>
        <v>2017</v>
      </c>
      <c r="Y4428" t="str">
        <f>TEXT(salestable[[#This Row],[Order Date]],"MMMM")</f>
        <v>May</v>
      </c>
      <c r="Z4428" t="str">
        <f>"Q"&amp;ROUNDUP(MONTH(salestable[[#This Row],[Order Date]])/3,0)</f>
        <v>Q2</v>
      </c>
      <c r="AA4428" t="str">
        <f>TEXT(salestable[[#This Row],[Order Date]], "ddd")</f>
        <v>Thu</v>
      </c>
    </row>
    <row r="4429" spans="1:27"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s="3">
        <v>3</v>
      </c>
      <c r="T4429" s="4">
        <v>0</v>
      </c>
      <c r="U4429" s="3">
        <v>12.231</v>
      </c>
      <c r="V4429" s="2">
        <f>salestable[[#This Row],[Sales]] * (1 - salestable[[#This Row],[Discount]])</f>
        <v>27.18</v>
      </c>
      <c r="W4429" s="2">
        <f>salestable[[#This Row],[Sales]] * salestable[[#This Row],[Discount]]</f>
        <v>0</v>
      </c>
      <c r="X4429">
        <f>YEAR(salestable[[#This Row],[Order Date]])</f>
        <v>2017</v>
      </c>
      <c r="Y4429" t="str">
        <f>TEXT(salestable[[#This Row],[Order Date]],"MMMM")</f>
        <v>September</v>
      </c>
      <c r="Z4429" t="str">
        <f>"Q"&amp;ROUNDUP(MONTH(salestable[[#This Row],[Order Date]])/3,0)</f>
        <v>Q3</v>
      </c>
      <c r="AA4429" t="str">
        <f>TEXT(salestable[[#This Row],[Order Date]], "ddd")</f>
        <v>Fri</v>
      </c>
    </row>
    <row r="4430" spans="1:27"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s="3">
        <v>6</v>
      </c>
      <c r="T4430" s="4">
        <v>0</v>
      </c>
      <c r="U4430" s="3">
        <v>523.70519999999999</v>
      </c>
      <c r="V4430" s="2">
        <f>salestable[[#This Row],[Sales]] * (1 - salestable[[#This Row],[Discount]])</f>
        <v>1805.88</v>
      </c>
      <c r="W4430" s="2">
        <f>salestable[[#This Row],[Sales]] * salestable[[#This Row],[Discount]]</f>
        <v>0</v>
      </c>
      <c r="X4430">
        <f>YEAR(salestable[[#This Row],[Order Date]])</f>
        <v>2017</v>
      </c>
      <c r="Y4430" t="str">
        <f>TEXT(salestable[[#This Row],[Order Date]],"MMMM")</f>
        <v>March</v>
      </c>
      <c r="Z4430" t="str">
        <f>"Q"&amp;ROUNDUP(MONTH(salestable[[#This Row],[Order Date]])/3,0)</f>
        <v>Q1</v>
      </c>
      <c r="AA4430" t="str">
        <f>TEXT(salestable[[#This Row],[Order Date]], "ddd")</f>
        <v>Tue</v>
      </c>
    </row>
    <row r="4431" spans="1:27"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s="3">
        <v>3</v>
      </c>
      <c r="T4431" s="4">
        <v>0</v>
      </c>
      <c r="U4431" s="3">
        <v>18.446999999999999</v>
      </c>
      <c r="V4431" s="2">
        <f>salestable[[#This Row],[Sales]] * (1 - salestable[[#This Row],[Discount]])</f>
        <v>70.95</v>
      </c>
      <c r="W4431" s="2">
        <f>salestable[[#This Row],[Sales]] * salestable[[#This Row],[Discount]]</f>
        <v>0</v>
      </c>
      <c r="X4431">
        <f>YEAR(salestable[[#This Row],[Order Date]])</f>
        <v>2017</v>
      </c>
      <c r="Y4431" t="str">
        <f>TEXT(salestable[[#This Row],[Order Date]],"MMMM")</f>
        <v>September</v>
      </c>
      <c r="Z4431" t="str">
        <f>"Q"&amp;ROUNDUP(MONTH(salestable[[#This Row],[Order Date]])/3,0)</f>
        <v>Q3</v>
      </c>
      <c r="AA4431" t="str">
        <f>TEXT(salestable[[#This Row],[Order Date]], "ddd")</f>
        <v>Thu</v>
      </c>
    </row>
    <row r="4432" spans="1:27"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s="3">
        <v>4</v>
      </c>
      <c r="T4432" s="4">
        <v>0</v>
      </c>
      <c r="U4432" s="3">
        <v>9.6</v>
      </c>
      <c r="V4432" s="2">
        <f>salestable[[#This Row],[Sales]] * (1 - salestable[[#This Row],[Discount]])</f>
        <v>20</v>
      </c>
      <c r="W4432" s="2">
        <f>salestable[[#This Row],[Sales]] * salestable[[#This Row],[Discount]]</f>
        <v>0</v>
      </c>
      <c r="X4432">
        <f>YEAR(salestable[[#This Row],[Order Date]])</f>
        <v>2016</v>
      </c>
      <c r="Y4432" t="str">
        <f>TEXT(salestable[[#This Row],[Order Date]],"MMMM")</f>
        <v>November</v>
      </c>
      <c r="Z4432" t="str">
        <f>"Q"&amp;ROUNDUP(MONTH(salestable[[#This Row],[Order Date]])/3,0)</f>
        <v>Q4</v>
      </c>
      <c r="AA4432" t="str">
        <f>TEXT(salestable[[#This Row],[Order Date]], "ddd")</f>
        <v>Thu</v>
      </c>
    </row>
    <row r="4433" spans="1:27"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s="3">
        <v>3</v>
      </c>
      <c r="T4433" s="4">
        <v>0</v>
      </c>
      <c r="U4433" s="3">
        <v>2.0748000000000002</v>
      </c>
      <c r="V4433" s="2">
        <f>salestable[[#This Row],[Sales]] * (1 - salestable[[#This Row],[Discount]])</f>
        <v>7.98</v>
      </c>
      <c r="W4433" s="2">
        <f>salestable[[#This Row],[Sales]] * salestable[[#This Row],[Discount]]</f>
        <v>0</v>
      </c>
      <c r="X4433">
        <f>YEAR(salestable[[#This Row],[Order Date]])</f>
        <v>2016</v>
      </c>
      <c r="Y4433" t="str">
        <f>TEXT(salestable[[#This Row],[Order Date]],"MMMM")</f>
        <v>November</v>
      </c>
      <c r="Z4433" t="str">
        <f>"Q"&amp;ROUNDUP(MONTH(salestable[[#This Row],[Order Date]])/3,0)</f>
        <v>Q4</v>
      </c>
      <c r="AA4433" t="str">
        <f>TEXT(salestable[[#This Row],[Order Date]], "ddd")</f>
        <v>Thu</v>
      </c>
    </row>
    <row r="4434" spans="1:27"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s="3">
        <v>5</v>
      </c>
      <c r="T4434" s="4">
        <v>0</v>
      </c>
      <c r="U4434" s="3">
        <v>9.1579999999999995</v>
      </c>
      <c r="V4434" s="2">
        <f>salestable[[#This Row],[Sales]] * (1 - salestable[[#This Row],[Discount]])</f>
        <v>24.1</v>
      </c>
      <c r="W4434" s="2">
        <f>salestable[[#This Row],[Sales]] * salestable[[#This Row],[Discount]]</f>
        <v>0</v>
      </c>
      <c r="X4434">
        <f>YEAR(salestable[[#This Row],[Order Date]])</f>
        <v>2016</v>
      </c>
      <c r="Y4434" t="str">
        <f>TEXT(salestable[[#This Row],[Order Date]],"MMMM")</f>
        <v>November</v>
      </c>
      <c r="Z4434" t="str">
        <f>"Q"&amp;ROUNDUP(MONTH(salestable[[#This Row],[Order Date]])/3,0)</f>
        <v>Q4</v>
      </c>
      <c r="AA4434" t="str">
        <f>TEXT(salestable[[#This Row],[Order Date]], "ddd")</f>
        <v>Thu</v>
      </c>
    </row>
    <row r="4435" spans="1:27"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s="3">
        <v>1</v>
      </c>
      <c r="T4435" s="4">
        <v>0</v>
      </c>
      <c r="U4435" s="3">
        <v>2.625</v>
      </c>
      <c r="V4435" s="2">
        <f>salestable[[#This Row],[Sales]] * (1 - salestable[[#This Row],[Discount]])</f>
        <v>8.75</v>
      </c>
      <c r="W4435" s="2">
        <f>salestable[[#This Row],[Sales]] * salestable[[#This Row],[Discount]]</f>
        <v>0</v>
      </c>
      <c r="X4435">
        <f>YEAR(salestable[[#This Row],[Order Date]])</f>
        <v>2016</v>
      </c>
      <c r="Y4435" t="str">
        <f>TEXT(salestable[[#This Row],[Order Date]],"MMMM")</f>
        <v>November</v>
      </c>
      <c r="Z4435" t="str">
        <f>"Q"&amp;ROUNDUP(MONTH(salestable[[#This Row],[Order Date]])/3,0)</f>
        <v>Q4</v>
      </c>
      <c r="AA4435" t="str">
        <f>TEXT(salestable[[#This Row],[Order Date]], "ddd")</f>
        <v>Thu</v>
      </c>
    </row>
    <row r="4436" spans="1:27"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s="3">
        <v>3</v>
      </c>
      <c r="T4436" s="4">
        <v>0</v>
      </c>
      <c r="U4436" s="3">
        <v>160.15860000000001</v>
      </c>
      <c r="V4436" s="2">
        <f>salestable[[#This Row],[Sales]] * (1 - salestable[[#This Row],[Discount]])</f>
        <v>842.94</v>
      </c>
      <c r="W4436" s="2">
        <f>salestable[[#This Row],[Sales]] * salestable[[#This Row],[Discount]]</f>
        <v>0</v>
      </c>
      <c r="X4436">
        <f>YEAR(salestable[[#This Row],[Order Date]])</f>
        <v>2016</v>
      </c>
      <c r="Y4436" t="str">
        <f>TEXT(salestable[[#This Row],[Order Date]],"MMMM")</f>
        <v>November</v>
      </c>
      <c r="Z4436" t="str">
        <f>"Q"&amp;ROUNDUP(MONTH(salestable[[#This Row],[Order Date]])/3,0)</f>
        <v>Q4</v>
      </c>
      <c r="AA4436" t="str">
        <f>TEXT(salestable[[#This Row],[Order Date]], "ddd")</f>
        <v>Thu</v>
      </c>
    </row>
    <row r="4437" spans="1:27"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s="3">
        <v>1</v>
      </c>
      <c r="T4437" s="4">
        <v>0.8</v>
      </c>
      <c r="U4437" s="3">
        <v>-3.6002999999999998</v>
      </c>
      <c r="V4437" s="2">
        <f>salestable[[#This Row],[Sales]] * (1 - salestable[[#This Row],[Discount]])</f>
        <v>0.4363999999999999</v>
      </c>
      <c r="W4437" s="2">
        <f>salestable[[#This Row],[Sales]] * salestable[[#This Row],[Discount]]</f>
        <v>1.7456</v>
      </c>
      <c r="X4437">
        <f>YEAR(salestable[[#This Row],[Order Date]])</f>
        <v>2016</v>
      </c>
      <c r="Y4437" t="str">
        <f>TEXT(salestable[[#This Row],[Order Date]],"MMMM")</f>
        <v>May</v>
      </c>
      <c r="Z4437" t="str">
        <f>"Q"&amp;ROUNDUP(MONTH(salestable[[#This Row],[Order Date]])/3,0)</f>
        <v>Q2</v>
      </c>
      <c r="AA4437" t="str">
        <f>TEXT(salestable[[#This Row],[Order Date]], "ddd")</f>
        <v>Tue</v>
      </c>
    </row>
    <row r="4438" spans="1:27"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s="3">
        <v>7</v>
      </c>
      <c r="T4438" s="4">
        <v>0.2</v>
      </c>
      <c r="U4438" s="3">
        <v>2.7383999999999999</v>
      </c>
      <c r="V4438" s="2">
        <f>salestable[[#This Row],[Sales]] * (1 - salestable[[#This Row],[Discount]])</f>
        <v>21.907200000000003</v>
      </c>
      <c r="W4438" s="2">
        <f>salestable[[#This Row],[Sales]] * salestable[[#This Row],[Discount]]</f>
        <v>5.4768000000000008</v>
      </c>
      <c r="X4438">
        <f>YEAR(salestable[[#This Row],[Order Date]])</f>
        <v>2016</v>
      </c>
      <c r="Y4438" t="str">
        <f>TEXT(salestable[[#This Row],[Order Date]],"MMMM")</f>
        <v>May</v>
      </c>
      <c r="Z4438" t="str">
        <f>"Q"&amp;ROUNDUP(MONTH(salestable[[#This Row],[Order Date]])/3,0)</f>
        <v>Q2</v>
      </c>
      <c r="AA4438" t="str">
        <f>TEXT(salestable[[#This Row],[Order Date]], "ddd")</f>
        <v>Tue</v>
      </c>
    </row>
    <row r="4439" spans="1:27"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s="3">
        <v>3</v>
      </c>
      <c r="T4439" s="4">
        <v>0.8</v>
      </c>
      <c r="U4439" s="3">
        <v>-71.296199999999999</v>
      </c>
      <c r="V4439" s="2">
        <f>salestable[[#This Row],[Sales]] * (1 - salestable[[#This Row],[Discount]])</f>
        <v>5.2811999999999983</v>
      </c>
      <c r="W4439" s="2">
        <f>salestable[[#This Row],[Sales]] * salestable[[#This Row],[Discount]]</f>
        <v>21.1248</v>
      </c>
      <c r="X4439">
        <f>YEAR(salestable[[#This Row],[Order Date]])</f>
        <v>2016</v>
      </c>
      <c r="Y4439" t="str">
        <f>TEXT(salestable[[#This Row],[Order Date]],"MMMM")</f>
        <v>May</v>
      </c>
      <c r="Z4439" t="str">
        <f>"Q"&amp;ROUNDUP(MONTH(salestable[[#This Row],[Order Date]])/3,0)</f>
        <v>Q2</v>
      </c>
      <c r="AA4439" t="str">
        <f>TEXT(salestable[[#This Row],[Order Date]], "ddd")</f>
        <v>Tue</v>
      </c>
    </row>
    <row r="4440" spans="1:27"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s="3">
        <v>2</v>
      </c>
      <c r="T4440" s="4">
        <v>0.2</v>
      </c>
      <c r="U4440" s="3">
        <v>3.6288</v>
      </c>
      <c r="V4440" s="2">
        <f>salestable[[#This Row],[Sales]] * (1 - salestable[[#This Row],[Discount]])</f>
        <v>8.2944000000000013</v>
      </c>
      <c r="W4440" s="2">
        <f>salestable[[#This Row],[Sales]] * salestable[[#This Row],[Discount]]</f>
        <v>2.0736000000000003</v>
      </c>
      <c r="X4440">
        <f>YEAR(salestable[[#This Row],[Order Date]])</f>
        <v>2016</v>
      </c>
      <c r="Y4440" t="str">
        <f>TEXT(salestable[[#This Row],[Order Date]],"MMMM")</f>
        <v>December</v>
      </c>
      <c r="Z4440" t="str">
        <f>"Q"&amp;ROUNDUP(MONTH(salestable[[#This Row],[Order Date]])/3,0)</f>
        <v>Q4</v>
      </c>
      <c r="AA4440" t="str">
        <f>TEXT(salestable[[#This Row],[Order Date]], "ddd")</f>
        <v>Tue</v>
      </c>
    </row>
    <row r="4441" spans="1:27"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s="3">
        <v>4</v>
      </c>
      <c r="T4441" s="4">
        <v>0.2</v>
      </c>
      <c r="U4441" s="3">
        <v>7.4</v>
      </c>
      <c r="V4441" s="2">
        <f>salestable[[#This Row],[Sales]] * (1 - salestable[[#This Row],[Discount]])</f>
        <v>18.943999999999999</v>
      </c>
      <c r="W4441" s="2">
        <f>salestable[[#This Row],[Sales]] * salestable[[#This Row],[Discount]]</f>
        <v>4.7359999999999998</v>
      </c>
      <c r="X4441">
        <f>YEAR(salestable[[#This Row],[Order Date]])</f>
        <v>2016</v>
      </c>
      <c r="Y4441" t="str">
        <f>TEXT(salestable[[#This Row],[Order Date]],"MMMM")</f>
        <v>December</v>
      </c>
      <c r="Z4441" t="str">
        <f>"Q"&amp;ROUNDUP(MONTH(salestable[[#This Row],[Order Date]])/3,0)</f>
        <v>Q4</v>
      </c>
      <c r="AA4441" t="str">
        <f>TEXT(salestable[[#This Row],[Order Date]], "ddd")</f>
        <v>Tue</v>
      </c>
    </row>
    <row r="4442" spans="1:27"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s="3">
        <v>1</v>
      </c>
      <c r="T4442" s="4">
        <v>0</v>
      </c>
      <c r="U4442" s="3">
        <v>36.283499999999997</v>
      </c>
      <c r="V4442" s="2">
        <f>salestable[[#This Row],[Sales]] * (1 - salestable[[#This Row],[Discount]])</f>
        <v>109.95</v>
      </c>
      <c r="W4442" s="2">
        <f>salestable[[#This Row],[Sales]] * salestable[[#This Row],[Discount]]</f>
        <v>0</v>
      </c>
      <c r="X4442">
        <f>YEAR(salestable[[#This Row],[Order Date]])</f>
        <v>2016</v>
      </c>
      <c r="Y4442" t="str">
        <f>TEXT(salestable[[#This Row],[Order Date]],"MMMM")</f>
        <v>July</v>
      </c>
      <c r="Z4442" t="str">
        <f>"Q"&amp;ROUNDUP(MONTH(salestable[[#This Row],[Order Date]])/3,0)</f>
        <v>Q3</v>
      </c>
      <c r="AA4442" t="str">
        <f>TEXT(salestable[[#This Row],[Order Date]], "ddd")</f>
        <v>Fri</v>
      </c>
    </row>
    <row r="4443" spans="1:27"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s="3">
        <v>5</v>
      </c>
      <c r="T4443" s="4">
        <v>0</v>
      </c>
      <c r="U4443" s="3">
        <v>135.21899999999999</v>
      </c>
      <c r="V4443" s="2">
        <f>salestable[[#This Row],[Sales]] * (1 - salestable[[#This Row],[Discount]])</f>
        <v>965.85</v>
      </c>
      <c r="W4443" s="2">
        <f>salestable[[#This Row],[Sales]] * salestable[[#This Row],[Discount]]</f>
        <v>0</v>
      </c>
      <c r="X4443">
        <f>YEAR(salestable[[#This Row],[Order Date]])</f>
        <v>2016</v>
      </c>
      <c r="Y4443" t="str">
        <f>TEXT(salestable[[#This Row],[Order Date]],"MMMM")</f>
        <v>July</v>
      </c>
      <c r="Z4443" t="str">
        <f>"Q"&amp;ROUNDUP(MONTH(salestable[[#This Row],[Order Date]])/3,0)</f>
        <v>Q3</v>
      </c>
      <c r="AA4443" t="str">
        <f>TEXT(salestable[[#This Row],[Order Date]], "ddd")</f>
        <v>Fri</v>
      </c>
    </row>
    <row r="4444" spans="1:27"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s="3">
        <v>5</v>
      </c>
      <c r="T4444" s="4">
        <v>0</v>
      </c>
      <c r="U4444" s="3">
        <v>10.512</v>
      </c>
      <c r="V4444" s="2">
        <f>salestable[[#This Row],[Sales]] * (1 - salestable[[#This Row],[Discount]])</f>
        <v>29.2</v>
      </c>
      <c r="W4444" s="2">
        <f>salestable[[#This Row],[Sales]] * salestable[[#This Row],[Discount]]</f>
        <v>0</v>
      </c>
      <c r="X4444">
        <f>YEAR(salestable[[#This Row],[Order Date]])</f>
        <v>2016</v>
      </c>
      <c r="Y4444" t="str">
        <f>TEXT(salestable[[#This Row],[Order Date]],"MMMM")</f>
        <v>July</v>
      </c>
      <c r="Z4444" t="str">
        <f>"Q"&amp;ROUNDUP(MONTH(salestable[[#This Row],[Order Date]])/3,0)</f>
        <v>Q3</v>
      </c>
      <c r="AA4444" t="str">
        <f>TEXT(salestable[[#This Row],[Order Date]], "ddd")</f>
        <v>Fri</v>
      </c>
    </row>
    <row r="4445" spans="1:27"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s="3">
        <v>5</v>
      </c>
      <c r="T4445" s="4">
        <v>0</v>
      </c>
      <c r="U4445" s="3">
        <v>15.552</v>
      </c>
      <c r="V4445" s="2">
        <f>salestable[[#This Row],[Sales]] * (1 - salestable[[#This Row],[Discount]])</f>
        <v>32.4</v>
      </c>
      <c r="W4445" s="2">
        <f>salestable[[#This Row],[Sales]] * salestable[[#This Row],[Discount]]</f>
        <v>0</v>
      </c>
      <c r="X4445">
        <f>YEAR(salestable[[#This Row],[Order Date]])</f>
        <v>2016</v>
      </c>
      <c r="Y4445" t="str">
        <f>TEXT(salestable[[#This Row],[Order Date]],"MMMM")</f>
        <v>July</v>
      </c>
      <c r="Z4445" t="str">
        <f>"Q"&amp;ROUNDUP(MONTH(salestable[[#This Row],[Order Date]])/3,0)</f>
        <v>Q3</v>
      </c>
      <c r="AA4445" t="str">
        <f>TEXT(salestable[[#This Row],[Order Date]], "ddd")</f>
        <v>Fri</v>
      </c>
    </row>
    <row r="4446" spans="1:27"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s="3">
        <v>5</v>
      </c>
      <c r="T4446" s="4">
        <v>0</v>
      </c>
      <c r="U4446" s="3">
        <v>36.8245</v>
      </c>
      <c r="V4446" s="2">
        <f>salestable[[#This Row],[Sales]] * (1 - salestable[[#This Row],[Discount]])</f>
        <v>78.349999999999994</v>
      </c>
      <c r="W4446" s="2">
        <f>salestable[[#This Row],[Sales]] * salestable[[#This Row],[Discount]]</f>
        <v>0</v>
      </c>
      <c r="X4446">
        <f>YEAR(salestable[[#This Row],[Order Date]])</f>
        <v>2014</v>
      </c>
      <c r="Y4446" t="str">
        <f>TEXT(salestable[[#This Row],[Order Date]],"MMMM")</f>
        <v>November</v>
      </c>
      <c r="Z4446" t="str">
        <f>"Q"&amp;ROUNDUP(MONTH(salestable[[#This Row],[Order Date]])/3,0)</f>
        <v>Q4</v>
      </c>
      <c r="AA4446" t="str">
        <f>TEXT(salestable[[#This Row],[Order Date]], "ddd")</f>
        <v>Sun</v>
      </c>
    </row>
    <row r="4447" spans="1:27"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s="3">
        <v>6</v>
      </c>
      <c r="T4447" s="4">
        <v>0</v>
      </c>
      <c r="U4447" s="3">
        <v>14.256</v>
      </c>
      <c r="V4447" s="2">
        <f>salestable[[#This Row],[Sales]] * (1 - salestable[[#This Row],[Discount]])</f>
        <v>31.68</v>
      </c>
      <c r="W4447" s="2">
        <f>salestable[[#This Row],[Sales]] * salestable[[#This Row],[Discount]]</f>
        <v>0</v>
      </c>
      <c r="X4447">
        <f>YEAR(salestable[[#This Row],[Order Date]])</f>
        <v>2014</v>
      </c>
      <c r="Y4447" t="str">
        <f>TEXT(salestable[[#This Row],[Order Date]],"MMMM")</f>
        <v>November</v>
      </c>
      <c r="Z4447" t="str">
        <f>"Q"&amp;ROUNDUP(MONTH(salestable[[#This Row],[Order Date]])/3,0)</f>
        <v>Q4</v>
      </c>
      <c r="AA4447" t="str">
        <f>TEXT(salestable[[#This Row],[Order Date]], "ddd")</f>
        <v>Sun</v>
      </c>
    </row>
    <row r="4448" spans="1:27"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s="3">
        <v>4</v>
      </c>
      <c r="T4448" s="4">
        <v>0</v>
      </c>
      <c r="U4448" s="3">
        <v>14.268800000000001</v>
      </c>
      <c r="V4448" s="2">
        <f>salestable[[#This Row],[Sales]] * (1 - salestable[[#This Row],[Discount]])</f>
        <v>29.12</v>
      </c>
      <c r="W4448" s="2">
        <f>salestable[[#This Row],[Sales]] * salestable[[#This Row],[Discount]]</f>
        <v>0</v>
      </c>
      <c r="X4448">
        <f>YEAR(salestable[[#This Row],[Order Date]])</f>
        <v>2014</v>
      </c>
      <c r="Y4448" t="str">
        <f>TEXT(salestable[[#This Row],[Order Date]],"MMMM")</f>
        <v>November</v>
      </c>
      <c r="Z4448" t="str">
        <f>"Q"&amp;ROUNDUP(MONTH(salestable[[#This Row],[Order Date]])/3,0)</f>
        <v>Q4</v>
      </c>
      <c r="AA4448" t="str">
        <f>TEXT(salestable[[#This Row],[Order Date]], "ddd")</f>
        <v>Sun</v>
      </c>
    </row>
    <row r="4449" spans="1:27"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s="3">
        <v>5</v>
      </c>
      <c r="T4449" s="4">
        <v>0</v>
      </c>
      <c r="U4449" s="3">
        <v>42.362499999999997</v>
      </c>
      <c r="V4449" s="2">
        <f>salestable[[#This Row],[Sales]] * (1 - salestable[[#This Row],[Discount]])</f>
        <v>169.45</v>
      </c>
      <c r="W4449" s="2">
        <f>salestable[[#This Row],[Sales]] * salestable[[#This Row],[Discount]]</f>
        <v>0</v>
      </c>
      <c r="X4449">
        <f>YEAR(salestable[[#This Row],[Order Date]])</f>
        <v>2014</v>
      </c>
      <c r="Y4449" t="str">
        <f>TEXT(salestable[[#This Row],[Order Date]],"MMMM")</f>
        <v>November</v>
      </c>
      <c r="Z4449" t="str">
        <f>"Q"&amp;ROUNDUP(MONTH(salestable[[#This Row],[Order Date]])/3,0)</f>
        <v>Q4</v>
      </c>
      <c r="AA4449" t="str">
        <f>TEXT(salestable[[#This Row],[Order Date]], "ddd")</f>
        <v>Sun</v>
      </c>
    </row>
    <row r="4450" spans="1:27"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s="3">
        <v>2</v>
      </c>
      <c r="T4450" s="4">
        <v>0</v>
      </c>
      <c r="U4450" s="3">
        <v>4.0191999999999997</v>
      </c>
      <c r="V4450" s="2">
        <f>salestable[[#This Row],[Sales]] * (1 - salestable[[#This Row],[Discount]])</f>
        <v>12.56</v>
      </c>
      <c r="W4450" s="2">
        <f>salestable[[#This Row],[Sales]] * salestable[[#This Row],[Discount]]</f>
        <v>0</v>
      </c>
      <c r="X4450">
        <f>YEAR(salestable[[#This Row],[Order Date]])</f>
        <v>2015</v>
      </c>
      <c r="Y4450" t="str">
        <f>TEXT(salestable[[#This Row],[Order Date]],"MMMM")</f>
        <v>June</v>
      </c>
      <c r="Z4450" t="str">
        <f>"Q"&amp;ROUNDUP(MONTH(salestable[[#This Row],[Order Date]])/3,0)</f>
        <v>Q2</v>
      </c>
      <c r="AA4450" t="str">
        <f>TEXT(salestable[[#This Row],[Order Date]], "ddd")</f>
        <v>Fri</v>
      </c>
    </row>
    <row r="4451" spans="1:27"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s="3">
        <v>1</v>
      </c>
      <c r="T4451" s="4">
        <v>0</v>
      </c>
      <c r="U4451" s="3">
        <v>3.1103999999999998</v>
      </c>
      <c r="V4451" s="2">
        <f>salestable[[#This Row],[Sales]] * (1 - salestable[[#This Row],[Discount]])</f>
        <v>6.48</v>
      </c>
      <c r="W4451" s="2">
        <f>salestable[[#This Row],[Sales]] * salestable[[#This Row],[Discount]]</f>
        <v>0</v>
      </c>
      <c r="X4451">
        <f>YEAR(salestable[[#This Row],[Order Date]])</f>
        <v>2015</v>
      </c>
      <c r="Y4451" t="str">
        <f>TEXT(salestable[[#This Row],[Order Date]],"MMMM")</f>
        <v>June</v>
      </c>
      <c r="Z4451" t="str">
        <f>"Q"&amp;ROUNDUP(MONTH(salestable[[#This Row],[Order Date]])/3,0)</f>
        <v>Q2</v>
      </c>
      <c r="AA4451" t="str">
        <f>TEXT(salestable[[#This Row],[Order Date]], "ddd")</f>
        <v>Fri</v>
      </c>
    </row>
    <row r="4452" spans="1:27"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s="3">
        <v>3</v>
      </c>
      <c r="T4452" s="4">
        <v>0</v>
      </c>
      <c r="U4452" s="3">
        <v>87.744299999999996</v>
      </c>
      <c r="V4452" s="2">
        <f>salestable[[#This Row],[Sales]] * (1 - salestable[[#This Row],[Discount]])</f>
        <v>186.69</v>
      </c>
      <c r="W4452" s="2">
        <f>salestable[[#This Row],[Sales]] * salestable[[#This Row],[Discount]]</f>
        <v>0</v>
      </c>
      <c r="X4452">
        <f>YEAR(salestable[[#This Row],[Order Date]])</f>
        <v>2015</v>
      </c>
      <c r="Y4452" t="str">
        <f>TEXT(salestable[[#This Row],[Order Date]],"MMMM")</f>
        <v>June</v>
      </c>
      <c r="Z4452" t="str">
        <f>"Q"&amp;ROUNDUP(MONTH(salestable[[#This Row],[Order Date]])/3,0)</f>
        <v>Q2</v>
      </c>
      <c r="AA4452" t="str">
        <f>TEXT(salestable[[#This Row],[Order Date]], "ddd")</f>
        <v>Fri</v>
      </c>
    </row>
    <row r="4453" spans="1:27"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s="3">
        <v>5</v>
      </c>
      <c r="T4453" s="4">
        <v>0</v>
      </c>
      <c r="U4453" s="3">
        <v>8.6359999999999992</v>
      </c>
      <c r="V4453" s="2">
        <f>salestable[[#This Row],[Sales]] * (1 - salestable[[#This Row],[Discount]])</f>
        <v>25.4</v>
      </c>
      <c r="W4453" s="2">
        <f>salestable[[#This Row],[Sales]] * salestable[[#This Row],[Discount]]</f>
        <v>0</v>
      </c>
      <c r="X4453">
        <f>YEAR(salestable[[#This Row],[Order Date]])</f>
        <v>2016</v>
      </c>
      <c r="Y4453" t="str">
        <f>TEXT(salestable[[#This Row],[Order Date]],"MMMM")</f>
        <v>July</v>
      </c>
      <c r="Z4453" t="str">
        <f>"Q"&amp;ROUNDUP(MONTH(salestable[[#This Row],[Order Date]])/3,0)</f>
        <v>Q3</v>
      </c>
      <c r="AA4453" t="str">
        <f>TEXT(salestable[[#This Row],[Order Date]], "ddd")</f>
        <v>Mon</v>
      </c>
    </row>
    <row r="4454" spans="1:27"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s="3">
        <v>2</v>
      </c>
      <c r="T4454" s="4">
        <v>0</v>
      </c>
      <c r="U4454" s="3">
        <v>20.661200000000001</v>
      </c>
      <c r="V4454" s="2">
        <f>salestable[[#This Row],[Sales]] * (1 - salestable[[#This Row],[Discount]])</f>
        <v>43.96</v>
      </c>
      <c r="W4454" s="2">
        <f>salestable[[#This Row],[Sales]] * salestable[[#This Row],[Discount]]</f>
        <v>0</v>
      </c>
      <c r="X4454">
        <f>YEAR(salestable[[#This Row],[Order Date]])</f>
        <v>2016</v>
      </c>
      <c r="Y4454" t="str">
        <f>TEXT(salestable[[#This Row],[Order Date]],"MMMM")</f>
        <v>July</v>
      </c>
      <c r="Z4454" t="str">
        <f>"Q"&amp;ROUNDUP(MONTH(salestable[[#This Row],[Order Date]])/3,0)</f>
        <v>Q3</v>
      </c>
      <c r="AA4454" t="str">
        <f>TEXT(salestable[[#This Row],[Order Date]], "ddd")</f>
        <v>Mon</v>
      </c>
    </row>
    <row r="4455" spans="1:27"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s="3">
        <v>5</v>
      </c>
      <c r="T4455" s="4">
        <v>0.15</v>
      </c>
      <c r="U4455" s="3">
        <v>225.73500000000001</v>
      </c>
      <c r="V4455" s="2">
        <f>salestable[[#This Row],[Sales]] * (1 - salestable[[#This Row],[Discount]])</f>
        <v>1087.29025</v>
      </c>
      <c r="W4455" s="2">
        <f>salestable[[#This Row],[Sales]] * salestable[[#This Row],[Discount]]</f>
        <v>191.87474999999998</v>
      </c>
      <c r="X4455">
        <f>YEAR(salestable[[#This Row],[Order Date]])</f>
        <v>2016</v>
      </c>
      <c r="Y4455" t="str">
        <f>TEXT(salestable[[#This Row],[Order Date]],"MMMM")</f>
        <v>July</v>
      </c>
      <c r="Z4455" t="str">
        <f>"Q"&amp;ROUNDUP(MONTH(salestable[[#This Row],[Order Date]])/3,0)</f>
        <v>Q3</v>
      </c>
      <c r="AA4455" t="str">
        <f>TEXT(salestable[[#This Row],[Order Date]], "ddd")</f>
        <v>Mon</v>
      </c>
    </row>
    <row r="4456" spans="1:27"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s="3">
        <v>4</v>
      </c>
      <c r="T4456" s="4">
        <v>0</v>
      </c>
      <c r="U4456" s="3">
        <v>0.55840000000000001</v>
      </c>
      <c r="V4456" s="2">
        <f>salestable[[#This Row],[Sales]] * (1 - salestable[[#This Row],[Discount]])</f>
        <v>27.92</v>
      </c>
      <c r="W4456" s="2">
        <f>salestable[[#This Row],[Sales]] * salestable[[#This Row],[Discount]]</f>
        <v>0</v>
      </c>
      <c r="X4456">
        <f>YEAR(salestable[[#This Row],[Order Date]])</f>
        <v>2016</v>
      </c>
      <c r="Y4456" t="str">
        <f>TEXT(salestable[[#This Row],[Order Date]],"MMMM")</f>
        <v>July</v>
      </c>
      <c r="Z4456" t="str">
        <f>"Q"&amp;ROUNDUP(MONTH(salestable[[#This Row],[Order Date]])/3,0)</f>
        <v>Q3</v>
      </c>
      <c r="AA4456" t="str">
        <f>TEXT(salestable[[#This Row],[Order Date]], "ddd")</f>
        <v>Mon</v>
      </c>
    </row>
    <row r="4457" spans="1:27"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s="3">
        <v>2</v>
      </c>
      <c r="T4457" s="4">
        <v>0.2</v>
      </c>
      <c r="U4457" s="3">
        <v>-12.956799999999999</v>
      </c>
      <c r="V4457" s="2">
        <f>salestable[[#This Row],[Sales]] * (1 - salestable[[#This Row],[Discount]])</f>
        <v>103.65440000000001</v>
      </c>
      <c r="W4457" s="2">
        <f>salestable[[#This Row],[Sales]] * salestable[[#This Row],[Discount]]</f>
        <v>25.913600000000002</v>
      </c>
      <c r="X4457">
        <f>YEAR(salestable[[#This Row],[Order Date]])</f>
        <v>2015</v>
      </c>
      <c r="Y4457" t="str">
        <f>TEXT(salestable[[#This Row],[Order Date]],"MMMM")</f>
        <v>September</v>
      </c>
      <c r="Z4457" t="str">
        <f>"Q"&amp;ROUNDUP(MONTH(salestable[[#This Row],[Order Date]])/3,0)</f>
        <v>Q3</v>
      </c>
      <c r="AA4457" t="str">
        <f>TEXT(salestable[[#This Row],[Order Date]], "ddd")</f>
        <v>Thu</v>
      </c>
    </row>
    <row r="4458" spans="1:27"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s="3">
        <v>2</v>
      </c>
      <c r="T4458" s="4">
        <v>0.2</v>
      </c>
      <c r="U4458" s="3">
        <v>2.1492</v>
      </c>
      <c r="V4458" s="2">
        <f>salestable[[#This Row],[Sales]] * (1 - salestable[[#This Row],[Discount]])</f>
        <v>5.0944000000000003</v>
      </c>
      <c r="W4458" s="2">
        <f>salestable[[#This Row],[Sales]] * salestable[[#This Row],[Discount]]</f>
        <v>1.2736000000000001</v>
      </c>
      <c r="X4458">
        <f>YEAR(salestable[[#This Row],[Order Date]])</f>
        <v>2015</v>
      </c>
      <c r="Y4458" t="str">
        <f>TEXT(salestable[[#This Row],[Order Date]],"MMMM")</f>
        <v>September</v>
      </c>
      <c r="Z4458" t="str">
        <f>"Q"&amp;ROUNDUP(MONTH(salestable[[#This Row],[Order Date]])/3,0)</f>
        <v>Q3</v>
      </c>
      <c r="AA4458" t="str">
        <f>TEXT(salestable[[#This Row],[Order Date]], "ddd")</f>
        <v>Thu</v>
      </c>
    </row>
    <row r="4459" spans="1:27"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s="3">
        <v>5</v>
      </c>
      <c r="T4459" s="4">
        <v>0</v>
      </c>
      <c r="U4459" s="3">
        <v>114.9385</v>
      </c>
      <c r="V4459" s="2">
        <f>salestable[[#This Row],[Sales]] * (1 - salestable[[#This Row],[Discount]])</f>
        <v>244.55</v>
      </c>
      <c r="W4459" s="2">
        <f>salestable[[#This Row],[Sales]] * salestable[[#This Row],[Discount]]</f>
        <v>0</v>
      </c>
      <c r="X4459">
        <f>YEAR(salestable[[#This Row],[Order Date]])</f>
        <v>2017</v>
      </c>
      <c r="Y4459" t="str">
        <f>TEXT(salestable[[#This Row],[Order Date]],"MMMM")</f>
        <v>August</v>
      </c>
      <c r="Z4459" t="str">
        <f>"Q"&amp;ROUNDUP(MONTH(salestable[[#This Row],[Order Date]])/3,0)</f>
        <v>Q3</v>
      </c>
      <c r="AA4459" t="str">
        <f>TEXT(salestable[[#This Row],[Order Date]], "ddd")</f>
        <v>Mon</v>
      </c>
    </row>
    <row r="4460" spans="1:27"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s="3">
        <v>2</v>
      </c>
      <c r="T4460" s="4">
        <v>0.2</v>
      </c>
      <c r="U4460" s="3">
        <v>-299.8116</v>
      </c>
      <c r="V4460" s="2">
        <f>salestable[[#This Row],[Sales]] * (1 - salestable[[#This Row],[Discount]])</f>
        <v>1065.9968000000001</v>
      </c>
      <c r="W4460" s="2">
        <f>salestable[[#This Row],[Sales]] * salestable[[#This Row],[Discount]]</f>
        <v>266.49920000000003</v>
      </c>
      <c r="X4460">
        <f>YEAR(salestable[[#This Row],[Order Date]])</f>
        <v>2017</v>
      </c>
      <c r="Y4460" t="str">
        <f>TEXT(salestable[[#This Row],[Order Date]],"MMMM")</f>
        <v>March</v>
      </c>
      <c r="Z4460" t="str">
        <f>"Q"&amp;ROUNDUP(MONTH(salestable[[#This Row],[Order Date]])/3,0)</f>
        <v>Q1</v>
      </c>
      <c r="AA4460" t="str">
        <f>TEXT(salestable[[#This Row],[Order Date]], "ddd")</f>
        <v>Mon</v>
      </c>
    </row>
    <row r="4461" spans="1:27"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s="3">
        <v>1</v>
      </c>
      <c r="T4461" s="4">
        <v>0.2</v>
      </c>
      <c r="U4461" s="3">
        <v>3.2776000000000001</v>
      </c>
      <c r="V4461" s="2">
        <f>salestable[[#This Row],[Sales]] * (1 - salestable[[#This Row],[Discount]])</f>
        <v>26.220800000000004</v>
      </c>
      <c r="W4461" s="2">
        <f>salestable[[#This Row],[Sales]] * salestable[[#This Row],[Discount]]</f>
        <v>6.555200000000001</v>
      </c>
      <c r="X4461">
        <f>YEAR(salestable[[#This Row],[Order Date]])</f>
        <v>2017</v>
      </c>
      <c r="Y4461" t="str">
        <f>TEXT(salestable[[#This Row],[Order Date]],"MMMM")</f>
        <v>September</v>
      </c>
      <c r="Z4461" t="str">
        <f>"Q"&amp;ROUNDUP(MONTH(salestable[[#This Row],[Order Date]])/3,0)</f>
        <v>Q3</v>
      </c>
      <c r="AA4461" t="str">
        <f>TEXT(salestable[[#This Row],[Order Date]], "ddd")</f>
        <v>Thu</v>
      </c>
    </row>
    <row r="4462" spans="1:27"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s="3">
        <v>2</v>
      </c>
      <c r="T4462" s="4">
        <v>0.2</v>
      </c>
      <c r="U4462" s="3">
        <v>-29.436800000000002</v>
      </c>
      <c r="V4462" s="2">
        <f>salestable[[#This Row],[Sales]] * (1 - salestable[[#This Row],[Discount]])</f>
        <v>117.74720000000001</v>
      </c>
      <c r="W4462" s="2">
        <f>salestable[[#This Row],[Sales]] * salestable[[#This Row],[Discount]]</f>
        <v>29.436800000000002</v>
      </c>
      <c r="X4462">
        <f>YEAR(salestable[[#This Row],[Order Date]])</f>
        <v>2017</v>
      </c>
      <c r="Y4462" t="str">
        <f>TEXT(salestable[[#This Row],[Order Date]],"MMMM")</f>
        <v>September</v>
      </c>
      <c r="Z4462" t="str">
        <f>"Q"&amp;ROUNDUP(MONTH(salestable[[#This Row],[Order Date]])/3,0)</f>
        <v>Q3</v>
      </c>
      <c r="AA4462" t="str">
        <f>TEXT(salestable[[#This Row],[Order Date]], "ddd")</f>
        <v>Thu</v>
      </c>
    </row>
    <row r="4463" spans="1:27"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s="3">
        <v>2</v>
      </c>
      <c r="T4463" s="4">
        <v>0.2</v>
      </c>
      <c r="U4463" s="3">
        <v>1.3595999999999999</v>
      </c>
      <c r="V4463" s="2">
        <f>salestable[[#This Row],[Sales]] * (1 - salestable[[#This Row],[Discount]])</f>
        <v>43.507200000000005</v>
      </c>
      <c r="W4463" s="2">
        <f>salestable[[#This Row],[Sales]] * salestable[[#This Row],[Discount]]</f>
        <v>10.876800000000001</v>
      </c>
      <c r="X4463">
        <f>YEAR(salestable[[#This Row],[Order Date]])</f>
        <v>2017</v>
      </c>
      <c r="Y4463" t="str">
        <f>TEXT(salestable[[#This Row],[Order Date]],"MMMM")</f>
        <v>September</v>
      </c>
      <c r="Z4463" t="str">
        <f>"Q"&amp;ROUNDUP(MONTH(salestable[[#This Row],[Order Date]])/3,0)</f>
        <v>Q3</v>
      </c>
      <c r="AA4463" t="str">
        <f>TEXT(salestable[[#This Row],[Order Date]], "ddd")</f>
        <v>Thu</v>
      </c>
    </row>
    <row r="4464" spans="1:27"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s="3">
        <v>4</v>
      </c>
      <c r="T4464" s="4">
        <v>0.7</v>
      </c>
      <c r="U4464" s="3">
        <v>-58.861600000000003</v>
      </c>
      <c r="V4464" s="2">
        <f>salestable[[#This Row],[Sales]] * (1 - salestable[[#This Row],[Discount]])</f>
        <v>23.032800000000002</v>
      </c>
      <c r="W4464" s="2">
        <f>salestable[[#This Row],[Sales]] * salestable[[#This Row],[Discount]]</f>
        <v>53.743199999999995</v>
      </c>
      <c r="X4464">
        <f>YEAR(salestable[[#This Row],[Order Date]])</f>
        <v>2017</v>
      </c>
      <c r="Y4464" t="str">
        <f>TEXT(salestable[[#This Row],[Order Date]],"MMMM")</f>
        <v>September</v>
      </c>
      <c r="Z4464" t="str">
        <f>"Q"&amp;ROUNDUP(MONTH(salestable[[#This Row],[Order Date]])/3,0)</f>
        <v>Q3</v>
      </c>
      <c r="AA4464" t="str">
        <f>TEXT(salestable[[#This Row],[Order Date]], "ddd")</f>
        <v>Thu</v>
      </c>
    </row>
    <row r="4465" spans="1:27"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s="3">
        <v>3</v>
      </c>
      <c r="T4465" s="4">
        <v>0.2</v>
      </c>
      <c r="U4465" s="3">
        <v>5.2026000000000003</v>
      </c>
      <c r="V4465" s="2">
        <f>salestable[[#This Row],[Sales]] * (1 - salestable[[#This Row],[Discount]])</f>
        <v>11.4816</v>
      </c>
      <c r="W4465" s="2">
        <f>salestable[[#This Row],[Sales]] * salestable[[#This Row],[Discount]]</f>
        <v>2.8704000000000001</v>
      </c>
      <c r="X4465">
        <f>YEAR(salestable[[#This Row],[Order Date]])</f>
        <v>2017</v>
      </c>
      <c r="Y4465" t="str">
        <f>TEXT(salestable[[#This Row],[Order Date]],"MMMM")</f>
        <v>September</v>
      </c>
      <c r="Z4465" t="str">
        <f>"Q"&amp;ROUNDUP(MONTH(salestable[[#This Row],[Order Date]])/3,0)</f>
        <v>Q3</v>
      </c>
      <c r="AA4465" t="str">
        <f>TEXT(salestable[[#This Row],[Order Date]], "ddd")</f>
        <v>Thu</v>
      </c>
    </row>
    <row r="4466" spans="1:27"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s="3">
        <v>2</v>
      </c>
      <c r="T4466" s="4">
        <v>0.2</v>
      </c>
      <c r="U4466" s="3">
        <v>26.224</v>
      </c>
      <c r="V4466" s="2">
        <f>salestable[[#This Row],[Sales]] * (1 - salestable[[#This Row],[Discount]])</f>
        <v>167.83360000000002</v>
      </c>
      <c r="W4466" s="2">
        <f>salestable[[#This Row],[Sales]] * salestable[[#This Row],[Discount]]</f>
        <v>41.958400000000005</v>
      </c>
      <c r="X4466">
        <f>YEAR(salestable[[#This Row],[Order Date]])</f>
        <v>2017</v>
      </c>
      <c r="Y4466" t="str">
        <f>TEXT(salestable[[#This Row],[Order Date]],"MMMM")</f>
        <v>September</v>
      </c>
      <c r="Z4466" t="str">
        <f>"Q"&amp;ROUNDUP(MONTH(salestable[[#This Row],[Order Date]])/3,0)</f>
        <v>Q3</v>
      </c>
      <c r="AA4466" t="str">
        <f>TEXT(salestable[[#This Row],[Order Date]], "ddd")</f>
        <v>Thu</v>
      </c>
    </row>
    <row r="4467" spans="1:27"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s="3">
        <v>1</v>
      </c>
      <c r="T4467" s="4">
        <v>0.2</v>
      </c>
      <c r="U4467" s="3">
        <v>1.1151</v>
      </c>
      <c r="V4467" s="2">
        <f>salestable[[#This Row],[Sales]] * (1 - salestable[[#This Row],[Discount]])</f>
        <v>2.6432000000000002</v>
      </c>
      <c r="W4467" s="2">
        <f>salestable[[#This Row],[Sales]] * salestable[[#This Row],[Discount]]</f>
        <v>0.66080000000000005</v>
      </c>
      <c r="X4467">
        <f>YEAR(salestable[[#This Row],[Order Date]])</f>
        <v>2015</v>
      </c>
      <c r="Y4467" t="str">
        <f>TEXT(salestable[[#This Row],[Order Date]],"MMMM")</f>
        <v>August</v>
      </c>
      <c r="Z4467" t="str">
        <f>"Q"&amp;ROUNDUP(MONTH(salestable[[#This Row],[Order Date]])/3,0)</f>
        <v>Q3</v>
      </c>
      <c r="AA4467" t="str">
        <f>TEXT(salestable[[#This Row],[Order Date]], "ddd")</f>
        <v>Fri</v>
      </c>
    </row>
    <row r="4468" spans="1:27"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s="3">
        <v>9</v>
      </c>
      <c r="T4468" s="4">
        <v>0</v>
      </c>
      <c r="U4468" s="3">
        <v>7.3710000000000004</v>
      </c>
      <c r="V4468" s="2">
        <f>salestable[[#This Row],[Sales]] * (1 - salestable[[#This Row],[Discount]])</f>
        <v>16.38</v>
      </c>
      <c r="W4468" s="2">
        <f>salestable[[#This Row],[Sales]] * salestable[[#This Row],[Discount]]</f>
        <v>0</v>
      </c>
      <c r="X4468">
        <f>YEAR(salestable[[#This Row],[Order Date]])</f>
        <v>2017</v>
      </c>
      <c r="Y4468" t="str">
        <f>TEXT(salestable[[#This Row],[Order Date]],"MMMM")</f>
        <v>November</v>
      </c>
      <c r="Z4468" t="str">
        <f>"Q"&amp;ROUNDUP(MONTH(salestable[[#This Row],[Order Date]])/3,0)</f>
        <v>Q4</v>
      </c>
      <c r="AA4468" t="str">
        <f>TEXT(salestable[[#This Row],[Order Date]], "ddd")</f>
        <v>Fri</v>
      </c>
    </row>
    <row r="4469" spans="1:27"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s="3">
        <v>2</v>
      </c>
      <c r="T4469" s="4">
        <v>0</v>
      </c>
      <c r="U4469" s="3">
        <v>78.941199999999995</v>
      </c>
      <c r="V4469" s="2">
        <f>salestable[[#This Row],[Sales]] * (1 - salestable[[#This Row],[Discount]])</f>
        <v>167.96</v>
      </c>
      <c r="W4469" s="2">
        <f>salestable[[#This Row],[Sales]] * salestable[[#This Row],[Discount]]</f>
        <v>0</v>
      </c>
      <c r="X4469">
        <f>YEAR(salestable[[#This Row],[Order Date]])</f>
        <v>2017</v>
      </c>
      <c r="Y4469" t="str">
        <f>TEXT(salestable[[#This Row],[Order Date]],"MMMM")</f>
        <v>November</v>
      </c>
      <c r="Z4469" t="str">
        <f>"Q"&amp;ROUNDUP(MONTH(salestable[[#This Row],[Order Date]])/3,0)</f>
        <v>Q4</v>
      </c>
      <c r="AA4469" t="str">
        <f>TEXT(salestable[[#This Row],[Order Date]], "ddd")</f>
        <v>Fri</v>
      </c>
    </row>
    <row r="4470" spans="1:27"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s="3">
        <v>2</v>
      </c>
      <c r="T4470" s="4">
        <v>0.2</v>
      </c>
      <c r="U4470" s="3">
        <v>-16.078399999999998</v>
      </c>
      <c r="V4470" s="2">
        <f>salestable[[#This Row],[Sales]] * (1 - salestable[[#This Row],[Discount]])</f>
        <v>257.25439999999998</v>
      </c>
      <c r="W4470" s="2">
        <f>salestable[[#This Row],[Sales]] * salestable[[#This Row],[Discount]]</f>
        <v>64.313599999999994</v>
      </c>
      <c r="X4470">
        <f>YEAR(salestable[[#This Row],[Order Date]])</f>
        <v>2017</v>
      </c>
      <c r="Y4470" t="str">
        <f>TEXT(salestable[[#This Row],[Order Date]],"MMMM")</f>
        <v>November</v>
      </c>
      <c r="Z4470" t="str">
        <f>"Q"&amp;ROUNDUP(MONTH(salestable[[#This Row],[Order Date]])/3,0)</f>
        <v>Q4</v>
      </c>
      <c r="AA4470" t="str">
        <f>TEXT(salestable[[#This Row],[Order Date]], "ddd")</f>
        <v>Fri</v>
      </c>
    </row>
    <row r="4471" spans="1:27"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s="3">
        <v>2</v>
      </c>
      <c r="T4471" s="4">
        <v>0</v>
      </c>
      <c r="U4471" s="3">
        <v>6.2207999999999997</v>
      </c>
      <c r="V4471" s="2">
        <f>salestable[[#This Row],[Sales]] * (1 - salestable[[#This Row],[Discount]])</f>
        <v>12.96</v>
      </c>
      <c r="W4471" s="2">
        <f>salestable[[#This Row],[Sales]] * salestable[[#This Row],[Discount]]</f>
        <v>0</v>
      </c>
      <c r="X4471">
        <f>YEAR(salestable[[#This Row],[Order Date]])</f>
        <v>2017</v>
      </c>
      <c r="Y4471" t="str">
        <f>TEXT(salestable[[#This Row],[Order Date]],"MMMM")</f>
        <v>November</v>
      </c>
      <c r="Z4471" t="str">
        <f>"Q"&amp;ROUNDUP(MONTH(salestable[[#This Row],[Order Date]])/3,0)</f>
        <v>Q4</v>
      </c>
      <c r="AA4471" t="str">
        <f>TEXT(salestable[[#This Row],[Order Date]], "ddd")</f>
        <v>Fri</v>
      </c>
    </row>
    <row r="4472" spans="1:27"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s="3">
        <v>3</v>
      </c>
      <c r="T4472" s="4">
        <v>0.3</v>
      </c>
      <c r="U4472" s="3">
        <v>-23.7822</v>
      </c>
      <c r="V4472" s="2">
        <f>salestable[[#This Row],[Sales]] * (1 - salestable[[#This Row],[Discount]])</f>
        <v>89.640599999999992</v>
      </c>
      <c r="W4472" s="2">
        <f>salestable[[#This Row],[Sales]] * salestable[[#This Row],[Discount]]</f>
        <v>38.417399999999994</v>
      </c>
      <c r="X4472">
        <f>YEAR(salestable[[#This Row],[Order Date]])</f>
        <v>2017</v>
      </c>
      <c r="Y4472" t="str">
        <f>TEXT(salestable[[#This Row],[Order Date]],"MMMM")</f>
        <v>May</v>
      </c>
      <c r="Z4472" t="str">
        <f>"Q"&amp;ROUNDUP(MONTH(salestable[[#This Row],[Order Date]])/3,0)</f>
        <v>Q2</v>
      </c>
      <c r="AA4472" t="str">
        <f>TEXT(salestable[[#This Row],[Order Date]], "ddd")</f>
        <v>Mon</v>
      </c>
    </row>
    <row r="4473" spans="1:27"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s="3">
        <v>1</v>
      </c>
      <c r="T4473" s="4">
        <v>0.3</v>
      </c>
      <c r="U4473" s="3">
        <v>-15.4666</v>
      </c>
      <c r="V4473" s="2">
        <f>salestable[[#This Row],[Sales]] * (1 - salestable[[#This Row],[Discount]])</f>
        <v>44.580199999999998</v>
      </c>
      <c r="W4473" s="2">
        <f>salestable[[#This Row],[Sales]] * salestable[[#This Row],[Discount]]</f>
        <v>19.105799999999999</v>
      </c>
      <c r="X4473">
        <f>YEAR(salestable[[#This Row],[Order Date]])</f>
        <v>2017</v>
      </c>
      <c r="Y4473" t="str">
        <f>TEXT(salestable[[#This Row],[Order Date]],"MMMM")</f>
        <v>September</v>
      </c>
      <c r="Z4473" t="str">
        <f>"Q"&amp;ROUNDUP(MONTH(salestable[[#This Row],[Order Date]])/3,0)</f>
        <v>Q3</v>
      </c>
      <c r="AA4473" t="str">
        <f>TEXT(salestable[[#This Row],[Order Date]], "ddd")</f>
        <v>Fri</v>
      </c>
    </row>
    <row r="4474" spans="1:27"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s="3">
        <v>3</v>
      </c>
      <c r="T4474" s="4">
        <v>0.2</v>
      </c>
      <c r="U4474" s="3">
        <v>65.993399999999994</v>
      </c>
      <c r="V4474" s="2">
        <f>salestable[[#This Row],[Sales]] * (1 - salestable[[#This Row],[Discount]])</f>
        <v>191.98080000000002</v>
      </c>
      <c r="W4474" s="2">
        <f>salestable[[#This Row],[Sales]] * salestable[[#This Row],[Discount]]</f>
        <v>47.995200000000004</v>
      </c>
      <c r="X4474">
        <f>YEAR(salestable[[#This Row],[Order Date]])</f>
        <v>2017</v>
      </c>
      <c r="Y4474" t="str">
        <f>TEXT(salestable[[#This Row],[Order Date]],"MMMM")</f>
        <v>September</v>
      </c>
      <c r="Z4474" t="str">
        <f>"Q"&amp;ROUNDUP(MONTH(salestable[[#This Row],[Order Date]])/3,0)</f>
        <v>Q3</v>
      </c>
      <c r="AA4474" t="str">
        <f>TEXT(salestable[[#This Row],[Order Date]], "ddd")</f>
        <v>Fri</v>
      </c>
    </row>
    <row r="4475" spans="1:27"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s="3">
        <v>2</v>
      </c>
      <c r="T4475" s="4">
        <v>0.4</v>
      </c>
      <c r="U4475" s="3">
        <v>-189.321</v>
      </c>
      <c r="V4475" s="2">
        <f>salestable[[#This Row],[Sales]] * (1 - salestable[[#This Row],[Discount]])</f>
        <v>206.53200000000001</v>
      </c>
      <c r="W4475" s="2">
        <f>salestable[[#This Row],[Sales]] * salestable[[#This Row],[Discount]]</f>
        <v>137.68800000000002</v>
      </c>
      <c r="X4475">
        <f>YEAR(salestable[[#This Row],[Order Date]])</f>
        <v>2017</v>
      </c>
      <c r="Y4475" t="str">
        <f>TEXT(salestable[[#This Row],[Order Date]],"MMMM")</f>
        <v>September</v>
      </c>
      <c r="Z4475" t="str">
        <f>"Q"&amp;ROUNDUP(MONTH(salestable[[#This Row],[Order Date]])/3,0)</f>
        <v>Q3</v>
      </c>
      <c r="AA4475" t="str">
        <f>TEXT(salestable[[#This Row],[Order Date]], "ddd")</f>
        <v>Fri</v>
      </c>
    </row>
    <row r="4476" spans="1:27"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s="3">
        <v>3</v>
      </c>
      <c r="T4476" s="4">
        <v>0.2</v>
      </c>
      <c r="U4476" s="3">
        <v>5.4432</v>
      </c>
      <c r="V4476" s="2">
        <f>salestable[[#This Row],[Sales]] * (1 - salestable[[#This Row],[Discount]])</f>
        <v>12.441600000000001</v>
      </c>
      <c r="W4476" s="2">
        <f>salestable[[#This Row],[Sales]] * salestable[[#This Row],[Discount]]</f>
        <v>3.1104000000000003</v>
      </c>
      <c r="X4476">
        <f>YEAR(salestable[[#This Row],[Order Date]])</f>
        <v>2017</v>
      </c>
      <c r="Y4476" t="str">
        <f>TEXT(salestable[[#This Row],[Order Date]],"MMMM")</f>
        <v>September</v>
      </c>
      <c r="Z4476" t="str">
        <f>"Q"&amp;ROUNDUP(MONTH(salestable[[#This Row],[Order Date]])/3,0)</f>
        <v>Q3</v>
      </c>
      <c r="AA4476" t="str">
        <f>TEXT(salestable[[#This Row],[Order Date]], "ddd")</f>
        <v>Fri</v>
      </c>
    </row>
    <row r="4477" spans="1:27"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s="3">
        <v>4</v>
      </c>
      <c r="T4477" s="4">
        <v>0.2</v>
      </c>
      <c r="U4477" s="3">
        <v>7.4367999999999999</v>
      </c>
      <c r="V4477" s="2">
        <f>salestable[[#This Row],[Sales]] * (1 - salestable[[#This Row],[Discount]])</f>
        <v>16.9984</v>
      </c>
      <c r="W4477" s="2">
        <f>salestable[[#This Row],[Sales]] * salestable[[#This Row],[Discount]]</f>
        <v>4.2496</v>
      </c>
      <c r="X4477">
        <f>YEAR(salestable[[#This Row],[Order Date]])</f>
        <v>2017</v>
      </c>
      <c r="Y4477" t="str">
        <f>TEXT(salestable[[#This Row],[Order Date]],"MMMM")</f>
        <v>September</v>
      </c>
      <c r="Z4477" t="str">
        <f>"Q"&amp;ROUNDUP(MONTH(salestable[[#This Row],[Order Date]])/3,0)</f>
        <v>Q3</v>
      </c>
      <c r="AA4477" t="str">
        <f>TEXT(salestable[[#This Row],[Order Date]], "ddd")</f>
        <v>Fri</v>
      </c>
    </row>
    <row r="4478" spans="1:27"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s="3">
        <v>2</v>
      </c>
      <c r="T4478" s="4">
        <v>0.2</v>
      </c>
      <c r="U4478" s="3">
        <v>2.64</v>
      </c>
      <c r="V4478" s="2">
        <f>salestable[[#This Row],[Sales]] * (1 - salestable[[#This Row],[Discount]])</f>
        <v>6.7584000000000009</v>
      </c>
      <c r="W4478" s="2">
        <f>salestable[[#This Row],[Sales]] * salestable[[#This Row],[Discount]]</f>
        <v>1.6896000000000002</v>
      </c>
      <c r="X4478">
        <f>YEAR(salestable[[#This Row],[Order Date]])</f>
        <v>2017</v>
      </c>
      <c r="Y4478" t="str">
        <f>TEXT(salestable[[#This Row],[Order Date]],"MMMM")</f>
        <v>September</v>
      </c>
      <c r="Z4478" t="str">
        <f>"Q"&amp;ROUNDUP(MONTH(salestable[[#This Row],[Order Date]])/3,0)</f>
        <v>Q3</v>
      </c>
      <c r="AA4478" t="str">
        <f>TEXT(salestable[[#This Row],[Order Date]], "ddd")</f>
        <v>Fri</v>
      </c>
    </row>
    <row r="4479" spans="1:27"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s="3">
        <v>3</v>
      </c>
      <c r="T4479" s="4">
        <v>0</v>
      </c>
      <c r="U4479" s="3">
        <v>23.316299999999998</v>
      </c>
      <c r="V4479" s="2">
        <f>salestable[[#This Row],[Sales]] * (1 - salestable[[#This Row],[Discount]])</f>
        <v>333.09</v>
      </c>
      <c r="W4479" s="2">
        <f>salestable[[#This Row],[Sales]] * salestable[[#This Row],[Discount]]</f>
        <v>0</v>
      </c>
      <c r="X4479">
        <f>YEAR(salestable[[#This Row],[Order Date]])</f>
        <v>2017</v>
      </c>
      <c r="Y4479" t="str">
        <f>TEXT(salestable[[#This Row],[Order Date]],"MMMM")</f>
        <v>October</v>
      </c>
      <c r="Z4479" t="str">
        <f>"Q"&amp;ROUNDUP(MONTH(salestable[[#This Row],[Order Date]])/3,0)</f>
        <v>Q4</v>
      </c>
      <c r="AA4479" t="str">
        <f>TEXT(salestable[[#This Row],[Order Date]], "ddd")</f>
        <v>Sun</v>
      </c>
    </row>
    <row r="4480" spans="1:27"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s="3">
        <v>2</v>
      </c>
      <c r="T4480" s="4">
        <v>0</v>
      </c>
      <c r="U4480" s="3">
        <v>54.775599999999997</v>
      </c>
      <c r="V4480" s="2">
        <f>salestable[[#This Row],[Sales]] * (1 - salestable[[#This Row],[Discount]])</f>
        <v>248.98</v>
      </c>
      <c r="W4480" s="2">
        <f>salestable[[#This Row],[Sales]] * salestable[[#This Row],[Discount]]</f>
        <v>0</v>
      </c>
      <c r="X4480">
        <f>YEAR(salestable[[#This Row],[Order Date]])</f>
        <v>2017</v>
      </c>
      <c r="Y4480" t="str">
        <f>TEXT(salestable[[#This Row],[Order Date]],"MMMM")</f>
        <v>October</v>
      </c>
      <c r="Z4480" t="str">
        <f>"Q"&amp;ROUNDUP(MONTH(salestable[[#This Row],[Order Date]])/3,0)</f>
        <v>Q4</v>
      </c>
      <c r="AA4480" t="str">
        <f>TEXT(salestable[[#This Row],[Order Date]], "ddd")</f>
        <v>Sun</v>
      </c>
    </row>
    <row r="4481" spans="1:27"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s="3">
        <v>5</v>
      </c>
      <c r="T4481" s="4">
        <v>0</v>
      </c>
      <c r="U4481" s="3">
        <v>11.702999999999999</v>
      </c>
      <c r="V4481" s="2">
        <f>salestable[[#This Row],[Sales]] * (1 - salestable[[#This Row],[Discount]])</f>
        <v>24.9</v>
      </c>
      <c r="W4481" s="2">
        <f>salestable[[#This Row],[Sales]] * salestable[[#This Row],[Discount]]</f>
        <v>0</v>
      </c>
      <c r="X4481">
        <f>YEAR(salestable[[#This Row],[Order Date]])</f>
        <v>2014</v>
      </c>
      <c r="Y4481" t="str">
        <f>TEXT(salestable[[#This Row],[Order Date]],"MMMM")</f>
        <v>March</v>
      </c>
      <c r="Z4481" t="str">
        <f>"Q"&amp;ROUNDUP(MONTH(salestable[[#This Row],[Order Date]])/3,0)</f>
        <v>Q1</v>
      </c>
      <c r="AA4481" t="str">
        <f>TEXT(salestable[[#This Row],[Order Date]], "ddd")</f>
        <v>Mon</v>
      </c>
    </row>
    <row r="4482" spans="1:27"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s="3">
        <v>7</v>
      </c>
      <c r="T4482" s="4">
        <v>0</v>
      </c>
      <c r="U4482" s="3">
        <v>5.0358000000000001</v>
      </c>
      <c r="V4482" s="2">
        <f>salestable[[#This Row],[Sales]] * (1 - salestable[[#This Row],[Discount]])</f>
        <v>15.26</v>
      </c>
      <c r="W4482" s="2">
        <f>salestable[[#This Row],[Sales]] * salestable[[#This Row],[Discount]]</f>
        <v>0</v>
      </c>
      <c r="X4482">
        <f>YEAR(salestable[[#This Row],[Order Date]])</f>
        <v>2016</v>
      </c>
      <c r="Y4482" t="str">
        <f>TEXT(salestable[[#This Row],[Order Date]],"MMMM")</f>
        <v>November</v>
      </c>
      <c r="Z4482" t="str">
        <f>"Q"&amp;ROUNDUP(MONTH(salestable[[#This Row],[Order Date]])/3,0)</f>
        <v>Q4</v>
      </c>
      <c r="AA4482" t="str">
        <f>TEXT(salestable[[#This Row],[Order Date]], "ddd")</f>
        <v>Thu</v>
      </c>
    </row>
    <row r="4483" spans="1:27"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s="3">
        <v>2</v>
      </c>
      <c r="T4483" s="4">
        <v>0</v>
      </c>
      <c r="U4483" s="3">
        <v>14.2956</v>
      </c>
      <c r="V4483" s="2">
        <f>salestable[[#This Row],[Sales]] * (1 - salestable[[#This Row],[Discount]])</f>
        <v>43.32</v>
      </c>
      <c r="W4483" s="2">
        <f>salestable[[#This Row],[Sales]] * salestable[[#This Row],[Discount]]</f>
        <v>0</v>
      </c>
      <c r="X4483">
        <f>YEAR(salestable[[#This Row],[Order Date]])</f>
        <v>2016</v>
      </c>
      <c r="Y4483" t="str">
        <f>TEXT(salestable[[#This Row],[Order Date]],"MMMM")</f>
        <v>November</v>
      </c>
      <c r="Z4483" t="str">
        <f>"Q"&amp;ROUNDUP(MONTH(salestable[[#This Row],[Order Date]])/3,0)</f>
        <v>Q4</v>
      </c>
      <c r="AA4483" t="str">
        <f>TEXT(salestable[[#This Row],[Order Date]], "ddd")</f>
        <v>Thu</v>
      </c>
    </row>
    <row r="4484" spans="1:27"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s="3">
        <v>12</v>
      </c>
      <c r="T4484" s="4">
        <v>0.2</v>
      </c>
      <c r="U4484" s="3">
        <v>15.799200000000001</v>
      </c>
      <c r="V4484" s="2">
        <f>salestable[[#This Row],[Sales]] * (1 - salestable[[#This Row],[Discount]])</f>
        <v>34.867200000000004</v>
      </c>
      <c r="W4484" s="2">
        <f>salestable[[#This Row],[Sales]] * salestable[[#This Row],[Discount]]</f>
        <v>8.716800000000001</v>
      </c>
      <c r="X4484">
        <f>YEAR(salestable[[#This Row],[Order Date]])</f>
        <v>2016</v>
      </c>
      <c r="Y4484" t="str">
        <f>TEXT(salestable[[#This Row],[Order Date]],"MMMM")</f>
        <v>November</v>
      </c>
      <c r="Z4484" t="str">
        <f>"Q"&amp;ROUNDUP(MONTH(salestable[[#This Row],[Order Date]])/3,0)</f>
        <v>Q4</v>
      </c>
      <c r="AA4484" t="str">
        <f>TEXT(salestable[[#This Row],[Order Date]], "ddd")</f>
        <v>Thu</v>
      </c>
    </row>
    <row r="4485" spans="1:27"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s="3">
        <v>3</v>
      </c>
      <c r="T4485" s="4">
        <v>0</v>
      </c>
      <c r="U4485" s="3">
        <v>56.977200000000003</v>
      </c>
      <c r="V4485" s="2">
        <f>salestable[[#This Row],[Sales]] * (1 - salestable[[#This Row],[Discount]])</f>
        <v>116.28</v>
      </c>
      <c r="W4485" s="2">
        <f>salestable[[#This Row],[Sales]] * salestable[[#This Row],[Discount]]</f>
        <v>0</v>
      </c>
      <c r="X4485">
        <f>YEAR(salestable[[#This Row],[Order Date]])</f>
        <v>2016</v>
      </c>
      <c r="Y4485" t="str">
        <f>TEXT(salestable[[#This Row],[Order Date]],"MMMM")</f>
        <v>November</v>
      </c>
      <c r="Z4485" t="str">
        <f>"Q"&amp;ROUNDUP(MONTH(salestable[[#This Row],[Order Date]])/3,0)</f>
        <v>Q4</v>
      </c>
      <c r="AA4485" t="str">
        <f>TEXT(salestable[[#This Row],[Order Date]], "ddd")</f>
        <v>Thu</v>
      </c>
    </row>
    <row r="4486" spans="1:27"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s="3">
        <v>2</v>
      </c>
      <c r="T4486" s="4">
        <v>0.2</v>
      </c>
      <c r="U4486" s="3">
        <v>3.0211999999999999</v>
      </c>
      <c r="V4486" s="2">
        <f>salestable[[#This Row],[Sales]] * (1 - salestable[[#This Row],[Discount]])</f>
        <v>7.4367999999999999</v>
      </c>
      <c r="W4486" s="2">
        <f>salestable[[#This Row],[Sales]] * salestable[[#This Row],[Discount]]</f>
        <v>1.8592</v>
      </c>
      <c r="X4486">
        <f>YEAR(salestable[[#This Row],[Order Date]])</f>
        <v>2016</v>
      </c>
      <c r="Y4486" t="str">
        <f>TEXT(salestable[[#This Row],[Order Date]],"MMMM")</f>
        <v>November</v>
      </c>
      <c r="Z4486" t="str">
        <f>"Q"&amp;ROUNDUP(MONTH(salestable[[#This Row],[Order Date]])/3,0)</f>
        <v>Q4</v>
      </c>
      <c r="AA4486" t="str">
        <f>TEXT(salestable[[#This Row],[Order Date]], "ddd")</f>
        <v>Thu</v>
      </c>
    </row>
    <row r="4487" spans="1:27"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s="3">
        <v>3</v>
      </c>
      <c r="T4487" s="4">
        <v>0</v>
      </c>
      <c r="U4487" s="3">
        <v>9.3312000000000008</v>
      </c>
      <c r="V4487" s="2">
        <f>salestable[[#This Row],[Sales]] * (1 - salestable[[#This Row],[Discount]])</f>
        <v>19.440000000000001</v>
      </c>
      <c r="W4487" s="2">
        <f>salestable[[#This Row],[Sales]] * salestable[[#This Row],[Discount]]</f>
        <v>0</v>
      </c>
      <c r="X4487">
        <f>YEAR(salestable[[#This Row],[Order Date]])</f>
        <v>2016</v>
      </c>
      <c r="Y4487" t="str">
        <f>TEXT(salestable[[#This Row],[Order Date]],"MMMM")</f>
        <v>November</v>
      </c>
      <c r="Z4487" t="str">
        <f>"Q"&amp;ROUNDUP(MONTH(salestable[[#This Row],[Order Date]])/3,0)</f>
        <v>Q4</v>
      </c>
      <c r="AA4487" t="str">
        <f>TEXT(salestable[[#This Row],[Order Date]], "ddd")</f>
        <v>Thu</v>
      </c>
    </row>
    <row r="4488" spans="1:27"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s="3">
        <v>3</v>
      </c>
      <c r="T4488" s="4">
        <v>0</v>
      </c>
      <c r="U4488" s="3">
        <v>150.98400000000001</v>
      </c>
      <c r="V4488" s="2">
        <f>salestable[[#This Row],[Sales]] * (1 - salestable[[#This Row],[Discount]])</f>
        <v>314.55</v>
      </c>
      <c r="W4488" s="2">
        <f>salestable[[#This Row],[Sales]] * salestable[[#This Row],[Discount]]</f>
        <v>0</v>
      </c>
      <c r="X4488">
        <f>YEAR(salestable[[#This Row],[Order Date]])</f>
        <v>2016</v>
      </c>
      <c r="Y4488" t="str">
        <f>TEXT(salestable[[#This Row],[Order Date]],"MMMM")</f>
        <v>November</v>
      </c>
      <c r="Z4488" t="str">
        <f>"Q"&amp;ROUNDUP(MONTH(salestable[[#This Row],[Order Date]])/3,0)</f>
        <v>Q4</v>
      </c>
      <c r="AA4488" t="str">
        <f>TEXT(salestable[[#This Row],[Order Date]], "ddd")</f>
        <v>Thu</v>
      </c>
    </row>
    <row r="4489" spans="1:27"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s="3">
        <v>5</v>
      </c>
      <c r="T4489" s="4">
        <v>0.8</v>
      </c>
      <c r="U4489" s="3">
        <v>-25.218499999999999</v>
      </c>
      <c r="V4489" s="2">
        <f>salestable[[#This Row],[Sales]] * (1 - salestable[[#This Row],[Discount]])</f>
        <v>3.2539999999999991</v>
      </c>
      <c r="W4489" s="2">
        <f>salestable[[#This Row],[Sales]] * salestable[[#This Row],[Discount]]</f>
        <v>13.016</v>
      </c>
      <c r="X4489">
        <f>YEAR(salestable[[#This Row],[Order Date]])</f>
        <v>2015</v>
      </c>
      <c r="Y4489" t="str">
        <f>TEXT(salestable[[#This Row],[Order Date]],"MMMM")</f>
        <v>September</v>
      </c>
      <c r="Z4489" t="str">
        <f>"Q"&amp;ROUNDUP(MONTH(salestable[[#This Row],[Order Date]])/3,0)</f>
        <v>Q3</v>
      </c>
      <c r="AA4489" t="str">
        <f>TEXT(salestable[[#This Row],[Order Date]], "ddd")</f>
        <v>Sat</v>
      </c>
    </row>
    <row r="4490" spans="1:27"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s="3">
        <v>9</v>
      </c>
      <c r="T4490" s="4">
        <v>0.2</v>
      </c>
      <c r="U4490" s="3">
        <v>-14.688000000000001</v>
      </c>
      <c r="V4490" s="2">
        <f>salestable[[#This Row],[Sales]] * (1 - salestable[[#This Row],[Discount]])</f>
        <v>55.296000000000006</v>
      </c>
      <c r="W4490" s="2">
        <f>salestable[[#This Row],[Sales]] * salestable[[#This Row],[Discount]]</f>
        <v>13.824000000000002</v>
      </c>
      <c r="X4490">
        <f>YEAR(salestable[[#This Row],[Order Date]])</f>
        <v>2015</v>
      </c>
      <c r="Y4490" t="str">
        <f>TEXT(salestable[[#This Row],[Order Date]],"MMMM")</f>
        <v>September</v>
      </c>
      <c r="Z4490" t="str">
        <f>"Q"&amp;ROUNDUP(MONTH(salestable[[#This Row],[Order Date]])/3,0)</f>
        <v>Q3</v>
      </c>
      <c r="AA4490" t="str">
        <f>TEXT(salestable[[#This Row],[Order Date]], "ddd")</f>
        <v>Sat</v>
      </c>
    </row>
    <row r="4491" spans="1:27"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s="3">
        <v>3</v>
      </c>
      <c r="T4491" s="4">
        <v>0.8</v>
      </c>
      <c r="U4491" s="3">
        <v>-7.8224999999999998</v>
      </c>
      <c r="V4491" s="2">
        <f>salestable[[#This Row],[Sales]] * (1 - salestable[[#This Row],[Discount]])</f>
        <v>0.89399999999999979</v>
      </c>
      <c r="W4491" s="2">
        <f>salestable[[#This Row],[Sales]] * salestable[[#This Row],[Discount]]</f>
        <v>3.5760000000000001</v>
      </c>
      <c r="X4491">
        <f>YEAR(salestable[[#This Row],[Order Date]])</f>
        <v>2015</v>
      </c>
      <c r="Y4491" t="str">
        <f>TEXT(salestable[[#This Row],[Order Date]],"MMMM")</f>
        <v>September</v>
      </c>
      <c r="Z4491" t="str">
        <f>"Q"&amp;ROUNDUP(MONTH(salestable[[#This Row],[Order Date]])/3,0)</f>
        <v>Q3</v>
      </c>
      <c r="AA4491" t="str">
        <f>TEXT(salestable[[#This Row],[Order Date]], "ddd")</f>
        <v>Sat</v>
      </c>
    </row>
    <row r="4492" spans="1:27"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s="3">
        <v>3</v>
      </c>
      <c r="T4492" s="4">
        <v>0.2</v>
      </c>
      <c r="U4492" s="3">
        <v>5.2286999999999999</v>
      </c>
      <c r="V4492" s="2">
        <f>salestable[[#This Row],[Sales]] * (1 - salestable[[#This Row],[Discount]])</f>
        <v>334.63679999999999</v>
      </c>
      <c r="W4492" s="2">
        <f>salestable[[#This Row],[Sales]] * salestable[[#This Row],[Discount]]</f>
        <v>83.659199999999998</v>
      </c>
      <c r="X4492">
        <f>YEAR(salestable[[#This Row],[Order Date]])</f>
        <v>2017</v>
      </c>
      <c r="Y4492" t="str">
        <f>TEXT(salestable[[#This Row],[Order Date]],"MMMM")</f>
        <v>August</v>
      </c>
      <c r="Z4492" t="str">
        <f>"Q"&amp;ROUNDUP(MONTH(salestable[[#This Row],[Order Date]])/3,0)</f>
        <v>Q3</v>
      </c>
      <c r="AA4492" t="str">
        <f>TEXT(salestable[[#This Row],[Order Date]], "ddd")</f>
        <v>Mon</v>
      </c>
    </row>
    <row r="4493" spans="1:27"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s="3">
        <v>2</v>
      </c>
      <c r="T4493" s="4">
        <v>0.4</v>
      </c>
      <c r="U4493" s="3">
        <v>109.998</v>
      </c>
      <c r="V4493" s="2">
        <f>salestable[[#This Row],[Sales]] * (1 - salestable[[#This Row],[Discount]])</f>
        <v>395.99280000000005</v>
      </c>
      <c r="W4493" s="2">
        <f>salestable[[#This Row],[Sales]] * salestable[[#This Row],[Discount]]</f>
        <v>263.99520000000001</v>
      </c>
      <c r="X4493">
        <f>YEAR(salestable[[#This Row],[Order Date]])</f>
        <v>2014</v>
      </c>
      <c r="Y4493" t="str">
        <f>TEXT(salestable[[#This Row],[Order Date]],"MMMM")</f>
        <v>December</v>
      </c>
      <c r="Z4493" t="str">
        <f>"Q"&amp;ROUNDUP(MONTH(salestable[[#This Row],[Order Date]])/3,0)</f>
        <v>Q4</v>
      </c>
      <c r="AA4493" t="str">
        <f>TEXT(salestable[[#This Row],[Order Date]], "ddd")</f>
        <v>Mon</v>
      </c>
    </row>
    <row r="4494" spans="1:27"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s="3">
        <v>2</v>
      </c>
      <c r="T4494" s="4">
        <v>0.2</v>
      </c>
      <c r="U4494" s="3">
        <v>1.4224000000000001</v>
      </c>
      <c r="V4494" s="2">
        <f>salestable[[#This Row],[Sales]] * (1 - salestable[[#This Row],[Discount]])</f>
        <v>6.5024000000000006</v>
      </c>
      <c r="W4494" s="2">
        <f>salestable[[#This Row],[Sales]] * salestable[[#This Row],[Discount]]</f>
        <v>1.6256000000000002</v>
      </c>
      <c r="X4494">
        <f>YEAR(salestable[[#This Row],[Order Date]])</f>
        <v>2014</v>
      </c>
      <c r="Y4494" t="str">
        <f>TEXT(salestable[[#This Row],[Order Date]],"MMMM")</f>
        <v>December</v>
      </c>
      <c r="Z4494" t="str">
        <f>"Q"&amp;ROUNDUP(MONTH(salestable[[#This Row],[Order Date]])/3,0)</f>
        <v>Q4</v>
      </c>
      <c r="AA4494" t="str">
        <f>TEXT(salestable[[#This Row],[Order Date]], "ddd")</f>
        <v>Mon</v>
      </c>
    </row>
    <row r="4495" spans="1:27"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s="3">
        <v>7</v>
      </c>
      <c r="T4495" s="4">
        <v>0.2</v>
      </c>
      <c r="U4495" s="3">
        <v>12.700799999999999</v>
      </c>
      <c r="V4495" s="2">
        <f>salestable[[#This Row],[Sales]] * (1 - salestable[[#This Row],[Discount]])</f>
        <v>29.0304</v>
      </c>
      <c r="W4495" s="2">
        <f>salestable[[#This Row],[Sales]] * salestable[[#This Row],[Discount]]</f>
        <v>7.2576000000000001</v>
      </c>
      <c r="X4495">
        <f>YEAR(salestable[[#This Row],[Order Date]])</f>
        <v>2014</v>
      </c>
      <c r="Y4495" t="str">
        <f>TEXT(salestable[[#This Row],[Order Date]],"MMMM")</f>
        <v>December</v>
      </c>
      <c r="Z4495" t="str">
        <f>"Q"&amp;ROUNDUP(MONTH(salestable[[#This Row],[Order Date]])/3,0)</f>
        <v>Q4</v>
      </c>
      <c r="AA4495" t="str">
        <f>TEXT(salestable[[#This Row],[Order Date]], "ddd")</f>
        <v>Mon</v>
      </c>
    </row>
    <row r="4496" spans="1:27"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s="3">
        <v>6</v>
      </c>
      <c r="T4496" s="4">
        <v>0.3</v>
      </c>
      <c r="U4496" s="3">
        <v>-51.984000000000002</v>
      </c>
      <c r="V4496" s="2">
        <f>salestable[[#This Row],[Sales]] * (1 - salestable[[#This Row],[Discount]])</f>
        <v>636.80399999999997</v>
      </c>
      <c r="W4496" s="2">
        <f>salestable[[#This Row],[Sales]] * salestable[[#This Row],[Discount]]</f>
        <v>272.916</v>
      </c>
      <c r="X4496">
        <f>YEAR(salestable[[#This Row],[Order Date]])</f>
        <v>2014</v>
      </c>
      <c r="Y4496" t="str">
        <f>TEXT(salestable[[#This Row],[Order Date]],"MMMM")</f>
        <v>December</v>
      </c>
      <c r="Z4496" t="str">
        <f>"Q"&amp;ROUNDUP(MONTH(salestable[[#This Row],[Order Date]])/3,0)</f>
        <v>Q4</v>
      </c>
      <c r="AA4496" t="str">
        <f>TEXT(salestable[[#This Row],[Order Date]], "ddd")</f>
        <v>Mon</v>
      </c>
    </row>
    <row r="4497" spans="1:27"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s="3">
        <v>9</v>
      </c>
      <c r="T4497" s="4">
        <v>0.15</v>
      </c>
      <c r="U4497" s="3">
        <v>75.593699999999998</v>
      </c>
      <c r="V4497" s="2">
        <f>salestable[[#This Row],[Sales]] * (1 - salestable[[#This Row],[Discount]])</f>
        <v>780.23497499999996</v>
      </c>
      <c r="W4497" s="2">
        <f>salestable[[#This Row],[Sales]] * salestable[[#This Row],[Discount]]</f>
        <v>137.688525</v>
      </c>
      <c r="X4497">
        <f>YEAR(salestable[[#This Row],[Order Date]])</f>
        <v>2017</v>
      </c>
      <c r="Y4497" t="str">
        <f>TEXT(salestable[[#This Row],[Order Date]],"MMMM")</f>
        <v>June</v>
      </c>
      <c r="Z4497" t="str">
        <f>"Q"&amp;ROUNDUP(MONTH(salestable[[#This Row],[Order Date]])/3,0)</f>
        <v>Q2</v>
      </c>
      <c r="AA4497" t="str">
        <f>TEXT(salestable[[#This Row],[Order Date]], "ddd")</f>
        <v>Sun</v>
      </c>
    </row>
    <row r="4498" spans="1:27"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s="3">
        <v>6</v>
      </c>
      <c r="T4498" s="4">
        <v>0</v>
      </c>
      <c r="U4498" s="3">
        <v>19.051200000000001</v>
      </c>
      <c r="V4498" s="2">
        <f>salestable[[#This Row],[Sales]] * (1 - salestable[[#This Row],[Discount]])</f>
        <v>38.880000000000003</v>
      </c>
      <c r="W4498" s="2">
        <f>salestable[[#This Row],[Sales]] * salestable[[#This Row],[Discount]]</f>
        <v>0</v>
      </c>
      <c r="X4498">
        <f>YEAR(salestable[[#This Row],[Order Date]])</f>
        <v>2017</v>
      </c>
      <c r="Y4498" t="str">
        <f>TEXT(salestable[[#This Row],[Order Date]],"MMMM")</f>
        <v>June</v>
      </c>
      <c r="Z4498" t="str">
        <f>"Q"&amp;ROUNDUP(MONTH(salestable[[#This Row],[Order Date]])/3,0)</f>
        <v>Q2</v>
      </c>
      <c r="AA4498" t="str">
        <f>TEXT(salestable[[#This Row],[Order Date]], "ddd")</f>
        <v>Sun</v>
      </c>
    </row>
    <row r="4499" spans="1:27"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s="3">
        <v>4</v>
      </c>
      <c r="T4499" s="4">
        <v>0.7</v>
      </c>
      <c r="U4499" s="3">
        <v>-462.86239999999998</v>
      </c>
      <c r="V4499" s="2">
        <f>salestable[[#This Row],[Sales]] * (1 - salestable[[#This Row],[Discount]])</f>
        <v>189.35280000000003</v>
      </c>
      <c r="W4499" s="2">
        <f>salestable[[#This Row],[Sales]] * salestable[[#This Row],[Discount]]</f>
        <v>441.82319999999999</v>
      </c>
      <c r="X4499">
        <f>YEAR(salestable[[#This Row],[Order Date]])</f>
        <v>2017</v>
      </c>
      <c r="Y4499" t="str">
        <f>TEXT(salestable[[#This Row],[Order Date]],"MMMM")</f>
        <v>December</v>
      </c>
      <c r="Z4499" t="str">
        <f>"Q"&amp;ROUNDUP(MONTH(salestable[[#This Row],[Order Date]])/3,0)</f>
        <v>Q4</v>
      </c>
      <c r="AA4499" t="str">
        <f>TEXT(salestable[[#This Row],[Order Date]], "ddd")</f>
        <v>Sat</v>
      </c>
    </row>
    <row r="4500" spans="1:27"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s="3">
        <v>2</v>
      </c>
      <c r="T4500" s="4">
        <v>0</v>
      </c>
      <c r="U4500" s="3">
        <v>6.2207999999999997</v>
      </c>
      <c r="V4500" s="2">
        <f>salestable[[#This Row],[Sales]] * (1 - salestable[[#This Row],[Discount]])</f>
        <v>12.96</v>
      </c>
      <c r="W4500" s="2">
        <f>salestable[[#This Row],[Sales]] * salestable[[#This Row],[Discount]]</f>
        <v>0</v>
      </c>
      <c r="X4500">
        <f>YEAR(salestable[[#This Row],[Order Date]])</f>
        <v>2014</v>
      </c>
      <c r="Y4500" t="str">
        <f>TEXT(salestable[[#This Row],[Order Date]],"MMMM")</f>
        <v>November</v>
      </c>
      <c r="Z4500" t="str">
        <f>"Q"&amp;ROUNDUP(MONTH(salestable[[#This Row],[Order Date]])/3,0)</f>
        <v>Q4</v>
      </c>
      <c r="AA4500" t="str">
        <f>TEXT(salestable[[#This Row],[Order Date]], "ddd")</f>
        <v>Fri</v>
      </c>
    </row>
    <row r="4501" spans="1:27"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s="3">
        <v>2</v>
      </c>
      <c r="T4501" s="4">
        <v>0</v>
      </c>
      <c r="U4501" s="3">
        <v>6.2207999999999997</v>
      </c>
      <c r="V4501" s="2">
        <f>salestable[[#This Row],[Sales]] * (1 - salestable[[#This Row],[Discount]])</f>
        <v>12.96</v>
      </c>
      <c r="W4501" s="2">
        <f>salestable[[#This Row],[Sales]] * salestable[[#This Row],[Discount]]</f>
        <v>0</v>
      </c>
      <c r="X4501">
        <f>YEAR(salestable[[#This Row],[Order Date]])</f>
        <v>2016</v>
      </c>
      <c r="Y4501" t="str">
        <f>TEXT(salestable[[#This Row],[Order Date]],"MMMM")</f>
        <v>April</v>
      </c>
      <c r="Z4501" t="str">
        <f>"Q"&amp;ROUNDUP(MONTH(salestable[[#This Row],[Order Date]])/3,0)</f>
        <v>Q2</v>
      </c>
      <c r="AA4501" t="str">
        <f>TEXT(salestable[[#This Row],[Order Date]], "ddd")</f>
        <v>Sun</v>
      </c>
    </row>
    <row r="4502" spans="1:27"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s="3">
        <v>5</v>
      </c>
      <c r="T4502" s="4">
        <v>0.2</v>
      </c>
      <c r="U4502" s="3">
        <v>8.1199999999999992</v>
      </c>
      <c r="V4502" s="2">
        <f>salestable[[#This Row],[Sales]] * (1 - salestable[[#This Row],[Discount]])</f>
        <v>18.559999999999999</v>
      </c>
      <c r="W4502" s="2">
        <f>salestable[[#This Row],[Sales]] * salestable[[#This Row],[Discount]]</f>
        <v>4.6399999999999997</v>
      </c>
      <c r="X4502">
        <f>YEAR(salestable[[#This Row],[Order Date]])</f>
        <v>2016</v>
      </c>
      <c r="Y4502" t="str">
        <f>TEXT(salestable[[#This Row],[Order Date]],"MMMM")</f>
        <v>April</v>
      </c>
      <c r="Z4502" t="str">
        <f>"Q"&amp;ROUNDUP(MONTH(salestable[[#This Row],[Order Date]])/3,0)</f>
        <v>Q2</v>
      </c>
      <c r="AA4502" t="str">
        <f>TEXT(salestable[[#This Row],[Order Date]], "ddd")</f>
        <v>Sun</v>
      </c>
    </row>
    <row r="4503" spans="1:27"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s="3">
        <v>5</v>
      </c>
      <c r="T4503" s="4">
        <v>0.2</v>
      </c>
      <c r="U4503" s="3">
        <v>9.0719999999999992</v>
      </c>
      <c r="V4503" s="2">
        <f>salestable[[#This Row],[Sales]] * (1 - salestable[[#This Row],[Discount]])</f>
        <v>20.736000000000004</v>
      </c>
      <c r="W4503" s="2">
        <f>salestable[[#This Row],[Sales]] * salestable[[#This Row],[Discount]]</f>
        <v>5.1840000000000011</v>
      </c>
      <c r="X4503">
        <f>YEAR(salestable[[#This Row],[Order Date]])</f>
        <v>2014</v>
      </c>
      <c r="Y4503" t="str">
        <f>TEXT(salestable[[#This Row],[Order Date]],"MMMM")</f>
        <v>June</v>
      </c>
      <c r="Z4503" t="str">
        <f>"Q"&amp;ROUNDUP(MONTH(salestable[[#This Row],[Order Date]])/3,0)</f>
        <v>Q2</v>
      </c>
      <c r="AA4503" t="str">
        <f>TEXT(salestable[[#This Row],[Order Date]], "ddd")</f>
        <v>Mon</v>
      </c>
    </row>
    <row r="4504" spans="1:27"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s="3">
        <v>6</v>
      </c>
      <c r="T4504" s="4">
        <v>0.2</v>
      </c>
      <c r="U4504" s="3">
        <v>7.1928000000000001</v>
      </c>
      <c r="V4504" s="2">
        <f>salestable[[#This Row],[Sales]] * (1 - salestable[[#This Row],[Discount]])</f>
        <v>17.049600000000002</v>
      </c>
      <c r="W4504" s="2">
        <f>salestable[[#This Row],[Sales]] * salestable[[#This Row],[Discount]]</f>
        <v>4.2624000000000004</v>
      </c>
      <c r="X4504">
        <f>YEAR(salestable[[#This Row],[Order Date]])</f>
        <v>2014</v>
      </c>
      <c r="Y4504" t="str">
        <f>TEXT(salestable[[#This Row],[Order Date]],"MMMM")</f>
        <v>June</v>
      </c>
      <c r="Z4504" t="str">
        <f>"Q"&amp;ROUNDUP(MONTH(salestable[[#This Row],[Order Date]])/3,0)</f>
        <v>Q2</v>
      </c>
      <c r="AA4504" t="str">
        <f>TEXT(salestable[[#This Row],[Order Date]], "ddd")</f>
        <v>Mon</v>
      </c>
    </row>
    <row r="4505" spans="1:27"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s="3">
        <v>7</v>
      </c>
      <c r="T4505" s="4">
        <v>0.2</v>
      </c>
      <c r="U4505" s="3">
        <v>17.365600000000001</v>
      </c>
      <c r="V4505" s="2">
        <f>salestable[[#This Row],[Sales]] * (1 - salestable[[#This Row],[Discount]])</f>
        <v>138.9248</v>
      </c>
      <c r="W4505" s="2">
        <f>salestable[[#This Row],[Sales]] * salestable[[#This Row],[Discount]]</f>
        <v>34.731200000000001</v>
      </c>
      <c r="X4505">
        <f>YEAR(salestable[[#This Row],[Order Date]])</f>
        <v>2014</v>
      </c>
      <c r="Y4505" t="str">
        <f>TEXT(salestable[[#This Row],[Order Date]],"MMMM")</f>
        <v>December</v>
      </c>
      <c r="Z4505" t="str">
        <f>"Q"&amp;ROUNDUP(MONTH(salestable[[#This Row],[Order Date]])/3,0)</f>
        <v>Q4</v>
      </c>
      <c r="AA4505" t="str">
        <f>TEXT(salestable[[#This Row],[Order Date]], "ddd")</f>
        <v>Wed</v>
      </c>
    </row>
    <row r="4506" spans="1:27"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s="3">
        <v>2</v>
      </c>
      <c r="T4506" s="4">
        <v>0</v>
      </c>
      <c r="U4506" s="3">
        <v>101.3488</v>
      </c>
      <c r="V4506" s="2">
        <f>salestable[[#This Row],[Sales]] * (1 - salestable[[#This Row],[Discount]])</f>
        <v>361.96</v>
      </c>
      <c r="W4506" s="2">
        <f>salestable[[#This Row],[Sales]] * salestable[[#This Row],[Discount]]</f>
        <v>0</v>
      </c>
      <c r="X4506">
        <f>YEAR(salestable[[#This Row],[Order Date]])</f>
        <v>2014</v>
      </c>
      <c r="Y4506" t="str">
        <f>TEXT(salestable[[#This Row],[Order Date]],"MMMM")</f>
        <v>December</v>
      </c>
      <c r="Z4506" t="str">
        <f>"Q"&amp;ROUNDUP(MONTH(salestable[[#This Row],[Order Date]])/3,0)</f>
        <v>Q4</v>
      </c>
      <c r="AA4506" t="str">
        <f>TEXT(salestable[[#This Row],[Order Date]], "ddd")</f>
        <v>Wed</v>
      </c>
    </row>
    <row r="4507" spans="1:27"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s="3">
        <v>3</v>
      </c>
      <c r="T4507" s="4">
        <v>0</v>
      </c>
      <c r="U4507" s="3">
        <v>13.198499999999999</v>
      </c>
      <c r="V4507" s="2">
        <f>salestable[[#This Row],[Sales]] * (1 - salestable[[#This Row],[Discount]])</f>
        <v>62.85</v>
      </c>
      <c r="W4507" s="2">
        <f>salestable[[#This Row],[Sales]] * salestable[[#This Row],[Discount]]</f>
        <v>0</v>
      </c>
      <c r="X4507">
        <f>YEAR(salestable[[#This Row],[Order Date]])</f>
        <v>2014</v>
      </c>
      <c r="Y4507" t="str">
        <f>TEXT(salestable[[#This Row],[Order Date]],"MMMM")</f>
        <v>December</v>
      </c>
      <c r="Z4507" t="str">
        <f>"Q"&amp;ROUNDUP(MONTH(salestable[[#This Row],[Order Date]])/3,0)</f>
        <v>Q4</v>
      </c>
      <c r="AA4507" t="str">
        <f>TEXT(salestable[[#This Row],[Order Date]], "ddd")</f>
        <v>Wed</v>
      </c>
    </row>
    <row r="4508" spans="1:27"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s="3">
        <v>3</v>
      </c>
      <c r="T4508" s="4">
        <v>0.2</v>
      </c>
      <c r="U4508" s="3">
        <v>51.148499999999999</v>
      </c>
      <c r="V4508" s="2">
        <f>salestable[[#This Row],[Sales]] * (1 - salestable[[#This Row],[Discount]])</f>
        <v>654.70080000000007</v>
      </c>
      <c r="W4508" s="2">
        <f>salestable[[#This Row],[Sales]] * salestable[[#This Row],[Discount]]</f>
        <v>163.67520000000002</v>
      </c>
      <c r="X4508">
        <f>YEAR(salestable[[#This Row],[Order Date]])</f>
        <v>2014</v>
      </c>
      <c r="Y4508" t="str">
        <f>TEXT(salestable[[#This Row],[Order Date]],"MMMM")</f>
        <v>December</v>
      </c>
      <c r="Z4508" t="str">
        <f>"Q"&amp;ROUNDUP(MONTH(salestable[[#This Row],[Order Date]])/3,0)</f>
        <v>Q4</v>
      </c>
      <c r="AA4508" t="str">
        <f>TEXT(salestable[[#This Row],[Order Date]], "ddd")</f>
        <v>Wed</v>
      </c>
    </row>
    <row r="4509" spans="1:27"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s="3">
        <v>1</v>
      </c>
      <c r="T4509" s="4">
        <v>0</v>
      </c>
      <c r="U4509" s="3">
        <v>0.2034</v>
      </c>
      <c r="V4509" s="2">
        <f>salestable[[#This Row],[Sales]] * (1 - salestable[[#This Row],[Discount]])</f>
        <v>20.34</v>
      </c>
      <c r="W4509" s="2">
        <f>salestable[[#This Row],[Sales]] * salestable[[#This Row],[Discount]]</f>
        <v>0</v>
      </c>
      <c r="X4509">
        <f>YEAR(salestable[[#This Row],[Order Date]])</f>
        <v>2014</v>
      </c>
      <c r="Y4509" t="str">
        <f>TEXT(salestable[[#This Row],[Order Date]],"MMMM")</f>
        <v>December</v>
      </c>
      <c r="Z4509" t="str">
        <f>"Q"&amp;ROUNDUP(MONTH(salestable[[#This Row],[Order Date]])/3,0)</f>
        <v>Q4</v>
      </c>
      <c r="AA4509" t="str">
        <f>TEXT(salestable[[#This Row],[Order Date]], "ddd")</f>
        <v>Wed</v>
      </c>
    </row>
    <row r="4510" spans="1:27"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s="3">
        <v>1</v>
      </c>
      <c r="T4510" s="4">
        <v>0</v>
      </c>
      <c r="U4510" s="3">
        <v>5.5176999999999996</v>
      </c>
      <c r="V4510" s="2">
        <f>salestable[[#This Row],[Sales]] * (1 - salestable[[#This Row],[Discount]])</f>
        <v>23.99</v>
      </c>
      <c r="W4510" s="2">
        <f>salestable[[#This Row],[Sales]] * salestable[[#This Row],[Discount]]</f>
        <v>0</v>
      </c>
      <c r="X4510">
        <f>YEAR(salestable[[#This Row],[Order Date]])</f>
        <v>2014</v>
      </c>
      <c r="Y4510" t="str">
        <f>TEXT(salestable[[#This Row],[Order Date]],"MMMM")</f>
        <v>December</v>
      </c>
      <c r="Z4510" t="str">
        <f>"Q"&amp;ROUNDUP(MONTH(salestable[[#This Row],[Order Date]])/3,0)</f>
        <v>Q4</v>
      </c>
      <c r="AA4510" t="str">
        <f>TEXT(salestable[[#This Row],[Order Date]], "ddd")</f>
        <v>Wed</v>
      </c>
    </row>
    <row r="4511" spans="1:27"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s="3">
        <v>3</v>
      </c>
      <c r="T4511" s="4">
        <v>0.2</v>
      </c>
      <c r="U4511" s="3">
        <v>-6.4233000000000002</v>
      </c>
      <c r="V4511" s="2">
        <f>salestable[[#This Row],[Sales]] * (1 - salestable[[#This Row],[Discount]])</f>
        <v>137.03040000000001</v>
      </c>
      <c r="W4511" s="2">
        <f>salestable[[#This Row],[Sales]] * salestable[[#This Row],[Discount]]</f>
        <v>34.257600000000004</v>
      </c>
      <c r="X4511">
        <f>YEAR(salestable[[#This Row],[Order Date]])</f>
        <v>2017</v>
      </c>
      <c r="Y4511" t="str">
        <f>TEXT(salestable[[#This Row],[Order Date]],"MMMM")</f>
        <v>May</v>
      </c>
      <c r="Z4511" t="str">
        <f>"Q"&amp;ROUNDUP(MONTH(salestable[[#This Row],[Order Date]])/3,0)</f>
        <v>Q2</v>
      </c>
      <c r="AA4511" t="str">
        <f>TEXT(salestable[[#This Row],[Order Date]], "ddd")</f>
        <v>Tue</v>
      </c>
    </row>
    <row r="4512" spans="1:27"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s="3">
        <v>2</v>
      </c>
      <c r="T4512" s="4">
        <v>0</v>
      </c>
      <c r="U4512" s="3">
        <v>17.158000000000001</v>
      </c>
      <c r="V4512" s="2">
        <f>salestable[[#This Row],[Sales]] * (1 - salestable[[#This Row],[Discount]])</f>
        <v>37.299999999999997</v>
      </c>
      <c r="W4512" s="2">
        <f>salestable[[#This Row],[Sales]] * salestable[[#This Row],[Discount]]</f>
        <v>0</v>
      </c>
      <c r="X4512">
        <f>YEAR(salestable[[#This Row],[Order Date]])</f>
        <v>2016</v>
      </c>
      <c r="Y4512" t="str">
        <f>TEXT(salestable[[#This Row],[Order Date]],"MMMM")</f>
        <v>November</v>
      </c>
      <c r="Z4512" t="str">
        <f>"Q"&amp;ROUNDUP(MONTH(salestable[[#This Row],[Order Date]])/3,0)</f>
        <v>Q4</v>
      </c>
      <c r="AA4512" t="str">
        <f>TEXT(salestable[[#This Row],[Order Date]], "ddd")</f>
        <v>Thu</v>
      </c>
    </row>
    <row r="4513" spans="1:27"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s="3">
        <v>2</v>
      </c>
      <c r="T4513" s="4">
        <v>0</v>
      </c>
      <c r="U4513" s="3">
        <v>39.340800000000002</v>
      </c>
      <c r="V4513" s="2">
        <f>salestable[[#This Row],[Sales]] * (1 - salestable[[#This Row],[Discount]])</f>
        <v>81.96</v>
      </c>
      <c r="W4513" s="2">
        <f>salestable[[#This Row],[Sales]] * salestable[[#This Row],[Discount]]</f>
        <v>0</v>
      </c>
      <c r="X4513">
        <f>YEAR(salestable[[#This Row],[Order Date]])</f>
        <v>2016</v>
      </c>
      <c r="Y4513" t="str">
        <f>TEXT(salestable[[#This Row],[Order Date]],"MMMM")</f>
        <v>November</v>
      </c>
      <c r="Z4513" t="str">
        <f>"Q"&amp;ROUNDUP(MONTH(salestable[[#This Row],[Order Date]])/3,0)</f>
        <v>Q4</v>
      </c>
      <c r="AA4513" t="str">
        <f>TEXT(salestable[[#This Row],[Order Date]], "ddd")</f>
        <v>Thu</v>
      </c>
    </row>
    <row r="4514" spans="1:27"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s="3">
        <v>6</v>
      </c>
      <c r="T4514" s="4">
        <v>0.7</v>
      </c>
      <c r="U4514" s="3">
        <v>-40.180799999999998</v>
      </c>
      <c r="V4514" s="2">
        <f>salestable[[#This Row],[Sales]] * (1 - salestable[[#This Row],[Discount]])</f>
        <v>16.437600000000003</v>
      </c>
      <c r="W4514" s="2">
        <f>salestable[[#This Row],[Sales]] * salestable[[#This Row],[Discount]]</f>
        <v>38.354399999999998</v>
      </c>
      <c r="X4514">
        <f>YEAR(salestable[[#This Row],[Order Date]])</f>
        <v>2016</v>
      </c>
      <c r="Y4514" t="str">
        <f>TEXT(salestable[[#This Row],[Order Date]],"MMMM")</f>
        <v>October</v>
      </c>
      <c r="Z4514" t="str">
        <f>"Q"&amp;ROUNDUP(MONTH(salestable[[#This Row],[Order Date]])/3,0)</f>
        <v>Q4</v>
      </c>
      <c r="AA4514" t="str">
        <f>TEXT(salestable[[#This Row],[Order Date]], "ddd")</f>
        <v>Sun</v>
      </c>
    </row>
    <row r="4515" spans="1:27"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s="3">
        <v>1</v>
      </c>
      <c r="T4515" s="4">
        <v>0.2</v>
      </c>
      <c r="U4515" s="3">
        <v>0.80879999999999996</v>
      </c>
      <c r="V4515" s="2">
        <f>salestable[[#This Row],[Sales]] * (1 - salestable[[#This Row],[Discount]])</f>
        <v>8.6272000000000002</v>
      </c>
      <c r="W4515" s="2">
        <f>salestable[[#This Row],[Sales]] * salestable[[#This Row],[Discount]]</f>
        <v>2.1568000000000001</v>
      </c>
      <c r="X4515">
        <f>YEAR(salestable[[#This Row],[Order Date]])</f>
        <v>2016</v>
      </c>
      <c r="Y4515" t="str">
        <f>TEXT(salestable[[#This Row],[Order Date]],"MMMM")</f>
        <v>September</v>
      </c>
      <c r="Z4515" t="str">
        <f>"Q"&amp;ROUNDUP(MONTH(salestable[[#This Row],[Order Date]])/3,0)</f>
        <v>Q3</v>
      </c>
      <c r="AA4515" t="str">
        <f>TEXT(salestable[[#This Row],[Order Date]], "ddd")</f>
        <v>Tue</v>
      </c>
    </row>
    <row r="4516" spans="1:27"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s="3">
        <v>1</v>
      </c>
      <c r="T4516" s="4">
        <v>0</v>
      </c>
      <c r="U4516" s="3">
        <v>75.654799999999994</v>
      </c>
      <c r="V4516" s="2">
        <f>salestable[[#This Row],[Sales]] * (1 - salestable[[#This Row],[Discount]])</f>
        <v>290.98</v>
      </c>
      <c r="W4516" s="2">
        <f>salestable[[#This Row],[Sales]] * salestable[[#This Row],[Discount]]</f>
        <v>0</v>
      </c>
      <c r="X4516">
        <f>YEAR(salestable[[#This Row],[Order Date]])</f>
        <v>2016</v>
      </c>
      <c r="Y4516" t="str">
        <f>TEXT(salestable[[#This Row],[Order Date]],"MMMM")</f>
        <v>October</v>
      </c>
      <c r="Z4516" t="str">
        <f>"Q"&amp;ROUNDUP(MONTH(salestable[[#This Row],[Order Date]])/3,0)</f>
        <v>Q4</v>
      </c>
      <c r="AA4516" t="str">
        <f>TEXT(salestable[[#This Row],[Order Date]], "ddd")</f>
        <v>Thu</v>
      </c>
    </row>
    <row r="4517" spans="1:27"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s="3">
        <v>4</v>
      </c>
      <c r="T4517" s="4">
        <v>0</v>
      </c>
      <c r="U4517" s="3">
        <v>12.0252</v>
      </c>
      <c r="V4517" s="2">
        <f>salestable[[#This Row],[Sales]] * (1 - salestable[[#This Row],[Discount]])</f>
        <v>36.44</v>
      </c>
      <c r="W4517" s="2">
        <f>salestable[[#This Row],[Sales]] * salestable[[#This Row],[Discount]]</f>
        <v>0</v>
      </c>
      <c r="X4517">
        <f>YEAR(salestable[[#This Row],[Order Date]])</f>
        <v>2017</v>
      </c>
      <c r="Y4517" t="str">
        <f>TEXT(salestable[[#This Row],[Order Date]],"MMMM")</f>
        <v>October</v>
      </c>
      <c r="Z4517" t="str">
        <f>"Q"&amp;ROUNDUP(MONTH(salestable[[#This Row],[Order Date]])/3,0)</f>
        <v>Q4</v>
      </c>
      <c r="AA4517" t="str">
        <f>TEXT(salestable[[#This Row],[Order Date]], "ddd")</f>
        <v>Sun</v>
      </c>
    </row>
    <row r="4518" spans="1:27"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s="3">
        <v>5</v>
      </c>
      <c r="T4518" s="4">
        <v>0</v>
      </c>
      <c r="U4518" s="3">
        <v>10.058</v>
      </c>
      <c r="V4518" s="2">
        <f>salestable[[#This Row],[Sales]] * (1 - salestable[[#This Row],[Discount]])</f>
        <v>21.4</v>
      </c>
      <c r="W4518" s="2">
        <f>salestable[[#This Row],[Sales]] * salestable[[#This Row],[Discount]]</f>
        <v>0</v>
      </c>
      <c r="X4518">
        <f>YEAR(salestable[[#This Row],[Order Date]])</f>
        <v>2016</v>
      </c>
      <c r="Y4518" t="str">
        <f>TEXT(salestable[[#This Row],[Order Date]],"MMMM")</f>
        <v>September</v>
      </c>
      <c r="Z4518" t="str">
        <f>"Q"&amp;ROUNDUP(MONTH(salestable[[#This Row],[Order Date]])/3,0)</f>
        <v>Q3</v>
      </c>
      <c r="AA4518" t="str">
        <f>TEXT(salestable[[#This Row],[Order Date]], "ddd")</f>
        <v>Thu</v>
      </c>
    </row>
    <row r="4519" spans="1:27"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s="3">
        <v>7</v>
      </c>
      <c r="T4519" s="4">
        <v>0.2</v>
      </c>
      <c r="U4519" s="3">
        <v>15.815799999999999</v>
      </c>
      <c r="V4519" s="2">
        <f>salestable[[#This Row],[Sales]] * (1 - salestable[[#This Row],[Discount]])</f>
        <v>38.931200000000004</v>
      </c>
      <c r="W4519" s="2">
        <f>salestable[[#This Row],[Sales]] * salestable[[#This Row],[Discount]]</f>
        <v>9.732800000000001</v>
      </c>
      <c r="X4519">
        <f>YEAR(salestable[[#This Row],[Order Date]])</f>
        <v>2016</v>
      </c>
      <c r="Y4519" t="str">
        <f>TEXT(salestable[[#This Row],[Order Date]],"MMMM")</f>
        <v>September</v>
      </c>
      <c r="Z4519" t="str">
        <f>"Q"&amp;ROUNDUP(MONTH(salestable[[#This Row],[Order Date]])/3,0)</f>
        <v>Q3</v>
      </c>
      <c r="AA4519" t="str">
        <f>TEXT(salestable[[#This Row],[Order Date]], "ddd")</f>
        <v>Thu</v>
      </c>
    </row>
    <row r="4520" spans="1:27"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s="3">
        <v>4</v>
      </c>
      <c r="T4520" s="4">
        <v>0</v>
      </c>
      <c r="U4520" s="3">
        <v>6.9551999999999996</v>
      </c>
      <c r="V4520" s="2">
        <f>salestable[[#This Row],[Sales]] * (1 - salestable[[#This Row],[Discount]])</f>
        <v>16.559999999999999</v>
      </c>
      <c r="W4520" s="2">
        <f>salestable[[#This Row],[Sales]] * salestable[[#This Row],[Discount]]</f>
        <v>0</v>
      </c>
      <c r="X4520">
        <f>YEAR(salestable[[#This Row],[Order Date]])</f>
        <v>2016</v>
      </c>
      <c r="Y4520" t="str">
        <f>TEXT(salestable[[#This Row],[Order Date]],"MMMM")</f>
        <v>September</v>
      </c>
      <c r="Z4520" t="str">
        <f>"Q"&amp;ROUNDUP(MONTH(salestable[[#This Row],[Order Date]])/3,0)</f>
        <v>Q3</v>
      </c>
      <c r="AA4520" t="str">
        <f>TEXT(salestable[[#This Row],[Order Date]], "ddd")</f>
        <v>Sun</v>
      </c>
    </row>
    <row r="4521" spans="1:27"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s="3">
        <v>8</v>
      </c>
      <c r="T4521" s="4">
        <v>0.2</v>
      </c>
      <c r="U4521" s="3">
        <v>84.22</v>
      </c>
      <c r="V4521" s="2">
        <f>salestable[[#This Row],[Sales]] * (1 - salestable[[#This Row],[Discount]])</f>
        <v>1078.0160000000001</v>
      </c>
      <c r="W4521" s="2">
        <f>salestable[[#This Row],[Sales]] * salestable[[#This Row],[Discount]]</f>
        <v>269.50400000000002</v>
      </c>
      <c r="X4521">
        <f>YEAR(salestable[[#This Row],[Order Date]])</f>
        <v>2017</v>
      </c>
      <c r="Y4521" t="str">
        <f>TEXT(salestable[[#This Row],[Order Date]],"MMMM")</f>
        <v>June</v>
      </c>
      <c r="Z4521" t="str">
        <f>"Q"&amp;ROUNDUP(MONTH(salestable[[#This Row],[Order Date]])/3,0)</f>
        <v>Q2</v>
      </c>
      <c r="AA4521" t="str">
        <f>TEXT(salestable[[#This Row],[Order Date]], "ddd")</f>
        <v>Sat</v>
      </c>
    </row>
    <row r="4522" spans="1:27"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s="3">
        <v>3</v>
      </c>
      <c r="T4522" s="4">
        <v>0</v>
      </c>
      <c r="U4522" s="3">
        <v>22.4316</v>
      </c>
      <c r="V4522" s="2">
        <f>salestable[[#This Row],[Sales]] * (1 - salestable[[#This Row],[Discount]])</f>
        <v>62.31</v>
      </c>
      <c r="W4522" s="2">
        <f>salestable[[#This Row],[Sales]] * salestable[[#This Row],[Discount]]</f>
        <v>0</v>
      </c>
      <c r="X4522">
        <f>YEAR(salestable[[#This Row],[Order Date]])</f>
        <v>2014</v>
      </c>
      <c r="Y4522" t="str">
        <f>TEXT(salestable[[#This Row],[Order Date]],"MMMM")</f>
        <v>February</v>
      </c>
      <c r="Z4522" t="str">
        <f>"Q"&amp;ROUNDUP(MONTH(salestable[[#This Row],[Order Date]])/3,0)</f>
        <v>Q1</v>
      </c>
      <c r="AA4522" t="str">
        <f>TEXT(salestable[[#This Row],[Order Date]], "ddd")</f>
        <v>Thu</v>
      </c>
    </row>
    <row r="4523" spans="1:27"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s="3">
        <v>4</v>
      </c>
      <c r="T4523" s="4">
        <v>0</v>
      </c>
      <c r="U4523" s="3">
        <v>6.9088000000000003</v>
      </c>
      <c r="V4523" s="2">
        <f>salestable[[#This Row],[Sales]] * (1 - salestable[[#This Row],[Discount]])</f>
        <v>20.32</v>
      </c>
      <c r="W4523" s="2">
        <f>salestable[[#This Row],[Sales]] * salestable[[#This Row],[Discount]]</f>
        <v>0</v>
      </c>
      <c r="X4523">
        <f>YEAR(salestable[[#This Row],[Order Date]])</f>
        <v>2014</v>
      </c>
      <c r="Y4523" t="str">
        <f>TEXT(salestable[[#This Row],[Order Date]],"MMMM")</f>
        <v>February</v>
      </c>
      <c r="Z4523" t="str">
        <f>"Q"&amp;ROUNDUP(MONTH(salestable[[#This Row],[Order Date]])/3,0)</f>
        <v>Q1</v>
      </c>
      <c r="AA4523" t="str">
        <f>TEXT(salestable[[#This Row],[Order Date]], "ddd")</f>
        <v>Thu</v>
      </c>
    </row>
    <row r="4524" spans="1:27"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s="3">
        <v>3</v>
      </c>
      <c r="T4524" s="4">
        <v>0.2</v>
      </c>
      <c r="U4524" s="3">
        <v>3.0653999999999999</v>
      </c>
      <c r="V4524" s="2">
        <f>salestable[[#This Row],[Sales]] * (1 - salestable[[#This Row],[Discount]])</f>
        <v>7.5456000000000003</v>
      </c>
      <c r="W4524" s="2">
        <f>salestable[[#This Row],[Sales]] * salestable[[#This Row],[Discount]]</f>
        <v>1.8864000000000001</v>
      </c>
      <c r="X4524">
        <f>YEAR(salestable[[#This Row],[Order Date]])</f>
        <v>2017</v>
      </c>
      <c r="Y4524" t="str">
        <f>TEXT(salestable[[#This Row],[Order Date]],"MMMM")</f>
        <v>February</v>
      </c>
      <c r="Z4524" t="str">
        <f>"Q"&amp;ROUNDUP(MONTH(salestable[[#This Row],[Order Date]])/3,0)</f>
        <v>Q1</v>
      </c>
      <c r="AA4524" t="str">
        <f>TEXT(salestable[[#This Row],[Order Date]], "ddd")</f>
        <v>Mon</v>
      </c>
    </row>
    <row r="4525" spans="1:27"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s="3">
        <v>7</v>
      </c>
      <c r="T4525" s="4">
        <v>0</v>
      </c>
      <c r="U4525" s="3">
        <v>16.035599999999999</v>
      </c>
      <c r="V4525" s="2">
        <f>salestable[[#This Row],[Sales]] * (1 - salestable[[#This Row],[Discount]])</f>
        <v>34.86</v>
      </c>
      <c r="W4525" s="2">
        <f>salestable[[#This Row],[Sales]] * salestable[[#This Row],[Discount]]</f>
        <v>0</v>
      </c>
      <c r="X4525">
        <f>YEAR(salestable[[#This Row],[Order Date]])</f>
        <v>2014</v>
      </c>
      <c r="Y4525" t="str">
        <f>TEXT(salestable[[#This Row],[Order Date]],"MMMM")</f>
        <v>November</v>
      </c>
      <c r="Z4525" t="str">
        <f>"Q"&amp;ROUNDUP(MONTH(salestable[[#This Row],[Order Date]])/3,0)</f>
        <v>Q4</v>
      </c>
      <c r="AA4525" t="str">
        <f>TEXT(salestable[[#This Row],[Order Date]], "ddd")</f>
        <v>Sun</v>
      </c>
    </row>
    <row r="4526" spans="1:27"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s="3">
        <v>6</v>
      </c>
      <c r="T4526" s="4">
        <v>0</v>
      </c>
      <c r="U4526" s="3">
        <v>24.1218</v>
      </c>
      <c r="V4526" s="2">
        <f>salestable[[#This Row],[Sales]] * (1 - salestable[[#This Row],[Discount]])</f>
        <v>89.34</v>
      </c>
      <c r="W4526" s="2">
        <f>salestable[[#This Row],[Sales]] * salestable[[#This Row],[Discount]]</f>
        <v>0</v>
      </c>
      <c r="X4526">
        <f>YEAR(salestable[[#This Row],[Order Date]])</f>
        <v>2014</v>
      </c>
      <c r="Y4526" t="str">
        <f>TEXT(salestable[[#This Row],[Order Date]],"MMMM")</f>
        <v>November</v>
      </c>
      <c r="Z4526" t="str">
        <f>"Q"&amp;ROUNDUP(MONTH(salestable[[#This Row],[Order Date]])/3,0)</f>
        <v>Q4</v>
      </c>
      <c r="AA4526" t="str">
        <f>TEXT(salestable[[#This Row],[Order Date]], "ddd")</f>
        <v>Sun</v>
      </c>
    </row>
    <row r="4527" spans="1:27"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s="3">
        <v>2</v>
      </c>
      <c r="T4527" s="4">
        <v>0</v>
      </c>
      <c r="U4527" s="3">
        <v>67.495000000000005</v>
      </c>
      <c r="V4527" s="2">
        <f>salestable[[#This Row],[Sales]] * (1 - salestable[[#This Row],[Discount]])</f>
        <v>269.98</v>
      </c>
      <c r="W4527" s="2">
        <f>salestable[[#This Row],[Sales]] * salestable[[#This Row],[Discount]]</f>
        <v>0</v>
      </c>
      <c r="X4527">
        <f>YEAR(salestable[[#This Row],[Order Date]])</f>
        <v>2017</v>
      </c>
      <c r="Y4527" t="str">
        <f>TEXT(salestable[[#This Row],[Order Date]],"MMMM")</f>
        <v>July</v>
      </c>
      <c r="Z4527" t="str">
        <f>"Q"&amp;ROUNDUP(MONTH(salestable[[#This Row],[Order Date]])/3,0)</f>
        <v>Q3</v>
      </c>
      <c r="AA4527" t="str">
        <f>TEXT(salestable[[#This Row],[Order Date]], "ddd")</f>
        <v>Mon</v>
      </c>
    </row>
    <row r="4528" spans="1:27"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s="3">
        <v>5</v>
      </c>
      <c r="T4528" s="4">
        <v>0</v>
      </c>
      <c r="U4528" s="3">
        <v>47.951999999999998</v>
      </c>
      <c r="V4528" s="2">
        <f>salestable[[#This Row],[Sales]] * (1 - salestable[[#This Row],[Discount]])</f>
        <v>99.9</v>
      </c>
      <c r="W4528" s="2">
        <f>salestable[[#This Row],[Sales]] * salestable[[#This Row],[Discount]]</f>
        <v>0</v>
      </c>
      <c r="X4528">
        <f>YEAR(salestable[[#This Row],[Order Date]])</f>
        <v>2017</v>
      </c>
      <c r="Y4528" t="str">
        <f>TEXT(salestable[[#This Row],[Order Date]],"MMMM")</f>
        <v>July</v>
      </c>
      <c r="Z4528" t="str">
        <f>"Q"&amp;ROUNDUP(MONTH(salestable[[#This Row],[Order Date]])/3,0)</f>
        <v>Q3</v>
      </c>
      <c r="AA4528" t="str">
        <f>TEXT(salestable[[#This Row],[Order Date]], "ddd")</f>
        <v>Mon</v>
      </c>
    </row>
    <row r="4529" spans="1:27"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s="3">
        <v>4</v>
      </c>
      <c r="T4529" s="4">
        <v>0</v>
      </c>
      <c r="U4529" s="3">
        <v>14.4596</v>
      </c>
      <c r="V4529" s="2">
        <f>salestable[[#This Row],[Sales]] * (1 - salestable[[#This Row],[Discount]])</f>
        <v>39.08</v>
      </c>
      <c r="W4529" s="2">
        <f>salestable[[#This Row],[Sales]] * salestable[[#This Row],[Discount]]</f>
        <v>0</v>
      </c>
      <c r="X4529">
        <f>YEAR(salestable[[#This Row],[Order Date]])</f>
        <v>2017</v>
      </c>
      <c r="Y4529" t="str">
        <f>TEXT(salestable[[#This Row],[Order Date]],"MMMM")</f>
        <v>July</v>
      </c>
      <c r="Z4529" t="str">
        <f>"Q"&amp;ROUNDUP(MONTH(salestable[[#This Row],[Order Date]])/3,0)</f>
        <v>Q3</v>
      </c>
      <c r="AA4529" t="str">
        <f>TEXT(salestable[[#This Row],[Order Date]], "ddd")</f>
        <v>Mon</v>
      </c>
    </row>
    <row r="4530" spans="1:27"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s="3">
        <v>4</v>
      </c>
      <c r="T4530" s="4">
        <v>0.2</v>
      </c>
      <c r="U4530" s="3">
        <v>33.589199999999998</v>
      </c>
      <c r="V4530" s="2">
        <f>salestable[[#This Row],[Sales]] * (1 - salestable[[#This Row],[Discount]])</f>
        <v>93.465599999999995</v>
      </c>
      <c r="W4530" s="2">
        <f>salestable[[#This Row],[Sales]] * salestable[[#This Row],[Discount]]</f>
        <v>23.366399999999999</v>
      </c>
      <c r="X4530">
        <f>YEAR(salestable[[#This Row],[Order Date]])</f>
        <v>2017</v>
      </c>
      <c r="Y4530" t="str">
        <f>TEXT(salestable[[#This Row],[Order Date]],"MMMM")</f>
        <v>September</v>
      </c>
      <c r="Z4530" t="str">
        <f>"Q"&amp;ROUNDUP(MONTH(salestable[[#This Row],[Order Date]])/3,0)</f>
        <v>Q3</v>
      </c>
      <c r="AA4530" t="str">
        <f>TEXT(salestable[[#This Row],[Order Date]], "ddd")</f>
        <v>Fri</v>
      </c>
    </row>
    <row r="4531" spans="1:27"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s="3">
        <v>2</v>
      </c>
      <c r="T4531" s="4">
        <v>0.8</v>
      </c>
      <c r="U4531" s="3">
        <v>-3.9032</v>
      </c>
      <c r="V4531" s="2">
        <f>salestable[[#This Row],[Sales]] * (1 - salestable[[#This Row],[Discount]])</f>
        <v>0.45919999999999989</v>
      </c>
      <c r="W4531" s="2">
        <f>salestable[[#This Row],[Sales]] * salestable[[#This Row],[Discount]]</f>
        <v>1.8368</v>
      </c>
      <c r="X4531">
        <f>YEAR(salestable[[#This Row],[Order Date]])</f>
        <v>2016</v>
      </c>
      <c r="Y4531" t="str">
        <f>TEXT(salestable[[#This Row],[Order Date]],"MMMM")</f>
        <v>November</v>
      </c>
      <c r="Z4531" t="str">
        <f>"Q"&amp;ROUNDUP(MONTH(salestable[[#This Row],[Order Date]])/3,0)</f>
        <v>Q4</v>
      </c>
      <c r="AA4531" t="str">
        <f>TEXT(salestable[[#This Row],[Order Date]], "ddd")</f>
        <v>Mon</v>
      </c>
    </row>
    <row r="4532" spans="1:27"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s="3">
        <v>2</v>
      </c>
      <c r="T4532" s="4">
        <v>0.1</v>
      </c>
      <c r="U4532" s="3">
        <v>72.534400000000005</v>
      </c>
      <c r="V4532" s="2">
        <f>salestable[[#This Row],[Sales]] * (1 - salestable[[#This Row],[Discount]])</f>
        <v>367.2054</v>
      </c>
      <c r="W4532" s="2">
        <f>salestable[[#This Row],[Sales]] * salestable[[#This Row],[Discount]]</f>
        <v>40.800600000000003</v>
      </c>
      <c r="X4532">
        <f>YEAR(salestable[[#This Row],[Order Date]])</f>
        <v>2016</v>
      </c>
      <c r="Y4532" t="str">
        <f>TEXT(salestable[[#This Row],[Order Date]],"MMMM")</f>
        <v>November</v>
      </c>
      <c r="Z4532" t="str">
        <f>"Q"&amp;ROUNDUP(MONTH(salestable[[#This Row],[Order Date]])/3,0)</f>
        <v>Q4</v>
      </c>
      <c r="AA4532" t="str">
        <f>TEXT(salestable[[#This Row],[Order Date]], "ddd")</f>
        <v>Mon</v>
      </c>
    </row>
    <row r="4533" spans="1:27"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s="3">
        <v>3</v>
      </c>
      <c r="T4533" s="4">
        <v>0</v>
      </c>
      <c r="U4533" s="3">
        <v>10.5144</v>
      </c>
      <c r="V4533" s="2">
        <f>salestable[[#This Row],[Sales]] * (1 - salestable[[#This Row],[Discount]])</f>
        <v>40.44</v>
      </c>
      <c r="W4533" s="2">
        <f>salestable[[#This Row],[Sales]] * salestable[[#This Row],[Discount]]</f>
        <v>0</v>
      </c>
      <c r="X4533">
        <f>YEAR(salestable[[#This Row],[Order Date]])</f>
        <v>2016</v>
      </c>
      <c r="Y4533" t="str">
        <f>TEXT(salestable[[#This Row],[Order Date]],"MMMM")</f>
        <v>November</v>
      </c>
      <c r="Z4533" t="str">
        <f>"Q"&amp;ROUNDUP(MONTH(salestable[[#This Row],[Order Date]])/3,0)</f>
        <v>Q4</v>
      </c>
      <c r="AA4533" t="str">
        <f>TEXT(salestable[[#This Row],[Order Date]], "ddd")</f>
        <v>Mon</v>
      </c>
    </row>
    <row r="4534" spans="1:27"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s="3">
        <v>3</v>
      </c>
      <c r="T4534" s="4">
        <v>0.2</v>
      </c>
      <c r="U4534" s="3">
        <v>13.7646</v>
      </c>
      <c r="V4534" s="2">
        <f>salestable[[#This Row],[Sales]] * (1 - salestable[[#This Row],[Discount]])</f>
        <v>97.881600000000006</v>
      </c>
      <c r="W4534" s="2">
        <f>salestable[[#This Row],[Sales]] * salestable[[#This Row],[Discount]]</f>
        <v>24.470400000000001</v>
      </c>
      <c r="X4534">
        <f>YEAR(salestable[[#This Row],[Order Date]])</f>
        <v>2014</v>
      </c>
      <c r="Y4534" t="str">
        <f>TEXT(salestable[[#This Row],[Order Date]],"MMMM")</f>
        <v>October</v>
      </c>
      <c r="Z4534" t="str">
        <f>"Q"&amp;ROUNDUP(MONTH(salestable[[#This Row],[Order Date]])/3,0)</f>
        <v>Q4</v>
      </c>
      <c r="AA4534" t="str">
        <f>TEXT(salestable[[#This Row],[Order Date]], "ddd")</f>
        <v>Fri</v>
      </c>
    </row>
    <row r="4535" spans="1:27"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s="3">
        <v>2</v>
      </c>
      <c r="T4535" s="4">
        <v>0</v>
      </c>
      <c r="U4535" s="3">
        <v>7.4871999999999996</v>
      </c>
      <c r="V4535" s="2">
        <f>salestable[[#This Row],[Sales]] * (1 - salestable[[#This Row],[Discount]])</f>
        <v>15.28</v>
      </c>
      <c r="W4535" s="2">
        <f>salestable[[#This Row],[Sales]] * salestable[[#This Row],[Discount]]</f>
        <v>0</v>
      </c>
      <c r="X4535">
        <f>YEAR(salestable[[#This Row],[Order Date]])</f>
        <v>2014</v>
      </c>
      <c r="Y4535" t="str">
        <f>TEXT(salestable[[#This Row],[Order Date]],"MMMM")</f>
        <v>October</v>
      </c>
      <c r="Z4535" t="str">
        <f>"Q"&amp;ROUNDUP(MONTH(salestable[[#This Row],[Order Date]])/3,0)</f>
        <v>Q4</v>
      </c>
      <c r="AA4535" t="str">
        <f>TEXT(salestable[[#This Row],[Order Date]], "ddd")</f>
        <v>Fri</v>
      </c>
    </row>
    <row r="4536" spans="1:27"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s="3">
        <v>2</v>
      </c>
      <c r="T4536" s="4">
        <v>0</v>
      </c>
      <c r="U4536" s="3">
        <v>5.8604000000000003</v>
      </c>
      <c r="V4536" s="2">
        <f>salestable[[#This Row],[Sales]] * (1 - salestable[[#This Row],[Discount]])</f>
        <v>11.96</v>
      </c>
      <c r="W4536" s="2">
        <f>salestable[[#This Row],[Sales]] * salestable[[#This Row],[Discount]]</f>
        <v>0</v>
      </c>
      <c r="X4536">
        <f>YEAR(salestable[[#This Row],[Order Date]])</f>
        <v>2015</v>
      </c>
      <c r="Y4536" t="str">
        <f>TEXT(salestable[[#This Row],[Order Date]],"MMMM")</f>
        <v>March</v>
      </c>
      <c r="Z4536" t="str">
        <f>"Q"&amp;ROUNDUP(MONTH(salestable[[#This Row],[Order Date]])/3,0)</f>
        <v>Q1</v>
      </c>
      <c r="AA4536" t="str">
        <f>TEXT(salestable[[#This Row],[Order Date]], "ddd")</f>
        <v>Thu</v>
      </c>
    </row>
    <row r="4537" spans="1:27"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s="3">
        <v>3</v>
      </c>
      <c r="T4537" s="4">
        <v>0</v>
      </c>
      <c r="U4537" s="3">
        <v>4.9104000000000001</v>
      </c>
      <c r="V4537" s="2">
        <f>salestable[[#This Row],[Sales]] * (1 - salestable[[#This Row],[Discount]])</f>
        <v>15.84</v>
      </c>
      <c r="W4537" s="2">
        <f>salestable[[#This Row],[Sales]] * salestable[[#This Row],[Discount]]</f>
        <v>0</v>
      </c>
      <c r="X4537">
        <f>YEAR(salestable[[#This Row],[Order Date]])</f>
        <v>2017</v>
      </c>
      <c r="Y4537" t="str">
        <f>TEXT(salestable[[#This Row],[Order Date]],"MMMM")</f>
        <v>July</v>
      </c>
      <c r="Z4537" t="str">
        <f>"Q"&amp;ROUNDUP(MONTH(salestable[[#This Row],[Order Date]])/3,0)</f>
        <v>Q3</v>
      </c>
      <c r="AA4537" t="str">
        <f>TEXT(salestable[[#This Row],[Order Date]], "ddd")</f>
        <v>Sat</v>
      </c>
    </row>
    <row r="4538" spans="1:27"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s="3">
        <v>3</v>
      </c>
      <c r="T4538" s="4">
        <v>0.2</v>
      </c>
      <c r="U4538" s="3">
        <v>30.2316</v>
      </c>
      <c r="V4538" s="2">
        <f>salestable[[#This Row],[Sales]] * (1 - salestable[[#This Row],[Discount]])</f>
        <v>69.100800000000007</v>
      </c>
      <c r="W4538" s="2">
        <f>salestable[[#This Row],[Sales]] * salestable[[#This Row],[Discount]]</f>
        <v>17.275200000000002</v>
      </c>
      <c r="X4538">
        <f>YEAR(salestable[[#This Row],[Order Date]])</f>
        <v>2017</v>
      </c>
      <c r="Y4538" t="str">
        <f>TEXT(salestable[[#This Row],[Order Date]],"MMMM")</f>
        <v>July</v>
      </c>
      <c r="Z4538" t="str">
        <f>"Q"&amp;ROUNDUP(MONTH(salestable[[#This Row],[Order Date]])/3,0)</f>
        <v>Q3</v>
      </c>
      <c r="AA4538" t="str">
        <f>TEXT(salestable[[#This Row],[Order Date]], "ddd")</f>
        <v>Sat</v>
      </c>
    </row>
    <row r="4539" spans="1:27"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s="3">
        <v>3</v>
      </c>
      <c r="T4539" s="4">
        <v>0</v>
      </c>
      <c r="U4539" s="3">
        <v>6.2016</v>
      </c>
      <c r="V4539" s="2">
        <f>salestable[[#This Row],[Sales]] * (1 - salestable[[#This Row],[Discount]])</f>
        <v>18.239999999999998</v>
      </c>
      <c r="W4539" s="2">
        <f>salestable[[#This Row],[Sales]] * salestable[[#This Row],[Discount]]</f>
        <v>0</v>
      </c>
      <c r="X4539">
        <f>YEAR(salestable[[#This Row],[Order Date]])</f>
        <v>2017</v>
      </c>
      <c r="Y4539" t="str">
        <f>TEXT(salestable[[#This Row],[Order Date]],"MMMM")</f>
        <v>July</v>
      </c>
      <c r="Z4539" t="str">
        <f>"Q"&amp;ROUNDUP(MONTH(salestable[[#This Row],[Order Date]])/3,0)</f>
        <v>Q3</v>
      </c>
      <c r="AA4539" t="str">
        <f>TEXT(salestable[[#This Row],[Order Date]], "ddd")</f>
        <v>Sat</v>
      </c>
    </row>
    <row r="4540" spans="1:27"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s="3">
        <v>4</v>
      </c>
      <c r="T4540" s="4">
        <v>0</v>
      </c>
      <c r="U4540" s="3">
        <v>4.3296000000000001</v>
      </c>
      <c r="V4540" s="2">
        <f>salestable[[#This Row],[Sales]] * (1 - salestable[[#This Row],[Discount]])</f>
        <v>13.12</v>
      </c>
      <c r="W4540" s="2">
        <f>salestable[[#This Row],[Sales]] * salestable[[#This Row],[Discount]]</f>
        <v>0</v>
      </c>
      <c r="X4540">
        <f>YEAR(salestable[[#This Row],[Order Date]])</f>
        <v>2017</v>
      </c>
      <c r="Y4540" t="str">
        <f>TEXT(salestable[[#This Row],[Order Date]],"MMMM")</f>
        <v>July</v>
      </c>
      <c r="Z4540" t="str">
        <f>"Q"&amp;ROUNDUP(MONTH(salestable[[#This Row],[Order Date]])/3,0)</f>
        <v>Q3</v>
      </c>
      <c r="AA4540" t="str">
        <f>TEXT(salestable[[#This Row],[Order Date]], "ddd")</f>
        <v>Sat</v>
      </c>
    </row>
    <row r="4541" spans="1:27"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s="3">
        <v>2</v>
      </c>
      <c r="T4541" s="4">
        <v>0</v>
      </c>
      <c r="U4541" s="3">
        <v>1.0598000000000001</v>
      </c>
      <c r="V4541" s="2">
        <f>salestable[[#This Row],[Sales]] * (1 - salestable[[#This Row],[Discount]])</f>
        <v>105.98</v>
      </c>
      <c r="W4541" s="2">
        <f>salestable[[#This Row],[Sales]] * salestable[[#This Row],[Discount]]</f>
        <v>0</v>
      </c>
      <c r="X4541">
        <f>YEAR(salestable[[#This Row],[Order Date]])</f>
        <v>2015</v>
      </c>
      <c r="Y4541" t="str">
        <f>TEXT(salestable[[#This Row],[Order Date]],"MMMM")</f>
        <v>February</v>
      </c>
      <c r="Z4541" t="str">
        <f>"Q"&amp;ROUNDUP(MONTH(salestable[[#This Row],[Order Date]])/3,0)</f>
        <v>Q1</v>
      </c>
      <c r="AA4541" t="str">
        <f>TEXT(salestable[[#This Row],[Order Date]], "ddd")</f>
        <v>Fri</v>
      </c>
    </row>
    <row r="4542" spans="1:27"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s="3">
        <v>7</v>
      </c>
      <c r="T4542" s="4">
        <v>0.3</v>
      </c>
      <c r="U4542" s="3">
        <v>-28.224</v>
      </c>
      <c r="V4542" s="2">
        <f>salestable[[#This Row],[Sales]] * (1 - salestable[[#This Row],[Discount]])</f>
        <v>345.74399999999997</v>
      </c>
      <c r="W4542" s="2">
        <f>salestable[[#This Row],[Sales]] * salestable[[#This Row],[Discount]]</f>
        <v>148.17599999999999</v>
      </c>
      <c r="X4542">
        <f>YEAR(salestable[[#This Row],[Order Date]])</f>
        <v>2015</v>
      </c>
      <c r="Y4542" t="str">
        <f>TEXT(salestable[[#This Row],[Order Date]],"MMMM")</f>
        <v>February</v>
      </c>
      <c r="Z4542" t="str">
        <f>"Q"&amp;ROUNDUP(MONTH(salestable[[#This Row],[Order Date]])/3,0)</f>
        <v>Q1</v>
      </c>
      <c r="AA4542" t="str">
        <f>TEXT(salestable[[#This Row],[Order Date]], "ddd")</f>
        <v>Fri</v>
      </c>
    </row>
    <row r="4543" spans="1:27"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s="3">
        <v>7</v>
      </c>
      <c r="T4543" s="4">
        <v>0.8</v>
      </c>
      <c r="U4543" s="3">
        <v>-8.9039999999999999</v>
      </c>
      <c r="V4543" s="2">
        <f>salestable[[#This Row],[Sales]] * (1 - salestable[[#This Row],[Discount]])</f>
        <v>1.1871999999999998</v>
      </c>
      <c r="W4543" s="2">
        <f>salestable[[#This Row],[Sales]] * salestable[[#This Row],[Discount]]</f>
        <v>4.7488000000000001</v>
      </c>
      <c r="X4543">
        <f>YEAR(salestable[[#This Row],[Order Date]])</f>
        <v>2017</v>
      </c>
      <c r="Y4543" t="str">
        <f>TEXT(salestable[[#This Row],[Order Date]],"MMMM")</f>
        <v>June</v>
      </c>
      <c r="Z4543" t="str">
        <f>"Q"&amp;ROUNDUP(MONTH(salestable[[#This Row],[Order Date]])/3,0)</f>
        <v>Q2</v>
      </c>
      <c r="AA4543" t="str">
        <f>TEXT(salestable[[#This Row],[Order Date]], "ddd")</f>
        <v>Fri</v>
      </c>
    </row>
    <row r="4544" spans="1:27"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s="3">
        <v>2</v>
      </c>
      <c r="T4544" s="4">
        <v>0</v>
      </c>
      <c r="U4544" s="3">
        <v>149.8956</v>
      </c>
      <c r="V4544" s="2">
        <f>salestable[[#This Row],[Sales]] * (1 - salestable[[#This Row],[Discount]])</f>
        <v>325.86</v>
      </c>
      <c r="W4544" s="2">
        <f>salestable[[#This Row],[Sales]] * salestable[[#This Row],[Discount]]</f>
        <v>0</v>
      </c>
      <c r="X4544">
        <f>YEAR(salestable[[#This Row],[Order Date]])</f>
        <v>2017</v>
      </c>
      <c r="Y4544" t="str">
        <f>TEXT(salestable[[#This Row],[Order Date]],"MMMM")</f>
        <v>March</v>
      </c>
      <c r="Z4544" t="str">
        <f>"Q"&amp;ROUNDUP(MONTH(salestable[[#This Row],[Order Date]])/3,0)</f>
        <v>Q1</v>
      </c>
      <c r="AA4544" t="str">
        <f>TEXT(salestable[[#This Row],[Order Date]], "ddd")</f>
        <v>Thu</v>
      </c>
    </row>
    <row r="4545" spans="1:27"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s="3">
        <v>9</v>
      </c>
      <c r="T4545" s="4">
        <v>0.3</v>
      </c>
      <c r="U4545" s="3">
        <v>-5.4801000000000002</v>
      </c>
      <c r="V4545" s="2">
        <f>salestable[[#This Row],[Sales]] * (1 - salestable[[#This Row],[Discount]])</f>
        <v>268.5249</v>
      </c>
      <c r="W4545" s="2">
        <f>salestable[[#This Row],[Sales]] * salestable[[#This Row],[Discount]]</f>
        <v>115.08210000000001</v>
      </c>
      <c r="X4545">
        <f>YEAR(salestable[[#This Row],[Order Date]])</f>
        <v>2015</v>
      </c>
      <c r="Y4545" t="str">
        <f>TEXT(salestable[[#This Row],[Order Date]],"MMMM")</f>
        <v>July</v>
      </c>
      <c r="Z4545" t="str">
        <f>"Q"&amp;ROUNDUP(MONTH(salestable[[#This Row],[Order Date]])/3,0)</f>
        <v>Q3</v>
      </c>
      <c r="AA4545" t="str">
        <f>TEXT(salestable[[#This Row],[Order Date]], "ddd")</f>
        <v>Sun</v>
      </c>
    </row>
    <row r="4546" spans="1:27"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s="3">
        <v>2</v>
      </c>
      <c r="T4546" s="4">
        <v>0.2</v>
      </c>
      <c r="U4546" s="3">
        <v>16.704000000000001</v>
      </c>
      <c r="V4546" s="2">
        <f>salestable[[#This Row],[Sales]] * (1 - salestable[[#This Row],[Discount]])</f>
        <v>118.78399999999999</v>
      </c>
      <c r="W4546" s="2">
        <f>salestable[[#This Row],[Sales]] * salestable[[#This Row],[Discount]]</f>
        <v>29.695999999999998</v>
      </c>
      <c r="X4546">
        <f>YEAR(salestable[[#This Row],[Order Date]])</f>
        <v>2015</v>
      </c>
      <c r="Y4546" t="str">
        <f>TEXT(salestable[[#This Row],[Order Date]],"MMMM")</f>
        <v>July</v>
      </c>
      <c r="Z4546" t="str">
        <f>"Q"&amp;ROUNDUP(MONTH(salestable[[#This Row],[Order Date]])/3,0)</f>
        <v>Q3</v>
      </c>
      <c r="AA4546" t="str">
        <f>TEXT(salestable[[#This Row],[Order Date]], "ddd")</f>
        <v>Sun</v>
      </c>
    </row>
    <row r="4547" spans="1:27"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s="3">
        <v>7</v>
      </c>
      <c r="T4547" s="4">
        <v>0.2</v>
      </c>
      <c r="U4547" s="3">
        <v>53.754399999999997</v>
      </c>
      <c r="V4547" s="2">
        <f>salestable[[#This Row],[Sales]] * (1 - salestable[[#This Row],[Discount]])</f>
        <v>430.03520000000003</v>
      </c>
      <c r="W4547" s="2">
        <f>salestable[[#This Row],[Sales]] * salestable[[#This Row],[Discount]]</f>
        <v>107.50880000000001</v>
      </c>
      <c r="X4547">
        <f>YEAR(salestable[[#This Row],[Order Date]])</f>
        <v>2015</v>
      </c>
      <c r="Y4547" t="str">
        <f>TEXT(salestable[[#This Row],[Order Date]],"MMMM")</f>
        <v>July</v>
      </c>
      <c r="Z4547" t="str">
        <f>"Q"&amp;ROUNDUP(MONTH(salestable[[#This Row],[Order Date]])/3,0)</f>
        <v>Q3</v>
      </c>
      <c r="AA4547" t="str">
        <f>TEXT(salestable[[#This Row],[Order Date]], "ddd")</f>
        <v>Sun</v>
      </c>
    </row>
    <row r="4548" spans="1:27"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s="3">
        <v>2</v>
      </c>
      <c r="T4548" s="4">
        <v>0.8</v>
      </c>
      <c r="U4548" s="3">
        <v>-2.9883999999999999</v>
      </c>
      <c r="V4548" s="2">
        <f>salestable[[#This Row],[Sales]] * (1 - salestable[[#This Row],[Discount]])</f>
        <v>0.38559999999999989</v>
      </c>
      <c r="W4548" s="2">
        <f>salestable[[#This Row],[Sales]] * salestable[[#This Row],[Discount]]</f>
        <v>1.5424</v>
      </c>
      <c r="X4548">
        <f>YEAR(salestable[[#This Row],[Order Date]])</f>
        <v>2015</v>
      </c>
      <c r="Y4548" t="str">
        <f>TEXT(salestable[[#This Row],[Order Date]],"MMMM")</f>
        <v>July</v>
      </c>
      <c r="Z4548" t="str">
        <f>"Q"&amp;ROUNDUP(MONTH(salestable[[#This Row],[Order Date]])/3,0)</f>
        <v>Q3</v>
      </c>
      <c r="AA4548" t="str">
        <f>TEXT(salestable[[#This Row],[Order Date]], "ddd")</f>
        <v>Sun</v>
      </c>
    </row>
    <row r="4549" spans="1:27"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s="3">
        <v>3</v>
      </c>
      <c r="T4549" s="4">
        <v>0.2</v>
      </c>
      <c r="U4549" s="3">
        <v>0.69120000000000004</v>
      </c>
      <c r="V4549" s="2">
        <f>salestable[[#This Row],[Sales]] * (1 - salestable[[#This Row],[Discount]])</f>
        <v>5.5296000000000003</v>
      </c>
      <c r="W4549" s="2">
        <f>salestable[[#This Row],[Sales]] * salestable[[#This Row],[Discount]]</f>
        <v>1.3824000000000001</v>
      </c>
      <c r="X4549">
        <f>YEAR(salestable[[#This Row],[Order Date]])</f>
        <v>2015</v>
      </c>
      <c r="Y4549" t="str">
        <f>TEXT(salestable[[#This Row],[Order Date]],"MMMM")</f>
        <v>July</v>
      </c>
      <c r="Z4549" t="str">
        <f>"Q"&amp;ROUNDUP(MONTH(salestable[[#This Row],[Order Date]])/3,0)</f>
        <v>Q3</v>
      </c>
      <c r="AA4549" t="str">
        <f>TEXT(salestable[[#This Row],[Order Date]], "ddd")</f>
        <v>Sun</v>
      </c>
    </row>
    <row r="4550" spans="1:27"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s="3">
        <v>1</v>
      </c>
      <c r="T4550" s="4">
        <v>0.6</v>
      </c>
      <c r="U4550" s="3">
        <v>-2.1339999999999999</v>
      </c>
      <c r="V4550" s="2">
        <f>salestable[[#This Row],[Sales]] * (1 - salestable[[#This Row],[Discount]])</f>
        <v>3.1040000000000001</v>
      </c>
      <c r="W4550" s="2">
        <f>salestable[[#This Row],[Sales]] * salestable[[#This Row],[Discount]]</f>
        <v>4.6559999999999997</v>
      </c>
      <c r="X4550">
        <f>YEAR(salestable[[#This Row],[Order Date]])</f>
        <v>2015</v>
      </c>
      <c r="Y4550" t="str">
        <f>TEXT(salestable[[#This Row],[Order Date]],"MMMM")</f>
        <v>July</v>
      </c>
      <c r="Z4550" t="str">
        <f>"Q"&amp;ROUNDUP(MONTH(salestable[[#This Row],[Order Date]])/3,0)</f>
        <v>Q3</v>
      </c>
      <c r="AA4550" t="str">
        <f>TEXT(salestable[[#This Row],[Order Date]], "ddd")</f>
        <v>Sun</v>
      </c>
    </row>
    <row r="4551" spans="1:27"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s="3">
        <v>4</v>
      </c>
      <c r="T4551" s="4">
        <v>0.2</v>
      </c>
      <c r="U4551" s="3">
        <v>49.437600000000003</v>
      </c>
      <c r="V4551" s="2">
        <f>salestable[[#This Row],[Sales]] * (1 - salestable[[#This Row],[Discount]])</f>
        <v>527.33440000000007</v>
      </c>
      <c r="W4551" s="2">
        <f>salestable[[#This Row],[Sales]] * salestable[[#This Row],[Discount]]</f>
        <v>131.83360000000002</v>
      </c>
      <c r="X4551">
        <f>YEAR(salestable[[#This Row],[Order Date]])</f>
        <v>2015</v>
      </c>
      <c r="Y4551" t="str">
        <f>TEXT(salestable[[#This Row],[Order Date]],"MMMM")</f>
        <v>July</v>
      </c>
      <c r="Z4551" t="str">
        <f>"Q"&amp;ROUNDUP(MONTH(salestable[[#This Row],[Order Date]])/3,0)</f>
        <v>Q3</v>
      </c>
      <c r="AA4551" t="str">
        <f>TEXT(salestable[[#This Row],[Order Date]], "ddd")</f>
        <v>Sun</v>
      </c>
    </row>
    <row r="4552" spans="1:27"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s="3">
        <v>2</v>
      </c>
      <c r="T4552" s="4">
        <v>0</v>
      </c>
      <c r="U4552" s="3">
        <v>2.8224</v>
      </c>
      <c r="V4552" s="2">
        <f>salestable[[#This Row],[Sales]] * (1 - salestable[[#This Row],[Discount]])</f>
        <v>5.76</v>
      </c>
      <c r="W4552" s="2">
        <f>salestable[[#This Row],[Sales]] * salestable[[#This Row],[Discount]]</f>
        <v>0</v>
      </c>
      <c r="X4552">
        <f>YEAR(salestable[[#This Row],[Order Date]])</f>
        <v>2017</v>
      </c>
      <c r="Y4552" t="str">
        <f>TEXT(salestable[[#This Row],[Order Date]],"MMMM")</f>
        <v>April</v>
      </c>
      <c r="Z4552" t="str">
        <f>"Q"&amp;ROUNDUP(MONTH(salestable[[#This Row],[Order Date]])/3,0)</f>
        <v>Q2</v>
      </c>
      <c r="AA4552" t="str">
        <f>TEXT(salestable[[#This Row],[Order Date]], "ddd")</f>
        <v>Sun</v>
      </c>
    </row>
    <row r="4553" spans="1:27"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s="3">
        <v>3</v>
      </c>
      <c r="T4553" s="4">
        <v>0.2</v>
      </c>
      <c r="U4553" s="3">
        <v>4.3902000000000001</v>
      </c>
      <c r="V4553" s="2">
        <f>salestable[[#This Row],[Sales]] * (1 - salestable[[#This Row],[Discount]])</f>
        <v>280.97280000000001</v>
      </c>
      <c r="W4553" s="2">
        <f>salestable[[#This Row],[Sales]] * salestable[[#This Row],[Discount]]</f>
        <v>70.243200000000002</v>
      </c>
      <c r="X4553">
        <f>YEAR(salestable[[#This Row],[Order Date]])</f>
        <v>2014</v>
      </c>
      <c r="Y4553" t="str">
        <f>TEXT(salestable[[#This Row],[Order Date]],"MMMM")</f>
        <v>July</v>
      </c>
      <c r="Z4553" t="str">
        <f>"Q"&amp;ROUNDUP(MONTH(salestable[[#This Row],[Order Date]])/3,0)</f>
        <v>Q3</v>
      </c>
      <c r="AA4553" t="str">
        <f>TEXT(salestable[[#This Row],[Order Date]], "ddd")</f>
        <v>Sun</v>
      </c>
    </row>
    <row r="4554" spans="1:27"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s="3">
        <v>3</v>
      </c>
      <c r="T4554" s="4">
        <v>0.2</v>
      </c>
      <c r="U4554" s="3">
        <v>23.027999999999999</v>
      </c>
      <c r="V4554" s="2">
        <f>salestable[[#This Row],[Sales]] * (1 - salestable[[#This Row],[Discount]])</f>
        <v>184.22400000000002</v>
      </c>
      <c r="W4554" s="2">
        <f>salestable[[#This Row],[Sales]] * salestable[[#This Row],[Discount]]</f>
        <v>46.056000000000004</v>
      </c>
      <c r="X4554">
        <f>YEAR(salestable[[#This Row],[Order Date]])</f>
        <v>2014</v>
      </c>
      <c r="Y4554" t="str">
        <f>TEXT(salestable[[#This Row],[Order Date]],"MMMM")</f>
        <v>December</v>
      </c>
      <c r="Z4554" t="str">
        <f>"Q"&amp;ROUNDUP(MONTH(salestable[[#This Row],[Order Date]])/3,0)</f>
        <v>Q4</v>
      </c>
      <c r="AA4554" t="str">
        <f>TEXT(salestable[[#This Row],[Order Date]], "ddd")</f>
        <v>Sat</v>
      </c>
    </row>
    <row r="4555" spans="1:27"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s="3">
        <v>3</v>
      </c>
      <c r="T4555" s="4">
        <v>0</v>
      </c>
      <c r="U4555" s="3">
        <v>5.7779999999999996</v>
      </c>
      <c r="V4555" s="2">
        <f>salestable[[#This Row],[Sales]] * (1 - salestable[[#This Row],[Discount]])</f>
        <v>12.84</v>
      </c>
      <c r="W4555" s="2">
        <f>salestable[[#This Row],[Sales]] * salestable[[#This Row],[Discount]]</f>
        <v>0</v>
      </c>
      <c r="X4555">
        <f>YEAR(salestable[[#This Row],[Order Date]])</f>
        <v>2014</v>
      </c>
      <c r="Y4555" t="str">
        <f>TEXT(salestable[[#This Row],[Order Date]],"MMMM")</f>
        <v>December</v>
      </c>
      <c r="Z4555" t="str">
        <f>"Q"&amp;ROUNDUP(MONTH(salestable[[#This Row],[Order Date]])/3,0)</f>
        <v>Q4</v>
      </c>
      <c r="AA4555" t="str">
        <f>TEXT(salestable[[#This Row],[Order Date]], "ddd")</f>
        <v>Sat</v>
      </c>
    </row>
    <row r="4556" spans="1:27"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s="3">
        <v>3</v>
      </c>
      <c r="T4556" s="4">
        <v>0</v>
      </c>
      <c r="U4556" s="3">
        <v>28.41</v>
      </c>
      <c r="V4556" s="2">
        <f>salestable[[#This Row],[Sales]] * (1 - salestable[[#This Row],[Discount]])</f>
        <v>56.82</v>
      </c>
      <c r="W4556" s="2">
        <f>salestable[[#This Row],[Sales]] * salestable[[#This Row],[Discount]]</f>
        <v>0</v>
      </c>
      <c r="X4556">
        <f>YEAR(salestable[[#This Row],[Order Date]])</f>
        <v>2016</v>
      </c>
      <c r="Y4556" t="str">
        <f>TEXT(salestable[[#This Row],[Order Date]],"MMMM")</f>
        <v>February</v>
      </c>
      <c r="Z4556" t="str">
        <f>"Q"&amp;ROUNDUP(MONTH(salestable[[#This Row],[Order Date]])/3,0)</f>
        <v>Q1</v>
      </c>
      <c r="AA4556" t="str">
        <f>TEXT(salestable[[#This Row],[Order Date]], "ddd")</f>
        <v>Sat</v>
      </c>
    </row>
    <row r="4557" spans="1:27"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s="3">
        <v>4</v>
      </c>
      <c r="T4557" s="4">
        <v>0</v>
      </c>
      <c r="U4557" s="3">
        <v>14.202</v>
      </c>
      <c r="V4557" s="2">
        <f>salestable[[#This Row],[Sales]] * (1 - salestable[[#This Row],[Discount]])</f>
        <v>31.56</v>
      </c>
      <c r="W4557" s="2">
        <f>salestable[[#This Row],[Sales]] * salestable[[#This Row],[Discount]]</f>
        <v>0</v>
      </c>
      <c r="X4557">
        <f>YEAR(salestable[[#This Row],[Order Date]])</f>
        <v>2015</v>
      </c>
      <c r="Y4557" t="str">
        <f>TEXT(salestable[[#This Row],[Order Date]],"MMMM")</f>
        <v>March</v>
      </c>
      <c r="Z4557" t="str">
        <f>"Q"&amp;ROUNDUP(MONTH(salestable[[#This Row],[Order Date]])/3,0)</f>
        <v>Q1</v>
      </c>
      <c r="AA4557" t="str">
        <f>TEXT(salestable[[#This Row],[Order Date]], "ddd")</f>
        <v>Mon</v>
      </c>
    </row>
    <row r="4558" spans="1:27"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s="3">
        <v>4</v>
      </c>
      <c r="T4558" s="4">
        <v>0</v>
      </c>
      <c r="U4558" s="3">
        <v>0.55840000000000001</v>
      </c>
      <c r="V4558" s="2">
        <f>salestable[[#This Row],[Sales]] * (1 - salestable[[#This Row],[Discount]])</f>
        <v>27.92</v>
      </c>
      <c r="W4558" s="2">
        <f>salestable[[#This Row],[Sales]] * salestable[[#This Row],[Discount]]</f>
        <v>0</v>
      </c>
      <c r="X4558">
        <f>YEAR(salestable[[#This Row],[Order Date]])</f>
        <v>2015</v>
      </c>
      <c r="Y4558" t="str">
        <f>TEXT(salestable[[#This Row],[Order Date]],"MMMM")</f>
        <v>March</v>
      </c>
      <c r="Z4558" t="str">
        <f>"Q"&amp;ROUNDUP(MONTH(salestable[[#This Row],[Order Date]])/3,0)</f>
        <v>Q1</v>
      </c>
      <c r="AA4558" t="str">
        <f>TEXT(salestable[[#This Row],[Order Date]], "ddd")</f>
        <v>Mon</v>
      </c>
    </row>
    <row r="4559" spans="1:27"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s="3">
        <v>1</v>
      </c>
      <c r="T4559" s="4">
        <v>0.7</v>
      </c>
      <c r="U4559" s="3">
        <v>-6.5618999999999996</v>
      </c>
      <c r="V4559" s="2">
        <f>salestable[[#This Row],[Sales]] * (1 - salestable[[#This Row],[Discount]])</f>
        <v>2.5677000000000003</v>
      </c>
      <c r="W4559" s="2">
        <f>salestable[[#This Row],[Sales]] * salestable[[#This Row],[Discount]]</f>
        <v>5.991299999999999</v>
      </c>
      <c r="X4559">
        <f>YEAR(salestable[[#This Row],[Order Date]])</f>
        <v>2017</v>
      </c>
      <c r="Y4559" t="str">
        <f>TEXT(salestable[[#This Row],[Order Date]],"MMMM")</f>
        <v>October</v>
      </c>
      <c r="Z4559" t="str">
        <f>"Q"&amp;ROUNDUP(MONTH(salestable[[#This Row],[Order Date]])/3,0)</f>
        <v>Q4</v>
      </c>
      <c r="AA4559" t="str">
        <f>TEXT(salestable[[#This Row],[Order Date]], "ddd")</f>
        <v>Sat</v>
      </c>
    </row>
    <row r="4560" spans="1:27"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s="3">
        <v>2</v>
      </c>
      <c r="T4560" s="4">
        <v>0.2</v>
      </c>
      <c r="U4560" s="3">
        <v>17.968399999999999</v>
      </c>
      <c r="V4560" s="2">
        <f>salestable[[#This Row],[Sales]] * (1 - salestable[[#This Row],[Discount]])</f>
        <v>39.654400000000003</v>
      </c>
      <c r="W4560" s="2">
        <f>salestable[[#This Row],[Sales]] * salestable[[#This Row],[Discount]]</f>
        <v>9.9136000000000006</v>
      </c>
      <c r="X4560">
        <f>YEAR(salestable[[#This Row],[Order Date]])</f>
        <v>2014</v>
      </c>
      <c r="Y4560" t="str">
        <f>TEXT(salestable[[#This Row],[Order Date]],"MMMM")</f>
        <v>December</v>
      </c>
      <c r="Z4560" t="str">
        <f>"Q"&amp;ROUNDUP(MONTH(salestable[[#This Row],[Order Date]])/3,0)</f>
        <v>Q4</v>
      </c>
      <c r="AA4560" t="str">
        <f>TEXT(salestable[[#This Row],[Order Date]], "ddd")</f>
        <v>Wed</v>
      </c>
    </row>
    <row r="4561" spans="1:27"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s="3">
        <v>3</v>
      </c>
      <c r="T4561" s="4">
        <v>0.3</v>
      </c>
      <c r="U4561" s="3">
        <v>-9.1334999999999997</v>
      </c>
      <c r="V4561" s="2">
        <f>salestable[[#This Row],[Sales]] * (1 - salestable[[#This Row],[Discount]])</f>
        <v>89.508299999999991</v>
      </c>
      <c r="W4561" s="2">
        <f>salestable[[#This Row],[Sales]] * salestable[[#This Row],[Discount]]</f>
        <v>38.360700000000001</v>
      </c>
      <c r="X4561">
        <f>YEAR(salestable[[#This Row],[Order Date]])</f>
        <v>2014</v>
      </c>
      <c r="Y4561" t="str">
        <f>TEXT(salestable[[#This Row],[Order Date]],"MMMM")</f>
        <v>May</v>
      </c>
      <c r="Z4561" t="str">
        <f>"Q"&amp;ROUNDUP(MONTH(salestable[[#This Row],[Order Date]])/3,0)</f>
        <v>Q2</v>
      </c>
      <c r="AA4561" t="str">
        <f>TEXT(salestable[[#This Row],[Order Date]], "ddd")</f>
        <v>Mon</v>
      </c>
    </row>
    <row r="4562" spans="1:27"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s="3">
        <v>3</v>
      </c>
      <c r="T4562" s="4">
        <v>0</v>
      </c>
      <c r="U4562" s="3">
        <v>122.148</v>
      </c>
      <c r="V4562" s="2">
        <f>salestable[[#This Row],[Sales]] * (1 - salestable[[#This Row],[Discount]])</f>
        <v>271.44</v>
      </c>
      <c r="W4562" s="2">
        <f>salestable[[#This Row],[Sales]] * salestable[[#This Row],[Discount]]</f>
        <v>0</v>
      </c>
      <c r="X4562">
        <f>YEAR(salestable[[#This Row],[Order Date]])</f>
        <v>2015</v>
      </c>
      <c r="Y4562" t="str">
        <f>TEXT(salestable[[#This Row],[Order Date]],"MMMM")</f>
        <v>December</v>
      </c>
      <c r="Z4562" t="str">
        <f>"Q"&amp;ROUNDUP(MONTH(salestable[[#This Row],[Order Date]])/3,0)</f>
        <v>Q4</v>
      </c>
      <c r="AA4562" t="str">
        <f>TEXT(salestable[[#This Row],[Order Date]], "ddd")</f>
        <v>Fri</v>
      </c>
    </row>
    <row r="4563" spans="1:27"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s="3">
        <v>3</v>
      </c>
      <c r="T4563" s="4">
        <v>0.2</v>
      </c>
      <c r="U4563" s="3">
        <v>8.2764000000000006</v>
      </c>
      <c r="V4563" s="2">
        <f>salestable[[#This Row],[Sales]] * (1 - salestable[[#This Row],[Discount]])</f>
        <v>88.281600000000012</v>
      </c>
      <c r="W4563" s="2">
        <f>salestable[[#This Row],[Sales]] * salestable[[#This Row],[Discount]]</f>
        <v>22.070400000000003</v>
      </c>
      <c r="X4563">
        <f>YEAR(salestable[[#This Row],[Order Date]])</f>
        <v>2015</v>
      </c>
      <c r="Y4563" t="str">
        <f>TEXT(salestable[[#This Row],[Order Date]],"MMMM")</f>
        <v>December</v>
      </c>
      <c r="Z4563" t="str">
        <f>"Q"&amp;ROUNDUP(MONTH(salestable[[#This Row],[Order Date]])/3,0)</f>
        <v>Q4</v>
      </c>
      <c r="AA4563" t="str">
        <f>TEXT(salestable[[#This Row],[Order Date]], "ddd")</f>
        <v>Fri</v>
      </c>
    </row>
    <row r="4564" spans="1:27"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s="3">
        <v>5</v>
      </c>
      <c r="T4564" s="4">
        <v>0</v>
      </c>
      <c r="U4564" s="3">
        <v>13.832000000000001</v>
      </c>
      <c r="V4564" s="2">
        <f>salestable[[#This Row],[Sales]] * (1 - salestable[[#This Row],[Discount]])</f>
        <v>36.4</v>
      </c>
      <c r="W4564" s="2">
        <f>salestable[[#This Row],[Sales]] * salestable[[#This Row],[Discount]]</f>
        <v>0</v>
      </c>
      <c r="X4564">
        <f>YEAR(salestable[[#This Row],[Order Date]])</f>
        <v>2015</v>
      </c>
      <c r="Y4564" t="str">
        <f>TEXT(salestable[[#This Row],[Order Date]],"MMMM")</f>
        <v>December</v>
      </c>
      <c r="Z4564" t="str">
        <f>"Q"&amp;ROUNDUP(MONTH(salestable[[#This Row],[Order Date]])/3,0)</f>
        <v>Q4</v>
      </c>
      <c r="AA4564" t="str">
        <f>TEXT(salestable[[#This Row],[Order Date]], "ddd")</f>
        <v>Fri</v>
      </c>
    </row>
    <row r="4565" spans="1:27"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s="3">
        <v>4</v>
      </c>
      <c r="T4565" s="4">
        <v>0.2</v>
      </c>
      <c r="U4565" s="3">
        <v>-57.6312</v>
      </c>
      <c r="V4565" s="2">
        <f>salestable[[#This Row],[Sales]] * (1 - salestable[[#This Row],[Discount]])</f>
        <v>335.30880000000002</v>
      </c>
      <c r="W4565" s="2">
        <f>salestable[[#This Row],[Sales]] * salestable[[#This Row],[Discount]]</f>
        <v>83.827200000000005</v>
      </c>
      <c r="X4565">
        <f>YEAR(salestable[[#This Row],[Order Date]])</f>
        <v>2017</v>
      </c>
      <c r="Y4565" t="str">
        <f>TEXT(salestable[[#This Row],[Order Date]],"MMMM")</f>
        <v>September</v>
      </c>
      <c r="Z4565" t="str">
        <f>"Q"&amp;ROUNDUP(MONTH(salestable[[#This Row],[Order Date]])/3,0)</f>
        <v>Q3</v>
      </c>
      <c r="AA4565" t="str">
        <f>TEXT(salestable[[#This Row],[Order Date]], "ddd")</f>
        <v>Tue</v>
      </c>
    </row>
    <row r="4566" spans="1:27"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s="3">
        <v>6</v>
      </c>
      <c r="T4566" s="4">
        <v>0.2</v>
      </c>
      <c r="U4566" s="3">
        <v>-1.2587999999999999</v>
      </c>
      <c r="V4566" s="2">
        <f>salestable[[#This Row],[Sales]] * (1 - salestable[[#This Row],[Discount]])</f>
        <v>80.563199999999995</v>
      </c>
      <c r="W4566" s="2">
        <f>salestable[[#This Row],[Sales]] * salestable[[#This Row],[Discount]]</f>
        <v>20.140799999999999</v>
      </c>
      <c r="X4566">
        <f>YEAR(salestable[[#This Row],[Order Date]])</f>
        <v>2014</v>
      </c>
      <c r="Y4566" t="str">
        <f>TEXT(salestable[[#This Row],[Order Date]],"MMMM")</f>
        <v>December</v>
      </c>
      <c r="Z4566" t="str">
        <f>"Q"&amp;ROUNDUP(MONTH(salestable[[#This Row],[Order Date]])/3,0)</f>
        <v>Q4</v>
      </c>
      <c r="AA4566" t="str">
        <f>TEXT(salestable[[#This Row],[Order Date]], "ddd")</f>
        <v>Tue</v>
      </c>
    </row>
    <row r="4567" spans="1:27"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s="3">
        <v>3</v>
      </c>
      <c r="T4567" s="4">
        <v>0.2</v>
      </c>
      <c r="U4567" s="3">
        <v>4.5216000000000003</v>
      </c>
      <c r="V4567" s="2">
        <f>salestable[[#This Row],[Sales]] * (1 - salestable[[#This Row],[Discount]])</f>
        <v>36.172800000000002</v>
      </c>
      <c r="W4567" s="2">
        <f>salestable[[#This Row],[Sales]] * salestable[[#This Row],[Discount]]</f>
        <v>9.0432000000000006</v>
      </c>
      <c r="X4567">
        <f>YEAR(salestable[[#This Row],[Order Date]])</f>
        <v>2017</v>
      </c>
      <c r="Y4567" t="str">
        <f>TEXT(salestable[[#This Row],[Order Date]],"MMMM")</f>
        <v>December</v>
      </c>
      <c r="Z4567" t="str">
        <f>"Q"&amp;ROUNDUP(MONTH(salestable[[#This Row],[Order Date]])/3,0)</f>
        <v>Q4</v>
      </c>
      <c r="AA4567" t="str">
        <f>TEXT(salestable[[#This Row],[Order Date]], "ddd")</f>
        <v>Sun</v>
      </c>
    </row>
    <row r="4568" spans="1:27"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s="3">
        <v>6</v>
      </c>
      <c r="T4568" s="4">
        <v>0.7</v>
      </c>
      <c r="U4568" s="3">
        <v>-21.1068</v>
      </c>
      <c r="V4568" s="2">
        <f>salestable[[#This Row],[Sales]] * (1 - salestable[[#This Row],[Discount]])</f>
        <v>8.6346000000000007</v>
      </c>
      <c r="W4568" s="2">
        <f>salestable[[#This Row],[Sales]] * salestable[[#This Row],[Discount]]</f>
        <v>20.147399999999998</v>
      </c>
      <c r="X4568">
        <f>YEAR(salestable[[#This Row],[Order Date]])</f>
        <v>2017</v>
      </c>
      <c r="Y4568" t="str">
        <f>TEXT(salestable[[#This Row],[Order Date]],"MMMM")</f>
        <v>December</v>
      </c>
      <c r="Z4568" t="str">
        <f>"Q"&amp;ROUNDUP(MONTH(salestable[[#This Row],[Order Date]])/3,0)</f>
        <v>Q4</v>
      </c>
      <c r="AA4568" t="str">
        <f>TEXT(salestable[[#This Row],[Order Date]], "ddd")</f>
        <v>Sun</v>
      </c>
    </row>
    <row r="4569" spans="1:27"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s="3">
        <v>4</v>
      </c>
      <c r="T4569" s="4">
        <v>0.2</v>
      </c>
      <c r="U4569" s="3">
        <v>8.8623999999999992</v>
      </c>
      <c r="V4569" s="2">
        <f>salestable[[#This Row],[Sales]] * (1 - salestable[[#This Row],[Discount]])</f>
        <v>19.558400000000002</v>
      </c>
      <c r="W4569" s="2">
        <f>salestable[[#This Row],[Sales]] * salestable[[#This Row],[Discount]]</f>
        <v>4.8896000000000006</v>
      </c>
      <c r="X4569">
        <f>YEAR(salestable[[#This Row],[Order Date]])</f>
        <v>2017</v>
      </c>
      <c r="Y4569" t="str">
        <f>TEXT(salestable[[#This Row],[Order Date]],"MMMM")</f>
        <v>December</v>
      </c>
      <c r="Z4569" t="str">
        <f>"Q"&amp;ROUNDUP(MONTH(salestable[[#This Row],[Order Date]])/3,0)</f>
        <v>Q4</v>
      </c>
      <c r="AA4569" t="str">
        <f>TEXT(salestable[[#This Row],[Order Date]], "ddd")</f>
        <v>Sun</v>
      </c>
    </row>
    <row r="4570" spans="1:27"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s="3">
        <v>6</v>
      </c>
      <c r="T4570" s="4">
        <v>0.8</v>
      </c>
      <c r="U4570" s="3">
        <v>-17.285399999999999</v>
      </c>
      <c r="V4570" s="2">
        <f>salestable[[#This Row],[Sales]] * (1 - salestable[[#This Row],[Discount]])</f>
        <v>2.0951999999999997</v>
      </c>
      <c r="W4570" s="2">
        <f>salestable[[#This Row],[Sales]] * salestable[[#This Row],[Discount]]</f>
        <v>8.3808000000000007</v>
      </c>
      <c r="X4570">
        <f>YEAR(salestable[[#This Row],[Order Date]])</f>
        <v>2015</v>
      </c>
      <c r="Y4570" t="str">
        <f>TEXT(salestable[[#This Row],[Order Date]],"MMMM")</f>
        <v>November</v>
      </c>
      <c r="Z4570" t="str">
        <f>"Q"&amp;ROUNDUP(MONTH(salestable[[#This Row],[Order Date]])/3,0)</f>
        <v>Q4</v>
      </c>
      <c r="AA4570" t="str">
        <f>TEXT(salestable[[#This Row],[Order Date]], "ddd")</f>
        <v>Sun</v>
      </c>
    </row>
    <row r="4571" spans="1:27"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s="3">
        <v>3</v>
      </c>
      <c r="T4571" s="4">
        <v>0</v>
      </c>
      <c r="U4571" s="3">
        <v>26.649000000000001</v>
      </c>
      <c r="V4571" s="2">
        <f>salestable[[#This Row],[Sales]] * (1 - salestable[[#This Row],[Discount]])</f>
        <v>76.14</v>
      </c>
      <c r="W4571" s="2">
        <f>salestable[[#This Row],[Sales]] * salestable[[#This Row],[Discount]]</f>
        <v>0</v>
      </c>
      <c r="X4571">
        <f>YEAR(salestable[[#This Row],[Order Date]])</f>
        <v>2014</v>
      </c>
      <c r="Y4571" t="str">
        <f>TEXT(salestable[[#This Row],[Order Date]],"MMMM")</f>
        <v>April</v>
      </c>
      <c r="Z4571" t="str">
        <f>"Q"&amp;ROUNDUP(MONTH(salestable[[#This Row],[Order Date]])/3,0)</f>
        <v>Q2</v>
      </c>
      <c r="AA4571" t="str">
        <f>TEXT(salestable[[#This Row],[Order Date]], "ddd")</f>
        <v>Sat</v>
      </c>
    </row>
    <row r="4572" spans="1:27"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s="3">
        <v>3</v>
      </c>
      <c r="T4572" s="4">
        <v>0</v>
      </c>
      <c r="U4572" s="3">
        <v>8.0711999999999993</v>
      </c>
      <c r="V4572" s="2">
        <f>salestable[[#This Row],[Sales]] * (1 - salestable[[#This Row],[Discount]])</f>
        <v>21.24</v>
      </c>
      <c r="W4572" s="2">
        <f>salestable[[#This Row],[Sales]] * salestable[[#This Row],[Discount]]</f>
        <v>0</v>
      </c>
      <c r="X4572">
        <f>YEAR(salestable[[#This Row],[Order Date]])</f>
        <v>2015</v>
      </c>
      <c r="Y4572" t="str">
        <f>TEXT(salestable[[#This Row],[Order Date]],"MMMM")</f>
        <v>May</v>
      </c>
      <c r="Z4572" t="str">
        <f>"Q"&amp;ROUNDUP(MONTH(salestable[[#This Row],[Order Date]])/3,0)</f>
        <v>Q2</v>
      </c>
      <c r="AA4572" t="str">
        <f>TEXT(salestable[[#This Row],[Order Date]], "ddd")</f>
        <v>Mon</v>
      </c>
    </row>
    <row r="4573" spans="1:27"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s="3">
        <v>2</v>
      </c>
      <c r="T4573" s="4">
        <v>0</v>
      </c>
      <c r="U4573" s="3">
        <v>60.141199999999998</v>
      </c>
      <c r="V4573" s="2">
        <f>salestable[[#This Row],[Sales]] * (1 - salestable[[#This Row],[Discount]])</f>
        <v>127.96</v>
      </c>
      <c r="W4573" s="2">
        <f>salestable[[#This Row],[Sales]] * salestable[[#This Row],[Discount]]</f>
        <v>0</v>
      </c>
      <c r="X4573">
        <f>YEAR(salestable[[#This Row],[Order Date]])</f>
        <v>2015</v>
      </c>
      <c r="Y4573" t="str">
        <f>TEXT(salestable[[#This Row],[Order Date]],"MMMM")</f>
        <v>May</v>
      </c>
      <c r="Z4573" t="str">
        <f>"Q"&amp;ROUNDUP(MONTH(salestable[[#This Row],[Order Date]])/3,0)</f>
        <v>Q2</v>
      </c>
      <c r="AA4573" t="str">
        <f>TEXT(salestable[[#This Row],[Order Date]], "ddd")</f>
        <v>Mon</v>
      </c>
    </row>
    <row r="4574" spans="1:27"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s="3">
        <v>2</v>
      </c>
      <c r="T4574" s="4">
        <v>0.2</v>
      </c>
      <c r="U4574" s="3">
        <v>89.997</v>
      </c>
      <c r="V4574" s="2">
        <f>salestable[[#This Row],[Sales]] * (1 - salestable[[#This Row],[Discount]])</f>
        <v>383.98720000000003</v>
      </c>
      <c r="W4574" s="2">
        <f>salestable[[#This Row],[Sales]] * salestable[[#This Row],[Discount]]</f>
        <v>95.996800000000007</v>
      </c>
      <c r="X4574">
        <f>YEAR(salestable[[#This Row],[Order Date]])</f>
        <v>2017</v>
      </c>
      <c r="Y4574" t="str">
        <f>TEXT(salestable[[#This Row],[Order Date]],"MMMM")</f>
        <v>July</v>
      </c>
      <c r="Z4574" t="str">
        <f>"Q"&amp;ROUNDUP(MONTH(salestable[[#This Row],[Order Date]])/3,0)</f>
        <v>Q3</v>
      </c>
      <c r="AA4574" t="str">
        <f>TEXT(salestable[[#This Row],[Order Date]], "ddd")</f>
        <v>Mon</v>
      </c>
    </row>
    <row r="4575" spans="1:27"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s="3">
        <v>7</v>
      </c>
      <c r="T4575" s="4">
        <v>0</v>
      </c>
      <c r="U4575" s="3">
        <v>184.22040000000001</v>
      </c>
      <c r="V4575" s="2">
        <f>salestable[[#This Row],[Sales]] * (1 - salestable[[#This Row],[Discount]])</f>
        <v>657.93</v>
      </c>
      <c r="W4575" s="2">
        <f>salestable[[#This Row],[Sales]] * salestable[[#This Row],[Discount]]</f>
        <v>0</v>
      </c>
      <c r="X4575">
        <f>YEAR(salestable[[#This Row],[Order Date]])</f>
        <v>2016</v>
      </c>
      <c r="Y4575" t="str">
        <f>TEXT(salestable[[#This Row],[Order Date]],"MMMM")</f>
        <v>December</v>
      </c>
      <c r="Z4575" t="str">
        <f>"Q"&amp;ROUNDUP(MONTH(salestable[[#This Row],[Order Date]])/3,0)</f>
        <v>Q4</v>
      </c>
      <c r="AA4575" t="str">
        <f>TEXT(salestable[[#This Row],[Order Date]], "ddd")</f>
        <v>Mon</v>
      </c>
    </row>
    <row r="4576" spans="1:27"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s="3">
        <v>4</v>
      </c>
      <c r="T4576" s="4">
        <v>0</v>
      </c>
      <c r="U4576" s="3">
        <v>8.7048000000000005</v>
      </c>
      <c r="V4576" s="2">
        <f>salestable[[#This Row],[Sales]] * (1 - salestable[[#This Row],[Discount]])</f>
        <v>33.479999999999997</v>
      </c>
      <c r="W4576" s="2">
        <f>salestable[[#This Row],[Sales]] * salestable[[#This Row],[Discount]]</f>
        <v>0</v>
      </c>
      <c r="X4576">
        <f>YEAR(salestable[[#This Row],[Order Date]])</f>
        <v>2016</v>
      </c>
      <c r="Y4576" t="str">
        <f>TEXT(salestable[[#This Row],[Order Date]],"MMMM")</f>
        <v>December</v>
      </c>
      <c r="Z4576" t="str">
        <f>"Q"&amp;ROUNDUP(MONTH(salestable[[#This Row],[Order Date]])/3,0)</f>
        <v>Q4</v>
      </c>
      <c r="AA4576" t="str">
        <f>TEXT(salestable[[#This Row],[Order Date]], "ddd")</f>
        <v>Mon</v>
      </c>
    </row>
    <row r="4577" spans="1:27"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s="3">
        <v>5</v>
      </c>
      <c r="T4577" s="4">
        <v>0</v>
      </c>
      <c r="U4577" s="3">
        <v>3.6139999999999999</v>
      </c>
      <c r="V4577" s="2">
        <f>salestable[[#This Row],[Sales]] * (1 - salestable[[#This Row],[Discount]])</f>
        <v>13.9</v>
      </c>
      <c r="W4577" s="2">
        <f>salestable[[#This Row],[Sales]] * salestable[[#This Row],[Discount]]</f>
        <v>0</v>
      </c>
      <c r="X4577">
        <f>YEAR(salestable[[#This Row],[Order Date]])</f>
        <v>2016</v>
      </c>
      <c r="Y4577" t="str">
        <f>TEXT(salestable[[#This Row],[Order Date]],"MMMM")</f>
        <v>December</v>
      </c>
      <c r="Z4577" t="str">
        <f>"Q"&amp;ROUNDUP(MONTH(salestable[[#This Row],[Order Date]])/3,0)</f>
        <v>Q4</v>
      </c>
      <c r="AA4577" t="str">
        <f>TEXT(salestable[[#This Row],[Order Date]], "ddd")</f>
        <v>Mon</v>
      </c>
    </row>
    <row r="4578" spans="1:27"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s="3">
        <v>2</v>
      </c>
      <c r="T4578" s="4">
        <v>0</v>
      </c>
      <c r="U4578" s="3">
        <v>6.7149999999999999</v>
      </c>
      <c r="V4578" s="2">
        <f>salestable[[#This Row],[Sales]] * (1 - salestable[[#This Row],[Discount]])</f>
        <v>26.86</v>
      </c>
      <c r="W4578" s="2">
        <f>salestable[[#This Row],[Sales]] * salestable[[#This Row],[Discount]]</f>
        <v>0</v>
      </c>
      <c r="X4578">
        <f>YEAR(salestable[[#This Row],[Order Date]])</f>
        <v>2016</v>
      </c>
      <c r="Y4578" t="str">
        <f>TEXT(salestable[[#This Row],[Order Date]],"MMMM")</f>
        <v>December</v>
      </c>
      <c r="Z4578" t="str">
        <f>"Q"&amp;ROUNDUP(MONTH(salestable[[#This Row],[Order Date]])/3,0)</f>
        <v>Q4</v>
      </c>
      <c r="AA4578" t="str">
        <f>TEXT(salestable[[#This Row],[Order Date]], "ddd")</f>
        <v>Mon</v>
      </c>
    </row>
    <row r="4579" spans="1:27"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s="3">
        <v>1</v>
      </c>
      <c r="T4579" s="4">
        <v>0.2</v>
      </c>
      <c r="U4579" s="3">
        <v>3.3544</v>
      </c>
      <c r="V4579" s="2">
        <f>salestable[[#This Row],[Sales]] * (1 - salestable[[#This Row],[Discount]])</f>
        <v>7.6672000000000002</v>
      </c>
      <c r="W4579" s="2">
        <f>salestable[[#This Row],[Sales]] * salestable[[#This Row],[Discount]]</f>
        <v>1.9168000000000001</v>
      </c>
      <c r="X4579">
        <f>YEAR(salestable[[#This Row],[Order Date]])</f>
        <v>2014</v>
      </c>
      <c r="Y4579" t="str">
        <f>TEXT(salestable[[#This Row],[Order Date]],"MMMM")</f>
        <v>April</v>
      </c>
      <c r="Z4579" t="str">
        <f>"Q"&amp;ROUNDUP(MONTH(salestable[[#This Row],[Order Date]])/3,0)</f>
        <v>Q2</v>
      </c>
      <c r="AA4579" t="str">
        <f>TEXT(salestable[[#This Row],[Order Date]], "ddd")</f>
        <v>Fri</v>
      </c>
    </row>
    <row r="4580" spans="1:27"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s="3">
        <v>3</v>
      </c>
      <c r="T4580" s="4">
        <v>0</v>
      </c>
      <c r="U4580" s="3">
        <v>56.55</v>
      </c>
      <c r="V4580" s="2">
        <f>salestable[[#This Row],[Sales]] * (1 - salestable[[#This Row],[Discount]])</f>
        <v>113.1</v>
      </c>
      <c r="W4580" s="2">
        <f>salestable[[#This Row],[Sales]] * salestable[[#This Row],[Discount]]</f>
        <v>0</v>
      </c>
      <c r="X4580">
        <f>YEAR(salestable[[#This Row],[Order Date]])</f>
        <v>2015</v>
      </c>
      <c r="Y4580" t="str">
        <f>TEXT(salestable[[#This Row],[Order Date]],"MMMM")</f>
        <v>June</v>
      </c>
      <c r="Z4580" t="str">
        <f>"Q"&amp;ROUNDUP(MONTH(salestable[[#This Row],[Order Date]])/3,0)</f>
        <v>Q2</v>
      </c>
      <c r="AA4580" t="str">
        <f>TEXT(salestable[[#This Row],[Order Date]], "ddd")</f>
        <v>Tue</v>
      </c>
    </row>
    <row r="4581" spans="1:27"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s="3">
        <v>11</v>
      </c>
      <c r="T4581" s="4">
        <v>0</v>
      </c>
      <c r="U4581" s="3">
        <v>32.232199999999999</v>
      </c>
      <c r="V4581" s="2">
        <f>salestable[[#This Row],[Sales]] * (1 - salestable[[#This Row],[Discount]])</f>
        <v>65.78</v>
      </c>
      <c r="W4581" s="2">
        <f>salestable[[#This Row],[Sales]] * salestable[[#This Row],[Discount]]</f>
        <v>0</v>
      </c>
      <c r="X4581">
        <f>YEAR(salestable[[#This Row],[Order Date]])</f>
        <v>2014</v>
      </c>
      <c r="Y4581" t="str">
        <f>TEXT(salestable[[#This Row],[Order Date]],"MMMM")</f>
        <v>July</v>
      </c>
      <c r="Z4581" t="str">
        <f>"Q"&amp;ROUNDUP(MONTH(salestable[[#This Row],[Order Date]])/3,0)</f>
        <v>Q3</v>
      </c>
      <c r="AA4581" t="str">
        <f>TEXT(salestable[[#This Row],[Order Date]], "ddd")</f>
        <v>Sun</v>
      </c>
    </row>
    <row r="4582" spans="1:27"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s="3">
        <v>6</v>
      </c>
      <c r="T4582" s="4">
        <v>0</v>
      </c>
      <c r="U4582" s="3">
        <v>105.468</v>
      </c>
      <c r="V4582" s="2">
        <f>salestable[[#This Row],[Sales]] * (1 - salestable[[#This Row],[Discount]])</f>
        <v>239.7</v>
      </c>
      <c r="W4582" s="2">
        <f>salestable[[#This Row],[Sales]] * salestable[[#This Row],[Discount]]</f>
        <v>0</v>
      </c>
      <c r="X4582">
        <f>YEAR(salestable[[#This Row],[Order Date]])</f>
        <v>2015</v>
      </c>
      <c r="Y4582" t="str">
        <f>TEXT(salestable[[#This Row],[Order Date]],"MMMM")</f>
        <v>July</v>
      </c>
      <c r="Z4582" t="str">
        <f>"Q"&amp;ROUNDUP(MONTH(salestable[[#This Row],[Order Date]])/3,0)</f>
        <v>Q3</v>
      </c>
      <c r="AA4582" t="str">
        <f>TEXT(salestable[[#This Row],[Order Date]], "ddd")</f>
        <v>Fri</v>
      </c>
    </row>
    <row r="4583" spans="1:27"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s="3">
        <v>3</v>
      </c>
      <c r="T4583" s="4">
        <v>0.2</v>
      </c>
      <c r="U4583" s="3">
        <v>3.8448000000000002</v>
      </c>
      <c r="V4583" s="2">
        <f>salestable[[#This Row],[Sales]] * (1 - salestable[[#This Row],[Discount]])</f>
        <v>20.505600000000001</v>
      </c>
      <c r="W4583" s="2">
        <f>salestable[[#This Row],[Sales]] * salestable[[#This Row],[Discount]]</f>
        <v>5.1264000000000003</v>
      </c>
      <c r="X4583">
        <f>YEAR(salestable[[#This Row],[Order Date]])</f>
        <v>2016</v>
      </c>
      <c r="Y4583" t="str">
        <f>TEXT(salestable[[#This Row],[Order Date]],"MMMM")</f>
        <v>September</v>
      </c>
      <c r="Z4583" t="str">
        <f>"Q"&amp;ROUNDUP(MONTH(salestable[[#This Row],[Order Date]])/3,0)</f>
        <v>Q3</v>
      </c>
      <c r="AA4583" t="str">
        <f>TEXT(salestable[[#This Row],[Order Date]], "ddd")</f>
        <v>Mon</v>
      </c>
    </row>
    <row r="4584" spans="1:27"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s="3">
        <v>8</v>
      </c>
      <c r="T4584" s="4">
        <v>0.2</v>
      </c>
      <c r="U4584" s="3">
        <v>7.9703999999999997</v>
      </c>
      <c r="V4584" s="2">
        <f>salestable[[#This Row],[Sales]] * (1 - salestable[[#This Row],[Discount]])</f>
        <v>18.892800000000001</v>
      </c>
      <c r="W4584" s="2">
        <f>salestable[[#This Row],[Sales]] * salestable[[#This Row],[Discount]]</f>
        <v>4.7232000000000003</v>
      </c>
      <c r="X4584">
        <f>YEAR(salestable[[#This Row],[Order Date]])</f>
        <v>2016</v>
      </c>
      <c r="Y4584" t="str">
        <f>TEXT(salestable[[#This Row],[Order Date]],"MMMM")</f>
        <v>June</v>
      </c>
      <c r="Z4584" t="str">
        <f>"Q"&amp;ROUNDUP(MONTH(salestable[[#This Row],[Order Date]])/3,0)</f>
        <v>Q2</v>
      </c>
      <c r="AA4584" t="str">
        <f>TEXT(salestable[[#This Row],[Order Date]], "ddd")</f>
        <v>Fri</v>
      </c>
    </row>
    <row r="4585" spans="1:27"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s="3">
        <v>2</v>
      </c>
      <c r="T4585" s="4">
        <v>0</v>
      </c>
      <c r="U4585" s="3">
        <v>3.7995999999999999</v>
      </c>
      <c r="V4585" s="2">
        <f>salestable[[#This Row],[Sales]] * (1 - salestable[[#This Row],[Discount]])</f>
        <v>8.26</v>
      </c>
      <c r="W4585" s="2">
        <f>salestable[[#This Row],[Sales]] * salestable[[#This Row],[Discount]]</f>
        <v>0</v>
      </c>
      <c r="X4585">
        <f>YEAR(salestable[[#This Row],[Order Date]])</f>
        <v>2016</v>
      </c>
      <c r="Y4585" t="str">
        <f>TEXT(salestable[[#This Row],[Order Date]],"MMMM")</f>
        <v>August</v>
      </c>
      <c r="Z4585" t="str">
        <f>"Q"&amp;ROUNDUP(MONTH(salestable[[#This Row],[Order Date]])/3,0)</f>
        <v>Q3</v>
      </c>
      <c r="AA4585" t="str">
        <f>TEXT(salestable[[#This Row],[Order Date]], "ddd")</f>
        <v>Fri</v>
      </c>
    </row>
    <row r="4586" spans="1:27"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s="3">
        <v>7</v>
      </c>
      <c r="T4586" s="4">
        <v>0</v>
      </c>
      <c r="U4586" s="3">
        <v>38.29</v>
      </c>
      <c r="V4586" s="2">
        <f>salestable[[#This Row],[Sales]] * (1 - salestable[[#This Row],[Discount]])</f>
        <v>76.58</v>
      </c>
      <c r="W4586" s="2">
        <f>salestable[[#This Row],[Sales]] * salestable[[#This Row],[Discount]]</f>
        <v>0</v>
      </c>
      <c r="X4586">
        <f>YEAR(salestable[[#This Row],[Order Date]])</f>
        <v>2017</v>
      </c>
      <c r="Y4586" t="str">
        <f>TEXT(salestable[[#This Row],[Order Date]],"MMMM")</f>
        <v>November</v>
      </c>
      <c r="Z4586" t="str">
        <f>"Q"&amp;ROUNDUP(MONTH(salestable[[#This Row],[Order Date]])/3,0)</f>
        <v>Q4</v>
      </c>
      <c r="AA4586" t="str">
        <f>TEXT(salestable[[#This Row],[Order Date]], "ddd")</f>
        <v>Thu</v>
      </c>
    </row>
    <row r="4587" spans="1:27"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s="3">
        <v>5</v>
      </c>
      <c r="T4587" s="4">
        <v>0</v>
      </c>
      <c r="U4587" s="3">
        <v>4.2240000000000002</v>
      </c>
      <c r="V4587" s="2">
        <f>salestable[[#This Row],[Sales]] * (1 - salestable[[#This Row],[Discount]])</f>
        <v>8.8000000000000007</v>
      </c>
      <c r="W4587" s="2">
        <f>salestable[[#This Row],[Sales]] * salestable[[#This Row],[Discount]]</f>
        <v>0</v>
      </c>
      <c r="X4587">
        <f>YEAR(salestable[[#This Row],[Order Date]])</f>
        <v>2017</v>
      </c>
      <c r="Y4587" t="str">
        <f>TEXT(salestable[[#This Row],[Order Date]],"MMMM")</f>
        <v>November</v>
      </c>
      <c r="Z4587" t="str">
        <f>"Q"&amp;ROUNDUP(MONTH(salestable[[#This Row],[Order Date]])/3,0)</f>
        <v>Q4</v>
      </c>
      <c r="AA4587" t="str">
        <f>TEXT(salestable[[#This Row],[Order Date]], "ddd")</f>
        <v>Thu</v>
      </c>
    </row>
    <row r="4588" spans="1:27"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s="3">
        <v>6</v>
      </c>
      <c r="T4588" s="4">
        <v>0.2</v>
      </c>
      <c r="U4588" s="3">
        <v>206.6232</v>
      </c>
      <c r="V4588" s="2">
        <f>salestable[[#This Row],[Sales]] * (1 - salestable[[#This Row],[Discount]])</f>
        <v>472.28160000000003</v>
      </c>
      <c r="W4588" s="2">
        <f>salestable[[#This Row],[Sales]] * salestable[[#This Row],[Discount]]</f>
        <v>118.07040000000001</v>
      </c>
      <c r="X4588">
        <f>YEAR(salestable[[#This Row],[Order Date]])</f>
        <v>2017</v>
      </c>
      <c r="Y4588" t="str">
        <f>TEXT(salestable[[#This Row],[Order Date]],"MMMM")</f>
        <v>November</v>
      </c>
      <c r="Z4588" t="str">
        <f>"Q"&amp;ROUNDUP(MONTH(salestable[[#This Row],[Order Date]])/3,0)</f>
        <v>Q4</v>
      </c>
      <c r="AA4588" t="str">
        <f>TEXT(salestable[[#This Row],[Order Date]], "ddd")</f>
        <v>Thu</v>
      </c>
    </row>
    <row r="4589" spans="1:27"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s="3">
        <v>3</v>
      </c>
      <c r="T4589" s="4">
        <v>0</v>
      </c>
      <c r="U4589" s="3">
        <v>0.16739999999999999</v>
      </c>
      <c r="V4589" s="2">
        <f>salestable[[#This Row],[Sales]] * (1 - salestable[[#This Row],[Discount]])</f>
        <v>5.58</v>
      </c>
      <c r="W4589" s="2">
        <f>salestable[[#This Row],[Sales]] * salestable[[#This Row],[Discount]]</f>
        <v>0</v>
      </c>
      <c r="X4589">
        <f>YEAR(salestable[[#This Row],[Order Date]])</f>
        <v>2017</v>
      </c>
      <c r="Y4589" t="str">
        <f>TEXT(salestable[[#This Row],[Order Date]],"MMMM")</f>
        <v>November</v>
      </c>
      <c r="Z4589" t="str">
        <f>"Q"&amp;ROUNDUP(MONTH(salestable[[#This Row],[Order Date]])/3,0)</f>
        <v>Q4</v>
      </c>
      <c r="AA4589" t="str">
        <f>TEXT(salestable[[#This Row],[Order Date]], "ddd")</f>
        <v>Thu</v>
      </c>
    </row>
    <row r="4590" spans="1:27"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s="3">
        <v>3</v>
      </c>
      <c r="T4590" s="4">
        <v>0</v>
      </c>
      <c r="U4590" s="3">
        <v>10.5084</v>
      </c>
      <c r="V4590" s="2">
        <f>salestable[[#This Row],[Sales]] * (1 - salestable[[#This Row],[Discount]])</f>
        <v>25.02</v>
      </c>
      <c r="W4590" s="2">
        <f>salestable[[#This Row],[Sales]] * salestable[[#This Row],[Discount]]</f>
        <v>0</v>
      </c>
      <c r="X4590">
        <f>YEAR(salestable[[#This Row],[Order Date]])</f>
        <v>2017</v>
      </c>
      <c r="Y4590" t="str">
        <f>TEXT(salestable[[#This Row],[Order Date]],"MMMM")</f>
        <v>November</v>
      </c>
      <c r="Z4590" t="str">
        <f>"Q"&amp;ROUNDUP(MONTH(salestable[[#This Row],[Order Date]])/3,0)</f>
        <v>Q4</v>
      </c>
      <c r="AA4590" t="str">
        <f>TEXT(salestable[[#This Row],[Order Date]], "ddd")</f>
        <v>Thu</v>
      </c>
    </row>
    <row r="4591" spans="1:27"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s="3">
        <v>7</v>
      </c>
      <c r="T4591" s="4">
        <v>0</v>
      </c>
      <c r="U4591" s="3">
        <v>22.627500000000001</v>
      </c>
      <c r="V4591" s="2">
        <f>salestable[[#This Row],[Sales]] * (1 - salestable[[#This Row],[Discount]])</f>
        <v>452.55</v>
      </c>
      <c r="W4591" s="2">
        <f>salestable[[#This Row],[Sales]] * salestable[[#This Row],[Discount]]</f>
        <v>0</v>
      </c>
      <c r="X4591">
        <f>YEAR(salestable[[#This Row],[Order Date]])</f>
        <v>2017</v>
      </c>
      <c r="Y4591" t="str">
        <f>TEXT(salestable[[#This Row],[Order Date]],"MMMM")</f>
        <v>November</v>
      </c>
      <c r="Z4591" t="str">
        <f>"Q"&amp;ROUNDUP(MONTH(salestable[[#This Row],[Order Date]])/3,0)</f>
        <v>Q4</v>
      </c>
      <c r="AA4591" t="str">
        <f>TEXT(salestable[[#This Row],[Order Date]], "ddd")</f>
        <v>Thu</v>
      </c>
    </row>
    <row r="4592" spans="1:27"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s="3">
        <v>2</v>
      </c>
      <c r="T4592" s="4">
        <v>0</v>
      </c>
      <c r="U4592" s="3">
        <v>4.9728000000000003</v>
      </c>
      <c r="V4592" s="2">
        <f>salestable[[#This Row],[Sales]] * (1 - salestable[[#This Row],[Discount]])</f>
        <v>17.760000000000002</v>
      </c>
      <c r="W4592" s="2">
        <f>salestable[[#This Row],[Sales]] * salestable[[#This Row],[Discount]]</f>
        <v>0</v>
      </c>
      <c r="X4592">
        <f>YEAR(salestable[[#This Row],[Order Date]])</f>
        <v>2016</v>
      </c>
      <c r="Y4592" t="str">
        <f>TEXT(salestable[[#This Row],[Order Date]],"MMMM")</f>
        <v>December</v>
      </c>
      <c r="Z4592" t="str">
        <f>"Q"&amp;ROUNDUP(MONTH(salestable[[#This Row],[Order Date]])/3,0)</f>
        <v>Q4</v>
      </c>
      <c r="AA4592" t="str">
        <f>TEXT(salestable[[#This Row],[Order Date]], "ddd")</f>
        <v>Mon</v>
      </c>
    </row>
    <row r="4593" spans="1:27"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s="3">
        <v>2</v>
      </c>
      <c r="T4593" s="4">
        <v>0.2</v>
      </c>
      <c r="U4593" s="3">
        <v>30.238399999999999</v>
      </c>
      <c r="V4593" s="2">
        <f>salestable[[#This Row],[Sales]] * (1 - salestable[[#This Row],[Discount]])</f>
        <v>241.90720000000002</v>
      </c>
      <c r="W4593" s="2">
        <f>salestable[[#This Row],[Sales]] * salestable[[#This Row],[Discount]]</f>
        <v>60.476800000000004</v>
      </c>
      <c r="X4593">
        <f>YEAR(salestable[[#This Row],[Order Date]])</f>
        <v>2016</v>
      </c>
      <c r="Y4593" t="str">
        <f>TEXT(salestable[[#This Row],[Order Date]],"MMMM")</f>
        <v>December</v>
      </c>
      <c r="Z4593" t="str">
        <f>"Q"&amp;ROUNDUP(MONTH(salestable[[#This Row],[Order Date]])/3,0)</f>
        <v>Q4</v>
      </c>
      <c r="AA4593" t="str">
        <f>TEXT(salestable[[#This Row],[Order Date]], "ddd")</f>
        <v>Mon</v>
      </c>
    </row>
    <row r="4594" spans="1:27"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s="3">
        <v>3</v>
      </c>
      <c r="T4594" s="4">
        <v>0.2</v>
      </c>
      <c r="U4594" s="3">
        <v>-5.4882</v>
      </c>
      <c r="V4594" s="2">
        <f>salestable[[#This Row],[Sales]] * (1 - salestable[[#This Row],[Discount]])</f>
        <v>117.08160000000001</v>
      </c>
      <c r="W4594" s="2">
        <f>salestable[[#This Row],[Sales]] * salestable[[#This Row],[Discount]]</f>
        <v>29.270400000000002</v>
      </c>
      <c r="X4594">
        <f>YEAR(salestable[[#This Row],[Order Date]])</f>
        <v>2016</v>
      </c>
      <c r="Y4594" t="str">
        <f>TEXT(salestable[[#This Row],[Order Date]],"MMMM")</f>
        <v>December</v>
      </c>
      <c r="Z4594" t="str">
        <f>"Q"&amp;ROUNDUP(MONTH(salestable[[#This Row],[Order Date]])/3,0)</f>
        <v>Q4</v>
      </c>
      <c r="AA4594" t="str">
        <f>TEXT(salestable[[#This Row],[Order Date]], "ddd")</f>
        <v>Mon</v>
      </c>
    </row>
    <row r="4595" spans="1:27"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s="3">
        <v>2</v>
      </c>
      <c r="T4595" s="4">
        <v>0</v>
      </c>
      <c r="U4595" s="3">
        <v>2.0539999999999998</v>
      </c>
      <c r="V4595" s="2">
        <f>salestable[[#This Row],[Sales]] * (1 - salestable[[#This Row],[Discount]])</f>
        <v>7.9</v>
      </c>
      <c r="W4595" s="2">
        <f>salestable[[#This Row],[Sales]] * salestable[[#This Row],[Discount]]</f>
        <v>0</v>
      </c>
      <c r="X4595">
        <f>YEAR(salestable[[#This Row],[Order Date]])</f>
        <v>2016</v>
      </c>
      <c r="Y4595" t="str">
        <f>TEXT(salestable[[#This Row],[Order Date]],"MMMM")</f>
        <v>December</v>
      </c>
      <c r="Z4595" t="str">
        <f>"Q"&amp;ROUNDUP(MONTH(salestable[[#This Row],[Order Date]])/3,0)</f>
        <v>Q4</v>
      </c>
      <c r="AA4595" t="str">
        <f>TEXT(salestable[[#This Row],[Order Date]], "ddd")</f>
        <v>Mon</v>
      </c>
    </row>
    <row r="4596" spans="1:27"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s="3">
        <v>3</v>
      </c>
      <c r="T4596" s="4">
        <v>0.2</v>
      </c>
      <c r="U4596" s="3">
        <v>33.851700000000001</v>
      </c>
      <c r="V4596" s="2">
        <f>salestable[[#This Row],[Sales]] * (1 - salestable[[#This Row],[Discount]])</f>
        <v>722.16960000000006</v>
      </c>
      <c r="W4596" s="2">
        <f>salestable[[#This Row],[Sales]] * salestable[[#This Row],[Discount]]</f>
        <v>180.54240000000001</v>
      </c>
      <c r="X4596">
        <f>YEAR(salestable[[#This Row],[Order Date]])</f>
        <v>2016</v>
      </c>
      <c r="Y4596" t="str">
        <f>TEXT(salestable[[#This Row],[Order Date]],"MMMM")</f>
        <v>December</v>
      </c>
      <c r="Z4596" t="str">
        <f>"Q"&amp;ROUNDUP(MONTH(salestable[[#This Row],[Order Date]])/3,0)</f>
        <v>Q4</v>
      </c>
      <c r="AA4596" t="str">
        <f>TEXT(salestable[[#This Row],[Order Date]], "ddd")</f>
        <v>Mon</v>
      </c>
    </row>
    <row r="4597" spans="1:27"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s="3">
        <v>3</v>
      </c>
      <c r="T4597" s="4">
        <v>0</v>
      </c>
      <c r="U4597" s="3">
        <v>15.111599999999999</v>
      </c>
      <c r="V4597" s="2">
        <f>salestable[[#This Row],[Sales]] * (1 - salestable[[#This Row],[Discount]])</f>
        <v>53.97</v>
      </c>
      <c r="W4597" s="2">
        <f>salestable[[#This Row],[Sales]] * salestable[[#This Row],[Discount]]</f>
        <v>0</v>
      </c>
      <c r="X4597">
        <f>YEAR(salestable[[#This Row],[Order Date]])</f>
        <v>2016</v>
      </c>
      <c r="Y4597" t="str">
        <f>TEXT(salestable[[#This Row],[Order Date]],"MMMM")</f>
        <v>December</v>
      </c>
      <c r="Z4597" t="str">
        <f>"Q"&amp;ROUNDUP(MONTH(salestable[[#This Row],[Order Date]])/3,0)</f>
        <v>Q4</v>
      </c>
      <c r="AA4597" t="str">
        <f>TEXT(salestable[[#This Row],[Order Date]], "ddd")</f>
        <v>Mon</v>
      </c>
    </row>
    <row r="4598" spans="1:27"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s="3">
        <v>8</v>
      </c>
      <c r="T4598" s="4">
        <v>0</v>
      </c>
      <c r="U4598" s="3">
        <v>13.2288</v>
      </c>
      <c r="V4598" s="2">
        <f>salestable[[#This Row],[Sales]] * (1 - salestable[[#This Row],[Discount]])</f>
        <v>33.92</v>
      </c>
      <c r="W4598" s="2">
        <f>salestable[[#This Row],[Sales]] * salestable[[#This Row],[Discount]]</f>
        <v>0</v>
      </c>
      <c r="X4598">
        <f>YEAR(salestable[[#This Row],[Order Date]])</f>
        <v>2016</v>
      </c>
      <c r="Y4598" t="str">
        <f>TEXT(salestable[[#This Row],[Order Date]],"MMMM")</f>
        <v>December</v>
      </c>
      <c r="Z4598" t="str">
        <f>"Q"&amp;ROUNDUP(MONTH(salestable[[#This Row],[Order Date]])/3,0)</f>
        <v>Q4</v>
      </c>
      <c r="AA4598" t="str">
        <f>TEXT(salestable[[#This Row],[Order Date]], "ddd")</f>
        <v>Mon</v>
      </c>
    </row>
    <row r="4599" spans="1:27"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s="3">
        <v>3</v>
      </c>
      <c r="T4599" s="4">
        <v>0</v>
      </c>
      <c r="U4599" s="3">
        <v>5.8887</v>
      </c>
      <c r="V4599" s="2">
        <f>salestable[[#This Row],[Sales]] * (1 - salestable[[#This Row],[Discount]])</f>
        <v>21.81</v>
      </c>
      <c r="W4599" s="2">
        <f>salestable[[#This Row],[Sales]] * salestable[[#This Row],[Discount]]</f>
        <v>0</v>
      </c>
      <c r="X4599">
        <f>YEAR(salestable[[#This Row],[Order Date]])</f>
        <v>2017</v>
      </c>
      <c r="Y4599" t="str">
        <f>TEXT(salestable[[#This Row],[Order Date]],"MMMM")</f>
        <v>August</v>
      </c>
      <c r="Z4599" t="str">
        <f>"Q"&amp;ROUNDUP(MONTH(salestable[[#This Row],[Order Date]])/3,0)</f>
        <v>Q3</v>
      </c>
      <c r="AA4599" t="str">
        <f>TEXT(salestable[[#This Row],[Order Date]], "ddd")</f>
        <v>Mon</v>
      </c>
    </row>
    <row r="4600" spans="1:27"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s="3">
        <v>5</v>
      </c>
      <c r="T4600" s="4">
        <v>0</v>
      </c>
      <c r="U4600" s="3">
        <v>26.564</v>
      </c>
      <c r="V4600" s="2">
        <f>salestable[[#This Row],[Sales]] * (1 - salestable[[#This Row],[Discount]])</f>
        <v>91.6</v>
      </c>
      <c r="W4600" s="2">
        <f>salestable[[#This Row],[Sales]] * salestable[[#This Row],[Discount]]</f>
        <v>0</v>
      </c>
      <c r="X4600">
        <f>YEAR(salestable[[#This Row],[Order Date]])</f>
        <v>2017</v>
      </c>
      <c r="Y4600" t="str">
        <f>TEXT(salestable[[#This Row],[Order Date]],"MMMM")</f>
        <v>August</v>
      </c>
      <c r="Z4600" t="str">
        <f>"Q"&amp;ROUNDUP(MONTH(salestable[[#This Row],[Order Date]])/3,0)</f>
        <v>Q3</v>
      </c>
      <c r="AA4600" t="str">
        <f>TEXT(salestable[[#This Row],[Order Date]], "ddd")</f>
        <v>Mon</v>
      </c>
    </row>
    <row r="4601" spans="1:27"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s="3">
        <v>1</v>
      </c>
      <c r="T4601" s="4">
        <v>0</v>
      </c>
      <c r="U4601" s="3">
        <v>43.784199999999998</v>
      </c>
      <c r="V4601" s="2">
        <f>salestable[[#This Row],[Sales]] * (1 - salestable[[#This Row],[Discount]])</f>
        <v>150.97999999999999</v>
      </c>
      <c r="W4601" s="2">
        <f>salestable[[#This Row],[Sales]] * salestable[[#This Row],[Discount]]</f>
        <v>0</v>
      </c>
      <c r="X4601">
        <f>YEAR(salestable[[#This Row],[Order Date]])</f>
        <v>2015</v>
      </c>
      <c r="Y4601" t="str">
        <f>TEXT(salestable[[#This Row],[Order Date]],"MMMM")</f>
        <v>July</v>
      </c>
      <c r="Z4601" t="str">
        <f>"Q"&amp;ROUNDUP(MONTH(salestable[[#This Row],[Order Date]])/3,0)</f>
        <v>Q3</v>
      </c>
      <c r="AA4601" t="str">
        <f>TEXT(salestable[[#This Row],[Order Date]], "ddd")</f>
        <v>Thu</v>
      </c>
    </row>
    <row r="4602" spans="1:27"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s="3">
        <v>9</v>
      </c>
      <c r="T4602" s="4">
        <v>0</v>
      </c>
      <c r="U4602" s="3">
        <v>63.134999999999998</v>
      </c>
      <c r="V4602" s="2">
        <f>salestable[[#This Row],[Sales]] * (1 - salestable[[#This Row],[Discount]])</f>
        <v>137.25</v>
      </c>
      <c r="W4602" s="2">
        <f>salestable[[#This Row],[Sales]] * salestable[[#This Row],[Discount]]</f>
        <v>0</v>
      </c>
      <c r="X4602">
        <f>YEAR(salestable[[#This Row],[Order Date]])</f>
        <v>2015</v>
      </c>
      <c r="Y4602" t="str">
        <f>TEXT(salestable[[#This Row],[Order Date]],"MMMM")</f>
        <v>July</v>
      </c>
      <c r="Z4602" t="str">
        <f>"Q"&amp;ROUNDUP(MONTH(salestable[[#This Row],[Order Date]])/3,0)</f>
        <v>Q3</v>
      </c>
      <c r="AA4602" t="str">
        <f>TEXT(salestable[[#This Row],[Order Date]], "ddd")</f>
        <v>Thu</v>
      </c>
    </row>
    <row r="4603" spans="1:27"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s="3">
        <v>4</v>
      </c>
      <c r="T4603" s="4">
        <v>0</v>
      </c>
      <c r="U4603" s="3">
        <v>5.4143999999999997</v>
      </c>
      <c r="V4603" s="2">
        <f>salestable[[#This Row],[Sales]] * (1 - salestable[[#This Row],[Discount]])</f>
        <v>11.52</v>
      </c>
      <c r="W4603" s="2">
        <f>salestable[[#This Row],[Sales]] * salestable[[#This Row],[Discount]]</f>
        <v>0</v>
      </c>
      <c r="X4603">
        <f>YEAR(salestable[[#This Row],[Order Date]])</f>
        <v>2015</v>
      </c>
      <c r="Y4603" t="str">
        <f>TEXT(salestable[[#This Row],[Order Date]],"MMMM")</f>
        <v>July</v>
      </c>
      <c r="Z4603" t="str">
        <f>"Q"&amp;ROUNDUP(MONTH(salestable[[#This Row],[Order Date]])/3,0)</f>
        <v>Q3</v>
      </c>
      <c r="AA4603" t="str">
        <f>TEXT(salestable[[#This Row],[Order Date]], "ddd")</f>
        <v>Thu</v>
      </c>
    </row>
    <row r="4604" spans="1:27"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s="3">
        <v>1</v>
      </c>
      <c r="T4604" s="4">
        <v>0.2</v>
      </c>
      <c r="U4604" s="3">
        <v>5.9383999999999997</v>
      </c>
      <c r="V4604" s="2">
        <f>salestable[[#This Row],[Sales]] * (1 - salestable[[#This Row],[Discount]])</f>
        <v>14.617599999999999</v>
      </c>
      <c r="W4604" s="2">
        <f>salestable[[#This Row],[Sales]] * salestable[[#This Row],[Discount]]</f>
        <v>3.6543999999999999</v>
      </c>
      <c r="X4604">
        <f>YEAR(salestable[[#This Row],[Order Date]])</f>
        <v>2015</v>
      </c>
      <c r="Y4604" t="str">
        <f>TEXT(salestable[[#This Row],[Order Date]],"MMMM")</f>
        <v>May</v>
      </c>
      <c r="Z4604" t="str">
        <f>"Q"&amp;ROUNDUP(MONTH(salestable[[#This Row],[Order Date]])/3,0)</f>
        <v>Q2</v>
      </c>
      <c r="AA4604" t="str">
        <f>TEXT(salestable[[#This Row],[Order Date]], "ddd")</f>
        <v>Tue</v>
      </c>
    </row>
    <row r="4605" spans="1:27"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s="3">
        <v>4</v>
      </c>
      <c r="T4605" s="4">
        <v>0.2</v>
      </c>
      <c r="U4605" s="3">
        <v>53.8048</v>
      </c>
      <c r="V4605" s="2">
        <f>salestable[[#This Row],[Sales]] * (1 - salestable[[#This Row],[Discount]])</f>
        <v>122.98240000000001</v>
      </c>
      <c r="W4605" s="2">
        <f>salestable[[#This Row],[Sales]] * salestable[[#This Row],[Discount]]</f>
        <v>30.745600000000003</v>
      </c>
      <c r="X4605">
        <f>YEAR(salestable[[#This Row],[Order Date]])</f>
        <v>2015</v>
      </c>
      <c r="Y4605" t="str">
        <f>TEXT(salestable[[#This Row],[Order Date]],"MMMM")</f>
        <v>May</v>
      </c>
      <c r="Z4605" t="str">
        <f>"Q"&amp;ROUNDUP(MONTH(salestable[[#This Row],[Order Date]])/3,0)</f>
        <v>Q2</v>
      </c>
      <c r="AA4605" t="str">
        <f>TEXT(salestable[[#This Row],[Order Date]], "ddd")</f>
        <v>Tue</v>
      </c>
    </row>
    <row r="4606" spans="1:27"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s="3">
        <v>2</v>
      </c>
      <c r="T4606" s="4">
        <v>0.2</v>
      </c>
      <c r="U4606" s="3">
        <v>4.4311999999999996</v>
      </c>
      <c r="V4606" s="2">
        <f>salestable[[#This Row],[Sales]] * (1 - salestable[[#This Row],[Discount]])</f>
        <v>9.7792000000000012</v>
      </c>
      <c r="W4606" s="2">
        <f>salestable[[#This Row],[Sales]] * salestable[[#This Row],[Discount]]</f>
        <v>2.4448000000000003</v>
      </c>
      <c r="X4606">
        <f>YEAR(salestable[[#This Row],[Order Date]])</f>
        <v>2015</v>
      </c>
      <c r="Y4606" t="str">
        <f>TEXT(salestable[[#This Row],[Order Date]],"MMMM")</f>
        <v>May</v>
      </c>
      <c r="Z4606" t="str">
        <f>"Q"&amp;ROUNDUP(MONTH(salestable[[#This Row],[Order Date]])/3,0)</f>
        <v>Q2</v>
      </c>
      <c r="AA4606" t="str">
        <f>TEXT(salestable[[#This Row],[Order Date]], "ddd")</f>
        <v>Tue</v>
      </c>
    </row>
    <row r="4607" spans="1:27"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s="3">
        <v>7</v>
      </c>
      <c r="T4607" s="4">
        <v>0.2</v>
      </c>
      <c r="U4607" s="3">
        <v>50.383200000000002</v>
      </c>
      <c r="V4607" s="2">
        <f>salestable[[#This Row],[Sales]] * (1 - salestable[[#This Row],[Discount]])</f>
        <v>134.3552</v>
      </c>
      <c r="W4607" s="2">
        <f>salestable[[#This Row],[Sales]] * salestable[[#This Row],[Discount]]</f>
        <v>33.588799999999999</v>
      </c>
      <c r="X4607">
        <f>YEAR(salestable[[#This Row],[Order Date]])</f>
        <v>2015</v>
      </c>
      <c r="Y4607" t="str">
        <f>TEXT(salestable[[#This Row],[Order Date]],"MMMM")</f>
        <v>May</v>
      </c>
      <c r="Z4607" t="str">
        <f>"Q"&amp;ROUNDUP(MONTH(salestable[[#This Row],[Order Date]])/3,0)</f>
        <v>Q2</v>
      </c>
      <c r="AA4607" t="str">
        <f>TEXT(salestable[[#This Row],[Order Date]], "ddd")</f>
        <v>Tue</v>
      </c>
    </row>
    <row r="4608" spans="1:27"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s="3">
        <v>1</v>
      </c>
      <c r="T4608" s="4">
        <v>0</v>
      </c>
      <c r="U4608" s="3">
        <v>13.3371</v>
      </c>
      <c r="V4608" s="2">
        <f>salestable[[#This Row],[Sales]] * (1 - salestable[[#This Row],[Discount]])</f>
        <v>45.99</v>
      </c>
      <c r="W4608" s="2">
        <f>salestable[[#This Row],[Sales]] * salestable[[#This Row],[Discount]]</f>
        <v>0</v>
      </c>
      <c r="X4608">
        <f>YEAR(salestable[[#This Row],[Order Date]])</f>
        <v>2015</v>
      </c>
      <c r="Y4608" t="str">
        <f>TEXT(salestable[[#This Row],[Order Date]],"MMMM")</f>
        <v>May</v>
      </c>
      <c r="Z4608" t="str">
        <f>"Q"&amp;ROUNDUP(MONTH(salestable[[#This Row],[Order Date]])/3,0)</f>
        <v>Q2</v>
      </c>
      <c r="AA4608" t="str">
        <f>TEXT(salestable[[#This Row],[Order Date]], "ddd")</f>
        <v>Thu</v>
      </c>
    </row>
    <row r="4609" spans="1:27"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s="3">
        <v>3</v>
      </c>
      <c r="T4609" s="4">
        <v>0</v>
      </c>
      <c r="U4609" s="3">
        <v>160.62299999999999</v>
      </c>
      <c r="V4609" s="2">
        <f>salestable[[#This Row],[Sales]] * (1 - salestable[[#This Row],[Discount]])</f>
        <v>535.41</v>
      </c>
      <c r="W4609" s="2">
        <f>salestable[[#This Row],[Sales]] * salestable[[#This Row],[Discount]]</f>
        <v>0</v>
      </c>
      <c r="X4609">
        <f>YEAR(salestable[[#This Row],[Order Date]])</f>
        <v>2015</v>
      </c>
      <c r="Y4609" t="str">
        <f>TEXT(salestable[[#This Row],[Order Date]],"MMMM")</f>
        <v>May</v>
      </c>
      <c r="Z4609" t="str">
        <f>"Q"&amp;ROUNDUP(MONTH(salestable[[#This Row],[Order Date]])/3,0)</f>
        <v>Q2</v>
      </c>
      <c r="AA4609" t="str">
        <f>TEXT(salestable[[#This Row],[Order Date]], "ddd")</f>
        <v>Thu</v>
      </c>
    </row>
    <row r="4610" spans="1:27"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s="3">
        <v>2</v>
      </c>
      <c r="T4610" s="4">
        <v>0.2</v>
      </c>
      <c r="U4610" s="3">
        <v>2.0573999999999999</v>
      </c>
      <c r="V4610" s="2">
        <f>salestable[[#This Row],[Sales]] * (1 - salestable[[#This Row],[Discount]])</f>
        <v>4.8768000000000002</v>
      </c>
      <c r="W4610" s="2">
        <f>salestable[[#This Row],[Sales]] * salestable[[#This Row],[Discount]]</f>
        <v>1.2192000000000001</v>
      </c>
      <c r="X4610">
        <f>YEAR(salestable[[#This Row],[Order Date]])</f>
        <v>2015</v>
      </c>
      <c r="Y4610" t="str">
        <f>TEXT(salestable[[#This Row],[Order Date]],"MMMM")</f>
        <v>May</v>
      </c>
      <c r="Z4610" t="str">
        <f>"Q"&amp;ROUNDUP(MONTH(salestable[[#This Row],[Order Date]])/3,0)</f>
        <v>Q2</v>
      </c>
      <c r="AA4610" t="str">
        <f>TEXT(salestable[[#This Row],[Order Date]], "ddd")</f>
        <v>Thu</v>
      </c>
    </row>
    <row r="4611" spans="1:27"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s="3">
        <v>7</v>
      </c>
      <c r="T4611" s="4">
        <v>0</v>
      </c>
      <c r="U4611" s="3">
        <v>21.7728</v>
      </c>
      <c r="V4611" s="2">
        <f>salestable[[#This Row],[Sales]] * (1 - salestable[[#This Row],[Discount]])</f>
        <v>45.36</v>
      </c>
      <c r="W4611" s="2">
        <f>salestable[[#This Row],[Sales]] * salestable[[#This Row],[Discount]]</f>
        <v>0</v>
      </c>
      <c r="X4611">
        <f>YEAR(salestable[[#This Row],[Order Date]])</f>
        <v>2015</v>
      </c>
      <c r="Y4611" t="str">
        <f>TEXT(salestable[[#This Row],[Order Date]],"MMMM")</f>
        <v>May</v>
      </c>
      <c r="Z4611" t="str">
        <f>"Q"&amp;ROUNDUP(MONTH(salestable[[#This Row],[Order Date]])/3,0)</f>
        <v>Q2</v>
      </c>
      <c r="AA4611" t="str">
        <f>TEXT(salestable[[#This Row],[Order Date]], "ddd")</f>
        <v>Thu</v>
      </c>
    </row>
    <row r="4612" spans="1:27"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s="3">
        <v>8</v>
      </c>
      <c r="T4612" s="4">
        <v>0</v>
      </c>
      <c r="U4612" s="3">
        <v>20.732800000000001</v>
      </c>
      <c r="V4612" s="2">
        <f>salestable[[#This Row],[Sales]] * (1 - salestable[[#This Row],[Discount]])</f>
        <v>47.12</v>
      </c>
      <c r="W4612" s="2">
        <f>salestable[[#This Row],[Sales]] * salestable[[#This Row],[Discount]]</f>
        <v>0</v>
      </c>
      <c r="X4612">
        <f>YEAR(salestable[[#This Row],[Order Date]])</f>
        <v>2017</v>
      </c>
      <c r="Y4612" t="str">
        <f>TEXT(salestable[[#This Row],[Order Date]],"MMMM")</f>
        <v>November</v>
      </c>
      <c r="Z4612" t="str">
        <f>"Q"&amp;ROUNDUP(MONTH(salestable[[#This Row],[Order Date]])/3,0)</f>
        <v>Q4</v>
      </c>
      <c r="AA4612" t="str">
        <f>TEXT(salestable[[#This Row],[Order Date]], "ddd")</f>
        <v>Thu</v>
      </c>
    </row>
    <row r="4613" spans="1:27"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s="3">
        <v>4</v>
      </c>
      <c r="T4613" s="4">
        <v>0</v>
      </c>
      <c r="U4613" s="3">
        <v>15.68</v>
      </c>
      <c r="V4613" s="2">
        <f>salestable[[#This Row],[Sales]] * (1 - salestable[[#This Row],[Discount]])</f>
        <v>31.36</v>
      </c>
      <c r="W4613" s="2">
        <f>salestable[[#This Row],[Sales]] * salestable[[#This Row],[Discount]]</f>
        <v>0</v>
      </c>
      <c r="X4613">
        <f>YEAR(salestable[[#This Row],[Order Date]])</f>
        <v>2016</v>
      </c>
      <c r="Y4613" t="str">
        <f>TEXT(salestable[[#This Row],[Order Date]],"MMMM")</f>
        <v>January</v>
      </c>
      <c r="Z4613" t="str">
        <f>"Q"&amp;ROUNDUP(MONTH(salestable[[#This Row],[Order Date]])/3,0)</f>
        <v>Q1</v>
      </c>
      <c r="AA4613" t="str">
        <f>TEXT(salestable[[#This Row],[Order Date]], "ddd")</f>
        <v>Sun</v>
      </c>
    </row>
    <row r="4614" spans="1:27"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s="3">
        <v>3</v>
      </c>
      <c r="T4614" s="4">
        <v>0.2</v>
      </c>
      <c r="U4614" s="3">
        <v>3.5712000000000002</v>
      </c>
      <c r="V4614" s="2">
        <f>salestable[[#This Row],[Sales]] * (1 - salestable[[#This Row],[Discount]])</f>
        <v>38.092800000000004</v>
      </c>
      <c r="W4614" s="2">
        <f>salestable[[#This Row],[Sales]] * salestable[[#This Row],[Discount]]</f>
        <v>9.523200000000001</v>
      </c>
      <c r="X4614">
        <f>YEAR(salestable[[#This Row],[Order Date]])</f>
        <v>2016</v>
      </c>
      <c r="Y4614" t="str">
        <f>TEXT(salestable[[#This Row],[Order Date]],"MMMM")</f>
        <v>December</v>
      </c>
      <c r="Z4614" t="str">
        <f>"Q"&amp;ROUNDUP(MONTH(salestable[[#This Row],[Order Date]])/3,0)</f>
        <v>Q4</v>
      </c>
      <c r="AA4614" t="str">
        <f>TEXT(salestable[[#This Row],[Order Date]], "ddd")</f>
        <v>Sat</v>
      </c>
    </row>
    <row r="4615" spans="1:27"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s="3">
        <v>5</v>
      </c>
      <c r="T4615" s="4">
        <v>0.2</v>
      </c>
      <c r="U4615" s="3">
        <v>8.218</v>
      </c>
      <c r="V4615" s="2">
        <f>salestable[[#This Row],[Sales]] * (1 - salestable[[#This Row],[Discount]])</f>
        <v>18.784000000000002</v>
      </c>
      <c r="W4615" s="2">
        <f>salestable[[#This Row],[Sales]] * salestable[[#This Row],[Discount]]</f>
        <v>4.6960000000000006</v>
      </c>
      <c r="X4615">
        <f>YEAR(salestable[[#This Row],[Order Date]])</f>
        <v>2016</v>
      </c>
      <c r="Y4615" t="str">
        <f>TEXT(salestable[[#This Row],[Order Date]],"MMMM")</f>
        <v>December</v>
      </c>
      <c r="Z4615" t="str">
        <f>"Q"&amp;ROUNDUP(MONTH(salestable[[#This Row],[Order Date]])/3,0)</f>
        <v>Q4</v>
      </c>
      <c r="AA4615" t="str">
        <f>TEXT(salestable[[#This Row],[Order Date]], "ddd")</f>
        <v>Sat</v>
      </c>
    </row>
    <row r="4616" spans="1:27"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s="3">
        <v>3</v>
      </c>
      <c r="T4616" s="4">
        <v>0.8</v>
      </c>
      <c r="U4616" s="3">
        <v>-166.39349999999999</v>
      </c>
      <c r="V4616" s="2">
        <f>salestable[[#This Row],[Sales]] * (1 - salestable[[#This Row],[Discount]])</f>
        <v>12.557999999999996</v>
      </c>
      <c r="W4616" s="2">
        <f>salestable[[#This Row],[Sales]] * salestable[[#This Row],[Discount]]</f>
        <v>50.231999999999999</v>
      </c>
      <c r="X4616">
        <f>YEAR(salestable[[#This Row],[Order Date]])</f>
        <v>2016</v>
      </c>
      <c r="Y4616" t="str">
        <f>TEXT(salestable[[#This Row],[Order Date]],"MMMM")</f>
        <v>September</v>
      </c>
      <c r="Z4616" t="str">
        <f>"Q"&amp;ROUNDUP(MONTH(salestable[[#This Row],[Order Date]])/3,0)</f>
        <v>Q3</v>
      </c>
      <c r="AA4616" t="str">
        <f>TEXT(salestable[[#This Row],[Order Date]], "ddd")</f>
        <v>Mon</v>
      </c>
    </row>
    <row r="4617" spans="1:27"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s="3">
        <v>9</v>
      </c>
      <c r="T4617" s="4">
        <v>0.2</v>
      </c>
      <c r="U4617" s="3">
        <v>4.266</v>
      </c>
      <c r="V4617" s="2">
        <f>salestable[[#This Row],[Sales]] * (1 - salestable[[#This Row],[Discount]])</f>
        <v>22.752000000000002</v>
      </c>
      <c r="W4617" s="2">
        <f>salestable[[#This Row],[Sales]] * salestable[[#This Row],[Discount]]</f>
        <v>5.6880000000000006</v>
      </c>
      <c r="X4617">
        <f>YEAR(salestable[[#This Row],[Order Date]])</f>
        <v>2016</v>
      </c>
      <c r="Y4617" t="str">
        <f>TEXT(salestable[[#This Row],[Order Date]],"MMMM")</f>
        <v>September</v>
      </c>
      <c r="Z4617" t="str">
        <f>"Q"&amp;ROUNDUP(MONTH(salestable[[#This Row],[Order Date]])/3,0)</f>
        <v>Q3</v>
      </c>
      <c r="AA4617" t="str">
        <f>TEXT(salestable[[#This Row],[Order Date]], "ddd")</f>
        <v>Mon</v>
      </c>
    </row>
    <row r="4618" spans="1:27"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s="3">
        <v>3</v>
      </c>
      <c r="T4618" s="4">
        <v>0.2</v>
      </c>
      <c r="U4618" s="3">
        <v>6.7187999999999999</v>
      </c>
      <c r="V4618" s="2">
        <f>salestable[[#This Row],[Sales]] * (1 - salestable[[#This Row],[Discount]])</f>
        <v>107.50080000000001</v>
      </c>
      <c r="W4618" s="2">
        <f>salestable[[#This Row],[Sales]] * salestable[[#This Row],[Discount]]</f>
        <v>26.875200000000003</v>
      </c>
      <c r="X4618">
        <f>YEAR(salestable[[#This Row],[Order Date]])</f>
        <v>2015</v>
      </c>
      <c r="Y4618" t="str">
        <f>TEXT(salestable[[#This Row],[Order Date]],"MMMM")</f>
        <v>September</v>
      </c>
      <c r="Z4618" t="str">
        <f>"Q"&amp;ROUNDUP(MONTH(salestable[[#This Row],[Order Date]])/3,0)</f>
        <v>Q3</v>
      </c>
      <c r="AA4618" t="str">
        <f>TEXT(salestable[[#This Row],[Order Date]], "ddd")</f>
        <v>Fri</v>
      </c>
    </row>
    <row r="4619" spans="1:27"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s="3">
        <v>2</v>
      </c>
      <c r="T4619" s="4">
        <v>0</v>
      </c>
      <c r="U4619" s="3">
        <v>147.47499999999999</v>
      </c>
      <c r="V4619" s="2">
        <f>salestable[[#This Row],[Sales]] * (1 - salestable[[#This Row],[Discount]])</f>
        <v>589.9</v>
      </c>
      <c r="W4619" s="2">
        <f>salestable[[#This Row],[Sales]] * salestable[[#This Row],[Discount]]</f>
        <v>0</v>
      </c>
      <c r="X4619">
        <f>YEAR(salestable[[#This Row],[Order Date]])</f>
        <v>2015</v>
      </c>
      <c r="Y4619" t="str">
        <f>TEXT(salestable[[#This Row],[Order Date]],"MMMM")</f>
        <v>September</v>
      </c>
      <c r="Z4619" t="str">
        <f>"Q"&amp;ROUNDUP(MONTH(salestable[[#This Row],[Order Date]])/3,0)</f>
        <v>Q3</v>
      </c>
      <c r="AA4619" t="str">
        <f>TEXT(salestable[[#This Row],[Order Date]], "ddd")</f>
        <v>Mon</v>
      </c>
    </row>
    <row r="4620" spans="1:27"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s="3">
        <v>3</v>
      </c>
      <c r="T4620" s="4">
        <v>0</v>
      </c>
      <c r="U4620" s="3">
        <v>141.1644</v>
      </c>
      <c r="V4620" s="2">
        <f>salestable[[#This Row],[Sales]] * (1 - salestable[[#This Row],[Discount]])</f>
        <v>542.94000000000005</v>
      </c>
      <c r="W4620" s="2">
        <f>salestable[[#This Row],[Sales]] * salestable[[#This Row],[Discount]]</f>
        <v>0</v>
      </c>
      <c r="X4620">
        <f>YEAR(salestable[[#This Row],[Order Date]])</f>
        <v>2015</v>
      </c>
      <c r="Y4620" t="str">
        <f>TEXT(salestable[[#This Row],[Order Date]],"MMMM")</f>
        <v>September</v>
      </c>
      <c r="Z4620" t="str">
        <f>"Q"&amp;ROUNDUP(MONTH(salestable[[#This Row],[Order Date]])/3,0)</f>
        <v>Q3</v>
      </c>
      <c r="AA4620" t="str">
        <f>TEXT(salestable[[#This Row],[Order Date]], "ddd")</f>
        <v>Mon</v>
      </c>
    </row>
    <row r="4621" spans="1:27"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s="3">
        <v>6</v>
      </c>
      <c r="T4621" s="4">
        <v>0.2</v>
      </c>
      <c r="U4621" s="3">
        <v>1007.9832</v>
      </c>
      <c r="V4621" s="2">
        <f>salestable[[#This Row],[Sales]] * (1 - salestable[[#This Row],[Discount]])</f>
        <v>2303.9616000000001</v>
      </c>
      <c r="W4621" s="2">
        <f>salestable[[#This Row],[Sales]] * salestable[[#This Row],[Discount]]</f>
        <v>575.99040000000002</v>
      </c>
      <c r="X4621">
        <f>YEAR(salestable[[#This Row],[Order Date]])</f>
        <v>2017</v>
      </c>
      <c r="Y4621" t="str">
        <f>TEXT(salestable[[#This Row],[Order Date]],"MMMM")</f>
        <v>December</v>
      </c>
      <c r="Z4621" t="str">
        <f>"Q"&amp;ROUNDUP(MONTH(salestable[[#This Row],[Order Date]])/3,0)</f>
        <v>Q4</v>
      </c>
      <c r="AA4621" t="str">
        <f>TEXT(salestable[[#This Row],[Order Date]], "ddd")</f>
        <v>Sun</v>
      </c>
    </row>
    <row r="4622" spans="1:27"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s="3">
        <v>3</v>
      </c>
      <c r="T4622" s="4">
        <v>0.2</v>
      </c>
      <c r="U4622" s="3">
        <v>33.93</v>
      </c>
      <c r="V4622" s="2">
        <f>salestable[[#This Row],[Sales]] * (1 - salestable[[#This Row],[Discount]])</f>
        <v>72.384</v>
      </c>
      <c r="W4622" s="2">
        <f>salestable[[#This Row],[Sales]] * salestable[[#This Row],[Discount]]</f>
        <v>18.096</v>
      </c>
      <c r="X4622">
        <f>YEAR(salestable[[#This Row],[Order Date]])</f>
        <v>2017</v>
      </c>
      <c r="Y4622" t="str">
        <f>TEXT(salestable[[#This Row],[Order Date]],"MMMM")</f>
        <v>December</v>
      </c>
      <c r="Z4622" t="str">
        <f>"Q"&amp;ROUNDUP(MONTH(salestable[[#This Row],[Order Date]])/3,0)</f>
        <v>Q4</v>
      </c>
      <c r="AA4622" t="str">
        <f>TEXT(salestable[[#This Row],[Order Date]], "ddd")</f>
        <v>Sun</v>
      </c>
    </row>
    <row r="4623" spans="1:27"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s="3">
        <v>5</v>
      </c>
      <c r="T4623" s="4">
        <v>0</v>
      </c>
      <c r="U4623" s="3">
        <v>21.713999999999999</v>
      </c>
      <c r="V4623" s="2">
        <f>salestable[[#This Row],[Sales]] * (1 - salestable[[#This Row],[Discount]])</f>
        <v>77.55</v>
      </c>
      <c r="W4623" s="2">
        <f>salestable[[#This Row],[Sales]] * salestable[[#This Row],[Discount]]</f>
        <v>0</v>
      </c>
      <c r="X4623">
        <f>YEAR(salestable[[#This Row],[Order Date]])</f>
        <v>2015</v>
      </c>
      <c r="Y4623" t="str">
        <f>TEXT(salestable[[#This Row],[Order Date]],"MMMM")</f>
        <v>October</v>
      </c>
      <c r="Z4623" t="str">
        <f>"Q"&amp;ROUNDUP(MONTH(salestable[[#This Row],[Order Date]])/3,0)</f>
        <v>Q4</v>
      </c>
      <c r="AA4623" t="str">
        <f>TEXT(salestable[[#This Row],[Order Date]], "ddd")</f>
        <v>Mon</v>
      </c>
    </row>
    <row r="4624" spans="1:27"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s="3">
        <v>3</v>
      </c>
      <c r="T4624" s="4">
        <v>0.2</v>
      </c>
      <c r="U4624" s="3">
        <v>-1.9872000000000001</v>
      </c>
      <c r="V4624" s="2">
        <f>salestable[[#This Row],[Sales]] * (1 - salestable[[#This Row],[Discount]])</f>
        <v>7.0656000000000008</v>
      </c>
      <c r="W4624" s="2">
        <f>salestable[[#This Row],[Sales]] * salestable[[#This Row],[Discount]]</f>
        <v>1.7664000000000002</v>
      </c>
      <c r="X4624">
        <f>YEAR(salestable[[#This Row],[Order Date]])</f>
        <v>2017</v>
      </c>
      <c r="Y4624" t="str">
        <f>TEXT(salestable[[#This Row],[Order Date]],"MMMM")</f>
        <v>September</v>
      </c>
      <c r="Z4624" t="str">
        <f>"Q"&amp;ROUNDUP(MONTH(salestable[[#This Row],[Order Date]])/3,0)</f>
        <v>Q3</v>
      </c>
      <c r="AA4624" t="str">
        <f>TEXT(salestable[[#This Row],[Order Date]], "ddd")</f>
        <v>Sat</v>
      </c>
    </row>
    <row r="4625" spans="1:27"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s="3">
        <v>4</v>
      </c>
      <c r="T4625" s="4">
        <v>0.2</v>
      </c>
      <c r="U4625" s="3">
        <v>62.137599999999999</v>
      </c>
      <c r="V4625" s="2">
        <f>salestable[[#This Row],[Sales]] * (1 - salestable[[#This Row],[Discount]])</f>
        <v>142.02880000000002</v>
      </c>
      <c r="W4625" s="2">
        <f>salestable[[#This Row],[Sales]] * salestable[[#This Row],[Discount]]</f>
        <v>35.507200000000005</v>
      </c>
      <c r="X4625">
        <f>YEAR(salestable[[#This Row],[Order Date]])</f>
        <v>2017</v>
      </c>
      <c r="Y4625" t="str">
        <f>TEXT(salestable[[#This Row],[Order Date]],"MMMM")</f>
        <v>September</v>
      </c>
      <c r="Z4625" t="str">
        <f>"Q"&amp;ROUNDUP(MONTH(salestable[[#This Row],[Order Date]])/3,0)</f>
        <v>Q3</v>
      </c>
      <c r="AA4625" t="str">
        <f>TEXT(salestable[[#This Row],[Order Date]], "ddd")</f>
        <v>Sat</v>
      </c>
    </row>
    <row r="4626" spans="1:27"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s="3">
        <v>2</v>
      </c>
      <c r="T4626" s="4">
        <v>0.2</v>
      </c>
      <c r="U4626" s="3">
        <v>-3.2309999999999999</v>
      </c>
      <c r="V4626" s="2">
        <f>salestable[[#This Row],[Sales]] * (1 - salestable[[#This Row],[Discount]])</f>
        <v>206.78400000000002</v>
      </c>
      <c r="W4626" s="2">
        <f>salestable[[#This Row],[Sales]] * salestable[[#This Row],[Discount]]</f>
        <v>51.696000000000005</v>
      </c>
      <c r="X4626">
        <f>YEAR(salestable[[#This Row],[Order Date]])</f>
        <v>2017</v>
      </c>
      <c r="Y4626" t="str">
        <f>TEXT(salestable[[#This Row],[Order Date]],"MMMM")</f>
        <v>September</v>
      </c>
      <c r="Z4626" t="str">
        <f>"Q"&amp;ROUNDUP(MONTH(salestable[[#This Row],[Order Date]])/3,0)</f>
        <v>Q3</v>
      </c>
      <c r="AA4626" t="str">
        <f>TEXT(salestable[[#This Row],[Order Date]], "ddd")</f>
        <v>Sat</v>
      </c>
    </row>
    <row r="4627" spans="1:27"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s="3">
        <v>3</v>
      </c>
      <c r="T4627" s="4">
        <v>0.2</v>
      </c>
      <c r="U4627" s="3">
        <v>4.2408000000000001</v>
      </c>
      <c r="V4627" s="2">
        <f>salestable[[#This Row],[Sales]] * (1 - salestable[[#This Row],[Discount]])</f>
        <v>11.3088</v>
      </c>
      <c r="W4627" s="2">
        <f>salestable[[#This Row],[Sales]] * salestable[[#This Row],[Discount]]</f>
        <v>2.8271999999999999</v>
      </c>
      <c r="X4627">
        <f>YEAR(salestable[[#This Row],[Order Date]])</f>
        <v>2017</v>
      </c>
      <c r="Y4627" t="str">
        <f>TEXT(salestable[[#This Row],[Order Date]],"MMMM")</f>
        <v>September</v>
      </c>
      <c r="Z4627" t="str">
        <f>"Q"&amp;ROUNDUP(MONTH(salestable[[#This Row],[Order Date]])/3,0)</f>
        <v>Q3</v>
      </c>
      <c r="AA4627" t="str">
        <f>TEXT(salestable[[#This Row],[Order Date]], "ddd")</f>
        <v>Sat</v>
      </c>
    </row>
    <row r="4628" spans="1:27"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s="3">
        <v>5</v>
      </c>
      <c r="T4628" s="4">
        <v>0</v>
      </c>
      <c r="U4628" s="3">
        <v>20.163</v>
      </c>
      <c r="V4628" s="2">
        <f>salestable[[#This Row],[Sales]] * (1 - salestable[[#This Row],[Discount]])</f>
        <v>77.55</v>
      </c>
      <c r="W4628" s="2">
        <f>salestable[[#This Row],[Sales]] * salestable[[#This Row],[Discount]]</f>
        <v>0</v>
      </c>
      <c r="X4628">
        <f>YEAR(salestable[[#This Row],[Order Date]])</f>
        <v>2016</v>
      </c>
      <c r="Y4628" t="str">
        <f>TEXT(salestable[[#This Row],[Order Date]],"MMMM")</f>
        <v>November</v>
      </c>
      <c r="Z4628" t="str">
        <f>"Q"&amp;ROUNDUP(MONTH(salestable[[#This Row],[Order Date]])/3,0)</f>
        <v>Q4</v>
      </c>
      <c r="AA4628" t="str">
        <f>TEXT(salestable[[#This Row],[Order Date]], "ddd")</f>
        <v>Sun</v>
      </c>
    </row>
    <row r="4629" spans="1:27"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s="3">
        <v>2</v>
      </c>
      <c r="T4629" s="4">
        <v>0</v>
      </c>
      <c r="U4629" s="3">
        <v>6.9664000000000001</v>
      </c>
      <c r="V4629" s="2">
        <f>salestable[[#This Row],[Sales]] * (1 - salestable[[#This Row],[Discount]])</f>
        <v>24.88</v>
      </c>
      <c r="W4629" s="2">
        <f>salestable[[#This Row],[Sales]] * salestable[[#This Row],[Discount]]</f>
        <v>0</v>
      </c>
      <c r="X4629">
        <f>YEAR(salestable[[#This Row],[Order Date]])</f>
        <v>2016</v>
      </c>
      <c r="Y4629" t="str">
        <f>TEXT(salestable[[#This Row],[Order Date]],"MMMM")</f>
        <v>November</v>
      </c>
      <c r="Z4629" t="str">
        <f>"Q"&amp;ROUNDUP(MONTH(salestable[[#This Row],[Order Date]])/3,0)</f>
        <v>Q4</v>
      </c>
      <c r="AA4629" t="str">
        <f>TEXT(salestable[[#This Row],[Order Date]], "ddd")</f>
        <v>Sun</v>
      </c>
    </row>
    <row r="4630" spans="1:27"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s="3">
        <v>5</v>
      </c>
      <c r="T4630" s="4">
        <v>0</v>
      </c>
      <c r="U4630" s="3">
        <v>39.409999999999997</v>
      </c>
      <c r="V4630" s="2">
        <f>salestable[[#This Row],[Sales]] * (1 - salestable[[#This Row],[Discount]])</f>
        <v>140.75</v>
      </c>
      <c r="W4630" s="2">
        <f>salestable[[#This Row],[Sales]] * salestable[[#This Row],[Discount]]</f>
        <v>0</v>
      </c>
      <c r="X4630">
        <f>YEAR(salestable[[#This Row],[Order Date]])</f>
        <v>2016</v>
      </c>
      <c r="Y4630" t="str">
        <f>TEXT(salestable[[#This Row],[Order Date]],"MMMM")</f>
        <v>November</v>
      </c>
      <c r="Z4630" t="str">
        <f>"Q"&amp;ROUNDUP(MONTH(salestable[[#This Row],[Order Date]])/3,0)</f>
        <v>Q4</v>
      </c>
      <c r="AA4630" t="str">
        <f>TEXT(salestable[[#This Row],[Order Date]], "ddd")</f>
        <v>Sun</v>
      </c>
    </row>
    <row r="4631" spans="1:27"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s="3">
        <v>3</v>
      </c>
      <c r="T4631" s="4">
        <v>0</v>
      </c>
      <c r="U4631" s="3">
        <v>9.8901000000000003</v>
      </c>
      <c r="V4631" s="2">
        <f>salestable[[#This Row],[Sales]] * (1 - salestable[[#This Row],[Discount]])</f>
        <v>36.630000000000003</v>
      </c>
      <c r="W4631" s="2">
        <f>salestable[[#This Row],[Sales]] * salestable[[#This Row],[Discount]]</f>
        <v>0</v>
      </c>
      <c r="X4631">
        <f>YEAR(salestable[[#This Row],[Order Date]])</f>
        <v>2016</v>
      </c>
      <c r="Y4631" t="str">
        <f>TEXT(salestable[[#This Row],[Order Date]],"MMMM")</f>
        <v>November</v>
      </c>
      <c r="Z4631" t="str">
        <f>"Q"&amp;ROUNDUP(MONTH(salestable[[#This Row],[Order Date]])/3,0)</f>
        <v>Q4</v>
      </c>
      <c r="AA4631" t="str">
        <f>TEXT(salestable[[#This Row],[Order Date]], "ddd")</f>
        <v>Sun</v>
      </c>
    </row>
    <row r="4632" spans="1:27"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s="3">
        <v>2</v>
      </c>
      <c r="T4632" s="4">
        <v>0</v>
      </c>
      <c r="U4632" s="3">
        <v>6.1703999999999999</v>
      </c>
      <c r="V4632" s="2">
        <f>salestable[[#This Row],[Sales]] * (1 - salestable[[#This Row],[Discount]])</f>
        <v>17.14</v>
      </c>
      <c r="W4632" s="2">
        <f>salestable[[#This Row],[Sales]] * salestable[[#This Row],[Discount]]</f>
        <v>0</v>
      </c>
      <c r="X4632">
        <f>YEAR(salestable[[#This Row],[Order Date]])</f>
        <v>2015</v>
      </c>
      <c r="Y4632" t="str">
        <f>TEXT(salestable[[#This Row],[Order Date]],"MMMM")</f>
        <v>October</v>
      </c>
      <c r="Z4632" t="str">
        <f>"Q"&amp;ROUNDUP(MONTH(salestable[[#This Row],[Order Date]])/3,0)</f>
        <v>Q4</v>
      </c>
      <c r="AA4632" t="str">
        <f>TEXT(salestable[[#This Row],[Order Date]], "ddd")</f>
        <v>Thu</v>
      </c>
    </row>
    <row r="4633" spans="1:27"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s="3">
        <v>5</v>
      </c>
      <c r="T4633" s="4">
        <v>0</v>
      </c>
      <c r="U4633" s="3">
        <v>24.84</v>
      </c>
      <c r="V4633" s="2">
        <f>salestable[[#This Row],[Sales]] * (1 - salestable[[#This Row],[Discount]])</f>
        <v>51.75</v>
      </c>
      <c r="W4633" s="2">
        <f>salestable[[#This Row],[Sales]] * salestable[[#This Row],[Discount]]</f>
        <v>0</v>
      </c>
      <c r="X4633">
        <f>YEAR(salestable[[#This Row],[Order Date]])</f>
        <v>2017</v>
      </c>
      <c r="Y4633" t="str">
        <f>TEXT(salestable[[#This Row],[Order Date]],"MMMM")</f>
        <v>August</v>
      </c>
      <c r="Z4633" t="str">
        <f>"Q"&amp;ROUNDUP(MONTH(salestable[[#This Row],[Order Date]])/3,0)</f>
        <v>Q3</v>
      </c>
      <c r="AA4633" t="str">
        <f>TEXT(salestable[[#This Row],[Order Date]], "ddd")</f>
        <v>Thu</v>
      </c>
    </row>
    <row r="4634" spans="1:27"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s="3">
        <v>3</v>
      </c>
      <c r="T4634" s="4">
        <v>0</v>
      </c>
      <c r="U4634" s="3">
        <v>11.1564</v>
      </c>
      <c r="V4634" s="2">
        <f>salestable[[#This Row],[Sales]] * (1 - salestable[[#This Row],[Discount]])</f>
        <v>123.96</v>
      </c>
      <c r="W4634" s="2">
        <f>salestable[[#This Row],[Sales]] * salestable[[#This Row],[Discount]]</f>
        <v>0</v>
      </c>
      <c r="X4634">
        <f>YEAR(salestable[[#This Row],[Order Date]])</f>
        <v>2017</v>
      </c>
      <c r="Y4634" t="str">
        <f>TEXT(salestable[[#This Row],[Order Date]],"MMMM")</f>
        <v>August</v>
      </c>
      <c r="Z4634" t="str">
        <f>"Q"&amp;ROUNDUP(MONTH(salestable[[#This Row],[Order Date]])/3,0)</f>
        <v>Q3</v>
      </c>
      <c r="AA4634" t="str">
        <f>TEXT(salestable[[#This Row],[Order Date]], "ddd")</f>
        <v>Thu</v>
      </c>
    </row>
    <row r="4635" spans="1:27"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s="3">
        <v>6</v>
      </c>
      <c r="T4635" s="4">
        <v>0.15</v>
      </c>
      <c r="U4635" s="3">
        <v>34.494</v>
      </c>
      <c r="V4635" s="2">
        <f>salestable[[#This Row],[Sales]] * (1 - salestable[[#This Row],[Discount]])</f>
        <v>498.43830000000003</v>
      </c>
      <c r="W4635" s="2">
        <f>salestable[[#This Row],[Sales]] * salestable[[#This Row],[Discount]]</f>
        <v>87.959699999999998</v>
      </c>
      <c r="X4635">
        <f>YEAR(salestable[[#This Row],[Order Date]])</f>
        <v>2015</v>
      </c>
      <c r="Y4635" t="str">
        <f>TEXT(salestable[[#This Row],[Order Date]],"MMMM")</f>
        <v>August</v>
      </c>
      <c r="Z4635" t="str">
        <f>"Q"&amp;ROUNDUP(MONTH(salestable[[#This Row],[Order Date]])/3,0)</f>
        <v>Q3</v>
      </c>
      <c r="AA4635" t="str">
        <f>TEXT(salestable[[#This Row],[Order Date]], "ddd")</f>
        <v>Fri</v>
      </c>
    </row>
    <row r="4636" spans="1:27"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s="3">
        <v>1</v>
      </c>
      <c r="T4636" s="4">
        <v>0</v>
      </c>
      <c r="U4636" s="3">
        <v>3.2391999999999999</v>
      </c>
      <c r="V4636" s="2">
        <f>salestable[[#This Row],[Sales]] * (1 - salestable[[#This Row],[Discount]])</f>
        <v>80.98</v>
      </c>
      <c r="W4636" s="2">
        <f>salestable[[#This Row],[Sales]] * salestable[[#This Row],[Discount]]</f>
        <v>0</v>
      </c>
      <c r="X4636">
        <f>YEAR(salestable[[#This Row],[Order Date]])</f>
        <v>2015</v>
      </c>
      <c r="Y4636" t="str">
        <f>TEXT(salestable[[#This Row],[Order Date]],"MMMM")</f>
        <v>August</v>
      </c>
      <c r="Z4636" t="str">
        <f>"Q"&amp;ROUNDUP(MONTH(salestable[[#This Row],[Order Date]])/3,0)</f>
        <v>Q3</v>
      </c>
      <c r="AA4636" t="str">
        <f>TEXT(salestable[[#This Row],[Order Date]], "ddd")</f>
        <v>Fri</v>
      </c>
    </row>
    <row r="4637" spans="1:27"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s="3">
        <v>3</v>
      </c>
      <c r="T4637" s="4">
        <v>0</v>
      </c>
      <c r="U4637" s="3">
        <v>9.7175999999999991</v>
      </c>
      <c r="V4637" s="2">
        <f>salestable[[#This Row],[Sales]] * (1 - salestable[[#This Row],[Discount]])</f>
        <v>242.94</v>
      </c>
      <c r="W4637" s="2">
        <f>salestable[[#This Row],[Sales]] * salestable[[#This Row],[Discount]]</f>
        <v>0</v>
      </c>
      <c r="X4637">
        <f>YEAR(salestable[[#This Row],[Order Date]])</f>
        <v>2017</v>
      </c>
      <c r="Y4637" t="str">
        <f>TEXT(salestable[[#This Row],[Order Date]],"MMMM")</f>
        <v>March</v>
      </c>
      <c r="Z4637" t="str">
        <f>"Q"&amp;ROUNDUP(MONTH(salestable[[#This Row],[Order Date]])/3,0)</f>
        <v>Q1</v>
      </c>
      <c r="AA4637" t="str">
        <f>TEXT(salestable[[#This Row],[Order Date]], "ddd")</f>
        <v>Sun</v>
      </c>
    </row>
    <row r="4638" spans="1:27"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s="3">
        <v>4</v>
      </c>
      <c r="T4638" s="4">
        <v>0</v>
      </c>
      <c r="U4638" s="3">
        <v>33.458399999999997</v>
      </c>
      <c r="V4638" s="2">
        <f>salestable[[#This Row],[Sales]] * (1 - salestable[[#This Row],[Discount]])</f>
        <v>123.92</v>
      </c>
      <c r="W4638" s="2">
        <f>salestable[[#This Row],[Sales]] * salestable[[#This Row],[Discount]]</f>
        <v>0</v>
      </c>
      <c r="X4638">
        <f>YEAR(salestable[[#This Row],[Order Date]])</f>
        <v>2017</v>
      </c>
      <c r="Y4638" t="str">
        <f>TEXT(salestable[[#This Row],[Order Date]],"MMMM")</f>
        <v>April</v>
      </c>
      <c r="Z4638" t="str">
        <f>"Q"&amp;ROUNDUP(MONTH(salestable[[#This Row],[Order Date]])/3,0)</f>
        <v>Q2</v>
      </c>
      <c r="AA4638" t="str">
        <f>TEXT(salestable[[#This Row],[Order Date]], "ddd")</f>
        <v>Thu</v>
      </c>
    </row>
    <row r="4639" spans="1:27"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s="3">
        <v>3</v>
      </c>
      <c r="T4639" s="4">
        <v>0</v>
      </c>
      <c r="U4639" s="3">
        <v>5.6993999999999998</v>
      </c>
      <c r="V4639" s="2">
        <f>salestable[[#This Row],[Sales]] * (1 - salestable[[#This Row],[Discount]])</f>
        <v>12.39</v>
      </c>
      <c r="W4639" s="2">
        <f>salestable[[#This Row],[Sales]] * salestable[[#This Row],[Discount]]</f>
        <v>0</v>
      </c>
      <c r="X4639">
        <f>YEAR(salestable[[#This Row],[Order Date]])</f>
        <v>2017</v>
      </c>
      <c r="Y4639" t="str">
        <f>TEXT(salestable[[#This Row],[Order Date]],"MMMM")</f>
        <v>April</v>
      </c>
      <c r="Z4639" t="str">
        <f>"Q"&amp;ROUNDUP(MONTH(salestable[[#This Row],[Order Date]])/3,0)</f>
        <v>Q2</v>
      </c>
      <c r="AA4639" t="str">
        <f>TEXT(salestable[[#This Row],[Order Date]], "ddd")</f>
        <v>Thu</v>
      </c>
    </row>
    <row r="4640" spans="1:27"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s="3">
        <v>2</v>
      </c>
      <c r="T4640" s="4">
        <v>0</v>
      </c>
      <c r="U4640" s="3">
        <v>12.298</v>
      </c>
      <c r="V4640" s="2">
        <f>salestable[[#This Row],[Sales]] * (1 - salestable[[#This Row],[Discount]])</f>
        <v>47.3</v>
      </c>
      <c r="W4640" s="2">
        <f>salestable[[#This Row],[Sales]] * salestable[[#This Row],[Discount]]</f>
        <v>0</v>
      </c>
      <c r="X4640">
        <f>YEAR(salestable[[#This Row],[Order Date]])</f>
        <v>2017</v>
      </c>
      <c r="Y4640" t="str">
        <f>TEXT(salestable[[#This Row],[Order Date]],"MMMM")</f>
        <v>April</v>
      </c>
      <c r="Z4640" t="str">
        <f>"Q"&amp;ROUNDUP(MONTH(salestable[[#This Row],[Order Date]])/3,0)</f>
        <v>Q2</v>
      </c>
      <c r="AA4640" t="str">
        <f>TEXT(salestable[[#This Row],[Order Date]], "ddd")</f>
        <v>Thu</v>
      </c>
    </row>
    <row r="4641" spans="1:27"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s="3">
        <v>8</v>
      </c>
      <c r="T4641" s="4">
        <v>0</v>
      </c>
      <c r="U4641" s="3">
        <v>751.9624</v>
      </c>
      <c r="V4641" s="2">
        <f>salestable[[#This Row],[Sales]] * (1 - salestable[[#This Row],[Discount]])</f>
        <v>1599.92</v>
      </c>
      <c r="W4641" s="2">
        <f>salestable[[#This Row],[Sales]] * salestable[[#This Row],[Discount]]</f>
        <v>0</v>
      </c>
      <c r="X4641">
        <f>YEAR(salestable[[#This Row],[Order Date]])</f>
        <v>2016</v>
      </c>
      <c r="Y4641" t="str">
        <f>TEXT(salestable[[#This Row],[Order Date]],"MMMM")</f>
        <v>September</v>
      </c>
      <c r="Z4641" t="str">
        <f>"Q"&amp;ROUNDUP(MONTH(salestable[[#This Row],[Order Date]])/3,0)</f>
        <v>Q3</v>
      </c>
      <c r="AA4641" t="str">
        <f>TEXT(salestable[[#This Row],[Order Date]], "ddd")</f>
        <v>Sun</v>
      </c>
    </row>
    <row r="4642" spans="1:27"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s="3">
        <v>1</v>
      </c>
      <c r="T4642" s="4">
        <v>0</v>
      </c>
      <c r="U4642" s="3">
        <v>5.4340999999999999</v>
      </c>
      <c r="V4642" s="2">
        <f>salestable[[#This Row],[Sales]] * (1 - salestable[[#This Row],[Discount]])</f>
        <v>11.09</v>
      </c>
      <c r="W4642" s="2">
        <f>salestable[[#This Row],[Sales]] * salestable[[#This Row],[Discount]]</f>
        <v>0</v>
      </c>
      <c r="X4642">
        <f>YEAR(salestable[[#This Row],[Order Date]])</f>
        <v>2016</v>
      </c>
      <c r="Y4642" t="str">
        <f>TEXT(salestable[[#This Row],[Order Date]],"MMMM")</f>
        <v>September</v>
      </c>
      <c r="Z4642" t="str">
        <f>"Q"&amp;ROUNDUP(MONTH(salestable[[#This Row],[Order Date]])/3,0)</f>
        <v>Q3</v>
      </c>
      <c r="AA4642" t="str">
        <f>TEXT(salestable[[#This Row],[Order Date]], "ddd")</f>
        <v>Sun</v>
      </c>
    </row>
    <row r="4643" spans="1:27"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s="3">
        <v>4</v>
      </c>
      <c r="T4643" s="4">
        <v>0.7</v>
      </c>
      <c r="U4643" s="3">
        <v>-2.5344000000000002</v>
      </c>
      <c r="V4643" s="2">
        <f>salestable[[#This Row],[Sales]] * (1 - salestable[[#This Row],[Discount]])</f>
        <v>0.95040000000000013</v>
      </c>
      <c r="W4643" s="2">
        <f>salestable[[#This Row],[Sales]] * salestable[[#This Row],[Discount]]</f>
        <v>2.2176</v>
      </c>
      <c r="X4643">
        <f>YEAR(salestable[[#This Row],[Order Date]])</f>
        <v>2017</v>
      </c>
      <c r="Y4643" t="str">
        <f>TEXT(salestable[[#This Row],[Order Date]],"MMMM")</f>
        <v>October</v>
      </c>
      <c r="Z4643" t="str">
        <f>"Q"&amp;ROUNDUP(MONTH(salestable[[#This Row],[Order Date]])/3,0)</f>
        <v>Q4</v>
      </c>
      <c r="AA4643" t="str">
        <f>TEXT(salestable[[#This Row],[Order Date]], "ddd")</f>
        <v>Sun</v>
      </c>
    </row>
    <row r="4644" spans="1:27"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s="3">
        <v>4</v>
      </c>
      <c r="T4644" s="4">
        <v>0.2</v>
      </c>
      <c r="U4644" s="3">
        <v>-28.956800000000001</v>
      </c>
      <c r="V4644" s="2">
        <f>salestable[[#This Row],[Sales]] * (1 - salestable[[#This Row],[Discount]])</f>
        <v>463.30880000000002</v>
      </c>
      <c r="W4644" s="2">
        <f>salestable[[#This Row],[Sales]] * salestable[[#This Row],[Discount]]</f>
        <v>115.8272</v>
      </c>
      <c r="X4644">
        <f>YEAR(salestable[[#This Row],[Order Date]])</f>
        <v>2017</v>
      </c>
      <c r="Y4644" t="str">
        <f>TEXT(salestable[[#This Row],[Order Date]],"MMMM")</f>
        <v>October</v>
      </c>
      <c r="Z4644" t="str">
        <f>"Q"&amp;ROUNDUP(MONTH(salestable[[#This Row],[Order Date]])/3,0)</f>
        <v>Q4</v>
      </c>
      <c r="AA4644" t="str">
        <f>TEXT(salestable[[#This Row],[Order Date]], "ddd")</f>
        <v>Sun</v>
      </c>
    </row>
    <row r="4645" spans="1:27"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s="3">
        <v>2</v>
      </c>
      <c r="T4645" s="4">
        <v>0.2</v>
      </c>
      <c r="U4645" s="3">
        <v>2.1492</v>
      </c>
      <c r="V4645" s="2">
        <f>salestable[[#This Row],[Sales]] * (1 - salestable[[#This Row],[Discount]])</f>
        <v>5.0944000000000003</v>
      </c>
      <c r="W4645" s="2">
        <f>salestable[[#This Row],[Sales]] * salestable[[#This Row],[Discount]]</f>
        <v>1.2736000000000001</v>
      </c>
      <c r="X4645">
        <f>YEAR(salestable[[#This Row],[Order Date]])</f>
        <v>2015</v>
      </c>
      <c r="Y4645" t="str">
        <f>TEXT(salestable[[#This Row],[Order Date]],"MMMM")</f>
        <v>August</v>
      </c>
      <c r="Z4645" t="str">
        <f>"Q"&amp;ROUNDUP(MONTH(salestable[[#This Row],[Order Date]])/3,0)</f>
        <v>Q3</v>
      </c>
      <c r="AA4645" t="str">
        <f>TEXT(salestable[[#This Row],[Order Date]], "ddd")</f>
        <v>Sun</v>
      </c>
    </row>
    <row r="4646" spans="1:27"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s="3">
        <v>2</v>
      </c>
      <c r="T4646" s="4">
        <v>0.2</v>
      </c>
      <c r="U4646" s="3">
        <v>41.88</v>
      </c>
      <c r="V4646" s="2">
        <f>salestable[[#This Row],[Sales]] * (1 - salestable[[#This Row],[Discount]])</f>
        <v>446.72</v>
      </c>
      <c r="W4646" s="2">
        <f>salestable[[#This Row],[Sales]] * salestable[[#This Row],[Discount]]</f>
        <v>111.68</v>
      </c>
      <c r="X4646">
        <f>YEAR(salestable[[#This Row],[Order Date]])</f>
        <v>2015</v>
      </c>
      <c r="Y4646" t="str">
        <f>TEXT(salestable[[#This Row],[Order Date]],"MMMM")</f>
        <v>August</v>
      </c>
      <c r="Z4646" t="str">
        <f>"Q"&amp;ROUNDUP(MONTH(salestable[[#This Row],[Order Date]])/3,0)</f>
        <v>Q3</v>
      </c>
      <c r="AA4646" t="str">
        <f>TEXT(salestable[[#This Row],[Order Date]], "ddd")</f>
        <v>Sun</v>
      </c>
    </row>
    <row r="4647" spans="1:27"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s="3">
        <v>2</v>
      </c>
      <c r="T4647" s="4">
        <v>0.1</v>
      </c>
      <c r="U4647" s="3">
        <v>-8.0980000000000008</v>
      </c>
      <c r="V4647" s="2">
        <f>salestable[[#This Row],[Sales]] * (1 - salestable[[#This Row],[Discount]])</f>
        <v>131.1876</v>
      </c>
      <c r="W4647" s="2">
        <f>salestable[[#This Row],[Sales]] * salestable[[#This Row],[Discount]]</f>
        <v>14.576400000000001</v>
      </c>
      <c r="X4647">
        <f>YEAR(salestable[[#This Row],[Order Date]])</f>
        <v>2016</v>
      </c>
      <c r="Y4647" t="str">
        <f>TEXT(salestable[[#This Row],[Order Date]],"MMMM")</f>
        <v>August</v>
      </c>
      <c r="Z4647" t="str">
        <f>"Q"&amp;ROUNDUP(MONTH(salestable[[#This Row],[Order Date]])/3,0)</f>
        <v>Q3</v>
      </c>
      <c r="AA4647" t="str">
        <f>TEXT(salestable[[#This Row],[Order Date]], "ddd")</f>
        <v>Fri</v>
      </c>
    </row>
    <row r="4648" spans="1:27"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s="3">
        <v>3</v>
      </c>
      <c r="T4648" s="4">
        <v>0</v>
      </c>
      <c r="U4648" s="3">
        <v>6.1289999999999996</v>
      </c>
      <c r="V4648" s="2">
        <f>salestable[[#This Row],[Sales]] * (1 - salestable[[#This Row],[Discount]])</f>
        <v>13.62</v>
      </c>
      <c r="W4648" s="2">
        <f>salestable[[#This Row],[Sales]] * salestable[[#This Row],[Discount]]</f>
        <v>0</v>
      </c>
      <c r="X4648">
        <f>YEAR(salestable[[#This Row],[Order Date]])</f>
        <v>2014</v>
      </c>
      <c r="Y4648" t="str">
        <f>TEXT(salestable[[#This Row],[Order Date]],"MMMM")</f>
        <v>May</v>
      </c>
      <c r="Z4648" t="str">
        <f>"Q"&amp;ROUNDUP(MONTH(salestable[[#This Row],[Order Date]])/3,0)</f>
        <v>Q2</v>
      </c>
      <c r="AA4648" t="str">
        <f>TEXT(salestable[[#This Row],[Order Date]], "ddd")</f>
        <v>Fri</v>
      </c>
    </row>
    <row r="4649" spans="1:27"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s="3">
        <v>3</v>
      </c>
      <c r="T4649" s="4">
        <v>0.1</v>
      </c>
      <c r="U4649" s="3">
        <v>62.782200000000003</v>
      </c>
      <c r="V4649" s="2">
        <f>salestable[[#This Row],[Sales]] * (1 - salestable[[#This Row],[Discount]])</f>
        <v>391.1814</v>
      </c>
      <c r="W4649" s="2">
        <f>salestable[[#This Row],[Sales]] * salestable[[#This Row],[Discount]]</f>
        <v>43.464600000000004</v>
      </c>
      <c r="X4649">
        <f>YEAR(salestable[[#This Row],[Order Date]])</f>
        <v>2016</v>
      </c>
      <c r="Y4649" t="str">
        <f>TEXT(salestable[[#This Row],[Order Date]],"MMMM")</f>
        <v>April</v>
      </c>
      <c r="Z4649" t="str">
        <f>"Q"&amp;ROUNDUP(MONTH(salestable[[#This Row],[Order Date]])/3,0)</f>
        <v>Q2</v>
      </c>
      <c r="AA4649" t="str">
        <f>TEXT(salestable[[#This Row],[Order Date]], "ddd")</f>
        <v>Tue</v>
      </c>
    </row>
    <row r="4650" spans="1:27"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s="3">
        <v>9</v>
      </c>
      <c r="T4650" s="4">
        <v>0</v>
      </c>
      <c r="U4650" s="3">
        <v>206.88929999999999</v>
      </c>
      <c r="V4650" s="2">
        <f>salestable[[#This Row],[Sales]] * (1 - salestable[[#This Row],[Discount]])</f>
        <v>440.19</v>
      </c>
      <c r="W4650" s="2">
        <f>salestable[[#This Row],[Sales]] * salestable[[#This Row],[Discount]]</f>
        <v>0</v>
      </c>
      <c r="X4650">
        <f>YEAR(salestable[[#This Row],[Order Date]])</f>
        <v>2017</v>
      </c>
      <c r="Y4650" t="str">
        <f>TEXT(salestable[[#This Row],[Order Date]],"MMMM")</f>
        <v>May</v>
      </c>
      <c r="Z4650" t="str">
        <f>"Q"&amp;ROUNDUP(MONTH(salestable[[#This Row],[Order Date]])/3,0)</f>
        <v>Q2</v>
      </c>
      <c r="AA4650" t="str">
        <f>TEXT(salestable[[#This Row],[Order Date]], "ddd")</f>
        <v>Sun</v>
      </c>
    </row>
    <row r="4651" spans="1:27"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s="3">
        <v>5</v>
      </c>
      <c r="T4651" s="4">
        <v>0</v>
      </c>
      <c r="U4651" s="3">
        <v>1.9319999999999999</v>
      </c>
      <c r="V4651" s="2">
        <f>salestable[[#This Row],[Sales]] * (1 - salestable[[#This Row],[Discount]])</f>
        <v>64.400000000000006</v>
      </c>
      <c r="W4651" s="2">
        <f>salestable[[#This Row],[Sales]] * salestable[[#This Row],[Discount]]</f>
        <v>0</v>
      </c>
      <c r="X4651">
        <f>YEAR(salestable[[#This Row],[Order Date]])</f>
        <v>2017</v>
      </c>
      <c r="Y4651" t="str">
        <f>TEXT(salestable[[#This Row],[Order Date]],"MMMM")</f>
        <v>May</v>
      </c>
      <c r="Z4651" t="str">
        <f>"Q"&amp;ROUNDUP(MONTH(salestable[[#This Row],[Order Date]])/3,0)</f>
        <v>Q2</v>
      </c>
      <c r="AA4651" t="str">
        <f>TEXT(salestable[[#This Row],[Order Date]], "ddd")</f>
        <v>Sun</v>
      </c>
    </row>
    <row r="4652" spans="1:27"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s="3">
        <v>5</v>
      </c>
      <c r="T4652" s="4">
        <v>0</v>
      </c>
      <c r="U4652" s="3">
        <v>114.9385</v>
      </c>
      <c r="V4652" s="2">
        <f>salestable[[#This Row],[Sales]] * (1 - salestable[[#This Row],[Discount]])</f>
        <v>244.55</v>
      </c>
      <c r="W4652" s="2">
        <f>salestable[[#This Row],[Sales]] * salestable[[#This Row],[Discount]]</f>
        <v>0</v>
      </c>
      <c r="X4652">
        <f>YEAR(salestable[[#This Row],[Order Date]])</f>
        <v>2017</v>
      </c>
      <c r="Y4652" t="str">
        <f>TEXT(salestable[[#This Row],[Order Date]],"MMMM")</f>
        <v>April</v>
      </c>
      <c r="Z4652" t="str">
        <f>"Q"&amp;ROUNDUP(MONTH(salestable[[#This Row],[Order Date]])/3,0)</f>
        <v>Q2</v>
      </c>
      <c r="AA4652" t="str">
        <f>TEXT(salestable[[#This Row],[Order Date]], "ddd")</f>
        <v>Sat</v>
      </c>
    </row>
    <row r="4653" spans="1:27"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s="3">
        <v>4</v>
      </c>
      <c r="T4653" s="4">
        <v>0</v>
      </c>
      <c r="U4653" s="3">
        <v>97.88</v>
      </c>
      <c r="V4653" s="2">
        <f>salestable[[#This Row],[Sales]] * (1 - salestable[[#This Row],[Discount]])</f>
        <v>195.76</v>
      </c>
      <c r="W4653" s="2">
        <f>salestable[[#This Row],[Sales]] * salestable[[#This Row],[Discount]]</f>
        <v>0</v>
      </c>
      <c r="X4653">
        <f>YEAR(salestable[[#This Row],[Order Date]])</f>
        <v>2017</v>
      </c>
      <c r="Y4653" t="str">
        <f>TEXT(salestable[[#This Row],[Order Date]],"MMMM")</f>
        <v>April</v>
      </c>
      <c r="Z4653" t="str">
        <f>"Q"&amp;ROUNDUP(MONTH(salestable[[#This Row],[Order Date]])/3,0)</f>
        <v>Q2</v>
      </c>
      <c r="AA4653" t="str">
        <f>TEXT(salestable[[#This Row],[Order Date]], "ddd")</f>
        <v>Sat</v>
      </c>
    </row>
    <row r="4654" spans="1:27"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s="3">
        <v>2</v>
      </c>
      <c r="T4654" s="4">
        <v>0</v>
      </c>
      <c r="U4654" s="3">
        <v>5.7624000000000004</v>
      </c>
      <c r="V4654" s="2">
        <f>salestable[[#This Row],[Sales]] * (1 - salestable[[#This Row],[Discount]])</f>
        <v>11.76</v>
      </c>
      <c r="W4654" s="2">
        <f>salestable[[#This Row],[Sales]] * salestable[[#This Row],[Discount]]</f>
        <v>0</v>
      </c>
      <c r="X4654">
        <f>YEAR(salestable[[#This Row],[Order Date]])</f>
        <v>2017</v>
      </c>
      <c r="Y4654" t="str">
        <f>TEXT(salestable[[#This Row],[Order Date]],"MMMM")</f>
        <v>February</v>
      </c>
      <c r="Z4654" t="str">
        <f>"Q"&amp;ROUNDUP(MONTH(salestable[[#This Row],[Order Date]])/3,0)</f>
        <v>Q1</v>
      </c>
      <c r="AA4654" t="str">
        <f>TEXT(salestable[[#This Row],[Order Date]], "ddd")</f>
        <v>Fri</v>
      </c>
    </row>
    <row r="4655" spans="1:27"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s="3">
        <v>5</v>
      </c>
      <c r="T4655" s="4">
        <v>0</v>
      </c>
      <c r="U4655" s="3">
        <v>39.948</v>
      </c>
      <c r="V4655" s="2">
        <f>salestable[[#This Row],[Sales]] * (1 - salestable[[#This Row],[Discount]])</f>
        <v>166.45</v>
      </c>
      <c r="W4655" s="2">
        <f>salestable[[#This Row],[Sales]] * salestable[[#This Row],[Discount]]</f>
        <v>0</v>
      </c>
      <c r="X4655">
        <f>YEAR(salestable[[#This Row],[Order Date]])</f>
        <v>2017</v>
      </c>
      <c r="Y4655" t="str">
        <f>TEXT(salestable[[#This Row],[Order Date]],"MMMM")</f>
        <v>February</v>
      </c>
      <c r="Z4655" t="str">
        <f>"Q"&amp;ROUNDUP(MONTH(salestable[[#This Row],[Order Date]])/3,0)</f>
        <v>Q1</v>
      </c>
      <c r="AA4655" t="str">
        <f>TEXT(salestable[[#This Row],[Order Date]], "ddd")</f>
        <v>Fri</v>
      </c>
    </row>
    <row r="4656" spans="1:27"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s="3">
        <v>1</v>
      </c>
      <c r="T4656" s="4">
        <v>0</v>
      </c>
      <c r="U4656" s="3">
        <v>1.3535999999999999</v>
      </c>
      <c r="V4656" s="2">
        <f>salestable[[#This Row],[Sales]] * (1 - salestable[[#This Row],[Discount]])</f>
        <v>2.88</v>
      </c>
      <c r="W4656" s="2">
        <f>salestable[[#This Row],[Sales]] * salestable[[#This Row],[Discount]]</f>
        <v>0</v>
      </c>
      <c r="X4656">
        <f>YEAR(salestable[[#This Row],[Order Date]])</f>
        <v>2017</v>
      </c>
      <c r="Y4656" t="str">
        <f>TEXT(salestable[[#This Row],[Order Date]],"MMMM")</f>
        <v>June</v>
      </c>
      <c r="Z4656" t="str">
        <f>"Q"&amp;ROUNDUP(MONTH(salestable[[#This Row],[Order Date]])/3,0)</f>
        <v>Q2</v>
      </c>
      <c r="AA4656" t="str">
        <f>TEXT(salestable[[#This Row],[Order Date]], "ddd")</f>
        <v>Sat</v>
      </c>
    </row>
    <row r="4657" spans="1:27"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s="3">
        <v>2</v>
      </c>
      <c r="T4657" s="4">
        <v>0.2</v>
      </c>
      <c r="U4657" s="3">
        <v>3.9592000000000001</v>
      </c>
      <c r="V4657" s="2">
        <f>salestable[[#This Row],[Sales]] * (1 - salestable[[#This Row],[Discount]])</f>
        <v>36.198399999999999</v>
      </c>
      <c r="W4657" s="2">
        <f>salestable[[#This Row],[Sales]] * salestable[[#This Row],[Discount]]</f>
        <v>9.0495999999999999</v>
      </c>
      <c r="X4657">
        <f>YEAR(salestable[[#This Row],[Order Date]])</f>
        <v>2014</v>
      </c>
      <c r="Y4657" t="str">
        <f>TEXT(salestable[[#This Row],[Order Date]],"MMMM")</f>
        <v>May</v>
      </c>
      <c r="Z4657" t="str">
        <f>"Q"&amp;ROUNDUP(MONTH(salestable[[#This Row],[Order Date]])/3,0)</f>
        <v>Q2</v>
      </c>
      <c r="AA4657" t="str">
        <f>TEXT(salestable[[#This Row],[Order Date]], "ddd")</f>
        <v>Mon</v>
      </c>
    </row>
    <row r="4658" spans="1:27"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s="3">
        <v>2</v>
      </c>
      <c r="T4658" s="4">
        <v>0.2</v>
      </c>
      <c r="U4658" s="3">
        <v>14.2272</v>
      </c>
      <c r="V4658" s="2">
        <f>salestable[[#This Row],[Sales]] * (1 - salestable[[#This Row],[Discount]])</f>
        <v>47.923200000000008</v>
      </c>
      <c r="W4658" s="2">
        <f>salestable[[#This Row],[Sales]] * salestable[[#This Row],[Discount]]</f>
        <v>11.980800000000002</v>
      </c>
      <c r="X4658">
        <f>YEAR(salestable[[#This Row],[Order Date]])</f>
        <v>2015</v>
      </c>
      <c r="Y4658" t="str">
        <f>TEXT(salestable[[#This Row],[Order Date]],"MMMM")</f>
        <v>May</v>
      </c>
      <c r="Z4658" t="str">
        <f>"Q"&amp;ROUNDUP(MONTH(salestable[[#This Row],[Order Date]])/3,0)</f>
        <v>Q2</v>
      </c>
      <c r="AA4658" t="str">
        <f>TEXT(salestable[[#This Row],[Order Date]], "ddd")</f>
        <v>Sun</v>
      </c>
    </row>
    <row r="4659" spans="1:27"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s="3">
        <v>2</v>
      </c>
      <c r="T4659" s="4">
        <v>0.2</v>
      </c>
      <c r="U4659" s="3">
        <v>6.5164</v>
      </c>
      <c r="V4659" s="2">
        <f>salestable[[#This Row],[Sales]] * (1 - salestable[[#This Row],[Discount]])</f>
        <v>18.956800000000001</v>
      </c>
      <c r="W4659" s="2">
        <f>salestable[[#This Row],[Sales]] * salestable[[#This Row],[Discount]]</f>
        <v>4.7392000000000003</v>
      </c>
      <c r="X4659">
        <f>YEAR(salestable[[#This Row],[Order Date]])</f>
        <v>2015</v>
      </c>
      <c r="Y4659" t="str">
        <f>TEXT(salestable[[#This Row],[Order Date]],"MMMM")</f>
        <v>May</v>
      </c>
      <c r="Z4659" t="str">
        <f>"Q"&amp;ROUNDUP(MONTH(salestable[[#This Row],[Order Date]])/3,0)</f>
        <v>Q2</v>
      </c>
      <c r="AA4659" t="str">
        <f>TEXT(salestable[[#This Row],[Order Date]], "ddd")</f>
        <v>Sun</v>
      </c>
    </row>
    <row r="4660" spans="1:27"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s="3">
        <v>2</v>
      </c>
      <c r="T4660" s="4">
        <v>0.2</v>
      </c>
      <c r="U4660" s="3">
        <v>2.8883999999999999</v>
      </c>
      <c r="V4660" s="2">
        <f>salestable[[#This Row],[Sales]] * (1 - salestable[[#This Row],[Discount]])</f>
        <v>6.3744000000000005</v>
      </c>
      <c r="W4660" s="2">
        <f>salestable[[#This Row],[Sales]] * salestable[[#This Row],[Discount]]</f>
        <v>1.5936000000000001</v>
      </c>
      <c r="X4660">
        <f>YEAR(salestable[[#This Row],[Order Date]])</f>
        <v>2015</v>
      </c>
      <c r="Y4660" t="str">
        <f>TEXT(salestable[[#This Row],[Order Date]],"MMMM")</f>
        <v>May</v>
      </c>
      <c r="Z4660" t="str">
        <f>"Q"&amp;ROUNDUP(MONTH(salestable[[#This Row],[Order Date]])/3,0)</f>
        <v>Q2</v>
      </c>
      <c r="AA4660" t="str">
        <f>TEXT(salestable[[#This Row],[Order Date]], "ddd")</f>
        <v>Sun</v>
      </c>
    </row>
    <row r="4661" spans="1:27"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s="3">
        <v>7</v>
      </c>
      <c r="T4661" s="4">
        <v>0.2</v>
      </c>
      <c r="U4661" s="3">
        <v>2.0474999999999999</v>
      </c>
      <c r="V4661" s="2">
        <f>salestable[[#This Row],[Sales]] * (1 - salestable[[#This Row],[Discount]])</f>
        <v>14.56</v>
      </c>
      <c r="W4661" s="2">
        <f>salestable[[#This Row],[Sales]] * salestable[[#This Row],[Discount]]</f>
        <v>3.64</v>
      </c>
      <c r="X4661">
        <f>YEAR(salestable[[#This Row],[Order Date]])</f>
        <v>2015</v>
      </c>
      <c r="Y4661" t="str">
        <f>TEXT(salestable[[#This Row],[Order Date]],"MMMM")</f>
        <v>May</v>
      </c>
      <c r="Z4661" t="str">
        <f>"Q"&amp;ROUNDUP(MONTH(salestable[[#This Row],[Order Date]])/3,0)</f>
        <v>Q2</v>
      </c>
      <c r="AA4661" t="str">
        <f>TEXT(salestable[[#This Row],[Order Date]], "ddd")</f>
        <v>Sun</v>
      </c>
    </row>
    <row r="4662" spans="1:27"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s="3">
        <v>3</v>
      </c>
      <c r="T4662" s="4">
        <v>0.2</v>
      </c>
      <c r="U4662" s="3">
        <v>-0.34439999999999998</v>
      </c>
      <c r="V4662" s="2">
        <f>salestable[[#This Row],[Sales]] * (1 - salestable[[#This Row],[Discount]])</f>
        <v>22.041600000000003</v>
      </c>
      <c r="W4662" s="2">
        <f>salestable[[#This Row],[Sales]] * salestable[[#This Row],[Discount]]</f>
        <v>5.5104000000000006</v>
      </c>
      <c r="X4662">
        <f>YEAR(salestable[[#This Row],[Order Date]])</f>
        <v>2015</v>
      </c>
      <c r="Y4662" t="str">
        <f>TEXT(salestable[[#This Row],[Order Date]],"MMMM")</f>
        <v>May</v>
      </c>
      <c r="Z4662" t="str">
        <f>"Q"&amp;ROUNDUP(MONTH(salestable[[#This Row],[Order Date]])/3,0)</f>
        <v>Q2</v>
      </c>
      <c r="AA4662" t="str">
        <f>TEXT(salestable[[#This Row],[Order Date]], "ddd")</f>
        <v>Sun</v>
      </c>
    </row>
    <row r="4663" spans="1:27"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s="3">
        <v>6</v>
      </c>
      <c r="T4663" s="4">
        <v>0.3</v>
      </c>
      <c r="U4663" s="3">
        <v>-36.176400000000001</v>
      </c>
      <c r="V4663" s="2">
        <f>salestable[[#This Row],[Sales]] * (1 - salestable[[#This Row],[Discount]])</f>
        <v>590.88119999999992</v>
      </c>
      <c r="W4663" s="2">
        <f>salestable[[#This Row],[Sales]] * salestable[[#This Row],[Discount]]</f>
        <v>253.23479999999998</v>
      </c>
      <c r="X4663">
        <f>YEAR(salestable[[#This Row],[Order Date]])</f>
        <v>2015</v>
      </c>
      <c r="Y4663" t="str">
        <f>TEXT(salestable[[#This Row],[Order Date]],"MMMM")</f>
        <v>May</v>
      </c>
      <c r="Z4663" t="str">
        <f>"Q"&amp;ROUNDUP(MONTH(salestable[[#This Row],[Order Date]])/3,0)</f>
        <v>Q2</v>
      </c>
      <c r="AA4663" t="str">
        <f>TEXT(salestable[[#This Row],[Order Date]], "ddd")</f>
        <v>Sun</v>
      </c>
    </row>
    <row r="4664" spans="1:27"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s="3">
        <v>3</v>
      </c>
      <c r="T4664" s="4">
        <v>0.2</v>
      </c>
      <c r="U4664" s="3">
        <v>-9.5939999999999994</v>
      </c>
      <c r="V4664" s="2">
        <f>salestable[[#This Row],[Sales]] * (1 - salestable[[#This Row],[Discount]])</f>
        <v>61.401600000000002</v>
      </c>
      <c r="W4664" s="2">
        <f>salestable[[#This Row],[Sales]] * salestable[[#This Row],[Discount]]</f>
        <v>15.3504</v>
      </c>
      <c r="X4664">
        <f>YEAR(salestable[[#This Row],[Order Date]])</f>
        <v>2015</v>
      </c>
      <c r="Y4664" t="str">
        <f>TEXT(salestable[[#This Row],[Order Date]],"MMMM")</f>
        <v>May</v>
      </c>
      <c r="Z4664" t="str">
        <f>"Q"&amp;ROUNDUP(MONTH(salestable[[#This Row],[Order Date]])/3,0)</f>
        <v>Q2</v>
      </c>
      <c r="AA4664" t="str">
        <f>TEXT(salestable[[#This Row],[Order Date]], "ddd")</f>
        <v>Sun</v>
      </c>
    </row>
    <row r="4665" spans="1:27"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s="3">
        <v>1</v>
      </c>
      <c r="T4665" s="4">
        <v>0.2</v>
      </c>
      <c r="U4665" s="3">
        <v>1.05</v>
      </c>
      <c r="V4665" s="2">
        <f>salestable[[#This Row],[Sales]] * (1 - salestable[[#This Row],[Discount]])</f>
        <v>2.4000000000000004</v>
      </c>
      <c r="W4665" s="2">
        <f>salestable[[#This Row],[Sales]] * salestable[[#This Row],[Discount]]</f>
        <v>0.60000000000000009</v>
      </c>
      <c r="X4665">
        <f>YEAR(salestable[[#This Row],[Order Date]])</f>
        <v>2016</v>
      </c>
      <c r="Y4665" t="str">
        <f>TEXT(salestable[[#This Row],[Order Date]],"MMMM")</f>
        <v>September</v>
      </c>
      <c r="Z4665" t="str">
        <f>"Q"&amp;ROUNDUP(MONTH(salestable[[#This Row],[Order Date]])/3,0)</f>
        <v>Q3</v>
      </c>
      <c r="AA4665" t="str">
        <f>TEXT(salestable[[#This Row],[Order Date]], "ddd")</f>
        <v>Sun</v>
      </c>
    </row>
    <row r="4666" spans="1:27"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s="3">
        <v>9</v>
      </c>
      <c r="T4666" s="4">
        <v>0.7</v>
      </c>
      <c r="U4666" s="3">
        <v>-6.0048000000000004</v>
      </c>
      <c r="V4666" s="2">
        <f>salestable[[#This Row],[Sales]] * (1 - salestable[[#This Row],[Discount]])</f>
        <v>2.2518000000000002</v>
      </c>
      <c r="W4666" s="2">
        <f>salestable[[#This Row],[Sales]] * salestable[[#This Row],[Discount]]</f>
        <v>5.2542</v>
      </c>
      <c r="X4666">
        <f>YEAR(salestable[[#This Row],[Order Date]])</f>
        <v>2016</v>
      </c>
      <c r="Y4666" t="str">
        <f>TEXT(salestable[[#This Row],[Order Date]],"MMMM")</f>
        <v>September</v>
      </c>
      <c r="Z4666" t="str">
        <f>"Q"&amp;ROUNDUP(MONTH(salestable[[#This Row],[Order Date]])/3,0)</f>
        <v>Q3</v>
      </c>
      <c r="AA4666" t="str">
        <f>TEXT(salestable[[#This Row],[Order Date]], "ddd")</f>
        <v>Thu</v>
      </c>
    </row>
    <row r="4667" spans="1:27"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s="3">
        <v>2</v>
      </c>
      <c r="T4667" s="4">
        <v>0.2</v>
      </c>
      <c r="U4667" s="3">
        <v>5.7960000000000003</v>
      </c>
      <c r="V4667" s="2">
        <f>salestable[[#This Row],[Sales]] * (1 - salestable[[#This Row],[Discount]])</f>
        <v>13.247999999999999</v>
      </c>
      <c r="W4667" s="2">
        <f>salestable[[#This Row],[Sales]] * salestable[[#This Row],[Discount]]</f>
        <v>3.3119999999999998</v>
      </c>
      <c r="X4667">
        <f>YEAR(salestable[[#This Row],[Order Date]])</f>
        <v>2016</v>
      </c>
      <c r="Y4667" t="str">
        <f>TEXT(salestable[[#This Row],[Order Date]],"MMMM")</f>
        <v>September</v>
      </c>
      <c r="Z4667" t="str">
        <f>"Q"&amp;ROUNDUP(MONTH(salestable[[#This Row],[Order Date]])/3,0)</f>
        <v>Q3</v>
      </c>
      <c r="AA4667" t="str">
        <f>TEXT(salestable[[#This Row],[Order Date]], "ddd")</f>
        <v>Thu</v>
      </c>
    </row>
    <row r="4668" spans="1:27"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s="3">
        <v>4</v>
      </c>
      <c r="T4668" s="4">
        <v>0</v>
      </c>
      <c r="U4668" s="3">
        <v>34.365600000000001</v>
      </c>
      <c r="V4668" s="2">
        <f>salestable[[#This Row],[Sales]] * (1 - salestable[[#This Row],[Discount]])</f>
        <v>79.92</v>
      </c>
      <c r="W4668" s="2">
        <f>salestable[[#This Row],[Sales]] * salestable[[#This Row],[Discount]]</f>
        <v>0</v>
      </c>
      <c r="X4668">
        <f>YEAR(salestable[[#This Row],[Order Date]])</f>
        <v>2016</v>
      </c>
      <c r="Y4668" t="str">
        <f>TEXT(salestable[[#This Row],[Order Date]],"MMMM")</f>
        <v>January</v>
      </c>
      <c r="Z4668" t="str">
        <f>"Q"&amp;ROUNDUP(MONTH(salestable[[#This Row],[Order Date]])/3,0)</f>
        <v>Q1</v>
      </c>
      <c r="AA4668" t="str">
        <f>TEXT(salestable[[#This Row],[Order Date]], "ddd")</f>
        <v>Sun</v>
      </c>
    </row>
    <row r="4669" spans="1:27"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s="3">
        <v>2</v>
      </c>
      <c r="T4669" s="4">
        <v>0</v>
      </c>
      <c r="U4669" s="3">
        <v>13.296200000000001</v>
      </c>
      <c r="V4669" s="2">
        <f>salestable[[#This Row],[Sales]] * (1 - salestable[[#This Row],[Discount]])</f>
        <v>69.98</v>
      </c>
      <c r="W4669" s="2">
        <f>salestable[[#This Row],[Sales]] * salestable[[#This Row],[Discount]]</f>
        <v>0</v>
      </c>
      <c r="X4669">
        <f>YEAR(salestable[[#This Row],[Order Date]])</f>
        <v>2016</v>
      </c>
      <c r="Y4669" t="str">
        <f>TEXT(salestable[[#This Row],[Order Date]],"MMMM")</f>
        <v>January</v>
      </c>
      <c r="Z4669" t="str">
        <f>"Q"&amp;ROUNDUP(MONTH(salestable[[#This Row],[Order Date]])/3,0)</f>
        <v>Q1</v>
      </c>
      <c r="AA4669" t="str">
        <f>TEXT(salestable[[#This Row],[Order Date]], "ddd")</f>
        <v>Sun</v>
      </c>
    </row>
    <row r="4670" spans="1:27"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s="3">
        <v>10</v>
      </c>
      <c r="T4670" s="4">
        <v>0.8</v>
      </c>
      <c r="U4670" s="3">
        <v>-18.802</v>
      </c>
      <c r="V4670" s="2">
        <f>salestable[[#This Row],[Sales]] * (1 - salestable[[#This Row],[Discount]])</f>
        <v>2.2119999999999997</v>
      </c>
      <c r="W4670" s="2">
        <f>salestable[[#This Row],[Sales]] * salestable[[#This Row],[Discount]]</f>
        <v>8.8480000000000008</v>
      </c>
      <c r="X4670">
        <f>YEAR(salestable[[#This Row],[Order Date]])</f>
        <v>2017</v>
      </c>
      <c r="Y4670" t="str">
        <f>TEXT(salestable[[#This Row],[Order Date]],"MMMM")</f>
        <v>May</v>
      </c>
      <c r="Z4670" t="str">
        <f>"Q"&amp;ROUNDUP(MONTH(salestable[[#This Row],[Order Date]])/3,0)</f>
        <v>Q2</v>
      </c>
      <c r="AA4670" t="str">
        <f>TEXT(salestable[[#This Row],[Order Date]], "ddd")</f>
        <v>Sat</v>
      </c>
    </row>
    <row r="4671" spans="1:27"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s="3">
        <v>7</v>
      </c>
      <c r="T4671" s="4">
        <v>0.32</v>
      </c>
      <c r="U4671" s="3">
        <v>-119.1918</v>
      </c>
      <c r="V4671" s="2">
        <f>salestable[[#This Row],[Sales]] * (1 - salestable[[#This Row],[Discount]])</f>
        <v>423.95606399999991</v>
      </c>
      <c r="W4671" s="2">
        <f>salestable[[#This Row],[Sales]] * salestable[[#This Row],[Discount]]</f>
        <v>199.508736</v>
      </c>
      <c r="X4671">
        <f>YEAR(salestable[[#This Row],[Order Date]])</f>
        <v>2017</v>
      </c>
      <c r="Y4671" t="str">
        <f>TEXT(salestable[[#This Row],[Order Date]],"MMMM")</f>
        <v>May</v>
      </c>
      <c r="Z4671" t="str">
        <f>"Q"&amp;ROUNDUP(MONTH(salestable[[#This Row],[Order Date]])/3,0)</f>
        <v>Q2</v>
      </c>
      <c r="AA4671" t="str">
        <f>TEXT(salestable[[#This Row],[Order Date]], "ddd")</f>
        <v>Sat</v>
      </c>
    </row>
    <row r="4672" spans="1:27"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s="3">
        <v>5</v>
      </c>
      <c r="T4672" s="4">
        <v>0.2</v>
      </c>
      <c r="U4672" s="3">
        <v>-57.951000000000001</v>
      </c>
      <c r="V4672" s="2">
        <f>salestable[[#This Row],[Sales]] * (1 - salestable[[#This Row],[Discount]])</f>
        <v>618.14400000000001</v>
      </c>
      <c r="W4672" s="2">
        <f>salestable[[#This Row],[Sales]] * salestable[[#This Row],[Discount]]</f>
        <v>154.536</v>
      </c>
      <c r="X4672">
        <f>YEAR(salestable[[#This Row],[Order Date]])</f>
        <v>2017</v>
      </c>
      <c r="Y4672" t="str">
        <f>TEXT(salestable[[#This Row],[Order Date]],"MMMM")</f>
        <v>May</v>
      </c>
      <c r="Z4672" t="str">
        <f>"Q"&amp;ROUNDUP(MONTH(salestable[[#This Row],[Order Date]])/3,0)</f>
        <v>Q2</v>
      </c>
      <c r="AA4672" t="str">
        <f>TEXT(salestable[[#This Row],[Order Date]], "ddd")</f>
        <v>Sat</v>
      </c>
    </row>
    <row r="4673" spans="1:27"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s="3">
        <v>4</v>
      </c>
      <c r="T4673" s="4">
        <v>0.1</v>
      </c>
      <c r="U4673" s="3">
        <v>72.358000000000004</v>
      </c>
      <c r="V4673" s="2">
        <f>salestable[[#This Row],[Sales]] * (1 - salestable[[#This Row],[Discount]])</f>
        <v>254.82599999999999</v>
      </c>
      <c r="W4673" s="2">
        <f>salestable[[#This Row],[Sales]] * salestable[[#This Row],[Discount]]</f>
        <v>28.314</v>
      </c>
      <c r="X4673">
        <f>YEAR(salestable[[#This Row],[Order Date]])</f>
        <v>2016</v>
      </c>
      <c r="Y4673" t="str">
        <f>TEXT(salestable[[#This Row],[Order Date]],"MMMM")</f>
        <v>July</v>
      </c>
      <c r="Z4673" t="str">
        <f>"Q"&amp;ROUNDUP(MONTH(salestable[[#This Row],[Order Date]])/3,0)</f>
        <v>Q3</v>
      </c>
      <c r="AA4673" t="str">
        <f>TEXT(salestable[[#This Row],[Order Date]], "ddd")</f>
        <v>Sun</v>
      </c>
    </row>
    <row r="4674" spans="1:27"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s="3">
        <v>4</v>
      </c>
      <c r="T4674" s="4">
        <v>0</v>
      </c>
      <c r="U4674" s="3">
        <v>165.34960000000001</v>
      </c>
      <c r="V4674" s="2">
        <f>salestable[[#This Row],[Sales]] * (1 - salestable[[#This Row],[Discount]])</f>
        <v>635.96</v>
      </c>
      <c r="W4674" s="2">
        <f>salestable[[#This Row],[Sales]] * salestable[[#This Row],[Discount]]</f>
        <v>0</v>
      </c>
      <c r="X4674">
        <f>YEAR(salestable[[#This Row],[Order Date]])</f>
        <v>2016</v>
      </c>
      <c r="Y4674" t="str">
        <f>TEXT(salestable[[#This Row],[Order Date]],"MMMM")</f>
        <v>July</v>
      </c>
      <c r="Z4674" t="str">
        <f>"Q"&amp;ROUNDUP(MONTH(salestable[[#This Row],[Order Date]])/3,0)</f>
        <v>Q3</v>
      </c>
      <c r="AA4674" t="str">
        <f>TEXT(salestable[[#This Row],[Order Date]], "ddd")</f>
        <v>Sun</v>
      </c>
    </row>
    <row r="4675" spans="1:27"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s="3">
        <v>1</v>
      </c>
      <c r="T4675" s="4">
        <v>0</v>
      </c>
      <c r="U4675" s="3">
        <v>33.3172</v>
      </c>
      <c r="V4675" s="2">
        <f>salestable[[#This Row],[Sales]] * (1 - salestable[[#This Row],[Discount]])</f>
        <v>118.99</v>
      </c>
      <c r="W4675" s="2">
        <f>salestable[[#This Row],[Sales]] * salestable[[#This Row],[Discount]]</f>
        <v>0</v>
      </c>
      <c r="X4675">
        <f>YEAR(salestable[[#This Row],[Order Date]])</f>
        <v>2016</v>
      </c>
      <c r="Y4675" t="str">
        <f>TEXT(salestable[[#This Row],[Order Date]],"MMMM")</f>
        <v>July</v>
      </c>
      <c r="Z4675" t="str">
        <f>"Q"&amp;ROUNDUP(MONTH(salestable[[#This Row],[Order Date]])/3,0)</f>
        <v>Q3</v>
      </c>
      <c r="AA4675" t="str">
        <f>TEXT(salestable[[#This Row],[Order Date]], "ddd")</f>
        <v>Sun</v>
      </c>
    </row>
    <row r="4676" spans="1:27"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s="3">
        <v>3</v>
      </c>
      <c r="T4676" s="4">
        <v>0</v>
      </c>
      <c r="U4676" s="3">
        <v>30.023399999999999</v>
      </c>
      <c r="V4676" s="2">
        <f>salestable[[#This Row],[Sales]] * (1 - salestable[[#This Row],[Discount]])</f>
        <v>272.94</v>
      </c>
      <c r="W4676" s="2">
        <f>salestable[[#This Row],[Sales]] * salestable[[#This Row],[Discount]]</f>
        <v>0</v>
      </c>
      <c r="X4676">
        <f>YEAR(salestable[[#This Row],[Order Date]])</f>
        <v>2016</v>
      </c>
      <c r="Y4676" t="str">
        <f>TEXT(salestable[[#This Row],[Order Date]],"MMMM")</f>
        <v>July</v>
      </c>
      <c r="Z4676" t="str">
        <f>"Q"&amp;ROUNDUP(MONTH(salestable[[#This Row],[Order Date]])/3,0)</f>
        <v>Q3</v>
      </c>
      <c r="AA4676" t="str">
        <f>TEXT(salestable[[#This Row],[Order Date]], "ddd")</f>
        <v>Sun</v>
      </c>
    </row>
    <row r="4677" spans="1:27"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s="3">
        <v>2</v>
      </c>
      <c r="T4677" s="4">
        <v>0.2</v>
      </c>
      <c r="U4677" s="3">
        <v>1.5007999999999999</v>
      </c>
      <c r="V4677" s="2">
        <f>salestable[[#This Row],[Sales]] * (1 - salestable[[#This Row],[Discount]])</f>
        <v>12.006399999999999</v>
      </c>
      <c r="W4677" s="2">
        <f>salestable[[#This Row],[Sales]] * salestable[[#This Row],[Discount]]</f>
        <v>3.0015999999999998</v>
      </c>
      <c r="X4677">
        <f>YEAR(salestable[[#This Row],[Order Date]])</f>
        <v>2017</v>
      </c>
      <c r="Y4677" t="str">
        <f>TEXT(salestable[[#This Row],[Order Date]],"MMMM")</f>
        <v>March</v>
      </c>
      <c r="Z4677" t="str">
        <f>"Q"&amp;ROUNDUP(MONTH(salestable[[#This Row],[Order Date]])/3,0)</f>
        <v>Q1</v>
      </c>
      <c r="AA4677" t="str">
        <f>TEXT(salestable[[#This Row],[Order Date]], "ddd")</f>
        <v>Mon</v>
      </c>
    </row>
    <row r="4678" spans="1:27"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s="3">
        <v>4</v>
      </c>
      <c r="T4678" s="4">
        <v>0.2</v>
      </c>
      <c r="U4678" s="3">
        <v>11.167199999999999</v>
      </c>
      <c r="V4678" s="2">
        <f>salestable[[#This Row],[Sales]] * (1 - salestable[[#This Row],[Discount]])</f>
        <v>26.470400000000001</v>
      </c>
      <c r="W4678" s="2">
        <f>salestable[[#This Row],[Sales]] * salestable[[#This Row],[Discount]]</f>
        <v>6.6176000000000004</v>
      </c>
      <c r="X4678">
        <f>YEAR(salestable[[#This Row],[Order Date]])</f>
        <v>2014</v>
      </c>
      <c r="Y4678" t="str">
        <f>TEXT(salestable[[#This Row],[Order Date]],"MMMM")</f>
        <v>March</v>
      </c>
      <c r="Z4678" t="str">
        <f>"Q"&amp;ROUNDUP(MONTH(salestable[[#This Row],[Order Date]])/3,0)</f>
        <v>Q1</v>
      </c>
      <c r="AA4678" t="str">
        <f>TEXT(salestable[[#This Row],[Order Date]], "ddd")</f>
        <v>Fri</v>
      </c>
    </row>
    <row r="4679" spans="1:27"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s="3">
        <v>1</v>
      </c>
      <c r="T4679" s="4">
        <v>0</v>
      </c>
      <c r="U4679" s="3">
        <v>3.2391999999999999</v>
      </c>
      <c r="V4679" s="2">
        <f>salestable[[#This Row],[Sales]] * (1 - salestable[[#This Row],[Discount]])</f>
        <v>80.98</v>
      </c>
      <c r="W4679" s="2">
        <f>salestable[[#This Row],[Sales]] * salestable[[#This Row],[Discount]]</f>
        <v>0</v>
      </c>
      <c r="X4679">
        <f>YEAR(salestable[[#This Row],[Order Date]])</f>
        <v>2014</v>
      </c>
      <c r="Y4679" t="str">
        <f>TEXT(salestable[[#This Row],[Order Date]],"MMMM")</f>
        <v>March</v>
      </c>
      <c r="Z4679" t="str">
        <f>"Q"&amp;ROUNDUP(MONTH(salestable[[#This Row],[Order Date]])/3,0)</f>
        <v>Q1</v>
      </c>
      <c r="AA4679" t="str">
        <f>TEXT(salestable[[#This Row],[Order Date]], "ddd")</f>
        <v>Fri</v>
      </c>
    </row>
    <row r="4680" spans="1:27"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s="3">
        <v>12</v>
      </c>
      <c r="T4680" s="4">
        <v>0</v>
      </c>
      <c r="U4680" s="3">
        <v>6.6239999999999997</v>
      </c>
      <c r="V4680" s="2">
        <f>salestable[[#This Row],[Sales]] * (1 - salestable[[#This Row],[Discount]])</f>
        <v>82.8</v>
      </c>
      <c r="W4680" s="2">
        <f>salestable[[#This Row],[Sales]] * salestable[[#This Row],[Discount]]</f>
        <v>0</v>
      </c>
      <c r="X4680">
        <f>YEAR(salestable[[#This Row],[Order Date]])</f>
        <v>2014</v>
      </c>
      <c r="Y4680" t="str">
        <f>TEXT(salestable[[#This Row],[Order Date]],"MMMM")</f>
        <v>March</v>
      </c>
      <c r="Z4680" t="str">
        <f>"Q"&amp;ROUNDUP(MONTH(salestable[[#This Row],[Order Date]])/3,0)</f>
        <v>Q1</v>
      </c>
      <c r="AA4680" t="str">
        <f>TEXT(salestable[[#This Row],[Order Date]], "ddd")</f>
        <v>Fri</v>
      </c>
    </row>
    <row r="4681" spans="1:27"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s="3">
        <v>2</v>
      </c>
      <c r="T4681" s="4">
        <v>0</v>
      </c>
      <c r="U4681" s="3">
        <v>5.7671999999999999</v>
      </c>
      <c r="V4681" s="2">
        <f>salestable[[#This Row],[Sales]] * (1 - salestable[[#This Row],[Discount]])</f>
        <v>21.36</v>
      </c>
      <c r="W4681" s="2">
        <f>salestable[[#This Row],[Sales]] * salestable[[#This Row],[Discount]]</f>
        <v>0</v>
      </c>
      <c r="X4681">
        <f>YEAR(salestable[[#This Row],[Order Date]])</f>
        <v>2014</v>
      </c>
      <c r="Y4681" t="str">
        <f>TEXT(salestable[[#This Row],[Order Date]],"MMMM")</f>
        <v>March</v>
      </c>
      <c r="Z4681" t="str">
        <f>"Q"&amp;ROUNDUP(MONTH(salestable[[#This Row],[Order Date]])/3,0)</f>
        <v>Q1</v>
      </c>
      <c r="AA4681" t="str">
        <f>TEXT(salestable[[#This Row],[Order Date]], "ddd")</f>
        <v>Fri</v>
      </c>
    </row>
    <row r="4682" spans="1:27"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s="3">
        <v>2</v>
      </c>
      <c r="T4682" s="4">
        <v>0.2</v>
      </c>
      <c r="U4682" s="3">
        <v>20.165600000000001</v>
      </c>
      <c r="V4682" s="2">
        <f>salestable[[#This Row],[Sales]] * (1 - salestable[[#This Row],[Discount]])</f>
        <v>49.638400000000004</v>
      </c>
      <c r="W4682" s="2">
        <f>salestable[[#This Row],[Sales]] * salestable[[#This Row],[Discount]]</f>
        <v>12.409600000000001</v>
      </c>
      <c r="X4682">
        <f>YEAR(salestable[[#This Row],[Order Date]])</f>
        <v>2014</v>
      </c>
      <c r="Y4682" t="str">
        <f>TEXT(salestable[[#This Row],[Order Date]],"MMMM")</f>
        <v>March</v>
      </c>
      <c r="Z4682" t="str">
        <f>"Q"&amp;ROUNDUP(MONTH(salestable[[#This Row],[Order Date]])/3,0)</f>
        <v>Q1</v>
      </c>
      <c r="AA4682" t="str">
        <f>TEXT(salestable[[#This Row],[Order Date]], "ddd")</f>
        <v>Fri</v>
      </c>
    </row>
    <row r="4683" spans="1:27"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s="3">
        <v>9</v>
      </c>
      <c r="T4683" s="4">
        <v>0</v>
      </c>
      <c r="U4683" s="3">
        <v>13.3245</v>
      </c>
      <c r="V4683" s="2">
        <f>salestable[[#This Row],[Sales]] * (1 - salestable[[#This Row],[Discount]])</f>
        <v>29.61</v>
      </c>
      <c r="W4683" s="2">
        <f>salestable[[#This Row],[Sales]] * salestable[[#This Row],[Discount]]</f>
        <v>0</v>
      </c>
      <c r="X4683">
        <f>YEAR(salestable[[#This Row],[Order Date]])</f>
        <v>2016</v>
      </c>
      <c r="Y4683" t="str">
        <f>TEXT(salestable[[#This Row],[Order Date]],"MMMM")</f>
        <v>July</v>
      </c>
      <c r="Z4683" t="str">
        <f>"Q"&amp;ROUNDUP(MONTH(salestable[[#This Row],[Order Date]])/3,0)</f>
        <v>Q3</v>
      </c>
      <c r="AA4683" t="str">
        <f>TEXT(salestable[[#This Row],[Order Date]], "ddd")</f>
        <v>Thu</v>
      </c>
    </row>
    <row r="4684" spans="1:27"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s="3">
        <v>9</v>
      </c>
      <c r="T4684" s="4">
        <v>0.2</v>
      </c>
      <c r="U4684" s="3">
        <v>86.392799999999994</v>
      </c>
      <c r="V4684" s="2">
        <f>salestable[[#This Row],[Sales]] * (1 - salestable[[#This Row],[Discount]])</f>
        <v>691.14240000000007</v>
      </c>
      <c r="W4684" s="2">
        <f>salestable[[#This Row],[Sales]] * salestable[[#This Row],[Discount]]</f>
        <v>172.78560000000002</v>
      </c>
      <c r="X4684">
        <f>YEAR(salestable[[#This Row],[Order Date]])</f>
        <v>2016</v>
      </c>
      <c r="Y4684" t="str">
        <f>TEXT(salestable[[#This Row],[Order Date]],"MMMM")</f>
        <v>December</v>
      </c>
      <c r="Z4684" t="str">
        <f>"Q"&amp;ROUNDUP(MONTH(salestable[[#This Row],[Order Date]])/3,0)</f>
        <v>Q4</v>
      </c>
      <c r="AA4684" t="str">
        <f>TEXT(salestable[[#This Row],[Order Date]], "ddd")</f>
        <v>Thu</v>
      </c>
    </row>
    <row r="4685" spans="1:27"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s="3">
        <v>4</v>
      </c>
      <c r="T4685" s="4">
        <v>0.4</v>
      </c>
      <c r="U4685" s="3">
        <v>-56.448</v>
      </c>
      <c r="V4685" s="2">
        <f>salestable[[#This Row],[Sales]] * (1 - salestable[[#This Row],[Discount]])</f>
        <v>145.15199999999999</v>
      </c>
      <c r="W4685" s="2">
        <f>salestable[[#This Row],[Sales]] * salestable[[#This Row],[Discount]]</f>
        <v>96.768000000000001</v>
      </c>
      <c r="X4685">
        <f>YEAR(salestable[[#This Row],[Order Date]])</f>
        <v>2016</v>
      </c>
      <c r="Y4685" t="str">
        <f>TEXT(salestable[[#This Row],[Order Date]],"MMMM")</f>
        <v>August</v>
      </c>
      <c r="Z4685" t="str">
        <f>"Q"&amp;ROUNDUP(MONTH(salestable[[#This Row],[Order Date]])/3,0)</f>
        <v>Q3</v>
      </c>
      <c r="AA4685" t="str">
        <f>TEXT(salestable[[#This Row],[Order Date]], "ddd")</f>
        <v>Mon</v>
      </c>
    </row>
    <row r="4686" spans="1:27"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s="3">
        <v>4</v>
      </c>
      <c r="T4686" s="4">
        <v>0.5</v>
      </c>
      <c r="U4686" s="3">
        <v>-81.94</v>
      </c>
      <c r="V4686" s="2">
        <f>salestable[[#This Row],[Sales]] * (1 - salestable[[#This Row],[Discount]])</f>
        <v>81.94</v>
      </c>
      <c r="W4686" s="2">
        <f>salestable[[#This Row],[Sales]] * salestable[[#This Row],[Discount]]</f>
        <v>81.94</v>
      </c>
      <c r="X4686">
        <f>YEAR(salestable[[#This Row],[Order Date]])</f>
        <v>2016</v>
      </c>
      <c r="Y4686" t="str">
        <f>TEXT(salestable[[#This Row],[Order Date]],"MMMM")</f>
        <v>August</v>
      </c>
      <c r="Z4686" t="str">
        <f>"Q"&amp;ROUNDUP(MONTH(salestable[[#This Row],[Order Date]])/3,0)</f>
        <v>Q3</v>
      </c>
      <c r="AA4686" t="str">
        <f>TEXT(salestable[[#This Row],[Order Date]], "ddd")</f>
        <v>Mon</v>
      </c>
    </row>
    <row r="4687" spans="1:27"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s="3">
        <v>2</v>
      </c>
      <c r="T4687" s="4">
        <v>0.7</v>
      </c>
      <c r="U4687" s="3">
        <v>-2.7888000000000002</v>
      </c>
      <c r="V4687" s="2">
        <f>salestable[[#This Row],[Sales]] * (1 - salestable[[#This Row],[Discount]])</f>
        <v>1.0458000000000003</v>
      </c>
      <c r="W4687" s="2">
        <f>salestable[[#This Row],[Sales]] * salestable[[#This Row],[Discount]]</f>
        <v>2.4401999999999999</v>
      </c>
      <c r="X4687">
        <f>YEAR(salestable[[#This Row],[Order Date]])</f>
        <v>2016</v>
      </c>
      <c r="Y4687" t="str">
        <f>TEXT(salestable[[#This Row],[Order Date]],"MMMM")</f>
        <v>August</v>
      </c>
      <c r="Z4687" t="str">
        <f>"Q"&amp;ROUNDUP(MONTH(salestable[[#This Row],[Order Date]])/3,0)</f>
        <v>Q3</v>
      </c>
      <c r="AA4687" t="str">
        <f>TEXT(salestable[[#This Row],[Order Date]], "ddd")</f>
        <v>Mon</v>
      </c>
    </row>
    <row r="4688" spans="1:27"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s="3">
        <v>7</v>
      </c>
      <c r="T4688" s="4">
        <v>0.2</v>
      </c>
      <c r="U4688" s="3">
        <v>-2.3814000000000002</v>
      </c>
      <c r="V4688" s="2">
        <f>salestable[[#This Row],[Sales]] * (1 - salestable[[#This Row],[Discount]])</f>
        <v>8.4672000000000001</v>
      </c>
      <c r="W4688" s="2">
        <f>salestable[[#This Row],[Sales]] * salestable[[#This Row],[Discount]]</f>
        <v>2.1168</v>
      </c>
      <c r="X4688">
        <f>YEAR(salestable[[#This Row],[Order Date]])</f>
        <v>2016</v>
      </c>
      <c r="Y4688" t="str">
        <f>TEXT(salestable[[#This Row],[Order Date]],"MMMM")</f>
        <v>August</v>
      </c>
      <c r="Z4688" t="str">
        <f>"Q"&amp;ROUNDUP(MONTH(salestable[[#This Row],[Order Date]])/3,0)</f>
        <v>Q3</v>
      </c>
      <c r="AA4688" t="str">
        <f>TEXT(salestable[[#This Row],[Order Date]], "ddd")</f>
        <v>Mon</v>
      </c>
    </row>
    <row r="4689" spans="1:27"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s="3">
        <v>9</v>
      </c>
      <c r="T4689" s="4">
        <v>0</v>
      </c>
      <c r="U4689" s="3">
        <v>123.45480000000001</v>
      </c>
      <c r="V4689" s="2">
        <f>salestable[[#This Row],[Sales]] * (1 - salestable[[#This Row],[Discount]])</f>
        <v>440.91</v>
      </c>
      <c r="W4689" s="2">
        <f>salestable[[#This Row],[Sales]] * salestable[[#This Row],[Discount]]</f>
        <v>0</v>
      </c>
      <c r="X4689">
        <f>YEAR(salestable[[#This Row],[Order Date]])</f>
        <v>2016</v>
      </c>
      <c r="Y4689" t="str">
        <f>TEXT(salestable[[#This Row],[Order Date]],"MMMM")</f>
        <v>June</v>
      </c>
      <c r="Z4689" t="str">
        <f>"Q"&amp;ROUNDUP(MONTH(salestable[[#This Row],[Order Date]])/3,0)</f>
        <v>Q2</v>
      </c>
      <c r="AA4689" t="str">
        <f>TEXT(salestable[[#This Row],[Order Date]], "ddd")</f>
        <v>Fri</v>
      </c>
    </row>
    <row r="4690" spans="1:27"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s="3">
        <v>5</v>
      </c>
      <c r="T4690" s="4">
        <v>0.7</v>
      </c>
      <c r="U4690" s="3">
        <v>-4.7625000000000002</v>
      </c>
      <c r="V4690" s="2">
        <f>salestable[[#This Row],[Sales]] * (1 - salestable[[#This Row],[Discount]])</f>
        <v>1.7145000000000001</v>
      </c>
      <c r="W4690" s="2">
        <f>salestable[[#This Row],[Sales]] * salestable[[#This Row],[Discount]]</f>
        <v>4.0004999999999997</v>
      </c>
      <c r="X4690">
        <f>YEAR(salestable[[#This Row],[Order Date]])</f>
        <v>2017</v>
      </c>
      <c r="Y4690" t="str">
        <f>TEXT(salestable[[#This Row],[Order Date]],"MMMM")</f>
        <v>March</v>
      </c>
      <c r="Z4690" t="str">
        <f>"Q"&amp;ROUNDUP(MONTH(salestable[[#This Row],[Order Date]])/3,0)</f>
        <v>Q1</v>
      </c>
      <c r="AA4690" t="str">
        <f>TEXT(salestable[[#This Row],[Order Date]], "ddd")</f>
        <v>Thu</v>
      </c>
    </row>
    <row r="4691" spans="1:27"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s="3">
        <v>2</v>
      </c>
      <c r="T4691" s="4">
        <v>0.2</v>
      </c>
      <c r="U4691" s="3">
        <v>10.393599999999999</v>
      </c>
      <c r="V4691" s="2">
        <f>salestable[[#This Row],[Sales]] * (1 - salestable[[#This Row],[Discount]])</f>
        <v>41.574400000000004</v>
      </c>
      <c r="W4691" s="2">
        <f>salestable[[#This Row],[Sales]] * salestable[[#This Row],[Discount]]</f>
        <v>10.393600000000001</v>
      </c>
      <c r="X4691">
        <f>YEAR(salestable[[#This Row],[Order Date]])</f>
        <v>2014</v>
      </c>
      <c r="Y4691" t="str">
        <f>TEXT(salestable[[#This Row],[Order Date]],"MMMM")</f>
        <v>December</v>
      </c>
      <c r="Z4691" t="str">
        <f>"Q"&amp;ROUNDUP(MONTH(salestable[[#This Row],[Order Date]])/3,0)</f>
        <v>Q4</v>
      </c>
      <c r="AA4691" t="str">
        <f>TEXT(salestable[[#This Row],[Order Date]], "ddd")</f>
        <v>Sat</v>
      </c>
    </row>
    <row r="4692" spans="1:27"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s="3">
        <v>3</v>
      </c>
      <c r="T4692" s="4">
        <v>0.2</v>
      </c>
      <c r="U4692" s="3">
        <v>21.5928</v>
      </c>
      <c r="V4692" s="2">
        <f>salestable[[#This Row],[Sales]] * (1 - salestable[[#This Row],[Discount]])</f>
        <v>57.580800000000004</v>
      </c>
      <c r="W4692" s="2">
        <f>salestable[[#This Row],[Sales]] * salestable[[#This Row],[Discount]]</f>
        <v>14.395200000000001</v>
      </c>
      <c r="X4692">
        <f>YEAR(salestable[[#This Row],[Order Date]])</f>
        <v>2014</v>
      </c>
      <c r="Y4692" t="str">
        <f>TEXT(salestable[[#This Row],[Order Date]],"MMMM")</f>
        <v>December</v>
      </c>
      <c r="Z4692" t="str">
        <f>"Q"&amp;ROUNDUP(MONTH(salestable[[#This Row],[Order Date]])/3,0)</f>
        <v>Q4</v>
      </c>
      <c r="AA4692" t="str">
        <f>TEXT(salestable[[#This Row],[Order Date]], "ddd")</f>
        <v>Sat</v>
      </c>
    </row>
    <row r="4693" spans="1:27"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s="3">
        <v>3</v>
      </c>
      <c r="T4693" s="4">
        <v>0.2</v>
      </c>
      <c r="U4693" s="3">
        <v>-42.4116</v>
      </c>
      <c r="V4693" s="2">
        <f>salestable[[#This Row],[Sales]] * (1 - salestable[[#This Row],[Discount]])</f>
        <v>193.88160000000002</v>
      </c>
      <c r="W4693" s="2">
        <f>salestable[[#This Row],[Sales]] * salestable[[#This Row],[Discount]]</f>
        <v>48.470400000000005</v>
      </c>
      <c r="X4693">
        <f>YEAR(salestable[[#This Row],[Order Date]])</f>
        <v>2014</v>
      </c>
      <c r="Y4693" t="str">
        <f>TEXT(salestable[[#This Row],[Order Date]],"MMMM")</f>
        <v>December</v>
      </c>
      <c r="Z4693" t="str">
        <f>"Q"&amp;ROUNDUP(MONTH(salestable[[#This Row],[Order Date]])/3,0)</f>
        <v>Q4</v>
      </c>
      <c r="AA4693" t="str">
        <f>TEXT(salestable[[#This Row],[Order Date]], "ddd")</f>
        <v>Sat</v>
      </c>
    </row>
    <row r="4694" spans="1:27"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s="3">
        <v>5</v>
      </c>
      <c r="T4694" s="4">
        <v>0.2</v>
      </c>
      <c r="U4694" s="3">
        <v>77.671999999999997</v>
      </c>
      <c r="V4694" s="2">
        <f>salestable[[#This Row],[Sales]] * (1 - salestable[[#This Row],[Discount]])</f>
        <v>177.536</v>
      </c>
      <c r="W4694" s="2">
        <f>salestable[[#This Row],[Sales]] * salestable[[#This Row],[Discount]]</f>
        <v>44.384</v>
      </c>
      <c r="X4694">
        <f>YEAR(salestable[[#This Row],[Order Date]])</f>
        <v>2014</v>
      </c>
      <c r="Y4694" t="str">
        <f>TEXT(salestable[[#This Row],[Order Date]],"MMMM")</f>
        <v>December</v>
      </c>
      <c r="Z4694" t="str">
        <f>"Q"&amp;ROUNDUP(MONTH(salestable[[#This Row],[Order Date]])/3,0)</f>
        <v>Q4</v>
      </c>
      <c r="AA4694" t="str">
        <f>TEXT(salestable[[#This Row],[Order Date]], "ddd")</f>
        <v>Sat</v>
      </c>
    </row>
    <row r="4695" spans="1:27"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s="3">
        <v>2</v>
      </c>
      <c r="T4695" s="4">
        <v>0.2</v>
      </c>
      <c r="U4695" s="3">
        <v>2.64</v>
      </c>
      <c r="V4695" s="2">
        <f>salestable[[#This Row],[Sales]] * (1 - salestable[[#This Row],[Discount]])</f>
        <v>6.7584000000000009</v>
      </c>
      <c r="W4695" s="2">
        <f>salestable[[#This Row],[Sales]] * salestable[[#This Row],[Discount]]</f>
        <v>1.6896000000000002</v>
      </c>
      <c r="X4695">
        <f>YEAR(salestable[[#This Row],[Order Date]])</f>
        <v>2014</v>
      </c>
      <c r="Y4695" t="str">
        <f>TEXT(salestable[[#This Row],[Order Date]],"MMMM")</f>
        <v>December</v>
      </c>
      <c r="Z4695" t="str">
        <f>"Q"&amp;ROUNDUP(MONTH(salestable[[#This Row],[Order Date]])/3,0)</f>
        <v>Q4</v>
      </c>
      <c r="AA4695" t="str">
        <f>TEXT(salestable[[#This Row],[Order Date]], "ddd")</f>
        <v>Sat</v>
      </c>
    </row>
    <row r="4696" spans="1:27"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s="3">
        <v>4</v>
      </c>
      <c r="T4696" s="4">
        <v>0</v>
      </c>
      <c r="U4696" s="3">
        <v>14.4648</v>
      </c>
      <c r="V4696" s="2">
        <f>salestable[[#This Row],[Sales]] * (1 - salestable[[#This Row],[Discount]])</f>
        <v>29.52</v>
      </c>
      <c r="W4696" s="2">
        <f>salestable[[#This Row],[Sales]] * salestable[[#This Row],[Discount]]</f>
        <v>0</v>
      </c>
      <c r="X4696">
        <f>YEAR(salestable[[#This Row],[Order Date]])</f>
        <v>2015</v>
      </c>
      <c r="Y4696" t="str">
        <f>TEXT(salestable[[#This Row],[Order Date]],"MMMM")</f>
        <v>December</v>
      </c>
      <c r="Z4696" t="str">
        <f>"Q"&amp;ROUNDUP(MONTH(salestable[[#This Row],[Order Date]])/3,0)</f>
        <v>Q4</v>
      </c>
      <c r="AA4696" t="str">
        <f>TEXT(salestable[[#This Row],[Order Date]], "ddd")</f>
        <v>Thu</v>
      </c>
    </row>
    <row r="4697" spans="1:27"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s="3">
        <v>3</v>
      </c>
      <c r="T4697" s="4">
        <v>0</v>
      </c>
      <c r="U4697" s="3">
        <v>48.470399999999998</v>
      </c>
      <c r="V4697" s="2">
        <f>salestable[[#This Row],[Sales]] * (1 - salestable[[#This Row],[Discount]])</f>
        <v>302.94</v>
      </c>
      <c r="W4697" s="2">
        <f>salestable[[#This Row],[Sales]] * salestable[[#This Row],[Discount]]</f>
        <v>0</v>
      </c>
      <c r="X4697">
        <f>YEAR(salestable[[#This Row],[Order Date]])</f>
        <v>2015</v>
      </c>
      <c r="Y4697" t="str">
        <f>TEXT(salestable[[#This Row],[Order Date]],"MMMM")</f>
        <v>December</v>
      </c>
      <c r="Z4697" t="str">
        <f>"Q"&amp;ROUNDUP(MONTH(salestable[[#This Row],[Order Date]])/3,0)</f>
        <v>Q4</v>
      </c>
      <c r="AA4697" t="str">
        <f>TEXT(salestable[[#This Row],[Order Date]], "ddd")</f>
        <v>Thu</v>
      </c>
    </row>
    <row r="4698" spans="1:27"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s="3">
        <v>2</v>
      </c>
      <c r="T4698" s="4">
        <v>0</v>
      </c>
      <c r="U4698" s="3">
        <v>38.437199999999997</v>
      </c>
      <c r="V4698" s="2">
        <f>salestable[[#This Row],[Sales]] * (1 - salestable[[#This Row],[Discount]])</f>
        <v>142.36000000000001</v>
      </c>
      <c r="W4698" s="2">
        <f>salestable[[#This Row],[Sales]] * salestable[[#This Row],[Discount]]</f>
        <v>0</v>
      </c>
      <c r="X4698">
        <f>YEAR(salestable[[#This Row],[Order Date]])</f>
        <v>2015</v>
      </c>
      <c r="Y4698" t="str">
        <f>TEXT(salestable[[#This Row],[Order Date]],"MMMM")</f>
        <v>December</v>
      </c>
      <c r="Z4698" t="str">
        <f>"Q"&amp;ROUNDUP(MONTH(salestable[[#This Row],[Order Date]])/3,0)</f>
        <v>Q4</v>
      </c>
      <c r="AA4698" t="str">
        <f>TEXT(salestable[[#This Row],[Order Date]], "ddd")</f>
        <v>Thu</v>
      </c>
    </row>
    <row r="4699" spans="1:27"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s="3">
        <v>9</v>
      </c>
      <c r="T4699" s="4">
        <v>0</v>
      </c>
      <c r="U4699" s="3">
        <v>136.66499999999999</v>
      </c>
      <c r="V4699" s="2">
        <f>salestable[[#This Row],[Sales]] * (1 - salestable[[#This Row],[Discount]])</f>
        <v>546.66</v>
      </c>
      <c r="W4699" s="2">
        <f>salestable[[#This Row],[Sales]] * salestable[[#This Row],[Discount]]</f>
        <v>0</v>
      </c>
      <c r="X4699">
        <f>YEAR(salestable[[#This Row],[Order Date]])</f>
        <v>2015</v>
      </c>
      <c r="Y4699" t="str">
        <f>TEXT(salestable[[#This Row],[Order Date]],"MMMM")</f>
        <v>December</v>
      </c>
      <c r="Z4699" t="str">
        <f>"Q"&amp;ROUNDUP(MONTH(salestable[[#This Row],[Order Date]])/3,0)</f>
        <v>Q4</v>
      </c>
      <c r="AA4699" t="str">
        <f>TEXT(salestable[[#This Row],[Order Date]], "ddd")</f>
        <v>Thu</v>
      </c>
    </row>
    <row r="4700" spans="1:27"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s="3">
        <v>3</v>
      </c>
      <c r="T4700" s="4">
        <v>0</v>
      </c>
      <c r="U4700" s="3">
        <v>14.8491</v>
      </c>
      <c r="V4700" s="2">
        <f>salestable[[#This Row],[Sales]] * (1 - salestable[[#This Row],[Discount]])</f>
        <v>212.13</v>
      </c>
      <c r="W4700" s="2">
        <f>salestable[[#This Row],[Sales]] * salestable[[#This Row],[Discount]]</f>
        <v>0</v>
      </c>
      <c r="X4700">
        <f>YEAR(salestable[[#This Row],[Order Date]])</f>
        <v>2015</v>
      </c>
      <c r="Y4700" t="str">
        <f>TEXT(salestable[[#This Row],[Order Date]],"MMMM")</f>
        <v>December</v>
      </c>
      <c r="Z4700" t="str">
        <f>"Q"&amp;ROUNDUP(MONTH(salestable[[#This Row],[Order Date]])/3,0)</f>
        <v>Q4</v>
      </c>
      <c r="AA4700" t="str">
        <f>TEXT(salestable[[#This Row],[Order Date]], "ddd")</f>
        <v>Thu</v>
      </c>
    </row>
    <row r="4701" spans="1:27"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s="3">
        <v>2</v>
      </c>
      <c r="T4701" s="4">
        <v>0.2</v>
      </c>
      <c r="U4701" s="3">
        <v>0.59040000000000004</v>
      </c>
      <c r="V4701" s="2">
        <f>salestable[[#This Row],[Sales]] * (1 - salestable[[#This Row],[Discount]])</f>
        <v>4.1984000000000004</v>
      </c>
      <c r="W4701" s="2">
        <f>salestable[[#This Row],[Sales]] * salestable[[#This Row],[Discount]]</f>
        <v>1.0496000000000001</v>
      </c>
      <c r="X4701">
        <f>YEAR(salestable[[#This Row],[Order Date]])</f>
        <v>2017</v>
      </c>
      <c r="Y4701" t="str">
        <f>TEXT(salestable[[#This Row],[Order Date]],"MMMM")</f>
        <v>May</v>
      </c>
      <c r="Z4701" t="str">
        <f>"Q"&amp;ROUNDUP(MONTH(salestable[[#This Row],[Order Date]])/3,0)</f>
        <v>Q2</v>
      </c>
      <c r="AA4701" t="str">
        <f>TEXT(salestable[[#This Row],[Order Date]], "ddd")</f>
        <v>Thu</v>
      </c>
    </row>
    <row r="4702" spans="1:27"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s="3">
        <v>2</v>
      </c>
      <c r="T4702" s="4">
        <v>0.2</v>
      </c>
      <c r="U4702" s="3">
        <v>-14.8832</v>
      </c>
      <c r="V4702" s="2">
        <f>salestable[[#This Row],[Sales]] * (1 - salestable[[#This Row],[Discount]])</f>
        <v>59.532800000000002</v>
      </c>
      <c r="W4702" s="2">
        <f>salestable[[#This Row],[Sales]] * salestable[[#This Row],[Discount]]</f>
        <v>14.8832</v>
      </c>
      <c r="X4702">
        <f>YEAR(salestable[[#This Row],[Order Date]])</f>
        <v>2017</v>
      </c>
      <c r="Y4702" t="str">
        <f>TEXT(salestable[[#This Row],[Order Date]],"MMMM")</f>
        <v>May</v>
      </c>
      <c r="Z4702" t="str">
        <f>"Q"&amp;ROUNDUP(MONTH(salestable[[#This Row],[Order Date]])/3,0)</f>
        <v>Q2</v>
      </c>
      <c r="AA4702" t="str">
        <f>TEXT(salestable[[#This Row],[Order Date]], "ddd")</f>
        <v>Thu</v>
      </c>
    </row>
    <row r="4703" spans="1:27"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s="3">
        <v>2</v>
      </c>
      <c r="T4703" s="4">
        <v>0.2</v>
      </c>
      <c r="U4703" s="3">
        <v>2.14</v>
      </c>
      <c r="V4703" s="2">
        <f>salestable[[#This Row],[Sales]] * (1 - salestable[[#This Row],[Discount]])</f>
        <v>5.4784000000000006</v>
      </c>
      <c r="W4703" s="2">
        <f>salestable[[#This Row],[Sales]] * salestable[[#This Row],[Discount]]</f>
        <v>1.3696000000000002</v>
      </c>
      <c r="X4703">
        <f>YEAR(salestable[[#This Row],[Order Date]])</f>
        <v>2017</v>
      </c>
      <c r="Y4703" t="str">
        <f>TEXT(salestable[[#This Row],[Order Date]],"MMMM")</f>
        <v>May</v>
      </c>
      <c r="Z4703" t="str">
        <f>"Q"&amp;ROUNDUP(MONTH(salestable[[#This Row],[Order Date]])/3,0)</f>
        <v>Q2</v>
      </c>
      <c r="AA4703" t="str">
        <f>TEXT(salestable[[#This Row],[Order Date]], "ddd")</f>
        <v>Thu</v>
      </c>
    </row>
    <row r="4704" spans="1:27"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s="3">
        <v>1</v>
      </c>
      <c r="T4704" s="4">
        <v>0.6</v>
      </c>
      <c r="U4704" s="3">
        <v>-6.9965000000000002</v>
      </c>
      <c r="V4704" s="2">
        <f>salestable[[#This Row],[Sales]] * (1 - salestable[[#This Row],[Discount]])</f>
        <v>3.1984000000000004</v>
      </c>
      <c r="W4704" s="2">
        <f>salestable[[#This Row],[Sales]] * salestable[[#This Row],[Discount]]</f>
        <v>4.7976000000000001</v>
      </c>
      <c r="X4704">
        <f>YEAR(salestable[[#This Row],[Order Date]])</f>
        <v>2017</v>
      </c>
      <c r="Y4704" t="str">
        <f>TEXT(salestable[[#This Row],[Order Date]],"MMMM")</f>
        <v>May</v>
      </c>
      <c r="Z4704" t="str">
        <f>"Q"&amp;ROUNDUP(MONTH(salestable[[#This Row],[Order Date]])/3,0)</f>
        <v>Q2</v>
      </c>
      <c r="AA4704" t="str">
        <f>TEXT(salestable[[#This Row],[Order Date]], "ddd")</f>
        <v>Thu</v>
      </c>
    </row>
    <row r="4705" spans="1:27"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s="3">
        <v>2</v>
      </c>
      <c r="T4705" s="4">
        <v>0.8</v>
      </c>
      <c r="U4705" s="3">
        <v>-19.602</v>
      </c>
      <c r="V4705" s="2">
        <f>salestable[[#This Row],[Sales]] * (1 - salestable[[#This Row],[Discount]])</f>
        <v>1.7423999999999995</v>
      </c>
      <c r="W4705" s="2">
        <f>salestable[[#This Row],[Sales]] * salestable[[#This Row],[Discount]]</f>
        <v>6.9695999999999998</v>
      </c>
      <c r="X4705">
        <f>YEAR(salestable[[#This Row],[Order Date]])</f>
        <v>2016</v>
      </c>
      <c r="Y4705" t="str">
        <f>TEXT(salestable[[#This Row],[Order Date]],"MMMM")</f>
        <v>June</v>
      </c>
      <c r="Z4705" t="str">
        <f>"Q"&amp;ROUNDUP(MONTH(salestable[[#This Row],[Order Date]])/3,0)</f>
        <v>Q2</v>
      </c>
      <c r="AA4705" t="str">
        <f>TEXT(salestable[[#This Row],[Order Date]], "ddd")</f>
        <v>Fri</v>
      </c>
    </row>
    <row r="4706" spans="1:27"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s="3">
        <v>7</v>
      </c>
      <c r="T4706" s="4">
        <v>0</v>
      </c>
      <c r="U4706" s="3">
        <v>18.8993</v>
      </c>
      <c r="V4706" s="2">
        <f>salestable[[#This Row],[Sales]] * (1 - salestable[[#This Row],[Discount]])</f>
        <v>65.17</v>
      </c>
      <c r="W4706" s="2">
        <f>salestable[[#This Row],[Sales]] * salestable[[#This Row],[Discount]]</f>
        <v>0</v>
      </c>
      <c r="X4706">
        <f>YEAR(salestable[[#This Row],[Order Date]])</f>
        <v>2016</v>
      </c>
      <c r="Y4706" t="str">
        <f>TEXT(salestable[[#This Row],[Order Date]],"MMMM")</f>
        <v>May</v>
      </c>
      <c r="Z4706" t="str">
        <f>"Q"&amp;ROUNDUP(MONTH(salestable[[#This Row],[Order Date]])/3,0)</f>
        <v>Q2</v>
      </c>
      <c r="AA4706" t="str">
        <f>TEXT(salestable[[#This Row],[Order Date]], "ddd")</f>
        <v>Tue</v>
      </c>
    </row>
    <row r="4707" spans="1:27"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s="3">
        <v>2</v>
      </c>
      <c r="T4707" s="4">
        <v>0</v>
      </c>
      <c r="U4707" s="3">
        <v>6.8714000000000004</v>
      </c>
      <c r="V4707" s="2">
        <f>salestable[[#This Row],[Sales]] * (1 - salestable[[#This Row],[Discount]])</f>
        <v>14.62</v>
      </c>
      <c r="W4707" s="2">
        <f>salestable[[#This Row],[Sales]] * salestable[[#This Row],[Discount]]</f>
        <v>0</v>
      </c>
      <c r="X4707">
        <f>YEAR(salestable[[#This Row],[Order Date]])</f>
        <v>2016</v>
      </c>
      <c r="Y4707" t="str">
        <f>TEXT(salestable[[#This Row],[Order Date]],"MMMM")</f>
        <v>May</v>
      </c>
      <c r="Z4707" t="str">
        <f>"Q"&amp;ROUNDUP(MONTH(salestable[[#This Row],[Order Date]])/3,0)</f>
        <v>Q2</v>
      </c>
      <c r="AA4707" t="str">
        <f>TEXT(salestable[[#This Row],[Order Date]], "ddd")</f>
        <v>Tue</v>
      </c>
    </row>
    <row r="4708" spans="1:27"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s="3">
        <v>4</v>
      </c>
      <c r="T4708" s="4">
        <v>0</v>
      </c>
      <c r="U4708" s="3">
        <v>17.324000000000002</v>
      </c>
      <c r="V4708" s="2">
        <f>salestable[[#This Row],[Sales]] * (1 - salestable[[#This Row],[Discount]])</f>
        <v>173.24</v>
      </c>
      <c r="W4708" s="2">
        <f>salestable[[#This Row],[Sales]] * salestable[[#This Row],[Discount]]</f>
        <v>0</v>
      </c>
      <c r="X4708">
        <f>YEAR(salestable[[#This Row],[Order Date]])</f>
        <v>2016</v>
      </c>
      <c r="Y4708" t="str">
        <f>TEXT(salestable[[#This Row],[Order Date]],"MMMM")</f>
        <v>May</v>
      </c>
      <c r="Z4708" t="str">
        <f>"Q"&amp;ROUNDUP(MONTH(salestable[[#This Row],[Order Date]])/3,0)</f>
        <v>Q2</v>
      </c>
      <c r="AA4708" t="str">
        <f>TEXT(salestable[[#This Row],[Order Date]], "ddd")</f>
        <v>Tue</v>
      </c>
    </row>
    <row r="4709" spans="1:27"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s="3">
        <v>5</v>
      </c>
      <c r="T4709" s="4">
        <v>0.2</v>
      </c>
      <c r="U4709" s="3">
        <v>302.37299999999999</v>
      </c>
      <c r="V4709" s="2">
        <f>salestable[[#This Row],[Sales]] * (1 - salestable[[#This Row],[Discount]])</f>
        <v>716.73599999999999</v>
      </c>
      <c r="W4709" s="2">
        <f>salestable[[#This Row],[Sales]] * salestable[[#This Row],[Discount]]</f>
        <v>179.184</v>
      </c>
      <c r="X4709">
        <f>YEAR(salestable[[#This Row],[Order Date]])</f>
        <v>2017</v>
      </c>
      <c r="Y4709" t="str">
        <f>TEXT(salestable[[#This Row],[Order Date]],"MMMM")</f>
        <v>June</v>
      </c>
      <c r="Z4709" t="str">
        <f>"Q"&amp;ROUNDUP(MONTH(salestable[[#This Row],[Order Date]])/3,0)</f>
        <v>Q2</v>
      </c>
      <c r="AA4709" t="str">
        <f>TEXT(salestable[[#This Row],[Order Date]], "ddd")</f>
        <v>Thu</v>
      </c>
    </row>
    <row r="4710" spans="1:27"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s="3">
        <v>3</v>
      </c>
      <c r="T4710" s="4">
        <v>0</v>
      </c>
      <c r="U4710" s="3">
        <v>39.213000000000001</v>
      </c>
      <c r="V4710" s="2">
        <f>salestable[[#This Row],[Sales]] * (1 - salestable[[#This Row],[Discount]])</f>
        <v>130.71</v>
      </c>
      <c r="W4710" s="2">
        <f>salestable[[#This Row],[Sales]] * salestable[[#This Row],[Discount]]</f>
        <v>0</v>
      </c>
      <c r="X4710">
        <f>YEAR(salestable[[#This Row],[Order Date]])</f>
        <v>2017</v>
      </c>
      <c r="Y4710" t="str">
        <f>TEXT(salestable[[#This Row],[Order Date]],"MMMM")</f>
        <v>June</v>
      </c>
      <c r="Z4710" t="str">
        <f>"Q"&amp;ROUNDUP(MONTH(salestable[[#This Row],[Order Date]])/3,0)</f>
        <v>Q2</v>
      </c>
      <c r="AA4710" t="str">
        <f>TEXT(salestable[[#This Row],[Order Date]], "ddd")</f>
        <v>Thu</v>
      </c>
    </row>
    <row r="4711" spans="1:27"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s="3">
        <v>2</v>
      </c>
      <c r="T4711" s="4">
        <v>0</v>
      </c>
      <c r="U4711" s="3">
        <v>3.0367999999999999</v>
      </c>
      <c r="V4711" s="2">
        <f>salestable[[#This Row],[Sales]] * (1 - salestable[[#This Row],[Discount]])</f>
        <v>11.68</v>
      </c>
      <c r="W4711" s="2">
        <f>salestable[[#This Row],[Sales]] * salestable[[#This Row],[Discount]]</f>
        <v>0</v>
      </c>
      <c r="X4711">
        <f>YEAR(salestable[[#This Row],[Order Date]])</f>
        <v>2017</v>
      </c>
      <c r="Y4711" t="str">
        <f>TEXT(salestable[[#This Row],[Order Date]],"MMMM")</f>
        <v>June</v>
      </c>
      <c r="Z4711" t="str">
        <f>"Q"&amp;ROUNDUP(MONTH(salestable[[#This Row],[Order Date]])/3,0)</f>
        <v>Q2</v>
      </c>
      <c r="AA4711" t="str">
        <f>TEXT(salestable[[#This Row],[Order Date]], "ddd")</f>
        <v>Thu</v>
      </c>
    </row>
    <row r="4712" spans="1:27"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s="3">
        <v>3</v>
      </c>
      <c r="T4712" s="4">
        <v>0</v>
      </c>
      <c r="U4712" s="3">
        <v>22.4316</v>
      </c>
      <c r="V4712" s="2">
        <f>salestable[[#This Row],[Sales]] * (1 - salestable[[#This Row],[Discount]])</f>
        <v>62.31</v>
      </c>
      <c r="W4712" s="2">
        <f>salestable[[#This Row],[Sales]] * salestable[[#This Row],[Discount]]</f>
        <v>0</v>
      </c>
      <c r="X4712">
        <f>YEAR(salestable[[#This Row],[Order Date]])</f>
        <v>2017</v>
      </c>
      <c r="Y4712" t="str">
        <f>TEXT(salestable[[#This Row],[Order Date]],"MMMM")</f>
        <v>June</v>
      </c>
      <c r="Z4712" t="str">
        <f>"Q"&amp;ROUNDUP(MONTH(salestable[[#This Row],[Order Date]])/3,0)</f>
        <v>Q2</v>
      </c>
      <c r="AA4712" t="str">
        <f>TEXT(salestable[[#This Row],[Order Date]], "ddd")</f>
        <v>Thu</v>
      </c>
    </row>
    <row r="4713" spans="1:27"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s="3">
        <v>1</v>
      </c>
      <c r="T4713" s="4">
        <v>0.7</v>
      </c>
      <c r="U4713" s="3">
        <v>-0.59640000000000004</v>
      </c>
      <c r="V4713" s="2">
        <f>salestable[[#This Row],[Sales]] * (1 - salestable[[#This Row],[Discount]])</f>
        <v>0.25560000000000005</v>
      </c>
      <c r="W4713" s="2">
        <f>salestable[[#This Row],[Sales]] * salestable[[#This Row],[Discount]]</f>
        <v>0.59639999999999993</v>
      </c>
      <c r="X4713">
        <f>YEAR(salestable[[#This Row],[Order Date]])</f>
        <v>2014</v>
      </c>
      <c r="Y4713" t="str">
        <f>TEXT(salestable[[#This Row],[Order Date]],"MMMM")</f>
        <v>March</v>
      </c>
      <c r="Z4713" t="str">
        <f>"Q"&amp;ROUNDUP(MONTH(salestable[[#This Row],[Order Date]])/3,0)</f>
        <v>Q1</v>
      </c>
      <c r="AA4713" t="str">
        <f>TEXT(salestable[[#This Row],[Order Date]], "ddd")</f>
        <v>Mon</v>
      </c>
    </row>
    <row r="4714" spans="1:27"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s="3">
        <v>7</v>
      </c>
      <c r="T4714" s="4">
        <v>0.2</v>
      </c>
      <c r="U4714" s="3">
        <v>12.700799999999999</v>
      </c>
      <c r="V4714" s="2">
        <f>salestable[[#This Row],[Sales]] * (1 - salestable[[#This Row],[Discount]])</f>
        <v>29.0304</v>
      </c>
      <c r="W4714" s="2">
        <f>salestable[[#This Row],[Sales]] * salestable[[#This Row],[Discount]]</f>
        <v>7.2576000000000001</v>
      </c>
      <c r="X4714">
        <f>YEAR(salestable[[#This Row],[Order Date]])</f>
        <v>2014</v>
      </c>
      <c r="Y4714" t="str">
        <f>TEXT(salestable[[#This Row],[Order Date]],"MMMM")</f>
        <v>December</v>
      </c>
      <c r="Z4714" t="str">
        <f>"Q"&amp;ROUNDUP(MONTH(salestable[[#This Row],[Order Date]])/3,0)</f>
        <v>Q4</v>
      </c>
      <c r="AA4714" t="str">
        <f>TEXT(salestable[[#This Row],[Order Date]], "ddd")</f>
        <v>Tue</v>
      </c>
    </row>
    <row r="4715" spans="1:27"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s="3">
        <v>2</v>
      </c>
      <c r="T4715" s="4">
        <v>0.6</v>
      </c>
      <c r="U4715" s="3">
        <v>-74.952600000000004</v>
      </c>
      <c r="V4715" s="2">
        <f>salestable[[#This Row],[Sales]] * (1 - salestable[[#This Row],[Discount]])</f>
        <v>22.627200000000002</v>
      </c>
      <c r="W4715" s="2">
        <f>salestable[[#This Row],[Sales]] * salestable[[#This Row],[Discount]]</f>
        <v>33.940799999999996</v>
      </c>
      <c r="X4715">
        <f>YEAR(salestable[[#This Row],[Order Date]])</f>
        <v>2014</v>
      </c>
      <c r="Y4715" t="str">
        <f>TEXT(salestable[[#This Row],[Order Date]],"MMMM")</f>
        <v>December</v>
      </c>
      <c r="Z4715" t="str">
        <f>"Q"&amp;ROUNDUP(MONTH(salestable[[#This Row],[Order Date]])/3,0)</f>
        <v>Q4</v>
      </c>
      <c r="AA4715" t="str">
        <f>TEXT(salestable[[#This Row],[Order Date]], "ddd")</f>
        <v>Tue</v>
      </c>
    </row>
    <row r="4716" spans="1:27"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s="3">
        <v>2</v>
      </c>
      <c r="T4716" s="4">
        <v>0.2</v>
      </c>
      <c r="U4716" s="3">
        <v>38.779200000000003</v>
      </c>
      <c r="V4716" s="2">
        <f>salestable[[#This Row],[Sales]] * (1 - salestable[[#This Row],[Discount]])</f>
        <v>275.76320000000004</v>
      </c>
      <c r="W4716" s="2">
        <f>salestable[[#This Row],[Sales]] * salestable[[#This Row],[Discount]]</f>
        <v>68.94080000000001</v>
      </c>
      <c r="X4716">
        <f>YEAR(salestable[[#This Row],[Order Date]])</f>
        <v>2017</v>
      </c>
      <c r="Y4716" t="str">
        <f>TEXT(salestable[[#This Row],[Order Date]],"MMMM")</f>
        <v>May</v>
      </c>
      <c r="Z4716" t="str">
        <f>"Q"&amp;ROUNDUP(MONTH(salestable[[#This Row],[Order Date]])/3,0)</f>
        <v>Q2</v>
      </c>
      <c r="AA4716" t="str">
        <f>TEXT(salestable[[#This Row],[Order Date]], "ddd")</f>
        <v>Thu</v>
      </c>
    </row>
    <row r="4717" spans="1:27"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s="3">
        <v>2</v>
      </c>
      <c r="T4717" s="4">
        <v>0.2</v>
      </c>
      <c r="U4717" s="3">
        <v>20.1584</v>
      </c>
      <c r="V4717" s="2">
        <f>salestable[[#This Row],[Sales]] * (1 - salestable[[#This Row],[Discount]])</f>
        <v>161.2672</v>
      </c>
      <c r="W4717" s="2">
        <f>salestable[[#This Row],[Sales]] * salestable[[#This Row],[Discount]]</f>
        <v>40.316800000000001</v>
      </c>
      <c r="X4717">
        <f>YEAR(salestable[[#This Row],[Order Date]])</f>
        <v>2015</v>
      </c>
      <c r="Y4717" t="str">
        <f>TEXT(salestable[[#This Row],[Order Date]],"MMMM")</f>
        <v>May</v>
      </c>
      <c r="Z4717" t="str">
        <f>"Q"&amp;ROUNDUP(MONTH(salestable[[#This Row],[Order Date]])/3,0)</f>
        <v>Q2</v>
      </c>
      <c r="AA4717" t="str">
        <f>TEXT(salestable[[#This Row],[Order Date]], "ddd")</f>
        <v>Tue</v>
      </c>
    </row>
    <row r="4718" spans="1:27"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s="3">
        <v>2</v>
      </c>
      <c r="T4718" s="4">
        <v>0</v>
      </c>
      <c r="U4718" s="3">
        <v>88.733199999999997</v>
      </c>
      <c r="V4718" s="2">
        <f>salestable[[#This Row],[Sales]] * (1 - salestable[[#This Row],[Discount]])</f>
        <v>521.96</v>
      </c>
      <c r="W4718" s="2">
        <f>salestable[[#This Row],[Sales]] * salestable[[#This Row],[Discount]]</f>
        <v>0</v>
      </c>
      <c r="X4718">
        <f>YEAR(salestable[[#This Row],[Order Date]])</f>
        <v>2017</v>
      </c>
      <c r="Y4718" t="str">
        <f>TEXT(salestable[[#This Row],[Order Date]],"MMMM")</f>
        <v>December</v>
      </c>
      <c r="Z4718" t="str">
        <f>"Q"&amp;ROUNDUP(MONTH(salestable[[#This Row],[Order Date]])/3,0)</f>
        <v>Q4</v>
      </c>
      <c r="AA4718" t="str">
        <f>TEXT(salestable[[#This Row],[Order Date]], "ddd")</f>
        <v>Sun</v>
      </c>
    </row>
    <row r="4719" spans="1:27"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s="3">
        <v>3</v>
      </c>
      <c r="T4719" s="4">
        <v>0</v>
      </c>
      <c r="U4719" s="3">
        <v>2.2193999999999998</v>
      </c>
      <c r="V4719" s="2">
        <f>salestable[[#This Row],[Sales]] * (1 - salestable[[#This Row],[Discount]])</f>
        <v>8.2200000000000006</v>
      </c>
      <c r="W4719" s="2">
        <f>salestable[[#This Row],[Sales]] * salestable[[#This Row],[Discount]]</f>
        <v>0</v>
      </c>
      <c r="X4719">
        <f>YEAR(salestable[[#This Row],[Order Date]])</f>
        <v>2015</v>
      </c>
      <c r="Y4719" t="str">
        <f>TEXT(salestable[[#This Row],[Order Date]],"MMMM")</f>
        <v>December</v>
      </c>
      <c r="Z4719" t="str">
        <f>"Q"&amp;ROUNDUP(MONTH(salestable[[#This Row],[Order Date]])/3,0)</f>
        <v>Q4</v>
      </c>
      <c r="AA4719" t="str">
        <f>TEXT(salestable[[#This Row],[Order Date]], "ddd")</f>
        <v>Sat</v>
      </c>
    </row>
    <row r="4720" spans="1:27"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s="3">
        <v>7</v>
      </c>
      <c r="T4720" s="4">
        <v>0</v>
      </c>
      <c r="U4720" s="3">
        <v>21.7728</v>
      </c>
      <c r="V4720" s="2">
        <f>salestable[[#This Row],[Sales]] * (1 - salestable[[#This Row],[Discount]])</f>
        <v>45.36</v>
      </c>
      <c r="W4720" s="2">
        <f>salestable[[#This Row],[Sales]] * salestable[[#This Row],[Discount]]</f>
        <v>0</v>
      </c>
      <c r="X4720">
        <f>YEAR(salestable[[#This Row],[Order Date]])</f>
        <v>2015</v>
      </c>
      <c r="Y4720" t="str">
        <f>TEXT(salestable[[#This Row],[Order Date]],"MMMM")</f>
        <v>October</v>
      </c>
      <c r="Z4720" t="str">
        <f>"Q"&amp;ROUNDUP(MONTH(salestable[[#This Row],[Order Date]])/3,0)</f>
        <v>Q4</v>
      </c>
      <c r="AA4720" t="str">
        <f>TEXT(salestable[[#This Row],[Order Date]], "ddd")</f>
        <v>Sat</v>
      </c>
    </row>
    <row r="4721" spans="1:27"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s="3">
        <v>7</v>
      </c>
      <c r="T4721" s="4">
        <v>0</v>
      </c>
      <c r="U4721" s="3">
        <v>9.4717000000000002</v>
      </c>
      <c r="V4721" s="2">
        <f>salestable[[#This Row],[Sales]] * (1 - salestable[[#This Row],[Discount]])</f>
        <v>947.17</v>
      </c>
      <c r="W4721" s="2">
        <f>salestable[[#This Row],[Sales]] * salestable[[#This Row],[Discount]]</f>
        <v>0</v>
      </c>
      <c r="X4721">
        <f>YEAR(salestable[[#This Row],[Order Date]])</f>
        <v>2015</v>
      </c>
      <c r="Y4721" t="str">
        <f>TEXT(salestable[[#This Row],[Order Date]],"MMMM")</f>
        <v>April</v>
      </c>
      <c r="Z4721" t="str">
        <f>"Q"&amp;ROUNDUP(MONTH(salestable[[#This Row],[Order Date]])/3,0)</f>
        <v>Q2</v>
      </c>
      <c r="AA4721" t="str">
        <f>TEXT(salestable[[#This Row],[Order Date]], "ddd")</f>
        <v>Sat</v>
      </c>
    </row>
    <row r="4722" spans="1:27"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s="3">
        <v>2</v>
      </c>
      <c r="T4722" s="4">
        <v>0</v>
      </c>
      <c r="U4722" s="3">
        <v>27.882000000000001</v>
      </c>
      <c r="V4722" s="2">
        <f>salestable[[#This Row],[Sales]] * (1 - salestable[[#This Row],[Discount]])</f>
        <v>61.96</v>
      </c>
      <c r="W4722" s="2">
        <f>salestable[[#This Row],[Sales]] * salestable[[#This Row],[Discount]]</f>
        <v>0</v>
      </c>
      <c r="X4722">
        <f>YEAR(salestable[[#This Row],[Order Date]])</f>
        <v>2015</v>
      </c>
      <c r="Y4722" t="str">
        <f>TEXT(salestable[[#This Row],[Order Date]],"MMMM")</f>
        <v>April</v>
      </c>
      <c r="Z4722" t="str">
        <f>"Q"&amp;ROUNDUP(MONTH(salestable[[#This Row],[Order Date]])/3,0)</f>
        <v>Q2</v>
      </c>
      <c r="AA4722" t="str">
        <f>TEXT(salestable[[#This Row],[Order Date]], "ddd")</f>
        <v>Sat</v>
      </c>
    </row>
    <row r="4723" spans="1:27"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s="3">
        <v>3</v>
      </c>
      <c r="T4723" s="4">
        <v>0.5</v>
      </c>
      <c r="U4723" s="3">
        <v>-209.76929999999999</v>
      </c>
      <c r="V4723" s="2">
        <f>salestable[[#This Row],[Sales]] * (1 - salestable[[#This Row],[Discount]])</f>
        <v>134.4675</v>
      </c>
      <c r="W4723" s="2">
        <f>salestable[[#This Row],[Sales]] * salestable[[#This Row],[Discount]]</f>
        <v>134.4675</v>
      </c>
      <c r="X4723">
        <f>YEAR(salestable[[#This Row],[Order Date]])</f>
        <v>2014</v>
      </c>
      <c r="Y4723" t="str">
        <f>TEXT(salestable[[#This Row],[Order Date]],"MMMM")</f>
        <v>June</v>
      </c>
      <c r="Z4723" t="str">
        <f>"Q"&amp;ROUNDUP(MONTH(salestable[[#This Row],[Order Date]])/3,0)</f>
        <v>Q2</v>
      </c>
      <c r="AA4723" t="str">
        <f>TEXT(salestable[[#This Row],[Order Date]], "ddd")</f>
        <v>Sat</v>
      </c>
    </row>
    <row r="4724" spans="1:27"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s="3">
        <v>1</v>
      </c>
      <c r="T4724" s="4">
        <v>0</v>
      </c>
      <c r="U4724" s="3">
        <v>2.9561999999999999</v>
      </c>
      <c r="V4724" s="2">
        <f>salestable[[#This Row],[Sales]] * (1 - salestable[[#This Row],[Discount]])</f>
        <v>7.58</v>
      </c>
      <c r="W4724" s="2">
        <f>salestable[[#This Row],[Sales]] * salestable[[#This Row],[Discount]]</f>
        <v>0</v>
      </c>
      <c r="X4724">
        <f>YEAR(salestable[[#This Row],[Order Date]])</f>
        <v>2017</v>
      </c>
      <c r="Y4724" t="str">
        <f>TEXT(salestable[[#This Row],[Order Date]],"MMMM")</f>
        <v>September</v>
      </c>
      <c r="Z4724" t="str">
        <f>"Q"&amp;ROUNDUP(MONTH(salestable[[#This Row],[Order Date]])/3,0)</f>
        <v>Q3</v>
      </c>
      <c r="AA4724" t="str">
        <f>TEXT(salestable[[#This Row],[Order Date]], "ddd")</f>
        <v>Fri</v>
      </c>
    </row>
    <row r="4725" spans="1:27"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s="3">
        <v>3</v>
      </c>
      <c r="T4725" s="4">
        <v>0</v>
      </c>
      <c r="U4725" s="3">
        <v>7.2176999999999998</v>
      </c>
      <c r="V4725" s="2">
        <f>salestable[[#This Row],[Sales]] * (1 - salestable[[#This Row],[Discount]])</f>
        <v>14.73</v>
      </c>
      <c r="W4725" s="2">
        <f>salestable[[#This Row],[Sales]] * salestable[[#This Row],[Discount]]</f>
        <v>0</v>
      </c>
      <c r="X4725">
        <f>YEAR(salestable[[#This Row],[Order Date]])</f>
        <v>2016</v>
      </c>
      <c r="Y4725" t="str">
        <f>TEXT(salestable[[#This Row],[Order Date]],"MMMM")</f>
        <v>May</v>
      </c>
      <c r="Z4725" t="str">
        <f>"Q"&amp;ROUNDUP(MONTH(salestable[[#This Row],[Order Date]])/3,0)</f>
        <v>Q2</v>
      </c>
      <c r="AA4725" t="str">
        <f>TEXT(salestable[[#This Row],[Order Date]], "ddd")</f>
        <v>Sun</v>
      </c>
    </row>
    <row r="4726" spans="1:27"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s="3">
        <v>2</v>
      </c>
      <c r="T4726" s="4">
        <v>0.7</v>
      </c>
      <c r="U4726" s="3">
        <v>-6.9215999999999998</v>
      </c>
      <c r="V4726" s="2">
        <f>salestable[[#This Row],[Sales]] * (1 - salestable[[#This Row],[Discount]])</f>
        <v>2.9664000000000006</v>
      </c>
      <c r="W4726" s="2">
        <f>salestable[[#This Row],[Sales]] * salestable[[#This Row],[Discount]]</f>
        <v>6.9215999999999998</v>
      </c>
      <c r="X4726">
        <f>YEAR(salestable[[#This Row],[Order Date]])</f>
        <v>2016</v>
      </c>
      <c r="Y4726" t="str">
        <f>TEXT(salestable[[#This Row],[Order Date]],"MMMM")</f>
        <v>November</v>
      </c>
      <c r="Z4726" t="str">
        <f>"Q"&amp;ROUNDUP(MONTH(salestable[[#This Row],[Order Date]])/3,0)</f>
        <v>Q4</v>
      </c>
      <c r="AA4726" t="str">
        <f>TEXT(salestable[[#This Row],[Order Date]], "ddd")</f>
        <v>Fri</v>
      </c>
    </row>
    <row r="4727" spans="1:27"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s="3">
        <v>3</v>
      </c>
      <c r="T4727" s="4">
        <v>0.2</v>
      </c>
      <c r="U4727" s="3">
        <v>50.3658</v>
      </c>
      <c r="V4727" s="2">
        <f>salestable[[#This Row],[Sales]] * (1 - salestable[[#This Row],[Discount]])</f>
        <v>537.23519999999996</v>
      </c>
      <c r="W4727" s="2">
        <f>salestable[[#This Row],[Sales]] * salestable[[#This Row],[Discount]]</f>
        <v>134.30879999999999</v>
      </c>
      <c r="X4727">
        <f>YEAR(salestable[[#This Row],[Order Date]])</f>
        <v>2016</v>
      </c>
      <c r="Y4727" t="str">
        <f>TEXT(salestable[[#This Row],[Order Date]],"MMMM")</f>
        <v>November</v>
      </c>
      <c r="Z4727" t="str">
        <f>"Q"&amp;ROUNDUP(MONTH(salestable[[#This Row],[Order Date]])/3,0)</f>
        <v>Q4</v>
      </c>
      <c r="AA4727" t="str">
        <f>TEXT(salestable[[#This Row],[Order Date]], "ddd")</f>
        <v>Fri</v>
      </c>
    </row>
    <row r="4728" spans="1:27"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s="3">
        <v>4</v>
      </c>
      <c r="T4728" s="4">
        <v>0</v>
      </c>
      <c r="U4728" s="3">
        <v>55.896000000000001</v>
      </c>
      <c r="V4728" s="2">
        <f>salestable[[#This Row],[Sales]] * (1 - salestable[[#This Row],[Discount]])</f>
        <v>1117.92</v>
      </c>
      <c r="W4728" s="2">
        <f>salestable[[#This Row],[Sales]] * salestable[[#This Row],[Discount]]</f>
        <v>0</v>
      </c>
      <c r="X4728">
        <f>YEAR(salestable[[#This Row],[Order Date]])</f>
        <v>2014</v>
      </c>
      <c r="Y4728" t="str">
        <f>TEXT(salestable[[#This Row],[Order Date]],"MMMM")</f>
        <v>November</v>
      </c>
      <c r="Z4728" t="str">
        <f>"Q"&amp;ROUNDUP(MONTH(salestable[[#This Row],[Order Date]])/3,0)</f>
        <v>Q4</v>
      </c>
      <c r="AA4728" t="str">
        <f>TEXT(salestable[[#This Row],[Order Date]], "ddd")</f>
        <v>Tue</v>
      </c>
    </row>
    <row r="4729" spans="1:27"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s="3">
        <v>3</v>
      </c>
      <c r="T4729" s="4">
        <v>0.2</v>
      </c>
      <c r="U4729" s="3">
        <v>-37.943399999999997</v>
      </c>
      <c r="V4729" s="2">
        <f>salestable[[#This Row],[Sales]] * (1 - salestable[[#This Row],[Discount]])</f>
        <v>220.76160000000002</v>
      </c>
      <c r="W4729" s="2">
        <f>salestable[[#This Row],[Sales]] * salestable[[#This Row],[Discount]]</f>
        <v>55.190400000000004</v>
      </c>
      <c r="X4729">
        <f>YEAR(salestable[[#This Row],[Order Date]])</f>
        <v>2014</v>
      </c>
      <c r="Y4729" t="str">
        <f>TEXT(salestable[[#This Row],[Order Date]],"MMMM")</f>
        <v>November</v>
      </c>
      <c r="Z4729" t="str">
        <f>"Q"&amp;ROUNDUP(MONTH(salestable[[#This Row],[Order Date]])/3,0)</f>
        <v>Q4</v>
      </c>
      <c r="AA4729" t="str">
        <f>TEXT(salestable[[#This Row],[Order Date]], "ddd")</f>
        <v>Tue</v>
      </c>
    </row>
    <row r="4730" spans="1:27"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s="3">
        <v>7</v>
      </c>
      <c r="T4730" s="4">
        <v>0.2</v>
      </c>
      <c r="U4730" s="3">
        <v>46.179000000000002</v>
      </c>
      <c r="V4730" s="2">
        <f>salestable[[#This Row],[Sales]] * (1 - salestable[[#This Row],[Discount]])</f>
        <v>98.515200000000007</v>
      </c>
      <c r="W4730" s="2">
        <f>salestable[[#This Row],[Sales]] * salestable[[#This Row],[Discount]]</f>
        <v>24.628800000000002</v>
      </c>
      <c r="X4730">
        <f>YEAR(salestable[[#This Row],[Order Date]])</f>
        <v>2014</v>
      </c>
      <c r="Y4730" t="str">
        <f>TEXT(salestable[[#This Row],[Order Date]],"MMMM")</f>
        <v>November</v>
      </c>
      <c r="Z4730" t="str">
        <f>"Q"&amp;ROUNDUP(MONTH(salestable[[#This Row],[Order Date]])/3,0)</f>
        <v>Q4</v>
      </c>
      <c r="AA4730" t="str">
        <f>TEXT(salestable[[#This Row],[Order Date]], "ddd")</f>
        <v>Fri</v>
      </c>
    </row>
    <row r="4731" spans="1:27"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s="3">
        <v>3</v>
      </c>
      <c r="T4731" s="4">
        <v>0.2</v>
      </c>
      <c r="U4731" s="3">
        <v>3.3098999999999998</v>
      </c>
      <c r="V4731" s="2">
        <f>salestable[[#This Row],[Sales]] * (1 - salestable[[#This Row],[Discount]])</f>
        <v>12.460800000000001</v>
      </c>
      <c r="W4731" s="2">
        <f>salestable[[#This Row],[Sales]] * salestable[[#This Row],[Discount]]</f>
        <v>3.1152000000000002</v>
      </c>
      <c r="X4731">
        <f>YEAR(salestable[[#This Row],[Order Date]])</f>
        <v>2016</v>
      </c>
      <c r="Y4731" t="str">
        <f>TEXT(salestable[[#This Row],[Order Date]],"MMMM")</f>
        <v>July</v>
      </c>
      <c r="Z4731" t="str">
        <f>"Q"&amp;ROUNDUP(MONTH(salestable[[#This Row],[Order Date]])/3,0)</f>
        <v>Q3</v>
      </c>
      <c r="AA4731" t="str">
        <f>TEXT(salestable[[#This Row],[Order Date]], "ddd")</f>
        <v>Mon</v>
      </c>
    </row>
    <row r="4732" spans="1:27"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s="3">
        <v>6</v>
      </c>
      <c r="T4732" s="4">
        <v>0</v>
      </c>
      <c r="U4732" s="3">
        <v>99.940799999999996</v>
      </c>
      <c r="V4732" s="2">
        <f>salestable[[#This Row],[Sales]] * (1 - salestable[[#This Row],[Discount]])</f>
        <v>212.64</v>
      </c>
      <c r="W4732" s="2">
        <f>salestable[[#This Row],[Sales]] * salestable[[#This Row],[Discount]]</f>
        <v>0</v>
      </c>
      <c r="X4732">
        <f>YEAR(salestable[[#This Row],[Order Date]])</f>
        <v>2015</v>
      </c>
      <c r="Y4732" t="str">
        <f>TEXT(salestable[[#This Row],[Order Date]],"MMMM")</f>
        <v>March</v>
      </c>
      <c r="Z4732" t="str">
        <f>"Q"&amp;ROUNDUP(MONTH(salestable[[#This Row],[Order Date]])/3,0)</f>
        <v>Q1</v>
      </c>
      <c r="AA4732" t="str">
        <f>TEXT(salestable[[#This Row],[Order Date]], "ddd")</f>
        <v>Sun</v>
      </c>
    </row>
    <row r="4733" spans="1:27"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s="3">
        <v>3</v>
      </c>
      <c r="T4733" s="4">
        <v>0</v>
      </c>
      <c r="U4733" s="3">
        <v>4.5401999999999996</v>
      </c>
      <c r="V4733" s="2">
        <f>salestable[[#This Row],[Sales]] * (1 - salestable[[#This Row],[Discount]])</f>
        <v>9.8699999999999992</v>
      </c>
      <c r="W4733" s="2">
        <f>salestable[[#This Row],[Sales]] * salestable[[#This Row],[Discount]]</f>
        <v>0</v>
      </c>
      <c r="X4733">
        <f>YEAR(salestable[[#This Row],[Order Date]])</f>
        <v>2015</v>
      </c>
      <c r="Y4733" t="str">
        <f>TEXT(salestable[[#This Row],[Order Date]],"MMMM")</f>
        <v>March</v>
      </c>
      <c r="Z4733" t="str">
        <f>"Q"&amp;ROUNDUP(MONTH(salestable[[#This Row],[Order Date]])/3,0)</f>
        <v>Q1</v>
      </c>
      <c r="AA4733" t="str">
        <f>TEXT(salestable[[#This Row],[Order Date]], "ddd")</f>
        <v>Sun</v>
      </c>
    </row>
    <row r="4734" spans="1:27"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s="3">
        <v>3</v>
      </c>
      <c r="T4734" s="4">
        <v>0</v>
      </c>
      <c r="U4734" s="3">
        <v>20.767499999999998</v>
      </c>
      <c r="V4734" s="2">
        <f>salestable[[#This Row],[Sales]] * (1 - salestable[[#This Row],[Discount]])</f>
        <v>53.25</v>
      </c>
      <c r="W4734" s="2">
        <f>salestable[[#This Row],[Sales]] * salestable[[#This Row],[Discount]]</f>
        <v>0</v>
      </c>
      <c r="X4734">
        <f>YEAR(salestable[[#This Row],[Order Date]])</f>
        <v>2015</v>
      </c>
      <c r="Y4734" t="str">
        <f>TEXT(salestable[[#This Row],[Order Date]],"MMMM")</f>
        <v>March</v>
      </c>
      <c r="Z4734" t="str">
        <f>"Q"&amp;ROUNDUP(MONTH(salestable[[#This Row],[Order Date]])/3,0)</f>
        <v>Q1</v>
      </c>
      <c r="AA4734" t="str">
        <f>TEXT(salestable[[#This Row],[Order Date]], "ddd")</f>
        <v>Sun</v>
      </c>
    </row>
    <row r="4735" spans="1:27"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s="3">
        <v>3</v>
      </c>
      <c r="T4735" s="4">
        <v>0</v>
      </c>
      <c r="U4735" s="3">
        <v>9.5616000000000003</v>
      </c>
      <c r="V4735" s="2">
        <f>salestable[[#This Row],[Sales]] * (1 - salestable[[#This Row],[Discount]])</f>
        <v>19.920000000000002</v>
      </c>
      <c r="W4735" s="2">
        <f>salestable[[#This Row],[Sales]] * salestable[[#This Row],[Discount]]</f>
        <v>0</v>
      </c>
      <c r="X4735">
        <f>YEAR(salestable[[#This Row],[Order Date]])</f>
        <v>2015</v>
      </c>
      <c r="Y4735" t="str">
        <f>TEXT(salestable[[#This Row],[Order Date]],"MMMM")</f>
        <v>March</v>
      </c>
      <c r="Z4735" t="str">
        <f>"Q"&amp;ROUNDUP(MONTH(salestable[[#This Row],[Order Date]])/3,0)</f>
        <v>Q1</v>
      </c>
      <c r="AA4735" t="str">
        <f>TEXT(salestable[[#This Row],[Order Date]], "ddd")</f>
        <v>Sun</v>
      </c>
    </row>
    <row r="4736" spans="1:27"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s="3">
        <v>3</v>
      </c>
      <c r="T4736" s="4">
        <v>0.1</v>
      </c>
      <c r="U4736" s="3">
        <v>146.38800000000001</v>
      </c>
      <c r="V4736" s="2">
        <f>salestable[[#This Row],[Sales]] * (1 - salestable[[#This Row],[Discount]])</f>
        <v>592.87139999999999</v>
      </c>
      <c r="W4736" s="2">
        <f>salestable[[#This Row],[Sales]] * salestable[[#This Row],[Discount]]</f>
        <v>65.874600000000001</v>
      </c>
      <c r="X4736">
        <f>YEAR(salestable[[#This Row],[Order Date]])</f>
        <v>2016</v>
      </c>
      <c r="Y4736" t="str">
        <f>TEXT(salestable[[#This Row],[Order Date]],"MMMM")</f>
        <v>April</v>
      </c>
      <c r="Z4736" t="str">
        <f>"Q"&amp;ROUNDUP(MONTH(salestable[[#This Row],[Order Date]])/3,0)</f>
        <v>Q2</v>
      </c>
      <c r="AA4736" t="str">
        <f>TEXT(salestable[[#This Row],[Order Date]], "ddd")</f>
        <v>Thu</v>
      </c>
    </row>
    <row r="4737" spans="1:27"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s="3">
        <v>2</v>
      </c>
      <c r="T4737" s="4">
        <v>0</v>
      </c>
      <c r="U4737" s="3">
        <v>3.8822000000000001</v>
      </c>
      <c r="V4737" s="2">
        <f>salestable[[#This Row],[Sales]] * (1 - salestable[[#This Row],[Discount]])</f>
        <v>8.26</v>
      </c>
      <c r="W4737" s="2">
        <f>salestable[[#This Row],[Sales]] * salestable[[#This Row],[Discount]]</f>
        <v>0</v>
      </c>
      <c r="X4737">
        <f>YEAR(salestable[[#This Row],[Order Date]])</f>
        <v>2015</v>
      </c>
      <c r="Y4737" t="str">
        <f>TEXT(salestable[[#This Row],[Order Date]],"MMMM")</f>
        <v>June</v>
      </c>
      <c r="Z4737" t="str">
        <f>"Q"&amp;ROUNDUP(MONTH(salestable[[#This Row],[Order Date]])/3,0)</f>
        <v>Q2</v>
      </c>
      <c r="AA4737" t="str">
        <f>TEXT(salestable[[#This Row],[Order Date]], "ddd")</f>
        <v>Sat</v>
      </c>
    </row>
    <row r="4738" spans="1:27"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s="3">
        <v>2</v>
      </c>
      <c r="T4738" s="4">
        <v>0</v>
      </c>
      <c r="U4738" s="3">
        <v>13.428000000000001</v>
      </c>
      <c r="V4738" s="2">
        <f>salestable[[#This Row],[Sales]] * (1 - salestable[[#This Row],[Discount]])</f>
        <v>29.84</v>
      </c>
      <c r="W4738" s="2">
        <f>salestable[[#This Row],[Sales]] * salestable[[#This Row],[Discount]]</f>
        <v>0</v>
      </c>
      <c r="X4738">
        <f>YEAR(salestable[[#This Row],[Order Date]])</f>
        <v>2015</v>
      </c>
      <c r="Y4738" t="str">
        <f>TEXT(salestable[[#This Row],[Order Date]],"MMMM")</f>
        <v>June</v>
      </c>
      <c r="Z4738" t="str">
        <f>"Q"&amp;ROUNDUP(MONTH(salestable[[#This Row],[Order Date]])/3,0)</f>
        <v>Q2</v>
      </c>
      <c r="AA4738" t="str">
        <f>TEXT(salestable[[#This Row],[Order Date]], "ddd")</f>
        <v>Sat</v>
      </c>
    </row>
    <row r="4739" spans="1:27"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s="3">
        <v>2</v>
      </c>
      <c r="T4739" s="4">
        <v>0</v>
      </c>
      <c r="U4739" s="3">
        <v>14.9556</v>
      </c>
      <c r="V4739" s="2">
        <f>salestable[[#This Row],[Sales]] * (1 - salestable[[#This Row],[Discount]])</f>
        <v>67.98</v>
      </c>
      <c r="W4739" s="2">
        <f>salestable[[#This Row],[Sales]] * salestable[[#This Row],[Discount]]</f>
        <v>0</v>
      </c>
      <c r="X4739">
        <f>YEAR(salestable[[#This Row],[Order Date]])</f>
        <v>2015</v>
      </c>
      <c r="Y4739" t="str">
        <f>TEXT(salestable[[#This Row],[Order Date]],"MMMM")</f>
        <v>June</v>
      </c>
      <c r="Z4739" t="str">
        <f>"Q"&amp;ROUNDUP(MONTH(salestable[[#This Row],[Order Date]])/3,0)</f>
        <v>Q2</v>
      </c>
      <c r="AA4739" t="str">
        <f>TEXT(salestable[[#This Row],[Order Date]], "ddd")</f>
        <v>Sat</v>
      </c>
    </row>
    <row r="4740" spans="1:27"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s="3">
        <v>2</v>
      </c>
      <c r="T4740" s="4">
        <v>0</v>
      </c>
      <c r="U4740" s="3">
        <v>28.087599999999998</v>
      </c>
      <c r="V4740" s="2">
        <f>salestable[[#This Row],[Sales]] * (1 - salestable[[#This Row],[Discount]])</f>
        <v>61.06</v>
      </c>
      <c r="W4740" s="2">
        <f>salestable[[#This Row],[Sales]] * salestable[[#This Row],[Discount]]</f>
        <v>0</v>
      </c>
      <c r="X4740">
        <f>YEAR(salestable[[#This Row],[Order Date]])</f>
        <v>2015</v>
      </c>
      <c r="Y4740" t="str">
        <f>TEXT(salestable[[#This Row],[Order Date]],"MMMM")</f>
        <v>February</v>
      </c>
      <c r="Z4740" t="str">
        <f>"Q"&amp;ROUNDUP(MONTH(salestable[[#This Row],[Order Date]])/3,0)</f>
        <v>Q1</v>
      </c>
      <c r="AA4740" t="str">
        <f>TEXT(salestable[[#This Row],[Order Date]], "ddd")</f>
        <v>Wed</v>
      </c>
    </row>
    <row r="4741" spans="1:27"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s="3">
        <v>1</v>
      </c>
      <c r="T4741" s="4">
        <v>0.2</v>
      </c>
      <c r="U4741" s="3">
        <v>-0.88859999999999995</v>
      </c>
      <c r="V4741" s="2">
        <f>salestable[[#This Row],[Sales]] * (1 - salestable[[#This Row],[Discount]])</f>
        <v>28.435199999999998</v>
      </c>
      <c r="W4741" s="2">
        <f>salestable[[#This Row],[Sales]] * salestable[[#This Row],[Discount]]</f>
        <v>7.1087999999999996</v>
      </c>
      <c r="X4741">
        <f>YEAR(salestable[[#This Row],[Order Date]])</f>
        <v>2015</v>
      </c>
      <c r="Y4741" t="str">
        <f>TEXT(salestable[[#This Row],[Order Date]],"MMMM")</f>
        <v>February</v>
      </c>
      <c r="Z4741" t="str">
        <f>"Q"&amp;ROUNDUP(MONTH(salestable[[#This Row],[Order Date]])/3,0)</f>
        <v>Q1</v>
      </c>
      <c r="AA4741" t="str">
        <f>TEXT(salestable[[#This Row],[Order Date]], "ddd")</f>
        <v>Wed</v>
      </c>
    </row>
    <row r="4742" spans="1:27"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s="3">
        <v>2</v>
      </c>
      <c r="T4742" s="4">
        <v>0</v>
      </c>
      <c r="U4742" s="3">
        <v>4.5815999999999999</v>
      </c>
      <c r="V4742" s="2">
        <f>salestable[[#This Row],[Sales]] * (1 - salestable[[#This Row],[Discount]])</f>
        <v>9.9600000000000009</v>
      </c>
      <c r="W4742" s="2">
        <f>salestable[[#This Row],[Sales]] * salestable[[#This Row],[Discount]]</f>
        <v>0</v>
      </c>
      <c r="X4742">
        <f>YEAR(salestable[[#This Row],[Order Date]])</f>
        <v>2017</v>
      </c>
      <c r="Y4742" t="str">
        <f>TEXT(salestable[[#This Row],[Order Date]],"MMMM")</f>
        <v>November</v>
      </c>
      <c r="Z4742" t="str">
        <f>"Q"&amp;ROUNDUP(MONTH(salestable[[#This Row],[Order Date]])/3,0)</f>
        <v>Q4</v>
      </c>
      <c r="AA4742" t="str">
        <f>TEXT(salestable[[#This Row],[Order Date]], "ddd")</f>
        <v>Sun</v>
      </c>
    </row>
    <row r="4743" spans="1:27"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s="3">
        <v>3</v>
      </c>
      <c r="T4743" s="4">
        <v>0</v>
      </c>
      <c r="U4743" s="3">
        <v>2.3025000000000002</v>
      </c>
      <c r="V4743" s="2">
        <f>salestable[[#This Row],[Sales]] * (1 - salestable[[#This Row],[Discount]])</f>
        <v>9.2100000000000009</v>
      </c>
      <c r="W4743" s="2">
        <f>salestable[[#This Row],[Sales]] * salestable[[#This Row],[Discount]]</f>
        <v>0</v>
      </c>
      <c r="X4743">
        <f>YEAR(salestable[[#This Row],[Order Date]])</f>
        <v>2017</v>
      </c>
      <c r="Y4743" t="str">
        <f>TEXT(salestable[[#This Row],[Order Date]],"MMMM")</f>
        <v>November</v>
      </c>
      <c r="Z4743" t="str">
        <f>"Q"&amp;ROUNDUP(MONTH(salestable[[#This Row],[Order Date]])/3,0)</f>
        <v>Q4</v>
      </c>
      <c r="AA4743" t="str">
        <f>TEXT(salestable[[#This Row],[Order Date]], "ddd")</f>
        <v>Sun</v>
      </c>
    </row>
    <row r="4744" spans="1:27"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s="3">
        <v>3</v>
      </c>
      <c r="T4744" s="4">
        <v>0</v>
      </c>
      <c r="U4744" s="3">
        <v>8.0997000000000003</v>
      </c>
      <c r="V4744" s="2">
        <f>salestable[[#This Row],[Sales]] * (1 - salestable[[#This Row],[Discount]])</f>
        <v>27.93</v>
      </c>
      <c r="W4744" s="2">
        <f>salestable[[#This Row],[Sales]] * salestable[[#This Row],[Discount]]</f>
        <v>0</v>
      </c>
      <c r="X4744">
        <f>YEAR(salestable[[#This Row],[Order Date]])</f>
        <v>2017</v>
      </c>
      <c r="Y4744" t="str">
        <f>TEXT(salestable[[#This Row],[Order Date]],"MMMM")</f>
        <v>November</v>
      </c>
      <c r="Z4744" t="str">
        <f>"Q"&amp;ROUNDUP(MONTH(salestable[[#This Row],[Order Date]])/3,0)</f>
        <v>Q4</v>
      </c>
      <c r="AA4744" t="str">
        <f>TEXT(salestable[[#This Row],[Order Date]], "ddd")</f>
        <v>Sun</v>
      </c>
    </row>
    <row r="4745" spans="1:27"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s="3">
        <v>2</v>
      </c>
      <c r="T4745" s="4">
        <v>0</v>
      </c>
      <c r="U4745" s="3">
        <v>2.528</v>
      </c>
      <c r="V4745" s="2">
        <f>salestable[[#This Row],[Sales]] * (1 - salestable[[#This Row],[Discount]])</f>
        <v>7.9</v>
      </c>
      <c r="W4745" s="2">
        <f>salestable[[#This Row],[Sales]] * salestable[[#This Row],[Discount]]</f>
        <v>0</v>
      </c>
      <c r="X4745">
        <f>YEAR(salestable[[#This Row],[Order Date]])</f>
        <v>2017</v>
      </c>
      <c r="Y4745" t="str">
        <f>TEXT(salestable[[#This Row],[Order Date]],"MMMM")</f>
        <v>March</v>
      </c>
      <c r="Z4745" t="str">
        <f>"Q"&amp;ROUNDUP(MONTH(salestable[[#This Row],[Order Date]])/3,0)</f>
        <v>Q1</v>
      </c>
      <c r="AA4745" t="str">
        <f>TEXT(salestable[[#This Row],[Order Date]], "ddd")</f>
        <v>Sun</v>
      </c>
    </row>
    <row r="4746" spans="1:27"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s="3">
        <v>4</v>
      </c>
      <c r="T4746" s="4">
        <v>0</v>
      </c>
      <c r="U4746" s="3">
        <v>57.501600000000003</v>
      </c>
      <c r="V4746" s="2">
        <f>salestable[[#This Row],[Sales]] * (1 - salestable[[#This Row],[Discount]])</f>
        <v>221.16</v>
      </c>
      <c r="W4746" s="2">
        <f>salestable[[#This Row],[Sales]] * salestable[[#This Row],[Discount]]</f>
        <v>0</v>
      </c>
      <c r="X4746">
        <f>YEAR(salestable[[#This Row],[Order Date]])</f>
        <v>2017</v>
      </c>
      <c r="Y4746" t="str">
        <f>TEXT(salestable[[#This Row],[Order Date]],"MMMM")</f>
        <v>March</v>
      </c>
      <c r="Z4746" t="str">
        <f>"Q"&amp;ROUNDUP(MONTH(salestable[[#This Row],[Order Date]])/3,0)</f>
        <v>Q1</v>
      </c>
      <c r="AA4746" t="str">
        <f>TEXT(salestable[[#This Row],[Order Date]], "ddd")</f>
        <v>Sun</v>
      </c>
    </row>
    <row r="4747" spans="1:27"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s="3">
        <v>2</v>
      </c>
      <c r="T4747" s="4">
        <v>0</v>
      </c>
      <c r="U4747" s="3">
        <v>62.700400000000002</v>
      </c>
      <c r="V4747" s="2">
        <f>salestable[[#This Row],[Sales]] * (1 - salestable[[#This Row],[Discount]])</f>
        <v>127.96</v>
      </c>
      <c r="W4747" s="2">
        <f>salestable[[#This Row],[Sales]] * salestable[[#This Row],[Discount]]</f>
        <v>0</v>
      </c>
      <c r="X4747">
        <f>YEAR(salestable[[#This Row],[Order Date]])</f>
        <v>2017</v>
      </c>
      <c r="Y4747" t="str">
        <f>TEXT(salestable[[#This Row],[Order Date]],"MMMM")</f>
        <v>March</v>
      </c>
      <c r="Z4747" t="str">
        <f>"Q"&amp;ROUNDUP(MONTH(salestable[[#This Row],[Order Date]])/3,0)</f>
        <v>Q1</v>
      </c>
      <c r="AA4747" t="str">
        <f>TEXT(salestable[[#This Row],[Order Date]], "ddd")</f>
        <v>Sun</v>
      </c>
    </row>
    <row r="4748" spans="1:27"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s="3">
        <v>3</v>
      </c>
      <c r="T4748" s="4">
        <v>0</v>
      </c>
      <c r="U4748" s="3">
        <v>9.1580999999999992</v>
      </c>
      <c r="V4748" s="2">
        <f>salestable[[#This Row],[Sales]] * (1 - salestable[[#This Row],[Discount]])</f>
        <v>18.690000000000001</v>
      </c>
      <c r="W4748" s="2">
        <f>salestable[[#This Row],[Sales]] * salestable[[#This Row],[Discount]]</f>
        <v>0</v>
      </c>
      <c r="X4748">
        <f>YEAR(salestable[[#This Row],[Order Date]])</f>
        <v>2017</v>
      </c>
      <c r="Y4748" t="str">
        <f>TEXT(salestable[[#This Row],[Order Date]],"MMMM")</f>
        <v>March</v>
      </c>
      <c r="Z4748" t="str">
        <f>"Q"&amp;ROUNDUP(MONTH(salestable[[#This Row],[Order Date]])/3,0)</f>
        <v>Q1</v>
      </c>
      <c r="AA4748" t="str">
        <f>TEXT(salestable[[#This Row],[Order Date]], "ddd")</f>
        <v>Sun</v>
      </c>
    </row>
    <row r="4749" spans="1:27"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s="3">
        <v>3</v>
      </c>
      <c r="T4749" s="4">
        <v>0</v>
      </c>
      <c r="U4749" s="3">
        <v>7.6050000000000004</v>
      </c>
      <c r="V4749" s="2">
        <f>salestable[[#This Row],[Sales]] * (1 - salestable[[#This Row],[Discount]])</f>
        <v>25.35</v>
      </c>
      <c r="W4749" s="2">
        <f>salestable[[#This Row],[Sales]] * salestable[[#This Row],[Discount]]</f>
        <v>0</v>
      </c>
      <c r="X4749">
        <f>YEAR(salestable[[#This Row],[Order Date]])</f>
        <v>2016</v>
      </c>
      <c r="Y4749" t="str">
        <f>TEXT(salestable[[#This Row],[Order Date]],"MMMM")</f>
        <v>March</v>
      </c>
      <c r="Z4749" t="str">
        <f>"Q"&amp;ROUNDUP(MONTH(salestable[[#This Row],[Order Date]])/3,0)</f>
        <v>Q1</v>
      </c>
      <c r="AA4749" t="str">
        <f>TEXT(salestable[[#This Row],[Order Date]], "ddd")</f>
        <v>Thu</v>
      </c>
    </row>
    <row r="4750" spans="1:27"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s="3">
        <v>3</v>
      </c>
      <c r="T4750" s="4">
        <v>0</v>
      </c>
      <c r="U4750" s="3">
        <v>11.995200000000001</v>
      </c>
      <c r="V4750" s="2">
        <f>salestable[[#This Row],[Sales]] * (1 - salestable[[#This Row],[Discount]])</f>
        <v>35.28</v>
      </c>
      <c r="W4750" s="2">
        <f>salestable[[#This Row],[Sales]] * salestable[[#This Row],[Discount]]</f>
        <v>0</v>
      </c>
      <c r="X4750">
        <f>YEAR(salestable[[#This Row],[Order Date]])</f>
        <v>2016</v>
      </c>
      <c r="Y4750" t="str">
        <f>TEXT(salestable[[#This Row],[Order Date]],"MMMM")</f>
        <v>March</v>
      </c>
      <c r="Z4750" t="str">
        <f>"Q"&amp;ROUNDUP(MONTH(salestable[[#This Row],[Order Date]])/3,0)</f>
        <v>Q1</v>
      </c>
      <c r="AA4750" t="str">
        <f>TEXT(salestable[[#This Row],[Order Date]], "ddd")</f>
        <v>Thu</v>
      </c>
    </row>
    <row r="4751" spans="1:27"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s="3">
        <v>5</v>
      </c>
      <c r="T4751" s="4">
        <v>0</v>
      </c>
      <c r="U4751" s="3">
        <v>16.032</v>
      </c>
      <c r="V4751" s="2">
        <f>salestable[[#This Row],[Sales]] * (1 - salestable[[#This Row],[Discount]])</f>
        <v>33.4</v>
      </c>
      <c r="W4751" s="2">
        <f>salestable[[#This Row],[Sales]] * salestable[[#This Row],[Discount]]</f>
        <v>0</v>
      </c>
      <c r="X4751">
        <f>YEAR(salestable[[#This Row],[Order Date]])</f>
        <v>2016</v>
      </c>
      <c r="Y4751" t="str">
        <f>TEXT(salestable[[#This Row],[Order Date]],"MMMM")</f>
        <v>December</v>
      </c>
      <c r="Z4751" t="str">
        <f>"Q"&amp;ROUNDUP(MONTH(salestable[[#This Row],[Order Date]])/3,0)</f>
        <v>Q4</v>
      </c>
      <c r="AA4751" t="str">
        <f>TEXT(salestable[[#This Row],[Order Date]], "ddd")</f>
        <v>Sat</v>
      </c>
    </row>
    <row r="4752" spans="1:27"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s="3">
        <v>3</v>
      </c>
      <c r="T4752" s="4">
        <v>0.2</v>
      </c>
      <c r="U4752" s="3">
        <v>62.82</v>
      </c>
      <c r="V4752" s="2">
        <f>salestable[[#This Row],[Sales]] * (1 - salestable[[#This Row],[Discount]])</f>
        <v>670.08</v>
      </c>
      <c r="W4752" s="2">
        <f>salestable[[#This Row],[Sales]] * salestable[[#This Row],[Discount]]</f>
        <v>167.52</v>
      </c>
      <c r="X4752">
        <f>YEAR(salestable[[#This Row],[Order Date]])</f>
        <v>2016</v>
      </c>
      <c r="Y4752" t="str">
        <f>TEXT(salestable[[#This Row],[Order Date]],"MMMM")</f>
        <v>October</v>
      </c>
      <c r="Z4752" t="str">
        <f>"Q"&amp;ROUNDUP(MONTH(salestable[[#This Row],[Order Date]])/3,0)</f>
        <v>Q4</v>
      </c>
      <c r="AA4752" t="str">
        <f>TEXT(salestable[[#This Row],[Order Date]], "ddd")</f>
        <v>Fri</v>
      </c>
    </row>
    <row r="4753" spans="1:27"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s="3">
        <v>3</v>
      </c>
      <c r="T4753" s="4">
        <v>0.2</v>
      </c>
      <c r="U4753" s="3">
        <v>-9.1530000000000005</v>
      </c>
      <c r="V4753" s="2">
        <f>salestable[[#This Row],[Sales]] * (1 - salestable[[#This Row],[Discount]])</f>
        <v>32.544000000000004</v>
      </c>
      <c r="W4753" s="2">
        <f>salestable[[#This Row],[Sales]] * salestable[[#This Row],[Discount]]</f>
        <v>8.136000000000001</v>
      </c>
      <c r="X4753">
        <f>YEAR(salestable[[#This Row],[Order Date]])</f>
        <v>2016</v>
      </c>
      <c r="Y4753" t="str">
        <f>TEXT(salestable[[#This Row],[Order Date]],"MMMM")</f>
        <v>December</v>
      </c>
      <c r="Z4753" t="str">
        <f>"Q"&amp;ROUNDUP(MONTH(salestable[[#This Row],[Order Date]])/3,0)</f>
        <v>Q4</v>
      </c>
      <c r="AA4753" t="str">
        <f>TEXT(salestable[[#This Row],[Order Date]], "ddd")</f>
        <v>Fri</v>
      </c>
    </row>
    <row r="4754" spans="1:27"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s="3">
        <v>2</v>
      </c>
      <c r="T4754" s="4">
        <v>0.2</v>
      </c>
      <c r="U4754" s="3">
        <v>-23.5764</v>
      </c>
      <c r="V4754" s="2">
        <f>salestable[[#This Row],[Sales]] * (1 - salestable[[#This Row],[Discount]])</f>
        <v>167.65440000000001</v>
      </c>
      <c r="W4754" s="2">
        <f>salestable[[#This Row],[Sales]] * salestable[[#This Row],[Discount]]</f>
        <v>41.913600000000002</v>
      </c>
      <c r="X4754">
        <f>YEAR(salestable[[#This Row],[Order Date]])</f>
        <v>2017</v>
      </c>
      <c r="Y4754" t="str">
        <f>TEXT(salestable[[#This Row],[Order Date]],"MMMM")</f>
        <v>November</v>
      </c>
      <c r="Z4754" t="str">
        <f>"Q"&amp;ROUNDUP(MONTH(salestable[[#This Row],[Order Date]])/3,0)</f>
        <v>Q4</v>
      </c>
      <c r="AA4754" t="str">
        <f>TEXT(salestable[[#This Row],[Order Date]], "ddd")</f>
        <v>Mon</v>
      </c>
    </row>
    <row r="4755" spans="1:27"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s="3">
        <v>4</v>
      </c>
      <c r="T4755" s="4">
        <v>0.2</v>
      </c>
      <c r="U4755" s="3">
        <v>6.4307999999999996</v>
      </c>
      <c r="V4755" s="2">
        <f>salestable[[#This Row],[Sales]] * (1 - salestable[[#This Row],[Discount]])</f>
        <v>17.894400000000001</v>
      </c>
      <c r="W4755" s="2">
        <f>salestable[[#This Row],[Sales]] * salestable[[#This Row],[Discount]]</f>
        <v>4.4736000000000002</v>
      </c>
      <c r="X4755">
        <f>YEAR(salestable[[#This Row],[Order Date]])</f>
        <v>2015</v>
      </c>
      <c r="Y4755" t="str">
        <f>TEXT(salestable[[#This Row],[Order Date]],"MMMM")</f>
        <v>December</v>
      </c>
      <c r="Z4755" t="str">
        <f>"Q"&amp;ROUNDUP(MONTH(salestable[[#This Row],[Order Date]])/3,0)</f>
        <v>Q4</v>
      </c>
      <c r="AA4755" t="str">
        <f>TEXT(salestable[[#This Row],[Order Date]], "ddd")</f>
        <v>Sat</v>
      </c>
    </row>
    <row r="4756" spans="1:27"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s="3">
        <v>2</v>
      </c>
      <c r="T4756" s="4">
        <v>0.7</v>
      </c>
      <c r="U4756" s="3">
        <v>-2.5880000000000001</v>
      </c>
      <c r="V4756" s="2">
        <f>salestable[[#This Row],[Sales]] * (1 - salestable[[#This Row],[Discount]])</f>
        <v>1.1646000000000003</v>
      </c>
      <c r="W4756" s="2">
        <f>salestable[[#This Row],[Sales]] * salestable[[#This Row],[Discount]]</f>
        <v>2.7174</v>
      </c>
      <c r="X4756">
        <f>YEAR(salestable[[#This Row],[Order Date]])</f>
        <v>2017</v>
      </c>
      <c r="Y4756" t="str">
        <f>TEXT(salestable[[#This Row],[Order Date]],"MMMM")</f>
        <v>February</v>
      </c>
      <c r="Z4756" t="str">
        <f>"Q"&amp;ROUNDUP(MONTH(salestable[[#This Row],[Order Date]])/3,0)</f>
        <v>Q1</v>
      </c>
      <c r="AA4756" t="str">
        <f>TEXT(salestable[[#This Row],[Order Date]], "ddd")</f>
        <v>Fri</v>
      </c>
    </row>
    <row r="4757" spans="1:27"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s="3">
        <v>3</v>
      </c>
      <c r="T4757" s="4">
        <v>0.2</v>
      </c>
      <c r="U4757" s="3">
        <v>40.3536</v>
      </c>
      <c r="V4757" s="2">
        <f>salestable[[#This Row],[Sales]] * (1 - salestable[[#This Row],[Discount]])</f>
        <v>92.236800000000017</v>
      </c>
      <c r="W4757" s="2">
        <f>salestable[[#This Row],[Sales]] * salestable[[#This Row],[Discount]]</f>
        <v>23.059200000000004</v>
      </c>
      <c r="X4757">
        <f>YEAR(salestable[[#This Row],[Order Date]])</f>
        <v>2017</v>
      </c>
      <c r="Y4757" t="str">
        <f>TEXT(salestable[[#This Row],[Order Date]],"MMMM")</f>
        <v>February</v>
      </c>
      <c r="Z4757" t="str">
        <f>"Q"&amp;ROUNDUP(MONTH(salestable[[#This Row],[Order Date]])/3,0)</f>
        <v>Q1</v>
      </c>
      <c r="AA4757" t="str">
        <f>TEXT(salestable[[#This Row],[Order Date]], "ddd")</f>
        <v>Fri</v>
      </c>
    </row>
    <row r="4758" spans="1:27"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s="3">
        <v>2</v>
      </c>
      <c r="T4758" s="4">
        <v>0.7</v>
      </c>
      <c r="U4758" s="3">
        <v>-1.5264</v>
      </c>
      <c r="V4758" s="2">
        <f>salestable[[#This Row],[Sales]] * (1 - salestable[[#This Row],[Discount]])</f>
        <v>0.57240000000000002</v>
      </c>
      <c r="W4758" s="2">
        <f>salestable[[#This Row],[Sales]] * salestable[[#This Row],[Discount]]</f>
        <v>1.3355999999999999</v>
      </c>
      <c r="X4758">
        <f>YEAR(salestable[[#This Row],[Order Date]])</f>
        <v>2017</v>
      </c>
      <c r="Y4758" t="str">
        <f>TEXT(salestable[[#This Row],[Order Date]],"MMMM")</f>
        <v>September</v>
      </c>
      <c r="Z4758" t="str">
        <f>"Q"&amp;ROUNDUP(MONTH(salestable[[#This Row],[Order Date]])/3,0)</f>
        <v>Q3</v>
      </c>
      <c r="AA4758" t="str">
        <f>TEXT(salestable[[#This Row],[Order Date]], "ddd")</f>
        <v>Thu</v>
      </c>
    </row>
    <row r="4759" spans="1:27"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s="3">
        <v>7</v>
      </c>
      <c r="T4759" s="4">
        <v>0.8</v>
      </c>
      <c r="U4759" s="3">
        <v>-69.395200000000003</v>
      </c>
      <c r="V4759" s="2">
        <f>salestable[[#This Row],[Sales]] * (1 - salestable[[#This Row],[Discount]])</f>
        <v>8.6743999999999986</v>
      </c>
      <c r="W4759" s="2">
        <f>salestable[[#This Row],[Sales]] * salestable[[#This Row],[Discount]]</f>
        <v>34.697600000000001</v>
      </c>
      <c r="X4759">
        <f>YEAR(salestable[[#This Row],[Order Date]])</f>
        <v>2017</v>
      </c>
      <c r="Y4759" t="str">
        <f>TEXT(salestable[[#This Row],[Order Date]],"MMMM")</f>
        <v>April</v>
      </c>
      <c r="Z4759" t="str">
        <f>"Q"&amp;ROUNDUP(MONTH(salestable[[#This Row],[Order Date]])/3,0)</f>
        <v>Q2</v>
      </c>
      <c r="AA4759" t="str">
        <f>TEXT(salestable[[#This Row],[Order Date]], "ddd")</f>
        <v>Sun</v>
      </c>
    </row>
    <row r="4760" spans="1:27"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s="3">
        <v>4</v>
      </c>
      <c r="T4760" s="4">
        <v>0</v>
      </c>
      <c r="U4760" s="3">
        <v>219.50880000000001</v>
      </c>
      <c r="V4760" s="2">
        <f>salestable[[#This Row],[Sales]] * (1 - salestable[[#This Row],[Discount]])</f>
        <v>783.96</v>
      </c>
      <c r="W4760" s="2">
        <f>salestable[[#This Row],[Sales]] * salestable[[#This Row],[Discount]]</f>
        <v>0</v>
      </c>
      <c r="X4760">
        <f>YEAR(salestable[[#This Row],[Order Date]])</f>
        <v>2014</v>
      </c>
      <c r="Y4760" t="str">
        <f>TEXT(salestable[[#This Row],[Order Date]],"MMMM")</f>
        <v>November</v>
      </c>
      <c r="Z4760" t="str">
        <f>"Q"&amp;ROUNDUP(MONTH(salestable[[#This Row],[Order Date]])/3,0)</f>
        <v>Q4</v>
      </c>
      <c r="AA4760" t="str">
        <f>TEXT(salestable[[#This Row],[Order Date]], "ddd")</f>
        <v>Mon</v>
      </c>
    </row>
    <row r="4761" spans="1:27"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s="3">
        <v>2</v>
      </c>
      <c r="T4761" s="4">
        <v>0.2</v>
      </c>
      <c r="U4761" s="3">
        <v>18.335999999999999</v>
      </c>
      <c r="V4761" s="2">
        <f>salestable[[#This Row],[Sales]] * (1 - salestable[[#This Row],[Discount]])</f>
        <v>39.116800000000005</v>
      </c>
      <c r="W4761" s="2">
        <f>salestable[[#This Row],[Sales]] * salestable[[#This Row],[Discount]]</f>
        <v>9.7792000000000012</v>
      </c>
      <c r="X4761">
        <f>YEAR(salestable[[#This Row],[Order Date]])</f>
        <v>2014</v>
      </c>
      <c r="Y4761" t="str">
        <f>TEXT(salestable[[#This Row],[Order Date]],"MMMM")</f>
        <v>November</v>
      </c>
      <c r="Z4761" t="str">
        <f>"Q"&amp;ROUNDUP(MONTH(salestable[[#This Row],[Order Date]])/3,0)</f>
        <v>Q4</v>
      </c>
      <c r="AA4761" t="str">
        <f>TEXT(salestable[[#This Row],[Order Date]], "ddd")</f>
        <v>Mon</v>
      </c>
    </row>
    <row r="4762" spans="1:27"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s="3">
        <v>2</v>
      </c>
      <c r="T4762" s="4">
        <v>0.2</v>
      </c>
      <c r="U4762" s="3">
        <v>2.8477999999999999</v>
      </c>
      <c r="V4762" s="2">
        <f>salestable[[#This Row],[Sales]] * (1 - salestable[[#This Row],[Discount]])</f>
        <v>6.2848000000000006</v>
      </c>
      <c r="W4762" s="2">
        <f>salestable[[#This Row],[Sales]] * salestable[[#This Row],[Discount]]</f>
        <v>1.5712000000000002</v>
      </c>
      <c r="X4762">
        <f>YEAR(salestable[[#This Row],[Order Date]])</f>
        <v>2014</v>
      </c>
      <c r="Y4762" t="str">
        <f>TEXT(salestable[[#This Row],[Order Date]],"MMMM")</f>
        <v>November</v>
      </c>
      <c r="Z4762" t="str">
        <f>"Q"&amp;ROUNDUP(MONTH(salestable[[#This Row],[Order Date]])/3,0)</f>
        <v>Q4</v>
      </c>
      <c r="AA4762" t="str">
        <f>TEXT(salestable[[#This Row],[Order Date]], "ddd")</f>
        <v>Mon</v>
      </c>
    </row>
    <row r="4763" spans="1:27"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s="3">
        <v>2</v>
      </c>
      <c r="T4763" s="4">
        <v>0.2</v>
      </c>
      <c r="U4763" s="3">
        <v>1.9925999999999999</v>
      </c>
      <c r="V4763" s="2">
        <f>salestable[[#This Row],[Sales]] * (1 - salestable[[#This Row],[Discount]])</f>
        <v>4.7232000000000003</v>
      </c>
      <c r="W4763" s="2">
        <f>salestable[[#This Row],[Sales]] * salestable[[#This Row],[Discount]]</f>
        <v>1.1808000000000001</v>
      </c>
      <c r="X4763">
        <f>YEAR(salestable[[#This Row],[Order Date]])</f>
        <v>2016</v>
      </c>
      <c r="Y4763" t="str">
        <f>TEXT(salestable[[#This Row],[Order Date]],"MMMM")</f>
        <v>December</v>
      </c>
      <c r="Z4763" t="str">
        <f>"Q"&amp;ROUNDUP(MONTH(salestable[[#This Row],[Order Date]])/3,0)</f>
        <v>Q4</v>
      </c>
      <c r="AA4763" t="str">
        <f>TEXT(salestable[[#This Row],[Order Date]], "ddd")</f>
        <v>Fri</v>
      </c>
    </row>
    <row r="4764" spans="1:27"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s="3">
        <v>2</v>
      </c>
      <c r="T4764" s="4">
        <v>0.2</v>
      </c>
      <c r="U4764" s="3">
        <v>1.0284</v>
      </c>
      <c r="V4764" s="2">
        <f>salestable[[#This Row],[Sales]] * (1 - salestable[[#This Row],[Discount]])</f>
        <v>10.9696</v>
      </c>
      <c r="W4764" s="2">
        <f>salestable[[#This Row],[Sales]] * salestable[[#This Row],[Discount]]</f>
        <v>2.7423999999999999</v>
      </c>
      <c r="X4764">
        <f>YEAR(salestable[[#This Row],[Order Date]])</f>
        <v>2016</v>
      </c>
      <c r="Y4764" t="str">
        <f>TEXT(salestable[[#This Row],[Order Date]],"MMMM")</f>
        <v>December</v>
      </c>
      <c r="Z4764" t="str">
        <f>"Q"&amp;ROUNDUP(MONTH(salestable[[#This Row],[Order Date]])/3,0)</f>
        <v>Q4</v>
      </c>
      <c r="AA4764" t="str">
        <f>TEXT(salestable[[#This Row],[Order Date]], "ddd")</f>
        <v>Fri</v>
      </c>
    </row>
    <row r="4765" spans="1:27"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s="3">
        <v>3</v>
      </c>
      <c r="T4765" s="4">
        <v>0</v>
      </c>
      <c r="U4765" s="3">
        <v>85.981800000000007</v>
      </c>
      <c r="V4765" s="2">
        <f>salestable[[#This Row],[Sales]] * (1 - salestable[[#This Row],[Discount]])</f>
        <v>182.94</v>
      </c>
      <c r="W4765" s="2">
        <f>salestable[[#This Row],[Sales]] * salestable[[#This Row],[Discount]]</f>
        <v>0</v>
      </c>
      <c r="X4765">
        <f>YEAR(salestable[[#This Row],[Order Date]])</f>
        <v>2014</v>
      </c>
      <c r="Y4765" t="str">
        <f>TEXT(salestable[[#This Row],[Order Date]],"MMMM")</f>
        <v>September</v>
      </c>
      <c r="Z4765" t="str">
        <f>"Q"&amp;ROUNDUP(MONTH(salestable[[#This Row],[Order Date]])/3,0)</f>
        <v>Q3</v>
      </c>
      <c r="AA4765" t="str">
        <f>TEXT(salestable[[#This Row],[Order Date]], "ddd")</f>
        <v>Wed</v>
      </c>
    </row>
    <row r="4766" spans="1:27"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s="3">
        <v>4</v>
      </c>
      <c r="T4766" s="4">
        <v>0</v>
      </c>
      <c r="U4766" s="3">
        <v>9.9936000000000007</v>
      </c>
      <c r="V4766" s="2">
        <f>salestable[[#This Row],[Sales]] * (1 - salestable[[#This Row],[Discount]])</f>
        <v>27.76</v>
      </c>
      <c r="W4766" s="2">
        <f>salestable[[#This Row],[Sales]] * salestable[[#This Row],[Discount]]</f>
        <v>0</v>
      </c>
      <c r="X4766">
        <f>YEAR(salestable[[#This Row],[Order Date]])</f>
        <v>2017</v>
      </c>
      <c r="Y4766" t="str">
        <f>TEXT(salestable[[#This Row],[Order Date]],"MMMM")</f>
        <v>November</v>
      </c>
      <c r="Z4766" t="str">
        <f>"Q"&amp;ROUNDUP(MONTH(salestable[[#This Row],[Order Date]])/3,0)</f>
        <v>Q4</v>
      </c>
      <c r="AA4766" t="str">
        <f>TEXT(salestable[[#This Row],[Order Date]], "ddd")</f>
        <v>Fri</v>
      </c>
    </row>
    <row r="4767" spans="1:27"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s="3">
        <v>1</v>
      </c>
      <c r="T4767" s="4">
        <v>0</v>
      </c>
      <c r="U4767" s="3">
        <v>7.5370999999999997</v>
      </c>
      <c r="V4767" s="2">
        <f>salestable[[#This Row],[Sales]] * (1 - salestable[[#This Row],[Discount]])</f>
        <v>25.99</v>
      </c>
      <c r="W4767" s="2">
        <f>salestable[[#This Row],[Sales]] * salestable[[#This Row],[Discount]]</f>
        <v>0</v>
      </c>
      <c r="X4767">
        <f>YEAR(salestable[[#This Row],[Order Date]])</f>
        <v>2015</v>
      </c>
      <c r="Y4767" t="str">
        <f>TEXT(salestable[[#This Row],[Order Date]],"MMMM")</f>
        <v>April</v>
      </c>
      <c r="Z4767" t="str">
        <f>"Q"&amp;ROUNDUP(MONTH(salestable[[#This Row],[Order Date]])/3,0)</f>
        <v>Q2</v>
      </c>
      <c r="AA4767" t="str">
        <f>TEXT(salestable[[#This Row],[Order Date]], "ddd")</f>
        <v>Fri</v>
      </c>
    </row>
    <row r="4768" spans="1:27"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s="3">
        <v>5</v>
      </c>
      <c r="T4768" s="4">
        <v>0.2</v>
      </c>
      <c r="U4768" s="3">
        <v>29.798999999999999</v>
      </c>
      <c r="V4768" s="2">
        <f>salestable[[#This Row],[Sales]] * (1 - salestable[[#This Row],[Discount]])</f>
        <v>90.816000000000003</v>
      </c>
      <c r="W4768" s="2">
        <f>salestable[[#This Row],[Sales]] * salestable[[#This Row],[Discount]]</f>
        <v>22.704000000000001</v>
      </c>
      <c r="X4768">
        <f>YEAR(salestable[[#This Row],[Order Date]])</f>
        <v>2015</v>
      </c>
      <c r="Y4768" t="str">
        <f>TEXT(salestable[[#This Row],[Order Date]],"MMMM")</f>
        <v>March</v>
      </c>
      <c r="Z4768" t="str">
        <f>"Q"&amp;ROUNDUP(MONTH(salestable[[#This Row],[Order Date]])/3,0)</f>
        <v>Q1</v>
      </c>
      <c r="AA4768" t="str">
        <f>TEXT(salestable[[#This Row],[Order Date]], "ddd")</f>
        <v>Mon</v>
      </c>
    </row>
    <row r="4769" spans="1:27"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s="3">
        <v>3</v>
      </c>
      <c r="T4769" s="4">
        <v>0.2</v>
      </c>
      <c r="U4769" s="3">
        <v>22.4925</v>
      </c>
      <c r="V4769" s="2">
        <f>salestable[[#This Row],[Sales]] * (1 - salestable[[#This Row],[Discount]])</f>
        <v>287.904</v>
      </c>
      <c r="W4769" s="2">
        <f>salestable[[#This Row],[Sales]] * salestable[[#This Row],[Discount]]</f>
        <v>71.975999999999999</v>
      </c>
      <c r="X4769">
        <f>YEAR(salestable[[#This Row],[Order Date]])</f>
        <v>2015</v>
      </c>
      <c r="Y4769" t="str">
        <f>TEXT(salestable[[#This Row],[Order Date]],"MMMM")</f>
        <v>March</v>
      </c>
      <c r="Z4769" t="str">
        <f>"Q"&amp;ROUNDUP(MONTH(salestable[[#This Row],[Order Date]])/3,0)</f>
        <v>Q1</v>
      </c>
      <c r="AA4769" t="str">
        <f>TEXT(salestable[[#This Row],[Order Date]], "ddd")</f>
        <v>Mon</v>
      </c>
    </row>
    <row r="4770" spans="1:27"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s="3">
        <v>4</v>
      </c>
      <c r="T4770" s="4">
        <v>0.2</v>
      </c>
      <c r="U4770" s="3">
        <v>9.1872000000000007</v>
      </c>
      <c r="V4770" s="2">
        <f>salestable[[#This Row],[Sales]] * (1 - salestable[[#This Row],[Discount]])</f>
        <v>20.275200000000002</v>
      </c>
      <c r="W4770" s="2">
        <f>salestable[[#This Row],[Sales]] * salestable[[#This Row],[Discount]]</f>
        <v>5.0688000000000004</v>
      </c>
      <c r="X4770">
        <f>YEAR(salestable[[#This Row],[Order Date]])</f>
        <v>2017</v>
      </c>
      <c r="Y4770" t="str">
        <f>TEXT(salestable[[#This Row],[Order Date]],"MMMM")</f>
        <v>June</v>
      </c>
      <c r="Z4770" t="str">
        <f>"Q"&amp;ROUNDUP(MONTH(salestable[[#This Row],[Order Date]])/3,0)</f>
        <v>Q2</v>
      </c>
      <c r="AA4770" t="str">
        <f>TEXT(salestable[[#This Row],[Order Date]], "ddd")</f>
        <v>Fri</v>
      </c>
    </row>
    <row r="4771" spans="1:27"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s="3">
        <v>3</v>
      </c>
      <c r="T4771" s="4">
        <v>0.2</v>
      </c>
      <c r="U4771" s="3">
        <v>4.1832000000000003</v>
      </c>
      <c r="V4771" s="2">
        <f>salestable[[#This Row],[Sales]] * (1 - salestable[[#This Row],[Discount]])</f>
        <v>9.5616000000000003</v>
      </c>
      <c r="W4771" s="2">
        <f>salestable[[#This Row],[Sales]] * salestable[[#This Row],[Discount]]</f>
        <v>2.3904000000000001</v>
      </c>
      <c r="X4771">
        <f>YEAR(salestable[[#This Row],[Order Date]])</f>
        <v>2016</v>
      </c>
      <c r="Y4771" t="str">
        <f>TEXT(salestable[[#This Row],[Order Date]],"MMMM")</f>
        <v>September</v>
      </c>
      <c r="Z4771" t="str">
        <f>"Q"&amp;ROUNDUP(MONTH(salestable[[#This Row],[Order Date]])/3,0)</f>
        <v>Q3</v>
      </c>
      <c r="AA4771" t="str">
        <f>TEXT(salestable[[#This Row],[Order Date]], "ddd")</f>
        <v>Mon</v>
      </c>
    </row>
    <row r="4772" spans="1:27"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s="3">
        <v>3</v>
      </c>
      <c r="T4772" s="4">
        <v>0</v>
      </c>
      <c r="U4772" s="3">
        <v>1.8720000000000001</v>
      </c>
      <c r="V4772" s="2">
        <f>salestable[[#This Row],[Sales]] * (1 - salestable[[#This Row],[Discount]])</f>
        <v>6.24</v>
      </c>
      <c r="W4772" s="2">
        <f>salestable[[#This Row],[Sales]] * salestable[[#This Row],[Discount]]</f>
        <v>0</v>
      </c>
      <c r="X4772">
        <f>YEAR(salestable[[#This Row],[Order Date]])</f>
        <v>2016</v>
      </c>
      <c r="Y4772" t="str">
        <f>TEXT(salestable[[#This Row],[Order Date]],"MMMM")</f>
        <v>September</v>
      </c>
      <c r="Z4772" t="str">
        <f>"Q"&amp;ROUNDUP(MONTH(salestable[[#This Row],[Order Date]])/3,0)</f>
        <v>Q3</v>
      </c>
      <c r="AA4772" t="str">
        <f>TEXT(salestable[[#This Row],[Order Date]], "ddd")</f>
        <v>Mon</v>
      </c>
    </row>
    <row r="4773" spans="1:27"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s="3">
        <v>8</v>
      </c>
      <c r="T4773" s="4">
        <v>0.2</v>
      </c>
      <c r="U4773" s="3">
        <v>83.512799999999999</v>
      </c>
      <c r="V4773" s="2">
        <f>salestable[[#This Row],[Sales]] * (1 - salestable[[#This Row],[Discount]])</f>
        <v>593.86880000000008</v>
      </c>
      <c r="W4773" s="2">
        <f>salestable[[#This Row],[Sales]] * salestable[[#This Row],[Discount]]</f>
        <v>148.46720000000002</v>
      </c>
      <c r="X4773">
        <f>YEAR(salestable[[#This Row],[Order Date]])</f>
        <v>2014</v>
      </c>
      <c r="Y4773" t="str">
        <f>TEXT(salestable[[#This Row],[Order Date]],"MMMM")</f>
        <v>October</v>
      </c>
      <c r="Z4773" t="str">
        <f>"Q"&amp;ROUNDUP(MONTH(salestable[[#This Row],[Order Date]])/3,0)</f>
        <v>Q4</v>
      </c>
      <c r="AA4773" t="str">
        <f>TEXT(salestable[[#This Row],[Order Date]], "ddd")</f>
        <v>Fri</v>
      </c>
    </row>
    <row r="4774" spans="1:27"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s="3">
        <v>1</v>
      </c>
      <c r="T4774" s="4">
        <v>0.6</v>
      </c>
      <c r="U4774" s="3">
        <v>-4.04</v>
      </c>
      <c r="V4774" s="2">
        <f>salestable[[#This Row],[Sales]] * (1 - salestable[[#This Row],[Discount]])</f>
        <v>2.5856000000000003</v>
      </c>
      <c r="W4774" s="2">
        <f>salestable[[#This Row],[Sales]] * salestable[[#This Row],[Discount]]</f>
        <v>3.8784000000000001</v>
      </c>
      <c r="X4774">
        <f>YEAR(salestable[[#This Row],[Order Date]])</f>
        <v>2017</v>
      </c>
      <c r="Y4774" t="str">
        <f>TEXT(salestable[[#This Row],[Order Date]],"MMMM")</f>
        <v>November</v>
      </c>
      <c r="Z4774" t="str">
        <f>"Q"&amp;ROUNDUP(MONTH(salestable[[#This Row],[Order Date]])/3,0)</f>
        <v>Q4</v>
      </c>
      <c r="AA4774" t="str">
        <f>TEXT(salestable[[#This Row],[Order Date]], "ddd")</f>
        <v>Thu</v>
      </c>
    </row>
    <row r="4775" spans="1:27"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s="3">
        <v>5</v>
      </c>
      <c r="T4775" s="4">
        <v>0.2</v>
      </c>
      <c r="U4775" s="3">
        <v>4.1760000000000002</v>
      </c>
      <c r="V4775" s="2">
        <f>salestable[[#This Row],[Sales]] * (1 - salestable[[#This Row],[Discount]])</f>
        <v>9.2159999999999993</v>
      </c>
      <c r="W4775" s="2">
        <f>salestable[[#This Row],[Sales]] * salestable[[#This Row],[Discount]]</f>
        <v>2.3039999999999998</v>
      </c>
      <c r="X4775">
        <f>YEAR(salestable[[#This Row],[Order Date]])</f>
        <v>2017</v>
      </c>
      <c r="Y4775" t="str">
        <f>TEXT(salestable[[#This Row],[Order Date]],"MMMM")</f>
        <v>November</v>
      </c>
      <c r="Z4775" t="str">
        <f>"Q"&amp;ROUNDUP(MONTH(salestable[[#This Row],[Order Date]])/3,0)</f>
        <v>Q4</v>
      </c>
      <c r="AA4775" t="str">
        <f>TEXT(salestable[[#This Row],[Order Date]], "ddd")</f>
        <v>Thu</v>
      </c>
    </row>
    <row r="4776" spans="1:27"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s="3">
        <v>2</v>
      </c>
      <c r="T4776" s="4">
        <v>0.2</v>
      </c>
      <c r="U4776" s="3">
        <v>16.678799999999999</v>
      </c>
      <c r="V4776" s="2">
        <f>salestable[[#This Row],[Sales]] * (1 - salestable[[#This Row],[Discount]])</f>
        <v>177.90719999999999</v>
      </c>
      <c r="W4776" s="2">
        <f>salestable[[#This Row],[Sales]] * salestable[[#This Row],[Discount]]</f>
        <v>44.476799999999997</v>
      </c>
      <c r="X4776">
        <f>YEAR(salestable[[#This Row],[Order Date]])</f>
        <v>2017</v>
      </c>
      <c r="Y4776" t="str">
        <f>TEXT(salestable[[#This Row],[Order Date]],"MMMM")</f>
        <v>November</v>
      </c>
      <c r="Z4776" t="str">
        <f>"Q"&amp;ROUNDUP(MONTH(salestable[[#This Row],[Order Date]])/3,0)</f>
        <v>Q4</v>
      </c>
      <c r="AA4776" t="str">
        <f>TEXT(salestable[[#This Row],[Order Date]], "ddd")</f>
        <v>Thu</v>
      </c>
    </row>
    <row r="4777" spans="1:27"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s="3">
        <v>4</v>
      </c>
      <c r="T4777" s="4">
        <v>0</v>
      </c>
      <c r="U4777" s="3">
        <v>6.0735999999999999</v>
      </c>
      <c r="V4777" s="2">
        <f>salestable[[#This Row],[Sales]] * (1 - salestable[[#This Row],[Discount]])</f>
        <v>23.36</v>
      </c>
      <c r="W4777" s="2">
        <f>salestable[[#This Row],[Sales]] * salestable[[#This Row],[Discount]]</f>
        <v>0</v>
      </c>
      <c r="X4777">
        <f>YEAR(salestable[[#This Row],[Order Date]])</f>
        <v>2017</v>
      </c>
      <c r="Y4777" t="str">
        <f>TEXT(salestable[[#This Row],[Order Date]],"MMMM")</f>
        <v>November</v>
      </c>
      <c r="Z4777" t="str">
        <f>"Q"&amp;ROUNDUP(MONTH(salestable[[#This Row],[Order Date]])/3,0)</f>
        <v>Q4</v>
      </c>
      <c r="AA4777" t="str">
        <f>TEXT(salestable[[#This Row],[Order Date]], "ddd")</f>
        <v>Thu</v>
      </c>
    </row>
    <row r="4778" spans="1:27"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s="3">
        <v>3</v>
      </c>
      <c r="T4778" s="4">
        <v>0</v>
      </c>
      <c r="U4778" s="3">
        <v>4.0749000000000004</v>
      </c>
      <c r="V4778" s="2">
        <f>salestable[[#This Row],[Sales]] * (1 - salestable[[#This Row],[Discount]])</f>
        <v>8.67</v>
      </c>
      <c r="W4778" s="2">
        <f>salestable[[#This Row],[Sales]] * salestable[[#This Row],[Discount]]</f>
        <v>0</v>
      </c>
      <c r="X4778">
        <f>YEAR(salestable[[#This Row],[Order Date]])</f>
        <v>2016</v>
      </c>
      <c r="Y4778" t="str">
        <f>TEXT(salestable[[#This Row],[Order Date]],"MMMM")</f>
        <v>February</v>
      </c>
      <c r="Z4778" t="str">
        <f>"Q"&amp;ROUNDUP(MONTH(salestable[[#This Row],[Order Date]])/3,0)</f>
        <v>Q1</v>
      </c>
      <c r="AA4778" t="str">
        <f>TEXT(salestable[[#This Row],[Order Date]], "ddd")</f>
        <v>Fri</v>
      </c>
    </row>
    <row r="4779" spans="1:27"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s="3">
        <v>3</v>
      </c>
      <c r="T4779" s="4">
        <v>0</v>
      </c>
      <c r="U4779" s="3">
        <v>6.6845999999999997</v>
      </c>
      <c r="V4779" s="2">
        <f>salestable[[#This Row],[Sales]] * (1 - salestable[[#This Row],[Discount]])</f>
        <v>25.71</v>
      </c>
      <c r="W4779" s="2">
        <f>salestable[[#This Row],[Sales]] * salestable[[#This Row],[Discount]]</f>
        <v>0</v>
      </c>
      <c r="X4779">
        <f>YEAR(salestable[[#This Row],[Order Date]])</f>
        <v>2016</v>
      </c>
      <c r="Y4779" t="str">
        <f>TEXT(salestable[[#This Row],[Order Date]],"MMMM")</f>
        <v>February</v>
      </c>
      <c r="Z4779" t="str">
        <f>"Q"&amp;ROUNDUP(MONTH(salestable[[#This Row],[Order Date]])/3,0)</f>
        <v>Q1</v>
      </c>
      <c r="AA4779" t="str">
        <f>TEXT(salestable[[#This Row],[Order Date]], "ddd")</f>
        <v>Fri</v>
      </c>
    </row>
    <row r="4780" spans="1:27"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s="3">
        <v>7</v>
      </c>
      <c r="T4780" s="4">
        <v>0</v>
      </c>
      <c r="U4780" s="3">
        <v>33.310200000000002</v>
      </c>
      <c r="V4780" s="2">
        <f>salestable[[#This Row],[Sales]] * (1 - salestable[[#This Row],[Discount]])</f>
        <v>100.94</v>
      </c>
      <c r="W4780" s="2">
        <f>salestable[[#This Row],[Sales]] * salestable[[#This Row],[Discount]]</f>
        <v>0</v>
      </c>
      <c r="X4780">
        <f>YEAR(salestable[[#This Row],[Order Date]])</f>
        <v>2017</v>
      </c>
      <c r="Y4780" t="str">
        <f>TEXT(salestable[[#This Row],[Order Date]],"MMMM")</f>
        <v>November</v>
      </c>
      <c r="Z4780" t="str">
        <f>"Q"&amp;ROUNDUP(MONTH(salestable[[#This Row],[Order Date]])/3,0)</f>
        <v>Q4</v>
      </c>
      <c r="AA4780" t="str">
        <f>TEXT(salestable[[#This Row],[Order Date]], "ddd")</f>
        <v>Tue</v>
      </c>
    </row>
    <row r="4781" spans="1:27"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s="3">
        <v>1</v>
      </c>
      <c r="T4781" s="4">
        <v>0.1</v>
      </c>
      <c r="U4781" s="3">
        <v>10.647</v>
      </c>
      <c r="V4781" s="2">
        <f>salestable[[#This Row],[Sales]] * (1 - salestable[[#This Row],[Discount]])</f>
        <v>57.4938</v>
      </c>
      <c r="W4781" s="2">
        <f>salestable[[#This Row],[Sales]] * salestable[[#This Row],[Discount]]</f>
        <v>6.3882000000000003</v>
      </c>
      <c r="X4781">
        <f>YEAR(salestable[[#This Row],[Order Date]])</f>
        <v>2014</v>
      </c>
      <c r="Y4781" t="str">
        <f>TEXT(salestable[[#This Row],[Order Date]],"MMMM")</f>
        <v>July</v>
      </c>
      <c r="Z4781" t="str">
        <f>"Q"&amp;ROUNDUP(MONTH(salestable[[#This Row],[Order Date]])/3,0)</f>
        <v>Q3</v>
      </c>
      <c r="AA4781" t="str">
        <f>TEXT(salestable[[#This Row],[Order Date]], "ddd")</f>
        <v>Tue</v>
      </c>
    </row>
    <row r="4782" spans="1:27"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s="3">
        <v>4</v>
      </c>
      <c r="T4782" s="4">
        <v>0.3</v>
      </c>
      <c r="U4782" s="3">
        <v>0</v>
      </c>
      <c r="V4782" s="2">
        <f>salestable[[#This Row],[Sales]] * (1 - salestable[[#This Row],[Discount]])</f>
        <v>478.20079999999996</v>
      </c>
      <c r="W4782" s="2">
        <f>salestable[[#This Row],[Sales]] * salestable[[#This Row],[Discount]]</f>
        <v>204.94319999999999</v>
      </c>
      <c r="X4782">
        <f>YEAR(salestable[[#This Row],[Order Date]])</f>
        <v>2014</v>
      </c>
      <c r="Y4782" t="str">
        <f>TEXT(salestable[[#This Row],[Order Date]],"MMMM")</f>
        <v>November</v>
      </c>
      <c r="Z4782" t="str">
        <f>"Q"&amp;ROUNDUP(MONTH(salestable[[#This Row],[Order Date]])/3,0)</f>
        <v>Q4</v>
      </c>
      <c r="AA4782" t="str">
        <f>TEXT(salestable[[#This Row],[Order Date]], "ddd")</f>
        <v>Fri</v>
      </c>
    </row>
    <row r="4783" spans="1:27"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s="3">
        <v>3</v>
      </c>
      <c r="T4783" s="4">
        <v>0.8</v>
      </c>
      <c r="U4783" s="3">
        <v>-2.214</v>
      </c>
      <c r="V4783" s="2">
        <f>salestable[[#This Row],[Sales]] * (1 - salestable[[#This Row],[Discount]])</f>
        <v>0.29519999999999991</v>
      </c>
      <c r="W4783" s="2">
        <f>salestable[[#This Row],[Sales]] * salestable[[#This Row],[Discount]]</f>
        <v>1.1808000000000001</v>
      </c>
      <c r="X4783">
        <f>YEAR(salestable[[#This Row],[Order Date]])</f>
        <v>2014</v>
      </c>
      <c r="Y4783" t="str">
        <f>TEXT(salestable[[#This Row],[Order Date]],"MMMM")</f>
        <v>November</v>
      </c>
      <c r="Z4783" t="str">
        <f>"Q"&amp;ROUNDUP(MONTH(salestable[[#This Row],[Order Date]])/3,0)</f>
        <v>Q4</v>
      </c>
      <c r="AA4783" t="str">
        <f>TEXT(salestable[[#This Row],[Order Date]], "ddd")</f>
        <v>Fri</v>
      </c>
    </row>
    <row r="4784" spans="1:27"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s="3">
        <v>7</v>
      </c>
      <c r="T4784" s="4">
        <v>0.2</v>
      </c>
      <c r="U4784" s="3">
        <v>3.5623</v>
      </c>
      <c r="V4784" s="2">
        <f>salestable[[#This Row],[Sales]] * (1 - salestable[[#This Row],[Discount]])</f>
        <v>32.569600000000001</v>
      </c>
      <c r="W4784" s="2">
        <f>salestable[[#This Row],[Sales]] * salestable[[#This Row],[Discount]]</f>
        <v>8.1424000000000003</v>
      </c>
      <c r="X4784">
        <f>YEAR(salestable[[#This Row],[Order Date]])</f>
        <v>2014</v>
      </c>
      <c r="Y4784" t="str">
        <f>TEXT(salestable[[#This Row],[Order Date]],"MMMM")</f>
        <v>November</v>
      </c>
      <c r="Z4784" t="str">
        <f>"Q"&amp;ROUNDUP(MONTH(salestable[[#This Row],[Order Date]])/3,0)</f>
        <v>Q4</v>
      </c>
      <c r="AA4784" t="str">
        <f>TEXT(salestable[[#This Row],[Order Date]], "ddd")</f>
        <v>Fri</v>
      </c>
    </row>
    <row r="4785" spans="1:27"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s="3">
        <v>5</v>
      </c>
      <c r="T4785" s="4">
        <v>0</v>
      </c>
      <c r="U4785" s="3">
        <v>137.15100000000001</v>
      </c>
      <c r="V4785" s="2">
        <f>salestable[[#This Row],[Sales]] * (1 - salestable[[#This Row],[Discount]])</f>
        <v>279.89999999999998</v>
      </c>
      <c r="W4785" s="2">
        <f>salestable[[#This Row],[Sales]] * salestable[[#This Row],[Discount]]</f>
        <v>0</v>
      </c>
      <c r="X4785">
        <f>YEAR(salestable[[#This Row],[Order Date]])</f>
        <v>2017</v>
      </c>
      <c r="Y4785" t="str">
        <f>TEXT(salestable[[#This Row],[Order Date]],"MMMM")</f>
        <v>January</v>
      </c>
      <c r="Z4785" t="str">
        <f>"Q"&amp;ROUNDUP(MONTH(salestable[[#This Row],[Order Date]])/3,0)</f>
        <v>Q1</v>
      </c>
      <c r="AA4785" t="str">
        <f>TEXT(salestable[[#This Row],[Order Date]], "ddd")</f>
        <v>Sat</v>
      </c>
    </row>
    <row r="4786" spans="1:27"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s="3">
        <v>5</v>
      </c>
      <c r="T4786" s="4">
        <v>0.2</v>
      </c>
      <c r="U4786" s="3">
        <v>1.1479999999999999</v>
      </c>
      <c r="V4786" s="2">
        <f>salestable[[#This Row],[Sales]] * (1 - salestable[[#This Row],[Discount]])</f>
        <v>10.496</v>
      </c>
      <c r="W4786" s="2">
        <f>salestable[[#This Row],[Sales]] * salestable[[#This Row],[Discount]]</f>
        <v>2.6240000000000001</v>
      </c>
      <c r="X4786">
        <f>YEAR(salestable[[#This Row],[Order Date]])</f>
        <v>2015</v>
      </c>
      <c r="Y4786" t="str">
        <f>TEXT(salestable[[#This Row],[Order Date]],"MMMM")</f>
        <v>December</v>
      </c>
      <c r="Z4786" t="str">
        <f>"Q"&amp;ROUNDUP(MONTH(salestable[[#This Row],[Order Date]])/3,0)</f>
        <v>Q4</v>
      </c>
      <c r="AA4786" t="str">
        <f>TEXT(salestable[[#This Row],[Order Date]], "ddd")</f>
        <v>Fri</v>
      </c>
    </row>
    <row r="4787" spans="1:27"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s="3">
        <v>4</v>
      </c>
      <c r="T4787" s="4">
        <v>0.7</v>
      </c>
      <c r="U4787" s="3">
        <v>-143.79040000000001</v>
      </c>
      <c r="V4787" s="2">
        <f>salestable[[#This Row],[Sales]] * (1 - salestable[[#This Row],[Discount]])</f>
        <v>20.872800000000002</v>
      </c>
      <c r="W4787" s="2">
        <f>salestable[[#This Row],[Sales]] * salestable[[#This Row],[Discount]]</f>
        <v>48.703199999999995</v>
      </c>
      <c r="X4787">
        <f>YEAR(salestable[[#This Row],[Order Date]])</f>
        <v>2015</v>
      </c>
      <c r="Y4787" t="str">
        <f>TEXT(salestable[[#This Row],[Order Date]],"MMMM")</f>
        <v>December</v>
      </c>
      <c r="Z4787" t="str">
        <f>"Q"&amp;ROUNDUP(MONTH(salestable[[#This Row],[Order Date]])/3,0)</f>
        <v>Q4</v>
      </c>
      <c r="AA4787" t="str">
        <f>TEXT(salestable[[#This Row],[Order Date]], "ddd")</f>
        <v>Fri</v>
      </c>
    </row>
    <row r="4788" spans="1:27"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s="3">
        <v>3</v>
      </c>
      <c r="T4788" s="4">
        <v>0.2</v>
      </c>
      <c r="U4788" s="3">
        <v>0.47520000000000001</v>
      </c>
      <c r="V4788" s="2">
        <f>salestable[[#This Row],[Sales]] * (1 - salestable[[#This Row],[Discount]])</f>
        <v>3.3792000000000004</v>
      </c>
      <c r="W4788" s="2">
        <f>salestable[[#This Row],[Sales]] * salestable[[#This Row],[Discount]]</f>
        <v>0.84480000000000011</v>
      </c>
      <c r="X4788">
        <f>YEAR(salestable[[#This Row],[Order Date]])</f>
        <v>2015</v>
      </c>
      <c r="Y4788" t="str">
        <f>TEXT(salestable[[#This Row],[Order Date]],"MMMM")</f>
        <v>December</v>
      </c>
      <c r="Z4788" t="str">
        <f>"Q"&amp;ROUNDUP(MONTH(salestable[[#This Row],[Order Date]])/3,0)</f>
        <v>Q4</v>
      </c>
      <c r="AA4788" t="str">
        <f>TEXT(salestable[[#This Row],[Order Date]], "ddd")</f>
        <v>Fri</v>
      </c>
    </row>
    <row r="4789" spans="1:27"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s="3">
        <v>4</v>
      </c>
      <c r="T4789" s="4">
        <v>0.2</v>
      </c>
      <c r="U4789" s="3">
        <v>-6.5339999999999998</v>
      </c>
      <c r="V4789" s="2">
        <f>salestable[[#This Row],[Sales]] * (1 - salestable[[#This Row],[Discount]])</f>
        <v>46.463999999999999</v>
      </c>
      <c r="W4789" s="2">
        <f>salestable[[#This Row],[Sales]] * salestable[[#This Row],[Discount]]</f>
        <v>11.616</v>
      </c>
      <c r="X4789">
        <f>YEAR(salestable[[#This Row],[Order Date]])</f>
        <v>2015</v>
      </c>
      <c r="Y4789" t="str">
        <f>TEXT(salestable[[#This Row],[Order Date]],"MMMM")</f>
        <v>December</v>
      </c>
      <c r="Z4789" t="str">
        <f>"Q"&amp;ROUNDUP(MONTH(salestable[[#This Row],[Order Date]])/3,0)</f>
        <v>Q4</v>
      </c>
      <c r="AA4789" t="str">
        <f>TEXT(salestable[[#This Row],[Order Date]], "ddd")</f>
        <v>Fri</v>
      </c>
    </row>
    <row r="4790" spans="1:27"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s="3">
        <v>9</v>
      </c>
      <c r="T4790" s="4">
        <v>0.2</v>
      </c>
      <c r="U4790" s="3">
        <v>15.069599999999999</v>
      </c>
      <c r="V4790" s="2">
        <f>salestable[[#This Row],[Sales]] * (1 - salestable[[#This Row],[Discount]])</f>
        <v>41.9328</v>
      </c>
      <c r="W4790" s="2">
        <f>salestable[[#This Row],[Sales]] * salestable[[#This Row],[Discount]]</f>
        <v>10.4832</v>
      </c>
      <c r="X4790">
        <f>YEAR(salestable[[#This Row],[Order Date]])</f>
        <v>2015</v>
      </c>
      <c r="Y4790" t="str">
        <f>TEXT(salestable[[#This Row],[Order Date]],"MMMM")</f>
        <v>December</v>
      </c>
      <c r="Z4790" t="str">
        <f>"Q"&amp;ROUNDUP(MONTH(salestable[[#This Row],[Order Date]])/3,0)</f>
        <v>Q4</v>
      </c>
      <c r="AA4790" t="str">
        <f>TEXT(salestable[[#This Row],[Order Date]], "ddd")</f>
        <v>Fri</v>
      </c>
    </row>
    <row r="4791" spans="1:27"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s="3">
        <v>5</v>
      </c>
      <c r="T4791" s="4">
        <v>0.2</v>
      </c>
      <c r="U4791" s="3">
        <v>10.984</v>
      </c>
      <c r="V4791" s="2">
        <f>salestable[[#This Row],[Sales]] * (1 - salestable[[#This Row],[Discount]])</f>
        <v>43.936000000000007</v>
      </c>
      <c r="W4791" s="2">
        <f>salestable[[#This Row],[Sales]] * salestable[[#This Row],[Discount]]</f>
        <v>10.984000000000002</v>
      </c>
      <c r="X4791">
        <f>YEAR(salestable[[#This Row],[Order Date]])</f>
        <v>2015</v>
      </c>
      <c r="Y4791" t="str">
        <f>TEXT(salestable[[#This Row],[Order Date]],"MMMM")</f>
        <v>December</v>
      </c>
      <c r="Z4791" t="str">
        <f>"Q"&amp;ROUNDUP(MONTH(salestable[[#This Row],[Order Date]])/3,0)</f>
        <v>Q4</v>
      </c>
      <c r="AA4791" t="str">
        <f>TEXT(salestable[[#This Row],[Order Date]], "ddd")</f>
        <v>Fri</v>
      </c>
    </row>
    <row r="4792" spans="1:27"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s="3">
        <v>5</v>
      </c>
      <c r="T4792" s="4">
        <v>0.5</v>
      </c>
      <c r="U4792" s="3">
        <v>-248.166</v>
      </c>
      <c r="V4792" s="2">
        <f>salestable[[#This Row],[Sales]] * (1 - salestable[[#This Row],[Discount]])</f>
        <v>182.47499999999999</v>
      </c>
      <c r="W4792" s="2">
        <f>salestable[[#This Row],[Sales]] * salestable[[#This Row],[Discount]]</f>
        <v>182.47499999999999</v>
      </c>
      <c r="X4792">
        <f>YEAR(salestable[[#This Row],[Order Date]])</f>
        <v>2015</v>
      </c>
      <c r="Y4792" t="str">
        <f>TEXT(salestable[[#This Row],[Order Date]],"MMMM")</f>
        <v>December</v>
      </c>
      <c r="Z4792" t="str">
        <f>"Q"&amp;ROUNDUP(MONTH(salestable[[#This Row],[Order Date]])/3,0)</f>
        <v>Q4</v>
      </c>
      <c r="AA4792" t="str">
        <f>TEXT(salestable[[#This Row],[Order Date]], "ddd")</f>
        <v>Fri</v>
      </c>
    </row>
    <row r="4793" spans="1:27"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s="3">
        <v>3</v>
      </c>
      <c r="T4793" s="4">
        <v>0.2</v>
      </c>
      <c r="U4793" s="3">
        <v>28.706399999999999</v>
      </c>
      <c r="V4793" s="2">
        <f>salestable[[#This Row],[Sales]] * (1 - salestable[[#This Row],[Discount]])</f>
        <v>68.044799999999995</v>
      </c>
      <c r="W4793" s="2">
        <f>salestable[[#This Row],[Sales]] * salestable[[#This Row],[Discount]]</f>
        <v>17.011199999999999</v>
      </c>
      <c r="X4793">
        <f>YEAR(salestable[[#This Row],[Order Date]])</f>
        <v>2015</v>
      </c>
      <c r="Y4793" t="str">
        <f>TEXT(salestable[[#This Row],[Order Date]],"MMMM")</f>
        <v>December</v>
      </c>
      <c r="Z4793" t="str">
        <f>"Q"&amp;ROUNDUP(MONTH(salestable[[#This Row],[Order Date]])/3,0)</f>
        <v>Q4</v>
      </c>
      <c r="AA4793" t="str">
        <f>TEXT(salestable[[#This Row],[Order Date]], "ddd")</f>
        <v>Fri</v>
      </c>
    </row>
    <row r="4794" spans="1:27"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s="3">
        <v>3</v>
      </c>
      <c r="T4794" s="4">
        <v>0.2</v>
      </c>
      <c r="U4794" s="3">
        <v>9.6936</v>
      </c>
      <c r="V4794" s="2">
        <f>salestable[[#This Row],[Sales]] * (1 - salestable[[#This Row],[Discount]])</f>
        <v>22.156800000000004</v>
      </c>
      <c r="W4794" s="2">
        <f>salestable[[#This Row],[Sales]] * salestable[[#This Row],[Discount]]</f>
        <v>5.539200000000001</v>
      </c>
      <c r="X4794">
        <f>YEAR(salestable[[#This Row],[Order Date]])</f>
        <v>2015</v>
      </c>
      <c r="Y4794" t="str">
        <f>TEXT(salestable[[#This Row],[Order Date]],"MMMM")</f>
        <v>December</v>
      </c>
      <c r="Z4794" t="str">
        <f>"Q"&amp;ROUNDUP(MONTH(salestable[[#This Row],[Order Date]])/3,0)</f>
        <v>Q4</v>
      </c>
      <c r="AA4794" t="str">
        <f>TEXT(salestable[[#This Row],[Order Date]], "ddd")</f>
        <v>Fri</v>
      </c>
    </row>
    <row r="4795" spans="1:27"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s="3">
        <v>4</v>
      </c>
      <c r="T4795" s="4">
        <v>0</v>
      </c>
      <c r="U4795" s="3">
        <v>11.231999999999999</v>
      </c>
      <c r="V4795" s="2">
        <f>salestable[[#This Row],[Sales]] * (1 - salestable[[#This Row],[Discount]])</f>
        <v>24.96</v>
      </c>
      <c r="W4795" s="2">
        <f>salestable[[#This Row],[Sales]] * salestable[[#This Row],[Discount]]</f>
        <v>0</v>
      </c>
      <c r="X4795">
        <f>YEAR(salestable[[#This Row],[Order Date]])</f>
        <v>2015</v>
      </c>
      <c r="Y4795" t="str">
        <f>TEXT(salestable[[#This Row],[Order Date]],"MMMM")</f>
        <v>June</v>
      </c>
      <c r="Z4795" t="str">
        <f>"Q"&amp;ROUNDUP(MONTH(salestable[[#This Row],[Order Date]])/3,0)</f>
        <v>Q2</v>
      </c>
      <c r="AA4795" t="str">
        <f>TEXT(salestable[[#This Row],[Order Date]], "ddd")</f>
        <v>Mon</v>
      </c>
    </row>
    <row r="4796" spans="1:27"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s="3">
        <v>1</v>
      </c>
      <c r="T4796" s="4">
        <v>0</v>
      </c>
      <c r="U4796" s="3">
        <v>18.114599999999999</v>
      </c>
      <c r="V4796" s="2">
        <f>salestable[[#This Row],[Sales]] * (1 - salestable[[#This Row],[Discount]])</f>
        <v>43.13</v>
      </c>
      <c r="W4796" s="2">
        <f>salestable[[#This Row],[Sales]] * salestable[[#This Row],[Discount]]</f>
        <v>0</v>
      </c>
      <c r="X4796">
        <f>YEAR(salestable[[#This Row],[Order Date]])</f>
        <v>2015</v>
      </c>
      <c r="Y4796" t="str">
        <f>TEXT(salestable[[#This Row],[Order Date]],"MMMM")</f>
        <v>March</v>
      </c>
      <c r="Z4796" t="str">
        <f>"Q"&amp;ROUNDUP(MONTH(salestable[[#This Row],[Order Date]])/3,0)</f>
        <v>Q1</v>
      </c>
      <c r="AA4796" t="str">
        <f>TEXT(salestable[[#This Row],[Order Date]], "ddd")</f>
        <v>Mon</v>
      </c>
    </row>
    <row r="4797" spans="1:27"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s="3">
        <v>3</v>
      </c>
      <c r="T4797" s="4">
        <v>0</v>
      </c>
      <c r="U4797" s="3">
        <v>2.7071999999999998</v>
      </c>
      <c r="V4797" s="2">
        <f>salestable[[#This Row],[Sales]] * (1 - salestable[[#This Row],[Discount]])</f>
        <v>5.64</v>
      </c>
      <c r="W4797" s="2">
        <f>salestable[[#This Row],[Sales]] * salestable[[#This Row],[Discount]]</f>
        <v>0</v>
      </c>
      <c r="X4797">
        <f>YEAR(salestable[[#This Row],[Order Date]])</f>
        <v>2015</v>
      </c>
      <c r="Y4797" t="str">
        <f>TEXT(salestable[[#This Row],[Order Date]],"MMMM")</f>
        <v>August</v>
      </c>
      <c r="Z4797" t="str">
        <f>"Q"&amp;ROUNDUP(MONTH(salestable[[#This Row],[Order Date]])/3,0)</f>
        <v>Q3</v>
      </c>
      <c r="AA4797" t="str">
        <f>TEXT(salestable[[#This Row],[Order Date]], "ddd")</f>
        <v>Thu</v>
      </c>
    </row>
    <row r="4798" spans="1:27"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s="3">
        <v>3</v>
      </c>
      <c r="T4798" s="4">
        <v>0.7</v>
      </c>
      <c r="U4798" s="3">
        <v>-44.1462</v>
      </c>
      <c r="V4798" s="2">
        <f>salestable[[#This Row],[Sales]] * (1 - salestable[[#This Row],[Discount]])</f>
        <v>17.274600000000003</v>
      </c>
      <c r="W4798" s="2">
        <f>salestable[[#This Row],[Sales]] * salestable[[#This Row],[Discount]]</f>
        <v>40.307400000000001</v>
      </c>
      <c r="X4798">
        <f>YEAR(salestable[[#This Row],[Order Date]])</f>
        <v>2016</v>
      </c>
      <c r="Y4798" t="str">
        <f>TEXT(salestable[[#This Row],[Order Date]],"MMMM")</f>
        <v>May</v>
      </c>
      <c r="Z4798" t="str">
        <f>"Q"&amp;ROUNDUP(MONTH(salestable[[#This Row],[Order Date]])/3,0)</f>
        <v>Q2</v>
      </c>
      <c r="AA4798" t="str">
        <f>TEXT(salestable[[#This Row],[Order Date]], "ddd")</f>
        <v>Sat</v>
      </c>
    </row>
    <row r="4799" spans="1:27"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s="3">
        <v>6</v>
      </c>
      <c r="T4799" s="4">
        <v>0.2</v>
      </c>
      <c r="U4799" s="3">
        <v>10.8864</v>
      </c>
      <c r="V4799" s="2">
        <f>salestable[[#This Row],[Sales]] * (1 - salestable[[#This Row],[Discount]])</f>
        <v>24.883200000000002</v>
      </c>
      <c r="W4799" s="2">
        <f>salestable[[#This Row],[Sales]] * salestable[[#This Row],[Discount]]</f>
        <v>6.2208000000000006</v>
      </c>
      <c r="X4799">
        <f>YEAR(salestable[[#This Row],[Order Date]])</f>
        <v>2016</v>
      </c>
      <c r="Y4799" t="str">
        <f>TEXT(salestable[[#This Row],[Order Date]],"MMMM")</f>
        <v>May</v>
      </c>
      <c r="Z4799" t="str">
        <f>"Q"&amp;ROUNDUP(MONTH(salestable[[#This Row],[Order Date]])/3,0)</f>
        <v>Q2</v>
      </c>
      <c r="AA4799" t="str">
        <f>TEXT(salestable[[#This Row],[Order Date]], "ddd")</f>
        <v>Sat</v>
      </c>
    </row>
    <row r="4800" spans="1:27"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s="3">
        <v>3</v>
      </c>
      <c r="T4800" s="4">
        <v>0.2</v>
      </c>
      <c r="U4800" s="3">
        <v>8.3027999999999995</v>
      </c>
      <c r="V4800" s="2">
        <f>salestable[[#This Row],[Sales]] * (1 - salestable[[#This Row],[Discount]])</f>
        <v>24.153600000000001</v>
      </c>
      <c r="W4800" s="2">
        <f>salestable[[#This Row],[Sales]] * salestable[[#This Row],[Discount]]</f>
        <v>6.0384000000000002</v>
      </c>
      <c r="X4800">
        <f>YEAR(salestable[[#This Row],[Order Date]])</f>
        <v>2016</v>
      </c>
      <c r="Y4800" t="str">
        <f>TEXT(salestable[[#This Row],[Order Date]],"MMMM")</f>
        <v>May</v>
      </c>
      <c r="Z4800" t="str">
        <f>"Q"&amp;ROUNDUP(MONTH(salestable[[#This Row],[Order Date]])/3,0)</f>
        <v>Q2</v>
      </c>
      <c r="AA4800" t="str">
        <f>TEXT(salestable[[#This Row],[Order Date]], "ddd")</f>
        <v>Sat</v>
      </c>
    </row>
    <row r="4801" spans="1:27"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s="3">
        <v>5</v>
      </c>
      <c r="T4801" s="4">
        <v>0.2</v>
      </c>
      <c r="U4801" s="3">
        <v>4.3600000000000003</v>
      </c>
      <c r="V4801" s="2">
        <f>salestable[[#This Row],[Sales]] * (1 - salestable[[#This Row],[Discount]])</f>
        <v>34.880000000000003</v>
      </c>
      <c r="W4801" s="2">
        <f>salestable[[#This Row],[Sales]] * salestable[[#This Row],[Discount]]</f>
        <v>8.7200000000000006</v>
      </c>
      <c r="X4801">
        <f>YEAR(salestable[[#This Row],[Order Date]])</f>
        <v>2016</v>
      </c>
      <c r="Y4801" t="str">
        <f>TEXT(salestable[[#This Row],[Order Date]],"MMMM")</f>
        <v>May</v>
      </c>
      <c r="Z4801" t="str">
        <f>"Q"&amp;ROUNDUP(MONTH(salestable[[#This Row],[Order Date]])/3,0)</f>
        <v>Q2</v>
      </c>
      <c r="AA4801" t="str">
        <f>TEXT(salestable[[#This Row],[Order Date]], "ddd")</f>
        <v>Sat</v>
      </c>
    </row>
    <row r="4802" spans="1:27"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s="3">
        <v>2</v>
      </c>
      <c r="T4802" s="4">
        <v>0.2</v>
      </c>
      <c r="U4802" s="3">
        <v>0.41720000000000002</v>
      </c>
      <c r="V4802" s="2">
        <f>salestable[[#This Row],[Sales]] * (1 - salestable[[#This Row],[Discount]])</f>
        <v>3.8144</v>
      </c>
      <c r="W4802" s="2">
        <f>salestable[[#This Row],[Sales]] * salestable[[#This Row],[Discount]]</f>
        <v>0.9536</v>
      </c>
      <c r="X4802">
        <f>YEAR(salestable[[#This Row],[Order Date]])</f>
        <v>2016</v>
      </c>
      <c r="Y4802" t="str">
        <f>TEXT(salestable[[#This Row],[Order Date]],"MMMM")</f>
        <v>May</v>
      </c>
      <c r="Z4802" t="str">
        <f>"Q"&amp;ROUNDUP(MONTH(salestable[[#This Row],[Order Date]])/3,0)</f>
        <v>Q2</v>
      </c>
      <c r="AA4802" t="str">
        <f>TEXT(salestable[[#This Row],[Order Date]], "ddd")</f>
        <v>Sat</v>
      </c>
    </row>
    <row r="4803" spans="1:27"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s="3">
        <v>2</v>
      </c>
      <c r="T4803" s="4">
        <v>0.7</v>
      </c>
      <c r="U4803" s="3">
        <v>-7.6120000000000001</v>
      </c>
      <c r="V4803" s="2">
        <f>salestable[[#This Row],[Sales]] * (1 - salestable[[#This Row],[Discount]])</f>
        <v>3.1140000000000008</v>
      </c>
      <c r="W4803" s="2">
        <f>salestable[[#This Row],[Sales]] * salestable[[#This Row],[Discount]]</f>
        <v>7.266</v>
      </c>
      <c r="X4803">
        <f>YEAR(salestable[[#This Row],[Order Date]])</f>
        <v>2016</v>
      </c>
      <c r="Y4803" t="str">
        <f>TEXT(salestable[[#This Row],[Order Date]],"MMMM")</f>
        <v>May</v>
      </c>
      <c r="Z4803" t="str">
        <f>"Q"&amp;ROUNDUP(MONTH(salestable[[#This Row],[Order Date]])/3,0)</f>
        <v>Q2</v>
      </c>
      <c r="AA4803" t="str">
        <f>TEXT(salestable[[#This Row],[Order Date]], "ddd")</f>
        <v>Sat</v>
      </c>
    </row>
    <row r="4804" spans="1:27"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s="3">
        <v>8</v>
      </c>
      <c r="T4804" s="4">
        <v>0.7</v>
      </c>
      <c r="U4804" s="3">
        <v>-9.8208000000000002</v>
      </c>
      <c r="V4804" s="2">
        <f>salestable[[#This Row],[Sales]] * (1 - salestable[[#This Row],[Discount]])</f>
        <v>4.0176000000000007</v>
      </c>
      <c r="W4804" s="2">
        <f>salestable[[#This Row],[Sales]] * salestable[[#This Row],[Discount]]</f>
        <v>9.3743999999999996</v>
      </c>
      <c r="X4804">
        <f>YEAR(salestable[[#This Row],[Order Date]])</f>
        <v>2016</v>
      </c>
      <c r="Y4804" t="str">
        <f>TEXT(salestable[[#This Row],[Order Date]],"MMMM")</f>
        <v>May</v>
      </c>
      <c r="Z4804" t="str">
        <f>"Q"&amp;ROUNDUP(MONTH(salestable[[#This Row],[Order Date]])/3,0)</f>
        <v>Q2</v>
      </c>
      <c r="AA4804" t="str">
        <f>TEXT(salestable[[#This Row],[Order Date]], "ddd")</f>
        <v>Sat</v>
      </c>
    </row>
    <row r="4805" spans="1:27"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s="3">
        <v>1</v>
      </c>
      <c r="T4805" s="4">
        <v>0.4</v>
      </c>
      <c r="U4805" s="3">
        <v>-7.2588999999999997</v>
      </c>
      <c r="V4805" s="2">
        <f>salestable[[#This Row],[Sales]] * (1 - salestable[[#This Row],[Discount]])</f>
        <v>23.756399999999999</v>
      </c>
      <c r="W4805" s="2">
        <f>salestable[[#This Row],[Sales]] * salestable[[#This Row],[Discount]]</f>
        <v>15.837600000000002</v>
      </c>
      <c r="X4805">
        <f>YEAR(salestable[[#This Row],[Order Date]])</f>
        <v>2017</v>
      </c>
      <c r="Y4805" t="str">
        <f>TEXT(salestable[[#This Row],[Order Date]],"MMMM")</f>
        <v>July</v>
      </c>
      <c r="Z4805" t="str">
        <f>"Q"&amp;ROUNDUP(MONTH(salestable[[#This Row],[Order Date]])/3,0)</f>
        <v>Q3</v>
      </c>
      <c r="AA4805" t="str">
        <f>TEXT(salestable[[#This Row],[Order Date]], "ddd")</f>
        <v>Thu</v>
      </c>
    </row>
    <row r="4806" spans="1:27"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s="3">
        <v>9</v>
      </c>
      <c r="T4806" s="4">
        <v>0.2</v>
      </c>
      <c r="U4806" s="3">
        <v>19.339200000000002</v>
      </c>
      <c r="V4806" s="2">
        <f>salestable[[#This Row],[Sales]] * (1 - salestable[[#This Row],[Discount]])</f>
        <v>72.806399999999996</v>
      </c>
      <c r="W4806" s="2">
        <f>salestable[[#This Row],[Sales]] * salestable[[#This Row],[Discount]]</f>
        <v>18.201599999999999</v>
      </c>
      <c r="X4806">
        <f>YEAR(salestable[[#This Row],[Order Date]])</f>
        <v>2017</v>
      </c>
      <c r="Y4806" t="str">
        <f>TEXT(salestable[[#This Row],[Order Date]],"MMMM")</f>
        <v>July</v>
      </c>
      <c r="Z4806" t="str">
        <f>"Q"&amp;ROUNDUP(MONTH(salestable[[#This Row],[Order Date]])/3,0)</f>
        <v>Q3</v>
      </c>
      <c r="AA4806" t="str">
        <f>TEXT(salestable[[#This Row],[Order Date]], "ddd")</f>
        <v>Thu</v>
      </c>
    </row>
    <row r="4807" spans="1:27"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s="3">
        <v>2</v>
      </c>
      <c r="T4807" s="4">
        <v>0</v>
      </c>
      <c r="U4807" s="3">
        <v>18.211200000000002</v>
      </c>
      <c r="V4807" s="2">
        <f>salestable[[#This Row],[Sales]] * (1 - salestable[[#This Row],[Discount]])</f>
        <v>37.94</v>
      </c>
      <c r="W4807" s="2">
        <f>salestable[[#This Row],[Sales]] * salestable[[#This Row],[Discount]]</f>
        <v>0</v>
      </c>
      <c r="X4807">
        <f>YEAR(salestable[[#This Row],[Order Date]])</f>
        <v>2015</v>
      </c>
      <c r="Y4807" t="str">
        <f>TEXT(salestable[[#This Row],[Order Date]],"MMMM")</f>
        <v>November</v>
      </c>
      <c r="Z4807" t="str">
        <f>"Q"&amp;ROUNDUP(MONTH(salestable[[#This Row],[Order Date]])/3,0)</f>
        <v>Q4</v>
      </c>
      <c r="AA4807" t="str">
        <f>TEXT(salestable[[#This Row],[Order Date]], "ddd")</f>
        <v>Sun</v>
      </c>
    </row>
    <row r="4808" spans="1:27"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s="3">
        <v>10</v>
      </c>
      <c r="T4808" s="4">
        <v>0</v>
      </c>
      <c r="U4808" s="3">
        <v>19.260000000000002</v>
      </c>
      <c r="V4808" s="2">
        <f>salestable[[#This Row],[Sales]] * (1 - salestable[[#This Row],[Discount]])</f>
        <v>42.8</v>
      </c>
      <c r="W4808" s="2">
        <f>salestable[[#This Row],[Sales]] * salestable[[#This Row],[Discount]]</f>
        <v>0</v>
      </c>
      <c r="X4808">
        <f>YEAR(salestable[[#This Row],[Order Date]])</f>
        <v>2015</v>
      </c>
      <c r="Y4808" t="str">
        <f>TEXT(salestable[[#This Row],[Order Date]],"MMMM")</f>
        <v>November</v>
      </c>
      <c r="Z4808" t="str">
        <f>"Q"&amp;ROUNDUP(MONTH(salestable[[#This Row],[Order Date]])/3,0)</f>
        <v>Q4</v>
      </c>
      <c r="AA4808" t="str">
        <f>TEXT(salestable[[#This Row],[Order Date]], "ddd")</f>
        <v>Sun</v>
      </c>
    </row>
    <row r="4809" spans="1:27"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s="3">
        <v>3</v>
      </c>
      <c r="T4809" s="4">
        <v>0</v>
      </c>
      <c r="U4809" s="3">
        <v>10.089</v>
      </c>
      <c r="V4809" s="2">
        <f>salestable[[#This Row],[Sales]] * (1 - salestable[[#This Row],[Discount]])</f>
        <v>33.630000000000003</v>
      </c>
      <c r="W4809" s="2">
        <f>salestable[[#This Row],[Sales]] * salestable[[#This Row],[Discount]]</f>
        <v>0</v>
      </c>
      <c r="X4809">
        <f>YEAR(salestable[[#This Row],[Order Date]])</f>
        <v>2015</v>
      </c>
      <c r="Y4809" t="str">
        <f>TEXT(salestable[[#This Row],[Order Date]],"MMMM")</f>
        <v>November</v>
      </c>
      <c r="Z4809" t="str">
        <f>"Q"&amp;ROUNDUP(MONTH(salestable[[#This Row],[Order Date]])/3,0)</f>
        <v>Q4</v>
      </c>
      <c r="AA4809" t="str">
        <f>TEXT(salestable[[#This Row],[Order Date]], "ddd")</f>
        <v>Sun</v>
      </c>
    </row>
    <row r="4810" spans="1:27"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s="3">
        <v>3</v>
      </c>
      <c r="T4810" s="4">
        <v>0.2</v>
      </c>
      <c r="U4810" s="3">
        <v>21.197700000000001</v>
      </c>
      <c r="V4810" s="2">
        <f>salestable[[#This Row],[Sales]] * (1 - salestable[[#This Row],[Discount]])</f>
        <v>50.246400000000001</v>
      </c>
      <c r="W4810" s="2">
        <f>salestable[[#This Row],[Sales]] * salestable[[#This Row],[Discount]]</f>
        <v>12.5616</v>
      </c>
      <c r="X4810">
        <f>YEAR(salestable[[#This Row],[Order Date]])</f>
        <v>2014</v>
      </c>
      <c r="Y4810" t="str">
        <f>TEXT(salestable[[#This Row],[Order Date]],"MMMM")</f>
        <v>November</v>
      </c>
      <c r="Z4810" t="str">
        <f>"Q"&amp;ROUNDUP(MONTH(salestable[[#This Row],[Order Date]])/3,0)</f>
        <v>Q4</v>
      </c>
      <c r="AA4810" t="str">
        <f>TEXT(salestable[[#This Row],[Order Date]], "ddd")</f>
        <v>Sun</v>
      </c>
    </row>
    <row r="4811" spans="1:27"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s="3">
        <v>4</v>
      </c>
      <c r="T4811" s="4">
        <v>0</v>
      </c>
      <c r="U4811" s="3">
        <v>91.950800000000001</v>
      </c>
      <c r="V4811" s="2">
        <f>salestable[[#This Row],[Sales]] * (1 - salestable[[#This Row],[Discount]])</f>
        <v>195.64</v>
      </c>
      <c r="W4811" s="2">
        <f>salestable[[#This Row],[Sales]] * salestable[[#This Row],[Discount]]</f>
        <v>0</v>
      </c>
      <c r="X4811">
        <f>YEAR(salestable[[#This Row],[Order Date]])</f>
        <v>2015</v>
      </c>
      <c r="Y4811" t="str">
        <f>TEXT(salestable[[#This Row],[Order Date]],"MMMM")</f>
        <v>December</v>
      </c>
      <c r="Z4811" t="str">
        <f>"Q"&amp;ROUNDUP(MONTH(salestable[[#This Row],[Order Date]])/3,0)</f>
        <v>Q4</v>
      </c>
      <c r="AA4811" t="str">
        <f>TEXT(salestable[[#This Row],[Order Date]], "ddd")</f>
        <v>Sun</v>
      </c>
    </row>
    <row r="4812" spans="1:27"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s="3">
        <v>2</v>
      </c>
      <c r="T4812" s="4">
        <v>0</v>
      </c>
      <c r="U4812" s="3">
        <v>71.97</v>
      </c>
      <c r="V4812" s="2">
        <f>salestable[[#This Row],[Sales]] * (1 - salestable[[#This Row],[Discount]])</f>
        <v>239.9</v>
      </c>
      <c r="W4812" s="2">
        <f>salestable[[#This Row],[Sales]] * salestable[[#This Row],[Discount]]</f>
        <v>0</v>
      </c>
      <c r="X4812">
        <f>YEAR(salestable[[#This Row],[Order Date]])</f>
        <v>2015</v>
      </c>
      <c r="Y4812" t="str">
        <f>TEXT(salestable[[#This Row],[Order Date]],"MMMM")</f>
        <v>December</v>
      </c>
      <c r="Z4812" t="str">
        <f>"Q"&amp;ROUNDUP(MONTH(salestable[[#This Row],[Order Date]])/3,0)</f>
        <v>Q4</v>
      </c>
      <c r="AA4812" t="str">
        <f>TEXT(salestable[[#This Row],[Order Date]], "ddd")</f>
        <v>Sun</v>
      </c>
    </row>
    <row r="4813" spans="1:27"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s="3">
        <v>3</v>
      </c>
      <c r="T4813" s="4">
        <v>0.3</v>
      </c>
      <c r="U4813" s="3">
        <v>-21.717600000000001</v>
      </c>
      <c r="V4813" s="2">
        <f>salestable[[#This Row],[Sales]] * (1 - salestable[[#This Row],[Discount]])</f>
        <v>266.04059999999998</v>
      </c>
      <c r="W4813" s="2">
        <f>salestable[[#This Row],[Sales]] * salestable[[#This Row],[Discount]]</f>
        <v>114.01739999999999</v>
      </c>
      <c r="X4813">
        <f>YEAR(salestable[[#This Row],[Order Date]])</f>
        <v>2016</v>
      </c>
      <c r="Y4813" t="str">
        <f>TEXT(salestable[[#This Row],[Order Date]],"MMMM")</f>
        <v>November</v>
      </c>
      <c r="Z4813" t="str">
        <f>"Q"&amp;ROUNDUP(MONTH(salestable[[#This Row],[Order Date]])/3,0)</f>
        <v>Q4</v>
      </c>
      <c r="AA4813" t="str">
        <f>TEXT(salestable[[#This Row],[Order Date]], "ddd")</f>
        <v>Mon</v>
      </c>
    </row>
    <row r="4814" spans="1:27"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s="3">
        <v>4</v>
      </c>
      <c r="T4814" s="4">
        <v>0.4</v>
      </c>
      <c r="U4814" s="3">
        <v>179.99639999999999</v>
      </c>
      <c r="V4814" s="2">
        <f>salestable[[#This Row],[Sales]] * (1 - salestable[[#This Row],[Discount]])</f>
        <v>719.98560000000009</v>
      </c>
      <c r="W4814" s="2">
        <f>salestable[[#This Row],[Sales]] * salestable[[#This Row],[Discount]]</f>
        <v>479.99040000000008</v>
      </c>
      <c r="X4814">
        <f>YEAR(salestable[[#This Row],[Order Date]])</f>
        <v>2016</v>
      </c>
      <c r="Y4814" t="str">
        <f>TEXT(salestable[[#This Row],[Order Date]],"MMMM")</f>
        <v>November</v>
      </c>
      <c r="Z4814" t="str">
        <f>"Q"&amp;ROUNDUP(MONTH(salestable[[#This Row],[Order Date]])/3,0)</f>
        <v>Q4</v>
      </c>
      <c r="AA4814" t="str">
        <f>TEXT(salestable[[#This Row],[Order Date]], "ddd")</f>
        <v>Mon</v>
      </c>
    </row>
    <row r="4815" spans="1:27"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s="3">
        <v>3</v>
      </c>
      <c r="T4815" s="4">
        <v>0.2</v>
      </c>
      <c r="U4815" s="3">
        <v>9.7151999999999994</v>
      </c>
      <c r="V4815" s="2">
        <f>salestable[[#This Row],[Sales]] * (1 - salestable[[#This Row],[Discount]])</f>
        <v>38.860800000000005</v>
      </c>
      <c r="W4815" s="2">
        <f>salestable[[#This Row],[Sales]] * salestable[[#This Row],[Discount]]</f>
        <v>9.7152000000000012</v>
      </c>
      <c r="X4815">
        <f>YEAR(salestable[[#This Row],[Order Date]])</f>
        <v>2016</v>
      </c>
      <c r="Y4815" t="str">
        <f>TEXT(salestable[[#This Row],[Order Date]],"MMMM")</f>
        <v>November</v>
      </c>
      <c r="Z4815" t="str">
        <f>"Q"&amp;ROUNDUP(MONTH(salestable[[#This Row],[Order Date]])/3,0)</f>
        <v>Q4</v>
      </c>
      <c r="AA4815" t="str">
        <f>TEXT(salestable[[#This Row],[Order Date]], "ddd")</f>
        <v>Mon</v>
      </c>
    </row>
    <row r="4816" spans="1:27"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s="3">
        <v>3</v>
      </c>
      <c r="T4816" s="4">
        <v>0</v>
      </c>
      <c r="U4816" s="3">
        <v>8.0730000000000004</v>
      </c>
      <c r="V4816" s="2">
        <f>salestable[[#This Row],[Sales]] * (1 - salestable[[#This Row],[Discount]])</f>
        <v>17.940000000000001</v>
      </c>
      <c r="W4816" s="2">
        <f>salestable[[#This Row],[Sales]] * salestable[[#This Row],[Discount]]</f>
        <v>0</v>
      </c>
      <c r="X4816">
        <f>YEAR(salestable[[#This Row],[Order Date]])</f>
        <v>2016</v>
      </c>
      <c r="Y4816" t="str">
        <f>TEXT(salestable[[#This Row],[Order Date]],"MMMM")</f>
        <v>May</v>
      </c>
      <c r="Z4816" t="str">
        <f>"Q"&amp;ROUNDUP(MONTH(salestable[[#This Row],[Order Date]])/3,0)</f>
        <v>Q2</v>
      </c>
      <c r="AA4816" t="str">
        <f>TEXT(salestable[[#This Row],[Order Date]], "ddd")</f>
        <v>Sun</v>
      </c>
    </row>
    <row r="4817" spans="1:27"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s="3">
        <v>3</v>
      </c>
      <c r="T4817" s="4">
        <v>0.2</v>
      </c>
      <c r="U4817" s="3">
        <v>6.1641000000000004</v>
      </c>
      <c r="V4817" s="2">
        <f>salestable[[#This Row],[Sales]] * (1 - salestable[[#This Row],[Discount]])</f>
        <v>14.6112</v>
      </c>
      <c r="W4817" s="2">
        <f>salestable[[#This Row],[Sales]] * salestable[[#This Row],[Discount]]</f>
        <v>3.6528</v>
      </c>
      <c r="X4817">
        <f>YEAR(salestable[[#This Row],[Order Date]])</f>
        <v>2014</v>
      </c>
      <c r="Y4817" t="str">
        <f>TEXT(salestable[[#This Row],[Order Date]],"MMMM")</f>
        <v>December</v>
      </c>
      <c r="Z4817" t="str">
        <f>"Q"&amp;ROUNDUP(MONTH(salestable[[#This Row],[Order Date]])/3,0)</f>
        <v>Q4</v>
      </c>
      <c r="AA4817" t="str">
        <f>TEXT(salestable[[#This Row],[Order Date]], "ddd")</f>
        <v>Fri</v>
      </c>
    </row>
    <row r="4818" spans="1:27"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s="3">
        <v>2</v>
      </c>
      <c r="T4818" s="4">
        <v>0.2</v>
      </c>
      <c r="U4818" s="3">
        <v>5.6315999999999997</v>
      </c>
      <c r="V4818" s="2">
        <f>salestable[[#This Row],[Sales]] * (1 - salestable[[#This Row],[Discount]])</f>
        <v>27.724800000000002</v>
      </c>
      <c r="W4818" s="2">
        <f>salestable[[#This Row],[Sales]] * salestable[[#This Row],[Discount]]</f>
        <v>6.9312000000000005</v>
      </c>
      <c r="X4818">
        <f>YEAR(salestable[[#This Row],[Order Date]])</f>
        <v>2014</v>
      </c>
      <c r="Y4818" t="str">
        <f>TEXT(salestable[[#This Row],[Order Date]],"MMMM")</f>
        <v>December</v>
      </c>
      <c r="Z4818" t="str">
        <f>"Q"&amp;ROUNDUP(MONTH(salestable[[#This Row],[Order Date]])/3,0)</f>
        <v>Q4</v>
      </c>
      <c r="AA4818" t="str">
        <f>TEXT(salestable[[#This Row],[Order Date]], "ddd")</f>
        <v>Fri</v>
      </c>
    </row>
    <row r="4819" spans="1:27"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s="3">
        <v>2</v>
      </c>
      <c r="T4819" s="4">
        <v>0.2</v>
      </c>
      <c r="U4819" s="3">
        <v>8.1552000000000007</v>
      </c>
      <c r="V4819" s="2">
        <f>salestable[[#This Row],[Sales]] * (1 - salestable[[#This Row],[Discount]])</f>
        <v>65.241600000000005</v>
      </c>
      <c r="W4819" s="2">
        <f>salestable[[#This Row],[Sales]] * salestable[[#This Row],[Discount]]</f>
        <v>16.310400000000001</v>
      </c>
      <c r="X4819">
        <f>YEAR(salestable[[#This Row],[Order Date]])</f>
        <v>2014</v>
      </c>
      <c r="Y4819" t="str">
        <f>TEXT(salestable[[#This Row],[Order Date]],"MMMM")</f>
        <v>December</v>
      </c>
      <c r="Z4819" t="str">
        <f>"Q"&amp;ROUNDUP(MONTH(salestable[[#This Row],[Order Date]])/3,0)</f>
        <v>Q4</v>
      </c>
      <c r="AA4819" t="str">
        <f>TEXT(salestable[[#This Row],[Order Date]], "ddd")</f>
        <v>Fri</v>
      </c>
    </row>
    <row r="4820" spans="1:27"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s="3">
        <v>4</v>
      </c>
      <c r="T4820" s="4">
        <v>0.2</v>
      </c>
      <c r="U4820" s="3">
        <v>-42.588000000000001</v>
      </c>
      <c r="V4820" s="2">
        <f>salestable[[#This Row],[Sales]] * (1 - salestable[[#This Row],[Discount]])</f>
        <v>181.7088</v>
      </c>
      <c r="W4820" s="2">
        <f>salestable[[#This Row],[Sales]] * salestable[[#This Row],[Discount]]</f>
        <v>45.427199999999999</v>
      </c>
      <c r="X4820">
        <f>YEAR(salestable[[#This Row],[Order Date]])</f>
        <v>2014</v>
      </c>
      <c r="Y4820" t="str">
        <f>TEXT(salestable[[#This Row],[Order Date]],"MMMM")</f>
        <v>December</v>
      </c>
      <c r="Z4820" t="str">
        <f>"Q"&amp;ROUNDUP(MONTH(salestable[[#This Row],[Order Date]])/3,0)</f>
        <v>Q4</v>
      </c>
      <c r="AA4820" t="str">
        <f>TEXT(salestable[[#This Row],[Order Date]], "ddd")</f>
        <v>Fri</v>
      </c>
    </row>
    <row r="4821" spans="1:27"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s="3">
        <v>2</v>
      </c>
      <c r="T4821" s="4">
        <v>0</v>
      </c>
      <c r="U4821" s="3">
        <v>5.0763999999999996</v>
      </c>
      <c r="V4821" s="2">
        <f>salestable[[#This Row],[Sales]] * (1 - salestable[[#This Row],[Discount]])</f>
        <v>10.36</v>
      </c>
      <c r="W4821" s="2">
        <f>salestable[[#This Row],[Sales]] * salestable[[#This Row],[Discount]]</f>
        <v>0</v>
      </c>
      <c r="X4821">
        <f>YEAR(salestable[[#This Row],[Order Date]])</f>
        <v>2017</v>
      </c>
      <c r="Y4821" t="str">
        <f>TEXT(salestable[[#This Row],[Order Date]],"MMMM")</f>
        <v>June</v>
      </c>
      <c r="Z4821" t="str">
        <f>"Q"&amp;ROUNDUP(MONTH(salestable[[#This Row],[Order Date]])/3,0)</f>
        <v>Q2</v>
      </c>
      <c r="AA4821" t="str">
        <f>TEXT(salestable[[#This Row],[Order Date]], "ddd")</f>
        <v>Thu</v>
      </c>
    </row>
    <row r="4822" spans="1:27"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s="3">
        <v>8</v>
      </c>
      <c r="T4822" s="4">
        <v>0.8</v>
      </c>
      <c r="U4822" s="3">
        <v>-1181.2824000000001</v>
      </c>
      <c r="V4822" s="2">
        <f>salestable[[#This Row],[Sales]] * (1 - salestable[[#This Row],[Discount]])</f>
        <v>92.649599999999978</v>
      </c>
      <c r="W4822" s="2">
        <f>salestable[[#This Row],[Sales]] * salestable[[#This Row],[Discount]]</f>
        <v>370.59840000000003</v>
      </c>
      <c r="X4822">
        <f>YEAR(salestable[[#This Row],[Order Date]])</f>
        <v>2015</v>
      </c>
      <c r="Y4822" t="str">
        <f>TEXT(salestable[[#This Row],[Order Date]],"MMMM")</f>
        <v>April</v>
      </c>
      <c r="Z4822" t="str">
        <f>"Q"&amp;ROUNDUP(MONTH(salestable[[#This Row],[Order Date]])/3,0)</f>
        <v>Q2</v>
      </c>
      <c r="AA4822" t="str">
        <f>TEXT(salestable[[#This Row],[Order Date]], "ddd")</f>
        <v>Tue</v>
      </c>
    </row>
    <row r="4823" spans="1:27"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s="3">
        <v>6</v>
      </c>
      <c r="T4823" s="4">
        <v>0.2</v>
      </c>
      <c r="U4823" s="3">
        <v>47.994</v>
      </c>
      <c r="V4823" s="2">
        <f>salestable[[#This Row],[Sales]] * (1 - salestable[[#This Row],[Discount]])</f>
        <v>307.16160000000002</v>
      </c>
      <c r="W4823" s="2">
        <f>salestable[[#This Row],[Sales]] * salestable[[#This Row],[Discount]]</f>
        <v>76.790400000000005</v>
      </c>
      <c r="X4823">
        <f>YEAR(salestable[[#This Row],[Order Date]])</f>
        <v>2015</v>
      </c>
      <c r="Y4823" t="str">
        <f>TEXT(salestable[[#This Row],[Order Date]],"MMMM")</f>
        <v>April</v>
      </c>
      <c r="Z4823" t="str">
        <f>"Q"&amp;ROUNDUP(MONTH(salestable[[#This Row],[Order Date]])/3,0)</f>
        <v>Q2</v>
      </c>
      <c r="AA4823" t="str">
        <f>TEXT(salestable[[#This Row],[Order Date]], "ddd")</f>
        <v>Tue</v>
      </c>
    </row>
    <row r="4824" spans="1:27"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s="3">
        <v>6</v>
      </c>
      <c r="T4824" s="4">
        <v>0.7</v>
      </c>
      <c r="U4824" s="3">
        <v>-35.884799999999998</v>
      </c>
      <c r="V4824" s="2">
        <f>salestable[[#This Row],[Sales]] * (1 - salestable[[#This Row],[Discount]])</f>
        <v>13.456800000000003</v>
      </c>
      <c r="W4824" s="2">
        <f>salestable[[#This Row],[Sales]] * salestable[[#This Row],[Discount]]</f>
        <v>31.3992</v>
      </c>
      <c r="X4824">
        <f>YEAR(salestable[[#This Row],[Order Date]])</f>
        <v>2016</v>
      </c>
      <c r="Y4824" t="str">
        <f>TEXT(salestable[[#This Row],[Order Date]],"MMMM")</f>
        <v>July</v>
      </c>
      <c r="Z4824" t="str">
        <f>"Q"&amp;ROUNDUP(MONTH(salestable[[#This Row],[Order Date]])/3,0)</f>
        <v>Q3</v>
      </c>
      <c r="AA4824" t="str">
        <f>TEXT(salestable[[#This Row],[Order Date]], "ddd")</f>
        <v>Sun</v>
      </c>
    </row>
    <row r="4825" spans="1:27"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s="3">
        <v>7</v>
      </c>
      <c r="T4825" s="4">
        <v>0.7</v>
      </c>
      <c r="U4825" s="3">
        <v>-24.276</v>
      </c>
      <c r="V4825" s="2">
        <f>salestable[[#This Row],[Sales]] * (1 - salestable[[#This Row],[Discount]])</f>
        <v>9.1035000000000004</v>
      </c>
      <c r="W4825" s="2">
        <f>salestable[[#This Row],[Sales]] * salestable[[#This Row],[Discount]]</f>
        <v>21.241499999999998</v>
      </c>
      <c r="X4825">
        <f>YEAR(salestable[[#This Row],[Order Date]])</f>
        <v>2016</v>
      </c>
      <c r="Y4825" t="str">
        <f>TEXT(salestable[[#This Row],[Order Date]],"MMMM")</f>
        <v>November</v>
      </c>
      <c r="Z4825" t="str">
        <f>"Q"&amp;ROUNDUP(MONTH(salestable[[#This Row],[Order Date]])/3,0)</f>
        <v>Q4</v>
      </c>
      <c r="AA4825" t="str">
        <f>TEXT(salestable[[#This Row],[Order Date]], "ddd")</f>
        <v>Mon</v>
      </c>
    </row>
    <row r="4826" spans="1:27"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s="3">
        <v>3</v>
      </c>
      <c r="T4826" s="4">
        <v>0.3</v>
      </c>
      <c r="U4826" s="3">
        <v>-9.1110000000000007</v>
      </c>
      <c r="V4826" s="2">
        <f>salestable[[#This Row],[Sales]] * (1 - salestable[[#This Row],[Discount]])</f>
        <v>89.28779999999999</v>
      </c>
      <c r="W4826" s="2">
        <f>salestable[[#This Row],[Sales]] * salestable[[#This Row],[Discount]]</f>
        <v>38.266199999999998</v>
      </c>
      <c r="X4826">
        <f>YEAR(salestable[[#This Row],[Order Date]])</f>
        <v>2016</v>
      </c>
      <c r="Y4826" t="str">
        <f>TEXT(salestable[[#This Row],[Order Date]],"MMMM")</f>
        <v>November</v>
      </c>
      <c r="Z4826" t="str">
        <f>"Q"&amp;ROUNDUP(MONTH(salestable[[#This Row],[Order Date]])/3,0)</f>
        <v>Q4</v>
      </c>
      <c r="AA4826" t="str">
        <f>TEXT(salestable[[#This Row],[Order Date]], "ddd")</f>
        <v>Mon</v>
      </c>
    </row>
    <row r="4827" spans="1:27"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s="3">
        <v>3</v>
      </c>
      <c r="T4827" s="4">
        <v>0.2</v>
      </c>
      <c r="U4827" s="3">
        <v>15.590400000000001</v>
      </c>
      <c r="V4827" s="2">
        <f>salestable[[#This Row],[Sales]] * (1 - salestable[[#This Row],[Discount]])</f>
        <v>62.361600000000003</v>
      </c>
      <c r="W4827" s="2">
        <f>salestable[[#This Row],[Sales]] * salestable[[#This Row],[Discount]]</f>
        <v>15.590400000000001</v>
      </c>
      <c r="X4827">
        <f>YEAR(salestable[[#This Row],[Order Date]])</f>
        <v>2016</v>
      </c>
      <c r="Y4827" t="str">
        <f>TEXT(salestable[[#This Row],[Order Date]],"MMMM")</f>
        <v>November</v>
      </c>
      <c r="Z4827" t="str">
        <f>"Q"&amp;ROUNDUP(MONTH(salestable[[#This Row],[Order Date]])/3,0)</f>
        <v>Q4</v>
      </c>
      <c r="AA4827" t="str">
        <f>TEXT(salestable[[#This Row],[Order Date]], "ddd")</f>
        <v>Mon</v>
      </c>
    </row>
    <row r="4828" spans="1:27"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s="3">
        <v>4</v>
      </c>
      <c r="T4828" s="4">
        <v>0.2</v>
      </c>
      <c r="U4828" s="3">
        <v>4.9055999999999997</v>
      </c>
      <c r="V4828" s="2">
        <f>salestable[[#This Row],[Sales]] * (1 - salestable[[#This Row],[Discount]])</f>
        <v>11.212800000000001</v>
      </c>
      <c r="W4828" s="2">
        <f>salestable[[#This Row],[Sales]] * salestable[[#This Row],[Discount]]</f>
        <v>2.8032000000000004</v>
      </c>
      <c r="X4828">
        <f>YEAR(salestable[[#This Row],[Order Date]])</f>
        <v>2017</v>
      </c>
      <c r="Y4828" t="str">
        <f>TEXT(salestable[[#This Row],[Order Date]],"MMMM")</f>
        <v>November</v>
      </c>
      <c r="Z4828" t="str">
        <f>"Q"&amp;ROUNDUP(MONTH(salestable[[#This Row],[Order Date]])/3,0)</f>
        <v>Q4</v>
      </c>
      <c r="AA4828" t="str">
        <f>TEXT(salestable[[#This Row],[Order Date]], "ddd")</f>
        <v>Sun</v>
      </c>
    </row>
    <row r="4829" spans="1:27"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s="3">
        <v>2</v>
      </c>
      <c r="T4829" s="4">
        <v>0</v>
      </c>
      <c r="U4829" s="3">
        <v>19.465599999999998</v>
      </c>
      <c r="V4829" s="2">
        <f>salestable[[#This Row],[Sales]] * (1 - salestable[[#This Row],[Discount]])</f>
        <v>69.52</v>
      </c>
      <c r="W4829" s="2">
        <f>salestable[[#This Row],[Sales]] * salestable[[#This Row],[Discount]]</f>
        <v>0</v>
      </c>
      <c r="X4829">
        <f>YEAR(salestable[[#This Row],[Order Date]])</f>
        <v>2014</v>
      </c>
      <c r="Y4829" t="str">
        <f>TEXT(salestable[[#This Row],[Order Date]],"MMMM")</f>
        <v>November</v>
      </c>
      <c r="Z4829" t="str">
        <f>"Q"&amp;ROUNDUP(MONTH(salestable[[#This Row],[Order Date]])/3,0)</f>
        <v>Q4</v>
      </c>
      <c r="AA4829" t="str">
        <f>TEXT(salestable[[#This Row],[Order Date]], "ddd")</f>
        <v>Sat</v>
      </c>
    </row>
    <row r="4830" spans="1:27"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s="3">
        <v>3</v>
      </c>
      <c r="T4830" s="4">
        <v>0</v>
      </c>
      <c r="U4830" s="3">
        <v>1.6355999999999999</v>
      </c>
      <c r="V4830" s="2">
        <f>salestable[[#This Row],[Sales]] * (1 - salestable[[#This Row],[Discount]])</f>
        <v>5.64</v>
      </c>
      <c r="W4830" s="2">
        <f>salestable[[#This Row],[Sales]] * salestable[[#This Row],[Discount]]</f>
        <v>0</v>
      </c>
      <c r="X4830">
        <f>YEAR(salestable[[#This Row],[Order Date]])</f>
        <v>2014</v>
      </c>
      <c r="Y4830" t="str">
        <f>TEXT(salestable[[#This Row],[Order Date]],"MMMM")</f>
        <v>November</v>
      </c>
      <c r="Z4830" t="str">
        <f>"Q"&amp;ROUNDUP(MONTH(salestable[[#This Row],[Order Date]])/3,0)</f>
        <v>Q4</v>
      </c>
      <c r="AA4830" t="str">
        <f>TEXT(salestable[[#This Row],[Order Date]], "ddd")</f>
        <v>Sat</v>
      </c>
    </row>
    <row r="4831" spans="1:27"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s="3">
        <v>3</v>
      </c>
      <c r="T4831" s="4">
        <v>0.2</v>
      </c>
      <c r="U4831" s="3">
        <v>4.4771999999999998</v>
      </c>
      <c r="V4831" s="2">
        <f>salestable[[#This Row],[Sales]] * (1 - salestable[[#This Row],[Discount]])</f>
        <v>11.020800000000001</v>
      </c>
      <c r="W4831" s="2">
        <f>salestable[[#This Row],[Sales]] * salestable[[#This Row],[Discount]]</f>
        <v>2.7552000000000003</v>
      </c>
      <c r="X4831">
        <f>YEAR(salestable[[#This Row],[Order Date]])</f>
        <v>2016</v>
      </c>
      <c r="Y4831" t="str">
        <f>TEXT(salestable[[#This Row],[Order Date]],"MMMM")</f>
        <v>May</v>
      </c>
      <c r="Z4831" t="str">
        <f>"Q"&amp;ROUNDUP(MONTH(salestable[[#This Row],[Order Date]])/3,0)</f>
        <v>Q2</v>
      </c>
      <c r="AA4831" t="str">
        <f>TEXT(salestable[[#This Row],[Order Date]], "ddd")</f>
        <v>Sun</v>
      </c>
    </row>
    <row r="4832" spans="1:27"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s="3">
        <v>6</v>
      </c>
      <c r="T4832" s="4">
        <v>0</v>
      </c>
      <c r="U4832" s="3">
        <v>68.846400000000003</v>
      </c>
      <c r="V4832" s="2">
        <f>salestable[[#This Row],[Sales]] * (1 - salestable[[#This Row],[Discount]])</f>
        <v>245.88</v>
      </c>
      <c r="W4832" s="2">
        <f>salestable[[#This Row],[Sales]] * salestable[[#This Row],[Discount]]</f>
        <v>0</v>
      </c>
      <c r="X4832">
        <f>YEAR(salestable[[#This Row],[Order Date]])</f>
        <v>2014</v>
      </c>
      <c r="Y4832" t="str">
        <f>TEXT(salestable[[#This Row],[Order Date]],"MMMM")</f>
        <v>November</v>
      </c>
      <c r="Z4832" t="str">
        <f>"Q"&amp;ROUNDUP(MONTH(salestable[[#This Row],[Order Date]])/3,0)</f>
        <v>Q4</v>
      </c>
      <c r="AA4832" t="str">
        <f>TEXT(salestable[[#This Row],[Order Date]], "ddd")</f>
        <v>Fri</v>
      </c>
    </row>
    <row r="4833" spans="1:27"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s="3">
        <v>3</v>
      </c>
      <c r="T4833" s="4">
        <v>0</v>
      </c>
      <c r="U4833" s="3">
        <v>9.8901000000000003</v>
      </c>
      <c r="V4833" s="2">
        <f>salestable[[#This Row],[Sales]] * (1 - salestable[[#This Row],[Discount]])</f>
        <v>36.630000000000003</v>
      </c>
      <c r="W4833" s="2">
        <f>salestable[[#This Row],[Sales]] * salestable[[#This Row],[Discount]]</f>
        <v>0</v>
      </c>
      <c r="X4833">
        <f>YEAR(salestable[[#This Row],[Order Date]])</f>
        <v>2014</v>
      </c>
      <c r="Y4833" t="str">
        <f>TEXT(salestable[[#This Row],[Order Date]],"MMMM")</f>
        <v>November</v>
      </c>
      <c r="Z4833" t="str">
        <f>"Q"&amp;ROUNDUP(MONTH(salestable[[#This Row],[Order Date]])/3,0)</f>
        <v>Q4</v>
      </c>
      <c r="AA4833" t="str">
        <f>TEXT(salestable[[#This Row],[Order Date]], "ddd")</f>
        <v>Fri</v>
      </c>
    </row>
    <row r="4834" spans="1:27"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s="3">
        <v>2</v>
      </c>
      <c r="T4834" s="4">
        <v>0</v>
      </c>
      <c r="U4834" s="3">
        <v>5.8708</v>
      </c>
      <c r="V4834" s="2">
        <f>salestable[[#This Row],[Sales]] * (1 - salestable[[#This Row],[Discount]])</f>
        <v>22.58</v>
      </c>
      <c r="W4834" s="2">
        <f>salestable[[#This Row],[Sales]] * salestable[[#This Row],[Discount]]</f>
        <v>0</v>
      </c>
      <c r="X4834">
        <f>YEAR(salestable[[#This Row],[Order Date]])</f>
        <v>2014</v>
      </c>
      <c r="Y4834" t="str">
        <f>TEXT(salestable[[#This Row],[Order Date]],"MMMM")</f>
        <v>November</v>
      </c>
      <c r="Z4834" t="str">
        <f>"Q"&amp;ROUNDUP(MONTH(salestable[[#This Row],[Order Date]])/3,0)</f>
        <v>Q4</v>
      </c>
      <c r="AA4834" t="str">
        <f>TEXT(salestable[[#This Row],[Order Date]], "ddd")</f>
        <v>Fri</v>
      </c>
    </row>
    <row r="4835" spans="1:27"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s="3">
        <v>3</v>
      </c>
      <c r="T4835" s="4">
        <v>0</v>
      </c>
      <c r="U4835" s="3">
        <v>5.8232999999999997</v>
      </c>
      <c r="V4835" s="2">
        <f>salestable[[#This Row],[Sales]] * (1 - salestable[[#This Row],[Discount]])</f>
        <v>12.39</v>
      </c>
      <c r="W4835" s="2">
        <f>salestable[[#This Row],[Sales]] * salestable[[#This Row],[Discount]]</f>
        <v>0</v>
      </c>
      <c r="X4835">
        <f>YEAR(salestable[[#This Row],[Order Date]])</f>
        <v>2014</v>
      </c>
      <c r="Y4835" t="str">
        <f>TEXT(salestable[[#This Row],[Order Date]],"MMMM")</f>
        <v>November</v>
      </c>
      <c r="Z4835" t="str">
        <f>"Q"&amp;ROUNDUP(MONTH(salestable[[#This Row],[Order Date]])/3,0)</f>
        <v>Q4</v>
      </c>
      <c r="AA4835" t="str">
        <f>TEXT(salestable[[#This Row],[Order Date]], "ddd")</f>
        <v>Fri</v>
      </c>
    </row>
    <row r="4836" spans="1:27"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s="3">
        <v>5</v>
      </c>
      <c r="T4836" s="4">
        <v>0.2</v>
      </c>
      <c r="U4836" s="3">
        <v>13.473000000000001</v>
      </c>
      <c r="V4836" s="2">
        <f>salestable[[#This Row],[Sales]] * (1 - salestable[[#This Row],[Discount]])</f>
        <v>31.936000000000003</v>
      </c>
      <c r="W4836" s="2">
        <f>salestable[[#This Row],[Sales]] * salestable[[#This Row],[Discount]]</f>
        <v>7.9840000000000009</v>
      </c>
      <c r="X4836">
        <f>YEAR(salestable[[#This Row],[Order Date]])</f>
        <v>2017</v>
      </c>
      <c r="Y4836" t="str">
        <f>TEXT(salestable[[#This Row],[Order Date]],"MMMM")</f>
        <v>October</v>
      </c>
      <c r="Z4836" t="str">
        <f>"Q"&amp;ROUNDUP(MONTH(salestable[[#This Row],[Order Date]])/3,0)</f>
        <v>Q4</v>
      </c>
      <c r="AA4836" t="str">
        <f>TEXT(salestable[[#This Row],[Order Date]], "ddd")</f>
        <v>Thu</v>
      </c>
    </row>
    <row r="4837" spans="1:27"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s="3">
        <v>2</v>
      </c>
      <c r="T4837" s="4">
        <v>0</v>
      </c>
      <c r="U4837" s="3">
        <v>27.882000000000001</v>
      </c>
      <c r="V4837" s="2">
        <f>salestable[[#This Row],[Sales]] * (1 - salestable[[#This Row],[Discount]])</f>
        <v>61.96</v>
      </c>
      <c r="W4837" s="2">
        <f>salestable[[#This Row],[Sales]] * salestable[[#This Row],[Discount]]</f>
        <v>0</v>
      </c>
      <c r="X4837">
        <f>YEAR(salestable[[#This Row],[Order Date]])</f>
        <v>2017</v>
      </c>
      <c r="Y4837" t="str">
        <f>TEXT(salestable[[#This Row],[Order Date]],"MMMM")</f>
        <v>October</v>
      </c>
      <c r="Z4837" t="str">
        <f>"Q"&amp;ROUNDUP(MONTH(salestable[[#This Row],[Order Date]])/3,0)</f>
        <v>Q4</v>
      </c>
      <c r="AA4837" t="str">
        <f>TEXT(salestable[[#This Row],[Order Date]], "ddd")</f>
        <v>Thu</v>
      </c>
    </row>
    <row r="4838" spans="1:27"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s="3">
        <v>4</v>
      </c>
      <c r="T4838" s="4">
        <v>0.2</v>
      </c>
      <c r="U4838" s="3">
        <v>7.2267999999999999</v>
      </c>
      <c r="V4838" s="2">
        <f>salestable[[#This Row],[Sales]] * (1 - salestable[[#This Row],[Discount]])</f>
        <v>15.9488</v>
      </c>
      <c r="W4838" s="2">
        <f>salestable[[#This Row],[Sales]] * salestable[[#This Row],[Discount]]</f>
        <v>3.9872000000000001</v>
      </c>
      <c r="X4838">
        <f>YEAR(salestable[[#This Row],[Order Date]])</f>
        <v>2017</v>
      </c>
      <c r="Y4838" t="str">
        <f>TEXT(salestable[[#This Row],[Order Date]],"MMMM")</f>
        <v>October</v>
      </c>
      <c r="Z4838" t="str">
        <f>"Q"&amp;ROUNDUP(MONTH(salestable[[#This Row],[Order Date]])/3,0)</f>
        <v>Q4</v>
      </c>
      <c r="AA4838" t="str">
        <f>TEXT(salestable[[#This Row],[Order Date]], "ddd")</f>
        <v>Thu</v>
      </c>
    </row>
    <row r="4839" spans="1:27"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s="3">
        <v>2</v>
      </c>
      <c r="T4839" s="4">
        <v>0.7</v>
      </c>
      <c r="U4839" s="3">
        <v>-2.6585999999999999</v>
      </c>
      <c r="V4839" s="2">
        <f>salestable[[#This Row],[Sales]] * (1 - salestable[[#This Row],[Discount]])</f>
        <v>1.1394000000000002</v>
      </c>
      <c r="W4839" s="2">
        <f>salestable[[#This Row],[Sales]] * salestable[[#This Row],[Discount]]</f>
        <v>2.6585999999999999</v>
      </c>
      <c r="X4839">
        <f>YEAR(salestable[[#This Row],[Order Date]])</f>
        <v>2017</v>
      </c>
      <c r="Y4839" t="str">
        <f>TEXT(salestable[[#This Row],[Order Date]],"MMMM")</f>
        <v>June</v>
      </c>
      <c r="Z4839" t="str">
        <f>"Q"&amp;ROUNDUP(MONTH(salestable[[#This Row],[Order Date]])/3,0)</f>
        <v>Q2</v>
      </c>
      <c r="AA4839" t="str">
        <f>TEXT(salestable[[#This Row],[Order Date]], "ddd")</f>
        <v>Thu</v>
      </c>
    </row>
    <row r="4840" spans="1:27"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s="3">
        <v>6</v>
      </c>
      <c r="T4840" s="4">
        <v>0.2</v>
      </c>
      <c r="U4840" s="3">
        <v>10.0572</v>
      </c>
      <c r="V4840" s="2">
        <f>salestable[[#This Row],[Sales]] * (1 - salestable[[#This Row],[Discount]])</f>
        <v>22.1952</v>
      </c>
      <c r="W4840" s="2">
        <f>salestable[[#This Row],[Sales]] * salestable[[#This Row],[Discount]]</f>
        <v>5.5488</v>
      </c>
      <c r="X4840">
        <f>YEAR(salestable[[#This Row],[Order Date]])</f>
        <v>2017</v>
      </c>
      <c r="Y4840" t="str">
        <f>TEXT(salestable[[#This Row],[Order Date]],"MMMM")</f>
        <v>June</v>
      </c>
      <c r="Z4840" t="str">
        <f>"Q"&amp;ROUNDUP(MONTH(salestable[[#This Row],[Order Date]])/3,0)</f>
        <v>Q2</v>
      </c>
      <c r="AA4840" t="str">
        <f>TEXT(salestable[[#This Row],[Order Date]], "ddd")</f>
        <v>Thu</v>
      </c>
    </row>
    <row r="4841" spans="1:27"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s="3">
        <v>4</v>
      </c>
      <c r="T4841" s="4">
        <v>0.4</v>
      </c>
      <c r="U4841" s="3">
        <v>-34.314799999999998</v>
      </c>
      <c r="V4841" s="2">
        <f>salestable[[#This Row],[Sales]] * (1 - salestable[[#This Row],[Discount]])</f>
        <v>95.025599999999997</v>
      </c>
      <c r="W4841" s="2">
        <f>salestable[[#This Row],[Sales]] * salestable[[#This Row],[Discount]]</f>
        <v>63.350400000000008</v>
      </c>
      <c r="X4841">
        <f>YEAR(salestable[[#This Row],[Order Date]])</f>
        <v>2017</v>
      </c>
      <c r="Y4841" t="str">
        <f>TEXT(salestable[[#This Row],[Order Date]],"MMMM")</f>
        <v>June</v>
      </c>
      <c r="Z4841" t="str">
        <f>"Q"&amp;ROUNDUP(MONTH(salestable[[#This Row],[Order Date]])/3,0)</f>
        <v>Q2</v>
      </c>
      <c r="AA4841" t="str">
        <f>TEXT(salestable[[#This Row],[Order Date]], "ddd")</f>
        <v>Thu</v>
      </c>
    </row>
    <row r="4842" spans="1:27"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s="3">
        <v>2</v>
      </c>
      <c r="T4842" s="4">
        <v>0</v>
      </c>
      <c r="U4842" s="3">
        <v>11.583600000000001</v>
      </c>
      <c r="V4842" s="2">
        <f>salestable[[#This Row],[Sales]] * (1 - salestable[[#This Row],[Discount]])</f>
        <v>27.58</v>
      </c>
      <c r="W4842" s="2">
        <f>salestable[[#This Row],[Sales]] * salestable[[#This Row],[Discount]]</f>
        <v>0</v>
      </c>
      <c r="X4842">
        <f>YEAR(salestable[[#This Row],[Order Date]])</f>
        <v>2017</v>
      </c>
      <c r="Y4842" t="str">
        <f>TEXT(salestable[[#This Row],[Order Date]],"MMMM")</f>
        <v>November</v>
      </c>
      <c r="Z4842" t="str">
        <f>"Q"&amp;ROUNDUP(MONTH(salestable[[#This Row],[Order Date]])/3,0)</f>
        <v>Q4</v>
      </c>
      <c r="AA4842" t="str">
        <f>TEXT(salestable[[#This Row],[Order Date]], "ddd")</f>
        <v>Mon</v>
      </c>
    </row>
    <row r="4843" spans="1:27"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s="3">
        <v>3</v>
      </c>
      <c r="T4843" s="4">
        <v>0.7</v>
      </c>
      <c r="U4843" s="3">
        <v>-4.0721999999999996</v>
      </c>
      <c r="V4843" s="2">
        <f>salestable[[#This Row],[Sales]] * (1 - salestable[[#This Row],[Discount]])</f>
        <v>1.6659000000000002</v>
      </c>
      <c r="W4843" s="2">
        <f>salestable[[#This Row],[Sales]] * salestable[[#This Row],[Discount]]</f>
        <v>3.8870999999999998</v>
      </c>
      <c r="X4843">
        <f>YEAR(salestable[[#This Row],[Order Date]])</f>
        <v>2016</v>
      </c>
      <c r="Y4843" t="str">
        <f>TEXT(salestable[[#This Row],[Order Date]],"MMMM")</f>
        <v>December</v>
      </c>
      <c r="Z4843" t="str">
        <f>"Q"&amp;ROUNDUP(MONTH(salestable[[#This Row],[Order Date]])/3,0)</f>
        <v>Q4</v>
      </c>
      <c r="AA4843" t="str">
        <f>TEXT(salestable[[#This Row],[Order Date]], "ddd")</f>
        <v>Fri</v>
      </c>
    </row>
    <row r="4844" spans="1:27"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s="3">
        <v>5</v>
      </c>
      <c r="T4844" s="4">
        <v>0.2</v>
      </c>
      <c r="U4844" s="3">
        <v>-54.881999999999998</v>
      </c>
      <c r="V4844" s="2">
        <f>salestable[[#This Row],[Sales]] * (1 - salestable[[#This Row],[Discount]])</f>
        <v>195.136</v>
      </c>
      <c r="W4844" s="2">
        <f>salestable[[#This Row],[Sales]] * salestable[[#This Row],[Discount]]</f>
        <v>48.783999999999999</v>
      </c>
      <c r="X4844">
        <f>YEAR(salestable[[#This Row],[Order Date]])</f>
        <v>2017</v>
      </c>
      <c r="Y4844" t="str">
        <f>TEXT(salestable[[#This Row],[Order Date]],"MMMM")</f>
        <v>September</v>
      </c>
      <c r="Z4844" t="str">
        <f>"Q"&amp;ROUNDUP(MONTH(salestable[[#This Row],[Order Date]])/3,0)</f>
        <v>Q3</v>
      </c>
      <c r="AA4844" t="str">
        <f>TEXT(salestable[[#This Row],[Order Date]], "ddd")</f>
        <v>Fri</v>
      </c>
    </row>
    <row r="4845" spans="1:27"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s="3">
        <v>4</v>
      </c>
      <c r="T4845" s="4">
        <v>0</v>
      </c>
      <c r="U4845" s="3">
        <v>0.29920000000000002</v>
      </c>
      <c r="V4845" s="2">
        <f>salestable[[#This Row],[Sales]] * (1 - salestable[[#This Row],[Discount]])</f>
        <v>14.96</v>
      </c>
      <c r="W4845" s="2">
        <f>salestable[[#This Row],[Sales]] * salestable[[#This Row],[Discount]]</f>
        <v>0</v>
      </c>
      <c r="X4845">
        <f>YEAR(salestable[[#This Row],[Order Date]])</f>
        <v>2016</v>
      </c>
      <c r="Y4845" t="str">
        <f>TEXT(salestable[[#This Row],[Order Date]],"MMMM")</f>
        <v>November</v>
      </c>
      <c r="Z4845" t="str">
        <f>"Q"&amp;ROUNDUP(MONTH(salestable[[#This Row],[Order Date]])/3,0)</f>
        <v>Q4</v>
      </c>
      <c r="AA4845" t="str">
        <f>TEXT(salestable[[#This Row],[Order Date]], "ddd")</f>
        <v>Mon</v>
      </c>
    </row>
    <row r="4846" spans="1:27"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s="3">
        <v>2</v>
      </c>
      <c r="T4846" s="4">
        <v>0.2</v>
      </c>
      <c r="U4846" s="3">
        <v>2.2450000000000001</v>
      </c>
      <c r="V4846" s="2">
        <f>salestable[[#This Row],[Sales]] * (1 - salestable[[#This Row],[Discount]])</f>
        <v>5.7472000000000003</v>
      </c>
      <c r="W4846" s="2">
        <f>salestable[[#This Row],[Sales]] * salestable[[#This Row],[Discount]]</f>
        <v>1.4368000000000001</v>
      </c>
      <c r="X4846">
        <f>YEAR(salestable[[#This Row],[Order Date]])</f>
        <v>2014</v>
      </c>
      <c r="Y4846" t="str">
        <f>TEXT(salestable[[#This Row],[Order Date]],"MMMM")</f>
        <v>April</v>
      </c>
      <c r="Z4846" t="str">
        <f>"Q"&amp;ROUNDUP(MONTH(salestable[[#This Row],[Order Date]])/3,0)</f>
        <v>Q2</v>
      </c>
      <c r="AA4846" t="str">
        <f>TEXT(salestable[[#This Row],[Order Date]], "ddd")</f>
        <v>Fri</v>
      </c>
    </row>
    <row r="4847" spans="1:27"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s="3">
        <v>3</v>
      </c>
      <c r="T4847" s="4">
        <v>0.2</v>
      </c>
      <c r="U4847" s="3">
        <v>3.6791999999999998</v>
      </c>
      <c r="V4847" s="2">
        <f>salestable[[#This Row],[Sales]] * (1 - salestable[[#This Row],[Discount]])</f>
        <v>8.4096000000000011</v>
      </c>
      <c r="W4847" s="2">
        <f>salestable[[#This Row],[Sales]] * salestable[[#This Row],[Discount]]</f>
        <v>2.1024000000000003</v>
      </c>
      <c r="X4847">
        <f>YEAR(salestable[[#This Row],[Order Date]])</f>
        <v>2015</v>
      </c>
      <c r="Y4847" t="str">
        <f>TEXT(salestable[[#This Row],[Order Date]],"MMMM")</f>
        <v>July</v>
      </c>
      <c r="Z4847" t="str">
        <f>"Q"&amp;ROUNDUP(MONTH(salestable[[#This Row],[Order Date]])/3,0)</f>
        <v>Q3</v>
      </c>
      <c r="AA4847" t="str">
        <f>TEXT(salestable[[#This Row],[Order Date]], "ddd")</f>
        <v>Thu</v>
      </c>
    </row>
    <row r="4848" spans="1:27"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s="3">
        <v>5</v>
      </c>
      <c r="T4848" s="4">
        <v>0.2</v>
      </c>
      <c r="U4848" s="3">
        <v>19.797000000000001</v>
      </c>
      <c r="V4848" s="2">
        <f>salestable[[#This Row],[Sales]] * (1 - salestable[[#This Row],[Discount]])</f>
        <v>211.16800000000001</v>
      </c>
      <c r="W4848" s="2">
        <f>salestable[[#This Row],[Sales]] * salestable[[#This Row],[Discount]]</f>
        <v>52.792000000000002</v>
      </c>
      <c r="X4848">
        <f>YEAR(salestable[[#This Row],[Order Date]])</f>
        <v>2014</v>
      </c>
      <c r="Y4848" t="str">
        <f>TEXT(salestable[[#This Row],[Order Date]],"MMMM")</f>
        <v>June</v>
      </c>
      <c r="Z4848" t="str">
        <f>"Q"&amp;ROUNDUP(MONTH(salestable[[#This Row],[Order Date]])/3,0)</f>
        <v>Q2</v>
      </c>
      <c r="AA4848" t="str">
        <f>TEXT(salestable[[#This Row],[Order Date]], "ddd")</f>
        <v>Wed</v>
      </c>
    </row>
    <row r="4849" spans="1:27"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s="3">
        <v>11</v>
      </c>
      <c r="T4849" s="4">
        <v>0.2</v>
      </c>
      <c r="U4849" s="3">
        <v>17.908000000000001</v>
      </c>
      <c r="V4849" s="2">
        <f>salestable[[#This Row],[Sales]] * (1 - salestable[[#This Row],[Discount]])</f>
        <v>57.305600000000005</v>
      </c>
      <c r="W4849" s="2">
        <f>salestable[[#This Row],[Sales]] * salestable[[#This Row],[Discount]]</f>
        <v>14.326400000000001</v>
      </c>
      <c r="X4849">
        <f>YEAR(salestable[[#This Row],[Order Date]])</f>
        <v>2014</v>
      </c>
      <c r="Y4849" t="str">
        <f>TEXT(salestable[[#This Row],[Order Date]],"MMMM")</f>
        <v>June</v>
      </c>
      <c r="Z4849" t="str">
        <f>"Q"&amp;ROUNDUP(MONTH(salestable[[#This Row],[Order Date]])/3,0)</f>
        <v>Q2</v>
      </c>
      <c r="AA4849" t="str">
        <f>TEXT(salestable[[#This Row],[Order Date]], "ddd")</f>
        <v>Wed</v>
      </c>
    </row>
    <row r="4850" spans="1:27"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s="3">
        <v>1</v>
      </c>
      <c r="T4850" s="4">
        <v>0.2</v>
      </c>
      <c r="U4850" s="3">
        <v>0.81620000000000004</v>
      </c>
      <c r="V4850" s="2">
        <f>salestable[[#This Row],[Sales]] * (1 - salestable[[#This Row],[Discount]])</f>
        <v>7.4623999999999997</v>
      </c>
      <c r="W4850" s="2">
        <f>salestable[[#This Row],[Sales]] * salestable[[#This Row],[Discount]]</f>
        <v>1.8655999999999999</v>
      </c>
      <c r="X4850">
        <f>YEAR(salestable[[#This Row],[Order Date]])</f>
        <v>2014</v>
      </c>
      <c r="Y4850" t="str">
        <f>TEXT(salestable[[#This Row],[Order Date]],"MMMM")</f>
        <v>June</v>
      </c>
      <c r="Z4850" t="str">
        <f>"Q"&amp;ROUNDUP(MONTH(salestable[[#This Row],[Order Date]])/3,0)</f>
        <v>Q2</v>
      </c>
      <c r="AA4850" t="str">
        <f>TEXT(salestable[[#This Row],[Order Date]], "ddd")</f>
        <v>Wed</v>
      </c>
    </row>
    <row r="4851" spans="1:27"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s="3">
        <v>2</v>
      </c>
      <c r="T4851" s="4">
        <v>0</v>
      </c>
      <c r="U4851" s="3">
        <v>2.6459999999999999</v>
      </c>
      <c r="V4851" s="2">
        <f>salestable[[#This Row],[Sales]] * (1 - salestable[[#This Row],[Discount]])</f>
        <v>5.88</v>
      </c>
      <c r="W4851" s="2">
        <f>salestable[[#This Row],[Sales]] * salestable[[#This Row],[Discount]]</f>
        <v>0</v>
      </c>
      <c r="X4851">
        <f>YEAR(salestable[[#This Row],[Order Date]])</f>
        <v>2014</v>
      </c>
      <c r="Y4851" t="str">
        <f>TEXT(salestable[[#This Row],[Order Date]],"MMMM")</f>
        <v>September</v>
      </c>
      <c r="Z4851" t="str">
        <f>"Q"&amp;ROUNDUP(MONTH(salestable[[#This Row],[Order Date]])/3,0)</f>
        <v>Q3</v>
      </c>
      <c r="AA4851" t="str">
        <f>TEXT(salestable[[#This Row],[Order Date]], "ddd")</f>
        <v>Mon</v>
      </c>
    </row>
    <row r="4852" spans="1:27"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s="3">
        <v>5</v>
      </c>
      <c r="T4852" s="4">
        <v>0.2</v>
      </c>
      <c r="U4852" s="3">
        <v>121.99</v>
      </c>
      <c r="V4852" s="2">
        <f>salestable[[#This Row],[Sales]] * (1 - salestable[[#This Row],[Discount]])</f>
        <v>780.73599999999999</v>
      </c>
      <c r="W4852" s="2">
        <f>salestable[[#This Row],[Sales]] * salestable[[#This Row],[Discount]]</f>
        <v>195.184</v>
      </c>
      <c r="X4852">
        <f>YEAR(salestable[[#This Row],[Order Date]])</f>
        <v>2014</v>
      </c>
      <c r="Y4852" t="str">
        <f>TEXT(salestable[[#This Row],[Order Date]],"MMMM")</f>
        <v>September</v>
      </c>
      <c r="Z4852" t="str">
        <f>"Q"&amp;ROUNDUP(MONTH(salestable[[#This Row],[Order Date]])/3,0)</f>
        <v>Q3</v>
      </c>
      <c r="AA4852" t="str">
        <f>TEXT(salestable[[#This Row],[Order Date]], "ddd")</f>
        <v>Mon</v>
      </c>
    </row>
    <row r="4853" spans="1:27"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s="3">
        <v>8</v>
      </c>
      <c r="T4853" s="4">
        <v>0</v>
      </c>
      <c r="U4853" s="3">
        <v>91.152000000000001</v>
      </c>
      <c r="V4853" s="2">
        <f>salestable[[#This Row],[Sales]] * (1 - salestable[[#This Row],[Discount]])</f>
        <v>303.83999999999997</v>
      </c>
      <c r="W4853" s="2">
        <f>salestable[[#This Row],[Sales]] * salestable[[#This Row],[Discount]]</f>
        <v>0</v>
      </c>
      <c r="X4853">
        <f>YEAR(salestable[[#This Row],[Order Date]])</f>
        <v>2014</v>
      </c>
      <c r="Y4853" t="str">
        <f>TEXT(salestable[[#This Row],[Order Date]],"MMMM")</f>
        <v>September</v>
      </c>
      <c r="Z4853" t="str">
        <f>"Q"&amp;ROUNDUP(MONTH(salestable[[#This Row],[Order Date]])/3,0)</f>
        <v>Q3</v>
      </c>
      <c r="AA4853" t="str">
        <f>TEXT(salestable[[#This Row],[Order Date]], "ddd")</f>
        <v>Mon</v>
      </c>
    </row>
    <row r="4854" spans="1:27"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s="3">
        <v>6</v>
      </c>
      <c r="T4854" s="4">
        <v>0</v>
      </c>
      <c r="U4854" s="3">
        <v>19.435199999999998</v>
      </c>
      <c r="V4854" s="2">
        <f>salestable[[#This Row],[Sales]] * (1 - salestable[[#This Row],[Discount]])</f>
        <v>485.88</v>
      </c>
      <c r="W4854" s="2">
        <f>salestable[[#This Row],[Sales]] * salestable[[#This Row],[Discount]]</f>
        <v>0</v>
      </c>
      <c r="X4854">
        <f>YEAR(salestable[[#This Row],[Order Date]])</f>
        <v>2014</v>
      </c>
      <c r="Y4854" t="str">
        <f>TEXT(salestable[[#This Row],[Order Date]],"MMMM")</f>
        <v>September</v>
      </c>
      <c r="Z4854" t="str">
        <f>"Q"&amp;ROUNDUP(MONTH(salestable[[#This Row],[Order Date]])/3,0)</f>
        <v>Q3</v>
      </c>
      <c r="AA4854" t="str">
        <f>TEXT(salestable[[#This Row],[Order Date]], "ddd")</f>
        <v>Mon</v>
      </c>
    </row>
    <row r="4855" spans="1:27"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s="3">
        <v>3</v>
      </c>
      <c r="T4855" s="4">
        <v>0</v>
      </c>
      <c r="U4855" s="3">
        <v>4.5144000000000002</v>
      </c>
      <c r="V4855" s="2">
        <f>salestable[[#This Row],[Sales]] * (1 - salestable[[#This Row],[Discount]])</f>
        <v>12.54</v>
      </c>
      <c r="W4855" s="2">
        <f>salestable[[#This Row],[Sales]] * salestable[[#This Row],[Discount]]</f>
        <v>0</v>
      </c>
      <c r="X4855">
        <f>YEAR(salestable[[#This Row],[Order Date]])</f>
        <v>2014</v>
      </c>
      <c r="Y4855" t="str">
        <f>TEXT(salestable[[#This Row],[Order Date]],"MMMM")</f>
        <v>December</v>
      </c>
      <c r="Z4855" t="str">
        <f>"Q"&amp;ROUNDUP(MONTH(salestable[[#This Row],[Order Date]])/3,0)</f>
        <v>Q4</v>
      </c>
      <c r="AA4855" t="str">
        <f>TEXT(salestable[[#This Row],[Order Date]], "ddd")</f>
        <v>Fri</v>
      </c>
    </row>
    <row r="4856" spans="1:27"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s="3">
        <v>3</v>
      </c>
      <c r="T4856" s="4">
        <v>0</v>
      </c>
      <c r="U4856" s="3">
        <v>0.62580000000000002</v>
      </c>
      <c r="V4856" s="2">
        <f>salestable[[#This Row],[Sales]] * (1 - salestable[[#This Row],[Discount]])</f>
        <v>8.94</v>
      </c>
      <c r="W4856" s="2">
        <f>salestable[[#This Row],[Sales]] * salestable[[#This Row],[Discount]]</f>
        <v>0</v>
      </c>
      <c r="X4856">
        <f>YEAR(salestable[[#This Row],[Order Date]])</f>
        <v>2014</v>
      </c>
      <c r="Y4856" t="str">
        <f>TEXT(salestable[[#This Row],[Order Date]],"MMMM")</f>
        <v>December</v>
      </c>
      <c r="Z4856" t="str">
        <f>"Q"&amp;ROUNDUP(MONTH(salestable[[#This Row],[Order Date]])/3,0)</f>
        <v>Q4</v>
      </c>
      <c r="AA4856" t="str">
        <f>TEXT(salestable[[#This Row],[Order Date]], "ddd")</f>
        <v>Fri</v>
      </c>
    </row>
    <row r="4857" spans="1:27"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s="3">
        <v>3</v>
      </c>
      <c r="T4857" s="4">
        <v>0</v>
      </c>
      <c r="U4857" s="3">
        <v>4.4352</v>
      </c>
      <c r="V4857" s="2">
        <f>salestable[[#This Row],[Sales]] * (1 - salestable[[#This Row],[Discount]])</f>
        <v>9.24</v>
      </c>
      <c r="W4857" s="2">
        <f>salestable[[#This Row],[Sales]] * salestable[[#This Row],[Discount]]</f>
        <v>0</v>
      </c>
      <c r="X4857">
        <f>YEAR(salestable[[#This Row],[Order Date]])</f>
        <v>2014</v>
      </c>
      <c r="Y4857" t="str">
        <f>TEXT(salestable[[#This Row],[Order Date]],"MMMM")</f>
        <v>December</v>
      </c>
      <c r="Z4857" t="str">
        <f>"Q"&amp;ROUNDUP(MONTH(salestable[[#This Row],[Order Date]])/3,0)</f>
        <v>Q4</v>
      </c>
      <c r="AA4857" t="str">
        <f>TEXT(salestable[[#This Row],[Order Date]], "ddd")</f>
        <v>Fri</v>
      </c>
    </row>
    <row r="4858" spans="1:27"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s="3">
        <v>3</v>
      </c>
      <c r="T4858" s="4">
        <v>0.2</v>
      </c>
      <c r="U4858" s="3">
        <v>24.502800000000001</v>
      </c>
      <c r="V4858" s="2">
        <f>salestable[[#This Row],[Sales]] * (1 - salestable[[#This Row],[Discount]])</f>
        <v>56.006399999999999</v>
      </c>
      <c r="W4858" s="2">
        <f>salestable[[#This Row],[Sales]] * salestable[[#This Row],[Discount]]</f>
        <v>14.0016</v>
      </c>
      <c r="X4858">
        <f>YEAR(salestable[[#This Row],[Order Date]])</f>
        <v>2015</v>
      </c>
      <c r="Y4858" t="str">
        <f>TEXT(salestable[[#This Row],[Order Date]],"MMMM")</f>
        <v>January</v>
      </c>
      <c r="Z4858" t="str">
        <f>"Q"&amp;ROUNDUP(MONTH(salestable[[#This Row],[Order Date]])/3,0)</f>
        <v>Q1</v>
      </c>
      <c r="AA4858" t="str">
        <f>TEXT(salestable[[#This Row],[Order Date]], "ddd")</f>
        <v>Tue</v>
      </c>
    </row>
    <row r="4859" spans="1:27"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s="3">
        <v>4</v>
      </c>
      <c r="T4859" s="4">
        <v>0</v>
      </c>
      <c r="U4859" s="3">
        <v>38.024000000000001</v>
      </c>
      <c r="V4859" s="2">
        <f>salestable[[#This Row],[Sales]] * (1 - salestable[[#This Row],[Discount]])</f>
        <v>77.599999999999994</v>
      </c>
      <c r="W4859" s="2">
        <f>salestable[[#This Row],[Sales]] * salestable[[#This Row],[Discount]]</f>
        <v>0</v>
      </c>
      <c r="X4859">
        <f>YEAR(salestable[[#This Row],[Order Date]])</f>
        <v>2015</v>
      </c>
      <c r="Y4859" t="str">
        <f>TEXT(salestable[[#This Row],[Order Date]],"MMMM")</f>
        <v>January</v>
      </c>
      <c r="Z4859" t="str">
        <f>"Q"&amp;ROUNDUP(MONTH(salestable[[#This Row],[Order Date]])/3,0)</f>
        <v>Q1</v>
      </c>
      <c r="AA4859" t="str">
        <f>TEXT(salestable[[#This Row],[Order Date]], "ddd")</f>
        <v>Tue</v>
      </c>
    </row>
    <row r="4860" spans="1:27"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s="3">
        <v>9</v>
      </c>
      <c r="T4860" s="4">
        <v>0</v>
      </c>
      <c r="U4860" s="3">
        <v>92.97</v>
      </c>
      <c r="V4860" s="2">
        <f>salestable[[#This Row],[Sales]] * (1 - salestable[[#This Row],[Discount]])</f>
        <v>464.85</v>
      </c>
      <c r="W4860" s="2">
        <f>salestable[[#This Row],[Sales]] * salestable[[#This Row],[Discount]]</f>
        <v>0</v>
      </c>
      <c r="X4860">
        <f>YEAR(salestable[[#This Row],[Order Date]])</f>
        <v>2015</v>
      </c>
      <c r="Y4860" t="str">
        <f>TEXT(salestable[[#This Row],[Order Date]],"MMMM")</f>
        <v>January</v>
      </c>
      <c r="Z4860" t="str">
        <f>"Q"&amp;ROUNDUP(MONTH(salestable[[#This Row],[Order Date]])/3,0)</f>
        <v>Q1</v>
      </c>
      <c r="AA4860" t="str">
        <f>TEXT(salestable[[#This Row],[Order Date]], "ddd")</f>
        <v>Tue</v>
      </c>
    </row>
    <row r="4861" spans="1:27"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s="3">
        <v>7</v>
      </c>
      <c r="T4861" s="4">
        <v>0.2</v>
      </c>
      <c r="U4861" s="3">
        <v>1.0192000000000001</v>
      </c>
      <c r="V4861" s="2">
        <f>salestable[[#This Row],[Sales]] * (1 - salestable[[#This Row],[Discount]])</f>
        <v>8.1536000000000008</v>
      </c>
      <c r="W4861" s="2">
        <f>salestable[[#This Row],[Sales]] * salestable[[#This Row],[Discount]]</f>
        <v>2.0384000000000002</v>
      </c>
      <c r="X4861">
        <f>YEAR(salestable[[#This Row],[Order Date]])</f>
        <v>2017</v>
      </c>
      <c r="Y4861" t="str">
        <f>TEXT(salestable[[#This Row],[Order Date]],"MMMM")</f>
        <v>December</v>
      </c>
      <c r="Z4861" t="str">
        <f>"Q"&amp;ROUNDUP(MONTH(salestable[[#This Row],[Order Date]])/3,0)</f>
        <v>Q4</v>
      </c>
      <c r="AA4861" t="str">
        <f>TEXT(salestable[[#This Row],[Order Date]], "ddd")</f>
        <v>Fri</v>
      </c>
    </row>
    <row r="4862" spans="1:27"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s="3">
        <v>2</v>
      </c>
      <c r="T4862" s="4">
        <v>0</v>
      </c>
      <c r="U4862" s="3">
        <v>843.17060000000004</v>
      </c>
      <c r="V4862" s="2">
        <f>salestable[[#This Row],[Sales]] * (1 - salestable[[#This Row],[Discount]])</f>
        <v>1793.98</v>
      </c>
      <c r="W4862" s="2">
        <f>salestable[[#This Row],[Sales]] * salestable[[#This Row],[Discount]]</f>
        <v>0</v>
      </c>
      <c r="X4862">
        <f>YEAR(salestable[[#This Row],[Order Date]])</f>
        <v>2016</v>
      </c>
      <c r="Y4862" t="str">
        <f>TEXT(salestable[[#This Row],[Order Date]],"MMMM")</f>
        <v>December</v>
      </c>
      <c r="Z4862" t="str">
        <f>"Q"&amp;ROUNDUP(MONTH(salestable[[#This Row],[Order Date]])/3,0)</f>
        <v>Q4</v>
      </c>
      <c r="AA4862" t="str">
        <f>TEXT(salestable[[#This Row],[Order Date]], "ddd")</f>
        <v>Sun</v>
      </c>
    </row>
    <row r="4863" spans="1:27"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s="3">
        <v>6</v>
      </c>
      <c r="T4863" s="4">
        <v>0.2</v>
      </c>
      <c r="U4863" s="3">
        <v>265.42320000000001</v>
      </c>
      <c r="V4863" s="2">
        <f>salestable[[#This Row],[Sales]] * (1 - salestable[[#This Row],[Discount]])</f>
        <v>606.6816</v>
      </c>
      <c r="W4863" s="2">
        <f>salestable[[#This Row],[Sales]] * salestable[[#This Row],[Discount]]</f>
        <v>151.6704</v>
      </c>
      <c r="X4863">
        <f>YEAR(salestable[[#This Row],[Order Date]])</f>
        <v>2014</v>
      </c>
      <c r="Y4863" t="str">
        <f>TEXT(salestable[[#This Row],[Order Date]],"MMMM")</f>
        <v>April</v>
      </c>
      <c r="Z4863" t="str">
        <f>"Q"&amp;ROUNDUP(MONTH(salestable[[#This Row],[Order Date]])/3,0)</f>
        <v>Q2</v>
      </c>
      <c r="AA4863" t="str">
        <f>TEXT(salestable[[#This Row],[Order Date]], "ddd")</f>
        <v>Fri</v>
      </c>
    </row>
    <row r="4864" spans="1:27"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s="3">
        <v>1</v>
      </c>
      <c r="T4864" s="4">
        <v>0.2</v>
      </c>
      <c r="U4864" s="3">
        <v>7.3834</v>
      </c>
      <c r="V4864" s="2">
        <f>salestable[[#This Row],[Sales]] * (1 - salestable[[#This Row],[Discount]])</f>
        <v>16.2944</v>
      </c>
      <c r="W4864" s="2">
        <f>salestable[[#This Row],[Sales]] * salestable[[#This Row],[Discount]]</f>
        <v>4.0735999999999999</v>
      </c>
      <c r="X4864">
        <f>YEAR(salestable[[#This Row],[Order Date]])</f>
        <v>2016</v>
      </c>
      <c r="Y4864" t="str">
        <f>TEXT(salestable[[#This Row],[Order Date]],"MMMM")</f>
        <v>November</v>
      </c>
      <c r="Z4864" t="str">
        <f>"Q"&amp;ROUNDUP(MONTH(salestable[[#This Row],[Order Date]])/3,0)</f>
        <v>Q4</v>
      </c>
      <c r="AA4864" t="str">
        <f>TEXT(salestable[[#This Row],[Order Date]], "ddd")</f>
        <v>Thu</v>
      </c>
    </row>
    <row r="4865" spans="1:27"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s="3">
        <v>3</v>
      </c>
      <c r="T4865" s="4">
        <v>0.2</v>
      </c>
      <c r="U4865" s="3">
        <v>16.823699999999999</v>
      </c>
      <c r="V4865" s="2">
        <f>salestable[[#This Row],[Sales]] * (1 - salestable[[#This Row],[Discount]])</f>
        <v>39.878399999999999</v>
      </c>
      <c r="W4865" s="2">
        <f>salestable[[#This Row],[Sales]] * salestable[[#This Row],[Discount]]</f>
        <v>9.9695999999999998</v>
      </c>
      <c r="X4865">
        <f>YEAR(salestable[[#This Row],[Order Date]])</f>
        <v>2016</v>
      </c>
      <c r="Y4865" t="str">
        <f>TEXT(salestable[[#This Row],[Order Date]],"MMMM")</f>
        <v>November</v>
      </c>
      <c r="Z4865" t="str">
        <f>"Q"&amp;ROUNDUP(MONTH(salestable[[#This Row],[Order Date]])/3,0)</f>
        <v>Q4</v>
      </c>
      <c r="AA4865" t="str">
        <f>TEXT(salestable[[#This Row],[Order Date]], "ddd")</f>
        <v>Thu</v>
      </c>
    </row>
    <row r="4866" spans="1:27"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s="3">
        <v>3</v>
      </c>
      <c r="T4866" s="4">
        <v>0</v>
      </c>
      <c r="U4866" s="3">
        <v>67.191599999999994</v>
      </c>
      <c r="V4866" s="2">
        <f>salestable[[#This Row],[Sales]] * (1 - salestable[[#This Row],[Discount]])</f>
        <v>239.97</v>
      </c>
      <c r="W4866" s="2">
        <f>salestable[[#This Row],[Sales]] * salestable[[#This Row],[Discount]]</f>
        <v>0</v>
      </c>
      <c r="X4866">
        <f>YEAR(salestable[[#This Row],[Order Date]])</f>
        <v>2017</v>
      </c>
      <c r="Y4866" t="str">
        <f>TEXT(salestable[[#This Row],[Order Date]],"MMMM")</f>
        <v>June</v>
      </c>
      <c r="Z4866" t="str">
        <f>"Q"&amp;ROUNDUP(MONTH(salestable[[#This Row],[Order Date]])/3,0)</f>
        <v>Q2</v>
      </c>
      <c r="AA4866" t="str">
        <f>TEXT(salestable[[#This Row],[Order Date]], "ddd")</f>
        <v>Mon</v>
      </c>
    </row>
    <row r="4867" spans="1:27"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s="3">
        <v>6</v>
      </c>
      <c r="T4867" s="4">
        <v>0.2</v>
      </c>
      <c r="U4867" s="3">
        <v>150.29400000000001</v>
      </c>
      <c r="V4867" s="2">
        <f>salestable[[#This Row],[Sales]] * (1 - salestable[[#This Row],[Discount]])</f>
        <v>1923.7632000000003</v>
      </c>
      <c r="W4867" s="2">
        <f>salestable[[#This Row],[Sales]] * salestable[[#This Row],[Discount]]</f>
        <v>480.94080000000008</v>
      </c>
      <c r="X4867">
        <f>YEAR(salestable[[#This Row],[Order Date]])</f>
        <v>2017</v>
      </c>
      <c r="Y4867" t="str">
        <f>TEXT(salestable[[#This Row],[Order Date]],"MMMM")</f>
        <v>November</v>
      </c>
      <c r="Z4867" t="str">
        <f>"Q"&amp;ROUNDUP(MONTH(salestable[[#This Row],[Order Date]])/3,0)</f>
        <v>Q4</v>
      </c>
      <c r="AA4867" t="str">
        <f>TEXT(salestable[[#This Row],[Order Date]], "ddd")</f>
        <v>Mon</v>
      </c>
    </row>
    <row r="4868" spans="1:27"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s="3">
        <v>11</v>
      </c>
      <c r="T4868" s="4">
        <v>0.2</v>
      </c>
      <c r="U4868" s="3">
        <v>190.0206</v>
      </c>
      <c r="V4868" s="2">
        <f>salestable[[#This Row],[Sales]] * (1 - salestable[[#This Row],[Discount]])</f>
        <v>450.41920000000005</v>
      </c>
      <c r="W4868" s="2">
        <f>salestable[[#This Row],[Sales]] * salestable[[#This Row],[Discount]]</f>
        <v>112.60480000000001</v>
      </c>
      <c r="X4868">
        <f>YEAR(salestable[[#This Row],[Order Date]])</f>
        <v>2017</v>
      </c>
      <c r="Y4868" t="str">
        <f>TEXT(salestable[[#This Row],[Order Date]],"MMMM")</f>
        <v>November</v>
      </c>
      <c r="Z4868" t="str">
        <f>"Q"&amp;ROUNDUP(MONTH(salestable[[#This Row],[Order Date]])/3,0)</f>
        <v>Q4</v>
      </c>
      <c r="AA4868" t="str">
        <f>TEXT(salestable[[#This Row],[Order Date]], "ddd")</f>
        <v>Mon</v>
      </c>
    </row>
    <row r="4869" spans="1:27"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s="3">
        <v>3</v>
      </c>
      <c r="T4869" s="4">
        <v>0</v>
      </c>
      <c r="U4869" s="3">
        <v>10.347300000000001</v>
      </c>
      <c r="V4869" s="2">
        <f>salestable[[#This Row],[Sales]] * (1 - salestable[[#This Row],[Discount]])</f>
        <v>344.91</v>
      </c>
      <c r="W4869" s="2">
        <f>salestable[[#This Row],[Sales]] * salestable[[#This Row],[Discount]]</f>
        <v>0</v>
      </c>
      <c r="X4869">
        <f>YEAR(salestable[[#This Row],[Order Date]])</f>
        <v>2017</v>
      </c>
      <c r="Y4869" t="str">
        <f>TEXT(salestable[[#This Row],[Order Date]],"MMMM")</f>
        <v>November</v>
      </c>
      <c r="Z4869" t="str">
        <f>"Q"&amp;ROUNDUP(MONTH(salestable[[#This Row],[Order Date]])/3,0)</f>
        <v>Q4</v>
      </c>
      <c r="AA4869" t="str">
        <f>TEXT(salestable[[#This Row],[Order Date]], "ddd")</f>
        <v>Mon</v>
      </c>
    </row>
    <row r="4870" spans="1:27"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s="3">
        <v>3</v>
      </c>
      <c r="T4870" s="4">
        <v>0</v>
      </c>
      <c r="U4870" s="3">
        <v>4.2336</v>
      </c>
      <c r="V4870" s="2">
        <f>salestable[[#This Row],[Sales]] * (1 - salestable[[#This Row],[Discount]])</f>
        <v>8.64</v>
      </c>
      <c r="W4870" s="2">
        <f>salestable[[#This Row],[Sales]] * salestable[[#This Row],[Discount]]</f>
        <v>0</v>
      </c>
      <c r="X4870">
        <f>YEAR(salestable[[#This Row],[Order Date]])</f>
        <v>2017</v>
      </c>
      <c r="Y4870" t="str">
        <f>TEXT(salestable[[#This Row],[Order Date]],"MMMM")</f>
        <v>November</v>
      </c>
      <c r="Z4870" t="str">
        <f>"Q"&amp;ROUNDUP(MONTH(salestable[[#This Row],[Order Date]])/3,0)</f>
        <v>Q4</v>
      </c>
      <c r="AA4870" t="str">
        <f>TEXT(salestable[[#This Row],[Order Date]], "ddd")</f>
        <v>Mon</v>
      </c>
    </row>
    <row r="4871" spans="1:27"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s="3">
        <v>2</v>
      </c>
      <c r="T4871" s="4">
        <v>0.4</v>
      </c>
      <c r="U4871" s="3">
        <v>-14.997999999999999</v>
      </c>
      <c r="V4871" s="2">
        <f>salestable[[#This Row],[Sales]] * (1 - salestable[[#This Row],[Discount]])</f>
        <v>53.992799999999995</v>
      </c>
      <c r="W4871" s="2">
        <f>salestable[[#This Row],[Sales]] * salestable[[#This Row],[Discount]]</f>
        <v>35.995200000000004</v>
      </c>
      <c r="X4871">
        <f>YEAR(salestable[[#This Row],[Order Date]])</f>
        <v>2017</v>
      </c>
      <c r="Y4871" t="str">
        <f>TEXT(salestable[[#This Row],[Order Date]],"MMMM")</f>
        <v>November</v>
      </c>
      <c r="Z4871" t="str">
        <f>"Q"&amp;ROUNDUP(MONTH(salestable[[#This Row],[Order Date]])/3,0)</f>
        <v>Q4</v>
      </c>
      <c r="AA4871" t="str">
        <f>TEXT(salestable[[#This Row],[Order Date]], "ddd")</f>
        <v>Fri</v>
      </c>
    </row>
    <row r="4872" spans="1:27"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s="3">
        <v>7</v>
      </c>
      <c r="T4872" s="4">
        <v>0.2</v>
      </c>
      <c r="U4872" s="3">
        <v>83.209699999999998</v>
      </c>
      <c r="V4872" s="2">
        <f>salestable[[#This Row],[Sales]] * (1 - salestable[[#This Row],[Discount]])</f>
        <v>183.63520000000003</v>
      </c>
      <c r="W4872" s="2">
        <f>salestable[[#This Row],[Sales]] * salestable[[#This Row],[Discount]]</f>
        <v>45.908800000000006</v>
      </c>
      <c r="X4872">
        <f>YEAR(salestable[[#This Row],[Order Date]])</f>
        <v>2017</v>
      </c>
      <c r="Y4872" t="str">
        <f>TEXT(salestable[[#This Row],[Order Date]],"MMMM")</f>
        <v>November</v>
      </c>
      <c r="Z4872" t="str">
        <f>"Q"&amp;ROUNDUP(MONTH(salestable[[#This Row],[Order Date]])/3,0)</f>
        <v>Q4</v>
      </c>
      <c r="AA4872" t="str">
        <f>TEXT(salestable[[#This Row],[Order Date]], "ddd")</f>
        <v>Fri</v>
      </c>
    </row>
    <row r="4873" spans="1:27"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s="3">
        <v>2</v>
      </c>
      <c r="T4873" s="4">
        <v>0.2</v>
      </c>
      <c r="U4873" s="3">
        <v>0.61560000000000004</v>
      </c>
      <c r="V4873" s="2">
        <f>salestable[[#This Row],[Sales]] * (1 - salestable[[#This Row],[Discount]])</f>
        <v>1.4592000000000001</v>
      </c>
      <c r="W4873" s="2">
        <f>salestable[[#This Row],[Sales]] * salestable[[#This Row],[Discount]]</f>
        <v>0.36480000000000001</v>
      </c>
      <c r="X4873">
        <f>YEAR(salestable[[#This Row],[Order Date]])</f>
        <v>2017</v>
      </c>
      <c r="Y4873" t="str">
        <f>TEXT(salestable[[#This Row],[Order Date]],"MMMM")</f>
        <v>May</v>
      </c>
      <c r="Z4873" t="str">
        <f>"Q"&amp;ROUNDUP(MONTH(salestable[[#This Row],[Order Date]])/3,0)</f>
        <v>Q2</v>
      </c>
      <c r="AA4873" t="str">
        <f>TEXT(salestable[[#This Row],[Order Date]], "ddd")</f>
        <v>Tue</v>
      </c>
    </row>
    <row r="4874" spans="1:27"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s="3">
        <v>5</v>
      </c>
      <c r="T4874" s="4">
        <v>0.8</v>
      </c>
      <c r="U4874" s="3">
        <v>-46.716000000000001</v>
      </c>
      <c r="V4874" s="2">
        <f>salestable[[#This Row],[Sales]] * (1 - salestable[[#This Row],[Discount]])</f>
        <v>3.6639999999999993</v>
      </c>
      <c r="W4874" s="2">
        <f>salestable[[#This Row],[Sales]] * salestable[[#This Row],[Discount]]</f>
        <v>14.656000000000001</v>
      </c>
      <c r="X4874">
        <f>YEAR(salestable[[#This Row],[Order Date]])</f>
        <v>2017</v>
      </c>
      <c r="Y4874" t="str">
        <f>TEXT(salestable[[#This Row],[Order Date]],"MMMM")</f>
        <v>May</v>
      </c>
      <c r="Z4874" t="str">
        <f>"Q"&amp;ROUNDUP(MONTH(salestable[[#This Row],[Order Date]])/3,0)</f>
        <v>Q2</v>
      </c>
      <c r="AA4874" t="str">
        <f>TEXT(salestable[[#This Row],[Order Date]], "ddd")</f>
        <v>Tue</v>
      </c>
    </row>
    <row r="4875" spans="1:27"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s="3">
        <v>3</v>
      </c>
      <c r="T4875" s="4">
        <v>0.2</v>
      </c>
      <c r="U4875" s="3">
        <v>-11.5938</v>
      </c>
      <c r="V4875" s="2">
        <f>salestable[[#This Row],[Sales]] * (1 - salestable[[#This Row],[Discount]])</f>
        <v>39.052800000000005</v>
      </c>
      <c r="W4875" s="2">
        <f>salestable[[#This Row],[Sales]] * salestable[[#This Row],[Discount]]</f>
        <v>9.7632000000000012</v>
      </c>
      <c r="X4875">
        <f>YEAR(salestable[[#This Row],[Order Date]])</f>
        <v>2017</v>
      </c>
      <c r="Y4875" t="str">
        <f>TEXT(salestable[[#This Row],[Order Date]],"MMMM")</f>
        <v>May</v>
      </c>
      <c r="Z4875" t="str">
        <f>"Q"&amp;ROUNDUP(MONTH(salestable[[#This Row],[Order Date]])/3,0)</f>
        <v>Q2</v>
      </c>
      <c r="AA4875" t="str">
        <f>TEXT(salestable[[#This Row],[Order Date]], "ddd")</f>
        <v>Tue</v>
      </c>
    </row>
    <row r="4876" spans="1:27"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s="3">
        <v>1</v>
      </c>
      <c r="T4876" s="4">
        <v>0.8</v>
      </c>
      <c r="U4876" s="3">
        <v>-1.9601999999999999</v>
      </c>
      <c r="V4876" s="2">
        <f>salestable[[#This Row],[Sales]] * (1 - salestable[[#This Row],[Discount]])</f>
        <v>0.23759999999999992</v>
      </c>
      <c r="W4876" s="2">
        <f>salestable[[#This Row],[Sales]] * salestable[[#This Row],[Discount]]</f>
        <v>0.95040000000000002</v>
      </c>
      <c r="X4876">
        <f>YEAR(salestable[[#This Row],[Order Date]])</f>
        <v>2017</v>
      </c>
      <c r="Y4876" t="str">
        <f>TEXT(salestable[[#This Row],[Order Date]],"MMMM")</f>
        <v>May</v>
      </c>
      <c r="Z4876" t="str">
        <f>"Q"&amp;ROUNDUP(MONTH(salestable[[#This Row],[Order Date]])/3,0)</f>
        <v>Q2</v>
      </c>
      <c r="AA4876" t="str">
        <f>TEXT(salestable[[#This Row],[Order Date]], "ddd")</f>
        <v>Tue</v>
      </c>
    </row>
    <row r="4877" spans="1:27"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s="3">
        <v>5</v>
      </c>
      <c r="T4877" s="4">
        <v>0.2</v>
      </c>
      <c r="U4877" s="3">
        <v>29.95</v>
      </c>
      <c r="V4877" s="2">
        <f>salestable[[#This Row],[Sales]] * (1 - salestable[[#This Row],[Discount]])</f>
        <v>95.84</v>
      </c>
      <c r="W4877" s="2">
        <f>salestable[[#This Row],[Sales]] * salestable[[#This Row],[Discount]]</f>
        <v>23.96</v>
      </c>
      <c r="X4877">
        <f>YEAR(salestable[[#This Row],[Order Date]])</f>
        <v>2014</v>
      </c>
      <c r="Y4877" t="str">
        <f>TEXT(salestable[[#This Row],[Order Date]],"MMMM")</f>
        <v>December</v>
      </c>
      <c r="Z4877" t="str">
        <f>"Q"&amp;ROUNDUP(MONTH(salestable[[#This Row],[Order Date]])/3,0)</f>
        <v>Q4</v>
      </c>
      <c r="AA4877" t="str">
        <f>TEXT(salestable[[#This Row],[Order Date]], "ddd")</f>
        <v>Tue</v>
      </c>
    </row>
    <row r="4878" spans="1:27"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s="3">
        <v>2</v>
      </c>
      <c r="T4878" s="4">
        <v>0.2</v>
      </c>
      <c r="U4878" s="3">
        <v>4.6176000000000004</v>
      </c>
      <c r="V4878" s="2">
        <f>salestable[[#This Row],[Sales]] * (1 - salestable[[#This Row],[Discount]])</f>
        <v>49.254400000000004</v>
      </c>
      <c r="W4878" s="2">
        <f>salestable[[#This Row],[Sales]] * salestable[[#This Row],[Discount]]</f>
        <v>12.313600000000001</v>
      </c>
      <c r="X4878">
        <f>YEAR(salestable[[#This Row],[Order Date]])</f>
        <v>2014</v>
      </c>
      <c r="Y4878" t="str">
        <f>TEXT(salestable[[#This Row],[Order Date]],"MMMM")</f>
        <v>October</v>
      </c>
      <c r="Z4878" t="str">
        <f>"Q"&amp;ROUNDUP(MONTH(salestable[[#This Row],[Order Date]])/3,0)</f>
        <v>Q4</v>
      </c>
      <c r="AA4878" t="str">
        <f>TEXT(salestable[[#This Row],[Order Date]], "ddd")</f>
        <v>Fri</v>
      </c>
    </row>
    <row r="4879" spans="1:27"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s="3">
        <v>3</v>
      </c>
      <c r="T4879" s="4">
        <v>0.2</v>
      </c>
      <c r="U4879" s="3">
        <v>0.46439999999999998</v>
      </c>
      <c r="V4879" s="2">
        <f>salestable[[#This Row],[Sales]] * (1 - salestable[[#This Row],[Discount]])</f>
        <v>4.9536000000000007</v>
      </c>
      <c r="W4879" s="2">
        <f>salestable[[#This Row],[Sales]] * salestable[[#This Row],[Discount]]</f>
        <v>1.2384000000000002</v>
      </c>
      <c r="X4879">
        <f>YEAR(salestable[[#This Row],[Order Date]])</f>
        <v>2014</v>
      </c>
      <c r="Y4879" t="str">
        <f>TEXT(salestable[[#This Row],[Order Date]],"MMMM")</f>
        <v>October</v>
      </c>
      <c r="Z4879" t="str">
        <f>"Q"&amp;ROUNDUP(MONTH(salestable[[#This Row],[Order Date]])/3,0)</f>
        <v>Q4</v>
      </c>
      <c r="AA4879" t="str">
        <f>TEXT(salestable[[#This Row],[Order Date]], "ddd")</f>
        <v>Fri</v>
      </c>
    </row>
    <row r="4880" spans="1:27"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s="3">
        <v>3</v>
      </c>
      <c r="T4880" s="4">
        <v>0.7</v>
      </c>
      <c r="U4880" s="3">
        <v>-1.476</v>
      </c>
      <c r="V4880" s="2">
        <f>salestable[[#This Row],[Sales]] * (1 - salestable[[#This Row],[Discount]])</f>
        <v>0.66420000000000012</v>
      </c>
      <c r="W4880" s="2">
        <f>salestable[[#This Row],[Sales]] * salestable[[#This Row],[Discount]]</f>
        <v>1.5497999999999998</v>
      </c>
      <c r="X4880">
        <f>YEAR(salestable[[#This Row],[Order Date]])</f>
        <v>2016</v>
      </c>
      <c r="Y4880" t="str">
        <f>TEXT(salestable[[#This Row],[Order Date]],"MMMM")</f>
        <v>July</v>
      </c>
      <c r="Z4880" t="str">
        <f>"Q"&amp;ROUNDUP(MONTH(salestable[[#This Row],[Order Date]])/3,0)</f>
        <v>Q3</v>
      </c>
      <c r="AA4880" t="str">
        <f>TEXT(salestable[[#This Row],[Order Date]], "ddd")</f>
        <v>Fri</v>
      </c>
    </row>
    <row r="4881" spans="1:27"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s="3">
        <v>2</v>
      </c>
      <c r="T4881" s="4">
        <v>0</v>
      </c>
      <c r="U4881" s="3">
        <v>2.6067999999999998</v>
      </c>
      <c r="V4881" s="2">
        <f>salestable[[#This Row],[Sales]] * (1 - salestable[[#This Row],[Discount]])</f>
        <v>5.32</v>
      </c>
      <c r="W4881" s="2">
        <f>salestable[[#This Row],[Sales]] * salestable[[#This Row],[Discount]]</f>
        <v>0</v>
      </c>
      <c r="X4881">
        <f>YEAR(salestable[[#This Row],[Order Date]])</f>
        <v>2017</v>
      </c>
      <c r="Y4881" t="str">
        <f>TEXT(salestable[[#This Row],[Order Date]],"MMMM")</f>
        <v>November</v>
      </c>
      <c r="Z4881" t="str">
        <f>"Q"&amp;ROUNDUP(MONTH(salestable[[#This Row],[Order Date]])/3,0)</f>
        <v>Q4</v>
      </c>
      <c r="AA4881" t="str">
        <f>TEXT(salestable[[#This Row],[Order Date]], "ddd")</f>
        <v>Thu</v>
      </c>
    </row>
    <row r="4882" spans="1:27"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s="3">
        <v>4</v>
      </c>
      <c r="T4882" s="4">
        <v>0</v>
      </c>
      <c r="U4882" s="3">
        <v>292.77600000000001</v>
      </c>
      <c r="V4882" s="2">
        <f>salestable[[#This Row],[Sales]] * (1 - salestable[[#This Row],[Discount]])</f>
        <v>975.92</v>
      </c>
      <c r="W4882" s="2">
        <f>salestable[[#This Row],[Sales]] * salestable[[#This Row],[Discount]]</f>
        <v>0</v>
      </c>
      <c r="X4882">
        <f>YEAR(salestable[[#This Row],[Order Date]])</f>
        <v>2017</v>
      </c>
      <c r="Y4882" t="str">
        <f>TEXT(salestable[[#This Row],[Order Date]],"MMMM")</f>
        <v>November</v>
      </c>
      <c r="Z4882" t="str">
        <f>"Q"&amp;ROUNDUP(MONTH(salestable[[#This Row],[Order Date]])/3,0)</f>
        <v>Q4</v>
      </c>
      <c r="AA4882" t="str">
        <f>TEXT(salestable[[#This Row],[Order Date]], "ddd")</f>
        <v>Thu</v>
      </c>
    </row>
    <row r="4883" spans="1:27"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s="3">
        <v>9</v>
      </c>
      <c r="T4883" s="4">
        <v>0</v>
      </c>
      <c r="U4883" s="3">
        <v>517.47929999999997</v>
      </c>
      <c r="V4883" s="2">
        <f>salestable[[#This Row],[Sales]] * (1 - salestable[[#This Row],[Discount]])</f>
        <v>2249.91</v>
      </c>
      <c r="W4883" s="2">
        <f>salestable[[#This Row],[Sales]] * salestable[[#This Row],[Discount]]</f>
        <v>0</v>
      </c>
      <c r="X4883">
        <f>YEAR(salestable[[#This Row],[Order Date]])</f>
        <v>2017</v>
      </c>
      <c r="Y4883" t="str">
        <f>TEXT(salestable[[#This Row],[Order Date]],"MMMM")</f>
        <v>November</v>
      </c>
      <c r="Z4883" t="str">
        <f>"Q"&amp;ROUNDUP(MONTH(salestable[[#This Row],[Order Date]])/3,0)</f>
        <v>Q4</v>
      </c>
      <c r="AA4883" t="str">
        <f>TEXT(salestable[[#This Row],[Order Date]], "ddd")</f>
        <v>Thu</v>
      </c>
    </row>
    <row r="4884" spans="1:27"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s="3">
        <v>4</v>
      </c>
      <c r="T4884" s="4">
        <v>0</v>
      </c>
      <c r="U4884" s="3">
        <v>16.7776</v>
      </c>
      <c r="V4884" s="2">
        <f>salestable[[#This Row],[Sales]] * (1 - salestable[[#This Row],[Discount]])</f>
        <v>59.92</v>
      </c>
      <c r="W4884" s="2">
        <f>salestable[[#This Row],[Sales]] * salestable[[#This Row],[Discount]]</f>
        <v>0</v>
      </c>
      <c r="X4884">
        <f>YEAR(salestable[[#This Row],[Order Date]])</f>
        <v>2017</v>
      </c>
      <c r="Y4884" t="str">
        <f>TEXT(salestable[[#This Row],[Order Date]],"MMMM")</f>
        <v>November</v>
      </c>
      <c r="Z4884" t="str">
        <f>"Q"&amp;ROUNDUP(MONTH(salestable[[#This Row],[Order Date]])/3,0)</f>
        <v>Q4</v>
      </c>
      <c r="AA4884" t="str">
        <f>TEXT(salestable[[#This Row],[Order Date]], "ddd")</f>
        <v>Thu</v>
      </c>
    </row>
    <row r="4885" spans="1:27"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s="3">
        <v>5</v>
      </c>
      <c r="T4885" s="4">
        <v>0.2</v>
      </c>
      <c r="U4885" s="3">
        <v>64.2</v>
      </c>
      <c r="V4885" s="2">
        <f>salestable[[#This Row],[Sales]] * (1 - salestable[[#This Row],[Discount]])</f>
        <v>136.96</v>
      </c>
      <c r="W4885" s="2">
        <f>salestable[[#This Row],[Sales]] * salestable[[#This Row],[Discount]]</f>
        <v>34.24</v>
      </c>
      <c r="X4885">
        <f>YEAR(salestable[[#This Row],[Order Date]])</f>
        <v>2017</v>
      </c>
      <c r="Y4885" t="str">
        <f>TEXT(salestable[[#This Row],[Order Date]],"MMMM")</f>
        <v>March</v>
      </c>
      <c r="Z4885" t="str">
        <f>"Q"&amp;ROUNDUP(MONTH(salestable[[#This Row],[Order Date]])/3,0)</f>
        <v>Q1</v>
      </c>
      <c r="AA4885" t="str">
        <f>TEXT(salestable[[#This Row],[Order Date]], "ddd")</f>
        <v>Wed</v>
      </c>
    </row>
    <row r="4886" spans="1:27"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s="3">
        <v>2</v>
      </c>
      <c r="T4886" s="4">
        <v>0</v>
      </c>
      <c r="U4886" s="3">
        <v>0.87360000000000004</v>
      </c>
      <c r="V4886" s="2">
        <f>salestable[[#This Row],[Sales]] * (1 - salestable[[#This Row],[Discount]])</f>
        <v>3.36</v>
      </c>
      <c r="W4886" s="2">
        <f>salestable[[#This Row],[Sales]] * salestable[[#This Row],[Discount]]</f>
        <v>0</v>
      </c>
      <c r="X4886">
        <f>YEAR(salestable[[#This Row],[Order Date]])</f>
        <v>2017</v>
      </c>
      <c r="Y4886" t="str">
        <f>TEXT(salestable[[#This Row],[Order Date]],"MMMM")</f>
        <v>March</v>
      </c>
      <c r="Z4886" t="str">
        <f>"Q"&amp;ROUNDUP(MONTH(salestable[[#This Row],[Order Date]])/3,0)</f>
        <v>Q1</v>
      </c>
      <c r="AA4886" t="str">
        <f>TEXT(salestable[[#This Row],[Order Date]], "ddd")</f>
        <v>Wed</v>
      </c>
    </row>
    <row r="4887" spans="1:27"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s="3">
        <v>5</v>
      </c>
      <c r="T4887" s="4">
        <v>0</v>
      </c>
      <c r="U4887" s="3">
        <v>52.531999999999996</v>
      </c>
      <c r="V4887" s="2">
        <f>salestable[[#This Row],[Sales]] * (1 - salestable[[#This Row],[Discount]])</f>
        <v>114.2</v>
      </c>
      <c r="W4887" s="2">
        <f>salestable[[#This Row],[Sales]] * salestable[[#This Row],[Discount]]</f>
        <v>0</v>
      </c>
      <c r="X4887">
        <f>YEAR(salestable[[#This Row],[Order Date]])</f>
        <v>2014</v>
      </c>
      <c r="Y4887" t="str">
        <f>TEXT(salestable[[#This Row],[Order Date]],"MMMM")</f>
        <v>December</v>
      </c>
      <c r="Z4887" t="str">
        <f>"Q"&amp;ROUNDUP(MONTH(salestable[[#This Row],[Order Date]])/3,0)</f>
        <v>Q4</v>
      </c>
      <c r="AA4887" t="str">
        <f>TEXT(salestable[[#This Row],[Order Date]], "ddd")</f>
        <v>Tue</v>
      </c>
    </row>
    <row r="4888" spans="1:27"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s="3">
        <v>3</v>
      </c>
      <c r="T4888" s="4">
        <v>0</v>
      </c>
      <c r="U4888" s="3">
        <v>52.974299999999999</v>
      </c>
      <c r="V4888" s="2">
        <f>salestable[[#This Row],[Sales]] * (1 - salestable[[#This Row],[Discount]])</f>
        <v>182.67</v>
      </c>
      <c r="W4888" s="2">
        <f>salestable[[#This Row],[Sales]] * salestable[[#This Row],[Discount]]</f>
        <v>0</v>
      </c>
      <c r="X4888">
        <f>YEAR(salestable[[#This Row],[Order Date]])</f>
        <v>2016</v>
      </c>
      <c r="Y4888" t="str">
        <f>TEXT(salestable[[#This Row],[Order Date]],"MMMM")</f>
        <v>November</v>
      </c>
      <c r="Z4888" t="str">
        <f>"Q"&amp;ROUNDUP(MONTH(salestable[[#This Row],[Order Date]])/3,0)</f>
        <v>Q4</v>
      </c>
      <c r="AA4888" t="str">
        <f>TEXT(salestable[[#This Row],[Order Date]], "ddd")</f>
        <v>Mon</v>
      </c>
    </row>
    <row r="4889" spans="1:27"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s="3">
        <v>6</v>
      </c>
      <c r="T4889" s="4">
        <v>0</v>
      </c>
      <c r="U4889" s="3">
        <v>6.1020000000000003</v>
      </c>
      <c r="V4889" s="2">
        <f>salestable[[#This Row],[Sales]] * (1 - salestable[[#This Row],[Discount]])</f>
        <v>101.7</v>
      </c>
      <c r="W4889" s="2">
        <f>salestable[[#This Row],[Sales]] * salestable[[#This Row],[Discount]]</f>
        <v>0</v>
      </c>
      <c r="X4889">
        <f>YEAR(salestable[[#This Row],[Order Date]])</f>
        <v>2016</v>
      </c>
      <c r="Y4889" t="str">
        <f>TEXT(salestable[[#This Row],[Order Date]],"MMMM")</f>
        <v>November</v>
      </c>
      <c r="Z4889" t="str">
        <f>"Q"&amp;ROUNDUP(MONTH(salestable[[#This Row],[Order Date]])/3,0)</f>
        <v>Q4</v>
      </c>
      <c r="AA4889" t="str">
        <f>TEXT(salestable[[#This Row],[Order Date]], "ddd")</f>
        <v>Mon</v>
      </c>
    </row>
    <row r="4890" spans="1:27"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s="3">
        <v>3</v>
      </c>
      <c r="T4890" s="4">
        <v>0</v>
      </c>
      <c r="U4890" s="3">
        <v>56.301000000000002</v>
      </c>
      <c r="V4890" s="2">
        <f>salestable[[#This Row],[Sales]] * (1 - salestable[[#This Row],[Discount]])</f>
        <v>1126.02</v>
      </c>
      <c r="W4890" s="2">
        <f>salestable[[#This Row],[Sales]] * salestable[[#This Row],[Discount]]</f>
        <v>0</v>
      </c>
      <c r="X4890">
        <f>YEAR(salestable[[#This Row],[Order Date]])</f>
        <v>2016</v>
      </c>
      <c r="Y4890" t="str">
        <f>TEXT(salestable[[#This Row],[Order Date]],"MMMM")</f>
        <v>November</v>
      </c>
      <c r="Z4890" t="str">
        <f>"Q"&amp;ROUNDUP(MONTH(salestable[[#This Row],[Order Date]])/3,0)</f>
        <v>Q4</v>
      </c>
      <c r="AA4890" t="str">
        <f>TEXT(salestable[[#This Row],[Order Date]], "ddd")</f>
        <v>Mon</v>
      </c>
    </row>
    <row r="4891" spans="1:27"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s="3">
        <v>6</v>
      </c>
      <c r="T4891" s="4">
        <v>0</v>
      </c>
      <c r="U4891" s="3">
        <v>315.82499999999999</v>
      </c>
      <c r="V4891" s="2">
        <f>salestable[[#This Row],[Sales]] * (1 - salestable[[#This Row],[Discount]])</f>
        <v>1263.3</v>
      </c>
      <c r="W4891" s="2">
        <f>salestable[[#This Row],[Sales]] * salestable[[#This Row],[Discount]]</f>
        <v>0</v>
      </c>
      <c r="X4891">
        <f>YEAR(salestable[[#This Row],[Order Date]])</f>
        <v>2016</v>
      </c>
      <c r="Y4891" t="str">
        <f>TEXT(salestable[[#This Row],[Order Date]],"MMMM")</f>
        <v>November</v>
      </c>
      <c r="Z4891" t="str">
        <f>"Q"&amp;ROUNDUP(MONTH(salestable[[#This Row],[Order Date]])/3,0)</f>
        <v>Q4</v>
      </c>
      <c r="AA4891" t="str">
        <f>TEXT(salestable[[#This Row],[Order Date]], "ddd")</f>
        <v>Mon</v>
      </c>
    </row>
    <row r="4892" spans="1:27"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s="3">
        <v>3</v>
      </c>
      <c r="T4892" s="4">
        <v>0</v>
      </c>
      <c r="U4892" s="3">
        <v>2.5577999999999999</v>
      </c>
      <c r="V4892" s="2">
        <f>salestable[[#This Row],[Sales]] * (1 - salestable[[#This Row],[Discount]])</f>
        <v>8.82</v>
      </c>
      <c r="W4892" s="2">
        <f>salestable[[#This Row],[Sales]] * salestable[[#This Row],[Discount]]</f>
        <v>0</v>
      </c>
      <c r="X4892">
        <f>YEAR(salestable[[#This Row],[Order Date]])</f>
        <v>2016</v>
      </c>
      <c r="Y4892" t="str">
        <f>TEXT(salestable[[#This Row],[Order Date]],"MMMM")</f>
        <v>December</v>
      </c>
      <c r="Z4892" t="str">
        <f>"Q"&amp;ROUNDUP(MONTH(salestable[[#This Row],[Order Date]])/3,0)</f>
        <v>Q4</v>
      </c>
      <c r="AA4892" t="str">
        <f>TEXT(salestable[[#This Row],[Order Date]], "ddd")</f>
        <v>Fri</v>
      </c>
    </row>
    <row r="4893" spans="1:27"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s="3">
        <v>2</v>
      </c>
      <c r="T4893" s="4">
        <v>0</v>
      </c>
      <c r="U4893" s="3">
        <v>18.211200000000002</v>
      </c>
      <c r="V4893" s="2">
        <f>salestable[[#This Row],[Sales]] * (1 - salestable[[#This Row],[Discount]])</f>
        <v>37.94</v>
      </c>
      <c r="W4893" s="2">
        <f>salestable[[#This Row],[Sales]] * salestable[[#This Row],[Discount]]</f>
        <v>0</v>
      </c>
      <c r="X4893">
        <f>YEAR(salestable[[#This Row],[Order Date]])</f>
        <v>2016</v>
      </c>
      <c r="Y4893" t="str">
        <f>TEXT(salestable[[#This Row],[Order Date]],"MMMM")</f>
        <v>December</v>
      </c>
      <c r="Z4893" t="str">
        <f>"Q"&amp;ROUNDUP(MONTH(salestable[[#This Row],[Order Date]])/3,0)</f>
        <v>Q4</v>
      </c>
      <c r="AA4893" t="str">
        <f>TEXT(salestable[[#This Row],[Order Date]], "ddd")</f>
        <v>Fri</v>
      </c>
    </row>
    <row r="4894" spans="1:27"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s="3">
        <v>2</v>
      </c>
      <c r="T4894" s="4">
        <v>0</v>
      </c>
      <c r="U4894" s="3">
        <v>1.1759999999999999</v>
      </c>
      <c r="V4894" s="2">
        <f>salestable[[#This Row],[Sales]] * (1 - salestable[[#This Row],[Discount]])</f>
        <v>4.2</v>
      </c>
      <c r="W4894" s="2">
        <f>salestable[[#This Row],[Sales]] * salestable[[#This Row],[Discount]]</f>
        <v>0</v>
      </c>
      <c r="X4894">
        <f>YEAR(salestable[[#This Row],[Order Date]])</f>
        <v>2016</v>
      </c>
      <c r="Y4894" t="str">
        <f>TEXT(salestable[[#This Row],[Order Date]],"MMMM")</f>
        <v>December</v>
      </c>
      <c r="Z4894" t="str">
        <f>"Q"&amp;ROUNDUP(MONTH(salestable[[#This Row],[Order Date]])/3,0)</f>
        <v>Q4</v>
      </c>
      <c r="AA4894" t="str">
        <f>TEXT(salestable[[#This Row],[Order Date]], "ddd")</f>
        <v>Fri</v>
      </c>
    </row>
    <row r="4895" spans="1:27"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s="3">
        <v>2</v>
      </c>
      <c r="T4895" s="4">
        <v>0</v>
      </c>
      <c r="U4895" s="3">
        <v>2.2728000000000002</v>
      </c>
      <c r="V4895" s="2">
        <f>salestable[[#This Row],[Sales]] * (1 - salestable[[#This Row],[Discount]])</f>
        <v>227.28</v>
      </c>
      <c r="W4895" s="2">
        <f>salestable[[#This Row],[Sales]] * salestable[[#This Row],[Discount]]</f>
        <v>0</v>
      </c>
      <c r="X4895">
        <f>YEAR(salestable[[#This Row],[Order Date]])</f>
        <v>2016</v>
      </c>
      <c r="Y4895" t="str">
        <f>TEXT(salestable[[#This Row],[Order Date]],"MMMM")</f>
        <v>December</v>
      </c>
      <c r="Z4895" t="str">
        <f>"Q"&amp;ROUNDUP(MONTH(salestable[[#This Row],[Order Date]])/3,0)</f>
        <v>Q4</v>
      </c>
      <c r="AA4895" t="str">
        <f>TEXT(salestable[[#This Row],[Order Date]], "ddd")</f>
        <v>Fri</v>
      </c>
    </row>
    <row r="4896" spans="1:27"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s="3">
        <v>1</v>
      </c>
      <c r="T4896" s="4">
        <v>0</v>
      </c>
      <c r="U4896" s="3">
        <v>22.992000000000001</v>
      </c>
      <c r="V4896" s="2">
        <f>salestable[[#This Row],[Sales]] * (1 - salestable[[#This Row],[Discount]])</f>
        <v>47.9</v>
      </c>
      <c r="W4896" s="2">
        <f>salestable[[#This Row],[Sales]] * salestable[[#This Row],[Discount]]</f>
        <v>0</v>
      </c>
      <c r="X4896">
        <f>YEAR(salestable[[#This Row],[Order Date]])</f>
        <v>2016</v>
      </c>
      <c r="Y4896" t="str">
        <f>TEXT(salestable[[#This Row],[Order Date]],"MMMM")</f>
        <v>December</v>
      </c>
      <c r="Z4896" t="str">
        <f>"Q"&amp;ROUNDUP(MONTH(salestable[[#This Row],[Order Date]])/3,0)</f>
        <v>Q4</v>
      </c>
      <c r="AA4896" t="str">
        <f>TEXT(salestable[[#This Row],[Order Date]], "ddd")</f>
        <v>Fri</v>
      </c>
    </row>
    <row r="4897" spans="1:27"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s="3">
        <v>2</v>
      </c>
      <c r="T4897" s="4">
        <v>0</v>
      </c>
      <c r="U4897" s="3">
        <v>30.360399999999998</v>
      </c>
      <c r="V4897" s="2">
        <f>salestable[[#This Row],[Sales]] * (1 - salestable[[#This Row],[Discount]])</f>
        <v>61.96</v>
      </c>
      <c r="W4897" s="2">
        <f>salestable[[#This Row],[Sales]] * salestable[[#This Row],[Discount]]</f>
        <v>0</v>
      </c>
      <c r="X4897">
        <f>YEAR(salestable[[#This Row],[Order Date]])</f>
        <v>2016</v>
      </c>
      <c r="Y4897" t="str">
        <f>TEXT(salestable[[#This Row],[Order Date]],"MMMM")</f>
        <v>December</v>
      </c>
      <c r="Z4897" t="str">
        <f>"Q"&amp;ROUNDUP(MONTH(salestable[[#This Row],[Order Date]])/3,0)</f>
        <v>Q4</v>
      </c>
      <c r="AA4897" t="str">
        <f>TEXT(salestable[[#This Row],[Order Date]], "ddd")</f>
        <v>Fri</v>
      </c>
    </row>
    <row r="4898" spans="1:27"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s="3">
        <v>4</v>
      </c>
      <c r="T4898" s="4">
        <v>0</v>
      </c>
      <c r="U4898" s="3">
        <v>55.896000000000001</v>
      </c>
      <c r="V4898" s="2">
        <f>salestable[[#This Row],[Sales]] * (1 - salestable[[#This Row],[Discount]])</f>
        <v>1117.92</v>
      </c>
      <c r="W4898" s="2">
        <f>salestable[[#This Row],[Sales]] * salestable[[#This Row],[Discount]]</f>
        <v>0</v>
      </c>
      <c r="X4898">
        <f>YEAR(salestable[[#This Row],[Order Date]])</f>
        <v>2016</v>
      </c>
      <c r="Y4898" t="str">
        <f>TEXT(salestable[[#This Row],[Order Date]],"MMMM")</f>
        <v>December</v>
      </c>
      <c r="Z4898" t="str">
        <f>"Q"&amp;ROUNDUP(MONTH(salestable[[#This Row],[Order Date]])/3,0)</f>
        <v>Q4</v>
      </c>
      <c r="AA4898" t="str">
        <f>TEXT(salestable[[#This Row],[Order Date]], "ddd")</f>
        <v>Fri</v>
      </c>
    </row>
    <row r="4899" spans="1:27"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s="3">
        <v>2</v>
      </c>
      <c r="T4899" s="4">
        <v>0.3</v>
      </c>
      <c r="U4899" s="3">
        <v>-7.8587999999999996</v>
      </c>
      <c r="V4899" s="2">
        <f>salestable[[#This Row],[Sales]] * (1 - salestable[[#This Row],[Discount]])</f>
        <v>128.3604</v>
      </c>
      <c r="W4899" s="2">
        <f>salestable[[#This Row],[Sales]] * salestable[[#This Row],[Discount]]</f>
        <v>55.011600000000001</v>
      </c>
      <c r="X4899">
        <f>YEAR(salestable[[#This Row],[Order Date]])</f>
        <v>2014</v>
      </c>
      <c r="Y4899" t="str">
        <f>TEXT(salestable[[#This Row],[Order Date]],"MMMM")</f>
        <v>October</v>
      </c>
      <c r="Z4899" t="str">
        <f>"Q"&amp;ROUNDUP(MONTH(salestable[[#This Row],[Order Date]])/3,0)</f>
        <v>Q4</v>
      </c>
      <c r="AA4899" t="str">
        <f>TEXT(salestable[[#This Row],[Order Date]], "ddd")</f>
        <v>Wed</v>
      </c>
    </row>
    <row r="4900" spans="1:27"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s="3">
        <v>2</v>
      </c>
      <c r="T4900" s="4">
        <v>0.2</v>
      </c>
      <c r="U4900" s="3">
        <v>2.8883999999999999</v>
      </c>
      <c r="V4900" s="2">
        <f>salestable[[#This Row],[Sales]] * (1 - salestable[[#This Row],[Discount]])</f>
        <v>6.3744000000000005</v>
      </c>
      <c r="W4900" s="2">
        <f>salestable[[#This Row],[Sales]] * salestable[[#This Row],[Discount]]</f>
        <v>1.5936000000000001</v>
      </c>
      <c r="X4900">
        <f>YEAR(salestable[[#This Row],[Order Date]])</f>
        <v>2014</v>
      </c>
      <c r="Y4900" t="str">
        <f>TEXT(salestable[[#This Row],[Order Date]],"MMMM")</f>
        <v>October</v>
      </c>
      <c r="Z4900" t="str">
        <f>"Q"&amp;ROUNDUP(MONTH(salestable[[#This Row],[Order Date]])/3,0)</f>
        <v>Q4</v>
      </c>
      <c r="AA4900" t="str">
        <f>TEXT(salestable[[#This Row],[Order Date]], "ddd")</f>
        <v>Wed</v>
      </c>
    </row>
    <row r="4901" spans="1:27"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s="3">
        <v>8</v>
      </c>
      <c r="T4901" s="4">
        <v>0.7</v>
      </c>
      <c r="U4901" s="3">
        <v>-18.446400000000001</v>
      </c>
      <c r="V4901" s="2">
        <f>salestable[[#This Row],[Sales]] * (1 - salestable[[#This Row],[Discount]])</f>
        <v>7.9056000000000015</v>
      </c>
      <c r="W4901" s="2">
        <f>salestable[[#This Row],[Sales]] * salestable[[#This Row],[Discount]]</f>
        <v>18.446400000000001</v>
      </c>
      <c r="X4901">
        <f>YEAR(salestable[[#This Row],[Order Date]])</f>
        <v>2016</v>
      </c>
      <c r="Y4901" t="str">
        <f>TEXT(salestable[[#This Row],[Order Date]],"MMMM")</f>
        <v>August</v>
      </c>
      <c r="Z4901" t="str">
        <f>"Q"&amp;ROUNDUP(MONTH(salestable[[#This Row],[Order Date]])/3,0)</f>
        <v>Q3</v>
      </c>
      <c r="AA4901" t="str">
        <f>TEXT(salestable[[#This Row],[Order Date]], "ddd")</f>
        <v>Mon</v>
      </c>
    </row>
    <row r="4902" spans="1:27"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s="3">
        <v>4</v>
      </c>
      <c r="T4902" s="4">
        <v>0</v>
      </c>
      <c r="U4902" s="3">
        <v>125.14319999999999</v>
      </c>
      <c r="V4902" s="2">
        <f>salestable[[#This Row],[Sales]] * (1 - salestable[[#This Row],[Discount]])</f>
        <v>481.32</v>
      </c>
      <c r="W4902" s="2">
        <f>salestable[[#This Row],[Sales]] * salestable[[#This Row],[Discount]]</f>
        <v>0</v>
      </c>
      <c r="X4902">
        <f>YEAR(salestable[[#This Row],[Order Date]])</f>
        <v>2017</v>
      </c>
      <c r="Y4902" t="str">
        <f>TEXT(salestable[[#This Row],[Order Date]],"MMMM")</f>
        <v>December</v>
      </c>
      <c r="Z4902" t="str">
        <f>"Q"&amp;ROUNDUP(MONTH(salestable[[#This Row],[Order Date]])/3,0)</f>
        <v>Q4</v>
      </c>
      <c r="AA4902" t="str">
        <f>TEXT(salestable[[#This Row],[Order Date]], "ddd")</f>
        <v>Sun</v>
      </c>
    </row>
    <row r="4903" spans="1:27"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s="3">
        <v>1</v>
      </c>
      <c r="T4903" s="4">
        <v>0</v>
      </c>
      <c r="U4903" s="3">
        <v>3.6347999999999998</v>
      </c>
      <c r="V4903" s="2">
        <f>salestable[[#This Row],[Sales]] * (1 - salestable[[#This Row],[Discount]])</f>
        <v>13.98</v>
      </c>
      <c r="W4903" s="2">
        <f>salestable[[#This Row],[Sales]] * salestable[[#This Row],[Discount]]</f>
        <v>0</v>
      </c>
      <c r="X4903">
        <f>YEAR(salestable[[#This Row],[Order Date]])</f>
        <v>2017</v>
      </c>
      <c r="Y4903" t="str">
        <f>TEXT(salestable[[#This Row],[Order Date]],"MMMM")</f>
        <v>December</v>
      </c>
      <c r="Z4903" t="str">
        <f>"Q"&amp;ROUNDUP(MONTH(salestable[[#This Row],[Order Date]])/3,0)</f>
        <v>Q4</v>
      </c>
      <c r="AA4903" t="str">
        <f>TEXT(salestable[[#This Row],[Order Date]], "ddd")</f>
        <v>Sun</v>
      </c>
    </row>
    <row r="4904" spans="1:27"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s="3">
        <v>6</v>
      </c>
      <c r="T4904" s="4">
        <v>0.2</v>
      </c>
      <c r="U4904" s="3">
        <v>9.0719999999999992</v>
      </c>
      <c r="V4904" s="2">
        <f>salestable[[#This Row],[Sales]] * (1 - salestable[[#This Row],[Discount]])</f>
        <v>20.736000000000004</v>
      </c>
      <c r="W4904" s="2">
        <f>salestable[[#This Row],[Sales]] * salestable[[#This Row],[Discount]]</f>
        <v>5.1840000000000011</v>
      </c>
      <c r="X4904">
        <f>YEAR(salestable[[#This Row],[Order Date]])</f>
        <v>2017</v>
      </c>
      <c r="Y4904" t="str">
        <f>TEXT(salestable[[#This Row],[Order Date]],"MMMM")</f>
        <v>March</v>
      </c>
      <c r="Z4904" t="str">
        <f>"Q"&amp;ROUNDUP(MONTH(salestable[[#This Row],[Order Date]])/3,0)</f>
        <v>Q1</v>
      </c>
      <c r="AA4904" t="str">
        <f>TEXT(salestable[[#This Row],[Order Date]], "ddd")</f>
        <v>Tue</v>
      </c>
    </row>
    <row r="4905" spans="1:27"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s="3">
        <v>3</v>
      </c>
      <c r="T4905" s="4">
        <v>0</v>
      </c>
      <c r="U4905" s="3">
        <v>42.131399999999999</v>
      </c>
      <c r="V4905" s="2">
        <f>salestable[[#This Row],[Sales]] * (1 - salestable[[#This Row],[Discount]])</f>
        <v>91.59</v>
      </c>
      <c r="W4905" s="2">
        <f>salestable[[#This Row],[Sales]] * salestable[[#This Row],[Discount]]</f>
        <v>0</v>
      </c>
      <c r="X4905">
        <f>YEAR(salestable[[#This Row],[Order Date]])</f>
        <v>2017</v>
      </c>
      <c r="Y4905" t="str">
        <f>TEXT(salestable[[#This Row],[Order Date]],"MMMM")</f>
        <v>March</v>
      </c>
      <c r="Z4905" t="str">
        <f>"Q"&amp;ROUNDUP(MONTH(salestable[[#This Row],[Order Date]])/3,0)</f>
        <v>Q1</v>
      </c>
      <c r="AA4905" t="str">
        <f>TEXT(salestable[[#This Row],[Order Date]], "ddd")</f>
        <v>Tue</v>
      </c>
    </row>
    <row r="4906" spans="1:27"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s="3">
        <v>3</v>
      </c>
      <c r="T4906" s="4">
        <v>0.3</v>
      </c>
      <c r="U4906" s="3">
        <v>-19.258800000000001</v>
      </c>
      <c r="V4906" s="2">
        <f>salestable[[#This Row],[Sales]] * (1 - salestable[[#This Row],[Discount]])</f>
        <v>471.84059999999994</v>
      </c>
      <c r="W4906" s="2">
        <f>salestable[[#This Row],[Sales]] * salestable[[#This Row],[Discount]]</f>
        <v>202.2174</v>
      </c>
      <c r="X4906">
        <f>YEAR(salestable[[#This Row],[Order Date]])</f>
        <v>2014</v>
      </c>
      <c r="Y4906" t="str">
        <f>TEXT(salestable[[#This Row],[Order Date]],"MMMM")</f>
        <v>December</v>
      </c>
      <c r="Z4906" t="str">
        <f>"Q"&amp;ROUNDUP(MONTH(salestable[[#This Row],[Order Date]])/3,0)</f>
        <v>Q4</v>
      </c>
      <c r="AA4906" t="str">
        <f>TEXT(salestable[[#This Row],[Order Date]], "ddd")</f>
        <v>Mon</v>
      </c>
    </row>
    <row r="4907" spans="1:27"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s="3">
        <v>4</v>
      </c>
      <c r="T4907" s="4">
        <v>0</v>
      </c>
      <c r="U4907" s="3">
        <v>11.0016</v>
      </c>
      <c r="V4907" s="2">
        <f>salestable[[#This Row],[Sales]] * (1 - salestable[[#This Row],[Discount]])</f>
        <v>22.92</v>
      </c>
      <c r="W4907" s="2">
        <f>salestable[[#This Row],[Sales]] * salestable[[#This Row],[Discount]]</f>
        <v>0</v>
      </c>
      <c r="X4907">
        <f>YEAR(salestable[[#This Row],[Order Date]])</f>
        <v>2014</v>
      </c>
      <c r="Y4907" t="str">
        <f>TEXT(salestable[[#This Row],[Order Date]],"MMMM")</f>
        <v>October</v>
      </c>
      <c r="Z4907" t="str">
        <f>"Q"&amp;ROUNDUP(MONTH(salestable[[#This Row],[Order Date]])/3,0)</f>
        <v>Q4</v>
      </c>
      <c r="AA4907" t="str">
        <f>TEXT(salestable[[#This Row],[Order Date]], "ddd")</f>
        <v>Tue</v>
      </c>
    </row>
    <row r="4908" spans="1:27"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s="3">
        <v>5</v>
      </c>
      <c r="T4908" s="4">
        <v>0</v>
      </c>
      <c r="U4908" s="3">
        <v>16.193999999999999</v>
      </c>
      <c r="V4908" s="2">
        <f>salestable[[#This Row],[Sales]] * (1 - salestable[[#This Row],[Discount]])</f>
        <v>269.89999999999998</v>
      </c>
      <c r="W4908" s="2">
        <f>salestable[[#This Row],[Sales]] * salestable[[#This Row],[Discount]]</f>
        <v>0</v>
      </c>
      <c r="X4908">
        <f>YEAR(salestable[[#This Row],[Order Date]])</f>
        <v>2014</v>
      </c>
      <c r="Y4908" t="str">
        <f>TEXT(salestable[[#This Row],[Order Date]],"MMMM")</f>
        <v>October</v>
      </c>
      <c r="Z4908" t="str">
        <f>"Q"&amp;ROUNDUP(MONTH(salestable[[#This Row],[Order Date]])/3,0)</f>
        <v>Q4</v>
      </c>
      <c r="AA4908" t="str">
        <f>TEXT(salestable[[#This Row],[Order Date]], "ddd")</f>
        <v>Tue</v>
      </c>
    </row>
    <row r="4909" spans="1:27"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s="3">
        <v>8</v>
      </c>
      <c r="T4909" s="4">
        <v>0.7</v>
      </c>
      <c r="U4909" s="3">
        <v>-8.6592000000000002</v>
      </c>
      <c r="V4909" s="2">
        <f>salestable[[#This Row],[Sales]] * (1 - salestable[[#This Row],[Discount]])</f>
        <v>3.5424000000000007</v>
      </c>
      <c r="W4909" s="2">
        <f>salestable[[#This Row],[Sales]] * salestable[[#This Row],[Discount]]</f>
        <v>8.2655999999999992</v>
      </c>
      <c r="X4909">
        <f>YEAR(salestable[[#This Row],[Order Date]])</f>
        <v>2014</v>
      </c>
      <c r="Y4909" t="str">
        <f>TEXT(salestable[[#This Row],[Order Date]],"MMMM")</f>
        <v>November</v>
      </c>
      <c r="Z4909" t="str">
        <f>"Q"&amp;ROUNDUP(MONTH(salestable[[#This Row],[Order Date]])/3,0)</f>
        <v>Q4</v>
      </c>
      <c r="AA4909" t="str">
        <f>TEXT(salestable[[#This Row],[Order Date]], "ddd")</f>
        <v>Tue</v>
      </c>
    </row>
    <row r="4910" spans="1:27"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s="3">
        <v>2</v>
      </c>
      <c r="T4910" s="4">
        <v>0.4</v>
      </c>
      <c r="U4910" s="3">
        <v>-2.0773999999999999</v>
      </c>
      <c r="V4910" s="2">
        <f>salestable[[#This Row],[Sales]] * (1 - salestable[[#This Row],[Discount]])</f>
        <v>5.7527999999999997</v>
      </c>
      <c r="W4910" s="2">
        <f>salestable[[#This Row],[Sales]] * salestable[[#This Row],[Discount]]</f>
        <v>3.8351999999999999</v>
      </c>
      <c r="X4910">
        <f>YEAR(salestable[[#This Row],[Order Date]])</f>
        <v>2014</v>
      </c>
      <c r="Y4910" t="str">
        <f>TEXT(salestable[[#This Row],[Order Date]],"MMMM")</f>
        <v>November</v>
      </c>
      <c r="Z4910" t="str">
        <f>"Q"&amp;ROUNDUP(MONTH(salestable[[#This Row],[Order Date]])/3,0)</f>
        <v>Q4</v>
      </c>
      <c r="AA4910" t="str">
        <f>TEXT(salestable[[#This Row],[Order Date]], "ddd")</f>
        <v>Tue</v>
      </c>
    </row>
    <row r="4911" spans="1:27"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s="3">
        <v>3</v>
      </c>
      <c r="T4911" s="4">
        <v>0.2</v>
      </c>
      <c r="U4911" s="3">
        <v>6.6467999999999998</v>
      </c>
      <c r="V4911" s="2">
        <f>salestable[[#This Row],[Sales]] * (1 - salestable[[#This Row],[Discount]])</f>
        <v>14.668799999999999</v>
      </c>
      <c r="W4911" s="2">
        <f>salestable[[#This Row],[Sales]] * salestable[[#This Row],[Discount]]</f>
        <v>3.6671999999999998</v>
      </c>
      <c r="X4911">
        <f>YEAR(salestable[[#This Row],[Order Date]])</f>
        <v>2017</v>
      </c>
      <c r="Y4911" t="str">
        <f>TEXT(salestable[[#This Row],[Order Date]],"MMMM")</f>
        <v>January</v>
      </c>
      <c r="Z4911" t="str">
        <f>"Q"&amp;ROUNDUP(MONTH(salestable[[#This Row],[Order Date]])/3,0)</f>
        <v>Q1</v>
      </c>
      <c r="AA4911" t="str">
        <f>TEXT(salestable[[#This Row],[Order Date]], "ddd")</f>
        <v>Sat</v>
      </c>
    </row>
    <row r="4912" spans="1:27"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s="3">
        <v>7</v>
      </c>
      <c r="T4912" s="4">
        <v>0.2</v>
      </c>
      <c r="U4912" s="3">
        <v>12.700799999999999</v>
      </c>
      <c r="V4912" s="2">
        <f>salestable[[#This Row],[Sales]] * (1 - salestable[[#This Row],[Discount]])</f>
        <v>29.0304</v>
      </c>
      <c r="W4912" s="2">
        <f>salestable[[#This Row],[Sales]] * salestable[[#This Row],[Discount]]</f>
        <v>7.2576000000000001</v>
      </c>
      <c r="X4912">
        <f>YEAR(salestable[[#This Row],[Order Date]])</f>
        <v>2017</v>
      </c>
      <c r="Y4912" t="str">
        <f>TEXT(salestable[[#This Row],[Order Date]],"MMMM")</f>
        <v>January</v>
      </c>
      <c r="Z4912" t="str">
        <f>"Q"&amp;ROUNDUP(MONTH(salestable[[#This Row],[Order Date]])/3,0)</f>
        <v>Q1</v>
      </c>
      <c r="AA4912" t="str">
        <f>TEXT(salestable[[#This Row],[Order Date]], "ddd")</f>
        <v>Sat</v>
      </c>
    </row>
    <row r="4913" spans="1:27"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s="3">
        <v>2</v>
      </c>
      <c r="T4913" s="4">
        <v>0.2</v>
      </c>
      <c r="U4913" s="3">
        <v>6.9989999999999997</v>
      </c>
      <c r="V4913" s="2">
        <f>salestable[[#This Row],[Sales]] * (1 - salestable[[#This Row],[Discount]])</f>
        <v>89.587199999999996</v>
      </c>
      <c r="W4913" s="2">
        <f>salestable[[#This Row],[Sales]] * salestable[[#This Row],[Discount]]</f>
        <v>22.396799999999999</v>
      </c>
      <c r="X4913">
        <f>YEAR(salestable[[#This Row],[Order Date]])</f>
        <v>2017</v>
      </c>
      <c r="Y4913" t="str">
        <f>TEXT(salestable[[#This Row],[Order Date]],"MMMM")</f>
        <v>January</v>
      </c>
      <c r="Z4913" t="str">
        <f>"Q"&amp;ROUNDUP(MONTH(salestable[[#This Row],[Order Date]])/3,0)</f>
        <v>Q1</v>
      </c>
      <c r="AA4913" t="str">
        <f>TEXT(salestable[[#This Row],[Order Date]], "ddd")</f>
        <v>Sat</v>
      </c>
    </row>
    <row r="4914" spans="1:27"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s="3">
        <v>5</v>
      </c>
      <c r="T4914" s="4">
        <v>0.7</v>
      </c>
      <c r="U4914" s="3">
        <v>-4.577</v>
      </c>
      <c r="V4914" s="2">
        <f>salestable[[#This Row],[Sales]] * (1 - salestable[[#This Row],[Discount]])</f>
        <v>1.7910000000000001</v>
      </c>
      <c r="W4914" s="2">
        <f>salestable[[#This Row],[Sales]] * salestable[[#This Row],[Discount]]</f>
        <v>4.1789999999999994</v>
      </c>
      <c r="X4914">
        <f>YEAR(salestable[[#This Row],[Order Date]])</f>
        <v>2017</v>
      </c>
      <c r="Y4914" t="str">
        <f>TEXT(salestable[[#This Row],[Order Date]],"MMMM")</f>
        <v>January</v>
      </c>
      <c r="Z4914" t="str">
        <f>"Q"&amp;ROUNDUP(MONTH(salestable[[#This Row],[Order Date]])/3,0)</f>
        <v>Q1</v>
      </c>
      <c r="AA4914" t="str">
        <f>TEXT(salestable[[#This Row],[Order Date]], "ddd")</f>
        <v>Sat</v>
      </c>
    </row>
    <row r="4915" spans="1:27"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s="3">
        <v>2</v>
      </c>
      <c r="T4915" s="4">
        <v>0.7</v>
      </c>
      <c r="U4915" s="3">
        <v>-1.8391999999999999</v>
      </c>
      <c r="V4915" s="2">
        <f>salestable[[#This Row],[Sales]] * (1 - salestable[[#This Row],[Discount]])</f>
        <v>0.75240000000000007</v>
      </c>
      <c r="W4915" s="2">
        <f>salestable[[#This Row],[Sales]] * salestable[[#This Row],[Discount]]</f>
        <v>1.7555999999999998</v>
      </c>
      <c r="X4915">
        <f>YEAR(salestable[[#This Row],[Order Date]])</f>
        <v>2017</v>
      </c>
      <c r="Y4915" t="str">
        <f>TEXT(salestable[[#This Row],[Order Date]],"MMMM")</f>
        <v>January</v>
      </c>
      <c r="Z4915" t="str">
        <f>"Q"&amp;ROUNDUP(MONTH(salestable[[#This Row],[Order Date]])/3,0)</f>
        <v>Q1</v>
      </c>
      <c r="AA4915" t="str">
        <f>TEXT(salestable[[#This Row],[Order Date]], "ddd")</f>
        <v>Sat</v>
      </c>
    </row>
    <row r="4916" spans="1:27"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s="3">
        <v>2</v>
      </c>
      <c r="T4916" s="4">
        <v>0</v>
      </c>
      <c r="U4916" s="3">
        <v>10.4284</v>
      </c>
      <c r="V4916" s="2">
        <f>salestable[[#This Row],[Sales]] * (1 - salestable[[#This Row],[Discount]])</f>
        <v>35.96</v>
      </c>
      <c r="W4916" s="2">
        <f>salestable[[#This Row],[Sales]] * salestable[[#This Row],[Discount]]</f>
        <v>0</v>
      </c>
      <c r="X4916">
        <f>YEAR(salestable[[#This Row],[Order Date]])</f>
        <v>2015</v>
      </c>
      <c r="Y4916" t="str">
        <f>TEXT(salestable[[#This Row],[Order Date]],"MMMM")</f>
        <v>September</v>
      </c>
      <c r="Z4916" t="str">
        <f>"Q"&amp;ROUNDUP(MONTH(salestable[[#This Row],[Order Date]])/3,0)</f>
        <v>Q3</v>
      </c>
      <c r="AA4916" t="str">
        <f>TEXT(salestable[[#This Row],[Order Date]], "ddd")</f>
        <v>Thu</v>
      </c>
    </row>
    <row r="4917" spans="1:27"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s="3">
        <v>3</v>
      </c>
      <c r="T4917" s="4">
        <v>0.2</v>
      </c>
      <c r="U4917" s="3">
        <v>5.4200999999999997</v>
      </c>
      <c r="V4917" s="2">
        <f>salestable[[#This Row],[Sales]] * (1 - salestable[[#This Row],[Discount]])</f>
        <v>11.961600000000001</v>
      </c>
      <c r="W4917" s="2">
        <f>salestable[[#This Row],[Sales]] * salestable[[#This Row],[Discount]]</f>
        <v>2.9904000000000002</v>
      </c>
      <c r="X4917">
        <f>YEAR(salestable[[#This Row],[Order Date]])</f>
        <v>2015</v>
      </c>
      <c r="Y4917" t="str">
        <f>TEXT(salestable[[#This Row],[Order Date]],"MMMM")</f>
        <v>September</v>
      </c>
      <c r="Z4917" t="str">
        <f>"Q"&amp;ROUNDUP(MONTH(salestable[[#This Row],[Order Date]])/3,0)</f>
        <v>Q3</v>
      </c>
      <c r="AA4917" t="str">
        <f>TEXT(salestable[[#This Row],[Order Date]], "ddd")</f>
        <v>Thu</v>
      </c>
    </row>
    <row r="4918" spans="1:27"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s="3">
        <v>7</v>
      </c>
      <c r="T4918" s="4">
        <v>0.2</v>
      </c>
      <c r="U4918" s="3">
        <v>5.8750999999999998</v>
      </c>
      <c r="V4918" s="2">
        <f>salestable[[#This Row],[Sales]] * (1 - salestable[[#This Row],[Discount]])</f>
        <v>53.71520000000001</v>
      </c>
      <c r="W4918" s="2">
        <f>salestable[[#This Row],[Sales]] * salestable[[#This Row],[Discount]]</f>
        <v>13.428800000000003</v>
      </c>
      <c r="X4918">
        <f>YEAR(salestable[[#This Row],[Order Date]])</f>
        <v>2017</v>
      </c>
      <c r="Y4918" t="str">
        <f>TEXT(salestable[[#This Row],[Order Date]],"MMMM")</f>
        <v>October</v>
      </c>
      <c r="Z4918" t="str">
        <f>"Q"&amp;ROUNDUP(MONTH(salestable[[#This Row],[Order Date]])/3,0)</f>
        <v>Q4</v>
      </c>
      <c r="AA4918" t="str">
        <f>TEXT(salestable[[#This Row],[Order Date]], "ddd")</f>
        <v>Mon</v>
      </c>
    </row>
    <row r="4919" spans="1:27"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s="3">
        <v>3</v>
      </c>
      <c r="T4919" s="4">
        <v>0.3</v>
      </c>
      <c r="U4919" s="3">
        <v>-32.6646</v>
      </c>
      <c r="V4919" s="2">
        <f>salestable[[#This Row],[Sales]] * (1 - salestable[[#This Row],[Discount]])</f>
        <v>177.84059999999999</v>
      </c>
      <c r="W4919" s="2">
        <f>salestable[[#This Row],[Sales]] * salestable[[#This Row],[Discount]]</f>
        <v>76.217399999999998</v>
      </c>
      <c r="X4919">
        <f>YEAR(salestable[[#This Row],[Order Date]])</f>
        <v>2017</v>
      </c>
      <c r="Y4919" t="str">
        <f>TEXT(salestable[[#This Row],[Order Date]],"MMMM")</f>
        <v>October</v>
      </c>
      <c r="Z4919" t="str">
        <f>"Q"&amp;ROUNDUP(MONTH(salestable[[#This Row],[Order Date]])/3,0)</f>
        <v>Q4</v>
      </c>
      <c r="AA4919" t="str">
        <f>TEXT(salestable[[#This Row],[Order Date]], "ddd")</f>
        <v>Mon</v>
      </c>
    </row>
    <row r="4920" spans="1:27"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s="3">
        <v>3</v>
      </c>
      <c r="T4920" s="4">
        <v>0</v>
      </c>
      <c r="U4920" s="3">
        <v>38.266800000000003</v>
      </c>
      <c r="V4920" s="2">
        <f>salestable[[#This Row],[Sales]] * (1 - salestable[[#This Row],[Discount]])</f>
        <v>173.94</v>
      </c>
      <c r="W4920" s="2">
        <f>salestable[[#This Row],[Sales]] * salestable[[#This Row],[Discount]]</f>
        <v>0</v>
      </c>
      <c r="X4920">
        <f>YEAR(salestable[[#This Row],[Order Date]])</f>
        <v>2016</v>
      </c>
      <c r="Y4920" t="str">
        <f>TEXT(salestable[[#This Row],[Order Date]],"MMMM")</f>
        <v>January</v>
      </c>
      <c r="Z4920" t="str">
        <f>"Q"&amp;ROUNDUP(MONTH(salestable[[#This Row],[Order Date]])/3,0)</f>
        <v>Q1</v>
      </c>
      <c r="AA4920" t="str">
        <f>TEXT(salestable[[#This Row],[Order Date]], "ddd")</f>
        <v>Sat</v>
      </c>
    </row>
    <row r="4921" spans="1:27"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s="3">
        <v>2</v>
      </c>
      <c r="T4921" s="4">
        <v>0</v>
      </c>
      <c r="U4921" s="3">
        <v>67.274199999999993</v>
      </c>
      <c r="V4921" s="2">
        <f>salestable[[#This Row],[Sales]] * (1 - salestable[[#This Row],[Discount]])</f>
        <v>231.98</v>
      </c>
      <c r="W4921" s="2">
        <f>salestable[[#This Row],[Sales]] * salestable[[#This Row],[Discount]]</f>
        <v>0</v>
      </c>
      <c r="X4921">
        <f>YEAR(salestable[[#This Row],[Order Date]])</f>
        <v>2016</v>
      </c>
      <c r="Y4921" t="str">
        <f>TEXT(salestable[[#This Row],[Order Date]],"MMMM")</f>
        <v>January</v>
      </c>
      <c r="Z4921" t="str">
        <f>"Q"&amp;ROUNDUP(MONTH(salestable[[#This Row],[Order Date]])/3,0)</f>
        <v>Q1</v>
      </c>
      <c r="AA4921" t="str">
        <f>TEXT(salestable[[#This Row],[Order Date]], "ddd")</f>
        <v>Sat</v>
      </c>
    </row>
    <row r="4922" spans="1:27"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s="3">
        <v>2</v>
      </c>
      <c r="T4922" s="4">
        <v>0.8</v>
      </c>
      <c r="U4922" s="3">
        <v>-3.9032</v>
      </c>
      <c r="V4922" s="2">
        <f>salestable[[#This Row],[Sales]] * (1 - salestable[[#This Row],[Discount]])</f>
        <v>0.45919999999999989</v>
      </c>
      <c r="W4922" s="2">
        <f>salestable[[#This Row],[Sales]] * salestable[[#This Row],[Discount]]</f>
        <v>1.8368</v>
      </c>
      <c r="X4922">
        <f>YEAR(salestable[[#This Row],[Order Date]])</f>
        <v>2017</v>
      </c>
      <c r="Y4922" t="str">
        <f>TEXT(salestable[[#This Row],[Order Date]],"MMMM")</f>
        <v>August</v>
      </c>
      <c r="Z4922" t="str">
        <f>"Q"&amp;ROUNDUP(MONTH(salestable[[#This Row],[Order Date]])/3,0)</f>
        <v>Q3</v>
      </c>
      <c r="AA4922" t="str">
        <f>TEXT(salestable[[#This Row],[Order Date]], "ddd")</f>
        <v>Sat</v>
      </c>
    </row>
    <row r="4923" spans="1:27"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s="3">
        <v>2</v>
      </c>
      <c r="T4923" s="4">
        <v>0</v>
      </c>
      <c r="U4923" s="3">
        <v>46.118400000000001</v>
      </c>
      <c r="V4923" s="2">
        <f>salestable[[#This Row],[Sales]] * (1 - salestable[[#This Row],[Discount]])</f>
        <v>96.08</v>
      </c>
      <c r="W4923" s="2">
        <f>salestable[[#This Row],[Sales]] * salestable[[#This Row],[Discount]]</f>
        <v>0</v>
      </c>
      <c r="X4923">
        <f>YEAR(salestable[[#This Row],[Order Date]])</f>
        <v>2017</v>
      </c>
      <c r="Y4923" t="str">
        <f>TEXT(salestable[[#This Row],[Order Date]],"MMMM")</f>
        <v>December</v>
      </c>
      <c r="Z4923" t="str">
        <f>"Q"&amp;ROUNDUP(MONTH(salestable[[#This Row],[Order Date]])/3,0)</f>
        <v>Q4</v>
      </c>
      <c r="AA4923" t="str">
        <f>TEXT(salestable[[#This Row],[Order Date]], "ddd")</f>
        <v>Mon</v>
      </c>
    </row>
    <row r="4924" spans="1:27"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s="3">
        <v>2</v>
      </c>
      <c r="T4924" s="4">
        <v>0</v>
      </c>
      <c r="U4924" s="3">
        <v>1.1946000000000001</v>
      </c>
      <c r="V4924" s="2">
        <f>salestable[[#This Row],[Sales]] * (1 - salestable[[#This Row],[Discount]])</f>
        <v>3.62</v>
      </c>
      <c r="W4924" s="2">
        <f>salestable[[#This Row],[Sales]] * salestable[[#This Row],[Discount]]</f>
        <v>0</v>
      </c>
      <c r="X4924">
        <f>YEAR(salestable[[#This Row],[Order Date]])</f>
        <v>2017</v>
      </c>
      <c r="Y4924" t="str">
        <f>TEXT(salestable[[#This Row],[Order Date]],"MMMM")</f>
        <v>December</v>
      </c>
      <c r="Z4924" t="str">
        <f>"Q"&amp;ROUNDUP(MONTH(salestable[[#This Row],[Order Date]])/3,0)</f>
        <v>Q4</v>
      </c>
      <c r="AA4924" t="str">
        <f>TEXT(salestable[[#This Row],[Order Date]], "ddd")</f>
        <v>Mon</v>
      </c>
    </row>
    <row r="4925" spans="1:27"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s="3">
        <v>6</v>
      </c>
      <c r="T4925" s="4">
        <v>0</v>
      </c>
      <c r="U4925" s="3">
        <v>301.96800000000002</v>
      </c>
      <c r="V4925" s="2">
        <f>salestable[[#This Row],[Sales]] * (1 - salestable[[#This Row],[Discount]])</f>
        <v>629.1</v>
      </c>
      <c r="W4925" s="2">
        <f>salestable[[#This Row],[Sales]] * salestable[[#This Row],[Discount]]</f>
        <v>0</v>
      </c>
      <c r="X4925">
        <f>YEAR(salestable[[#This Row],[Order Date]])</f>
        <v>2017</v>
      </c>
      <c r="Y4925" t="str">
        <f>TEXT(salestable[[#This Row],[Order Date]],"MMMM")</f>
        <v>December</v>
      </c>
      <c r="Z4925" t="str">
        <f>"Q"&amp;ROUNDUP(MONTH(salestable[[#This Row],[Order Date]])/3,0)</f>
        <v>Q4</v>
      </c>
      <c r="AA4925" t="str">
        <f>TEXT(salestable[[#This Row],[Order Date]], "ddd")</f>
        <v>Mon</v>
      </c>
    </row>
    <row r="4926" spans="1:27"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s="3">
        <v>2</v>
      </c>
      <c r="T4926" s="4">
        <v>0</v>
      </c>
      <c r="U4926" s="3">
        <v>23.524799999999999</v>
      </c>
      <c r="V4926" s="2">
        <f>salestable[[#This Row],[Sales]] * (1 - salestable[[#This Row],[Discount]])</f>
        <v>90.48</v>
      </c>
      <c r="W4926" s="2">
        <f>salestable[[#This Row],[Sales]] * salestable[[#This Row],[Discount]]</f>
        <v>0</v>
      </c>
      <c r="X4926">
        <f>YEAR(salestable[[#This Row],[Order Date]])</f>
        <v>2017</v>
      </c>
      <c r="Y4926" t="str">
        <f>TEXT(salestable[[#This Row],[Order Date]],"MMMM")</f>
        <v>December</v>
      </c>
      <c r="Z4926" t="str">
        <f>"Q"&amp;ROUNDUP(MONTH(salestable[[#This Row],[Order Date]])/3,0)</f>
        <v>Q4</v>
      </c>
      <c r="AA4926" t="str">
        <f>TEXT(salestable[[#This Row],[Order Date]], "ddd")</f>
        <v>Mon</v>
      </c>
    </row>
    <row r="4927" spans="1:27"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s="3">
        <v>2</v>
      </c>
      <c r="T4927" s="4">
        <v>0</v>
      </c>
      <c r="U4927" s="3">
        <v>3.72</v>
      </c>
      <c r="V4927" s="2">
        <f>salestable[[#This Row],[Sales]] * (1 - salestable[[#This Row],[Discount]])</f>
        <v>14.88</v>
      </c>
      <c r="W4927" s="2">
        <f>salestable[[#This Row],[Sales]] * salestable[[#This Row],[Discount]]</f>
        <v>0</v>
      </c>
      <c r="X4927">
        <f>YEAR(salestable[[#This Row],[Order Date]])</f>
        <v>2017</v>
      </c>
      <c r="Y4927" t="str">
        <f>TEXT(salestable[[#This Row],[Order Date]],"MMMM")</f>
        <v>September</v>
      </c>
      <c r="Z4927" t="str">
        <f>"Q"&amp;ROUNDUP(MONTH(salestable[[#This Row],[Order Date]])/3,0)</f>
        <v>Q3</v>
      </c>
      <c r="AA4927" t="str">
        <f>TEXT(salestable[[#This Row],[Order Date]], "ddd")</f>
        <v>Sun</v>
      </c>
    </row>
    <row r="4928" spans="1:27"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s="3">
        <v>1</v>
      </c>
      <c r="T4928" s="4">
        <v>0.5</v>
      </c>
      <c r="U4928" s="3">
        <v>-67.543499999999995</v>
      </c>
      <c r="V4928" s="2">
        <f>salestable[[#This Row],[Sales]] * (1 - salestable[[#This Row],[Discount]])</f>
        <v>45.637500000000003</v>
      </c>
      <c r="W4928" s="2">
        <f>salestable[[#This Row],[Sales]] * salestable[[#This Row],[Discount]]</f>
        <v>45.637500000000003</v>
      </c>
      <c r="X4928">
        <f>YEAR(salestable[[#This Row],[Order Date]])</f>
        <v>2017</v>
      </c>
      <c r="Y4928" t="str">
        <f>TEXT(salestable[[#This Row],[Order Date]],"MMMM")</f>
        <v>October</v>
      </c>
      <c r="Z4928" t="str">
        <f>"Q"&amp;ROUNDUP(MONTH(salestable[[#This Row],[Order Date]])/3,0)</f>
        <v>Q4</v>
      </c>
      <c r="AA4928" t="str">
        <f>TEXT(salestable[[#This Row],[Order Date]], "ddd")</f>
        <v>Thu</v>
      </c>
    </row>
    <row r="4929" spans="1:27"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s="3">
        <v>3</v>
      </c>
      <c r="T4929" s="4">
        <v>0</v>
      </c>
      <c r="U4929" s="3">
        <v>9.3312000000000008</v>
      </c>
      <c r="V4929" s="2">
        <f>salestable[[#This Row],[Sales]] * (1 - salestable[[#This Row],[Discount]])</f>
        <v>19.440000000000001</v>
      </c>
      <c r="W4929" s="2">
        <f>salestable[[#This Row],[Sales]] * salestable[[#This Row],[Discount]]</f>
        <v>0</v>
      </c>
      <c r="X4929">
        <f>YEAR(salestable[[#This Row],[Order Date]])</f>
        <v>2017</v>
      </c>
      <c r="Y4929" t="str">
        <f>TEXT(salestable[[#This Row],[Order Date]],"MMMM")</f>
        <v>December</v>
      </c>
      <c r="Z4929" t="str">
        <f>"Q"&amp;ROUNDUP(MONTH(salestable[[#This Row],[Order Date]])/3,0)</f>
        <v>Q4</v>
      </c>
      <c r="AA4929" t="str">
        <f>TEXT(salestable[[#This Row],[Order Date]], "ddd")</f>
        <v>Fri</v>
      </c>
    </row>
    <row r="4930" spans="1:27"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s="3">
        <v>3</v>
      </c>
      <c r="T4930" s="4">
        <v>0</v>
      </c>
      <c r="U4930" s="3">
        <v>251.202</v>
      </c>
      <c r="V4930" s="2">
        <f>salestable[[#This Row],[Sales]] * (1 - salestable[[#This Row],[Discount]])</f>
        <v>897.15</v>
      </c>
      <c r="W4930" s="2">
        <f>salestable[[#This Row],[Sales]] * salestable[[#This Row],[Discount]]</f>
        <v>0</v>
      </c>
      <c r="X4930">
        <f>YEAR(salestable[[#This Row],[Order Date]])</f>
        <v>2017</v>
      </c>
      <c r="Y4930" t="str">
        <f>TEXT(salestable[[#This Row],[Order Date]],"MMMM")</f>
        <v>December</v>
      </c>
      <c r="Z4930" t="str">
        <f>"Q"&amp;ROUNDUP(MONTH(salestable[[#This Row],[Order Date]])/3,0)</f>
        <v>Q4</v>
      </c>
      <c r="AA4930" t="str">
        <f>TEXT(salestable[[#This Row],[Order Date]], "ddd")</f>
        <v>Fri</v>
      </c>
    </row>
    <row r="4931" spans="1:27"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s="3">
        <v>5</v>
      </c>
      <c r="T4931" s="4">
        <v>0</v>
      </c>
      <c r="U4931" s="3">
        <v>16.170000000000002</v>
      </c>
      <c r="V4931" s="2">
        <f>salestable[[#This Row],[Sales]] * (1 - salestable[[#This Row],[Discount]])</f>
        <v>57.75</v>
      </c>
      <c r="W4931" s="2">
        <f>salestable[[#This Row],[Sales]] * salestable[[#This Row],[Discount]]</f>
        <v>0</v>
      </c>
      <c r="X4931">
        <f>YEAR(salestable[[#This Row],[Order Date]])</f>
        <v>2014</v>
      </c>
      <c r="Y4931" t="str">
        <f>TEXT(salestable[[#This Row],[Order Date]],"MMMM")</f>
        <v>September</v>
      </c>
      <c r="Z4931" t="str">
        <f>"Q"&amp;ROUNDUP(MONTH(salestable[[#This Row],[Order Date]])/3,0)</f>
        <v>Q3</v>
      </c>
      <c r="AA4931" t="str">
        <f>TEXT(salestable[[#This Row],[Order Date]], "ddd")</f>
        <v>Tue</v>
      </c>
    </row>
    <row r="4932" spans="1:27"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s="3">
        <v>3</v>
      </c>
      <c r="T4932" s="4">
        <v>0</v>
      </c>
      <c r="U4932" s="3">
        <v>7.0217999999999998</v>
      </c>
      <c r="V4932" s="2">
        <f>salestable[[#This Row],[Sales]] * (1 - salestable[[#This Row],[Discount]])</f>
        <v>14.94</v>
      </c>
      <c r="W4932" s="2">
        <f>salestable[[#This Row],[Sales]] * salestable[[#This Row],[Discount]]</f>
        <v>0</v>
      </c>
      <c r="X4932">
        <f>YEAR(salestable[[#This Row],[Order Date]])</f>
        <v>2014</v>
      </c>
      <c r="Y4932" t="str">
        <f>TEXT(salestable[[#This Row],[Order Date]],"MMMM")</f>
        <v>September</v>
      </c>
      <c r="Z4932" t="str">
        <f>"Q"&amp;ROUNDUP(MONTH(salestable[[#This Row],[Order Date]])/3,0)</f>
        <v>Q3</v>
      </c>
      <c r="AA4932" t="str">
        <f>TEXT(salestable[[#This Row],[Order Date]], "ddd")</f>
        <v>Tue</v>
      </c>
    </row>
    <row r="4933" spans="1:27"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s="3">
        <v>2</v>
      </c>
      <c r="T4933" s="4">
        <v>0</v>
      </c>
      <c r="U4933" s="3">
        <v>6.93</v>
      </c>
      <c r="V4933" s="2">
        <f>salestable[[#This Row],[Sales]] * (1 - salestable[[#This Row],[Discount]])</f>
        <v>23.1</v>
      </c>
      <c r="W4933" s="2">
        <f>salestable[[#This Row],[Sales]] * salestable[[#This Row],[Discount]]</f>
        <v>0</v>
      </c>
      <c r="X4933">
        <f>YEAR(salestable[[#This Row],[Order Date]])</f>
        <v>2017</v>
      </c>
      <c r="Y4933" t="str">
        <f>TEXT(salestable[[#This Row],[Order Date]],"MMMM")</f>
        <v>March</v>
      </c>
      <c r="Z4933" t="str">
        <f>"Q"&amp;ROUNDUP(MONTH(salestable[[#This Row],[Order Date]])/3,0)</f>
        <v>Q1</v>
      </c>
      <c r="AA4933" t="str">
        <f>TEXT(salestable[[#This Row],[Order Date]], "ddd")</f>
        <v>Sat</v>
      </c>
    </row>
    <row r="4934" spans="1:27"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s="3">
        <v>1</v>
      </c>
      <c r="T4934" s="4">
        <v>0.2</v>
      </c>
      <c r="U4934" s="3">
        <v>4.2309000000000001</v>
      </c>
      <c r="V4934" s="2">
        <f>salestable[[#This Row],[Sales]] * (1 - salestable[[#This Row],[Discount]])</f>
        <v>10.0288</v>
      </c>
      <c r="W4934" s="2">
        <f>salestable[[#This Row],[Sales]] * salestable[[#This Row],[Discount]]</f>
        <v>2.5072000000000001</v>
      </c>
      <c r="X4934">
        <f>YEAR(salestable[[#This Row],[Order Date]])</f>
        <v>2015</v>
      </c>
      <c r="Y4934" t="str">
        <f>TEXT(salestable[[#This Row],[Order Date]],"MMMM")</f>
        <v>September</v>
      </c>
      <c r="Z4934" t="str">
        <f>"Q"&amp;ROUNDUP(MONTH(salestable[[#This Row],[Order Date]])/3,0)</f>
        <v>Q3</v>
      </c>
      <c r="AA4934" t="str">
        <f>TEXT(salestable[[#This Row],[Order Date]], "ddd")</f>
        <v>Mon</v>
      </c>
    </row>
    <row r="4935" spans="1:27"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s="3">
        <v>2</v>
      </c>
      <c r="T4935" s="4">
        <v>0.7</v>
      </c>
      <c r="U4935" s="3">
        <v>-0.79200000000000004</v>
      </c>
      <c r="V4935" s="2">
        <f>salestable[[#This Row],[Sales]] * (1 - salestable[[#This Row],[Discount]])</f>
        <v>0.32400000000000007</v>
      </c>
      <c r="W4935" s="2">
        <f>salestable[[#This Row],[Sales]] * salestable[[#This Row],[Discount]]</f>
        <v>0.75600000000000001</v>
      </c>
      <c r="X4935">
        <f>YEAR(salestable[[#This Row],[Order Date]])</f>
        <v>2015</v>
      </c>
      <c r="Y4935" t="str">
        <f>TEXT(salestable[[#This Row],[Order Date]],"MMMM")</f>
        <v>September</v>
      </c>
      <c r="Z4935" t="str">
        <f>"Q"&amp;ROUNDUP(MONTH(salestable[[#This Row],[Order Date]])/3,0)</f>
        <v>Q3</v>
      </c>
      <c r="AA4935" t="str">
        <f>TEXT(salestable[[#This Row],[Order Date]], "ddd")</f>
        <v>Mon</v>
      </c>
    </row>
    <row r="4936" spans="1:27"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s="3">
        <v>3</v>
      </c>
      <c r="T4936" s="4">
        <v>0.2</v>
      </c>
      <c r="U4936" s="3">
        <v>0.84599999999999997</v>
      </c>
      <c r="V4936" s="2">
        <f>salestable[[#This Row],[Sales]] * (1 - salestable[[#This Row],[Discount]])</f>
        <v>3.6095999999999999</v>
      </c>
      <c r="W4936" s="2">
        <f>salestable[[#This Row],[Sales]] * salestable[[#This Row],[Discount]]</f>
        <v>0.90239999999999998</v>
      </c>
      <c r="X4936">
        <f>YEAR(salestable[[#This Row],[Order Date]])</f>
        <v>2015</v>
      </c>
      <c r="Y4936" t="str">
        <f>TEXT(salestable[[#This Row],[Order Date]],"MMMM")</f>
        <v>September</v>
      </c>
      <c r="Z4936" t="str">
        <f>"Q"&amp;ROUNDUP(MONTH(salestable[[#This Row],[Order Date]])/3,0)</f>
        <v>Q3</v>
      </c>
      <c r="AA4936" t="str">
        <f>TEXT(salestable[[#This Row],[Order Date]], "ddd")</f>
        <v>Mon</v>
      </c>
    </row>
    <row r="4937" spans="1:27"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s="3">
        <v>3</v>
      </c>
      <c r="T4937" s="4">
        <v>0.2</v>
      </c>
      <c r="U4937" s="3">
        <v>1.6776</v>
      </c>
      <c r="V4937" s="2">
        <f>salestable[[#This Row],[Sales]] * (1 - salestable[[#This Row],[Discount]])</f>
        <v>13.4208</v>
      </c>
      <c r="W4937" s="2">
        <f>salestable[[#This Row],[Sales]] * salestable[[#This Row],[Discount]]</f>
        <v>3.3552</v>
      </c>
      <c r="X4937">
        <f>YEAR(salestable[[#This Row],[Order Date]])</f>
        <v>2015</v>
      </c>
      <c r="Y4937" t="str">
        <f>TEXT(salestable[[#This Row],[Order Date]],"MMMM")</f>
        <v>March</v>
      </c>
      <c r="Z4937" t="str">
        <f>"Q"&amp;ROUNDUP(MONTH(salestable[[#This Row],[Order Date]])/3,0)</f>
        <v>Q1</v>
      </c>
      <c r="AA4937" t="str">
        <f>TEXT(salestable[[#This Row],[Order Date]], "ddd")</f>
        <v>Sun</v>
      </c>
    </row>
    <row r="4938" spans="1:27"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s="3">
        <v>7</v>
      </c>
      <c r="T4938" s="4">
        <v>0</v>
      </c>
      <c r="U4938" s="3">
        <v>15.5204</v>
      </c>
      <c r="V4938" s="2">
        <f>salestable[[#This Row],[Sales]] * (1 - salestable[[#This Row],[Discount]])</f>
        <v>33.74</v>
      </c>
      <c r="W4938" s="2">
        <f>salestable[[#This Row],[Sales]] * salestable[[#This Row],[Discount]]</f>
        <v>0</v>
      </c>
      <c r="X4938">
        <f>YEAR(salestable[[#This Row],[Order Date]])</f>
        <v>2017</v>
      </c>
      <c r="Y4938" t="str">
        <f>TEXT(salestable[[#This Row],[Order Date]],"MMMM")</f>
        <v>January</v>
      </c>
      <c r="Z4938" t="str">
        <f>"Q"&amp;ROUNDUP(MONTH(salestable[[#This Row],[Order Date]])/3,0)</f>
        <v>Q1</v>
      </c>
      <c r="AA4938" t="str">
        <f>TEXT(salestable[[#This Row],[Order Date]], "ddd")</f>
        <v>Fri</v>
      </c>
    </row>
    <row r="4939" spans="1:27"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s="3">
        <v>5</v>
      </c>
      <c r="T4939" s="4">
        <v>0</v>
      </c>
      <c r="U4939" s="3">
        <v>238.65299999999999</v>
      </c>
      <c r="V4939" s="2">
        <f>salestable[[#This Row],[Sales]] * (1 - salestable[[#This Row],[Discount]])</f>
        <v>1325.85</v>
      </c>
      <c r="W4939" s="2">
        <f>salestable[[#This Row],[Sales]] * salestable[[#This Row],[Discount]]</f>
        <v>0</v>
      </c>
      <c r="X4939">
        <f>YEAR(salestable[[#This Row],[Order Date]])</f>
        <v>2014</v>
      </c>
      <c r="Y4939" t="str">
        <f>TEXT(salestable[[#This Row],[Order Date]],"MMMM")</f>
        <v>January</v>
      </c>
      <c r="Z4939" t="str">
        <f>"Q"&amp;ROUNDUP(MONTH(salestable[[#This Row],[Order Date]])/3,0)</f>
        <v>Q1</v>
      </c>
      <c r="AA4939" t="str">
        <f>TEXT(salestable[[#This Row],[Order Date]], "ddd")</f>
        <v>Mon</v>
      </c>
    </row>
    <row r="4940" spans="1:27"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s="3">
        <v>3</v>
      </c>
      <c r="T4940" s="4">
        <v>0.15</v>
      </c>
      <c r="U4940" s="3">
        <v>3.9293999999999998</v>
      </c>
      <c r="V4940" s="2">
        <f>salestable[[#This Row],[Sales]] * (1 - salestable[[#This Row],[Discount]])</f>
        <v>283.89915000000002</v>
      </c>
      <c r="W4940" s="2">
        <f>salestable[[#This Row],[Sales]] * salestable[[#This Row],[Discount]]</f>
        <v>50.099850000000004</v>
      </c>
      <c r="X4940">
        <f>YEAR(salestable[[#This Row],[Order Date]])</f>
        <v>2014</v>
      </c>
      <c r="Y4940" t="str">
        <f>TEXT(salestable[[#This Row],[Order Date]],"MMMM")</f>
        <v>January</v>
      </c>
      <c r="Z4940" t="str">
        <f>"Q"&amp;ROUNDUP(MONTH(salestable[[#This Row],[Order Date]])/3,0)</f>
        <v>Q1</v>
      </c>
      <c r="AA4940" t="str">
        <f>TEXT(salestable[[#This Row],[Order Date]], "ddd")</f>
        <v>Mon</v>
      </c>
    </row>
    <row r="4941" spans="1:27"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s="3">
        <v>5</v>
      </c>
      <c r="T4941" s="4">
        <v>0</v>
      </c>
      <c r="U4941" s="3">
        <v>6.5670000000000002</v>
      </c>
      <c r="V4941" s="2">
        <f>salestable[[#This Row],[Sales]] * (1 - salestable[[#This Row],[Discount]])</f>
        <v>19.899999999999999</v>
      </c>
      <c r="W4941" s="2">
        <f>salestable[[#This Row],[Sales]] * salestable[[#This Row],[Discount]]</f>
        <v>0</v>
      </c>
      <c r="X4941">
        <f>YEAR(salestable[[#This Row],[Order Date]])</f>
        <v>2014</v>
      </c>
      <c r="Y4941" t="str">
        <f>TEXT(salestable[[#This Row],[Order Date]],"MMMM")</f>
        <v>January</v>
      </c>
      <c r="Z4941" t="str">
        <f>"Q"&amp;ROUNDUP(MONTH(salestable[[#This Row],[Order Date]])/3,0)</f>
        <v>Q1</v>
      </c>
      <c r="AA4941" t="str">
        <f>TEXT(salestable[[#This Row],[Order Date]], "ddd")</f>
        <v>Mon</v>
      </c>
    </row>
    <row r="4942" spans="1:27"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s="3">
        <v>9</v>
      </c>
      <c r="T4942" s="4">
        <v>0</v>
      </c>
      <c r="U4942" s="3">
        <v>266.4522</v>
      </c>
      <c r="V4942" s="2">
        <f>salestable[[#This Row],[Sales]] * (1 - salestable[[#This Row],[Discount]])</f>
        <v>1268.82</v>
      </c>
      <c r="W4942" s="2">
        <f>salestable[[#This Row],[Sales]] * salestable[[#This Row],[Discount]]</f>
        <v>0</v>
      </c>
      <c r="X4942">
        <f>YEAR(salestable[[#This Row],[Order Date]])</f>
        <v>2015</v>
      </c>
      <c r="Y4942" t="str">
        <f>TEXT(salestable[[#This Row],[Order Date]],"MMMM")</f>
        <v>February</v>
      </c>
      <c r="Z4942" t="str">
        <f>"Q"&amp;ROUNDUP(MONTH(salestable[[#This Row],[Order Date]])/3,0)</f>
        <v>Q1</v>
      </c>
      <c r="AA4942" t="str">
        <f>TEXT(salestable[[#This Row],[Order Date]], "ddd")</f>
        <v>Fri</v>
      </c>
    </row>
    <row r="4943" spans="1:27"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s="3">
        <v>4</v>
      </c>
      <c r="T4943" s="4">
        <v>0</v>
      </c>
      <c r="U4943" s="3">
        <v>82.336799999999997</v>
      </c>
      <c r="V4943" s="2">
        <f>salestable[[#This Row],[Sales]] * (1 - salestable[[#This Row],[Discount]])</f>
        <v>283.92</v>
      </c>
      <c r="W4943" s="2">
        <f>salestable[[#This Row],[Sales]] * salestable[[#This Row],[Discount]]</f>
        <v>0</v>
      </c>
      <c r="X4943">
        <f>YEAR(salestable[[#This Row],[Order Date]])</f>
        <v>2015</v>
      </c>
      <c r="Y4943" t="str">
        <f>TEXT(salestable[[#This Row],[Order Date]],"MMMM")</f>
        <v>February</v>
      </c>
      <c r="Z4943" t="str">
        <f>"Q"&amp;ROUNDUP(MONTH(salestable[[#This Row],[Order Date]])/3,0)</f>
        <v>Q1</v>
      </c>
      <c r="AA4943" t="str">
        <f>TEXT(salestable[[#This Row],[Order Date]], "ddd")</f>
        <v>Fri</v>
      </c>
    </row>
    <row r="4944" spans="1:27"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s="3">
        <v>2</v>
      </c>
      <c r="T4944" s="4">
        <v>0</v>
      </c>
      <c r="U4944" s="3">
        <v>1.7607999999999999</v>
      </c>
      <c r="V4944" s="2">
        <f>salestable[[#This Row],[Sales]] * (1 - salestable[[#This Row],[Discount]])</f>
        <v>5.68</v>
      </c>
      <c r="W4944" s="2">
        <f>salestable[[#This Row],[Sales]] * salestable[[#This Row],[Discount]]</f>
        <v>0</v>
      </c>
      <c r="X4944">
        <f>YEAR(salestable[[#This Row],[Order Date]])</f>
        <v>2015</v>
      </c>
      <c r="Y4944" t="str">
        <f>TEXT(salestable[[#This Row],[Order Date]],"MMMM")</f>
        <v>February</v>
      </c>
      <c r="Z4944" t="str">
        <f>"Q"&amp;ROUNDUP(MONTH(salestable[[#This Row],[Order Date]])/3,0)</f>
        <v>Q1</v>
      </c>
      <c r="AA4944" t="str">
        <f>TEXT(salestable[[#This Row],[Order Date]], "ddd")</f>
        <v>Fri</v>
      </c>
    </row>
    <row r="4945" spans="1:27"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s="3">
        <v>1</v>
      </c>
      <c r="T4945" s="4">
        <v>0</v>
      </c>
      <c r="U4945" s="3">
        <v>18.766999999999999</v>
      </c>
      <c r="V4945" s="2">
        <f>salestable[[#This Row],[Sales]] * (1 - salestable[[#This Row],[Discount]])</f>
        <v>375.34</v>
      </c>
      <c r="W4945" s="2">
        <f>salestable[[#This Row],[Sales]] * salestable[[#This Row],[Discount]]</f>
        <v>0</v>
      </c>
      <c r="X4945">
        <f>YEAR(salestable[[#This Row],[Order Date]])</f>
        <v>2017</v>
      </c>
      <c r="Y4945" t="str">
        <f>TEXT(salestable[[#This Row],[Order Date]],"MMMM")</f>
        <v>December</v>
      </c>
      <c r="Z4945" t="str">
        <f>"Q"&amp;ROUNDUP(MONTH(salestable[[#This Row],[Order Date]])/3,0)</f>
        <v>Q4</v>
      </c>
      <c r="AA4945" t="str">
        <f>TEXT(salestable[[#This Row],[Order Date]], "ddd")</f>
        <v>Thu</v>
      </c>
    </row>
    <row r="4946" spans="1:27"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s="3">
        <v>2</v>
      </c>
      <c r="T4946" s="4">
        <v>0</v>
      </c>
      <c r="U4946" s="3">
        <v>46.118400000000001</v>
      </c>
      <c r="V4946" s="2">
        <f>salestable[[#This Row],[Sales]] * (1 - salestable[[#This Row],[Discount]])</f>
        <v>96.08</v>
      </c>
      <c r="W4946" s="2">
        <f>salestable[[#This Row],[Sales]] * salestable[[#This Row],[Discount]]</f>
        <v>0</v>
      </c>
      <c r="X4946">
        <f>YEAR(salestable[[#This Row],[Order Date]])</f>
        <v>2016</v>
      </c>
      <c r="Y4946" t="str">
        <f>TEXT(salestable[[#This Row],[Order Date]],"MMMM")</f>
        <v>September</v>
      </c>
      <c r="Z4946" t="str">
        <f>"Q"&amp;ROUNDUP(MONTH(salestable[[#This Row],[Order Date]])/3,0)</f>
        <v>Q3</v>
      </c>
      <c r="AA4946" t="str">
        <f>TEXT(salestable[[#This Row],[Order Date]], "ddd")</f>
        <v>Mon</v>
      </c>
    </row>
    <row r="4947" spans="1:27"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s="3">
        <v>2</v>
      </c>
      <c r="T4947" s="4">
        <v>0.2</v>
      </c>
      <c r="U4947" s="3">
        <v>3.9420000000000002</v>
      </c>
      <c r="V4947" s="2">
        <f>salestable[[#This Row],[Sales]] * (1 - salestable[[#This Row],[Discount]])</f>
        <v>9.3439999999999994</v>
      </c>
      <c r="W4947" s="2">
        <f>salestable[[#This Row],[Sales]] * salestable[[#This Row],[Discount]]</f>
        <v>2.3359999999999999</v>
      </c>
      <c r="X4947">
        <f>YEAR(salestable[[#This Row],[Order Date]])</f>
        <v>2016</v>
      </c>
      <c r="Y4947" t="str">
        <f>TEXT(salestable[[#This Row],[Order Date]],"MMMM")</f>
        <v>September</v>
      </c>
      <c r="Z4947" t="str">
        <f>"Q"&amp;ROUNDUP(MONTH(salestable[[#This Row],[Order Date]])/3,0)</f>
        <v>Q3</v>
      </c>
      <c r="AA4947" t="str">
        <f>TEXT(salestable[[#This Row],[Order Date]], "ddd")</f>
        <v>Mon</v>
      </c>
    </row>
    <row r="4948" spans="1:27"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s="3">
        <v>2</v>
      </c>
      <c r="T4948" s="4">
        <v>0</v>
      </c>
      <c r="U4948" s="3">
        <v>1.7876000000000001</v>
      </c>
      <c r="V4948" s="2">
        <f>salestable[[#This Row],[Sales]] * (1 - salestable[[#This Row],[Discount]])</f>
        <v>4.3600000000000003</v>
      </c>
      <c r="W4948" s="2">
        <f>salestable[[#This Row],[Sales]] * salestable[[#This Row],[Discount]]</f>
        <v>0</v>
      </c>
      <c r="X4948">
        <f>YEAR(salestable[[#This Row],[Order Date]])</f>
        <v>2016</v>
      </c>
      <c r="Y4948" t="str">
        <f>TEXT(salestable[[#This Row],[Order Date]],"MMMM")</f>
        <v>September</v>
      </c>
      <c r="Z4948" t="str">
        <f>"Q"&amp;ROUNDUP(MONTH(salestable[[#This Row],[Order Date]])/3,0)</f>
        <v>Q3</v>
      </c>
      <c r="AA4948" t="str">
        <f>TEXT(salestable[[#This Row],[Order Date]], "ddd")</f>
        <v>Mon</v>
      </c>
    </row>
    <row r="4949" spans="1:27"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s="3">
        <v>4</v>
      </c>
      <c r="T4949" s="4">
        <v>0</v>
      </c>
      <c r="U4949" s="3">
        <v>13.742800000000001</v>
      </c>
      <c r="V4949" s="2">
        <f>salestable[[#This Row],[Sales]] * (1 - salestable[[#This Row],[Discount]])</f>
        <v>29.24</v>
      </c>
      <c r="W4949" s="2">
        <f>salestable[[#This Row],[Sales]] * salestable[[#This Row],[Discount]]</f>
        <v>0</v>
      </c>
      <c r="X4949">
        <f>YEAR(salestable[[#This Row],[Order Date]])</f>
        <v>2014</v>
      </c>
      <c r="Y4949" t="str">
        <f>TEXT(salestable[[#This Row],[Order Date]],"MMMM")</f>
        <v>October</v>
      </c>
      <c r="Z4949" t="str">
        <f>"Q"&amp;ROUNDUP(MONTH(salestable[[#This Row],[Order Date]])/3,0)</f>
        <v>Q4</v>
      </c>
      <c r="AA4949" t="str">
        <f>TEXT(salestable[[#This Row],[Order Date]], "ddd")</f>
        <v>Sat</v>
      </c>
    </row>
    <row r="4950" spans="1:27"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s="3">
        <v>7</v>
      </c>
      <c r="T4950" s="4">
        <v>0.2</v>
      </c>
      <c r="U4950" s="3">
        <v>41.120800000000003</v>
      </c>
      <c r="V4950" s="2">
        <f>salestable[[#This Row],[Sales]] * (1 - salestable[[#This Row],[Discount]])</f>
        <v>93.990400000000008</v>
      </c>
      <c r="W4950" s="2">
        <f>salestable[[#This Row],[Sales]] * salestable[[#This Row],[Discount]]</f>
        <v>23.497600000000002</v>
      </c>
      <c r="X4950">
        <f>YEAR(salestable[[#This Row],[Order Date]])</f>
        <v>2017</v>
      </c>
      <c r="Y4950" t="str">
        <f>TEXT(salestable[[#This Row],[Order Date]],"MMMM")</f>
        <v>November</v>
      </c>
      <c r="Z4950" t="str">
        <f>"Q"&amp;ROUNDUP(MONTH(salestable[[#This Row],[Order Date]])/3,0)</f>
        <v>Q4</v>
      </c>
      <c r="AA4950" t="str">
        <f>TEXT(salestable[[#This Row],[Order Date]], "ddd")</f>
        <v>Mon</v>
      </c>
    </row>
    <row r="4951" spans="1:27"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s="3">
        <v>3</v>
      </c>
      <c r="T4951" s="4">
        <v>0</v>
      </c>
      <c r="U4951" s="3">
        <v>6.0288000000000004</v>
      </c>
      <c r="V4951" s="2">
        <f>salestable[[#This Row],[Sales]] * (1 - salestable[[#This Row],[Discount]])</f>
        <v>18.84</v>
      </c>
      <c r="W4951" s="2">
        <f>salestable[[#This Row],[Sales]] * salestable[[#This Row],[Discount]]</f>
        <v>0</v>
      </c>
      <c r="X4951">
        <f>YEAR(salestable[[#This Row],[Order Date]])</f>
        <v>2017</v>
      </c>
      <c r="Y4951" t="str">
        <f>TEXT(salestable[[#This Row],[Order Date]],"MMMM")</f>
        <v>November</v>
      </c>
      <c r="Z4951" t="str">
        <f>"Q"&amp;ROUNDUP(MONTH(salestable[[#This Row],[Order Date]])/3,0)</f>
        <v>Q4</v>
      </c>
      <c r="AA4951" t="str">
        <f>TEXT(salestable[[#This Row],[Order Date]], "ddd")</f>
        <v>Mon</v>
      </c>
    </row>
    <row r="4952" spans="1:27"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s="3">
        <v>3</v>
      </c>
      <c r="T4952" s="4">
        <v>0</v>
      </c>
      <c r="U4952" s="3">
        <v>5.2164000000000001</v>
      </c>
      <c r="V4952" s="2">
        <f>salestable[[#This Row],[Sales]] * (1 - salestable[[#This Row],[Discount]])</f>
        <v>12.42</v>
      </c>
      <c r="W4952" s="2">
        <f>salestable[[#This Row],[Sales]] * salestable[[#This Row],[Discount]]</f>
        <v>0</v>
      </c>
      <c r="X4952">
        <f>YEAR(salestable[[#This Row],[Order Date]])</f>
        <v>2016</v>
      </c>
      <c r="Y4952" t="str">
        <f>TEXT(salestable[[#This Row],[Order Date]],"MMMM")</f>
        <v>October</v>
      </c>
      <c r="Z4952" t="str">
        <f>"Q"&amp;ROUNDUP(MONTH(salestable[[#This Row],[Order Date]])/3,0)</f>
        <v>Q4</v>
      </c>
      <c r="AA4952" t="str">
        <f>TEXT(salestable[[#This Row],[Order Date]], "ddd")</f>
        <v>Fri</v>
      </c>
    </row>
    <row r="4953" spans="1:27"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s="3">
        <v>2</v>
      </c>
      <c r="T4953" s="4">
        <v>0</v>
      </c>
      <c r="U4953" s="3">
        <v>6.2207999999999997</v>
      </c>
      <c r="V4953" s="2">
        <f>salestable[[#This Row],[Sales]] * (1 - salestable[[#This Row],[Discount]])</f>
        <v>12.96</v>
      </c>
      <c r="W4953" s="2">
        <f>salestable[[#This Row],[Sales]] * salestable[[#This Row],[Discount]]</f>
        <v>0</v>
      </c>
      <c r="X4953">
        <f>YEAR(salestable[[#This Row],[Order Date]])</f>
        <v>2015</v>
      </c>
      <c r="Y4953" t="str">
        <f>TEXT(salestable[[#This Row],[Order Date]],"MMMM")</f>
        <v>June</v>
      </c>
      <c r="Z4953" t="str">
        <f>"Q"&amp;ROUNDUP(MONTH(salestable[[#This Row],[Order Date]])/3,0)</f>
        <v>Q2</v>
      </c>
      <c r="AA4953" t="str">
        <f>TEXT(salestable[[#This Row],[Order Date]], "ddd")</f>
        <v>Tue</v>
      </c>
    </row>
    <row r="4954" spans="1:27"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s="3">
        <v>1</v>
      </c>
      <c r="T4954" s="4">
        <v>0</v>
      </c>
      <c r="U4954" s="3">
        <v>20.844000000000001</v>
      </c>
      <c r="V4954" s="2">
        <f>salestable[[#This Row],[Sales]] * (1 - salestable[[#This Row],[Discount]])</f>
        <v>69.48</v>
      </c>
      <c r="W4954" s="2">
        <f>salestable[[#This Row],[Sales]] * salestable[[#This Row],[Discount]]</f>
        <v>0</v>
      </c>
      <c r="X4954">
        <f>YEAR(salestable[[#This Row],[Order Date]])</f>
        <v>2017</v>
      </c>
      <c r="Y4954" t="str">
        <f>TEXT(salestable[[#This Row],[Order Date]],"MMMM")</f>
        <v>December</v>
      </c>
      <c r="Z4954" t="str">
        <f>"Q"&amp;ROUNDUP(MONTH(salestable[[#This Row],[Order Date]])/3,0)</f>
        <v>Q4</v>
      </c>
      <c r="AA4954" t="str">
        <f>TEXT(salestable[[#This Row],[Order Date]], "ddd")</f>
        <v>Fri</v>
      </c>
    </row>
    <row r="4955" spans="1:27"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s="3">
        <v>2</v>
      </c>
      <c r="T4955" s="4">
        <v>0</v>
      </c>
      <c r="U4955" s="3">
        <v>2.577</v>
      </c>
      <c r="V4955" s="2">
        <f>salestable[[#This Row],[Sales]] * (1 - salestable[[#This Row],[Discount]])</f>
        <v>85.9</v>
      </c>
      <c r="W4955" s="2">
        <f>salestable[[#This Row],[Sales]] * salestable[[#This Row],[Discount]]</f>
        <v>0</v>
      </c>
      <c r="X4955">
        <f>YEAR(salestable[[#This Row],[Order Date]])</f>
        <v>2015</v>
      </c>
      <c r="Y4955" t="str">
        <f>TEXT(salestable[[#This Row],[Order Date]],"MMMM")</f>
        <v>March</v>
      </c>
      <c r="Z4955" t="str">
        <f>"Q"&amp;ROUNDUP(MONTH(salestable[[#This Row],[Order Date]])/3,0)</f>
        <v>Q1</v>
      </c>
      <c r="AA4955" t="str">
        <f>TEXT(salestable[[#This Row],[Order Date]], "ddd")</f>
        <v>Mon</v>
      </c>
    </row>
    <row r="4956" spans="1:27"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s="3">
        <v>7</v>
      </c>
      <c r="T4956" s="4">
        <v>0</v>
      </c>
      <c r="U4956" s="3">
        <v>4.6955999999999998</v>
      </c>
      <c r="V4956" s="2">
        <f>salestable[[#This Row],[Sales]] * (1 - salestable[[#This Row],[Discount]])</f>
        <v>18.059999999999999</v>
      </c>
      <c r="W4956" s="2">
        <f>salestable[[#This Row],[Sales]] * salestable[[#This Row],[Discount]]</f>
        <v>0</v>
      </c>
      <c r="X4956">
        <f>YEAR(salestable[[#This Row],[Order Date]])</f>
        <v>2014</v>
      </c>
      <c r="Y4956" t="str">
        <f>TEXT(salestable[[#This Row],[Order Date]],"MMMM")</f>
        <v>June</v>
      </c>
      <c r="Z4956" t="str">
        <f>"Q"&amp;ROUNDUP(MONTH(salestable[[#This Row],[Order Date]])/3,0)</f>
        <v>Q2</v>
      </c>
      <c r="AA4956" t="str">
        <f>TEXT(salestable[[#This Row],[Order Date]], "ddd")</f>
        <v>Mon</v>
      </c>
    </row>
    <row r="4957" spans="1:27"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s="3">
        <v>3</v>
      </c>
      <c r="T4957" s="4">
        <v>0</v>
      </c>
      <c r="U4957" s="3">
        <v>36.404400000000003</v>
      </c>
      <c r="V4957" s="2">
        <f>salestable[[#This Row],[Sales]] * (1 - salestable[[#This Row],[Discount]])</f>
        <v>79.14</v>
      </c>
      <c r="W4957" s="2">
        <f>salestable[[#This Row],[Sales]] * salestable[[#This Row],[Discount]]</f>
        <v>0</v>
      </c>
      <c r="X4957">
        <f>YEAR(salestable[[#This Row],[Order Date]])</f>
        <v>2014</v>
      </c>
      <c r="Y4957" t="str">
        <f>TEXT(salestable[[#This Row],[Order Date]],"MMMM")</f>
        <v>June</v>
      </c>
      <c r="Z4957" t="str">
        <f>"Q"&amp;ROUNDUP(MONTH(salestable[[#This Row],[Order Date]])/3,0)</f>
        <v>Q2</v>
      </c>
      <c r="AA4957" t="str">
        <f>TEXT(salestable[[#This Row],[Order Date]], "ddd")</f>
        <v>Mon</v>
      </c>
    </row>
    <row r="4958" spans="1:27"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s="3">
        <v>2</v>
      </c>
      <c r="T4958" s="4">
        <v>0</v>
      </c>
      <c r="U4958" s="3">
        <v>14.212</v>
      </c>
      <c r="V4958" s="2">
        <f>salestable[[#This Row],[Sales]] * (1 - salestable[[#This Row],[Discount]])</f>
        <v>37.4</v>
      </c>
      <c r="W4958" s="2">
        <f>salestable[[#This Row],[Sales]] * salestable[[#This Row],[Discount]]</f>
        <v>0</v>
      </c>
      <c r="X4958">
        <f>YEAR(salestable[[#This Row],[Order Date]])</f>
        <v>2014</v>
      </c>
      <c r="Y4958" t="str">
        <f>TEXT(salestable[[#This Row],[Order Date]],"MMMM")</f>
        <v>June</v>
      </c>
      <c r="Z4958" t="str">
        <f>"Q"&amp;ROUNDUP(MONTH(salestable[[#This Row],[Order Date]])/3,0)</f>
        <v>Q2</v>
      </c>
      <c r="AA4958" t="str">
        <f>TEXT(salestable[[#This Row],[Order Date]], "ddd")</f>
        <v>Mon</v>
      </c>
    </row>
    <row r="4959" spans="1:27"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s="3">
        <v>2</v>
      </c>
      <c r="T4959" s="4">
        <v>0.8</v>
      </c>
      <c r="U4959" s="3">
        <v>-4.3959999999999999</v>
      </c>
      <c r="V4959" s="2">
        <f>salestable[[#This Row],[Sales]] * (1 - salestable[[#This Row],[Discount]])</f>
        <v>0.50239999999999985</v>
      </c>
      <c r="W4959" s="2">
        <f>salestable[[#This Row],[Sales]] * salestable[[#This Row],[Discount]]</f>
        <v>2.0096000000000003</v>
      </c>
      <c r="X4959">
        <f>YEAR(salestable[[#This Row],[Order Date]])</f>
        <v>2015</v>
      </c>
      <c r="Y4959" t="str">
        <f>TEXT(salestable[[#This Row],[Order Date]],"MMMM")</f>
        <v>March</v>
      </c>
      <c r="Z4959" t="str">
        <f>"Q"&amp;ROUNDUP(MONTH(salestable[[#This Row],[Order Date]])/3,0)</f>
        <v>Q1</v>
      </c>
      <c r="AA4959" t="str">
        <f>TEXT(salestable[[#This Row],[Order Date]], "ddd")</f>
        <v>Fri</v>
      </c>
    </row>
    <row r="4960" spans="1:27"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s="3">
        <v>9</v>
      </c>
      <c r="T4960" s="4">
        <v>0.2</v>
      </c>
      <c r="U4960" s="3">
        <v>6.1307999999999998</v>
      </c>
      <c r="V4960" s="2">
        <f>salestable[[#This Row],[Sales]] * (1 - salestable[[#This Row],[Discount]])</f>
        <v>15.091200000000001</v>
      </c>
      <c r="W4960" s="2">
        <f>salestable[[#This Row],[Sales]] * salestable[[#This Row],[Discount]]</f>
        <v>3.7728000000000002</v>
      </c>
      <c r="X4960">
        <f>YEAR(salestable[[#This Row],[Order Date]])</f>
        <v>2015</v>
      </c>
      <c r="Y4960" t="str">
        <f>TEXT(salestable[[#This Row],[Order Date]],"MMMM")</f>
        <v>March</v>
      </c>
      <c r="Z4960" t="str">
        <f>"Q"&amp;ROUNDUP(MONTH(salestable[[#This Row],[Order Date]])/3,0)</f>
        <v>Q1</v>
      </c>
      <c r="AA4960" t="str">
        <f>TEXT(salestable[[#This Row],[Order Date]], "ddd")</f>
        <v>Fri</v>
      </c>
    </row>
    <row r="4961" spans="1:27"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s="3">
        <v>1</v>
      </c>
      <c r="T4961" s="4">
        <v>0.2</v>
      </c>
      <c r="U4961" s="3">
        <v>6.1192000000000002</v>
      </c>
      <c r="V4961" s="2">
        <f>salestable[[#This Row],[Sales]] * (1 - salestable[[#This Row],[Discount]])</f>
        <v>48.953600000000002</v>
      </c>
      <c r="W4961" s="2">
        <f>salestable[[#This Row],[Sales]] * salestable[[#This Row],[Discount]]</f>
        <v>12.2384</v>
      </c>
      <c r="X4961">
        <f>YEAR(salestable[[#This Row],[Order Date]])</f>
        <v>2016</v>
      </c>
      <c r="Y4961" t="str">
        <f>TEXT(salestable[[#This Row],[Order Date]],"MMMM")</f>
        <v>November</v>
      </c>
      <c r="Z4961" t="str">
        <f>"Q"&amp;ROUNDUP(MONTH(salestable[[#This Row],[Order Date]])/3,0)</f>
        <v>Q4</v>
      </c>
      <c r="AA4961" t="str">
        <f>TEXT(salestable[[#This Row],[Order Date]], "ddd")</f>
        <v>Fri</v>
      </c>
    </row>
    <row r="4962" spans="1:27"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s="3">
        <v>1</v>
      </c>
      <c r="T4962" s="4">
        <v>0</v>
      </c>
      <c r="U4962" s="3">
        <v>18.316800000000001</v>
      </c>
      <c r="V4962" s="2">
        <f>salestable[[#This Row],[Sales]] * (1 - salestable[[#This Row],[Discount]])</f>
        <v>67.84</v>
      </c>
      <c r="W4962" s="2">
        <f>salestable[[#This Row],[Sales]] * salestable[[#This Row],[Discount]]</f>
        <v>0</v>
      </c>
      <c r="X4962">
        <f>YEAR(salestable[[#This Row],[Order Date]])</f>
        <v>2016</v>
      </c>
      <c r="Y4962" t="str">
        <f>TEXT(salestable[[#This Row],[Order Date]],"MMMM")</f>
        <v>November</v>
      </c>
      <c r="Z4962" t="str">
        <f>"Q"&amp;ROUNDUP(MONTH(salestable[[#This Row],[Order Date]])/3,0)</f>
        <v>Q4</v>
      </c>
      <c r="AA4962" t="str">
        <f>TEXT(salestable[[#This Row],[Order Date]], "ddd")</f>
        <v>Fri</v>
      </c>
    </row>
    <row r="4963" spans="1:27"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s="3">
        <v>1</v>
      </c>
      <c r="T4963" s="4">
        <v>0.2</v>
      </c>
      <c r="U4963" s="3">
        <v>5.4801000000000002</v>
      </c>
      <c r="V4963" s="2">
        <f>salestable[[#This Row],[Sales]] * (1 - salestable[[#This Row],[Discount]])</f>
        <v>38.969600000000007</v>
      </c>
      <c r="W4963" s="2">
        <f>salestable[[#This Row],[Sales]] * salestable[[#This Row],[Discount]]</f>
        <v>9.7424000000000017</v>
      </c>
      <c r="X4963">
        <f>YEAR(salestable[[#This Row],[Order Date]])</f>
        <v>2014</v>
      </c>
      <c r="Y4963" t="str">
        <f>TEXT(salestable[[#This Row],[Order Date]],"MMMM")</f>
        <v>March</v>
      </c>
      <c r="Z4963" t="str">
        <f>"Q"&amp;ROUNDUP(MONTH(salestable[[#This Row],[Order Date]])/3,0)</f>
        <v>Q1</v>
      </c>
      <c r="AA4963" t="str">
        <f>TEXT(salestable[[#This Row],[Order Date]], "ddd")</f>
        <v>Fri</v>
      </c>
    </row>
    <row r="4964" spans="1:27"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s="3">
        <v>3</v>
      </c>
      <c r="T4964" s="4">
        <v>0</v>
      </c>
      <c r="U4964" s="3">
        <v>4.6643999999999997</v>
      </c>
      <c r="V4964" s="2">
        <f>salestable[[#This Row],[Sales]] * (1 - salestable[[#This Row],[Discount]])</f>
        <v>17.940000000000001</v>
      </c>
      <c r="W4964" s="2">
        <f>salestable[[#This Row],[Sales]] * salestable[[#This Row],[Discount]]</f>
        <v>0</v>
      </c>
      <c r="X4964">
        <f>YEAR(salestable[[#This Row],[Order Date]])</f>
        <v>2014</v>
      </c>
      <c r="Y4964" t="str">
        <f>TEXT(salestable[[#This Row],[Order Date]],"MMMM")</f>
        <v>March</v>
      </c>
      <c r="Z4964" t="str">
        <f>"Q"&amp;ROUNDUP(MONTH(salestable[[#This Row],[Order Date]])/3,0)</f>
        <v>Q1</v>
      </c>
      <c r="AA4964" t="str">
        <f>TEXT(salestable[[#This Row],[Order Date]], "ddd")</f>
        <v>Fri</v>
      </c>
    </row>
    <row r="4965" spans="1:27"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s="3">
        <v>3</v>
      </c>
      <c r="T4965" s="4">
        <v>0</v>
      </c>
      <c r="U4965" s="3">
        <v>4.8587999999999996</v>
      </c>
      <c r="V4965" s="2">
        <f>salestable[[#This Row],[Sales]] * (1 - salestable[[#This Row],[Discount]])</f>
        <v>242.94</v>
      </c>
      <c r="W4965" s="2">
        <f>salestable[[#This Row],[Sales]] * salestable[[#This Row],[Discount]]</f>
        <v>0</v>
      </c>
      <c r="X4965">
        <f>YEAR(salestable[[#This Row],[Order Date]])</f>
        <v>2014</v>
      </c>
      <c r="Y4965" t="str">
        <f>TEXT(salestable[[#This Row],[Order Date]],"MMMM")</f>
        <v>March</v>
      </c>
      <c r="Z4965" t="str">
        <f>"Q"&amp;ROUNDUP(MONTH(salestable[[#This Row],[Order Date]])/3,0)</f>
        <v>Q1</v>
      </c>
      <c r="AA4965" t="str">
        <f>TEXT(salestable[[#This Row],[Order Date]], "ddd")</f>
        <v>Fri</v>
      </c>
    </row>
    <row r="4966" spans="1:27"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s="3">
        <v>4</v>
      </c>
      <c r="T4966" s="4">
        <v>0.7</v>
      </c>
      <c r="U4966" s="3">
        <v>-5.1760000000000002</v>
      </c>
      <c r="V4966" s="2">
        <f>salestable[[#This Row],[Sales]] * (1 - salestable[[#This Row],[Discount]])</f>
        <v>2.3292000000000006</v>
      </c>
      <c r="W4966" s="2">
        <f>salestable[[#This Row],[Sales]] * salestable[[#This Row],[Discount]]</f>
        <v>5.4348000000000001</v>
      </c>
      <c r="X4966">
        <f>YEAR(salestable[[#This Row],[Order Date]])</f>
        <v>2016</v>
      </c>
      <c r="Y4966" t="str">
        <f>TEXT(salestable[[#This Row],[Order Date]],"MMMM")</f>
        <v>May</v>
      </c>
      <c r="Z4966" t="str">
        <f>"Q"&amp;ROUNDUP(MONTH(salestable[[#This Row],[Order Date]])/3,0)</f>
        <v>Q2</v>
      </c>
      <c r="AA4966" t="str">
        <f>TEXT(salestable[[#This Row],[Order Date]], "ddd")</f>
        <v>Sun</v>
      </c>
    </row>
    <row r="4967" spans="1:27"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s="3">
        <v>4</v>
      </c>
      <c r="T4967" s="4">
        <v>0.2</v>
      </c>
      <c r="U4967" s="3">
        <v>58.38</v>
      </c>
      <c r="V4967" s="2">
        <f>salestable[[#This Row],[Sales]] * (1 - salestable[[#This Row],[Discount]])</f>
        <v>373.63200000000006</v>
      </c>
      <c r="W4967" s="2">
        <f>salestable[[#This Row],[Sales]] * salestable[[#This Row],[Discount]]</f>
        <v>93.408000000000015</v>
      </c>
      <c r="X4967">
        <f>YEAR(salestable[[#This Row],[Order Date]])</f>
        <v>2015</v>
      </c>
      <c r="Y4967" t="str">
        <f>TEXT(salestable[[#This Row],[Order Date]],"MMMM")</f>
        <v>May</v>
      </c>
      <c r="Z4967" t="str">
        <f>"Q"&amp;ROUNDUP(MONTH(salestable[[#This Row],[Order Date]])/3,0)</f>
        <v>Q2</v>
      </c>
      <c r="AA4967" t="str">
        <f>TEXT(salestable[[#This Row],[Order Date]], "ddd")</f>
        <v>Mon</v>
      </c>
    </row>
    <row r="4968" spans="1:27"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s="3">
        <v>3</v>
      </c>
      <c r="T4968" s="4">
        <v>0</v>
      </c>
      <c r="U4968" s="3">
        <v>3.8654999999999999</v>
      </c>
      <c r="V4968" s="2">
        <f>salestable[[#This Row],[Sales]] * (1 - salestable[[#This Row],[Discount]])</f>
        <v>128.85</v>
      </c>
      <c r="W4968" s="2">
        <f>salestable[[#This Row],[Sales]] * salestable[[#This Row],[Discount]]</f>
        <v>0</v>
      </c>
      <c r="X4968">
        <f>YEAR(salestable[[#This Row],[Order Date]])</f>
        <v>2015</v>
      </c>
      <c r="Y4968" t="str">
        <f>TEXT(salestable[[#This Row],[Order Date]],"MMMM")</f>
        <v>August</v>
      </c>
      <c r="Z4968" t="str">
        <f>"Q"&amp;ROUNDUP(MONTH(salestable[[#This Row],[Order Date]])/3,0)</f>
        <v>Q3</v>
      </c>
      <c r="AA4968" t="str">
        <f>TEXT(salestable[[#This Row],[Order Date]], "ddd")</f>
        <v>Sun</v>
      </c>
    </row>
    <row r="4969" spans="1:27"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s="3">
        <v>2</v>
      </c>
      <c r="T4969" s="4">
        <v>0</v>
      </c>
      <c r="U4969" s="3">
        <v>4.1159999999999997</v>
      </c>
      <c r="V4969" s="2">
        <f>salestable[[#This Row],[Sales]] * (1 - salestable[[#This Row],[Discount]])</f>
        <v>8.4</v>
      </c>
      <c r="W4969" s="2">
        <f>salestable[[#This Row],[Sales]] * salestable[[#This Row],[Discount]]</f>
        <v>0</v>
      </c>
      <c r="X4969">
        <f>YEAR(salestable[[#This Row],[Order Date]])</f>
        <v>2015</v>
      </c>
      <c r="Y4969" t="str">
        <f>TEXT(salestable[[#This Row],[Order Date]],"MMMM")</f>
        <v>August</v>
      </c>
      <c r="Z4969" t="str">
        <f>"Q"&amp;ROUNDUP(MONTH(salestable[[#This Row],[Order Date]])/3,0)</f>
        <v>Q3</v>
      </c>
      <c r="AA4969" t="str">
        <f>TEXT(salestable[[#This Row],[Order Date]], "ddd")</f>
        <v>Sun</v>
      </c>
    </row>
    <row r="4970" spans="1:27"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s="3">
        <v>2</v>
      </c>
      <c r="T4970" s="4">
        <v>0</v>
      </c>
      <c r="U4970" s="3">
        <v>83.991600000000005</v>
      </c>
      <c r="V4970" s="2">
        <f>salestable[[#This Row],[Sales]] * (1 - salestable[[#This Row],[Discount]])</f>
        <v>199.98</v>
      </c>
      <c r="W4970" s="2">
        <f>salestable[[#This Row],[Sales]] * salestable[[#This Row],[Discount]]</f>
        <v>0</v>
      </c>
      <c r="X4970">
        <f>YEAR(salestable[[#This Row],[Order Date]])</f>
        <v>2015</v>
      </c>
      <c r="Y4970" t="str">
        <f>TEXT(salestable[[#This Row],[Order Date]],"MMMM")</f>
        <v>August</v>
      </c>
      <c r="Z4970" t="str">
        <f>"Q"&amp;ROUNDUP(MONTH(salestable[[#This Row],[Order Date]])/3,0)</f>
        <v>Q3</v>
      </c>
      <c r="AA4970" t="str">
        <f>TEXT(salestable[[#This Row],[Order Date]], "ddd")</f>
        <v>Sun</v>
      </c>
    </row>
    <row r="4971" spans="1:27"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s="3">
        <v>1</v>
      </c>
      <c r="T4971" s="4">
        <v>0</v>
      </c>
      <c r="U4971" s="3">
        <v>15.5372</v>
      </c>
      <c r="V4971" s="2">
        <f>salestable[[#This Row],[Sales]] * (1 - salestable[[#This Row],[Discount]])</f>
        <v>110.98</v>
      </c>
      <c r="W4971" s="2">
        <f>salestable[[#This Row],[Sales]] * salestable[[#This Row],[Discount]]</f>
        <v>0</v>
      </c>
      <c r="X4971">
        <f>YEAR(salestable[[#This Row],[Order Date]])</f>
        <v>2015</v>
      </c>
      <c r="Y4971" t="str">
        <f>TEXT(salestable[[#This Row],[Order Date]],"MMMM")</f>
        <v>August</v>
      </c>
      <c r="Z4971" t="str">
        <f>"Q"&amp;ROUNDUP(MONTH(salestable[[#This Row],[Order Date]])/3,0)</f>
        <v>Q3</v>
      </c>
      <c r="AA4971" t="str">
        <f>TEXT(salestable[[#This Row],[Order Date]], "ddd")</f>
        <v>Sun</v>
      </c>
    </row>
    <row r="4972" spans="1:27"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s="3">
        <v>2</v>
      </c>
      <c r="T4972" s="4">
        <v>0.2</v>
      </c>
      <c r="U4972" s="3">
        <v>-28.597799999999999</v>
      </c>
      <c r="V4972" s="2">
        <f>salestable[[#This Row],[Sales]] * (1 - salestable[[#This Row],[Discount]])</f>
        <v>166.38720000000001</v>
      </c>
      <c r="W4972" s="2">
        <f>salestable[[#This Row],[Sales]] * salestable[[#This Row],[Discount]]</f>
        <v>41.596800000000002</v>
      </c>
      <c r="X4972">
        <f>YEAR(salestable[[#This Row],[Order Date]])</f>
        <v>2016</v>
      </c>
      <c r="Y4972" t="str">
        <f>TEXT(salestable[[#This Row],[Order Date]],"MMMM")</f>
        <v>November</v>
      </c>
      <c r="Z4972" t="str">
        <f>"Q"&amp;ROUNDUP(MONTH(salestable[[#This Row],[Order Date]])/3,0)</f>
        <v>Q4</v>
      </c>
      <c r="AA4972" t="str">
        <f>TEXT(salestable[[#This Row],[Order Date]], "ddd")</f>
        <v>Sun</v>
      </c>
    </row>
    <row r="4973" spans="1:27"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s="3">
        <v>2</v>
      </c>
      <c r="T4973" s="4">
        <v>0.2</v>
      </c>
      <c r="U4973" s="3">
        <v>12.639200000000001</v>
      </c>
      <c r="V4973" s="2">
        <f>salestable[[#This Row],[Sales]] * (1 - salestable[[#This Row],[Discount]])</f>
        <v>28.889600000000002</v>
      </c>
      <c r="W4973" s="2">
        <f>salestable[[#This Row],[Sales]] * salestable[[#This Row],[Discount]]</f>
        <v>7.2224000000000004</v>
      </c>
      <c r="X4973">
        <f>YEAR(salestable[[#This Row],[Order Date]])</f>
        <v>2016</v>
      </c>
      <c r="Y4973" t="str">
        <f>TEXT(salestable[[#This Row],[Order Date]],"MMMM")</f>
        <v>November</v>
      </c>
      <c r="Z4973" t="str">
        <f>"Q"&amp;ROUNDUP(MONTH(salestable[[#This Row],[Order Date]])/3,0)</f>
        <v>Q4</v>
      </c>
      <c r="AA4973" t="str">
        <f>TEXT(salestable[[#This Row],[Order Date]], "ddd")</f>
        <v>Sun</v>
      </c>
    </row>
    <row r="4974" spans="1:27"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s="3">
        <v>2</v>
      </c>
      <c r="T4974" s="4">
        <v>0.2</v>
      </c>
      <c r="U4974" s="3">
        <v>5.7797999999999998</v>
      </c>
      <c r="V4974" s="2">
        <f>salestable[[#This Row],[Sales]] * (1 - salestable[[#This Row],[Discount]])</f>
        <v>28.4544</v>
      </c>
      <c r="W4974" s="2">
        <f>salestable[[#This Row],[Sales]] * salestable[[#This Row],[Discount]]</f>
        <v>7.1135999999999999</v>
      </c>
      <c r="X4974">
        <f>YEAR(salestable[[#This Row],[Order Date]])</f>
        <v>2016</v>
      </c>
      <c r="Y4974" t="str">
        <f>TEXT(salestable[[#This Row],[Order Date]],"MMMM")</f>
        <v>November</v>
      </c>
      <c r="Z4974" t="str">
        <f>"Q"&amp;ROUNDUP(MONTH(salestable[[#This Row],[Order Date]])/3,0)</f>
        <v>Q4</v>
      </c>
      <c r="AA4974" t="str">
        <f>TEXT(salestable[[#This Row],[Order Date]], "ddd")</f>
        <v>Sun</v>
      </c>
    </row>
    <row r="4975" spans="1:27"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s="3">
        <v>2</v>
      </c>
      <c r="T4975" s="4">
        <v>0.2</v>
      </c>
      <c r="U4975" s="3">
        <v>31.0688</v>
      </c>
      <c r="V4975" s="2">
        <f>salestable[[#This Row],[Sales]] * (1 - salestable[[#This Row],[Discount]])</f>
        <v>71.014400000000009</v>
      </c>
      <c r="W4975" s="2">
        <f>salestable[[#This Row],[Sales]] * salestable[[#This Row],[Discount]]</f>
        <v>17.753600000000002</v>
      </c>
      <c r="X4975">
        <f>YEAR(salestable[[#This Row],[Order Date]])</f>
        <v>2016</v>
      </c>
      <c r="Y4975" t="str">
        <f>TEXT(salestable[[#This Row],[Order Date]],"MMMM")</f>
        <v>November</v>
      </c>
      <c r="Z4975" t="str">
        <f>"Q"&amp;ROUNDUP(MONTH(salestable[[#This Row],[Order Date]])/3,0)</f>
        <v>Q4</v>
      </c>
      <c r="AA4975" t="str">
        <f>TEXT(salestable[[#This Row],[Order Date]], "ddd")</f>
        <v>Sun</v>
      </c>
    </row>
    <row r="4976" spans="1:27"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s="3">
        <v>2</v>
      </c>
      <c r="T4976" s="4">
        <v>0</v>
      </c>
      <c r="U4976" s="3">
        <v>6.3209999999999997</v>
      </c>
      <c r="V4976" s="2">
        <f>salestable[[#This Row],[Sales]] * (1 - salestable[[#This Row],[Discount]])</f>
        <v>12.9</v>
      </c>
      <c r="W4976" s="2">
        <f>salestable[[#This Row],[Sales]] * salestable[[#This Row],[Discount]]</f>
        <v>0</v>
      </c>
      <c r="X4976">
        <f>YEAR(salestable[[#This Row],[Order Date]])</f>
        <v>2016</v>
      </c>
      <c r="Y4976" t="str">
        <f>TEXT(salestable[[#This Row],[Order Date]],"MMMM")</f>
        <v>November</v>
      </c>
      <c r="Z4976" t="str">
        <f>"Q"&amp;ROUNDUP(MONTH(salestable[[#This Row],[Order Date]])/3,0)</f>
        <v>Q4</v>
      </c>
      <c r="AA4976" t="str">
        <f>TEXT(salestable[[#This Row],[Order Date]], "ddd")</f>
        <v>Mon</v>
      </c>
    </row>
    <row r="4977" spans="1:27"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s="3">
        <v>9</v>
      </c>
      <c r="T4977" s="4">
        <v>0.2</v>
      </c>
      <c r="U4977" s="3">
        <v>152.38800000000001</v>
      </c>
      <c r="V4977" s="2">
        <f>salestable[[#This Row],[Sales]] * (1 - salestable[[#This Row],[Discount]])</f>
        <v>573.69600000000003</v>
      </c>
      <c r="W4977" s="2">
        <f>salestable[[#This Row],[Sales]] * salestable[[#This Row],[Discount]]</f>
        <v>143.42400000000001</v>
      </c>
      <c r="X4977">
        <f>YEAR(salestable[[#This Row],[Order Date]])</f>
        <v>2015</v>
      </c>
      <c r="Y4977" t="str">
        <f>TEXT(salestable[[#This Row],[Order Date]],"MMMM")</f>
        <v>September</v>
      </c>
      <c r="Z4977" t="str">
        <f>"Q"&amp;ROUNDUP(MONTH(salestable[[#This Row],[Order Date]])/3,0)</f>
        <v>Q3</v>
      </c>
      <c r="AA4977" t="str">
        <f>TEXT(salestable[[#This Row],[Order Date]], "ddd")</f>
        <v>Fri</v>
      </c>
    </row>
    <row r="4978" spans="1:27"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s="3">
        <v>5</v>
      </c>
      <c r="T4978" s="4">
        <v>0.2</v>
      </c>
      <c r="U4978" s="3">
        <v>7.2089999999999996</v>
      </c>
      <c r="V4978" s="2">
        <f>salestable[[#This Row],[Sales]] * (1 - salestable[[#This Row],[Discount]])</f>
        <v>17.088000000000001</v>
      </c>
      <c r="W4978" s="2">
        <f>salestable[[#This Row],[Sales]] * salestable[[#This Row],[Discount]]</f>
        <v>4.2720000000000002</v>
      </c>
      <c r="X4978">
        <f>YEAR(salestable[[#This Row],[Order Date]])</f>
        <v>2015</v>
      </c>
      <c r="Y4978" t="str">
        <f>TEXT(salestable[[#This Row],[Order Date]],"MMMM")</f>
        <v>December</v>
      </c>
      <c r="Z4978" t="str">
        <f>"Q"&amp;ROUNDUP(MONTH(salestable[[#This Row],[Order Date]])/3,0)</f>
        <v>Q4</v>
      </c>
      <c r="AA4978" t="str">
        <f>TEXT(salestable[[#This Row],[Order Date]], "ddd")</f>
        <v>Mon</v>
      </c>
    </row>
    <row r="4979" spans="1:27"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s="3">
        <v>2</v>
      </c>
      <c r="T4979" s="4">
        <v>0.2</v>
      </c>
      <c r="U4979" s="3">
        <v>2.3408000000000002</v>
      </c>
      <c r="V4979" s="2">
        <f>salestable[[#This Row],[Sales]] * (1 - salestable[[#This Row],[Discount]])</f>
        <v>5.3504000000000005</v>
      </c>
      <c r="W4979" s="2">
        <f>salestable[[#This Row],[Sales]] * salestable[[#This Row],[Discount]]</f>
        <v>1.3376000000000001</v>
      </c>
      <c r="X4979">
        <f>YEAR(salestable[[#This Row],[Order Date]])</f>
        <v>2015</v>
      </c>
      <c r="Y4979" t="str">
        <f>TEXT(salestable[[#This Row],[Order Date]],"MMMM")</f>
        <v>December</v>
      </c>
      <c r="Z4979" t="str">
        <f>"Q"&amp;ROUNDUP(MONTH(salestable[[#This Row],[Order Date]])/3,0)</f>
        <v>Q4</v>
      </c>
      <c r="AA4979" t="str">
        <f>TEXT(salestable[[#This Row],[Order Date]], "ddd")</f>
        <v>Mon</v>
      </c>
    </row>
    <row r="4980" spans="1:27"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s="3">
        <v>6</v>
      </c>
      <c r="T4980" s="4">
        <v>0</v>
      </c>
      <c r="U4980" s="3">
        <v>224.4426</v>
      </c>
      <c r="V4980" s="2">
        <f>salestable[[#This Row],[Sales]] * (1 - salestable[[#This Row],[Discount]])</f>
        <v>773.94</v>
      </c>
      <c r="W4980" s="2">
        <f>salestable[[#This Row],[Sales]] * salestable[[#This Row],[Discount]]</f>
        <v>0</v>
      </c>
      <c r="X4980">
        <f>YEAR(salestable[[#This Row],[Order Date]])</f>
        <v>2015</v>
      </c>
      <c r="Y4980" t="str">
        <f>TEXT(salestable[[#This Row],[Order Date]],"MMMM")</f>
        <v>December</v>
      </c>
      <c r="Z4980" t="str">
        <f>"Q"&amp;ROUNDUP(MONTH(salestable[[#This Row],[Order Date]])/3,0)</f>
        <v>Q4</v>
      </c>
      <c r="AA4980" t="str">
        <f>TEXT(salestable[[#This Row],[Order Date]], "ddd")</f>
        <v>Mon</v>
      </c>
    </row>
    <row r="4981" spans="1:27"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s="3">
        <v>3</v>
      </c>
      <c r="T4981" s="4">
        <v>0.2</v>
      </c>
      <c r="U4981" s="3">
        <v>1.5426</v>
      </c>
      <c r="V4981" s="2">
        <f>salestable[[#This Row],[Sales]] * (1 - salestable[[#This Row],[Discount]])</f>
        <v>16.454400000000003</v>
      </c>
      <c r="W4981" s="2">
        <f>salestable[[#This Row],[Sales]] * salestable[[#This Row],[Discount]]</f>
        <v>4.1136000000000008</v>
      </c>
      <c r="X4981">
        <f>YEAR(salestable[[#This Row],[Order Date]])</f>
        <v>2016</v>
      </c>
      <c r="Y4981" t="str">
        <f>TEXT(salestable[[#This Row],[Order Date]],"MMMM")</f>
        <v>December</v>
      </c>
      <c r="Z4981" t="str">
        <f>"Q"&amp;ROUNDUP(MONTH(salestable[[#This Row],[Order Date]])/3,0)</f>
        <v>Q4</v>
      </c>
      <c r="AA4981" t="str">
        <f>TEXT(salestable[[#This Row],[Order Date]], "ddd")</f>
        <v>Fri</v>
      </c>
    </row>
    <row r="4982" spans="1:27"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s="3">
        <v>2</v>
      </c>
      <c r="T4982" s="4">
        <v>0.8</v>
      </c>
      <c r="U4982" s="3">
        <v>-11.761200000000001</v>
      </c>
      <c r="V4982" s="2">
        <f>salestable[[#This Row],[Sales]] * (1 - salestable[[#This Row],[Discount]])</f>
        <v>0.87119999999999975</v>
      </c>
      <c r="W4982" s="2">
        <f>salestable[[#This Row],[Sales]] * salestable[[#This Row],[Discount]]</f>
        <v>3.4847999999999999</v>
      </c>
      <c r="X4982">
        <f>YEAR(salestable[[#This Row],[Order Date]])</f>
        <v>2016</v>
      </c>
      <c r="Y4982" t="str">
        <f>TEXT(salestable[[#This Row],[Order Date]],"MMMM")</f>
        <v>December</v>
      </c>
      <c r="Z4982" t="str">
        <f>"Q"&amp;ROUNDUP(MONTH(salestable[[#This Row],[Order Date]])/3,0)</f>
        <v>Q4</v>
      </c>
      <c r="AA4982" t="str">
        <f>TEXT(salestable[[#This Row],[Order Date]], "ddd")</f>
        <v>Fri</v>
      </c>
    </row>
    <row r="4983" spans="1:27"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s="3">
        <v>4</v>
      </c>
      <c r="T4983" s="4">
        <v>0.2</v>
      </c>
      <c r="U4983" s="3">
        <v>-1.4279999999999999</v>
      </c>
      <c r="V4983" s="2">
        <f>salestable[[#This Row],[Sales]] * (1 - salestable[[#This Row],[Discount]])</f>
        <v>15.231999999999999</v>
      </c>
      <c r="W4983" s="2">
        <f>salestable[[#This Row],[Sales]] * salestable[[#This Row],[Discount]]</f>
        <v>3.8079999999999998</v>
      </c>
      <c r="X4983">
        <f>YEAR(salestable[[#This Row],[Order Date]])</f>
        <v>2016</v>
      </c>
      <c r="Y4983" t="str">
        <f>TEXT(salestable[[#This Row],[Order Date]],"MMMM")</f>
        <v>December</v>
      </c>
      <c r="Z4983" t="str">
        <f>"Q"&amp;ROUNDUP(MONTH(salestable[[#This Row],[Order Date]])/3,0)</f>
        <v>Q4</v>
      </c>
      <c r="AA4983" t="str">
        <f>TEXT(salestable[[#This Row],[Order Date]], "ddd")</f>
        <v>Fri</v>
      </c>
    </row>
    <row r="4984" spans="1:27"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s="3">
        <v>2</v>
      </c>
      <c r="T4984" s="4">
        <v>0</v>
      </c>
      <c r="U4984" s="3">
        <v>2.4011999999999998</v>
      </c>
      <c r="V4984" s="2">
        <f>salestable[[#This Row],[Sales]] * (1 - salestable[[#This Row],[Discount]])</f>
        <v>5.22</v>
      </c>
      <c r="W4984" s="2">
        <f>salestable[[#This Row],[Sales]] * salestable[[#This Row],[Discount]]</f>
        <v>0</v>
      </c>
      <c r="X4984">
        <f>YEAR(salestable[[#This Row],[Order Date]])</f>
        <v>2014</v>
      </c>
      <c r="Y4984" t="str">
        <f>TEXT(salestable[[#This Row],[Order Date]],"MMMM")</f>
        <v>November</v>
      </c>
      <c r="Z4984" t="str">
        <f>"Q"&amp;ROUNDUP(MONTH(salestable[[#This Row],[Order Date]])/3,0)</f>
        <v>Q4</v>
      </c>
      <c r="AA4984" t="str">
        <f>TEXT(salestable[[#This Row],[Order Date]], "ddd")</f>
        <v>Sun</v>
      </c>
    </row>
    <row r="4985" spans="1:27"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s="3">
        <v>3</v>
      </c>
      <c r="T4985" s="4">
        <v>0</v>
      </c>
      <c r="U4985" s="3">
        <v>22.9068</v>
      </c>
      <c r="V4985" s="2">
        <f>salestable[[#This Row],[Sales]] * (1 - salestable[[#This Row],[Discount]])</f>
        <v>84.84</v>
      </c>
      <c r="W4985" s="2">
        <f>salestable[[#This Row],[Sales]] * salestable[[#This Row],[Discount]]</f>
        <v>0</v>
      </c>
      <c r="X4985">
        <f>YEAR(salestable[[#This Row],[Order Date]])</f>
        <v>2016</v>
      </c>
      <c r="Y4985" t="str">
        <f>TEXT(salestable[[#This Row],[Order Date]],"MMMM")</f>
        <v>November</v>
      </c>
      <c r="Z4985" t="str">
        <f>"Q"&amp;ROUNDUP(MONTH(salestable[[#This Row],[Order Date]])/3,0)</f>
        <v>Q4</v>
      </c>
      <c r="AA4985" t="str">
        <f>TEXT(salestable[[#This Row],[Order Date]], "ddd")</f>
        <v>Sun</v>
      </c>
    </row>
    <row r="4986" spans="1:27"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s="3">
        <v>5</v>
      </c>
      <c r="T4986" s="4">
        <v>0.2</v>
      </c>
      <c r="U4986" s="3">
        <v>1.1765000000000001</v>
      </c>
      <c r="V4986" s="2">
        <f>salestable[[#This Row],[Sales]] * (1 - salestable[[#This Row],[Discount]])</f>
        <v>5.7920000000000007</v>
      </c>
      <c r="W4986" s="2">
        <f>salestable[[#This Row],[Sales]] * salestable[[#This Row],[Discount]]</f>
        <v>1.4480000000000002</v>
      </c>
      <c r="X4986">
        <f>YEAR(salestable[[#This Row],[Order Date]])</f>
        <v>2015</v>
      </c>
      <c r="Y4986" t="str">
        <f>TEXT(salestable[[#This Row],[Order Date]],"MMMM")</f>
        <v>September</v>
      </c>
      <c r="Z4986" t="str">
        <f>"Q"&amp;ROUNDUP(MONTH(salestable[[#This Row],[Order Date]])/3,0)</f>
        <v>Q3</v>
      </c>
      <c r="AA4986" t="str">
        <f>TEXT(salestable[[#This Row],[Order Date]], "ddd")</f>
        <v>Sun</v>
      </c>
    </row>
    <row r="4987" spans="1:27"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s="3">
        <v>5</v>
      </c>
      <c r="T4987" s="4">
        <v>0</v>
      </c>
      <c r="U4987" s="3">
        <v>7.056</v>
      </c>
      <c r="V4987" s="2">
        <f>salestable[[#This Row],[Sales]] * (1 - salestable[[#This Row],[Discount]])</f>
        <v>14.4</v>
      </c>
      <c r="W4987" s="2">
        <f>salestable[[#This Row],[Sales]] * salestable[[#This Row],[Discount]]</f>
        <v>0</v>
      </c>
      <c r="X4987">
        <f>YEAR(salestable[[#This Row],[Order Date]])</f>
        <v>2014</v>
      </c>
      <c r="Y4987" t="str">
        <f>TEXT(salestable[[#This Row],[Order Date]],"MMMM")</f>
        <v>September</v>
      </c>
      <c r="Z4987" t="str">
        <f>"Q"&amp;ROUNDUP(MONTH(salestable[[#This Row],[Order Date]])/3,0)</f>
        <v>Q3</v>
      </c>
      <c r="AA4987" t="str">
        <f>TEXT(salestable[[#This Row],[Order Date]], "ddd")</f>
        <v>Wed</v>
      </c>
    </row>
    <row r="4988" spans="1:27"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s="3">
        <v>3</v>
      </c>
      <c r="T4988" s="4">
        <v>0.2</v>
      </c>
      <c r="U4988" s="3">
        <v>5.4432</v>
      </c>
      <c r="V4988" s="2">
        <f>salestable[[#This Row],[Sales]] * (1 - salestable[[#This Row],[Discount]])</f>
        <v>12.441600000000001</v>
      </c>
      <c r="W4988" s="2">
        <f>salestable[[#This Row],[Sales]] * salestable[[#This Row],[Discount]]</f>
        <v>3.1104000000000003</v>
      </c>
      <c r="X4988">
        <f>YEAR(salestable[[#This Row],[Order Date]])</f>
        <v>2016</v>
      </c>
      <c r="Y4988" t="str">
        <f>TEXT(salestable[[#This Row],[Order Date]],"MMMM")</f>
        <v>April</v>
      </c>
      <c r="Z4988" t="str">
        <f>"Q"&amp;ROUNDUP(MONTH(salestable[[#This Row],[Order Date]])/3,0)</f>
        <v>Q2</v>
      </c>
      <c r="AA4988" t="str">
        <f>TEXT(salestable[[#This Row],[Order Date]], "ddd")</f>
        <v>Sun</v>
      </c>
    </row>
    <row r="4989" spans="1:27"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s="3">
        <v>6</v>
      </c>
      <c r="T4989" s="4">
        <v>0.2</v>
      </c>
      <c r="U4989" s="3">
        <v>149.148</v>
      </c>
      <c r="V4989" s="2">
        <f>salestable[[#This Row],[Sales]] * (1 - salestable[[#This Row],[Discount]])</f>
        <v>1060.6079999999999</v>
      </c>
      <c r="W4989" s="2">
        <f>salestable[[#This Row],[Sales]] * salestable[[#This Row],[Discount]]</f>
        <v>265.15199999999999</v>
      </c>
      <c r="X4989">
        <f>YEAR(salestable[[#This Row],[Order Date]])</f>
        <v>2016</v>
      </c>
      <c r="Y4989" t="str">
        <f>TEXT(salestable[[#This Row],[Order Date]],"MMMM")</f>
        <v>April</v>
      </c>
      <c r="Z4989" t="str">
        <f>"Q"&amp;ROUNDUP(MONTH(salestable[[#This Row],[Order Date]])/3,0)</f>
        <v>Q2</v>
      </c>
      <c r="AA4989" t="str">
        <f>TEXT(salestable[[#This Row],[Order Date]], "ddd")</f>
        <v>Sun</v>
      </c>
    </row>
    <row r="4990" spans="1:27"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s="3">
        <v>2</v>
      </c>
      <c r="T4990" s="4">
        <v>0.7</v>
      </c>
      <c r="U4990" s="3">
        <v>-2.1756000000000002</v>
      </c>
      <c r="V4990" s="2">
        <f>salestable[[#This Row],[Sales]] * (1 - salestable[[#This Row],[Discount]])</f>
        <v>0.93240000000000012</v>
      </c>
      <c r="W4990" s="2">
        <f>salestable[[#This Row],[Sales]] * salestable[[#This Row],[Discount]]</f>
        <v>2.1755999999999998</v>
      </c>
      <c r="X4990">
        <f>YEAR(salestable[[#This Row],[Order Date]])</f>
        <v>2016</v>
      </c>
      <c r="Y4990" t="str">
        <f>TEXT(salestable[[#This Row],[Order Date]],"MMMM")</f>
        <v>April</v>
      </c>
      <c r="Z4990" t="str">
        <f>"Q"&amp;ROUNDUP(MONTH(salestable[[#This Row],[Order Date]])/3,0)</f>
        <v>Q2</v>
      </c>
      <c r="AA4990" t="str">
        <f>TEXT(salestable[[#This Row],[Order Date]], "ddd")</f>
        <v>Sun</v>
      </c>
    </row>
    <row r="4991" spans="1:27"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s="3">
        <v>3</v>
      </c>
      <c r="T4991" s="4">
        <v>0.2</v>
      </c>
      <c r="U4991" s="3">
        <v>2.1684000000000001</v>
      </c>
      <c r="V4991" s="2">
        <f>salestable[[#This Row],[Sales]] * (1 - salestable[[#This Row],[Discount]])</f>
        <v>5.3376000000000001</v>
      </c>
      <c r="W4991" s="2">
        <f>salestable[[#This Row],[Sales]] * salestable[[#This Row],[Discount]]</f>
        <v>1.3344</v>
      </c>
      <c r="X4991">
        <f>YEAR(salestable[[#This Row],[Order Date]])</f>
        <v>2017</v>
      </c>
      <c r="Y4991" t="str">
        <f>TEXT(salestable[[#This Row],[Order Date]],"MMMM")</f>
        <v>August</v>
      </c>
      <c r="Z4991" t="str">
        <f>"Q"&amp;ROUNDUP(MONTH(salestable[[#This Row],[Order Date]])/3,0)</f>
        <v>Q3</v>
      </c>
      <c r="AA4991" t="str">
        <f>TEXT(salestable[[#This Row],[Order Date]], "ddd")</f>
        <v>Thu</v>
      </c>
    </row>
    <row r="4992" spans="1:27"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s="3">
        <v>4</v>
      </c>
      <c r="T4992" s="4">
        <v>0.2</v>
      </c>
      <c r="U4992" s="3">
        <v>77.558400000000006</v>
      </c>
      <c r="V4992" s="2">
        <f>salestable[[#This Row],[Sales]] * (1 - salestable[[#This Row],[Discount]])</f>
        <v>551.52640000000008</v>
      </c>
      <c r="W4992" s="2">
        <f>salestable[[#This Row],[Sales]] * salestable[[#This Row],[Discount]]</f>
        <v>137.88160000000002</v>
      </c>
      <c r="X4992">
        <f>YEAR(salestable[[#This Row],[Order Date]])</f>
        <v>2017</v>
      </c>
      <c r="Y4992" t="str">
        <f>TEXT(salestable[[#This Row],[Order Date]],"MMMM")</f>
        <v>August</v>
      </c>
      <c r="Z4992" t="str">
        <f>"Q"&amp;ROUNDUP(MONTH(salestable[[#This Row],[Order Date]])/3,0)</f>
        <v>Q3</v>
      </c>
      <c r="AA4992" t="str">
        <f>TEXT(salestable[[#This Row],[Order Date]], "ddd")</f>
        <v>Thu</v>
      </c>
    </row>
    <row r="4993" spans="1:27"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s="3">
        <v>5</v>
      </c>
      <c r="T4993" s="4">
        <v>0.8</v>
      </c>
      <c r="U4993" s="3">
        <v>-2929.4845</v>
      </c>
      <c r="V4993" s="2">
        <f>salestable[[#This Row],[Sales]] * (1 - salestable[[#This Row],[Discount]])</f>
        <v>377.99799999999993</v>
      </c>
      <c r="W4993" s="2">
        <f>salestable[[#This Row],[Sales]] * salestable[[#This Row],[Discount]]</f>
        <v>1511.9920000000002</v>
      </c>
      <c r="X4993">
        <f>YEAR(salestable[[#This Row],[Order Date]])</f>
        <v>2017</v>
      </c>
      <c r="Y4993" t="str">
        <f>TEXT(salestable[[#This Row],[Order Date]],"MMMM")</f>
        <v>December</v>
      </c>
      <c r="Z4993" t="str">
        <f>"Q"&amp;ROUNDUP(MONTH(salestable[[#This Row],[Order Date]])/3,0)</f>
        <v>Q4</v>
      </c>
      <c r="AA4993" t="str">
        <f>TEXT(salestable[[#This Row],[Order Date]], "ddd")</f>
        <v>Thu</v>
      </c>
    </row>
    <row r="4994" spans="1:27"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s="3">
        <v>8</v>
      </c>
      <c r="T4994" s="4">
        <v>0.2</v>
      </c>
      <c r="U4994" s="3">
        <v>18.878399999999999</v>
      </c>
      <c r="V4994" s="2">
        <f>salestable[[#This Row],[Sales]] * (1 - salestable[[#This Row],[Discount]])</f>
        <v>44.748800000000003</v>
      </c>
      <c r="W4994" s="2">
        <f>salestable[[#This Row],[Sales]] * salestable[[#This Row],[Discount]]</f>
        <v>11.187200000000001</v>
      </c>
      <c r="X4994">
        <f>YEAR(salestable[[#This Row],[Order Date]])</f>
        <v>2015</v>
      </c>
      <c r="Y4994" t="str">
        <f>TEXT(salestable[[#This Row],[Order Date]],"MMMM")</f>
        <v>December</v>
      </c>
      <c r="Z4994" t="str">
        <f>"Q"&amp;ROUNDUP(MONTH(salestable[[#This Row],[Order Date]])/3,0)</f>
        <v>Q4</v>
      </c>
      <c r="AA4994" t="str">
        <f>TEXT(salestable[[#This Row],[Order Date]], "ddd")</f>
        <v>Fri</v>
      </c>
    </row>
    <row r="4995" spans="1:27"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s="3">
        <v>8</v>
      </c>
      <c r="T4995" s="4">
        <v>0.2</v>
      </c>
      <c r="U4995" s="3">
        <v>5.9904000000000002</v>
      </c>
      <c r="V4995" s="2">
        <f>salestable[[#This Row],[Sales]] * (1 - salestable[[#This Row],[Discount]])</f>
        <v>14.7456</v>
      </c>
      <c r="W4995" s="2">
        <f>salestable[[#This Row],[Sales]] * salestable[[#This Row],[Discount]]</f>
        <v>3.6863999999999999</v>
      </c>
      <c r="X4995">
        <f>YEAR(salestable[[#This Row],[Order Date]])</f>
        <v>2015</v>
      </c>
      <c r="Y4995" t="str">
        <f>TEXT(salestable[[#This Row],[Order Date]],"MMMM")</f>
        <v>December</v>
      </c>
      <c r="Z4995" t="str">
        <f>"Q"&amp;ROUNDUP(MONTH(salestable[[#This Row],[Order Date]])/3,0)</f>
        <v>Q4</v>
      </c>
      <c r="AA4995" t="str">
        <f>TEXT(salestable[[#This Row],[Order Date]], "ddd")</f>
        <v>Fri</v>
      </c>
    </row>
    <row r="4996" spans="1:27"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s="3">
        <v>5</v>
      </c>
      <c r="T4996" s="4">
        <v>0.2</v>
      </c>
      <c r="U4996" s="3">
        <v>3.556</v>
      </c>
      <c r="V4996" s="2">
        <f>salestable[[#This Row],[Sales]] * (1 - salestable[[#This Row],[Discount]])</f>
        <v>16.256</v>
      </c>
      <c r="W4996" s="2">
        <f>salestable[[#This Row],[Sales]] * salestable[[#This Row],[Discount]]</f>
        <v>4.0640000000000001</v>
      </c>
      <c r="X4996">
        <f>YEAR(salestable[[#This Row],[Order Date]])</f>
        <v>2015</v>
      </c>
      <c r="Y4996" t="str">
        <f>TEXT(salestable[[#This Row],[Order Date]],"MMMM")</f>
        <v>December</v>
      </c>
      <c r="Z4996" t="str">
        <f>"Q"&amp;ROUNDUP(MONTH(salestable[[#This Row],[Order Date]])/3,0)</f>
        <v>Q4</v>
      </c>
      <c r="AA4996" t="str">
        <f>TEXT(salestable[[#This Row],[Order Date]], "ddd")</f>
        <v>Fri</v>
      </c>
    </row>
    <row r="4997" spans="1:27"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s="3">
        <v>4</v>
      </c>
      <c r="T4997" s="4">
        <v>0.2</v>
      </c>
      <c r="U4997" s="3">
        <v>18.873200000000001</v>
      </c>
      <c r="V4997" s="2">
        <f>salestable[[#This Row],[Sales]] * (1 - salestable[[#This Row],[Discount]])</f>
        <v>41.651200000000003</v>
      </c>
      <c r="W4997" s="2">
        <f>salestable[[#This Row],[Sales]] * salestable[[#This Row],[Discount]]</f>
        <v>10.412800000000001</v>
      </c>
      <c r="X4997">
        <f>YEAR(salestable[[#This Row],[Order Date]])</f>
        <v>2014</v>
      </c>
      <c r="Y4997" t="str">
        <f>TEXT(salestable[[#This Row],[Order Date]],"MMMM")</f>
        <v>November</v>
      </c>
      <c r="Z4997" t="str">
        <f>"Q"&amp;ROUNDUP(MONTH(salestable[[#This Row],[Order Date]])/3,0)</f>
        <v>Q4</v>
      </c>
      <c r="AA4997" t="str">
        <f>TEXT(salestable[[#This Row],[Order Date]], "ddd")</f>
        <v>Tue</v>
      </c>
    </row>
    <row r="4998" spans="1:27"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s="3">
        <v>1</v>
      </c>
      <c r="T4998" s="4">
        <v>0.2</v>
      </c>
      <c r="U4998" s="3">
        <v>3.6587999999999998</v>
      </c>
      <c r="V4998" s="2">
        <f>salestable[[#This Row],[Sales]] * (1 - salestable[[#This Row],[Discount]])</f>
        <v>39.027200000000001</v>
      </c>
      <c r="W4998" s="2">
        <f>salestable[[#This Row],[Sales]] * salestable[[#This Row],[Discount]]</f>
        <v>9.7568000000000001</v>
      </c>
      <c r="X4998">
        <f>YEAR(salestable[[#This Row],[Order Date]])</f>
        <v>2017</v>
      </c>
      <c r="Y4998" t="str">
        <f>TEXT(salestable[[#This Row],[Order Date]],"MMMM")</f>
        <v>March</v>
      </c>
      <c r="Z4998" t="str">
        <f>"Q"&amp;ROUNDUP(MONTH(salestable[[#This Row],[Order Date]])/3,0)</f>
        <v>Q1</v>
      </c>
      <c r="AA4998" t="str">
        <f>TEXT(salestable[[#This Row],[Order Date]], "ddd")</f>
        <v>Fri</v>
      </c>
    </row>
    <row r="4999" spans="1:27"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s="3">
        <v>4</v>
      </c>
      <c r="T4999" s="4">
        <v>0.7</v>
      </c>
      <c r="U4999" s="3">
        <v>-10.0372</v>
      </c>
      <c r="V4999" s="2">
        <f>salestable[[#This Row],[Sales]] * (1 - salestable[[#This Row],[Discount]])</f>
        <v>3.9276000000000009</v>
      </c>
      <c r="W4999" s="2">
        <f>salestable[[#This Row],[Sales]] * salestable[[#This Row],[Discount]]</f>
        <v>9.1644000000000005</v>
      </c>
      <c r="X4999">
        <f>YEAR(salestable[[#This Row],[Order Date]])</f>
        <v>2017</v>
      </c>
      <c r="Y4999" t="str">
        <f>TEXT(salestable[[#This Row],[Order Date]],"MMMM")</f>
        <v>March</v>
      </c>
      <c r="Z4999" t="str">
        <f>"Q"&amp;ROUNDUP(MONTH(salestable[[#This Row],[Order Date]])/3,0)</f>
        <v>Q1</v>
      </c>
      <c r="AA4999" t="str">
        <f>TEXT(salestable[[#This Row],[Order Date]], "ddd")</f>
        <v>Fri</v>
      </c>
    </row>
    <row r="5000" spans="1:27"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s="3">
        <v>1</v>
      </c>
      <c r="T5000" s="4">
        <v>0.2</v>
      </c>
      <c r="U5000" s="3">
        <v>8.2194000000000003</v>
      </c>
      <c r="V5000" s="2">
        <f>salestable[[#This Row],[Sales]] * (1 - salestable[[#This Row],[Discount]])</f>
        <v>87.673600000000008</v>
      </c>
      <c r="W5000" s="2">
        <f>salestable[[#This Row],[Sales]] * salestable[[#This Row],[Discount]]</f>
        <v>21.918400000000002</v>
      </c>
      <c r="X5000">
        <f>YEAR(salestable[[#This Row],[Order Date]])</f>
        <v>2016</v>
      </c>
      <c r="Y5000" t="str">
        <f>TEXT(salestable[[#This Row],[Order Date]],"MMMM")</f>
        <v>January</v>
      </c>
      <c r="Z5000" t="str">
        <f>"Q"&amp;ROUNDUP(MONTH(salestable[[#This Row],[Order Date]])/3,0)</f>
        <v>Q1</v>
      </c>
      <c r="AA5000" t="str">
        <f>TEXT(salestable[[#This Row],[Order Date]], "ddd")</f>
        <v>Sun</v>
      </c>
    </row>
    <row r="5001" spans="1:27"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s="3">
        <v>5</v>
      </c>
      <c r="T5001" s="4">
        <v>0</v>
      </c>
      <c r="U5001" s="3">
        <v>27.783000000000001</v>
      </c>
      <c r="V5001" s="2">
        <f>salestable[[#This Row],[Sales]] * (1 - salestable[[#This Row],[Discount]])</f>
        <v>56.7</v>
      </c>
      <c r="W5001" s="2">
        <f>salestable[[#This Row],[Sales]] * salestable[[#This Row],[Discount]]</f>
        <v>0</v>
      </c>
      <c r="X5001">
        <f>YEAR(salestable[[#This Row],[Order Date]])</f>
        <v>2016</v>
      </c>
      <c r="Y5001" t="str">
        <f>TEXT(salestable[[#This Row],[Order Date]],"MMMM")</f>
        <v>January</v>
      </c>
      <c r="Z5001" t="str">
        <f>"Q"&amp;ROUNDUP(MONTH(salestable[[#This Row],[Order Date]])/3,0)</f>
        <v>Q1</v>
      </c>
      <c r="AA5001" t="str">
        <f>TEXT(salestable[[#This Row],[Order Date]], "ddd")</f>
        <v>Sun</v>
      </c>
    </row>
    <row r="5002" spans="1:27"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s="3">
        <v>1</v>
      </c>
      <c r="T5002" s="4">
        <v>0</v>
      </c>
      <c r="U5002" s="3">
        <v>28.796399999999998</v>
      </c>
      <c r="V5002" s="2">
        <f>salestable[[#This Row],[Sales]] * (1 - salestable[[#This Row],[Discount]])</f>
        <v>79.989999999999995</v>
      </c>
      <c r="W5002" s="2">
        <f>salestable[[#This Row],[Sales]] * salestable[[#This Row],[Discount]]</f>
        <v>0</v>
      </c>
      <c r="X5002">
        <f>YEAR(salestable[[#This Row],[Order Date]])</f>
        <v>2017</v>
      </c>
      <c r="Y5002" t="str">
        <f>TEXT(salestable[[#This Row],[Order Date]],"MMMM")</f>
        <v>May</v>
      </c>
      <c r="Z5002" t="str">
        <f>"Q"&amp;ROUNDUP(MONTH(salestable[[#This Row],[Order Date]])/3,0)</f>
        <v>Q2</v>
      </c>
      <c r="AA5002" t="str">
        <f>TEXT(salestable[[#This Row],[Order Date]], "ddd")</f>
        <v>Sun</v>
      </c>
    </row>
    <row r="5003" spans="1:27"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s="3">
        <v>5</v>
      </c>
      <c r="T5003" s="4">
        <v>0</v>
      </c>
      <c r="U5003" s="3">
        <v>20.155000000000001</v>
      </c>
      <c r="V5003" s="2">
        <f>salestable[[#This Row],[Sales]] * (1 - salestable[[#This Row],[Discount]])</f>
        <v>69.5</v>
      </c>
      <c r="W5003" s="2">
        <f>salestable[[#This Row],[Sales]] * salestable[[#This Row],[Discount]]</f>
        <v>0</v>
      </c>
      <c r="X5003">
        <f>YEAR(salestable[[#This Row],[Order Date]])</f>
        <v>2016</v>
      </c>
      <c r="Y5003" t="str">
        <f>TEXT(salestable[[#This Row],[Order Date]],"MMMM")</f>
        <v>May</v>
      </c>
      <c r="Z5003" t="str">
        <f>"Q"&amp;ROUNDUP(MONTH(salestable[[#This Row],[Order Date]])/3,0)</f>
        <v>Q2</v>
      </c>
      <c r="AA5003" t="str">
        <f>TEXT(salestable[[#This Row],[Order Date]], "ddd")</f>
        <v>Tue</v>
      </c>
    </row>
    <row r="5004" spans="1:27"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s="3">
        <v>4</v>
      </c>
      <c r="T5004" s="4">
        <v>0</v>
      </c>
      <c r="U5004" s="3">
        <v>91.968000000000004</v>
      </c>
      <c r="V5004" s="2">
        <f>salestable[[#This Row],[Sales]] * (1 - salestable[[#This Row],[Discount]])</f>
        <v>191.6</v>
      </c>
      <c r="W5004" s="2">
        <f>salestable[[#This Row],[Sales]] * salestable[[#This Row],[Discount]]</f>
        <v>0</v>
      </c>
      <c r="X5004">
        <f>YEAR(salestable[[#This Row],[Order Date]])</f>
        <v>2016</v>
      </c>
      <c r="Y5004" t="str">
        <f>TEXT(salestable[[#This Row],[Order Date]],"MMMM")</f>
        <v>May</v>
      </c>
      <c r="Z5004" t="str">
        <f>"Q"&amp;ROUNDUP(MONTH(salestable[[#This Row],[Order Date]])/3,0)</f>
        <v>Q2</v>
      </c>
      <c r="AA5004" t="str">
        <f>TEXT(salestable[[#This Row],[Order Date]], "ddd")</f>
        <v>Tue</v>
      </c>
    </row>
    <row r="5005" spans="1:27"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s="3">
        <v>2</v>
      </c>
      <c r="T5005" s="4">
        <v>0</v>
      </c>
      <c r="U5005" s="3">
        <v>5.0688000000000004</v>
      </c>
      <c r="V5005" s="2">
        <f>salestable[[#This Row],[Sales]] * (1 - salestable[[#This Row],[Discount]])</f>
        <v>10.56</v>
      </c>
      <c r="W5005" s="2">
        <f>salestable[[#This Row],[Sales]] * salestable[[#This Row],[Discount]]</f>
        <v>0</v>
      </c>
      <c r="X5005">
        <f>YEAR(salestable[[#This Row],[Order Date]])</f>
        <v>2016</v>
      </c>
      <c r="Y5005" t="str">
        <f>TEXT(salestable[[#This Row],[Order Date]],"MMMM")</f>
        <v>October</v>
      </c>
      <c r="Z5005" t="str">
        <f>"Q"&amp;ROUNDUP(MONTH(salestable[[#This Row],[Order Date]])/3,0)</f>
        <v>Q4</v>
      </c>
      <c r="AA5005" t="str">
        <f>TEXT(salestable[[#This Row],[Order Date]], "ddd")</f>
        <v>Fri</v>
      </c>
    </row>
    <row r="5006" spans="1:27"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s="3">
        <v>3</v>
      </c>
      <c r="T5006" s="4">
        <v>0</v>
      </c>
      <c r="U5006" s="3">
        <v>16.2486</v>
      </c>
      <c r="V5006" s="2">
        <f>salestable[[#This Row],[Sales]] * (1 - salestable[[#This Row],[Discount]])</f>
        <v>47.79</v>
      </c>
      <c r="W5006" s="2">
        <f>salestable[[#This Row],[Sales]] * salestable[[#This Row],[Discount]]</f>
        <v>0</v>
      </c>
      <c r="X5006">
        <f>YEAR(salestable[[#This Row],[Order Date]])</f>
        <v>2014</v>
      </c>
      <c r="Y5006" t="str">
        <f>TEXT(salestable[[#This Row],[Order Date]],"MMMM")</f>
        <v>April</v>
      </c>
      <c r="Z5006" t="str">
        <f>"Q"&amp;ROUNDUP(MONTH(salestable[[#This Row],[Order Date]])/3,0)</f>
        <v>Q2</v>
      </c>
      <c r="AA5006" t="str">
        <f>TEXT(salestable[[#This Row],[Order Date]], "ddd")</f>
        <v>Wed</v>
      </c>
    </row>
    <row r="5007" spans="1:27"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s="3">
        <v>5</v>
      </c>
      <c r="T5007" s="4">
        <v>0</v>
      </c>
      <c r="U5007" s="3">
        <v>207.14699999999999</v>
      </c>
      <c r="V5007" s="2">
        <f>salestable[[#This Row],[Sales]] * (1 - salestable[[#This Row],[Discount]])</f>
        <v>714.3</v>
      </c>
      <c r="W5007" s="2">
        <f>salestable[[#This Row],[Sales]] * salestable[[#This Row],[Discount]]</f>
        <v>0</v>
      </c>
      <c r="X5007">
        <f>YEAR(salestable[[#This Row],[Order Date]])</f>
        <v>2015</v>
      </c>
      <c r="Y5007" t="str">
        <f>TEXT(salestable[[#This Row],[Order Date]],"MMMM")</f>
        <v>November</v>
      </c>
      <c r="Z5007" t="str">
        <f>"Q"&amp;ROUNDUP(MONTH(salestable[[#This Row],[Order Date]])/3,0)</f>
        <v>Q4</v>
      </c>
      <c r="AA5007" t="str">
        <f>TEXT(salestable[[#This Row],[Order Date]], "ddd")</f>
        <v>Tue</v>
      </c>
    </row>
    <row r="5008" spans="1:27"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s="3">
        <v>2</v>
      </c>
      <c r="T5008" s="4">
        <v>0</v>
      </c>
      <c r="U5008" s="3">
        <v>1114.5119999999999</v>
      </c>
      <c r="V5008" s="2">
        <f>salestable[[#This Row],[Sales]] * (1 - salestable[[#This Row],[Discount]])</f>
        <v>2321.9</v>
      </c>
      <c r="W5008" s="2">
        <f>salestable[[#This Row],[Sales]] * salestable[[#This Row],[Discount]]</f>
        <v>0</v>
      </c>
      <c r="X5008">
        <f>YEAR(salestable[[#This Row],[Order Date]])</f>
        <v>2015</v>
      </c>
      <c r="Y5008" t="str">
        <f>TEXT(salestable[[#This Row],[Order Date]],"MMMM")</f>
        <v>November</v>
      </c>
      <c r="Z5008" t="str">
        <f>"Q"&amp;ROUNDUP(MONTH(salestable[[#This Row],[Order Date]])/3,0)</f>
        <v>Q4</v>
      </c>
      <c r="AA5008" t="str">
        <f>TEXT(salestable[[#This Row],[Order Date]], "ddd")</f>
        <v>Mon</v>
      </c>
    </row>
    <row r="5009" spans="1:27"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s="3">
        <v>3</v>
      </c>
      <c r="T5009" s="4">
        <v>0</v>
      </c>
      <c r="U5009" s="3">
        <v>3.0497999999999998</v>
      </c>
      <c r="V5009" s="2">
        <f>salestable[[#This Row],[Sales]] * (1 - salestable[[#This Row],[Discount]])</f>
        <v>17.940000000000001</v>
      </c>
      <c r="W5009" s="2">
        <f>salestable[[#This Row],[Sales]] * salestable[[#This Row],[Discount]]</f>
        <v>0</v>
      </c>
      <c r="X5009">
        <f>YEAR(salestable[[#This Row],[Order Date]])</f>
        <v>2015</v>
      </c>
      <c r="Y5009" t="str">
        <f>TEXT(salestable[[#This Row],[Order Date]],"MMMM")</f>
        <v>November</v>
      </c>
      <c r="Z5009" t="str">
        <f>"Q"&amp;ROUNDUP(MONTH(salestable[[#This Row],[Order Date]])/3,0)</f>
        <v>Q4</v>
      </c>
      <c r="AA5009" t="str">
        <f>TEXT(salestable[[#This Row],[Order Date]], "ddd")</f>
        <v>Mon</v>
      </c>
    </row>
    <row r="5010" spans="1:27"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s="3">
        <v>1</v>
      </c>
      <c r="T5010" s="4">
        <v>0.7</v>
      </c>
      <c r="U5010" s="3">
        <v>-6.9828000000000001</v>
      </c>
      <c r="V5010" s="2">
        <f>salestable[[#This Row],[Sales]] * (1 - salestable[[#This Row],[Discount]])</f>
        <v>2.8566000000000007</v>
      </c>
      <c r="W5010" s="2">
        <f>salestable[[#This Row],[Sales]] * salestable[[#This Row],[Discount]]</f>
        <v>6.6654</v>
      </c>
      <c r="X5010">
        <f>YEAR(salestable[[#This Row],[Order Date]])</f>
        <v>2015</v>
      </c>
      <c r="Y5010" t="str">
        <f>TEXT(salestable[[#This Row],[Order Date]],"MMMM")</f>
        <v>September</v>
      </c>
      <c r="Z5010" t="str">
        <f>"Q"&amp;ROUNDUP(MONTH(salestable[[#This Row],[Order Date]])/3,0)</f>
        <v>Q3</v>
      </c>
      <c r="AA5010" t="str">
        <f>TEXT(salestable[[#This Row],[Order Date]], "ddd")</f>
        <v>Mon</v>
      </c>
    </row>
    <row r="5011" spans="1:27"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s="3">
        <v>6</v>
      </c>
      <c r="T5011" s="4">
        <v>0.4</v>
      </c>
      <c r="U5011" s="3">
        <v>-131.994</v>
      </c>
      <c r="V5011" s="2">
        <f>salestable[[#This Row],[Sales]] * (1 - salestable[[#This Row],[Discount]])</f>
        <v>475.17840000000001</v>
      </c>
      <c r="W5011" s="2">
        <f>salestable[[#This Row],[Sales]] * salestable[[#This Row],[Discount]]</f>
        <v>316.78560000000004</v>
      </c>
      <c r="X5011">
        <f>YEAR(salestable[[#This Row],[Order Date]])</f>
        <v>2015</v>
      </c>
      <c r="Y5011" t="str">
        <f>TEXT(salestable[[#This Row],[Order Date]],"MMMM")</f>
        <v>September</v>
      </c>
      <c r="Z5011" t="str">
        <f>"Q"&amp;ROUNDUP(MONTH(salestable[[#This Row],[Order Date]])/3,0)</f>
        <v>Q3</v>
      </c>
      <c r="AA5011" t="str">
        <f>TEXT(salestable[[#This Row],[Order Date]], "ddd")</f>
        <v>Mon</v>
      </c>
    </row>
    <row r="5012" spans="1:27"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s="3">
        <v>3</v>
      </c>
      <c r="T5012" s="4">
        <v>0.7</v>
      </c>
      <c r="U5012" s="3">
        <v>-3.9384000000000001</v>
      </c>
      <c r="V5012" s="2">
        <f>salestable[[#This Row],[Sales]] * (1 - salestable[[#This Row],[Discount]])</f>
        <v>1.4769000000000003</v>
      </c>
      <c r="W5012" s="2">
        <f>salestable[[#This Row],[Sales]] * salestable[[#This Row],[Discount]]</f>
        <v>3.4460999999999999</v>
      </c>
      <c r="X5012">
        <f>YEAR(salestable[[#This Row],[Order Date]])</f>
        <v>2015</v>
      </c>
      <c r="Y5012" t="str">
        <f>TEXT(salestable[[#This Row],[Order Date]],"MMMM")</f>
        <v>September</v>
      </c>
      <c r="Z5012" t="str">
        <f>"Q"&amp;ROUNDUP(MONTH(salestable[[#This Row],[Order Date]])/3,0)</f>
        <v>Q3</v>
      </c>
      <c r="AA5012" t="str">
        <f>TEXT(salestable[[#This Row],[Order Date]], "ddd")</f>
        <v>Mon</v>
      </c>
    </row>
    <row r="5013" spans="1:27"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s="3">
        <v>7</v>
      </c>
      <c r="T5013" s="4">
        <v>0.7</v>
      </c>
      <c r="U5013" s="3">
        <v>-356.96429999999998</v>
      </c>
      <c r="V5013" s="2">
        <f>salestable[[#This Row],[Sales]] * (1 - salestable[[#This Row],[Discount]])</f>
        <v>62.993700000000011</v>
      </c>
      <c r="W5013" s="2">
        <f>salestable[[#This Row],[Sales]] * salestable[[#This Row],[Discount]]</f>
        <v>146.9853</v>
      </c>
      <c r="X5013">
        <f>YEAR(salestable[[#This Row],[Order Date]])</f>
        <v>2017</v>
      </c>
      <c r="Y5013" t="str">
        <f>TEXT(salestable[[#This Row],[Order Date]],"MMMM")</f>
        <v>May</v>
      </c>
      <c r="Z5013" t="str">
        <f>"Q"&amp;ROUNDUP(MONTH(salestable[[#This Row],[Order Date]])/3,0)</f>
        <v>Q2</v>
      </c>
      <c r="AA5013" t="str">
        <f>TEXT(salestable[[#This Row],[Order Date]], "ddd")</f>
        <v>Thu</v>
      </c>
    </row>
    <row r="5014" spans="1:27"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s="3">
        <v>3</v>
      </c>
      <c r="T5014" s="4">
        <v>0.7</v>
      </c>
      <c r="U5014" s="3">
        <v>-22.62</v>
      </c>
      <c r="V5014" s="2">
        <f>salestable[[#This Row],[Sales]] * (1 - salestable[[#This Row],[Discount]])</f>
        <v>10.179000000000002</v>
      </c>
      <c r="W5014" s="2">
        <f>salestable[[#This Row],[Sales]] * salestable[[#This Row],[Discount]]</f>
        <v>23.750999999999998</v>
      </c>
      <c r="X5014">
        <f>YEAR(salestable[[#This Row],[Order Date]])</f>
        <v>2017</v>
      </c>
      <c r="Y5014" t="str">
        <f>TEXT(salestable[[#This Row],[Order Date]],"MMMM")</f>
        <v>July</v>
      </c>
      <c r="Z5014" t="str">
        <f>"Q"&amp;ROUNDUP(MONTH(salestable[[#This Row],[Order Date]])/3,0)</f>
        <v>Q3</v>
      </c>
      <c r="AA5014" t="str">
        <f>TEXT(salestable[[#This Row],[Order Date]], "ddd")</f>
        <v>Fri</v>
      </c>
    </row>
    <row r="5015" spans="1:27"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s="3">
        <v>7</v>
      </c>
      <c r="T5015" s="4">
        <v>0.2</v>
      </c>
      <c r="U5015" s="3">
        <v>25.010999999999999</v>
      </c>
      <c r="V5015" s="2">
        <f>salestable[[#This Row],[Sales]] * (1 - salestable[[#This Row],[Discount]])</f>
        <v>177.85599999999999</v>
      </c>
      <c r="W5015" s="2">
        <f>salestable[[#This Row],[Sales]] * salestable[[#This Row],[Discount]]</f>
        <v>44.463999999999999</v>
      </c>
      <c r="X5015">
        <f>YEAR(salestable[[#This Row],[Order Date]])</f>
        <v>2017</v>
      </c>
      <c r="Y5015" t="str">
        <f>TEXT(salestable[[#This Row],[Order Date]],"MMMM")</f>
        <v>July</v>
      </c>
      <c r="Z5015" t="str">
        <f>"Q"&amp;ROUNDUP(MONTH(salestable[[#This Row],[Order Date]])/3,0)</f>
        <v>Q3</v>
      </c>
      <c r="AA5015" t="str">
        <f>TEXT(salestable[[#This Row],[Order Date]], "ddd")</f>
        <v>Fri</v>
      </c>
    </row>
    <row r="5016" spans="1:27"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s="3">
        <v>6</v>
      </c>
      <c r="T5016" s="4">
        <v>0.4</v>
      </c>
      <c r="U5016" s="3">
        <v>-52.640999999999998</v>
      </c>
      <c r="V5016" s="2">
        <f>salestable[[#This Row],[Sales]] * (1 - salestable[[#This Row],[Discount]])</f>
        <v>126.33839999999999</v>
      </c>
      <c r="W5016" s="2">
        <f>salestable[[#This Row],[Sales]] * salestable[[#This Row],[Discount]]</f>
        <v>84.2256</v>
      </c>
      <c r="X5016">
        <f>YEAR(salestable[[#This Row],[Order Date]])</f>
        <v>2017</v>
      </c>
      <c r="Y5016" t="str">
        <f>TEXT(salestable[[#This Row],[Order Date]],"MMMM")</f>
        <v>July</v>
      </c>
      <c r="Z5016" t="str">
        <f>"Q"&amp;ROUNDUP(MONTH(salestable[[#This Row],[Order Date]])/3,0)</f>
        <v>Q3</v>
      </c>
      <c r="AA5016" t="str">
        <f>TEXT(salestable[[#This Row],[Order Date]], "ddd")</f>
        <v>Fri</v>
      </c>
    </row>
    <row r="5017" spans="1:27"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s="3">
        <v>7</v>
      </c>
      <c r="T5017" s="4">
        <v>0.2</v>
      </c>
      <c r="U5017" s="3">
        <v>9.6712000000000007</v>
      </c>
      <c r="V5017" s="2">
        <f>salestable[[#This Row],[Sales]] * (1 - salestable[[#This Row],[Discount]])</f>
        <v>28.134399999999999</v>
      </c>
      <c r="W5017" s="2">
        <f>salestable[[#This Row],[Sales]] * salestable[[#This Row],[Discount]]</f>
        <v>7.0335999999999999</v>
      </c>
      <c r="X5017">
        <f>YEAR(salestable[[#This Row],[Order Date]])</f>
        <v>2014</v>
      </c>
      <c r="Y5017" t="str">
        <f>TEXT(salestable[[#This Row],[Order Date]],"MMMM")</f>
        <v>November</v>
      </c>
      <c r="Z5017" t="str">
        <f>"Q"&amp;ROUNDUP(MONTH(salestable[[#This Row],[Order Date]])/3,0)</f>
        <v>Q4</v>
      </c>
      <c r="AA5017" t="str">
        <f>TEXT(salestable[[#This Row],[Order Date]], "ddd")</f>
        <v>Mon</v>
      </c>
    </row>
    <row r="5018" spans="1:27"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s="3">
        <v>4</v>
      </c>
      <c r="T5018" s="4">
        <v>0.4</v>
      </c>
      <c r="U5018" s="3">
        <v>-250.39599999999999</v>
      </c>
      <c r="V5018" s="2">
        <f>salestable[[#This Row],[Sales]] * (1 - salestable[[#This Row],[Discount]])</f>
        <v>901.42559999999992</v>
      </c>
      <c r="W5018" s="2">
        <f>salestable[[#This Row],[Sales]] * salestable[[#This Row],[Discount]]</f>
        <v>600.95040000000006</v>
      </c>
      <c r="X5018">
        <f>YEAR(salestable[[#This Row],[Order Date]])</f>
        <v>2014</v>
      </c>
      <c r="Y5018" t="str">
        <f>TEXT(salestable[[#This Row],[Order Date]],"MMMM")</f>
        <v>November</v>
      </c>
      <c r="Z5018" t="str">
        <f>"Q"&amp;ROUNDUP(MONTH(salestable[[#This Row],[Order Date]])/3,0)</f>
        <v>Q4</v>
      </c>
      <c r="AA5018" t="str">
        <f>TEXT(salestable[[#This Row],[Order Date]], "ddd")</f>
        <v>Mon</v>
      </c>
    </row>
    <row r="5019" spans="1:27"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s="3">
        <v>3</v>
      </c>
      <c r="T5019" s="4">
        <v>0</v>
      </c>
      <c r="U5019" s="3">
        <v>3.2351999999999999</v>
      </c>
      <c r="V5019" s="2">
        <f>salestable[[#This Row],[Sales]] * (1 - salestable[[#This Row],[Discount]])</f>
        <v>10.11</v>
      </c>
      <c r="W5019" s="2">
        <f>salestable[[#This Row],[Sales]] * salestable[[#This Row],[Discount]]</f>
        <v>0</v>
      </c>
      <c r="X5019">
        <f>YEAR(salestable[[#This Row],[Order Date]])</f>
        <v>2014</v>
      </c>
      <c r="Y5019" t="str">
        <f>TEXT(salestable[[#This Row],[Order Date]],"MMMM")</f>
        <v>November</v>
      </c>
      <c r="Z5019" t="str">
        <f>"Q"&amp;ROUNDUP(MONTH(salestable[[#This Row],[Order Date]])/3,0)</f>
        <v>Q4</v>
      </c>
      <c r="AA5019" t="str">
        <f>TEXT(salestable[[#This Row],[Order Date]], "ddd")</f>
        <v>Sat</v>
      </c>
    </row>
    <row r="5020" spans="1:27"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s="3">
        <v>3</v>
      </c>
      <c r="T5020" s="4">
        <v>0</v>
      </c>
      <c r="U5020" s="3">
        <v>146.76929999999999</v>
      </c>
      <c r="V5020" s="2">
        <f>salestable[[#This Row],[Sales]] * (1 - salestable[[#This Row],[Discount]])</f>
        <v>772.47</v>
      </c>
      <c r="W5020" s="2">
        <f>salestable[[#This Row],[Sales]] * salestable[[#This Row],[Discount]]</f>
        <v>0</v>
      </c>
      <c r="X5020">
        <f>YEAR(salestable[[#This Row],[Order Date]])</f>
        <v>2014</v>
      </c>
      <c r="Y5020" t="str">
        <f>TEXT(salestable[[#This Row],[Order Date]],"MMMM")</f>
        <v>November</v>
      </c>
      <c r="Z5020" t="str">
        <f>"Q"&amp;ROUNDUP(MONTH(salestable[[#This Row],[Order Date]])/3,0)</f>
        <v>Q4</v>
      </c>
      <c r="AA5020" t="str">
        <f>TEXT(salestable[[#This Row],[Order Date]], "ddd")</f>
        <v>Sat</v>
      </c>
    </row>
    <row r="5021" spans="1:27"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s="3">
        <v>2</v>
      </c>
      <c r="T5021" s="4">
        <v>0</v>
      </c>
      <c r="U5021" s="3">
        <v>5.3196000000000003</v>
      </c>
      <c r="V5021" s="2">
        <f>salestable[[#This Row],[Sales]] * (1 - salestable[[#This Row],[Discount]])</f>
        <v>20.46</v>
      </c>
      <c r="W5021" s="2">
        <f>salestable[[#This Row],[Sales]] * salestable[[#This Row],[Discount]]</f>
        <v>0</v>
      </c>
      <c r="X5021">
        <f>YEAR(salestable[[#This Row],[Order Date]])</f>
        <v>2014</v>
      </c>
      <c r="Y5021" t="str">
        <f>TEXT(salestable[[#This Row],[Order Date]],"MMMM")</f>
        <v>November</v>
      </c>
      <c r="Z5021" t="str">
        <f>"Q"&amp;ROUNDUP(MONTH(salestable[[#This Row],[Order Date]])/3,0)</f>
        <v>Q4</v>
      </c>
      <c r="AA5021" t="str">
        <f>TEXT(salestable[[#This Row],[Order Date]], "ddd")</f>
        <v>Sat</v>
      </c>
    </row>
    <row r="5022" spans="1:27"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s="3">
        <v>3</v>
      </c>
      <c r="T5022" s="4">
        <v>0</v>
      </c>
      <c r="U5022" s="3">
        <v>17.379000000000001</v>
      </c>
      <c r="V5022" s="2">
        <f>salestable[[#This Row],[Sales]] * (1 - salestable[[#This Row],[Discount]])</f>
        <v>347.58</v>
      </c>
      <c r="W5022" s="2">
        <f>salestable[[#This Row],[Sales]] * salestable[[#This Row],[Discount]]</f>
        <v>0</v>
      </c>
      <c r="X5022">
        <f>YEAR(salestable[[#This Row],[Order Date]])</f>
        <v>2017</v>
      </c>
      <c r="Y5022" t="str">
        <f>TEXT(salestable[[#This Row],[Order Date]],"MMMM")</f>
        <v>March</v>
      </c>
      <c r="Z5022" t="str">
        <f>"Q"&amp;ROUNDUP(MONTH(salestable[[#This Row],[Order Date]])/3,0)</f>
        <v>Q1</v>
      </c>
      <c r="AA5022" t="str">
        <f>TEXT(salestable[[#This Row],[Order Date]], "ddd")</f>
        <v>Thu</v>
      </c>
    </row>
    <row r="5023" spans="1:27"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s="3">
        <v>2</v>
      </c>
      <c r="T5023" s="4">
        <v>0</v>
      </c>
      <c r="U5023" s="3">
        <v>21.792000000000002</v>
      </c>
      <c r="V5023" s="2">
        <f>salestable[[#This Row],[Sales]] * (1 - salestable[[#This Row],[Discount]])</f>
        <v>72.64</v>
      </c>
      <c r="W5023" s="2">
        <f>salestable[[#This Row],[Sales]] * salestable[[#This Row],[Discount]]</f>
        <v>0</v>
      </c>
      <c r="X5023">
        <f>YEAR(salestable[[#This Row],[Order Date]])</f>
        <v>2016</v>
      </c>
      <c r="Y5023" t="str">
        <f>TEXT(salestable[[#This Row],[Order Date]],"MMMM")</f>
        <v>December</v>
      </c>
      <c r="Z5023" t="str">
        <f>"Q"&amp;ROUNDUP(MONTH(salestable[[#This Row],[Order Date]])/3,0)</f>
        <v>Q4</v>
      </c>
      <c r="AA5023" t="str">
        <f>TEXT(salestable[[#This Row],[Order Date]], "ddd")</f>
        <v>Sun</v>
      </c>
    </row>
    <row r="5024" spans="1:27"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s="3">
        <v>3</v>
      </c>
      <c r="T5024" s="4">
        <v>0</v>
      </c>
      <c r="U5024" s="3">
        <v>146.76929999999999</v>
      </c>
      <c r="V5024" s="2">
        <f>salestable[[#This Row],[Sales]] * (1 - salestable[[#This Row],[Discount]])</f>
        <v>772.47</v>
      </c>
      <c r="W5024" s="2">
        <f>salestable[[#This Row],[Sales]] * salestable[[#This Row],[Discount]]</f>
        <v>0</v>
      </c>
      <c r="X5024">
        <f>YEAR(salestable[[#This Row],[Order Date]])</f>
        <v>2016</v>
      </c>
      <c r="Y5024" t="str">
        <f>TEXT(salestable[[#This Row],[Order Date]],"MMMM")</f>
        <v>December</v>
      </c>
      <c r="Z5024" t="str">
        <f>"Q"&amp;ROUNDUP(MONTH(salestable[[#This Row],[Order Date]])/3,0)</f>
        <v>Q4</v>
      </c>
      <c r="AA5024" t="str">
        <f>TEXT(salestable[[#This Row],[Order Date]], "ddd")</f>
        <v>Sun</v>
      </c>
    </row>
    <row r="5025" spans="1:27"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s="3">
        <v>4</v>
      </c>
      <c r="T5025" s="4">
        <v>0</v>
      </c>
      <c r="U5025" s="3">
        <v>11.1776</v>
      </c>
      <c r="V5025" s="2">
        <f>salestable[[#This Row],[Sales]] * (1 - salestable[[#This Row],[Discount]])</f>
        <v>39.92</v>
      </c>
      <c r="W5025" s="2">
        <f>salestable[[#This Row],[Sales]] * salestable[[#This Row],[Discount]]</f>
        <v>0</v>
      </c>
      <c r="X5025">
        <f>YEAR(salestable[[#This Row],[Order Date]])</f>
        <v>2016</v>
      </c>
      <c r="Y5025" t="str">
        <f>TEXT(salestable[[#This Row],[Order Date]],"MMMM")</f>
        <v>December</v>
      </c>
      <c r="Z5025" t="str">
        <f>"Q"&amp;ROUNDUP(MONTH(salestable[[#This Row],[Order Date]])/3,0)</f>
        <v>Q4</v>
      </c>
      <c r="AA5025" t="str">
        <f>TEXT(salestable[[#This Row],[Order Date]], "ddd")</f>
        <v>Sun</v>
      </c>
    </row>
    <row r="5026" spans="1:27"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s="3">
        <v>2</v>
      </c>
      <c r="T5026" s="4">
        <v>0</v>
      </c>
      <c r="U5026" s="3">
        <v>16.405200000000001</v>
      </c>
      <c r="V5026" s="2">
        <f>salestable[[#This Row],[Sales]] * (1 - salestable[[#This Row],[Discount]])</f>
        <v>33.479999999999997</v>
      </c>
      <c r="W5026" s="2">
        <f>salestable[[#This Row],[Sales]] * salestable[[#This Row],[Discount]]</f>
        <v>0</v>
      </c>
      <c r="X5026">
        <f>YEAR(salestable[[#This Row],[Order Date]])</f>
        <v>2017</v>
      </c>
      <c r="Y5026" t="str">
        <f>TEXT(salestable[[#This Row],[Order Date]],"MMMM")</f>
        <v>July</v>
      </c>
      <c r="Z5026" t="str">
        <f>"Q"&amp;ROUNDUP(MONTH(salestable[[#This Row],[Order Date]])/3,0)</f>
        <v>Q3</v>
      </c>
      <c r="AA5026" t="str">
        <f>TEXT(salestable[[#This Row],[Order Date]], "ddd")</f>
        <v>Sat</v>
      </c>
    </row>
    <row r="5027" spans="1:27"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s="3">
        <v>3</v>
      </c>
      <c r="T5027" s="4">
        <v>0</v>
      </c>
      <c r="U5027" s="3">
        <v>133.97130000000001</v>
      </c>
      <c r="V5027" s="2">
        <f>salestable[[#This Row],[Sales]] * (1 - salestable[[#This Row],[Discount]])</f>
        <v>461.97</v>
      </c>
      <c r="W5027" s="2">
        <f>salestable[[#This Row],[Sales]] * salestable[[#This Row],[Discount]]</f>
        <v>0</v>
      </c>
      <c r="X5027">
        <f>YEAR(salestable[[#This Row],[Order Date]])</f>
        <v>2017</v>
      </c>
      <c r="Y5027" t="str">
        <f>TEXT(salestable[[#This Row],[Order Date]],"MMMM")</f>
        <v>July</v>
      </c>
      <c r="Z5027" t="str">
        <f>"Q"&amp;ROUNDUP(MONTH(salestable[[#This Row],[Order Date]])/3,0)</f>
        <v>Q3</v>
      </c>
      <c r="AA5027" t="str">
        <f>TEXT(salestable[[#This Row],[Order Date]], "ddd")</f>
        <v>Sat</v>
      </c>
    </row>
    <row r="5028" spans="1:27"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s="3">
        <v>2</v>
      </c>
      <c r="T5028" s="4">
        <v>0</v>
      </c>
      <c r="U5028" s="3">
        <v>60.552799999999998</v>
      </c>
      <c r="V5028" s="2">
        <f>salestable[[#This Row],[Sales]] * (1 - salestable[[#This Row],[Discount]])</f>
        <v>137.62</v>
      </c>
      <c r="W5028" s="2">
        <f>salestable[[#This Row],[Sales]] * salestable[[#This Row],[Discount]]</f>
        <v>0</v>
      </c>
      <c r="X5028">
        <f>YEAR(salestable[[#This Row],[Order Date]])</f>
        <v>2017</v>
      </c>
      <c r="Y5028" t="str">
        <f>TEXT(salestable[[#This Row],[Order Date]],"MMMM")</f>
        <v>July</v>
      </c>
      <c r="Z5028" t="str">
        <f>"Q"&amp;ROUNDUP(MONTH(salestable[[#This Row],[Order Date]])/3,0)</f>
        <v>Q3</v>
      </c>
      <c r="AA5028" t="str">
        <f>TEXT(salestable[[#This Row],[Order Date]], "ddd")</f>
        <v>Sat</v>
      </c>
    </row>
    <row r="5029" spans="1:27"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s="3">
        <v>3</v>
      </c>
      <c r="T5029" s="4">
        <v>0</v>
      </c>
      <c r="U5029" s="3">
        <v>72.640799999999999</v>
      </c>
      <c r="V5029" s="2">
        <f>salestable[[#This Row],[Sales]] * (1 - salestable[[#This Row],[Discount]])</f>
        <v>302.67</v>
      </c>
      <c r="W5029" s="2">
        <f>salestable[[#This Row],[Sales]] * salestable[[#This Row],[Discount]]</f>
        <v>0</v>
      </c>
      <c r="X5029">
        <f>YEAR(salestable[[#This Row],[Order Date]])</f>
        <v>2017</v>
      </c>
      <c r="Y5029" t="str">
        <f>TEXT(salestable[[#This Row],[Order Date]],"MMMM")</f>
        <v>July</v>
      </c>
      <c r="Z5029" t="str">
        <f>"Q"&amp;ROUNDUP(MONTH(salestable[[#This Row],[Order Date]])/3,0)</f>
        <v>Q3</v>
      </c>
      <c r="AA5029" t="str">
        <f>TEXT(salestable[[#This Row],[Order Date]], "ddd")</f>
        <v>Sat</v>
      </c>
    </row>
    <row r="5030" spans="1:27"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s="3">
        <v>3</v>
      </c>
      <c r="T5030" s="4">
        <v>0.2</v>
      </c>
      <c r="U5030" s="3">
        <v>53.994599999999998</v>
      </c>
      <c r="V5030" s="2">
        <f>salestable[[#This Row],[Sales]] * (1 - salestable[[#This Row],[Discount]])</f>
        <v>191.98080000000002</v>
      </c>
      <c r="W5030" s="2">
        <f>salestable[[#This Row],[Sales]] * salestable[[#This Row],[Discount]]</f>
        <v>47.995200000000004</v>
      </c>
      <c r="X5030">
        <f>YEAR(salestable[[#This Row],[Order Date]])</f>
        <v>2014</v>
      </c>
      <c r="Y5030" t="str">
        <f>TEXT(salestable[[#This Row],[Order Date]],"MMMM")</f>
        <v>September</v>
      </c>
      <c r="Z5030" t="str">
        <f>"Q"&amp;ROUNDUP(MONTH(salestable[[#This Row],[Order Date]])/3,0)</f>
        <v>Q3</v>
      </c>
      <c r="AA5030" t="str">
        <f>TEXT(salestable[[#This Row],[Order Date]], "ddd")</f>
        <v>Tue</v>
      </c>
    </row>
    <row r="5031" spans="1:27"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s="3">
        <v>3</v>
      </c>
      <c r="T5031" s="4">
        <v>0</v>
      </c>
      <c r="U5031" s="3">
        <v>2.1684000000000001</v>
      </c>
      <c r="V5031" s="2">
        <f>salestable[[#This Row],[Sales]] * (1 - salestable[[#This Row],[Discount]])</f>
        <v>8.34</v>
      </c>
      <c r="W5031" s="2">
        <f>salestable[[#This Row],[Sales]] * salestable[[#This Row],[Discount]]</f>
        <v>0</v>
      </c>
      <c r="X5031">
        <f>YEAR(salestable[[#This Row],[Order Date]])</f>
        <v>2017</v>
      </c>
      <c r="Y5031" t="str">
        <f>TEXT(salestable[[#This Row],[Order Date]],"MMMM")</f>
        <v>January</v>
      </c>
      <c r="Z5031" t="str">
        <f>"Q"&amp;ROUNDUP(MONTH(salestable[[#This Row],[Order Date]])/3,0)</f>
        <v>Q1</v>
      </c>
      <c r="AA5031" t="str">
        <f>TEXT(salestable[[#This Row],[Order Date]], "ddd")</f>
        <v>Sun</v>
      </c>
    </row>
    <row r="5032" spans="1:27"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s="3">
        <v>1</v>
      </c>
      <c r="T5032" s="4">
        <v>0</v>
      </c>
      <c r="U5032" s="3">
        <v>2.2282000000000002</v>
      </c>
      <c r="V5032" s="2">
        <f>salestable[[#This Row],[Sales]] * (1 - salestable[[#This Row],[Discount]])</f>
        <v>8.57</v>
      </c>
      <c r="W5032" s="2">
        <f>salestable[[#This Row],[Sales]] * salestable[[#This Row],[Discount]]</f>
        <v>0</v>
      </c>
      <c r="X5032">
        <f>YEAR(salestable[[#This Row],[Order Date]])</f>
        <v>2017</v>
      </c>
      <c r="Y5032" t="str">
        <f>TEXT(salestable[[#This Row],[Order Date]],"MMMM")</f>
        <v>January</v>
      </c>
      <c r="Z5032" t="str">
        <f>"Q"&amp;ROUNDUP(MONTH(salestable[[#This Row],[Order Date]])/3,0)</f>
        <v>Q1</v>
      </c>
      <c r="AA5032" t="str">
        <f>TEXT(salestable[[#This Row],[Order Date]], "ddd")</f>
        <v>Sun</v>
      </c>
    </row>
    <row r="5033" spans="1:27"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s="3">
        <v>8</v>
      </c>
      <c r="T5033" s="4">
        <v>0.2</v>
      </c>
      <c r="U5033" s="3">
        <v>40.370399999999997</v>
      </c>
      <c r="V5033" s="2">
        <f>salestable[[#This Row],[Sales]] * (1 - salestable[[#This Row],[Discount]])</f>
        <v>95.692800000000005</v>
      </c>
      <c r="W5033" s="2">
        <f>salestable[[#This Row],[Sales]] * salestable[[#This Row],[Discount]]</f>
        <v>23.923200000000001</v>
      </c>
      <c r="X5033">
        <f>YEAR(salestable[[#This Row],[Order Date]])</f>
        <v>2017</v>
      </c>
      <c r="Y5033" t="str">
        <f>TEXT(salestable[[#This Row],[Order Date]],"MMMM")</f>
        <v>January</v>
      </c>
      <c r="Z5033" t="str">
        <f>"Q"&amp;ROUNDUP(MONTH(salestable[[#This Row],[Order Date]])/3,0)</f>
        <v>Q1</v>
      </c>
      <c r="AA5033" t="str">
        <f>TEXT(salestable[[#This Row],[Order Date]], "ddd")</f>
        <v>Sun</v>
      </c>
    </row>
    <row r="5034" spans="1:27"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s="3">
        <v>3</v>
      </c>
      <c r="T5034" s="4">
        <v>0</v>
      </c>
      <c r="U5034" s="3">
        <v>25.552800000000001</v>
      </c>
      <c r="V5034" s="2">
        <f>salestable[[#This Row],[Sales]] * (1 - salestable[[#This Row],[Discount]])</f>
        <v>212.94</v>
      </c>
      <c r="W5034" s="2">
        <f>salestable[[#This Row],[Sales]] * salestable[[#This Row],[Discount]]</f>
        <v>0</v>
      </c>
      <c r="X5034">
        <f>YEAR(salestable[[#This Row],[Order Date]])</f>
        <v>2016</v>
      </c>
      <c r="Y5034" t="str">
        <f>TEXT(salestable[[#This Row],[Order Date]],"MMMM")</f>
        <v>December</v>
      </c>
      <c r="Z5034" t="str">
        <f>"Q"&amp;ROUNDUP(MONTH(salestable[[#This Row],[Order Date]])/3,0)</f>
        <v>Q4</v>
      </c>
      <c r="AA5034" t="str">
        <f>TEXT(salestable[[#This Row],[Order Date]], "ddd")</f>
        <v>Mon</v>
      </c>
    </row>
    <row r="5035" spans="1:27"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s="3">
        <v>1</v>
      </c>
      <c r="T5035" s="4">
        <v>0</v>
      </c>
      <c r="U5035" s="3">
        <v>7.4172000000000002</v>
      </c>
      <c r="V5035" s="2">
        <f>salestable[[#This Row],[Sales]] * (1 - salestable[[#This Row],[Discount]])</f>
        <v>26.49</v>
      </c>
      <c r="W5035" s="2">
        <f>salestable[[#This Row],[Sales]] * salestable[[#This Row],[Discount]]</f>
        <v>0</v>
      </c>
      <c r="X5035">
        <f>YEAR(salestable[[#This Row],[Order Date]])</f>
        <v>2016</v>
      </c>
      <c r="Y5035" t="str">
        <f>TEXT(salestable[[#This Row],[Order Date]],"MMMM")</f>
        <v>December</v>
      </c>
      <c r="Z5035" t="str">
        <f>"Q"&amp;ROUNDUP(MONTH(salestable[[#This Row],[Order Date]])/3,0)</f>
        <v>Q4</v>
      </c>
      <c r="AA5035" t="str">
        <f>TEXT(salestable[[#This Row],[Order Date]], "ddd")</f>
        <v>Mon</v>
      </c>
    </row>
    <row r="5036" spans="1:27"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s="3">
        <v>5</v>
      </c>
      <c r="T5036" s="4">
        <v>0</v>
      </c>
      <c r="U5036" s="3">
        <v>48.118000000000002</v>
      </c>
      <c r="V5036" s="2">
        <f>salestable[[#This Row],[Sales]] * (1 - salestable[[#This Row],[Discount]])</f>
        <v>687.4</v>
      </c>
      <c r="W5036" s="2">
        <f>salestable[[#This Row],[Sales]] * salestable[[#This Row],[Discount]]</f>
        <v>0</v>
      </c>
      <c r="X5036">
        <f>YEAR(salestable[[#This Row],[Order Date]])</f>
        <v>2015</v>
      </c>
      <c r="Y5036" t="str">
        <f>TEXT(salestable[[#This Row],[Order Date]],"MMMM")</f>
        <v>August</v>
      </c>
      <c r="Z5036" t="str">
        <f>"Q"&amp;ROUNDUP(MONTH(salestable[[#This Row],[Order Date]])/3,0)</f>
        <v>Q3</v>
      </c>
      <c r="AA5036" t="str">
        <f>TEXT(salestable[[#This Row],[Order Date]], "ddd")</f>
        <v>Sun</v>
      </c>
    </row>
    <row r="5037" spans="1:27"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s="3">
        <v>3</v>
      </c>
      <c r="T5037" s="4">
        <v>0</v>
      </c>
      <c r="U5037" s="3">
        <v>111.1035</v>
      </c>
      <c r="V5037" s="2">
        <f>salestable[[#This Row],[Sales]] * (1 - salestable[[#This Row],[Discount]])</f>
        <v>653.54999999999995</v>
      </c>
      <c r="W5037" s="2">
        <f>salestable[[#This Row],[Sales]] * salestable[[#This Row],[Discount]]</f>
        <v>0</v>
      </c>
      <c r="X5037">
        <f>YEAR(salestable[[#This Row],[Order Date]])</f>
        <v>2014</v>
      </c>
      <c r="Y5037" t="str">
        <f>TEXT(salestable[[#This Row],[Order Date]],"MMMM")</f>
        <v>April</v>
      </c>
      <c r="Z5037" t="str">
        <f>"Q"&amp;ROUNDUP(MONTH(salestable[[#This Row],[Order Date]])/3,0)</f>
        <v>Q2</v>
      </c>
      <c r="AA5037" t="str">
        <f>TEXT(salestable[[#This Row],[Order Date]], "ddd")</f>
        <v>Sun</v>
      </c>
    </row>
    <row r="5038" spans="1:27"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s="3">
        <v>2</v>
      </c>
      <c r="T5038" s="4">
        <v>0</v>
      </c>
      <c r="U5038" s="3">
        <v>2.0339999999999998</v>
      </c>
      <c r="V5038" s="2">
        <f>salestable[[#This Row],[Sales]] * (1 - salestable[[#This Row],[Discount]])</f>
        <v>33.9</v>
      </c>
      <c r="W5038" s="2">
        <f>salestable[[#This Row],[Sales]] * salestable[[#This Row],[Discount]]</f>
        <v>0</v>
      </c>
      <c r="X5038">
        <f>YEAR(salestable[[#This Row],[Order Date]])</f>
        <v>2014</v>
      </c>
      <c r="Y5038" t="str">
        <f>TEXT(salestable[[#This Row],[Order Date]],"MMMM")</f>
        <v>April</v>
      </c>
      <c r="Z5038" t="str">
        <f>"Q"&amp;ROUNDUP(MONTH(salestable[[#This Row],[Order Date]])/3,0)</f>
        <v>Q2</v>
      </c>
      <c r="AA5038" t="str">
        <f>TEXT(salestable[[#This Row],[Order Date]], "ddd")</f>
        <v>Sun</v>
      </c>
    </row>
    <row r="5039" spans="1:27"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s="3">
        <v>5</v>
      </c>
      <c r="T5039" s="4">
        <v>0.2</v>
      </c>
      <c r="U5039" s="3">
        <v>83.986000000000004</v>
      </c>
      <c r="V5039" s="2">
        <f>salestable[[#This Row],[Sales]] * (1 - salestable[[#This Row],[Discount]])</f>
        <v>191.96800000000002</v>
      </c>
      <c r="W5039" s="2">
        <f>salestable[[#This Row],[Sales]] * salestable[[#This Row],[Discount]]</f>
        <v>47.992000000000004</v>
      </c>
      <c r="X5039">
        <f>YEAR(salestable[[#This Row],[Order Date]])</f>
        <v>2017</v>
      </c>
      <c r="Y5039" t="str">
        <f>TEXT(salestable[[#This Row],[Order Date]],"MMMM")</f>
        <v>November</v>
      </c>
      <c r="Z5039" t="str">
        <f>"Q"&amp;ROUNDUP(MONTH(salestable[[#This Row],[Order Date]])/3,0)</f>
        <v>Q4</v>
      </c>
      <c r="AA5039" t="str">
        <f>TEXT(salestable[[#This Row],[Order Date]], "ddd")</f>
        <v>Fri</v>
      </c>
    </row>
    <row r="5040" spans="1:27"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s="3">
        <v>4</v>
      </c>
      <c r="T5040" s="4">
        <v>0.3</v>
      </c>
      <c r="U5040" s="3">
        <v>-37.112400000000001</v>
      </c>
      <c r="V5040" s="2">
        <f>salestable[[#This Row],[Sales]] * (1 - salestable[[#This Row],[Discount]])</f>
        <v>139.8852</v>
      </c>
      <c r="W5040" s="2">
        <f>salestable[[#This Row],[Sales]] * salestable[[#This Row],[Discount]]</f>
        <v>59.950800000000001</v>
      </c>
      <c r="X5040">
        <f>YEAR(salestable[[#This Row],[Order Date]])</f>
        <v>2015</v>
      </c>
      <c r="Y5040" t="str">
        <f>TEXT(salestable[[#This Row],[Order Date]],"MMMM")</f>
        <v>July</v>
      </c>
      <c r="Z5040" t="str">
        <f>"Q"&amp;ROUNDUP(MONTH(salestable[[#This Row],[Order Date]])/3,0)</f>
        <v>Q3</v>
      </c>
      <c r="AA5040" t="str">
        <f>TEXT(salestable[[#This Row],[Order Date]], "ddd")</f>
        <v>Sat</v>
      </c>
    </row>
    <row r="5041" spans="1:27"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s="3">
        <v>2</v>
      </c>
      <c r="T5041" s="4">
        <v>0</v>
      </c>
      <c r="U5041" s="3">
        <v>193.32</v>
      </c>
      <c r="V5041" s="2">
        <f>salestable[[#This Row],[Sales]] * (1 - salestable[[#This Row],[Discount]])</f>
        <v>716</v>
      </c>
      <c r="W5041" s="2">
        <f>salestable[[#This Row],[Sales]] * salestable[[#This Row],[Discount]]</f>
        <v>0</v>
      </c>
      <c r="X5041">
        <f>YEAR(salestable[[#This Row],[Order Date]])</f>
        <v>2015</v>
      </c>
      <c r="Y5041" t="str">
        <f>TEXT(salestable[[#This Row],[Order Date]],"MMMM")</f>
        <v>July</v>
      </c>
      <c r="Z5041" t="str">
        <f>"Q"&amp;ROUNDUP(MONTH(salestable[[#This Row],[Order Date]])/3,0)</f>
        <v>Q3</v>
      </c>
      <c r="AA5041" t="str">
        <f>TEXT(salestable[[#This Row],[Order Date]], "ddd")</f>
        <v>Sat</v>
      </c>
    </row>
    <row r="5042" spans="1:27"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s="3">
        <v>7</v>
      </c>
      <c r="T5042" s="4">
        <v>0</v>
      </c>
      <c r="U5042" s="3">
        <v>103.8982</v>
      </c>
      <c r="V5042" s="2">
        <f>salestable[[#This Row],[Sales]] * (1 - salestable[[#This Row],[Discount]])</f>
        <v>221.06</v>
      </c>
      <c r="W5042" s="2">
        <f>salestable[[#This Row],[Sales]] * salestable[[#This Row],[Discount]]</f>
        <v>0</v>
      </c>
      <c r="X5042">
        <f>YEAR(salestable[[#This Row],[Order Date]])</f>
        <v>2015</v>
      </c>
      <c r="Y5042" t="str">
        <f>TEXT(salestable[[#This Row],[Order Date]],"MMMM")</f>
        <v>July</v>
      </c>
      <c r="Z5042" t="str">
        <f>"Q"&amp;ROUNDUP(MONTH(salestable[[#This Row],[Order Date]])/3,0)</f>
        <v>Q3</v>
      </c>
      <c r="AA5042" t="str">
        <f>TEXT(salestable[[#This Row],[Order Date]], "ddd")</f>
        <v>Sat</v>
      </c>
    </row>
    <row r="5043" spans="1:27"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s="3">
        <v>3</v>
      </c>
      <c r="T5043" s="4">
        <v>0</v>
      </c>
      <c r="U5043" s="3">
        <v>32.500799999999998</v>
      </c>
      <c r="V5043" s="2">
        <f>salestable[[#This Row],[Sales]] * (1 - salestable[[#This Row],[Discount]])</f>
        <v>67.709999999999994</v>
      </c>
      <c r="W5043" s="2">
        <f>salestable[[#This Row],[Sales]] * salestable[[#This Row],[Discount]]</f>
        <v>0</v>
      </c>
      <c r="X5043">
        <f>YEAR(salestable[[#This Row],[Order Date]])</f>
        <v>2016</v>
      </c>
      <c r="Y5043" t="str">
        <f>TEXT(salestable[[#This Row],[Order Date]],"MMMM")</f>
        <v>November</v>
      </c>
      <c r="Z5043" t="str">
        <f>"Q"&amp;ROUNDUP(MONTH(salestable[[#This Row],[Order Date]])/3,0)</f>
        <v>Q4</v>
      </c>
      <c r="AA5043" t="str">
        <f>TEXT(salestable[[#This Row],[Order Date]], "ddd")</f>
        <v>Thu</v>
      </c>
    </row>
    <row r="5044" spans="1:27"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s="3">
        <v>4</v>
      </c>
      <c r="T5044" s="4">
        <v>0</v>
      </c>
      <c r="U5044" s="3">
        <v>38.975999999999999</v>
      </c>
      <c r="V5044" s="2">
        <f>salestable[[#This Row],[Sales]] * (1 - salestable[[#This Row],[Discount]])</f>
        <v>129.91999999999999</v>
      </c>
      <c r="W5044" s="2">
        <f>salestable[[#This Row],[Sales]] * salestable[[#This Row],[Discount]]</f>
        <v>0</v>
      </c>
      <c r="X5044">
        <f>YEAR(salestable[[#This Row],[Order Date]])</f>
        <v>2016</v>
      </c>
      <c r="Y5044" t="str">
        <f>TEXT(salestable[[#This Row],[Order Date]],"MMMM")</f>
        <v>November</v>
      </c>
      <c r="Z5044" t="str">
        <f>"Q"&amp;ROUNDUP(MONTH(salestable[[#This Row],[Order Date]])/3,0)</f>
        <v>Q4</v>
      </c>
      <c r="AA5044" t="str">
        <f>TEXT(salestable[[#This Row],[Order Date]], "ddd")</f>
        <v>Thu</v>
      </c>
    </row>
    <row r="5045" spans="1:27"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s="3">
        <v>9</v>
      </c>
      <c r="T5045" s="4">
        <v>0</v>
      </c>
      <c r="U5045" s="3">
        <v>191.65860000000001</v>
      </c>
      <c r="V5045" s="2">
        <f>salestable[[#This Row],[Sales]] * (1 - salestable[[#This Row],[Discount]])</f>
        <v>467.46</v>
      </c>
      <c r="W5045" s="2">
        <f>salestable[[#This Row],[Sales]] * salestable[[#This Row],[Discount]]</f>
        <v>0</v>
      </c>
      <c r="X5045">
        <f>YEAR(salestable[[#This Row],[Order Date]])</f>
        <v>2016</v>
      </c>
      <c r="Y5045" t="str">
        <f>TEXT(salestable[[#This Row],[Order Date]],"MMMM")</f>
        <v>November</v>
      </c>
      <c r="Z5045" t="str">
        <f>"Q"&amp;ROUNDUP(MONTH(salestable[[#This Row],[Order Date]])/3,0)</f>
        <v>Q4</v>
      </c>
      <c r="AA5045" t="str">
        <f>TEXT(salestable[[#This Row],[Order Date]], "ddd")</f>
        <v>Thu</v>
      </c>
    </row>
    <row r="5046" spans="1:27"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s="3">
        <v>5</v>
      </c>
      <c r="T5046" s="4">
        <v>0</v>
      </c>
      <c r="U5046" s="3">
        <v>28.858000000000001</v>
      </c>
      <c r="V5046" s="2">
        <f>salestable[[#This Row],[Sales]] * (1 - salestable[[#This Row],[Discount]])</f>
        <v>61.4</v>
      </c>
      <c r="W5046" s="2">
        <f>salestable[[#This Row],[Sales]] * salestable[[#This Row],[Discount]]</f>
        <v>0</v>
      </c>
      <c r="X5046">
        <f>YEAR(salestable[[#This Row],[Order Date]])</f>
        <v>2016</v>
      </c>
      <c r="Y5046" t="str">
        <f>TEXT(salestable[[#This Row],[Order Date]],"MMMM")</f>
        <v>November</v>
      </c>
      <c r="Z5046" t="str">
        <f>"Q"&amp;ROUNDUP(MONTH(salestable[[#This Row],[Order Date]])/3,0)</f>
        <v>Q4</v>
      </c>
      <c r="AA5046" t="str">
        <f>TEXT(salestable[[#This Row],[Order Date]], "ddd")</f>
        <v>Thu</v>
      </c>
    </row>
    <row r="5047" spans="1:27"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s="3">
        <v>4</v>
      </c>
      <c r="T5047" s="4">
        <v>0</v>
      </c>
      <c r="U5047" s="3">
        <v>187.39760000000001</v>
      </c>
      <c r="V5047" s="2">
        <f>salestable[[#This Row],[Sales]] * (1 - salestable[[#This Row],[Discount]])</f>
        <v>720.76</v>
      </c>
      <c r="W5047" s="2">
        <f>salestable[[#This Row],[Sales]] * salestable[[#This Row],[Discount]]</f>
        <v>0</v>
      </c>
      <c r="X5047">
        <f>YEAR(salestable[[#This Row],[Order Date]])</f>
        <v>2016</v>
      </c>
      <c r="Y5047" t="str">
        <f>TEXT(salestable[[#This Row],[Order Date]],"MMMM")</f>
        <v>November</v>
      </c>
      <c r="Z5047" t="str">
        <f>"Q"&amp;ROUNDUP(MONTH(salestable[[#This Row],[Order Date]])/3,0)</f>
        <v>Q4</v>
      </c>
      <c r="AA5047" t="str">
        <f>TEXT(salestable[[#This Row],[Order Date]], "ddd")</f>
        <v>Thu</v>
      </c>
    </row>
    <row r="5048" spans="1:27"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s="3">
        <v>3</v>
      </c>
      <c r="T5048" s="4">
        <v>0.2</v>
      </c>
      <c r="U5048" s="3">
        <v>1.8144</v>
      </c>
      <c r="V5048" s="2">
        <f>salestable[[#This Row],[Sales]] * (1 - salestable[[#This Row],[Discount]])</f>
        <v>4.1472000000000007</v>
      </c>
      <c r="W5048" s="2">
        <f>salestable[[#This Row],[Sales]] * salestable[[#This Row],[Discount]]</f>
        <v>1.0368000000000002</v>
      </c>
      <c r="X5048">
        <f>YEAR(salestable[[#This Row],[Order Date]])</f>
        <v>2016</v>
      </c>
      <c r="Y5048" t="str">
        <f>TEXT(salestable[[#This Row],[Order Date]],"MMMM")</f>
        <v>November</v>
      </c>
      <c r="Z5048" t="str">
        <f>"Q"&amp;ROUNDUP(MONTH(salestable[[#This Row],[Order Date]])/3,0)</f>
        <v>Q4</v>
      </c>
      <c r="AA5048" t="str">
        <f>TEXT(salestable[[#This Row],[Order Date]], "ddd")</f>
        <v>Thu</v>
      </c>
    </row>
    <row r="5049" spans="1:27"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s="3">
        <v>5</v>
      </c>
      <c r="T5049" s="4">
        <v>0</v>
      </c>
      <c r="U5049" s="3">
        <v>3.9689999999999999</v>
      </c>
      <c r="V5049" s="2">
        <f>salestable[[#This Row],[Sales]] * (1 - salestable[[#This Row],[Discount]])</f>
        <v>14.7</v>
      </c>
      <c r="W5049" s="2">
        <f>salestable[[#This Row],[Sales]] * salestable[[#This Row],[Discount]]</f>
        <v>0</v>
      </c>
      <c r="X5049">
        <f>YEAR(salestable[[#This Row],[Order Date]])</f>
        <v>2016</v>
      </c>
      <c r="Y5049" t="str">
        <f>TEXT(salestable[[#This Row],[Order Date]],"MMMM")</f>
        <v>November</v>
      </c>
      <c r="Z5049" t="str">
        <f>"Q"&amp;ROUNDUP(MONTH(salestable[[#This Row],[Order Date]])/3,0)</f>
        <v>Q4</v>
      </c>
      <c r="AA5049" t="str">
        <f>TEXT(salestable[[#This Row],[Order Date]], "ddd")</f>
        <v>Thu</v>
      </c>
    </row>
    <row r="5050" spans="1:27"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s="3">
        <v>7</v>
      </c>
      <c r="T5050" s="4">
        <v>0.8</v>
      </c>
      <c r="U5050" s="3">
        <v>-13.8278</v>
      </c>
      <c r="V5050" s="2">
        <f>salestable[[#This Row],[Sales]] * (1 - salestable[[#This Row],[Discount]])</f>
        <v>1.6267999999999998</v>
      </c>
      <c r="W5050" s="2">
        <f>salestable[[#This Row],[Sales]] * salestable[[#This Row],[Discount]]</f>
        <v>6.507200000000001</v>
      </c>
      <c r="X5050">
        <f>YEAR(salestable[[#This Row],[Order Date]])</f>
        <v>2014</v>
      </c>
      <c r="Y5050" t="str">
        <f>TEXT(salestable[[#This Row],[Order Date]],"MMMM")</f>
        <v>March</v>
      </c>
      <c r="Z5050" t="str">
        <f>"Q"&amp;ROUNDUP(MONTH(salestable[[#This Row],[Order Date]])/3,0)</f>
        <v>Q1</v>
      </c>
      <c r="AA5050" t="str">
        <f>TEXT(salestable[[#This Row],[Order Date]], "ddd")</f>
        <v>Mon</v>
      </c>
    </row>
    <row r="5051" spans="1:27"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s="3">
        <v>2</v>
      </c>
      <c r="T5051" s="4">
        <v>0.2</v>
      </c>
      <c r="U5051" s="3">
        <v>13.997199999999999</v>
      </c>
      <c r="V5051" s="2">
        <f>salestable[[#This Row],[Sales]] * (1 - salestable[[#This Row],[Discount]])</f>
        <v>63.987200000000001</v>
      </c>
      <c r="W5051" s="2">
        <f>salestable[[#This Row],[Sales]] * salestable[[#This Row],[Discount]]</f>
        <v>15.9968</v>
      </c>
      <c r="X5051">
        <f>YEAR(salestable[[#This Row],[Order Date]])</f>
        <v>2014</v>
      </c>
      <c r="Y5051" t="str">
        <f>TEXT(salestable[[#This Row],[Order Date]],"MMMM")</f>
        <v>March</v>
      </c>
      <c r="Z5051" t="str">
        <f>"Q"&amp;ROUNDUP(MONTH(salestable[[#This Row],[Order Date]])/3,0)</f>
        <v>Q1</v>
      </c>
      <c r="AA5051" t="str">
        <f>TEXT(salestable[[#This Row],[Order Date]], "ddd")</f>
        <v>Mon</v>
      </c>
    </row>
    <row r="5052" spans="1:27"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s="3">
        <v>2</v>
      </c>
      <c r="T5052" s="4">
        <v>0</v>
      </c>
      <c r="U5052" s="3">
        <v>8.7138000000000009</v>
      </c>
      <c r="V5052" s="2">
        <f>salestable[[#This Row],[Sales]] * (1 - salestable[[#This Row],[Discount]])</f>
        <v>18.54</v>
      </c>
      <c r="W5052" s="2">
        <f>salestable[[#This Row],[Sales]] * salestable[[#This Row],[Discount]]</f>
        <v>0</v>
      </c>
      <c r="X5052">
        <f>YEAR(salestable[[#This Row],[Order Date]])</f>
        <v>2015</v>
      </c>
      <c r="Y5052" t="str">
        <f>TEXT(salestable[[#This Row],[Order Date]],"MMMM")</f>
        <v>September</v>
      </c>
      <c r="Z5052" t="str">
        <f>"Q"&amp;ROUNDUP(MONTH(salestable[[#This Row],[Order Date]])/3,0)</f>
        <v>Q3</v>
      </c>
      <c r="AA5052" t="str">
        <f>TEXT(salestable[[#This Row],[Order Date]], "ddd")</f>
        <v>Fri</v>
      </c>
    </row>
    <row r="5053" spans="1:27"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s="3">
        <v>2</v>
      </c>
      <c r="T5053" s="4">
        <v>0.2</v>
      </c>
      <c r="U5053" s="3">
        <v>7.93</v>
      </c>
      <c r="V5053" s="2">
        <f>salestable[[#This Row],[Sales]] * (1 - salestable[[#This Row],[Discount]])</f>
        <v>19.52</v>
      </c>
      <c r="W5053" s="2">
        <f>salestable[[#This Row],[Sales]] * salestable[[#This Row],[Discount]]</f>
        <v>4.88</v>
      </c>
      <c r="X5053">
        <f>YEAR(salestable[[#This Row],[Order Date]])</f>
        <v>2015</v>
      </c>
      <c r="Y5053" t="str">
        <f>TEXT(salestable[[#This Row],[Order Date]],"MMMM")</f>
        <v>November</v>
      </c>
      <c r="Z5053" t="str">
        <f>"Q"&amp;ROUNDUP(MONTH(salestable[[#This Row],[Order Date]])/3,0)</f>
        <v>Q4</v>
      </c>
      <c r="AA5053" t="str">
        <f>TEXT(salestable[[#This Row],[Order Date]], "ddd")</f>
        <v>Sat</v>
      </c>
    </row>
    <row r="5054" spans="1:27"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s="3">
        <v>4</v>
      </c>
      <c r="T5054" s="4">
        <v>0</v>
      </c>
      <c r="U5054" s="3">
        <v>91.950800000000001</v>
      </c>
      <c r="V5054" s="2">
        <f>salestable[[#This Row],[Sales]] * (1 - salestable[[#This Row],[Discount]])</f>
        <v>195.64</v>
      </c>
      <c r="W5054" s="2">
        <f>salestable[[#This Row],[Sales]] * salestable[[#This Row],[Discount]]</f>
        <v>0</v>
      </c>
      <c r="X5054">
        <f>YEAR(salestable[[#This Row],[Order Date]])</f>
        <v>2017</v>
      </c>
      <c r="Y5054" t="str">
        <f>TEXT(salestable[[#This Row],[Order Date]],"MMMM")</f>
        <v>May</v>
      </c>
      <c r="Z5054" t="str">
        <f>"Q"&amp;ROUNDUP(MONTH(salestable[[#This Row],[Order Date]])/3,0)</f>
        <v>Q2</v>
      </c>
      <c r="AA5054" t="str">
        <f>TEXT(salestable[[#This Row],[Order Date]], "ddd")</f>
        <v>Fri</v>
      </c>
    </row>
    <row r="5055" spans="1:27"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s="3">
        <v>5</v>
      </c>
      <c r="T5055" s="4">
        <v>0.2</v>
      </c>
      <c r="U5055" s="3">
        <v>84.66</v>
      </c>
      <c r="V5055" s="2">
        <f>salestable[[#This Row],[Sales]] * (1 - salestable[[#This Row],[Discount]])</f>
        <v>318.72000000000003</v>
      </c>
      <c r="W5055" s="2">
        <f>salestable[[#This Row],[Sales]] * salestable[[#This Row],[Discount]]</f>
        <v>79.680000000000007</v>
      </c>
      <c r="X5055">
        <f>YEAR(salestable[[#This Row],[Order Date]])</f>
        <v>2015</v>
      </c>
      <c r="Y5055" t="str">
        <f>TEXT(salestable[[#This Row],[Order Date]],"MMMM")</f>
        <v>January</v>
      </c>
      <c r="Z5055" t="str">
        <f>"Q"&amp;ROUNDUP(MONTH(salestable[[#This Row],[Order Date]])/3,0)</f>
        <v>Q1</v>
      </c>
      <c r="AA5055" t="str">
        <f>TEXT(salestable[[#This Row],[Order Date]], "ddd")</f>
        <v>Sat</v>
      </c>
    </row>
    <row r="5056" spans="1:27"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s="3">
        <v>3</v>
      </c>
      <c r="T5056" s="4">
        <v>0.2</v>
      </c>
      <c r="U5056" s="3">
        <v>0.79379999999999995</v>
      </c>
      <c r="V5056" s="2">
        <f>salestable[[#This Row],[Sales]] * (1 - salestable[[#This Row],[Discount]])</f>
        <v>5.6448</v>
      </c>
      <c r="W5056" s="2">
        <f>salestable[[#This Row],[Sales]] * salestable[[#This Row],[Discount]]</f>
        <v>1.4112</v>
      </c>
      <c r="X5056">
        <f>YEAR(salestable[[#This Row],[Order Date]])</f>
        <v>2015</v>
      </c>
      <c r="Y5056" t="str">
        <f>TEXT(salestable[[#This Row],[Order Date]],"MMMM")</f>
        <v>January</v>
      </c>
      <c r="Z5056" t="str">
        <f>"Q"&amp;ROUNDUP(MONTH(salestable[[#This Row],[Order Date]])/3,0)</f>
        <v>Q1</v>
      </c>
      <c r="AA5056" t="str">
        <f>TEXT(salestable[[#This Row],[Order Date]], "ddd")</f>
        <v>Sat</v>
      </c>
    </row>
    <row r="5057" spans="1:27"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s="3">
        <v>9</v>
      </c>
      <c r="T5057" s="4">
        <v>0.32</v>
      </c>
      <c r="U5057" s="3">
        <v>-437.54039999999998</v>
      </c>
      <c r="V5057" s="2">
        <f>salestable[[#This Row],[Sales]] * (1 - salestable[[#This Row],[Discount]])</f>
        <v>919.63036799999998</v>
      </c>
      <c r="W5057" s="2">
        <f>salestable[[#This Row],[Sales]] * salestable[[#This Row],[Discount]]</f>
        <v>432.76723200000004</v>
      </c>
      <c r="X5057">
        <f>YEAR(salestable[[#This Row],[Order Date]])</f>
        <v>2015</v>
      </c>
      <c r="Y5057" t="str">
        <f>TEXT(salestable[[#This Row],[Order Date]],"MMMM")</f>
        <v>January</v>
      </c>
      <c r="Z5057" t="str">
        <f>"Q"&amp;ROUNDUP(MONTH(salestable[[#This Row],[Order Date]])/3,0)</f>
        <v>Q1</v>
      </c>
      <c r="AA5057" t="str">
        <f>TEXT(salestable[[#This Row],[Order Date]], "ddd")</f>
        <v>Sat</v>
      </c>
    </row>
    <row r="5058" spans="1:27"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s="3">
        <v>5</v>
      </c>
      <c r="T5058" s="4">
        <v>0</v>
      </c>
      <c r="U5058" s="3">
        <v>11.88</v>
      </c>
      <c r="V5058" s="2">
        <f>salestable[[#This Row],[Sales]] * (1 - salestable[[#This Row],[Discount]])</f>
        <v>26.4</v>
      </c>
      <c r="W5058" s="2">
        <f>salestable[[#This Row],[Sales]] * salestable[[#This Row],[Discount]]</f>
        <v>0</v>
      </c>
      <c r="X5058">
        <f>YEAR(salestable[[#This Row],[Order Date]])</f>
        <v>2015</v>
      </c>
      <c r="Y5058" t="str">
        <f>TEXT(salestable[[#This Row],[Order Date]],"MMMM")</f>
        <v>September</v>
      </c>
      <c r="Z5058" t="str">
        <f>"Q"&amp;ROUNDUP(MONTH(salestable[[#This Row],[Order Date]])/3,0)</f>
        <v>Q3</v>
      </c>
      <c r="AA5058" t="str">
        <f>TEXT(salestable[[#This Row],[Order Date]], "ddd")</f>
        <v>Tue</v>
      </c>
    </row>
    <row r="5059" spans="1:27"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s="3">
        <v>6</v>
      </c>
      <c r="T5059" s="4">
        <v>0</v>
      </c>
      <c r="U5059" s="3">
        <v>0.83760000000000001</v>
      </c>
      <c r="V5059" s="2">
        <f>salestable[[#This Row],[Sales]] * (1 - salestable[[#This Row],[Discount]])</f>
        <v>41.88</v>
      </c>
      <c r="W5059" s="2">
        <f>salestable[[#This Row],[Sales]] * salestable[[#This Row],[Discount]]</f>
        <v>0</v>
      </c>
      <c r="X5059">
        <f>YEAR(salestable[[#This Row],[Order Date]])</f>
        <v>2015</v>
      </c>
      <c r="Y5059" t="str">
        <f>TEXT(salestable[[#This Row],[Order Date]],"MMMM")</f>
        <v>September</v>
      </c>
      <c r="Z5059" t="str">
        <f>"Q"&amp;ROUNDUP(MONTH(salestable[[#This Row],[Order Date]])/3,0)</f>
        <v>Q3</v>
      </c>
      <c r="AA5059" t="str">
        <f>TEXT(salestable[[#This Row],[Order Date]], "ddd")</f>
        <v>Tue</v>
      </c>
    </row>
    <row r="5060" spans="1:27"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s="3">
        <v>9</v>
      </c>
      <c r="T5060" s="4">
        <v>0.7</v>
      </c>
      <c r="U5060" s="3">
        <v>-83.204999999999998</v>
      </c>
      <c r="V5060" s="2">
        <f>salestable[[#This Row],[Sales]] * (1 - salestable[[#This Row],[Discount]])</f>
        <v>29.953800000000005</v>
      </c>
      <c r="W5060" s="2">
        <f>salestable[[#This Row],[Sales]] * salestable[[#This Row],[Discount]]</f>
        <v>69.892200000000003</v>
      </c>
      <c r="X5060">
        <f>YEAR(salestable[[#This Row],[Order Date]])</f>
        <v>2016</v>
      </c>
      <c r="Y5060" t="str">
        <f>TEXT(salestable[[#This Row],[Order Date]],"MMMM")</f>
        <v>April</v>
      </c>
      <c r="Z5060" t="str">
        <f>"Q"&amp;ROUNDUP(MONTH(salestable[[#This Row],[Order Date]])/3,0)</f>
        <v>Q2</v>
      </c>
      <c r="AA5060" t="str">
        <f>TEXT(salestable[[#This Row],[Order Date]], "ddd")</f>
        <v>Sun</v>
      </c>
    </row>
    <row r="5061" spans="1:27"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s="3">
        <v>2</v>
      </c>
      <c r="T5061" s="4">
        <v>0</v>
      </c>
      <c r="U5061" s="3">
        <v>195.99440000000001</v>
      </c>
      <c r="V5061" s="2">
        <f>salestable[[#This Row],[Sales]] * (1 - salestable[[#This Row],[Discount]])</f>
        <v>699.98</v>
      </c>
      <c r="W5061" s="2">
        <f>salestable[[#This Row],[Sales]] * salestable[[#This Row],[Discount]]</f>
        <v>0</v>
      </c>
      <c r="X5061">
        <f>YEAR(salestable[[#This Row],[Order Date]])</f>
        <v>2016</v>
      </c>
      <c r="Y5061" t="str">
        <f>TEXT(salestable[[#This Row],[Order Date]],"MMMM")</f>
        <v>December</v>
      </c>
      <c r="Z5061" t="str">
        <f>"Q"&amp;ROUNDUP(MONTH(salestable[[#This Row],[Order Date]])/3,0)</f>
        <v>Q4</v>
      </c>
      <c r="AA5061" t="str">
        <f>TEXT(salestable[[#This Row],[Order Date]], "ddd")</f>
        <v>Mon</v>
      </c>
    </row>
    <row r="5062" spans="1:27"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s="3">
        <v>9</v>
      </c>
      <c r="T5062" s="4">
        <v>0</v>
      </c>
      <c r="U5062" s="3">
        <v>70.178399999999996</v>
      </c>
      <c r="V5062" s="2">
        <f>salestable[[#This Row],[Sales]] * (1 - salestable[[#This Row],[Discount]])</f>
        <v>584.82000000000005</v>
      </c>
      <c r="W5062" s="2">
        <f>salestable[[#This Row],[Sales]] * salestable[[#This Row],[Discount]]</f>
        <v>0</v>
      </c>
      <c r="X5062">
        <f>YEAR(salestable[[#This Row],[Order Date]])</f>
        <v>2016</v>
      </c>
      <c r="Y5062" t="str">
        <f>TEXT(salestable[[#This Row],[Order Date]],"MMMM")</f>
        <v>December</v>
      </c>
      <c r="Z5062" t="str">
        <f>"Q"&amp;ROUNDUP(MONTH(salestable[[#This Row],[Order Date]])/3,0)</f>
        <v>Q4</v>
      </c>
      <c r="AA5062" t="str">
        <f>TEXT(salestable[[#This Row],[Order Date]], "ddd")</f>
        <v>Mon</v>
      </c>
    </row>
    <row r="5063" spans="1:27"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s="3">
        <v>2</v>
      </c>
      <c r="T5063" s="4">
        <v>0</v>
      </c>
      <c r="U5063" s="3">
        <v>21.99</v>
      </c>
      <c r="V5063" s="2">
        <f>salestable[[#This Row],[Sales]] * (1 - salestable[[#This Row],[Discount]])</f>
        <v>43.98</v>
      </c>
      <c r="W5063" s="2">
        <f>salestable[[#This Row],[Sales]] * salestable[[#This Row],[Discount]]</f>
        <v>0</v>
      </c>
      <c r="X5063">
        <f>YEAR(salestable[[#This Row],[Order Date]])</f>
        <v>2015</v>
      </c>
      <c r="Y5063" t="str">
        <f>TEXT(salestable[[#This Row],[Order Date]],"MMMM")</f>
        <v>May</v>
      </c>
      <c r="Z5063" t="str">
        <f>"Q"&amp;ROUNDUP(MONTH(salestable[[#This Row],[Order Date]])/3,0)</f>
        <v>Q2</v>
      </c>
      <c r="AA5063" t="str">
        <f>TEXT(salestable[[#This Row],[Order Date]], "ddd")</f>
        <v>Fri</v>
      </c>
    </row>
    <row r="5064" spans="1:27"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s="3">
        <v>3</v>
      </c>
      <c r="T5064" s="4">
        <v>0</v>
      </c>
      <c r="U5064" s="3">
        <v>105.83159999999999</v>
      </c>
      <c r="V5064" s="2">
        <f>salestable[[#This Row],[Sales]] * (1 - salestable[[#This Row],[Discount]])</f>
        <v>377.97</v>
      </c>
      <c r="W5064" s="2">
        <f>salestable[[#This Row],[Sales]] * salestable[[#This Row],[Discount]]</f>
        <v>0</v>
      </c>
      <c r="X5064">
        <f>YEAR(salestable[[#This Row],[Order Date]])</f>
        <v>2015</v>
      </c>
      <c r="Y5064" t="str">
        <f>TEXT(salestable[[#This Row],[Order Date]],"MMMM")</f>
        <v>May</v>
      </c>
      <c r="Z5064" t="str">
        <f>"Q"&amp;ROUNDUP(MONTH(salestable[[#This Row],[Order Date]])/3,0)</f>
        <v>Q2</v>
      </c>
      <c r="AA5064" t="str">
        <f>TEXT(salestable[[#This Row],[Order Date]], "ddd")</f>
        <v>Fri</v>
      </c>
    </row>
    <row r="5065" spans="1:27"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s="3">
        <v>3</v>
      </c>
      <c r="T5065" s="4">
        <v>0</v>
      </c>
      <c r="U5065" s="3">
        <v>11.1564</v>
      </c>
      <c r="V5065" s="2">
        <f>salestable[[#This Row],[Sales]] * (1 - salestable[[#This Row],[Discount]])</f>
        <v>123.96</v>
      </c>
      <c r="W5065" s="2">
        <f>salestable[[#This Row],[Sales]] * salestable[[#This Row],[Discount]]</f>
        <v>0</v>
      </c>
      <c r="X5065">
        <f>YEAR(salestable[[#This Row],[Order Date]])</f>
        <v>2015</v>
      </c>
      <c r="Y5065" t="str">
        <f>TEXT(salestable[[#This Row],[Order Date]],"MMMM")</f>
        <v>May</v>
      </c>
      <c r="Z5065" t="str">
        <f>"Q"&amp;ROUNDUP(MONTH(salestable[[#This Row],[Order Date]])/3,0)</f>
        <v>Q2</v>
      </c>
      <c r="AA5065" t="str">
        <f>TEXT(salestable[[#This Row],[Order Date]], "ddd")</f>
        <v>Fri</v>
      </c>
    </row>
    <row r="5066" spans="1:27"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s="3">
        <v>2</v>
      </c>
      <c r="T5066" s="4">
        <v>0</v>
      </c>
      <c r="U5066" s="3">
        <v>113.6742</v>
      </c>
      <c r="V5066" s="2">
        <f>salestable[[#This Row],[Sales]] * (1 - salestable[[#This Row],[Discount]])</f>
        <v>391.98</v>
      </c>
      <c r="W5066" s="2">
        <f>salestable[[#This Row],[Sales]] * salestable[[#This Row],[Discount]]</f>
        <v>0</v>
      </c>
      <c r="X5066">
        <f>YEAR(salestable[[#This Row],[Order Date]])</f>
        <v>2017</v>
      </c>
      <c r="Y5066" t="str">
        <f>TEXT(salestable[[#This Row],[Order Date]],"MMMM")</f>
        <v>September</v>
      </c>
      <c r="Z5066" t="str">
        <f>"Q"&amp;ROUNDUP(MONTH(salestable[[#This Row],[Order Date]])/3,0)</f>
        <v>Q3</v>
      </c>
      <c r="AA5066" t="str">
        <f>TEXT(salestable[[#This Row],[Order Date]], "ddd")</f>
        <v>Fri</v>
      </c>
    </row>
    <row r="5067" spans="1:27"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s="3">
        <v>3</v>
      </c>
      <c r="T5067" s="4">
        <v>0.2</v>
      </c>
      <c r="U5067" s="3">
        <v>81.594899999999996</v>
      </c>
      <c r="V5067" s="2">
        <f>salestable[[#This Row],[Sales]] * (1 - salestable[[#This Row],[Discount]])</f>
        <v>307.18080000000003</v>
      </c>
      <c r="W5067" s="2">
        <f>salestable[[#This Row],[Sales]] * salestable[[#This Row],[Discount]]</f>
        <v>76.795200000000008</v>
      </c>
      <c r="X5067">
        <f>YEAR(salestable[[#This Row],[Order Date]])</f>
        <v>2017</v>
      </c>
      <c r="Y5067" t="str">
        <f>TEXT(salestable[[#This Row],[Order Date]],"MMMM")</f>
        <v>November</v>
      </c>
      <c r="Z5067" t="str">
        <f>"Q"&amp;ROUNDUP(MONTH(salestable[[#This Row],[Order Date]])/3,0)</f>
        <v>Q4</v>
      </c>
      <c r="AA5067" t="str">
        <f>TEXT(salestable[[#This Row],[Order Date]], "ddd")</f>
        <v>Thu</v>
      </c>
    </row>
    <row r="5068" spans="1:27"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s="3">
        <v>7</v>
      </c>
      <c r="T5068" s="4">
        <v>0.4</v>
      </c>
      <c r="U5068" s="3">
        <v>-653.28340000000003</v>
      </c>
      <c r="V5068" s="2">
        <f>salestable[[#This Row],[Sales]] * (1 - salestable[[#This Row],[Discount]])</f>
        <v>1069.0092</v>
      </c>
      <c r="W5068" s="2">
        <f>salestable[[#This Row],[Sales]] * salestable[[#This Row],[Discount]]</f>
        <v>712.67280000000005</v>
      </c>
      <c r="X5068">
        <f>YEAR(salestable[[#This Row],[Order Date]])</f>
        <v>2017</v>
      </c>
      <c r="Y5068" t="str">
        <f>TEXT(salestable[[#This Row],[Order Date]],"MMMM")</f>
        <v>November</v>
      </c>
      <c r="Z5068" t="str">
        <f>"Q"&amp;ROUNDUP(MONTH(salestable[[#This Row],[Order Date]])/3,0)</f>
        <v>Q4</v>
      </c>
      <c r="AA5068" t="str">
        <f>TEXT(salestable[[#This Row],[Order Date]], "ddd")</f>
        <v>Thu</v>
      </c>
    </row>
    <row r="5069" spans="1:27"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s="3">
        <v>5</v>
      </c>
      <c r="T5069" s="4">
        <v>0</v>
      </c>
      <c r="U5069" s="3">
        <v>6.2060000000000004</v>
      </c>
      <c r="V5069" s="2">
        <f>salestable[[#This Row],[Sales]] * (1 - salestable[[#This Row],[Discount]])</f>
        <v>21.4</v>
      </c>
      <c r="W5069" s="2">
        <f>salestable[[#This Row],[Sales]] * salestable[[#This Row],[Discount]]</f>
        <v>0</v>
      </c>
      <c r="X5069">
        <f>YEAR(salestable[[#This Row],[Order Date]])</f>
        <v>2017</v>
      </c>
      <c r="Y5069" t="str">
        <f>TEXT(salestable[[#This Row],[Order Date]],"MMMM")</f>
        <v>January</v>
      </c>
      <c r="Z5069" t="str">
        <f>"Q"&amp;ROUNDUP(MONTH(salestable[[#This Row],[Order Date]])/3,0)</f>
        <v>Q1</v>
      </c>
      <c r="AA5069" t="str">
        <f>TEXT(salestable[[#This Row],[Order Date]], "ddd")</f>
        <v>Sun</v>
      </c>
    </row>
    <row r="5070" spans="1:27"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s="3">
        <v>1</v>
      </c>
      <c r="T5070" s="4">
        <v>0</v>
      </c>
      <c r="U5070" s="3">
        <v>274.995</v>
      </c>
      <c r="V5070" s="2">
        <f>salestable[[#This Row],[Sales]] * (1 - salestable[[#This Row],[Discount]])</f>
        <v>549.99</v>
      </c>
      <c r="W5070" s="2">
        <f>salestable[[#This Row],[Sales]] * salestable[[#This Row],[Discount]]</f>
        <v>0</v>
      </c>
      <c r="X5070">
        <f>YEAR(salestable[[#This Row],[Order Date]])</f>
        <v>2014</v>
      </c>
      <c r="Y5070" t="str">
        <f>TEXT(salestable[[#This Row],[Order Date]],"MMMM")</f>
        <v>August</v>
      </c>
      <c r="Z5070" t="str">
        <f>"Q"&amp;ROUNDUP(MONTH(salestable[[#This Row],[Order Date]])/3,0)</f>
        <v>Q3</v>
      </c>
      <c r="AA5070" t="str">
        <f>TEXT(salestable[[#This Row],[Order Date]], "ddd")</f>
        <v>Fri</v>
      </c>
    </row>
    <row r="5071" spans="1:27"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s="3">
        <v>3</v>
      </c>
      <c r="T5071" s="4">
        <v>0.1</v>
      </c>
      <c r="U5071" s="3">
        <v>37.229999999999997</v>
      </c>
      <c r="V5071" s="2">
        <f>salestable[[#This Row],[Sales]] * (1 - salestable[[#This Row],[Discount]])</f>
        <v>150.78149999999999</v>
      </c>
      <c r="W5071" s="2">
        <f>salestable[[#This Row],[Sales]] * salestable[[#This Row],[Discount]]</f>
        <v>16.753499999999999</v>
      </c>
      <c r="X5071">
        <f>YEAR(salestable[[#This Row],[Order Date]])</f>
        <v>2014</v>
      </c>
      <c r="Y5071" t="str">
        <f>TEXT(salestable[[#This Row],[Order Date]],"MMMM")</f>
        <v>August</v>
      </c>
      <c r="Z5071" t="str">
        <f>"Q"&amp;ROUNDUP(MONTH(salestable[[#This Row],[Order Date]])/3,0)</f>
        <v>Q3</v>
      </c>
      <c r="AA5071" t="str">
        <f>TEXT(salestable[[#This Row],[Order Date]], "ddd")</f>
        <v>Fri</v>
      </c>
    </row>
    <row r="5072" spans="1:27"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s="3">
        <v>3</v>
      </c>
      <c r="T5072" s="4">
        <v>0</v>
      </c>
      <c r="U5072" s="3">
        <v>17.253</v>
      </c>
      <c r="V5072" s="2">
        <f>salestable[[#This Row],[Sales]] * (1 - salestable[[#This Row],[Discount]])</f>
        <v>38.340000000000003</v>
      </c>
      <c r="W5072" s="2">
        <f>salestable[[#This Row],[Sales]] * salestable[[#This Row],[Discount]]</f>
        <v>0</v>
      </c>
      <c r="X5072">
        <f>YEAR(salestable[[#This Row],[Order Date]])</f>
        <v>2014</v>
      </c>
      <c r="Y5072" t="str">
        <f>TEXT(salestable[[#This Row],[Order Date]],"MMMM")</f>
        <v>August</v>
      </c>
      <c r="Z5072" t="str">
        <f>"Q"&amp;ROUNDUP(MONTH(salestable[[#This Row],[Order Date]])/3,0)</f>
        <v>Q3</v>
      </c>
      <c r="AA5072" t="str">
        <f>TEXT(salestable[[#This Row],[Order Date]], "ddd")</f>
        <v>Fri</v>
      </c>
    </row>
    <row r="5073" spans="1:27"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s="3">
        <v>6</v>
      </c>
      <c r="T5073" s="4">
        <v>0</v>
      </c>
      <c r="U5073" s="3">
        <v>22.6296</v>
      </c>
      <c r="V5073" s="2">
        <f>salestable[[#This Row],[Sales]] * (1 - salestable[[#This Row],[Discount]])</f>
        <v>53.88</v>
      </c>
      <c r="W5073" s="2">
        <f>salestable[[#This Row],[Sales]] * salestable[[#This Row],[Discount]]</f>
        <v>0</v>
      </c>
      <c r="X5073">
        <f>YEAR(salestable[[#This Row],[Order Date]])</f>
        <v>2014</v>
      </c>
      <c r="Y5073" t="str">
        <f>TEXT(salestable[[#This Row],[Order Date]],"MMMM")</f>
        <v>August</v>
      </c>
      <c r="Z5073" t="str">
        <f>"Q"&amp;ROUNDUP(MONTH(salestable[[#This Row],[Order Date]])/3,0)</f>
        <v>Q3</v>
      </c>
      <c r="AA5073" t="str">
        <f>TEXT(salestable[[#This Row],[Order Date]], "ddd")</f>
        <v>Fri</v>
      </c>
    </row>
    <row r="5074" spans="1:27"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s="3">
        <v>2</v>
      </c>
      <c r="T5074" s="4">
        <v>0</v>
      </c>
      <c r="U5074" s="3">
        <v>83.994399999999999</v>
      </c>
      <c r="V5074" s="2">
        <f>salestable[[#This Row],[Sales]] * (1 - salestable[[#This Row],[Discount]])</f>
        <v>299.98</v>
      </c>
      <c r="W5074" s="2">
        <f>salestable[[#This Row],[Sales]] * salestable[[#This Row],[Discount]]</f>
        <v>0</v>
      </c>
      <c r="X5074">
        <f>YEAR(salestable[[#This Row],[Order Date]])</f>
        <v>2014</v>
      </c>
      <c r="Y5074" t="str">
        <f>TEXT(salestable[[#This Row],[Order Date]],"MMMM")</f>
        <v>August</v>
      </c>
      <c r="Z5074" t="str">
        <f>"Q"&amp;ROUNDUP(MONTH(salestable[[#This Row],[Order Date]])/3,0)</f>
        <v>Q3</v>
      </c>
      <c r="AA5074" t="str">
        <f>TEXT(salestable[[#This Row],[Order Date]], "ddd")</f>
        <v>Fri</v>
      </c>
    </row>
    <row r="5075" spans="1:27"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s="3">
        <v>4</v>
      </c>
      <c r="T5075" s="4">
        <v>0</v>
      </c>
      <c r="U5075" s="3">
        <v>15.7</v>
      </c>
      <c r="V5075" s="2">
        <f>salestable[[#This Row],[Sales]] * (1 - salestable[[#This Row],[Discount]])</f>
        <v>62.8</v>
      </c>
      <c r="W5075" s="2">
        <f>salestable[[#This Row],[Sales]] * salestable[[#This Row],[Discount]]</f>
        <v>0</v>
      </c>
      <c r="X5075">
        <f>YEAR(salestable[[#This Row],[Order Date]])</f>
        <v>2015</v>
      </c>
      <c r="Y5075" t="str">
        <f>TEXT(salestable[[#This Row],[Order Date]],"MMMM")</f>
        <v>November</v>
      </c>
      <c r="Z5075" t="str">
        <f>"Q"&amp;ROUNDUP(MONTH(salestable[[#This Row],[Order Date]])/3,0)</f>
        <v>Q4</v>
      </c>
      <c r="AA5075" t="str">
        <f>TEXT(salestable[[#This Row],[Order Date]], "ddd")</f>
        <v>Thu</v>
      </c>
    </row>
    <row r="5076" spans="1:27"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s="3">
        <v>2</v>
      </c>
      <c r="T5076" s="4">
        <v>0.2</v>
      </c>
      <c r="U5076" s="3">
        <v>4.5187999999999997</v>
      </c>
      <c r="V5076" s="2">
        <f>salestable[[#This Row],[Sales]] * (1 - salestable[[#This Row],[Discount]])</f>
        <v>11.123200000000001</v>
      </c>
      <c r="W5076" s="2">
        <f>salestable[[#This Row],[Sales]] * salestable[[#This Row],[Discount]]</f>
        <v>2.7808000000000002</v>
      </c>
      <c r="X5076">
        <f>YEAR(salestable[[#This Row],[Order Date]])</f>
        <v>2017</v>
      </c>
      <c r="Y5076" t="str">
        <f>TEXT(salestable[[#This Row],[Order Date]],"MMMM")</f>
        <v>April</v>
      </c>
      <c r="Z5076" t="str">
        <f>"Q"&amp;ROUNDUP(MONTH(salestable[[#This Row],[Order Date]])/3,0)</f>
        <v>Q2</v>
      </c>
      <c r="AA5076" t="str">
        <f>TEXT(salestable[[#This Row],[Order Date]], "ddd")</f>
        <v>Tue</v>
      </c>
    </row>
    <row r="5077" spans="1:27"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s="3">
        <v>5</v>
      </c>
      <c r="T5077" s="4">
        <v>0.3</v>
      </c>
      <c r="U5077" s="3">
        <v>-95.67</v>
      </c>
      <c r="V5077" s="2">
        <f>salestable[[#This Row],[Sales]] * (1 - salestable[[#This Row],[Discount]])</f>
        <v>520.87</v>
      </c>
      <c r="W5077" s="2">
        <f>salestable[[#This Row],[Sales]] * salestable[[#This Row],[Discount]]</f>
        <v>223.23</v>
      </c>
      <c r="X5077">
        <f>YEAR(salestable[[#This Row],[Order Date]])</f>
        <v>2014</v>
      </c>
      <c r="Y5077" t="str">
        <f>TEXT(salestable[[#This Row],[Order Date]],"MMMM")</f>
        <v>April</v>
      </c>
      <c r="Z5077" t="str">
        <f>"Q"&amp;ROUNDUP(MONTH(salestable[[#This Row],[Order Date]])/3,0)</f>
        <v>Q2</v>
      </c>
      <c r="AA5077" t="str">
        <f>TEXT(salestable[[#This Row],[Order Date]], "ddd")</f>
        <v>Sun</v>
      </c>
    </row>
    <row r="5078" spans="1:27"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s="3">
        <v>5</v>
      </c>
      <c r="T5078" s="4">
        <v>0.2</v>
      </c>
      <c r="U5078" s="3">
        <v>5.6050000000000004</v>
      </c>
      <c r="V5078" s="2">
        <f>salestable[[#This Row],[Sales]] * (1 - salestable[[#This Row],[Discount]])</f>
        <v>35.872000000000007</v>
      </c>
      <c r="W5078" s="2">
        <f>salestable[[#This Row],[Sales]] * salestable[[#This Row],[Discount]]</f>
        <v>8.9680000000000017</v>
      </c>
      <c r="X5078">
        <f>YEAR(salestable[[#This Row],[Order Date]])</f>
        <v>2014</v>
      </c>
      <c r="Y5078" t="str">
        <f>TEXT(salestable[[#This Row],[Order Date]],"MMMM")</f>
        <v>April</v>
      </c>
      <c r="Z5078" t="str">
        <f>"Q"&amp;ROUNDUP(MONTH(salestable[[#This Row],[Order Date]])/3,0)</f>
        <v>Q2</v>
      </c>
      <c r="AA5078" t="str">
        <f>TEXT(salestable[[#This Row],[Order Date]], "ddd")</f>
        <v>Sun</v>
      </c>
    </row>
    <row r="5079" spans="1:27"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s="3">
        <v>2</v>
      </c>
      <c r="T5079" s="4">
        <v>0.3</v>
      </c>
      <c r="U5079" s="3">
        <v>-131.95099999999999</v>
      </c>
      <c r="V5079" s="2">
        <f>salestable[[#This Row],[Sales]] * (1 - salestable[[#This Row],[Discount]])</f>
        <v>281.11299999999994</v>
      </c>
      <c r="W5079" s="2">
        <f>salestable[[#This Row],[Sales]] * salestable[[#This Row],[Discount]]</f>
        <v>120.47699999999999</v>
      </c>
      <c r="X5079">
        <f>YEAR(salestable[[#This Row],[Order Date]])</f>
        <v>2014</v>
      </c>
      <c r="Y5079" t="str">
        <f>TEXT(salestable[[#This Row],[Order Date]],"MMMM")</f>
        <v>April</v>
      </c>
      <c r="Z5079" t="str">
        <f>"Q"&amp;ROUNDUP(MONTH(salestable[[#This Row],[Order Date]])/3,0)</f>
        <v>Q2</v>
      </c>
      <c r="AA5079" t="str">
        <f>TEXT(salestable[[#This Row],[Order Date]], "ddd")</f>
        <v>Sun</v>
      </c>
    </row>
    <row r="5080" spans="1:27"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s="3">
        <v>3</v>
      </c>
      <c r="T5080" s="4">
        <v>0</v>
      </c>
      <c r="U5080" s="3">
        <v>8.5728000000000009</v>
      </c>
      <c r="V5080" s="2">
        <f>salestable[[#This Row],[Sales]] * (1 - salestable[[#This Row],[Discount]])</f>
        <v>18.239999999999998</v>
      </c>
      <c r="W5080" s="2">
        <f>salestable[[#This Row],[Sales]] * salestable[[#This Row],[Discount]]</f>
        <v>0</v>
      </c>
      <c r="X5080">
        <f>YEAR(salestable[[#This Row],[Order Date]])</f>
        <v>2017</v>
      </c>
      <c r="Y5080" t="str">
        <f>TEXT(salestable[[#This Row],[Order Date]],"MMMM")</f>
        <v>November</v>
      </c>
      <c r="Z5080" t="str">
        <f>"Q"&amp;ROUNDUP(MONTH(salestable[[#This Row],[Order Date]])/3,0)</f>
        <v>Q4</v>
      </c>
      <c r="AA5080" t="str">
        <f>TEXT(salestable[[#This Row],[Order Date]], "ddd")</f>
        <v>Sat</v>
      </c>
    </row>
    <row r="5081" spans="1:27"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s="3">
        <v>3</v>
      </c>
      <c r="T5081" s="4">
        <v>0.15</v>
      </c>
      <c r="U5081" s="3">
        <v>-29.605799999999999</v>
      </c>
      <c r="V5081" s="2">
        <f>salestable[[#This Row],[Sales]] * (1 - salestable[[#This Row],[Discount]])</f>
        <v>305.57415000000003</v>
      </c>
      <c r="W5081" s="2">
        <f>salestable[[#This Row],[Sales]] * salestable[[#This Row],[Discount]]</f>
        <v>53.924849999999999</v>
      </c>
      <c r="X5081">
        <f>YEAR(salestable[[#This Row],[Order Date]])</f>
        <v>2017</v>
      </c>
      <c r="Y5081" t="str">
        <f>TEXT(salestable[[#This Row],[Order Date]],"MMMM")</f>
        <v>November</v>
      </c>
      <c r="Z5081" t="str">
        <f>"Q"&amp;ROUNDUP(MONTH(salestable[[#This Row],[Order Date]])/3,0)</f>
        <v>Q4</v>
      </c>
      <c r="AA5081" t="str">
        <f>TEXT(salestable[[#This Row],[Order Date]], "ddd")</f>
        <v>Sat</v>
      </c>
    </row>
    <row r="5082" spans="1:27"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s="3">
        <v>1</v>
      </c>
      <c r="T5082" s="4">
        <v>0</v>
      </c>
      <c r="U5082" s="3">
        <v>2.8296000000000001</v>
      </c>
      <c r="V5082" s="2">
        <f>salestable[[#This Row],[Sales]] * (1 - salestable[[#This Row],[Discount]])</f>
        <v>10.48</v>
      </c>
      <c r="W5082" s="2">
        <f>salestable[[#This Row],[Sales]] * salestable[[#This Row],[Discount]]</f>
        <v>0</v>
      </c>
      <c r="X5082">
        <f>YEAR(salestable[[#This Row],[Order Date]])</f>
        <v>2017</v>
      </c>
      <c r="Y5082" t="str">
        <f>TEXT(salestable[[#This Row],[Order Date]],"MMMM")</f>
        <v>November</v>
      </c>
      <c r="Z5082" t="str">
        <f>"Q"&amp;ROUNDUP(MONTH(salestable[[#This Row],[Order Date]])/3,0)</f>
        <v>Q4</v>
      </c>
      <c r="AA5082" t="str">
        <f>TEXT(salestable[[#This Row],[Order Date]], "ddd")</f>
        <v>Sat</v>
      </c>
    </row>
    <row r="5083" spans="1:27"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s="3">
        <v>4</v>
      </c>
      <c r="T5083" s="4">
        <v>0.2</v>
      </c>
      <c r="U5083" s="3">
        <v>7.2576000000000001</v>
      </c>
      <c r="V5083" s="2">
        <f>salestable[[#This Row],[Sales]] * (1 - salestable[[#This Row],[Discount]])</f>
        <v>16.588800000000003</v>
      </c>
      <c r="W5083" s="2">
        <f>salestable[[#This Row],[Sales]] * salestable[[#This Row],[Discount]]</f>
        <v>4.1472000000000007</v>
      </c>
      <c r="X5083">
        <f>YEAR(salestable[[#This Row],[Order Date]])</f>
        <v>2015</v>
      </c>
      <c r="Y5083" t="str">
        <f>TEXT(salestable[[#This Row],[Order Date]],"MMMM")</f>
        <v>December</v>
      </c>
      <c r="Z5083" t="str">
        <f>"Q"&amp;ROUNDUP(MONTH(salestable[[#This Row],[Order Date]])/3,0)</f>
        <v>Q4</v>
      </c>
      <c r="AA5083" t="str">
        <f>TEXT(salestable[[#This Row],[Order Date]], "ddd")</f>
        <v>Fri</v>
      </c>
    </row>
    <row r="5084" spans="1:27"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s="3">
        <v>4</v>
      </c>
      <c r="T5084" s="4">
        <v>0.2</v>
      </c>
      <c r="U5084" s="3">
        <v>8.3523999999999994</v>
      </c>
      <c r="V5084" s="2">
        <f>salestable[[#This Row],[Sales]] * (1 - salestable[[#This Row],[Discount]])</f>
        <v>28.134399999999999</v>
      </c>
      <c r="W5084" s="2">
        <f>salestable[[#This Row],[Sales]] * salestable[[#This Row],[Discount]]</f>
        <v>7.0335999999999999</v>
      </c>
      <c r="X5084">
        <f>YEAR(salestable[[#This Row],[Order Date]])</f>
        <v>2016</v>
      </c>
      <c r="Y5084" t="str">
        <f>TEXT(salestable[[#This Row],[Order Date]],"MMMM")</f>
        <v>September</v>
      </c>
      <c r="Z5084" t="str">
        <f>"Q"&amp;ROUNDUP(MONTH(salestable[[#This Row],[Order Date]])/3,0)</f>
        <v>Q3</v>
      </c>
      <c r="AA5084" t="str">
        <f>TEXT(salestable[[#This Row],[Order Date]], "ddd")</f>
        <v>Thu</v>
      </c>
    </row>
    <row r="5085" spans="1:27"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s="3">
        <v>3</v>
      </c>
      <c r="T5085" s="4">
        <v>0.2</v>
      </c>
      <c r="U5085" s="3">
        <v>23.455200000000001</v>
      </c>
      <c r="V5085" s="2">
        <f>salestable[[#This Row],[Sales]] * (1 - salestable[[#This Row],[Discount]])</f>
        <v>51.763199999999998</v>
      </c>
      <c r="W5085" s="2">
        <f>salestable[[#This Row],[Sales]] * salestable[[#This Row],[Discount]]</f>
        <v>12.940799999999999</v>
      </c>
      <c r="X5085">
        <f>YEAR(salestable[[#This Row],[Order Date]])</f>
        <v>2016</v>
      </c>
      <c r="Y5085" t="str">
        <f>TEXT(salestable[[#This Row],[Order Date]],"MMMM")</f>
        <v>September</v>
      </c>
      <c r="Z5085" t="str">
        <f>"Q"&amp;ROUNDUP(MONTH(salestable[[#This Row],[Order Date]])/3,0)</f>
        <v>Q3</v>
      </c>
      <c r="AA5085" t="str">
        <f>TEXT(salestable[[#This Row],[Order Date]], "ddd")</f>
        <v>Thu</v>
      </c>
    </row>
    <row r="5086" spans="1:27"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s="3">
        <v>4</v>
      </c>
      <c r="T5086" s="4">
        <v>0</v>
      </c>
      <c r="U5086" s="3">
        <v>48.539200000000001</v>
      </c>
      <c r="V5086" s="2">
        <f>salestable[[#This Row],[Sales]] * (1 - salestable[[#This Row],[Discount]])</f>
        <v>105.52</v>
      </c>
      <c r="W5086" s="2">
        <f>salestable[[#This Row],[Sales]] * salestable[[#This Row],[Discount]]</f>
        <v>0</v>
      </c>
      <c r="X5086">
        <f>YEAR(salestable[[#This Row],[Order Date]])</f>
        <v>2016</v>
      </c>
      <c r="Y5086" t="str">
        <f>TEXT(salestable[[#This Row],[Order Date]],"MMMM")</f>
        <v>June</v>
      </c>
      <c r="Z5086" t="str">
        <f>"Q"&amp;ROUNDUP(MONTH(salestable[[#This Row],[Order Date]])/3,0)</f>
        <v>Q2</v>
      </c>
      <c r="AA5086" t="str">
        <f>TEXT(salestable[[#This Row],[Order Date]], "ddd")</f>
        <v>Mon</v>
      </c>
    </row>
    <row r="5087" spans="1:27"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s="3">
        <v>2</v>
      </c>
      <c r="T5087" s="4">
        <v>0.8</v>
      </c>
      <c r="U5087" s="3">
        <v>-9.5568000000000008</v>
      </c>
      <c r="V5087" s="2">
        <f>salestable[[#This Row],[Sales]] * (1 - salestable[[#This Row],[Discount]])</f>
        <v>1.1583999999999997</v>
      </c>
      <c r="W5087" s="2">
        <f>salestable[[#This Row],[Sales]] * salestable[[#This Row],[Discount]]</f>
        <v>4.6336000000000004</v>
      </c>
      <c r="X5087">
        <f>YEAR(salestable[[#This Row],[Order Date]])</f>
        <v>2015</v>
      </c>
      <c r="Y5087" t="str">
        <f>TEXT(salestable[[#This Row],[Order Date]],"MMMM")</f>
        <v>June</v>
      </c>
      <c r="Z5087" t="str">
        <f>"Q"&amp;ROUNDUP(MONTH(salestable[[#This Row],[Order Date]])/3,0)</f>
        <v>Q2</v>
      </c>
      <c r="AA5087" t="str">
        <f>TEXT(salestable[[#This Row],[Order Date]], "ddd")</f>
        <v>Fri</v>
      </c>
    </row>
    <row r="5088" spans="1:27"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s="3">
        <v>7</v>
      </c>
      <c r="T5088" s="4">
        <v>0.4</v>
      </c>
      <c r="U5088" s="3">
        <v>-93.2316</v>
      </c>
      <c r="V5088" s="2">
        <f>salestable[[#This Row],[Sales]] * (1 - salestable[[#This Row],[Discount]])</f>
        <v>279.69479999999999</v>
      </c>
      <c r="W5088" s="2">
        <f>salestable[[#This Row],[Sales]] * salestable[[#This Row],[Discount]]</f>
        <v>186.46320000000003</v>
      </c>
      <c r="X5088">
        <f>YEAR(salestable[[#This Row],[Order Date]])</f>
        <v>2015</v>
      </c>
      <c r="Y5088" t="str">
        <f>TEXT(salestable[[#This Row],[Order Date]],"MMMM")</f>
        <v>March</v>
      </c>
      <c r="Z5088" t="str">
        <f>"Q"&amp;ROUNDUP(MONTH(salestable[[#This Row],[Order Date]])/3,0)</f>
        <v>Q1</v>
      </c>
      <c r="AA5088" t="str">
        <f>TEXT(salestable[[#This Row],[Order Date]], "ddd")</f>
        <v>Thu</v>
      </c>
    </row>
    <row r="5089" spans="1:27"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s="3">
        <v>1</v>
      </c>
      <c r="T5089" s="4">
        <v>0.2</v>
      </c>
      <c r="U5089" s="3">
        <v>-1.2889999999999999</v>
      </c>
      <c r="V5089" s="2">
        <f>salestable[[#This Row],[Sales]] * (1 - salestable[[#This Row],[Discount]])</f>
        <v>8.2495999999999992</v>
      </c>
      <c r="W5089" s="2">
        <f>salestable[[#This Row],[Sales]] * salestable[[#This Row],[Discount]]</f>
        <v>2.0623999999999998</v>
      </c>
      <c r="X5089">
        <f>YEAR(salestable[[#This Row],[Order Date]])</f>
        <v>2015</v>
      </c>
      <c r="Y5089" t="str">
        <f>TEXT(salestable[[#This Row],[Order Date]],"MMMM")</f>
        <v>March</v>
      </c>
      <c r="Z5089" t="str">
        <f>"Q"&amp;ROUNDUP(MONTH(salestable[[#This Row],[Order Date]])/3,0)</f>
        <v>Q1</v>
      </c>
      <c r="AA5089" t="str">
        <f>TEXT(salestable[[#This Row],[Order Date]], "ddd")</f>
        <v>Thu</v>
      </c>
    </row>
    <row r="5090" spans="1:27"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s="3">
        <v>3</v>
      </c>
      <c r="T5090" s="4">
        <v>0.7</v>
      </c>
      <c r="U5090" s="3">
        <v>-1.7891999999999999</v>
      </c>
      <c r="V5090" s="2">
        <f>salestable[[#This Row],[Sales]] * (1 - salestable[[#This Row],[Discount]])</f>
        <v>0.76680000000000015</v>
      </c>
      <c r="W5090" s="2">
        <f>salestable[[#This Row],[Sales]] * salestable[[#This Row],[Discount]]</f>
        <v>1.7891999999999999</v>
      </c>
      <c r="X5090">
        <f>YEAR(salestable[[#This Row],[Order Date]])</f>
        <v>2015</v>
      </c>
      <c r="Y5090" t="str">
        <f>TEXT(salestable[[#This Row],[Order Date]],"MMMM")</f>
        <v>March</v>
      </c>
      <c r="Z5090" t="str">
        <f>"Q"&amp;ROUNDUP(MONTH(salestable[[#This Row],[Order Date]])/3,0)</f>
        <v>Q1</v>
      </c>
      <c r="AA5090" t="str">
        <f>TEXT(salestable[[#This Row],[Order Date]], "ddd")</f>
        <v>Thu</v>
      </c>
    </row>
    <row r="5091" spans="1:27"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s="3">
        <v>2</v>
      </c>
      <c r="T5091" s="4">
        <v>0.2</v>
      </c>
      <c r="U5091" s="3">
        <v>2.8883999999999999</v>
      </c>
      <c r="V5091" s="2">
        <f>salestable[[#This Row],[Sales]] * (1 - salestable[[#This Row],[Discount]])</f>
        <v>6.3744000000000005</v>
      </c>
      <c r="W5091" s="2">
        <f>salestable[[#This Row],[Sales]] * salestable[[#This Row],[Discount]]</f>
        <v>1.5936000000000001</v>
      </c>
      <c r="X5091">
        <f>YEAR(salestable[[#This Row],[Order Date]])</f>
        <v>2017</v>
      </c>
      <c r="Y5091" t="str">
        <f>TEXT(salestable[[#This Row],[Order Date]],"MMMM")</f>
        <v>August</v>
      </c>
      <c r="Z5091" t="str">
        <f>"Q"&amp;ROUNDUP(MONTH(salestable[[#This Row],[Order Date]])/3,0)</f>
        <v>Q3</v>
      </c>
      <c r="AA5091" t="str">
        <f>TEXT(salestable[[#This Row],[Order Date]], "ddd")</f>
        <v>Fri</v>
      </c>
    </row>
    <row r="5092" spans="1:27"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s="3">
        <v>1</v>
      </c>
      <c r="T5092" s="4">
        <v>0.2</v>
      </c>
      <c r="U5092" s="3">
        <v>3.1842000000000001</v>
      </c>
      <c r="V5092" s="2">
        <f>salestable[[#This Row],[Sales]] * (1 - salestable[[#This Row],[Discount]])</f>
        <v>7.0272000000000006</v>
      </c>
      <c r="W5092" s="2">
        <f>salestable[[#This Row],[Sales]] * salestable[[#This Row],[Discount]]</f>
        <v>1.7568000000000001</v>
      </c>
      <c r="X5092">
        <f>YEAR(salestable[[#This Row],[Order Date]])</f>
        <v>2017</v>
      </c>
      <c r="Y5092" t="str">
        <f>TEXT(salestable[[#This Row],[Order Date]],"MMMM")</f>
        <v>August</v>
      </c>
      <c r="Z5092" t="str">
        <f>"Q"&amp;ROUNDUP(MONTH(salestable[[#This Row],[Order Date]])/3,0)</f>
        <v>Q3</v>
      </c>
      <c r="AA5092" t="str">
        <f>TEXT(salestable[[#This Row],[Order Date]], "ddd")</f>
        <v>Fri</v>
      </c>
    </row>
    <row r="5093" spans="1:27"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s="3">
        <v>3</v>
      </c>
      <c r="T5093" s="4">
        <v>0.2</v>
      </c>
      <c r="U5093" s="3">
        <v>-0.6048</v>
      </c>
      <c r="V5093" s="2">
        <f>salestable[[#This Row],[Sales]] * (1 - salestable[[#This Row],[Discount]])</f>
        <v>2.4192</v>
      </c>
      <c r="W5093" s="2">
        <f>salestable[[#This Row],[Sales]] * salestable[[#This Row],[Discount]]</f>
        <v>0.6048</v>
      </c>
      <c r="X5093">
        <f>YEAR(salestable[[#This Row],[Order Date]])</f>
        <v>2017</v>
      </c>
      <c r="Y5093" t="str">
        <f>TEXT(salestable[[#This Row],[Order Date]],"MMMM")</f>
        <v>December</v>
      </c>
      <c r="Z5093" t="str">
        <f>"Q"&amp;ROUNDUP(MONTH(salestable[[#This Row],[Order Date]])/3,0)</f>
        <v>Q4</v>
      </c>
      <c r="AA5093" t="str">
        <f>TEXT(salestable[[#This Row],[Order Date]], "ddd")</f>
        <v>Sat</v>
      </c>
    </row>
    <row r="5094" spans="1:27"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s="3">
        <v>3</v>
      </c>
      <c r="T5094" s="4">
        <v>0</v>
      </c>
      <c r="U5094" s="3">
        <v>13.891500000000001</v>
      </c>
      <c r="V5094" s="2">
        <f>salestable[[#This Row],[Sales]] * (1 - salestable[[#This Row],[Discount]])</f>
        <v>51.45</v>
      </c>
      <c r="W5094" s="2">
        <f>salestable[[#This Row],[Sales]] * salestable[[#This Row],[Discount]]</f>
        <v>0</v>
      </c>
      <c r="X5094">
        <f>YEAR(salestable[[#This Row],[Order Date]])</f>
        <v>2015</v>
      </c>
      <c r="Y5094" t="str">
        <f>TEXT(salestable[[#This Row],[Order Date]],"MMMM")</f>
        <v>May</v>
      </c>
      <c r="Z5094" t="str">
        <f>"Q"&amp;ROUNDUP(MONTH(salestable[[#This Row],[Order Date]])/3,0)</f>
        <v>Q2</v>
      </c>
      <c r="AA5094" t="str">
        <f>TEXT(salestable[[#This Row],[Order Date]], "ddd")</f>
        <v>Sat</v>
      </c>
    </row>
    <row r="5095" spans="1:27"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s="3">
        <v>4</v>
      </c>
      <c r="T5095" s="4">
        <v>0.8</v>
      </c>
      <c r="U5095" s="3">
        <v>-31.536000000000001</v>
      </c>
      <c r="V5095" s="2">
        <f>salestable[[#This Row],[Sales]] * (1 - salestable[[#This Row],[Discount]])</f>
        <v>2.8031999999999995</v>
      </c>
      <c r="W5095" s="2">
        <f>salestable[[#This Row],[Sales]] * salestable[[#This Row],[Discount]]</f>
        <v>11.212800000000001</v>
      </c>
      <c r="X5095">
        <f>YEAR(salestable[[#This Row],[Order Date]])</f>
        <v>2014</v>
      </c>
      <c r="Y5095" t="str">
        <f>TEXT(salestable[[#This Row],[Order Date]],"MMMM")</f>
        <v>December</v>
      </c>
      <c r="Z5095" t="str">
        <f>"Q"&amp;ROUNDUP(MONTH(salestable[[#This Row],[Order Date]])/3,0)</f>
        <v>Q4</v>
      </c>
      <c r="AA5095" t="str">
        <f>TEXT(salestable[[#This Row],[Order Date]], "ddd")</f>
        <v>Sat</v>
      </c>
    </row>
    <row r="5096" spans="1:27"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s="3">
        <v>5</v>
      </c>
      <c r="T5096" s="4">
        <v>0.5</v>
      </c>
      <c r="U5096" s="3">
        <v>-120.372</v>
      </c>
      <c r="V5096" s="2">
        <f>salestable[[#This Row],[Sales]] * (1 - salestable[[#This Row],[Discount]])</f>
        <v>107.47499999999999</v>
      </c>
      <c r="W5096" s="2">
        <f>salestable[[#This Row],[Sales]] * salestable[[#This Row],[Discount]]</f>
        <v>107.47499999999999</v>
      </c>
      <c r="X5096">
        <f>YEAR(salestable[[#This Row],[Order Date]])</f>
        <v>2014</v>
      </c>
      <c r="Y5096" t="str">
        <f>TEXT(salestable[[#This Row],[Order Date]],"MMMM")</f>
        <v>December</v>
      </c>
      <c r="Z5096" t="str">
        <f>"Q"&amp;ROUNDUP(MONTH(salestable[[#This Row],[Order Date]])/3,0)</f>
        <v>Q4</v>
      </c>
      <c r="AA5096" t="str">
        <f>TEXT(salestable[[#This Row],[Order Date]], "ddd")</f>
        <v>Sat</v>
      </c>
    </row>
    <row r="5097" spans="1:27"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s="3">
        <v>4</v>
      </c>
      <c r="T5097" s="4">
        <v>0.2</v>
      </c>
      <c r="U5097" s="3">
        <v>-7.008</v>
      </c>
      <c r="V5097" s="2">
        <f>salestable[[#This Row],[Sales]] * (1 - salestable[[#This Row],[Discount]])</f>
        <v>28.032</v>
      </c>
      <c r="W5097" s="2">
        <f>salestable[[#This Row],[Sales]] * salestable[[#This Row],[Discount]]</f>
        <v>7.008</v>
      </c>
      <c r="X5097">
        <f>YEAR(salestable[[#This Row],[Order Date]])</f>
        <v>2014</v>
      </c>
      <c r="Y5097" t="str">
        <f>TEXT(salestable[[#This Row],[Order Date]],"MMMM")</f>
        <v>December</v>
      </c>
      <c r="Z5097" t="str">
        <f>"Q"&amp;ROUNDUP(MONTH(salestable[[#This Row],[Order Date]])/3,0)</f>
        <v>Q4</v>
      </c>
      <c r="AA5097" t="str">
        <f>TEXT(salestable[[#This Row],[Order Date]], "ddd")</f>
        <v>Sat</v>
      </c>
    </row>
    <row r="5098" spans="1:27"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s="3">
        <v>3</v>
      </c>
      <c r="T5098" s="4">
        <v>0.6</v>
      </c>
      <c r="U5098" s="3">
        <v>-4.8491999999999997</v>
      </c>
      <c r="V5098" s="2">
        <f>salestable[[#This Row],[Sales]] * (1 - salestable[[#This Row],[Discount]])</f>
        <v>4.3104000000000005</v>
      </c>
      <c r="W5098" s="2">
        <f>salestable[[#This Row],[Sales]] * salestable[[#This Row],[Discount]]</f>
        <v>6.4655999999999993</v>
      </c>
      <c r="X5098">
        <f>YEAR(salestable[[#This Row],[Order Date]])</f>
        <v>2014</v>
      </c>
      <c r="Y5098" t="str">
        <f>TEXT(salestable[[#This Row],[Order Date]],"MMMM")</f>
        <v>December</v>
      </c>
      <c r="Z5098" t="str">
        <f>"Q"&amp;ROUNDUP(MONTH(salestable[[#This Row],[Order Date]])/3,0)</f>
        <v>Q4</v>
      </c>
      <c r="AA5098" t="str">
        <f>TEXT(salestable[[#This Row],[Order Date]], "ddd")</f>
        <v>Sat</v>
      </c>
    </row>
    <row r="5099" spans="1:27"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s="3">
        <v>2</v>
      </c>
      <c r="T5099" s="4">
        <v>0.8</v>
      </c>
      <c r="U5099" s="3">
        <v>-8.0500000000000007</v>
      </c>
      <c r="V5099" s="2">
        <f>salestable[[#This Row],[Sales]] * (1 - salestable[[#This Row],[Discount]])</f>
        <v>0.91999999999999971</v>
      </c>
      <c r="W5099" s="2">
        <f>salestable[[#This Row],[Sales]] * salestable[[#This Row],[Discount]]</f>
        <v>3.6799999999999997</v>
      </c>
      <c r="X5099">
        <f>YEAR(salestable[[#This Row],[Order Date]])</f>
        <v>2014</v>
      </c>
      <c r="Y5099" t="str">
        <f>TEXT(salestable[[#This Row],[Order Date]],"MMMM")</f>
        <v>December</v>
      </c>
      <c r="Z5099" t="str">
        <f>"Q"&amp;ROUNDUP(MONTH(salestable[[#This Row],[Order Date]])/3,0)</f>
        <v>Q4</v>
      </c>
      <c r="AA5099" t="str">
        <f>TEXT(salestable[[#This Row],[Order Date]], "ddd")</f>
        <v>Sat</v>
      </c>
    </row>
    <row r="5100" spans="1:27"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s="3">
        <v>2</v>
      </c>
      <c r="T5100" s="4">
        <v>0.2</v>
      </c>
      <c r="U5100" s="3">
        <v>-8.3523999999999994</v>
      </c>
      <c r="V5100" s="2">
        <f>salestable[[#This Row],[Sales]] * (1 - salestable[[#This Row],[Discount]])</f>
        <v>28.134399999999999</v>
      </c>
      <c r="W5100" s="2">
        <f>salestable[[#This Row],[Sales]] * salestable[[#This Row],[Discount]]</f>
        <v>7.0335999999999999</v>
      </c>
      <c r="X5100">
        <f>YEAR(salestable[[#This Row],[Order Date]])</f>
        <v>2014</v>
      </c>
      <c r="Y5100" t="str">
        <f>TEXT(salestable[[#This Row],[Order Date]],"MMMM")</f>
        <v>December</v>
      </c>
      <c r="Z5100" t="str">
        <f>"Q"&amp;ROUNDUP(MONTH(salestable[[#This Row],[Order Date]])/3,0)</f>
        <v>Q4</v>
      </c>
      <c r="AA5100" t="str">
        <f>TEXT(salestable[[#This Row],[Order Date]], "ddd")</f>
        <v>Sat</v>
      </c>
    </row>
    <row r="5101" spans="1:27"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s="3">
        <v>3</v>
      </c>
      <c r="T5101" s="4">
        <v>0.2</v>
      </c>
      <c r="U5101" s="3">
        <v>6.4638</v>
      </c>
      <c r="V5101" s="2">
        <f>salestable[[#This Row],[Sales]] * (1 - salestable[[#This Row],[Discount]])</f>
        <v>15.321600000000002</v>
      </c>
      <c r="W5101" s="2">
        <f>salestable[[#This Row],[Sales]] * salestable[[#This Row],[Discount]]</f>
        <v>3.8304000000000005</v>
      </c>
      <c r="X5101">
        <f>YEAR(salestable[[#This Row],[Order Date]])</f>
        <v>2015</v>
      </c>
      <c r="Y5101" t="str">
        <f>TEXT(salestable[[#This Row],[Order Date]],"MMMM")</f>
        <v>August</v>
      </c>
      <c r="Z5101" t="str">
        <f>"Q"&amp;ROUNDUP(MONTH(salestable[[#This Row],[Order Date]])/3,0)</f>
        <v>Q3</v>
      </c>
      <c r="AA5101" t="str">
        <f>TEXT(salestable[[#This Row],[Order Date]], "ddd")</f>
        <v>Fri</v>
      </c>
    </row>
    <row r="5102" spans="1:27"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s="3">
        <v>2</v>
      </c>
      <c r="T5102" s="4">
        <v>0.2</v>
      </c>
      <c r="U5102" s="3">
        <v>0.33360000000000001</v>
      </c>
      <c r="V5102" s="2">
        <f>salestable[[#This Row],[Sales]] * (1 - salestable[[#This Row],[Discount]])</f>
        <v>3.5584000000000007</v>
      </c>
      <c r="W5102" s="2">
        <f>salestable[[#This Row],[Sales]] * salestable[[#This Row],[Discount]]</f>
        <v>0.88960000000000017</v>
      </c>
      <c r="X5102">
        <f>YEAR(salestable[[#This Row],[Order Date]])</f>
        <v>2014</v>
      </c>
      <c r="Y5102" t="str">
        <f>TEXT(salestable[[#This Row],[Order Date]],"MMMM")</f>
        <v>March</v>
      </c>
      <c r="Z5102" t="str">
        <f>"Q"&amp;ROUNDUP(MONTH(salestable[[#This Row],[Order Date]])/3,0)</f>
        <v>Q1</v>
      </c>
      <c r="AA5102" t="str">
        <f>TEXT(salestable[[#This Row],[Order Date]], "ddd")</f>
        <v>Mon</v>
      </c>
    </row>
    <row r="5103" spans="1:27"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s="3">
        <v>1</v>
      </c>
      <c r="T5103" s="4">
        <v>0.2</v>
      </c>
      <c r="U5103" s="3">
        <v>1.8792</v>
      </c>
      <c r="V5103" s="2">
        <f>salestable[[#This Row],[Sales]] * (1 - salestable[[#This Row],[Discount]])</f>
        <v>4.1472000000000007</v>
      </c>
      <c r="W5103" s="2">
        <f>salestable[[#This Row],[Sales]] * salestable[[#This Row],[Discount]]</f>
        <v>1.0368000000000002</v>
      </c>
      <c r="X5103">
        <f>YEAR(salestable[[#This Row],[Order Date]])</f>
        <v>2014</v>
      </c>
      <c r="Y5103" t="str">
        <f>TEXT(salestable[[#This Row],[Order Date]],"MMMM")</f>
        <v>March</v>
      </c>
      <c r="Z5103" t="str">
        <f>"Q"&amp;ROUNDUP(MONTH(salestable[[#This Row],[Order Date]])/3,0)</f>
        <v>Q1</v>
      </c>
      <c r="AA5103" t="str">
        <f>TEXT(salestable[[#This Row],[Order Date]], "ddd")</f>
        <v>Mon</v>
      </c>
    </row>
    <row r="5104" spans="1:27"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s="3">
        <v>3</v>
      </c>
      <c r="T5104" s="4">
        <v>0.2</v>
      </c>
      <c r="U5104" s="3">
        <v>5.4432</v>
      </c>
      <c r="V5104" s="2">
        <f>salestable[[#This Row],[Sales]] * (1 - salestable[[#This Row],[Discount]])</f>
        <v>12.441600000000001</v>
      </c>
      <c r="W5104" s="2">
        <f>salestable[[#This Row],[Sales]] * salestable[[#This Row],[Discount]]</f>
        <v>3.1104000000000003</v>
      </c>
      <c r="X5104">
        <f>YEAR(salestable[[#This Row],[Order Date]])</f>
        <v>2014</v>
      </c>
      <c r="Y5104" t="str">
        <f>TEXT(salestable[[#This Row],[Order Date]],"MMMM")</f>
        <v>March</v>
      </c>
      <c r="Z5104" t="str">
        <f>"Q"&amp;ROUNDUP(MONTH(salestable[[#This Row],[Order Date]])/3,0)</f>
        <v>Q1</v>
      </c>
      <c r="AA5104" t="str">
        <f>TEXT(salestable[[#This Row],[Order Date]], "ddd")</f>
        <v>Mon</v>
      </c>
    </row>
    <row r="5105" spans="1:27"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s="3">
        <v>6</v>
      </c>
      <c r="T5105" s="4">
        <v>0.2</v>
      </c>
      <c r="U5105" s="3">
        <v>12.51</v>
      </c>
      <c r="V5105" s="2">
        <f>salestable[[#This Row],[Sales]] * (1 - salestable[[#This Row],[Discount]])</f>
        <v>32.025599999999997</v>
      </c>
      <c r="W5105" s="2">
        <f>salestable[[#This Row],[Sales]] * salestable[[#This Row],[Discount]]</f>
        <v>8.0063999999999993</v>
      </c>
      <c r="X5105">
        <f>YEAR(salestable[[#This Row],[Order Date]])</f>
        <v>2015</v>
      </c>
      <c r="Y5105" t="str">
        <f>TEXT(salestable[[#This Row],[Order Date]],"MMMM")</f>
        <v>March</v>
      </c>
      <c r="Z5105" t="str">
        <f>"Q"&amp;ROUNDUP(MONTH(salestable[[#This Row],[Order Date]])/3,0)</f>
        <v>Q1</v>
      </c>
      <c r="AA5105" t="str">
        <f>TEXT(salestable[[#This Row],[Order Date]], "ddd")</f>
        <v>Thu</v>
      </c>
    </row>
    <row r="5106" spans="1:27"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s="3">
        <v>3</v>
      </c>
      <c r="T5106" s="4">
        <v>0.2</v>
      </c>
      <c r="U5106" s="3">
        <v>5.0327999999999999</v>
      </c>
      <c r="V5106" s="2">
        <f>salestable[[#This Row],[Sales]] * (1 - salestable[[#This Row],[Discount]])</f>
        <v>13.4208</v>
      </c>
      <c r="W5106" s="2">
        <f>salestable[[#This Row],[Sales]] * salestable[[#This Row],[Discount]]</f>
        <v>3.3552</v>
      </c>
      <c r="X5106">
        <f>YEAR(salestable[[#This Row],[Order Date]])</f>
        <v>2015</v>
      </c>
      <c r="Y5106" t="str">
        <f>TEXT(salestable[[#This Row],[Order Date]],"MMMM")</f>
        <v>March</v>
      </c>
      <c r="Z5106" t="str">
        <f>"Q"&amp;ROUNDUP(MONTH(salestable[[#This Row],[Order Date]])/3,0)</f>
        <v>Q1</v>
      </c>
      <c r="AA5106" t="str">
        <f>TEXT(salestable[[#This Row],[Order Date]], "ddd")</f>
        <v>Thu</v>
      </c>
    </row>
    <row r="5107" spans="1:27"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s="3">
        <v>4</v>
      </c>
      <c r="T5107" s="4">
        <v>0.2</v>
      </c>
      <c r="U5107" s="3">
        <v>13.972799999999999</v>
      </c>
      <c r="V5107" s="2">
        <f>salestable[[#This Row],[Sales]] * (1 - salestable[[#This Row],[Discount]])</f>
        <v>149.04320000000001</v>
      </c>
      <c r="W5107" s="2">
        <f>salestable[[#This Row],[Sales]] * salestable[[#This Row],[Discount]]</f>
        <v>37.260800000000003</v>
      </c>
      <c r="X5107">
        <f>YEAR(salestable[[#This Row],[Order Date]])</f>
        <v>2014</v>
      </c>
      <c r="Y5107" t="str">
        <f>TEXT(salestable[[#This Row],[Order Date]],"MMMM")</f>
        <v>December</v>
      </c>
      <c r="Z5107" t="str">
        <f>"Q"&amp;ROUNDUP(MONTH(salestable[[#This Row],[Order Date]])/3,0)</f>
        <v>Q4</v>
      </c>
      <c r="AA5107" t="str">
        <f>TEXT(salestable[[#This Row],[Order Date]], "ddd")</f>
        <v>Sun</v>
      </c>
    </row>
    <row r="5108" spans="1:27"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s="3">
        <v>4</v>
      </c>
      <c r="T5108" s="4">
        <v>0</v>
      </c>
      <c r="U5108" s="3">
        <v>23.225999999999999</v>
      </c>
      <c r="V5108" s="2">
        <f>salestable[[#This Row],[Sales]] * (1 - salestable[[#This Row],[Discount]])</f>
        <v>66.36</v>
      </c>
      <c r="W5108" s="2">
        <f>salestable[[#This Row],[Sales]] * salestable[[#This Row],[Discount]]</f>
        <v>0</v>
      </c>
      <c r="X5108">
        <f>YEAR(salestable[[#This Row],[Order Date]])</f>
        <v>2015</v>
      </c>
      <c r="Y5108" t="str">
        <f>TEXT(salestable[[#This Row],[Order Date]],"MMMM")</f>
        <v>September</v>
      </c>
      <c r="Z5108" t="str">
        <f>"Q"&amp;ROUNDUP(MONTH(salestable[[#This Row],[Order Date]])/3,0)</f>
        <v>Q3</v>
      </c>
      <c r="AA5108" t="str">
        <f>TEXT(salestable[[#This Row],[Order Date]], "ddd")</f>
        <v>Sat</v>
      </c>
    </row>
    <row r="5109" spans="1:27"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s="3">
        <v>9</v>
      </c>
      <c r="T5109" s="4">
        <v>0.2</v>
      </c>
      <c r="U5109" s="3">
        <v>5.2560000000000002</v>
      </c>
      <c r="V5109" s="2">
        <f>salestable[[#This Row],[Sales]] * (1 - salestable[[#This Row],[Discount]])</f>
        <v>33.638400000000004</v>
      </c>
      <c r="W5109" s="2">
        <f>salestable[[#This Row],[Sales]] * salestable[[#This Row],[Discount]]</f>
        <v>8.4096000000000011</v>
      </c>
      <c r="X5109">
        <f>YEAR(salestable[[#This Row],[Order Date]])</f>
        <v>2017</v>
      </c>
      <c r="Y5109" t="str">
        <f>TEXT(salestable[[#This Row],[Order Date]],"MMMM")</f>
        <v>April</v>
      </c>
      <c r="Z5109" t="str">
        <f>"Q"&amp;ROUNDUP(MONTH(salestable[[#This Row],[Order Date]])/3,0)</f>
        <v>Q2</v>
      </c>
      <c r="AA5109" t="str">
        <f>TEXT(salestable[[#This Row],[Order Date]], "ddd")</f>
        <v>Tue</v>
      </c>
    </row>
    <row r="5110" spans="1:27"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s="3">
        <v>5</v>
      </c>
      <c r="T5110" s="4">
        <v>0.2</v>
      </c>
      <c r="U5110" s="3">
        <v>6.7919999999999998</v>
      </c>
      <c r="V5110" s="2">
        <f>salestable[[#This Row],[Sales]] * (1 - salestable[[#This Row],[Discount]])</f>
        <v>54.336000000000006</v>
      </c>
      <c r="W5110" s="2">
        <f>salestable[[#This Row],[Sales]] * salestable[[#This Row],[Discount]]</f>
        <v>13.584000000000001</v>
      </c>
      <c r="X5110">
        <f>YEAR(salestable[[#This Row],[Order Date]])</f>
        <v>2017</v>
      </c>
      <c r="Y5110" t="str">
        <f>TEXT(salestable[[#This Row],[Order Date]],"MMMM")</f>
        <v>April</v>
      </c>
      <c r="Z5110" t="str">
        <f>"Q"&amp;ROUNDUP(MONTH(salestable[[#This Row],[Order Date]])/3,0)</f>
        <v>Q2</v>
      </c>
      <c r="AA5110" t="str">
        <f>TEXT(salestable[[#This Row],[Order Date]], "ddd")</f>
        <v>Tue</v>
      </c>
    </row>
    <row r="5111" spans="1:27"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s="3">
        <v>6</v>
      </c>
      <c r="T5111" s="4">
        <v>0.2</v>
      </c>
      <c r="U5111" s="3">
        <v>19.692</v>
      </c>
      <c r="V5111" s="2">
        <f>salestable[[#This Row],[Sales]] * (1 - salestable[[#This Row],[Discount]])</f>
        <v>42.009600000000006</v>
      </c>
      <c r="W5111" s="2">
        <f>salestable[[#This Row],[Sales]] * salestable[[#This Row],[Discount]]</f>
        <v>10.502400000000002</v>
      </c>
      <c r="X5111">
        <f>YEAR(salestable[[#This Row],[Order Date]])</f>
        <v>2014</v>
      </c>
      <c r="Y5111" t="str">
        <f>TEXT(salestable[[#This Row],[Order Date]],"MMMM")</f>
        <v>October</v>
      </c>
      <c r="Z5111" t="str">
        <f>"Q"&amp;ROUNDUP(MONTH(salestable[[#This Row],[Order Date]])/3,0)</f>
        <v>Q4</v>
      </c>
      <c r="AA5111" t="str">
        <f>TEXT(salestable[[#This Row],[Order Date]], "ddd")</f>
        <v>Sat</v>
      </c>
    </row>
    <row r="5112" spans="1:27"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s="3">
        <v>6</v>
      </c>
      <c r="T5112" s="4">
        <v>0.2</v>
      </c>
      <c r="U5112" s="3">
        <v>-35.045999999999999</v>
      </c>
      <c r="V5112" s="2">
        <f>salestable[[#This Row],[Sales]] * (1 - salestable[[#This Row],[Discount]])</f>
        <v>149.52960000000002</v>
      </c>
      <c r="W5112" s="2">
        <f>salestable[[#This Row],[Sales]] * salestable[[#This Row],[Discount]]</f>
        <v>37.382400000000004</v>
      </c>
      <c r="X5112">
        <f>YEAR(salestable[[#This Row],[Order Date]])</f>
        <v>2014</v>
      </c>
      <c r="Y5112" t="str">
        <f>TEXT(salestable[[#This Row],[Order Date]],"MMMM")</f>
        <v>October</v>
      </c>
      <c r="Z5112" t="str">
        <f>"Q"&amp;ROUNDUP(MONTH(salestable[[#This Row],[Order Date]])/3,0)</f>
        <v>Q4</v>
      </c>
      <c r="AA5112" t="str">
        <f>TEXT(salestable[[#This Row],[Order Date]], "ddd")</f>
        <v>Sat</v>
      </c>
    </row>
    <row r="5113" spans="1:27"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s="3">
        <v>4</v>
      </c>
      <c r="T5113" s="4">
        <v>0.2</v>
      </c>
      <c r="U5113" s="3">
        <v>3.14</v>
      </c>
      <c r="V5113" s="2">
        <f>salestable[[#This Row],[Sales]] * (1 - salestable[[#This Row],[Discount]])</f>
        <v>8.0384000000000011</v>
      </c>
      <c r="W5113" s="2">
        <f>salestable[[#This Row],[Sales]] * salestable[[#This Row],[Discount]]</f>
        <v>2.0096000000000003</v>
      </c>
      <c r="X5113">
        <f>YEAR(salestable[[#This Row],[Order Date]])</f>
        <v>2014</v>
      </c>
      <c r="Y5113" t="str">
        <f>TEXT(salestable[[#This Row],[Order Date]],"MMMM")</f>
        <v>October</v>
      </c>
      <c r="Z5113" t="str">
        <f>"Q"&amp;ROUNDUP(MONTH(salestable[[#This Row],[Order Date]])/3,0)</f>
        <v>Q4</v>
      </c>
      <c r="AA5113" t="str">
        <f>TEXT(salestable[[#This Row],[Order Date]], "ddd")</f>
        <v>Sat</v>
      </c>
    </row>
    <row r="5114" spans="1:27"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s="3">
        <v>9</v>
      </c>
      <c r="T5114" s="4">
        <v>0.6</v>
      </c>
      <c r="U5114" s="3">
        <v>-7.4358000000000004</v>
      </c>
      <c r="V5114" s="2">
        <f>salestable[[#This Row],[Sales]] * (1 - salestable[[#This Row],[Discount]])</f>
        <v>6.9984000000000002</v>
      </c>
      <c r="W5114" s="2">
        <f>salestable[[#This Row],[Sales]] * salestable[[#This Row],[Discount]]</f>
        <v>10.497599999999998</v>
      </c>
      <c r="X5114">
        <f>YEAR(salestable[[#This Row],[Order Date]])</f>
        <v>2015</v>
      </c>
      <c r="Y5114" t="str">
        <f>TEXT(salestable[[#This Row],[Order Date]],"MMMM")</f>
        <v>November</v>
      </c>
      <c r="Z5114" t="str">
        <f>"Q"&amp;ROUNDUP(MONTH(salestable[[#This Row],[Order Date]])/3,0)</f>
        <v>Q4</v>
      </c>
      <c r="AA5114" t="str">
        <f>TEXT(salestable[[#This Row],[Order Date]], "ddd")</f>
        <v>Fri</v>
      </c>
    </row>
    <row r="5115" spans="1:27"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s="3">
        <v>3</v>
      </c>
      <c r="T5115" s="4">
        <v>0.2</v>
      </c>
      <c r="U5115" s="3">
        <v>5.4432</v>
      </c>
      <c r="V5115" s="2">
        <f>salestable[[#This Row],[Sales]] * (1 - salestable[[#This Row],[Discount]])</f>
        <v>12.441600000000001</v>
      </c>
      <c r="W5115" s="2">
        <f>salestable[[#This Row],[Sales]] * salestable[[#This Row],[Discount]]</f>
        <v>3.1104000000000003</v>
      </c>
      <c r="X5115">
        <f>YEAR(salestable[[#This Row],[Order Date]])</f>
        <v>2016</v>
      </c>
      <c r="Y5115" t="str">
        <f>TEXT(salestable[[#This Row],[Order Date]],"MMMM")</f>
        <v>January</v>
      </c>
      <c r="Z5115" t="str">
        <f>"Q"&amp;ROUNDUP(MONTH(salestable[[#This Row],[Order Date]])/3,0)</f>
        <v>Q1</v>
      </c>
      <c r="AA5115" t="str">
        <f>TEXT(salestable[[#This Row],[Order Date]], "ddd")</f>
        <v>Sun</v>
      </c>
    </row>
    <row r="5116" spans="1:27"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s="3">
        <v>3</v>
      </c>
      <c r="T5116" s="4">
        <v>0.2</v>
      </c>
      <c r="U5116" s="3">
        <v>3.3675000000000002</v>
      </c>
      <c r="V5116" s="2">
        <f>salestable[[#This Row],[Sales]] * (1 - salestable[[#This Row],[Discount]])</f>
        <v>8.6208000000000009</v>
      </c>
      <c r="W5116" s="2">
        <f>salestable[[#This Row],[Sales]] * salestable[[#This Row],[Discount]]</f>
        <v>2.1552000000000002</v>
      </c>
      <c r="X5116">
        <f>YEAR(salestable[[#This Row],[Order Date]])</f>
        <v>2016</v>
      </c>
      <c r="Y5116" t="str">
        <f>TEXT(salestable[[#This Row],[Order Date]],"MMMM")</f>
        <v>November</v>
      </c>
      <c r="Z5116" t="str">
        <f>"Q"&amp;ROUNDUP(MONTH(salestable[[#This Row],[Order Date]])/3,0)</f>
        <v>Q4</v>
      </c>
      <c r="AA5116" t="str">
        <f>TEXT(salestable[[#This Row],[Order Date]], "ddd")</f>
        <v>Thu</v>
      </c>
    </row>
    <row r="5117" spans="1:27"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s="3">
        <v>1</v>
      </c>
      <c r="T5117" s="4">
        <v>0.2</v>
      </c>
      <c r="U5117" s="3">
        <v>1.0738000000000001</v>
      </c>
      <c r="V5117" s="2">
        <f>salestable[[#This Row],[Sales]] * (1 - salestable[[#This Row],[Discount]])</f>
        <v>2.6432000000000002</v>
      </c>
      <c r="W5117" s="2">
        <f>salestable[[#This Row],[Sales]] * salestable[[#This Row],[Discount]]</f>
        <v>0.66080000000000005</v>
      </c>
      <c r="X5117">
        <f>YEAR(salestable[[#This Row],[Order Date]])</f>
        <v>2017</v>
      </c>
      <c r="Y5117" t="str">
        <f>TEXT(salestable[[#This Row],[Order Date]],"MMMM")</f>
        <v>July</v>
      </c>
      <c r="Z5117" t="str">
        <f>"Q"&amp;ROUNDUP(MONTH(salestable[[#This Row],[Order Date]])/3,0)</f>
        <v>Q3</v>
      </c>
      <c r="AA5117" t="str">
        <f>TEXT(salestable[[#This Row],[Order Date]], "ddd")</f>
        <v>Tue</v>
      </c>
    </row>
    <row r="5118" spans="1:27"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s="3">
        <v>1</v>
      </c>
      <c r="T5118" s="4">
        <v>0</v>
      </c>
      <c r="U5118" s="3">
        <v>0</v>
      </c>
      <c r="V5118" s="2">
        <f>salestable[[#This Row],[Sales]] * (1 - salestable[[#This Row],[Discount]])</f>
        <v>35.479999999999997</v>
      </c>
      <c r="W5118" s="2">
        <f>salestable[[#This Row],[Sales]] * salestable[[#This Row],[Discount]]</f>
        <v>0</v>
      </c>
      <c r="X5118">
        <f>YEAR(salestable[[#This Row],[Order Date]])</f>
        <v>2017</v>
      </c>
      <c r="Y5118" t="str">
        <f>TEXT(salestable[[#This Row],[Order Date]],"MMMM")</f>
        <v>November</v>
      </c>
      <c r="Z5118" t="str">
        <f>"Q"&amp;ROUNDUP(MONTH(salestable[[#This Row],[Order Date]])/3,0)</f>
        <v>Q4</v>
      </c>
      <c r="AA5118" t="str">
        <f>TEXT(salestable[[#This Row],[Order Date]], "ddd")</f>
        <v>Sat</v>
      </c>
    </row>
    <row r="5119" spans="1:27"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s="3">
        <v>3</v>
      </c>
      <c r="T5119" s="4">
        <v>0</v>
      </c>
      <c r="U5119" s="3">
        <v>16.186800000000002</v>
      </c>
      <c r="V5119" s="2">
        <f>salestable[[#This Row],[Sales]] * (1 - salestable[[#This Row],[Discount]])</f>
        <v>34.44</v>
      </c>
      <c r="W5119" s="2">
        <f>salestable[[#This Row],[Sales]] * salestable[[#This Row],[Discount]]</f>
        <v>0</v>
      </c>
      <c r="X5119">
        <f>YEAR(salestable[[#This Row],[Order Date]])</f>
        <v>2015</v>
      </c>
      <c r="Y5119" t="str">
        <f>TEXT(salestable[[#This Row],[Order Date]],"MMMM")</f>
        <v>September</v>
      </c>
      <c r="Z5119" t="str">
        <f>"Q"&amp;ROUNDUP(MONTH(salestable[[#This Row],[Order Date]])/3,0)</f>
        <v>Q3</v>
      </c>
      <c r="AA5119" t="str">
        <f>TEXT(salestable[[#This Row],[Order Date]], "ddd")</f>
        <v>Sat</v>
      </c>
    </row>
    <row r="5120" spans="1:27"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s="3">
        <v>7</v>
      </c>
      <c r="T5120" s="4">
        <v>0</v>
      </c>
      <c r="U5120" s="3">
        <v>296.06709999999998</v>
      </c>
      <c r="V5120" s="2">
        <f>salestable[[#This Row],[Sales]] * (1 - salestable[[#This Row],[Discount]])</f>
        <v>629.92999999999995</v>
      </c>
      <c r="W5120" s="2">
        <f>salestable[[#This Row],[Sales]] * salestable[[#This Row],[Discount]]</f>
        <v>0</v>
      </c>
      <c r="X5120">
        <f>YEAR(salestable[[#This Row],[Order Date]])</f>
        <v>2015</v>
      </c>
      <c r="Y5120" t="str">
        <f>TEXT(salestable[[#This Row],[Order Date]],"MMMM")</f>
        <v>September</v>
      </c>
      <c r="Z5120" t="str">
        <f>"Q"&amp;ROUNDUP(MONTH(salestable[[#This Row],[Order Date]])/3,0)</f>
        <v>Q3</v>
      </c>
      <c r="AA5120" t="str">
        <f>TEXT(salestable[[#This Row],[Order Date]], "ddd")</f>
        <v>Sat</v>
      </c>
    </row>
    <row r="5121" spans="1:27"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s="3">
        <v>9</v>
      </c>
      <c r="T5121" s="4">
        <v>0.2</v>
      </c>
      <c r="U5121" s="3">
        <v>28.657800000000002</v>
      </c>
      <c r="V5121" s="2">
        <f>salestable[[#This Row],[Sales]] * (1 - salestable[[#This Row],[Discount]])</f>
        <v>63.244799999999998</v>
      </c>
      <c r="W5121" s="2">
        <f>salestable[[#This Row],[Sales]] * salestable[[#This Row],[Discount]]</f>
        <v>15.811199999999999</v>
      </c>
      <c r="X5121">
        <f>YEAR(salestable[[#This Row],[Order Date]])</f>
        <v>2015</v>
      </c>
      <c r="Y5121" t="str">
        <f>TEXT(salestable[[#This Row],[Order Date]],"MMMM")</f>
        <v>September</v>
      </c>
      <c r="Z5121" t="str">
        <f>"Q"&amp;ROUNDUP(MONTH(salestable[[#This Row],[Order Date]])/3,0)</f>
        <v>Q3</v>
      </c>
      <c r="AA5121" t="str">
        <f>TEXT(salestable[[#This Row],[Order Date]], "ddd")</f>
        <v>Sat</v>
      </c>
    </row>
    <row r="5122" spans="1:27"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s="3">
        <v>5</v>
      </c>
      <c r="T5122" s="4">
        <v>0</v>
      </c>
      <c r="U5122" s="3">
        <v>9.3019999999999996</v>
      </c>
      <c r="V5122" s="2">
        <f>salestable[[#This Row],[Sales]] * (1 - salestable[[#This Row],[Discount]])</f>
        <v>232.55</v>
      </c>
      <c r="W5122" s="2">
        <f>salestable[[#This Row],[Sales]] * salestable[[#This Row],[Discount]]</f>
        <v>0</v>
      </c>
      <c r="X5122">
        <f>YEAR(salestable[[#This Row],[Order Date]])</f>
        <v>2014</v>
      </c>
      <c r="Y5122" t="str">
        <f>TEXT(salestable[[#This Row],[Order Date]],"MMMM")</f>
        <v>April</v>
      </c>
      <c r="Z5122" t="str">
        <f>"Q"&amp;ROUNDUP(MONTH(salestable[[#This Row],[Order Date]])/3,0)</f>
        <v>Q2</v>
      </c>
      <c r="AA5122" t="str">
        <f>TEXT(salestable[[#This Row],[Order Date]], "ddd")</f>
        <v>Fri</v>
      </c>
    </row>
    <row r="5123" spans="1:27"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s="3">
        <v>2</v>
      </c>
      <c r="T5123" s="4">
        <v>0</v>
      </c>
      <c r="U5123" s="3">
        <v>42.991399999999999</v>
      </c>
      <c r="V5123" s="2">
        <f>salestable[[#This Row],[Sales]] * (1 - salestable[[#This Row],[Discount]])</f>
        <v>99.98</v>
      </c>
      <c r="W5123" s="2">
        <f>salestable[[#This Row],[Sales]] * salestable[[#This Row],[Discount]]</f>
        <v>0</v>
      </c>
      <c r="X5123">
        <f>YEAR(salestable[[#This Row],[Order Date]])</f>
        <v>2014</v>
      </c>
      <c r="Y5123" t="str">
        <f>TEXT(salestable[[#This Row],[Order Date]],"MMMM")</f>
        <v>April</v>
      </c>
      <c r="Z5123" t="str">
        <f>"Q"&amp;ROUNDUP(MONTH(salestable[[#This Row],[Order Date]])/3,0)</f>
        <v>Q2</v>
      </c>
      <c r="AA5123" t="str">
        <f>TEXT(salestable[[#This Row],[Order Date]], "ddd")</f>
        <v>Fri</v>
      </c>
    </row>
    <row r="5124" spans="1:27"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s="3">
        <v>3</v>
      </c>
      <c r="T5124" s="4">
        <v>0</v>
      </c>
      <c r="U5124" s="3">
        <v>9.3312000000000008</v>
      </c>
      <c r="V5124" s="2">
        <f>salestable[[#This Row],[Sales]] * (1 - salestable[[#This Row],[Discount]])</f>
        <v>19.440000000000001</v>
      </c>
      <c r="W5124" s="2">
        <f>salestable[[#This Row],[Sales]] * salestable[[#This Row],[Discount]]</f>
        <v>0</v>
      </c>
      <c r="X5124">
        <f>YEAR(salestable[[#This Row],[Order Date]])</f>
        <v>2014</v>
      </c>
      <c r="Y5124" t="str">
        <f>TEXT(salestable[[#This Row],[Order Date]],"MMMM")</f>
        <v>April</v>
      </c>
      <c r="Z5124" t="str">
        <f>"Q"&amp;ROUNDUP(MONTH(salestable[[#This Row],[Order Date]])/3,0)</f>
        <v>Q2</v>
      </c>
      <c r="AA5124" t="str">
        <f>TEXT(salestable[[#This Row],[Order Date]], "ddd")</f>
        <v>Fri</v>
      </c>
    </row>
    <row r="5125" spans="1:27"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s="3">
        <v>2</v>
      </c>
      <c r="T5125" s="4">
        <v>0</v>
      </c>
      <c r="U5125" s="3">
        <v>6.3503999999999996</v>
      </c>
      <c r="V5125" s="2">
        <f>salestable[[#This Row],[Sales]] * (1 - salestable[[#This Row],[Discount]])</f>
        <v>12.96</v>
      </c>
      <c r="W5125" s="2">
        <f>salestable[[#This Row],[Sales]] * salestable[[#This Row],[Discount]]</f>
        <v>0</v>
      </c>
      <c r="X5125">
        <f>YEAR(salestable[[#This Row],[Order Date]])</f>
        <v>2014</v>
      </c>
      <c r="Y5125" t="str">
        <f>TEXT(salestable[[#This Row],[Order Date]],"MMMM")</f>
        <v>April</v>
      </c>
      <c r="Z5125" t="str">
        <f>"Q"&amp;ROUNDUP(MONTH(salestable[[#This Row],[Order Date]])/3,0)</f>
        <v>Q2</v>
      </c>
      <c r="AA5125" t="str">
        <f>TEXT(salestable[[#This Row],[Order Date]], "ddd")</f>
        <v>Fri</v>
      </c>
    </row>
    <row r="5126" spans="1:27"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s="3">
        <v>9</v>
      </c>
      <c r="T5126" s="4">
        <v>0.4</v>
      </c>
      <c r="U5126" s="3">
        <v>-108.3348</v>
      </c>
      <c r="V5126" s="2">
        <f>salestable[[#This Row],[Sales]] * (1 - salestable[[#This Row],[Discount]])</f>
        <v>278.5752</v>
      </c>
      <c r="W5126" s="2">
        <f>salestable[[#This Row],[Sales]] * salestable[[#This Row],[Discount]]</f>
        <v>185.71680000000001</v>
      </c>
      <c r="X5126">
        <f>YEAR(salestable[[#This Row],[Order Date]])</f>
        <v>2014</v>
      </c>
      <c r="Y5126" t="str">
        <f>TEXT(salestable[[#This Row],[Order Date]],"MMMM")</f>
        <v>September</v>
      </c>
      <c r="Z5126" t="str">
        <f>"Q"&amp;ROUNDUP(MONTH(salestable[[#This Row],[Order Date]])/3,0)</f>
        <v>Q3</v>
      </c>
      <c r="AA5126" t="str">
        <f>TEXT(salestable[[#This Row],[Order Date]], "ddd")</f>
        <v>Sun</v>
      </c>
    </row>
    <row r="5127" spans="1:27"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s="3">
        <v>7</v>
      </c>
      <c r="T5127" s="4">
        <v>0</v>
      </c>
      <c r="U5127" s="3">
        <v>31.491599999999998</v>
      </c>
      <c r="V5127" s="2">
        <f>salestable[[#This Row],[Sales]] * (1 - salestable[[#This Row],[Discount]])</f>
        <v>68.459999999999994</v>
      </c>
      <c r="W5127" s="2">
        <f>salestable[[#This Row],[Sales]] * salestable[[#This Row],[Discount]]</f>
        <v>0</v>
      </c>
      <c r="X5127">
        <f>YEAR(salestable[[#This Row],[Order Date]])</f>
        <v>2014</v>
      </c>
      <c r="Y5127" t="str">
        <f>TEXT(salestable[[#This Row],[Order Date]],"MMMM")</f>
        <v>September</v>
      </c>
      <c r="Z5127" t="str">
        <f>"Q"&amp;ROUNDUP(MONTH(salestable[[#This Row],[Order Date]])/3,0)</f>
        <v>Q3</v>
      </c>
      <c r="AA5127" t="str">
        <f>TEXT(salestable[[#This Row],[Order Date]], "ddd")</f>
        <v>Sun</v>
      </c>
    </row>
    <row r="5128" spans="1:27"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s="3">
        <v>4</v>
      </c>
      <c r="T5128" s="4">
        <v>0</v>
      </c>
      <c r="U5128" s="3">
        <v>1371.9803999999999</v>
      </c>
      <c r="V5128" s="2">
        <f>salestable[[#This Row],[Sales]] * (1 - salestable[[#This Row],[Discount]])</f>
        <v>2799.96</v>
      </c>
      <c r="W5128" s="2">
        <f>salestable[[#This Row],[Sales]] * salestable[[#This Row],[Discount]]</f>
        <v>0</v>
      </c>
      <c r="X5128">
        <f>YEAR(salestable[[#This Row],[Order Date]])</f>
        <v>2014</v>
      </c>
      <c r="Y5128" t="str">
        <f>TEXT(salestable[[#This Row],[Order Date]],"MMMM")</f>
        <v>September</v>
      </c>
      <c r="Z5128" t="str">
        <f>"Q"&amp;ROUNDUP(MONTH(salestable[[#This Row],[Order Date]])/3,0)</f>
        <v>Q3</v>
      </c>
      <c r="AA5128" t="str">
        <f>TEXT(salestable[[#This Row],[Order Date]], "ddd")</f>
        <v>Sun</v>
      </c>
    </row>
    <row r="5129" spans="1:27"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s="3">
        <v>2</v>
      </c>
      <c r="T5129" s="4">
        <v>0</v>
      </c>
      <c r="U5129" s="3">
        <v>198.429</v>
      </c>
      <c r="V5129" s="2">
        <f>salestable[[#This Row],[Sales]] * (1 - salestable[[#This Row],[Discount]])</f>
        <v>601.29999999999995</v>
      </c>
      <c r="W5129" s="2">
        <f>salestable[[#This Row],[Sales]] * salestable[[#This Row],[Discount]]</f>
        <v>0</v>
      </c>
      <c r="X5129">
        <f>YEAR(salestable[[#This Row],[Order Date]])</f>
        <v>2014</v>
      </c>
      <c r="Y5129" t="str">
        <f>TEXT(salestable[[#This Row],[Order Date]],"MMMM")</f>
        <v>September</v>
      </c>
      <c r="Z5129" t="str">
        <f>"Q"&amp;ROUNDUP(MONTH(salestable[[#This Row],[Order Date]])/3,0)</f>
        <v>Q3</v>
      </c>
      <c r="AA5129" t="str">
        <f>TEXT(salestable[[#This Row],[Order Date]], "ddd")</f>
        <v>Sun</v>
      </c>
    </row>
    <row r="5130" spans="1:27"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s="3">
        <v>1</v>
      </c>
      <c r="T5130" s="4">
        <v>0</v>
      </c>
      <c r="U5130" s="3">
        <v>4.4173999999999998</v>
      </c>
      <c r="V5130" s="2">
        <f>salestable[[#This Row],[Sales]] * (1 - salestable[[#This Row],[Discount]])</f>
        <v>16.989999999999998</v>
      </c>
      <c r="W5130" s="2">
        <f>salestable[[#This Row],[Sales]] * salestable[[#This Row],[Discount]]</f>
        <v>0</v>
      </c>
      <c r="X5130">
        <f>YEAR(salestable[[#This Row],[Order Date]])</f>
        <v>2014</v>
      </c>
      <c r="Y5130" t="str">
        <f>TEXT(salestable[[#This Row],[Order Date]],"MMMM")</f>
        <v>September</v>
      </c>
      <c r="Z5130" t="str">
        <f>"Q"&amp;ROUNDUP(MONTH(salestable[[#This Row],[Order Date]])/3,0)</f>
        <v>Q3</v>
      </c>
      <c r="AA5130" t="str">
        <f>TEXT(salestable[[#This Row],[Order Date]], "ddd")</f>
        <v>Sun</v>
      </c>
    </row>
    <row r="5131" spans="1:27"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s="3">
        <v>3</v>
      </c>
      <c r="T5131" s="4">
        <v>0</v>
      </c>
      <c r="U5131" s="3">
        <v>80.631600000000006</v>
      </c>
      <c r="V5131" s="2">
        <f>salestable[[#This Row],[Sales]] * (1 - salestable[[#This Row],[Discount]])</f>
        <v>287.97000000000003</v>
      </c>
      <c r="W5131" s="2">
        <f>salestable[[#This Row],[Sales]] * salestable[[#This Row],[Discount]]</f>
        <v>0</v>
      </c>
      <c r="X5131">
        <f>YEAR(salestable[[#This Row],[Order Date]])</f>
        <v>2014</v>
      </c>
      <c r="Y5131" t="str">
        <f>TEXT(salestable[[#This Row],[Order Date]],"MMMM")</f>
        <v>September</v>
      </c>
      <c r="Z5131" t="str">
        <f>"Q"&amp;ROUNDUP(MONTH(salestable[[#This Row],[Order Date]])/3,0)</f>
        <v>Q3</v>
      </c>
      <c r="AA5131" t="str">
        <f>TEXT(salestable[[#This Row],[Order Date]], "ddd")</f>
        <v>Sun</v>
      </c>
    </row>
    <row r="5132" spans="1:27"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s="3">
        <v>9</v>
      </c>
      <c r="T5132" s="4">
        <v>0</v>
      </c>
      <c r="U5132" s="3">
        <v>21.0654</v>
      </c>
      <c r="V5132" s="2">
        <f>salestable[[#This Row],[Sales]] * (1 - salestable[[#This Row],[Discount]])</f>
        <v>44.82</v>
      </c>
      <c r="W5132" s="2">
        <f>salestable[[#This Row],[Sales]] * salestable[[#This Row],[Discount]]</f>
        <v>0</v>
      </c>
      <c r="X5132">
        <f>YEAR(salestable[[#This Row],[Order Date]])</f>
        <v>2014</v>
      </c>
      <c r="Y5132" t="str">
        <f>TEXT(salestable[[#This Row],[Order Date]],"MMMM")</f>
        <v>September</v>
      </c>
      <c r="Z5132" t="str">
        <f>"Q"&amp;ROUNDUP(MONTH(salestable[[#This Row],[Order Date]])/3,0)</f>
        <v>Q3</v>
      </c>
      <c r="AA5132" t="str">
        <f>TEXT(salestable[[#This Row],[Order Date]], "ddd")</f>
        <v>Sun</v>
      </c>
    </row>
    <row r="5133" spans="1:27"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s="3">
        <v>8</v>
      </c>
      <c r="T5133" s="4">
        <v>0</v>
      </c>
      <c r="U5133" s="3">
        <v>37.414400000000001</v>
      </c>
      <c r="V5133" s="2">
        <f>salestable[[#This Row],[Sales]] * (1 - salestable[[#This Row],[Discount]])</f>
        <v>101.12</v>
      </c>
      <c r="W5133" s="2">
        <f>salestable[[#This Row],[Sales]] * salestable[[#This Row],[Discount]]</f>
        <v>0</v>
      </c>
      <c r="X5133">
        <f>YEAR(salestable[[#This Row],[Order Date]])</f>
        <v>2017</v>
      </c>
      <c r="Y5133" t="str">
        <f>TEXT(salestable[[#This Row],[Order Date]],"MMMM")</f>
        <v>December</v>
      </c>
      <c r="Z5133" t="str">
        <f>"Q"&amp;ROUNDUP(MONTH(salestable[[#This Row],[Order Date]])/3,0)</f>
        <v>Q4</v>
      </c>
      <c r="AA5133" t="str">
        <f>TEXT(salestable[[#This Row],[Order Date]], "ddd")</f>
        <v>Fri</v>
      </c>
    </row>
    <row r="5134" spans="1:27"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s="3">
        <v>3</v>
      </c>
      <c r="T5134" s="4">
        <v>0.2</v>
      </c>
      <c r="U5134" s="3">
        <v>37.791600000000003</v>
      </c>
      <c r="V5134" s="2">
        <f>salestable[[#This Row],[Sales]] * (1 - salestable[[#This Row],[Discount]])</f>
        <v>86.380800000000008</v>
      </c>
      <c r="W5134" s="2">
        <f>salestable[[#This Row],[Sales]] * salestable[[#This Row],[Discount]]</f>
        <v>21.595200000000002</v>
      </c>
      <c r="X5134">
        <f>YEAR(salestable[[#This Row],[Order Date]])</f>
        <v>2015</v>
      </c>
      <c r="Y5134" t="str">
        <f>TEXT(salestable[[#This Row],[Order Date]],"MMMM")</f>
        <v>June</v>
      </c>
      <c r="Z5134" t="str">
        <f>"Q"&amp;ROUNDUP(MONTH(salestable[[#This Row],[Order Date]])/3,0)</f>
        <v>Q2</v>
      </c>
      <c r="AA5134" t="str">
        <f>TEXT(salestable[[#This Row],[Order Date]], "ddd")</f>
        <v>Sun</v>
      </c>
    </row>
    <row r="5135" spans="1:27"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s="3">
        <v>7</v>
      </c>
      <c r="T5135" s="4">
        <v>0</v>
      </c>
      <c r="U5135" s="3">
        <v>14.682499999999999</v>
      </c>
      <c r="V5135" s="2">
        <f>salestable[[#This Row],[Sales]] * (1 - salestable[[#This Row],[Discount]])</f>
        <v>58.73</v>
      </c>
      <c r="W5135" s="2">
        <f>salestable[[#This Row],[Sales]] * salestable[[#This Row],[Discount]]</f>
        <v>0</v>
      </c>
      <c r="X5135">
        <f>YEAR(salestable[[#This Row],[Order Date]])</f>
        <v>2017</v>
      </c>
      <c r="Y5135" t="str">
        <f>TEXT(salestable[[#This Row],[Order Date]],"MMMM")</f>
        <v>November</v>
      </c>
      <c r="Z5135" t="str">
        <f>"Q"&amp;ROUNDUP(MONTH(salestable[[#This Row],[Order Date]])/3,0)</f>
        <v>Q4</v>
      </c>
      <c r="AA5135" t="str">
        <f>TEXT(salestable[[#This Row],[Order Date]], "ddd")</f>
        <v>Sun</v>
      </c>
    </row>
    <row r="5136" spans="1:27"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s="3">
        <v>4</v>
      </c>
      <c r="T5136" s="4">
        <v>0.2</v>
      </c>
      <c r="U5136" s="3">
        <v>32.670400000000001</v>
      </c>
      <c r="V5136" s="2">
        <f>salestable[[#This Row],[Sales]] * (1 - salestable[[#This Row],[Discount]])</f>
        <v>74.675200000000004</v>
      </c>
      <c r="W5136" s="2">
        <f>salestable[[#This Row],[Sales]] * salestable[[#This Row],[Discount]]</f>
        <v>18.668800000000001</v>
      </c>
      <c r="X5136">
        <f>YEAR(salestable[[#This Row],[Order Date]])</f>
        <v>2017</v>
      </c>
      <c r="Y5136" t="str">
        <f>TEXT(salestable[[#This Row],[Order Date]],"MMMM")</f>
        <v>November</v>
      </c>
      <c r="Z5136" t="str">
        <f>"Q"&amp;ROUNDUP(MONTH(salestable[[#This Row],[Order Date]])/3,0)</f>
        <v>Q4</v>
      </c>
      <c r="AA5136" t="str">
        <f>TEXT(salestable[[#This Row],[Order Date]], "ddd")</f>
        <v>Sun</v>
      </c>
    </row>
    <row r="5137" spans="1:27"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s="3">
        <v>5</v>
      </c>
      <c r="T5137" s="4">
        <v>0</v>
      </c>
      <c r="U5137" s="3">
        <v>8.1839999999999993</v>
      </c>
      <c r="V5137" s="2">
        <f>salestable[[#This Row],[Sales]] * (1 - salestable[[#This Row],[Discount]])</f>
        <v>17.05</v>
      </c>
      <c r="W5137" s="2">
        <f>salestable[[#This Row],[Sales]] * salestable[[#This Row],[Discount]]</f>
        <v>0</v>
      </c>
      <c r="X5137">
        <f>YEAR(salestable[[#This Row],[Order Date]])</f>
        <v>2016</v>
      </c>
      <c r="Y5137" t="str">
        <f>TEXT(salestable[[#This Row],[Order Date]],"MMMM")</f>
        <v>October</v>
      </c>
      <c r="Z5137" t="str">
        <f>"Q"&amp;ROUNDUP(MONTH(salestable[[#This Row],[Order Date]])/3,0)</f>
        <v>Q4</v>
      </c>
      <c r="AA5137" t="str">
        <f>TEXT(salestable[[#This Row],[Order Date]], "ddd")</f>
        <v>Sun</v>
      </c>
    </row>
    <row r="5138" spans="1:27"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s="3">
        <v>2</v>
      </c>
      <c r="T5138" s="4">
        <v>0.2</v>
      </c>
      <c r="U5138" s="3">
        <v>2.7324000000000002</v>
      </c>
      <c r="V5138" s="2">
        <f>salestable[[#This Row],[Sales]] * (1 - salestable[[#This Row],[Discount]])</f>
        <v>6.4768000000000008</v>
      </c>
      <c r="W5138" s="2">
        <f>salestable[[#This Row],[Sales]] * salestable[[#This Row],[Discount]]</f>
        <v>1.6192000000000002</v>
      </c>
      <c r="X5138">
        <f>YEAR(salestable[[#This Row],[Order Date]])</f>
        <v>2015</v>
      </c>
      <c r="Y5138" t="str">
        <f>TEXT(salestable[[#This Row],[Order Date]],"MMMM")</f>
        <v>December</v>
      </c>
      <c r="Z5138" t="str">
        <f>"Q"&amp;ROUNDUP(MONTH(salestable[[#This Row],[Order Date]])/3,0)</f>
        <v>Q4</v>
      </c>
      <c r="AA5138" t="str">
        <f>TEXT(salestable[[#This Row],[Order Date]], "ddd")</f>
        <v>Mon</v>
      </c>
    </row>
    <row r="5139" spans="1:27"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s="3">
        <v>4</v>
      </c>
      <c r="T5139" s="4">
        <v>0</v>
      </c>
      <c r="U5139" s="3">
        <v>13.0548</v>
      </c>
      <c r="V5139" s="2">
        <f>salestable[[#This Row],[Sales]] * (1 - salestable[[#This Row],[Discount]])</f>
        <v>30.36</v>
      </c>
      <c r="W5139" s="2">
        <f>salestable[[#This Row],[Sales]] * salestable[[#This Row],[Discount]]</f>
        <v>0</v>
      </c>
      <c r="X5139">
        <f>YEAR(salestable[[#This Row],[Order Date]])</f>
        <v>2016</v>
      </c>
      <c r="Y5139" t="str">
        <f>TEXT(salestable[[#This Row],[Order Date]],"MMMM")</f>
        <v>November</v>
      </c>
      <c r="Z5139" t="str">
        <f>"Q"&amp;ROUNDUP(MONTH(salestable[[#This Row],[Order Date]])/3,0)</f>
        <v>Q4</v>
      </c>
      <c r="AA5139" t="str">
        <f>TEXT(salestable[[#This Row],[Order Date]], "ddd")</f>
        <v>Sun</v>
      </c>
    </row>
    <row r="5140" spans="1:27"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s="3">
        <v>3</v>
      </c>
      <c r="T5140" s="4">
        <v>0</v>
      </c>
      <c r="U5140" s="3">
        <v>10.969799999999999</v>
      </c>
      <c r="V5140" s="2">
        <f>salestable[[#This Row],[Sales]] * (1 - salestable[[#This Row],[Discount]])</f>
        <v>23.34</v>
      </c>
      <c r="W5140" s="2">
        <f>salestable[[#This Row],[Sales]] * salestable[[#This Row],[Discount]]</f>
        <v>0</v>
      </c>
      <c r="X5140">
        <f>YEAR(salestable[[#This Row],[Order Date]])</f>
        <v>2017</v>
      </c>
      <c r="Y5140" t="str">
        <f>TEXT(salestable[[#This Row],[Order Date]],"MMMM")</f>
        <v>September</v>
      </c>
      <c r="Z5140" t="str">
        <f>"Q"&amp;ROUNDUP(MONTH(salestable[[#This Row],[Order Date]])/3,0)</f>
        <v>Q3</v>
      </c>
      <c r="AA5140" t="str">
        <f>TEXT(salestable[[#This Row],[Order Date]], "ddd")</f>
        <v>Fri</v>
      </c>
    </row>
    <row r="5141" spans="1:27"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s="3">
        <v>5</v>
      </c>
      <c r="T5141" s="4">
        <v>0</v>
      </c>
      <c r="U5141" s="3">
        <v>24.2285</v>
      </c>
      <c r="V5141" s="2">
        <f>salestable[[#This Row],[Sales]] * (1 - salestable[[#This Row],[Discount]])</f>
        <v>51.55</v>
      </c>
      <c r="W5141" s="2">
        <f>salestable[[#This Row],[Sales]] * salestable[[#This Row],[Discount]]</f>
        <v>0</v>
      </c>
      <c r="X5141">
        <f>YEAR(salestable[[#This Row],[Order Date]])</f>
        <v>2017</v>
      </c>
      <c r="Y5141" t="str">
        <f>TEXT(salestable[[#This Row],[Order Date]],"MMMM")</f>
        <v>September</v>
      </c>
      <c r="Z5141" t="str">
        <f>"Q"&amp;ROUNDUP(MONTH(salestable[[#This Row],[Order Date]])/3,0)</f>
        <v>Q3</v>
      </c>
      <c r="AA5141" t="str">
        <f>TEXT(salestable[[#This Row],[Order Date]], "ddd")</f>
        <v>Fri</v>
      </c>
    </row>
    <row r="5142" spans="1:27"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s="3">
        <v>2</v>
      </c>
      <c r="T5142" s="4">
        <v>0</v>
      </c>
      <c r="U5142" s="3">
        <v>43.164000000000001</v>
      </c>
      <c r="V5142" s="2">
        <f>salestable[[#This Row],[Sales]] * (1 - salestable[[#This Row],[Discount]])</f>
        <v>119.9</v>
      </c>
      <c r="W5142" s="2">
        <f>salestable[[#This Row],[Sales]] * salestable[[#This Row],[Discount]]</f>
        <v>0</v>
      </c>
      <c r="X5142">
        <f>YEAR(salestable[[#This Row],[Order Date]])</f>
        <v>2015</v>
      </c>
      <c r="Y5142" t="str">
        <f>TEXT(salestable[[#This Row],[Order Date]],"MMMM")</f>
        <v>November</v>
      </c>
      <c r="Z5142" t="str">
        <f>"Q"&amp;ROUNDUP(MONTH(salestable[[#This Row],[Order Date]])/3,0)</f>
        <v>Q4</v>
      </c>
      <c r="AA5142" t="str">
        <f>TEXT(salestable[[#This Row],[Order Date]], "ddd")</f>
        <v>Sun</v>
      </c>
    </row>
    <row r="5143" spans="1:27"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s="3">
        <v>6</v>
      </c>
      <c r="T5143" s="4">
        <v>0.1</v>
      </c>
      <c r="U5143" s="3">
        <v>292.77600000000001</v>
      </c>
      <c r="V5143" s="2">
        <f>salestable[[#This Row],[Sales]] * (1 - salestable[[#This Row],[Discount]])</f>
        <v>1185.7428</v>
      </c>
      <c r="W5143" s="2">
        <f>salestable[[#This Row],[Sales]] * salestable[[#This Row],[Discount]]</f>
        <v>131.7492</v>
      </c>
      <c r="X5143">
        <f>YEAR(salestable[[#This Row],[Order Date]])</f>
        <v>2016</v>
      </c>
      <c r="Y5143" t="str">
        <f>TEXT(salestable[[#This Row],[Order Date]],"MMMM")</f>
        <v>April</v>
      </c>
      <c r="Z5143" t="str">
        <f>"Q"&amp;ROUNDUP(MONTH(salestable[[#This Row],[Order Date]])/3,0)</f>
        <v>Q2</v>
      </c>
      <c r="AA5143" t="str">
        <f>TEXT(salestable[[#This Row],[Order Date]], "ddd")</f>
        <v>Fri</v>
      </c>
    </row>
    <row r="5144" spans="1:27"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s="3">
        <v>8</v>
      </c>
      <c r="T5144" s="4">
        <v>0</v>
      </c>
      <c r="U5144" s="3">
        <v>18.5136</v>
      </c>
      <c r="V5144" s="2">
        <f>salestable[[#This Row],[Sales]] * (1 - salestable[[#This Row],[Discount]])</f>
        <v>63.84</v>
      </c>
      <c r="W5144" s="2">
        <f>salestable[[#This Row],[Sales]] * salestable[[#This Row],[Discount]]</f>
        <v>0</v>
      </c>
      <c r="X5144">
        <f>YEAR(salestable[[#This Row],[Order Date]])</f>
        <v>2016</v>
      </c>
      <c r="Y5144" t="str">
        <f>TEXT(salestable[[#This Row],[Order Date]],"MMMM")</f>
        <v>April</v>
      </c>
      <c r="Z5144" t="str">
        <f>"Q"&amp;ROUNDUP(MONTH(salestable[[#This Row],[Order Date]])/3,0)</f>
        <v>Q2</v>
      </c>
      <c r="AA5144" t="str">
        <f>TEXT(salestable[[#This Row],[Order Date]], "ddd")</f>
        <v>Fri</v>
      </c>
    </row>
    <row r="5145" spans="1:27"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s="3">
        <v>1</v>
      </c>
      <c r="T5145" s="4">
        <v>0.2</v>
      </c>
      <c r="U5145" s="3">
        <v>1.1225000000000001</v>
      </c>
      <c r="V5145" s="2">
        <f>salestable[[#This Row],[Sales]] * (1 - salestable[[#This Row],[Discount]])</f>
        <v>2.8736000000000002</v>
      </c>
      <c r="W5145" s="2">
        <f>salestable[[#This Row],[Sales]] * salestable[[#This Row],[Discount]]</f>
        <v>0.71840000000000004</v>
      </c>
      <c r="X5145">
        <f>YEAR(salestable[[#This Row],[Order Date]])</f>
        <v>2016</v>
      </c>
      <c r="Y5145" t="str">
        <f>TEXT(salestable[[#This Row],[Order Date]],"MMMM")</f>
        <v>April</v>
      </c>
      <c r="Z5145" t="str">
        <f>"Q"&amp;ROUNDUP(MONTH(salestable[[#This Row],[Order Date]])/3,0)</f>
        <v>Q2</v>
      </c>
      <c r="AA5145" t="str">
        <f>TEXT(salestable[[#This Row],[Order Date]], "ddd")</f>
        <v>Fri</v>
      </c>
    </row>
    <row r="5146" spans="1:27"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s="3">
        <v>2</v>
      </c>
      <c r="T5146" s="4">
        <v>0</v>
      </c>
      <c r="U5146" s="3">
        <v>29.328399999999998</v>
      </c>
      <c r="V5146" s="2">
        <f>salestable[[#This Row],[Sales]] * (1 - salestable[[#This Row],[Discount]])</f>
        <v>86.26</v>
      </c>
      <c r="W5146" s="2">
        <f>salestable[[#This Row],[Sales]] * salestable[[#This Row],[Discount]]</f>
        <v>0</v>
      </c>
      <c r="X5146">
        <f>YEAR(salestable[[#This Row],[Order Date]])</f>
        <v>2017</v>
      </c>
      <c r="Y5146" t="str">
        <f>TEXT(salestable[[#This Row],[Order Date]],"MMMM")</f>
        <v>February</v>
      </c>
      <c r="Z5146" t="str">
        <f>"Q"&amp;ROUNDUP(MONTH(salestable[[#This Row],[Order Date]])/3,0)</f>
        <v>Q1</v>
      </c>
      <c r="AA5146" t="str">
        <f>TEXT(salestable[[#This Row],[Order Date]], "ddd")</f>
        <v>Thu</v>
      </c>
    </row>
    <row r="5147" spans="1:27"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s="3">
        <v>4</v>
      </c>
      <c r="T5147" s="4">
        <v>0</v>
      </c>
      <c r="U5147" s="3">
        <v>38.931199999999997</v>
      </c>
      <c r="V5147" s="2">
        <f>salestable[[#This Row],[Sales]] * (1 - salestable[[#This Row],[Discount]])</f>
        <v>139.04</v>
      </c>
      <c r="W5147" s="2">
        <f>salestable[[#This Row],[Sales]] * salestable[[#This Row],[Discount]]</f>
        <v>0</v>
      </c>
      <c r="X5147">
        <f>YEAR(salestable[[#This Row],[Order Date]])</f>
        <v>2017</v>
      </c>
      <c r="Y5147" t="str">
        <f>TEXT(salestable[[#This Row],[Order Date]],"MMMM")</f>
        <v>February</v>
      </c>
      <c r="Z5147" t="str">
        <f>"Q"&amp;ROUNDUP(MONTH(salestable[[#This Row],[Order Date]])/3,0)</f>
        <v>Q1</v>
      </c>
      <c r="AA5147" t="str">
        <f>TEXT(salestable[[#This Row],[Order Date]], "ddd")</f>
        <v>Thu</v>
      </c>
    </row>
    <row r="5148" spans="1:27"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s="3">
        <v>4</v>
      </c>
      <c r="T5148" s="4">
        <v>0</v>
      </c>
      <c r="U5148" s="3">
        <v>16.38</v>
      </c>
      <c r="V5148" s="2">
        <f>salestable[[#This Row],[Sales]] * (1 - salestable[[#This Row],[Discount]])</f>
        <v>46.8</v>
      </c>
      <c r="W5148" s="2">
        <f>salestable[[#This Row],[Sales]] * salestable[[#This Row],[Discount]]</f>
        <v>0</v>
      </c>
      <c r="X5148">
        <f>YEAR(salestable[[#This Row],[Order Date]])</f>
        <v>2017</v>
      </c>
      <c r="Y5148" t="str">
        <f>TEXT(salestable[[#This Row],[Order Date]],"MMMM")</f>
        <v>February</v>
      </c>
      <c r="Z5148" t="str">
        <f>"Q"&amp;ROUNDUP(MONTH(salestable[[#This Row],[Order Date]])/3,0)</f>
        <v>Q1</v>
      </c>
      <c r="AA5148" t="str">
        <f>TEXT(salestable[[#This Row],[Order Date]], "ddd")</f>
        <v>Thu</v>
      </c>
    </row>
    <row r="5149" spans="1:27"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s="3">
        <v>4</v>
      </c>
      <c r="T5149" s="4">
        <v>0.2</v>
      </c>
      <c r="U5149" s="3">
        <v>1.9224000000000001</v>
      </c>
      <c r="V5149" s="2">
        <f>salestable[[#This Row],[Sales]] * (1 - salestable[[#This Row],[Discount]])</f>
        <v>6.8352000000000004</v>
      </c>
      <c r="W5149" s="2">
        <f>salestable[[#This Row],[Sales]] * salestable[[#This Row],[Discount]]</f>
        <v>1.7088000000000001</v>
      </c>
      <c r="X5149">
        <f>YEAR(salestable[[#This Row],[Order Date]])</f>
        <v>2017</v>
      </c>
      <c r="Y5149" t="str">
        <f>TEXT(salestable[[#This Row],[Order Date]],"MMMM")</f>
        <v>December</v>
      </c>
      <c r="Z5149" t="str">
        <f>"Q"&amp;ROUNDUP(MONTH(salestable[[#This Row],[Order Date]])/3,0)</f>
        <v>Q4</v>
      </c>
      <c r="AA5149" t="str">
        <f>TEXT(salestable[[#This Row],[Order Date]], "ddd")</f>
        <v>Sun</v>
      </c>
    </row>
    <row r="5150" spans="1:27"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s="3">
        <v>3</v>
      </c>
      <c r="T5150" s="4">
        <v>0.2</v>
      </c>
      <c r="U5150" s="3">
        <v>105.297</v>
      </c>
      <c r="V5150" s="2">
        <f>salestable[[#This Row],[Sales]] * (1 - salestable[[#This Row],[Discount]])</f>
        <v>673.9008</v>
      </c>
      <c r="W5150" s="2">
        <f>salestable[[#This Row],[Sales]] * salestable[[#This Row],[Discount]]</f>
        <v>168.4752</v>
      </c>
      <c r="X5150">
        <f>YEAR(salestable[[#This Row],[Order Date]])</f>
        <v>2017</v>
      </c>
      <c r="Y5150" t="str">
        <f>TEXT(salestable[[#This Row],[Order Date]],"MMMM")</f>
        <v>December</v>
      </c>
      <c r="Z5150" t="str">
        <f>"Q"&amp;ROUNDUP(MONTH(salestable[[#This Row],[Order Date]])/3,0)</f>
        <v>Q4</v>
      </c>
      <c r="AA5150" t="str">
        <f>TEXT(salestable[[#This Row],[Order Date]], "ddd")</f>
        <v>Sun</v>
      </c>
    </row>
    <row r="5151" spans="1:27"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s="3">
        <v>3</v>
      </c>
      <c r="T5151" s="4">
        <v>0</v>
      </c>
      <c r="U5151" s="3">
        <v>352.30650000000003</v>
      </c>
      <c r="V5151" s="2">
        <f>salestable[[#This Row],[Sales]] * (1 - salestable[[#This Row],[Discount]])</f>
        <v>1214.8499999999999</v>
      </c>
      <c r="W5151" s="2">
        <f>salestable[[#This Row],[Sales]] * salestable[[#This Row],[Discount]]</f>
        <v>0</v>
      </c>
      <c r="X5151">
        <f>YEAR(salestable[[#This Row],[Order Date]])</f>
        <v>2014</v>
      </c>
      <c r="Y5151" t="str">
        <f>TEXT(salestable[[#This Row],[Order Date]],"MMMM")</f>
        <v>June</v>
      </c>
      <c r="Z5151" t="str">
        <f>"Q"&amp;ROUNDUP(MONTH(salestable[[#This Row],[Order Date]])/3,0)</f>
        <v>Q2</v>
      </c>
      <c r="AA5151" t="str">
        <f>TEXT(salestable[[#This Row],[Order Date]], "ddd")</f>
        <v>Sat</v>
      </c>
    </row>
    <row r="5152" spans="1:27"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s="3">
        <v>2</v>
      </c>
      <c r="T5152" s="4">
        <v>0</v>
      </c>
      <c r="U5152" s="3">
        <v>16.945</v>
      </c>
      <c r="V5152" s="2">
        <f>salestable[[#This Row],[Sales]] * (1 - salestable[[#This Row],[Discount]])</f>
        <v>67.78</v>
      </c>
      <c r="W5152" s="2">
        <f>salestable[[#This Row],[Sales]] * salestable[[#This Row],[Discount]]</f>
        <v>0</v>
      </c>
      <c r="X5152">
        <f>YEAR(salestable[[#This Row],[Order Date]])</f>
        <v>2017</v>
      </c>
      <c r="Y5152" t="str">
        <f>TEXT(salestable[[#This Row],[Order Date]],"MMMM")</f>
        <v>March</v>
      </c>
      <c r="Z5152" t="str">
        <f>"Q"&amp;ROUNDUP(MONTH(salestable[[#This Row],[Order Date]])/3,0)</f>
        <v>Q1</v>
      </c>
      <c r="AA5152" t="str">
        <f>TEXT(salestable[[#This Row],[Order Date]], "ddd")</f>
        <v>Mon</v>
      </c>
    </row>
    <row r="5153" spans="1:27"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s="3">
        <v>5</v>
      </c>
      <c r="T5153" s="4">
        <v>0</v>
      </c>
      <c r="U5153" s="3">
        <v>10.374000000000001</v>
      </c>
      <c r="V5153" s="2">
        <f>salestable[[#This Row],[Sales]] * (1 - salestable[[#This Row],[Discount]])</f>
        <v>39.9</v>
      </c>
      <c r="W5153" s="2">
        <f>salestable[[#This Row],[Sales]] * salestable[[#This Row],[Discount]]</f>
        <v>0</v>
      </c>
      <c r="X5153">
        <f>YEAR(salestable[[#This Row],[Order Date]])</f>
        <v>2017</v>
      </c>
      <c r="Y5153" t="str">
        <f>TEXT(salestable[[#This Row],[Order Date]],"MMMM")</f>
        <v>September</v>
      </c>
      <c r="Z5153" t="str">
        <f>"Q"&amp;ROUNDUP(MONTH(salestable[[#This Row],[Order Date]])/3,0)</f>
        <v>Q3</v>
      </c>
      <c r="AA5153" t="str">
        <f>TEXT(salestable[[#This Row],[Order Date]], "ddd")</f>
        <v>Mon</v>
      </c>
    </row>
    <row r="5154" spans="1:27"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s="3">
        <v>1</v>
      </c>
      <c r="T5154" s="4">
        <v>0.2</v>
      </c>
      <c r="U5154" s="3">
        <v>0.84</v>
      </c>
      <c r="V5154" s="2">
        <f>salestable[[#This Row],[Sales]] * (1 - salestable[[#This Row],[Discount]])</f>
        <v>2.1504000000000003</v>
      </c>
      <c r="W5154" s="2">
        <f>salestable[[#This Row],[Sales]] * salestable[[#This Row],[Discount]]</f>
        <v>0.53760000000000008</v>
      </c>
      <c r="X5154">
        <f>YEAR(salestable[[#This Row],[Order Date]])</f>
        <v>2014</v>
      </c>
      <c r="Y5154" t="str">
        <f>TEXT(salestable[[#This Row],[Order Date]],"MMMM")</f>
        <v>June</v>
      </c>
      <c r="Z5154" t="str">
        <f>"Q"&amp;ROUNDUP(MONTH(salestable[[#This Row],[Order Date]])/3,0)</f>
        <v>Q2</v>
      </c>
      <c r="AA5154" t="str">
        <f>TEXT(salestable[[#This Row],[Order Date]], "ddd")</f>
        <v>Mon</v>
      </c>
    </row>
    <row r="5155" spans="1:27"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s="3">
        <v>3</v>
      </c>
      <c r="T5155" s="4">
        <v>0</v>
      </c>
      <c r="U5155" s="3">
        <v>2.9039999999999999</v>
      </c>
      <c r="V5155" s="2">
        <f>salestable[[#This Row],[Sales]] * (1 - salestable[[#This Row],[Discount]])</f>
        <v>6.6</v>
      </c>
      <c r="W5155" s="2">
        <f>salestable[[#This Row],[Sales]] * salestable[[#This Row],[Discount]]</f>
        <v>0</v>
      </c>
      <c r="X5155">
        <f>YEAR(salestable[[#This Row],[Order Date]])</f>
        <v>2014</v>
      </c>
      <c r="Y5155" t="str">
        <f>TEXT(salestable[[#This Row],[Order Date]],"MMMM")</f>
        <v>June</v>
      </c>
      <c r="Z5155" t="str">
        <f>"Q"&amp;ROUNDUP(MONTH(salestable[[#This Row],[Order Date]])/3,0)</f>
        <v>Q2</v>
      </c>
      <c r="AA5155" t="str">
        <f>TEXT(salestable[[#This Row],[Order Date]], "ddd")</f>
        <v>Mon</v>
      </c>
    </row>
    <row r="5156" spans="1:27"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s="3">
        <v>4</v>
      </c>
      <c r="T5156" s="4">
        <v>0</v>
      </c>
      <c r="U5156" s="3">
        <v>13.064</v>
      </c>
      <c r="V5156" s="2">
        <f>salestable[[#This Row],[Sales]] * (1 - salestable[[#This Row],[Discount]])</f>
        <v>28.4</v>
      </c>
      <c r="W5156" s="2">
        <f>salestable[[#This Row],[Sales]] * salestable[[#This Row],[Discount]]</f>
        <v>0</v>
      </c>
      <c r="X5156">
        <f>YEAR(salestable[[#This Row],[Order Date]])</f>
        <v>2015</v>
      </c>
      <c r="Y5156" t="str">
        <f>TEXT(salestable[[#This Row],[Order Date]],"MMMM")</f>
        <v>August</v>
      </c>
      <c r="Z5156" t="str">
        <f>"Q"&amp;ROUNDUP(MONTH(salestable[[#This Row],[Order Date]])/3,0)</f>
        <v>Q3</v>
      </c>
      <c r="AA5156" t="str">
        <f>TEXT(salestable[[#This Row],[Order Date]], "ddd")</f>
        <v>Fri</v>
      </c>
    </row>
    <row r="5157" spans="1:27"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s="3">
        <v>3</v>
      </c>
      <c r="T5157" s="4">
        <v>0</v>
      </c>
      <c r="U5157" s="3">
        <v>34.070399999999999</v>
      </c>
      <c r="V5157" s="2">
        <f>salestable[[#This Row],[Sales]] * (1 - salestable[[#This Row],[Discount]])</f>
        <v>212.94</v>
      </c>
      <c r="W5157" s="2">
        <f>salestable[[#This Row],[Sales]] * salestable[[#This Row],[Discount]]</f>
        <v>0</v>
      </c>
      <c r="X5157">
        <f>YEAR(salestable[[#This Row],[Order Date]])</f>
        <v>2015</v>
      </c>
      <c r="Y5157" t="str">
        <f>TEXT(salestable[[#This Row],[Order Date]],"MMMM")</f>
        <v>August</v>
      </c>
      <c r="Z5157" t="str">
        <f>"Q"&amp;ROUNDUP(MONTH(salestable[[#This Row],[Order Date]])/3,0)</f>
        <v>Q3</v>
      </c>
      <c r="AA5157" t="str">
        <f>TEXT(salestable[[#This Row],[Order Date]], "ddd")</f>
        <v>Fri</v>
      </c>
    </row>
    <row r="5158" spans="1:27"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s="3">
        <v>2</v>
      </c>
      <c r="T5158" s="4">
        <v>0.2</v>
      </c>
      <c r="U5158" s="3">
        <v>125.19799999999999</v>
      </c>
      <c r="V5158" s="2">
        <f>salestable[[#This Row],[Sales]] * (1 - salestable[[#This Row],[Discount]])</f>
        <v>801.2672</v>
      </c>
      <c r="W5158" s="2">
        <f>salestable[[#This Row],[Sales]] * salestable[[#This Row],[Discount]]</f>
        <v>200.3168</v>
      </c>
      <c r="X5158">
        <f>YEAR(salestable[[#This Row],[Order Date]])</f>
        <v>2017</v>
      </c>
      <c r="Y5158" t="str">
        <f>TEXT(salestable[[#This Row],[Order Date]],"MMMM")</f>
        <v>June</v>
      </c>
      <c r="Z5158" t="str">
        <f>"Q"&amp;ROUNDUP(MONTH(salestable[[#This Row],[Order Date]])/3,0)</f>
        <v>Q2</v>
      </c>
      <c r="AA5158" t="str">
        <f>TEXT(salestable[[#This Row],[Order Date]], "ddd")</f>
        <v>Fri</v>
      </c>
    </row>
    <row r="5159" spans="1:27"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s="3">
        <v>3</v>
      </c>
      <c r="T5159" s="4">
        <v>0.3</v>
      </c>
      <c r="U5159" s="3">
        <v>-178.8468</v>
      </c>
      <c r="V5159" s="2">
        <f>salestable[[#This Row],[Sales]] * (1 - salestable[[#This Row],[Discount]])</f>
        <v>398.34059999999999</v>
      </c>
      <c r="W5159" s="2">
        <f>salestable[[#This Row],[Sales]] * salestable[[#This Row],[Discount]]</f>
        <v>170.7174</v>
      </c>
      <c r="X5159">
        <f>YEAR(salestable[[#This Row],[Order Date]])</f>
        <v>2017</v>
      </c>
      <c r="Y5159" t="str">
        <f>TEXT(salestable[[#This Row],[Order Date]],"MMMM")</f>
        <v>June</v>
      </c>
      <c r="Z5159" t="str">
        <f>"Q"&amp;ROUNDUP(MONTH(salestable[[#This Row],[Order Date]])/3,0)</f>
        <v>Q2</v>
      </c>
      <c r="AA5159" t="str">
        <f>TEXT(salestable[[#This Row],[Order Date]], "ddd")</f>
        <v>Fri</v>
      </c>
    </row>
    <row r="5160" spans="1:27"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s="3">
        <v>2</v>
      </c>
      <c r="T5160" s="4">
        <v>0.6</v>
      </c>
      <c r="U5160" s="3">
        <v>-10.3124</v>
      </c>
      <c r="V5160" s="2">
        <f>salestable[[#This Row],[Sales]] * (1 - salestable[[#This Row],[Discount]])</f>
        <v>5.6896000000000004</v>
      </c>
      <c r="W5160" s="2">
        <f>salestable[[#This Row],[Sales]] * salestable[[#This Row],[Discount]]</f>
        <v>8.5343999999999998</v>
      </c>
      <c r="X5160">
        <f>YEAR(salestable[[#This Row],[Order Date]])</f>
        <v>2017</v>
      </c>
      <c r="Y5160" t="str">
        <f>TEXT(salestable[[#This Row],[Order Date]],"MMMM")</f>
        <v>June</v>
      </c>
      <c r="Z5160" t="str">
        <f>"Q"&amp;ROUNDUP(MONTH(salestable[[#This Row],[Order Date]])/3,0)</f>
        <v>Q2</v>
      </c>
      <c r="AA5160" t="str">
        <f>TEXT(salestable[[#This Row],[Order Date]], "ddd")</f>
        <v>Fri</v>
      </c>
    </row>
    <row r="5161" spans="1:27"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s="3">
        <v>2</v>
      </c>
      <c r="T5161" s="4">
        <v>0.2</v>
      </c>
      <c r="U5161" s="3">
        <v>9.2385999999999999</v>
      </c>
      <c r="V5161" s="2">
        <f>salestable[[#This Row],[Sales]] * (1 - salestable[[#This Row],[Discount]])</f>
        <v>84.467200000000005</v>
      </c>
      <c r="W5161" s="2">
        <f>salestable[[#This Row],[Sales]] * salestable[[#This Row],[Discount]]</f>
        <v>21.116800000000001</v>
      </c>
      <c r="X5161">
        <f>YEAR(salestable[[#This Row],[Order Date]])</f>
        <v>2015</v>
      </c>
      <c r="Y5161" t="str">
        <f>TEXT(salestable[[#This Row],[Order Date]],"MMMM")</f>
        <v>October</v>
      </c>
      <c r="Z5161" t="str">
        <f>"Q"&amp;ROUNDUP(MONTH(salestable[[#This Row],[Order Date]])/3,0)</f>
        <v>Q4</v>
      </c>
      <c r="AA5161" t="str">
        <f>TEXT(salestable[[#This Row],[Order Date]], "ddd")</f>
        <v>Mon</v>
      </c>
    </row>
    <row r="5162" spans="1:27"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s="3">
        <v>2</v>
      </c>
      <c r="T5162" s="4">
        <v>0.2</v>
      </c>
      <c r="U5162" s="3">
        <v>-14.603</v>
      </c>
      <c r="V5162" s="2">
        <f>salestable[[#This Row],[Sales]] * (1 - salestable[[#This Row],[Discount]])</f>
        <v>54.975999999999999</v>
      </c>
      <c r="W5162" s="2">
        <f>salestable[[#This Row],[Sales]] * salestable[[#This Row],[Discount]]</f>
        <v>13.744</v>
      </c>
      <c r="X5162">
        <f>YEAR(salestable[[#This Row],[Order Date]])</f>
        <v>2015</v>
      </c>
      <c r="Y5162" t="str">
        <f>TEXT(salestable[[#This Row],[Order Date]],"MMMM")</f>
        <v>October</v>
      </c>
      <c r="Z5162" t="str">
        <f>"Q"&amp;ROUNDUP(MONTH(salestable[[#This Row],[Order Date]])/3,0)</f>
        <v>Q4</v>
      </c>
      <c r="AA5162" t="str">
        <f>TEXT(salestable[[#This Row],[Order Date]], "ddd")</f>
        <v>Mon</v>
      </c>
    </row>
    <row r="5163" spans="1:27"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s="3">
        <v>8</v>
      </c>
      <c r="T5163" s="4">
        <v>0</v>
      </c>
      <c r="U5163" s="3">
        <v>259.88959999999997</v>
      </c>
      <c r="V5163" s="2">
        <f>salestable[[#This Row],[Sales]] * (1 - salestable[[#This Row],[Discount]])</f>
        <v>1367.84</v>
      </c>
      <c r="W5163" s="2">
        <f>salestable[[#This Row],[Sales]] * salestable[[#This Row],[Discount]]</f>
        <v>0</v>
      </c>
      <c r="X5163">
        <f>YEAR(salestable[[#This Row],[Order Date]])</f>
        <v>2014</v>
      </c>
      <c r="Y5163" t="str">
        <f>TEXT(salestable[[#This Row],[Order Date]],"MMMM")</f>
        <v>July</v>
      </c>
      <c r="Z5163" t="str">
        <f>"Q"&amp;ROUNDUP(MONTH(salestable[[#This Row],[Order Date]])/3,0)</f>
        <v>Q3</v>
      </c>
      <c r="AA5163" t="str">
        <f>TEXT(salestable[[#This Row],[Order Date]], "ddd")</f>
        <v>Wed</v>
      </c>
    </row>
    <row r="5164" spans="1:27"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s="3">
        <v>2</v>
      </c>
      <c r="T5164" s="4">
        <v>0</v>
      </c>
      <c r="U5164" s="3">
        <v>33.215600000000002</v>
      </c>
      <c r="V5164" s="2">
        <f>salestable[[#This Row],[Sales]] * (1 - salestable[[#This Row],[Discount]])</f>
        <v>301.95999999999998</v>
      </c>
      <c r="W5164" s="2">
        <f>salestable[[#This Row],[Sales]] * salestable[[#This Row],[Discount]]</f>
        <v>0</v>
      </c>
      <c r="X5164">
        <f>YEAR(salestable[[#This Row],[Order Date]])</f>
        <v>2016</v>
      </c>
      <c r="Y5164" t="str">
        <f>TEXT(salestable[[#This Row],[Order Date]],"MMMM")</f>
        <v>November</v>
      </c>
      <c r="Z5164" t="str">
        <f>"Q"&amp;ROUNDUP(MONTH(salestable[[#This Row],[Order Date]])/3,0)</f>
        <v>Q4</v>
      </c>
      <c r="AA5164" t="str">
        <f>TEXT(salestable[[#This Row],[Order Date]], "ddd")</f>
        <v>Fri</v>
      </c>
    </row>
    <row r="5165" spans="1:27"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s="3">
        <v>3</v>
      </c>
      <c r="T5165" s="4">
        <v>0.2</v>
      </c>
      <c r="U5165" s="3">
        <v>-17.0352</v>
      </c>
      <c r="V5165" s="2">
        <f>salestable[[#This Row],[Sales]] * (1 - salestable[[#This Row],[Discount]])</f>
        <v>136.2816</v>
      </c>
      <c r="W5165" s="2">
        <f>salestable[[#This Row],[Sales]] * salestable[[#This Row],[Discount]]</f>
        <v>34.070399999999999</v>
      </c>
      <c r="X5165">
        <f>YEAR(salestable[[#This Row],[Order Date]])</f>
        <v>2015</v>
      </c>
      <c r="Y5165" t="str">
        <f>TEXT(salestable[[#This Row],[Order Date]],"MMMM")</f>
        <v>July</v>
      </c>
      <c r="Z5165" t="str">
        <f>"Q"&amp;ROUNDUP(MONTH(salestable[[#This Row],[Order Date]])/3,0)</f>
        <v>Q3</v>
      </c>
      <c r="AA5165" t="str">
        <f>TEXT(salestable[[#This Row],[Order Date]], "ddd")</f>
        <v>Mon</v>
      </c>
    </row>
    <row r="5166" spans="1:27"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s="3">
        <v>2</v>
      </c>
      <c r="T5166" s="4">
        <v>0</v>
      </c>
      <c r="U5166" s="3">
        <v>1.5209999999999999</v>
      </c>
      <c r="V5166" s="2">
        <f>salestable[[#This Row],[Sales]] * (1 - salestable[[#This Row],[Discount]])</f>
        <v>3.9</v>
      </c>
      <c r="W5166" s="2">
        <f>salestable[[#This Row],[Sales]] * salestable[[#This Row],[Discount]]</f>
        <v>0</v>
      </c>
      <c r="X5166">
        <f>YEAR(salestable[[#This Row],[Order Date]])</f>
        <v>2014</v>
      </c>
      <c r="Y5166" t="str">
        <f>TEXT(salestable[[#This Row],[Order Date]],"MMMM")</f>
        <v>November</v>
      </c>
      <c r="Z5166" t="str">
        <f>"Q"&amp;ROUNDUP(MONTH(salestable[[#This Row],[Order Date]])/3,0)</f>
        <v>Q4</v>
      </c>
      <c r="AA5166" t="str">
        <f>TEXT(salestable[[#This Row],[Order Date]], "ddd")</f>
        <v>Mon</v>
      </c>
    </row>
    <row r="5167" spans="1:27"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s="3">
        <v>3</v>
      </c>
      <c r="T5167" s="4">
        <v>0</v>
      </c>
      <c r="U5167" s="3">
        <v>5.7779999999999996</v>
      </c>
      <c r="V5167" s="2">
        <f>salestable[[#This Row],[Sales]] * (1 - salestable[[#This Row],[Discount]])</f>
        <v>12.84</v>
      </c>
      <c r="W5167" s="2">
        <f>salestable[[#This Row],[Sales]] * salestable[[#This Row],[Discount]]</f>
        <v>0</v>
      </c>
      <c r="X5167">
        <f>YEAR(salestable[[#This Row],[Order Date]])</f>
        <v>2014</v>
      </c>
      <c r="Y5167" t="str">
        <f>TEXT(salestable[[#This Row],[Order Date]],"MMMM")</f>
        <v>November</v>
      </c>
      <c r="Z5167" t="str">
        <f>"Q"&amp;ROUNDUP(MONTH(salestable[[#This Row],[Order Date]])/3,0)</f>
        <v>Q4</v>
      </c>
      <c r="AA5167" t="str">
        <f>TEXT(salestable[[#This Row],[Order Date]], "ddd")</f>
        <v>Mon</v>
      </c>
    </row>
    <row r="5168" spans="1:27"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s="3">
        <v>3</v>
      </c>
      <c r="T5168" s="4">
        <v>0</v>
      </c>
      <c r="U5168" s="3">
        <v>7.1280000000000001</v>
      </c>
      <c r="V5168" s="2">
        <f>salestable[[#This Row],[Sales]] * (1 - salestable[[#This Row],[Discount]])</f>
        <v>15.84</v>
      </c>
      <c r="W5168" s="2">
        <f>salestable[[#This Row],[Sales]] * salestable[[#This Row],[Discount]]</f>
        <v>0</v>
      </c>
      <c r="X5168">
        <f>YEAR(salestable[[#This Row],[Order Date]])</f>
        <v>2014</v>
      </c>
      <c r="Y5168" t="str">
        <f>TEXT(salestable[[#This Row],[Order Date]],"MMMM")</f>
        <v>November</v>
      </c>
      <c r="Z5168" t="str">
        <f>"Q"&amp;ROUNDUP(MONTH(salestable[[#This Row],[Order Date]])/3,0)</f>
        <v>Q4</v>
      </c>
      <c r="AA5168" t="str">
        <f>TEXT(salestable[[#This Row],[Order Date]], "ddd")</f>
        <v>Mon</v>
      </c>
    </row>
    <row r="5169" spans="1:27"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s="3">
        <v>3</v>
      </c>
      <c r="T5169" s="4">
        <v>0</v>
      </c>
      <c r="U5169" s="3">
        <v>112.788</v>
      </c>
      <c r="V5169" s="2">
        <f>salestable[[#This Row],[Sales]] * (1 - salestable[[#This Row],[Discount]])</f>
        <v>563.94000000000005</v>
      </c>
      <c r="W5169" s="2">
        <f>salestable[[#This Row],[Sales]] * salestable[[#This Row],[Discount]]</f>
        <v>0</v>
      </c>
      <c r="X5169">
        <f>YEAR(salestable[[#This Row],[Order Date]])</f>
        <v>2014</v>
      </c>
      <c r="Y5169" t="str">
        <f>TEXT(salestable[[#This Row],[Order Date]],"MMMM")</f>
        <v>November</v>
      </c>
      <c r="Z5169" t="str">
        <f>"Q"&amp;ROUNDUP(MONTH(salestable[[#This Row],[Order Date]])/3,0)</f>
        <v>Q4</v>
      </c>
      <c r="AA5169" t="str">
        <f>TEXT(salestable[[#This Row],[Order Date]], "ddd")</f>
        <v>Mon</v>
      </c>
    </row>
    <row r="5170" spans="1:27"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s="3">
        <v>3</v>
      </c>
      <c r="T5170" s="4">
        <v>0</v>
      </c>
      <c r="U5170" s="3">
        <v>11.958600000000001</v>
      </c>
      <c r="V5170" s="2">
        <f>salestable[[#This Row],[Sales]] * (1 - salestable[[#This Row],[Discount]])</f>
        <v>62.94</v>
      </c>
      <c r="W5170" s="2">
        <f>salestable[[#This Row],[Sales]] * salestable[[#This Row],[Discount]]</f>
        <v>0</v>
      </c>
      <c r="X5170">
        <f>YEAR(salestable[[#This Row],[Order Date]])</f>
        <v>2014</v>
      </c>
      <c r="Y5170" t="str">
        <f>TEXT(salestable[[#This Row],[Order Date]],"MMMM")</f>
        <v>November</v>
      </c>
      <c r="Z5170" t="str">
        <f>"Q"&amp;ROUNDUP(MONTH(salestable[[#This Row],[Order Date]])/3,0)</f>
        <v>Q4</v>
      </c>
      <c r="AA5170" t="str">
        <f>TEXT(salestable[[#This Row],[Order Date]], "ddd")</f>
        <v>Mon</v>
      </c>
    </row>
    <row r="5171" spans="1:27"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s="3">
        <v>3</v>
      </c>
      <c r="T5171" s="4">
        <v>0</v>
      </c>
      <c r="U5171" s="3">
        <v>160.62299999999999</v>
      </c>
      <c r="V5171" s="2">
        <f>salestable[[#This Row],[Sales]] * (1 - salestable[[#This Row],[Discount]])</f>
        <v>535.41</v>
      </c>
      <c r="W5171" s="2">
        <f>salestable[[#This Row],[Sales]] * salestable[[#This Row],[Discount]]</f>
        <v>0</v>
      </c>
      <c r="X5171">
        <f>YEAR(salestable[[#This Row],[Order Date]])</f>
        <v>2014</v>
      </c>
      <c r="Y5171" t="str">
        <f>TEXT(salestable[[#This Row],[Order Date]],"MMMM")</f>
        <v>November</v>
      </c>
      <c r="Z5171" t="str">
        <f>"Q"&amp;ROUNDUP(MONTH(salestable[[#This Row],[Order Date]])/3,0)</f>
        <v>Q4</v>
      </c>
      <c r="AA5171" t="str">
        <f>TEXT(salestable[[#This Row],[Order Date]], "ddd")</f>
        <v>Mon</v>
      </c>
    </row>
    <row r="5172" spans="1:27"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s="3">
        <v>5</v>
      </c>
      <c r="T5172" s="4">
        <v>0</v>
      </c>
      <c r="U5172" s="3">
        <v>700.98</v>
      </c>
      <c r="V5172" s="2">
        <f>salestable[[#This Row],[Sales]] * (1 - salestable[[#This Row],[Discount]])</f>
        <v>3504.9</v>
      </c>
      <c r="W5172" s="2">
        <f>salestable[[#This Row],[Sales]] * salestable[[#This Row],[Discount]]</f>
        <v>0</v>
      </c>
      <c r="X5172">
        <f>YEAR(salestable[[#This Row],[Order Date]])</f>
        <v>2016</v>
      </c>
      <c r="Y5172" t="str">
        <f>TEXT(salestable[[#This Row],[Order Date]],"MMMM")</f>
        <v>May</v>
      </c>
      <c r="Z5172" t="str">
        <f>"Q"&amp;ROUNDUP(MONTH(salestable[[#This Row],[Order Date]])/3,0)</f>
        <v>Q2</v>
      </c>
      <c r="AA5172" t="str">
        <f>TEXT(salestable[[#This Row],[Order Date]], "ddd")</f>
        <v>Fri</v>
      </c>
    </row>
    <row r="5173" spans="1:27"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s="3">
        <v>3</v>
      </c>
      <c r="T5173" s="4">
        <v>0</v>
      </c>
      <c r="U5173" s="3">
        <v>69.177599999999998</v>
      </c>
      <c r="V5173" s="2">
        <f>salestable[[#This Row],[Sales]] * (1 - salestable[[#This Row],[Discount]])</f>
        <v>144.12</v>
      </c>
      <c r="W5173" s="2">
        <f>salestable[[#This Row],[Sales]] * salestable[[#This Row],[Discount]]</f>
        <v>0</v>
      </c>
      <c r="X5173">
        <f>YEAR(salestable[[#This Row],[Order Date]])</f>
        <v>2016</v>
      </c>
      <c r="Y5173" t="str">
        <f>TEXT(salestable[[#This Row],[Order Date]],"MMMM")</f>
        <v>May</v>
      </c>
      <c r="Z5173" t="str">
        <f>"Q"&amp;ROUNDUP(MONTH(salestable[[#This Row],[Order Date]])/3,0)</f>
        <v>Q2</v>
      </c>
      <c r="AA5173" t="str">
        <f>TEXT(salestable[[#This Row],[Order Date]], "ddd")</f>
        <v>Fri</v>
      </c>
    </row>
    <row r="5174" spans="1:27"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s="3">
        <v>3</v>
      </c>
      <c r="T5174" s="4">
        <v>0</v>
      </c>
      <c r="U5174" s="3">
        <v>150.98400000000001</v>
      </c>
      <c r="V5174" s="2">
        <f>salestable[[#This Row],[Sales]] * (1 - salestable[[#This Row],[Discount]])</f>
        <v>314.55</v>
      </c>
      <c r="W5174" s="2">
        <f>salestable[[#This Row],[Sales]] * salestable[[#This Row],[Discount]]</f>
        <v>0</v>
      </c>
      <c r="X5174">
        <f>YEAR(salestable[[#This Row],[Order Date]])</f>
        <v>2016</v>
      </c>
      <c r="Y5174" t="str">
        <f>TEXT(salestable[[#This Row],[Order Date]],"MMMM")</f>
        <v>May</v>
      </c>
      <c r="Z5174" t="str">
        <f>"Q"&amp;ROUNDUP(MONTH(salestable[[#This Row],[Order Date]])/3,0)</f>
        <v>Q2</v>
      </c>
      <c r="AA5174" t="str">
        <f>TEXT(salestable[[#This Row],[Order Date]], "ddd")</f>
        <v>Fri</v>
      </c>
    </row>
    <row r="5175" spans="1:27"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s="3">
        <v>1</v>
      </c>
      <c r="T5175" s="4">
        <v>0.2</v>
      </c>
      <c r="U5175" s="3">
        <v>0.89459999999999995</v>
      </c>
      <c r="V5175" s="2">
        <f>salestable[[#This Row],[Sales]] * (1 - salestable[[#This Row],[Discount]])</f>
        <v>2.7263999999999999</v>
      </c>
      <c r="W5175" s="2">
        <f>salestable[[#This Row],[Sales]] * salestable[[#This Row],[Discount]]</f>
        <v>0.68159999999999998</v>
      </c>
      <c r="X5175">
        <f>YEAR(salestable[[#This Row],[Order Date]])</f>
        <v>2015</v>
      </c>
      <c r="Y5175" t="str">
        <f>TEXT(salestable[[#This Row],[Order Date]],"MMMM")</f>
        <v>March</v>
      </c>
      <c r="Z5175" t="str">
        <f>"Q"&amp;ROUNDUP(MONTH(salestable[[#This Row],[Order Date]])/3,0)</f>
        <v>Q1</v>
      </c>
      <c r="AA5175" t="str">
        <f>TEXT(salestable[[#This Row],[Order Date]], "ddd")</f>
        <v>Sun</v>
      </c>
    </row>
    <row r="5176" spans="1:27"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s="3">
        <v>2</v>
      </c>
      <c r="T5176" s="4">
        <v>0.8</v>
      </c>
      <c r="U5176" s="3">
        <v>-3.5224000000000002</v>
      </c>
      <c r="V5176" s="2">
        <f>salestable[[#This Row],[Sales]] * (1 - salestable[[#This Row],[Discount]])</f>
        <v>0.41439999999999994</v>
      </c>
      <c r="W5176" s="2">
        <f>salestable[[#This Row],[Sales]] * salestable[[#This Row],[Discount]]</f>
        <v>1.6576000000000002</v>
      </c>
      <c r="X5176">
        <f>YEAR(salestable[[#This Row],[Order Date]])</f>
        <v>2017</v>
      </c>
      <c r="Y5176" t="str">
        <f>TEXT(salestable[[#This Row],[Order Date]],"MMMM")</f>
        <v>October</v>
      </c>
      <c r="Z5176" t="str">
        <f>"Q"&amp;ROUNDUP(MONTH(salestable[[#This Row],[Order Date]])/3,0)</f>
        <v>Q4</v>
      </c>
      <c r="AA5176" t="str">
        <f>TEXT(salestable[[#This Row],[Order Date]], "ddd")</f>
        <v>Thu</v>
      </c>
    </row>
    <row r="5177" spans="1:27"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s="3">
        <v>3</v>
      </c>
      <c r="T5177" s="4">
        <v>0.32</v>
      </c>
      <c r="U5177" s="3">
        <v>-91.758600000000001</v>
      </c>
      <c r="V5177" s="2">
        <f>salestable[[#This Row],[Sales]] * (1 - salestable[[#This Row],[Discount]])</f>
        <v>223.31145599999999</v>
      </c>
      <c r="W5177" s="2">
        <f>salestable[[#This Row],[Sales]] * salestable[[#This Row],[Discount]]</f>
        <v>105.087744</v>
      </c>
      <c r="X5177">
        <f>YEAR(salestable[[#This Row],[Order Date]])</f>
        <v>2017</v>
      </c>
      <c r="Y5177" t="str">
        <f>TEXT(salestable[[#This Row],[Order Date]],"MMMM")</f>
        <v>October</v>
      </c>
      <c r="Z5177" t="str">
        <f>"Q"&amp;ROUNDUP(MONTH(salestable[[#This Row],[Order Date]])/3,0)</f>
        <v>Q4</v>
      </c>
      <c r="AA5177" t="str">
        <f>TEXT(salestable[[#This Row],[Order Date]], "ddd")</f>
        <v>Thu</v>
      </c>
    </row>
    <row r="5178" spans="1:27"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s="3">
        <v>2</v>
      </c>
      <c r="T5178" s="4">
        <v>0.2</v>
      </c>
      <c r="U5178" s="3">
        <v>19.968</v>
      </c>
      <c r="V5178" s="2">
        <f>salestable[[#This Row],[Sales]] * (1 - salestable[[#This Row],[Discount]])</f>
        <v>42.598399999999998</v>
      </c>
      <c r="W5178" s="2">
        <f>salestable[[#This Row],[Sales]] * salestable[[#This Row],[Discount]]</f>
        <v>10.6496</v>
      </c>
      <c r="X5178">
        <f>YEAR(salestable[[#This Row],[Order Date]])</f>
        <v>2016</v>
      </c>
      <c r="Y5178" t="str">
        <f>TEXT(salestable[[#This Row],[Order Date]],"MMMM")</f>
        <v>November</v>
      </c>
      <c r="Z5178" t="str">
        <f>"Q"&amp;ROUNDUP(MONTH(salestable[[#This Row],[Order Date]])/3,0)</f>
        <v>Q4</v>
      </c>
      <c r="AA5178" t="str">
        <f>TEXT(salestable[[#This Row],[Order Date]], "ddd")</f>
        <v>Sat</v>
      </c>
    </row>
    <row r="5179" spans="1:27"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s="3">
        <v>3</v>
      </c>
      <c r="T5179" s="4">
        <v>0.2</v>
      </c>
      <c r="U5179" s="3">
        <v>1.6848000000000001</v>
      </c>
      <c r="V5179" s="2">
        <f>salestable[[#This Row],[Sales]] * (1 - salestable[[#This Row],[Discount]])</f>
        <v>3.9936000000000003</v>
      </c>
      <c r="W5179" s="2">
        <f>salestable[[#This Row],[Sales]] * salestable[[#This Row],[Discount]]</f>
        <v>0.99840000000000007</v>
      </c>
      <c r="X5179">
        <f>YEAR(salestable[[#This Row],[Order Date]])</f>
        <v>2016</v>
      </c>
      <c r="Y5179" t="str">
        <f>TEXT(salestable[[#This Row],[Order Date]],"MMMM")</f>
        <v>December</v>
      </c>
      <c r="Z5179" t="str">
        <f>"Q"&amp;ROUNDUP(MONTH(salestable[[#This Row],[Order Date]])/3,0)</f>
        <v>Q4</v>
      </c>
      <c r="AA5179" t="str">
        <f>TEXT(salestable[[#This Row],[Order Date]], "ddd")</f>
        <v>Mon</v>
      </c>
    </row>
    <row r="5180" spans="1:27"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s="3">
        <v>2</v>
      </c>
      <c r="T5180" s="4">
        <v>0</v>
      </c>
      <c r="U5180" s="3">
        <v>15.8256</v>
      </c>
      <c r="V5180" s="2">
        <f>salestable[[#This Row],[Sales]] * (1 - salestable[[#This Row],[Discount]])</f>
        <v>37.68</v>
      </c>
      <c r="W5180" s="2">
        <f>salestable[[#This Row],[Sales]] * salestable[[#This Row],[Discount]]</f>
        <v>0</v>
      </c>
      <c r="X5180">
        <f>YEAR(salestable[[#This Row],[Order Date]])</f>
        <v>2015</v>
      </c>
      <c r="Y5180" t="str">
        <f>TEXT(salestable[[#This Row],[Order Date]],"MMMM")</f>
        <v>April</v>
      </c>
      <c r="Z5180" t="str">
        <f>"Q"&amp;ROUNDUP(MONTH(salestable[[#This Row],[Order Date]])/3,0)</f>
        <v>Q2</v>
      </c>
      <c r="AA5180" t="str">
        <f>TEXT(salestable[[#This Row],[Order Date]], "ddd")</f>
        <v>Mon</v>
      </c>
    </row>
    <row r="5181" spans="1:27"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s="3">
        <v>2</v>
      </c>
      <c r="T5181" s="4">
        <v>0.2</v>
      </c>
      <c r="U5181" s="3">
        <v>19.3932</v>
      </c>
      <c r="V5181" s="2">
        <f>salestable[[#This Row],[Sales]] * (1 - salestable[[#This Row],[Discount]])</f>
        <v>206.86080000000004</v>
      </c>
      <c r="W5181" s="2">
        <f>salestable[[#This Row],[Sales]] * salestable[[#This Row],[Discount]]</f>
        <v>51.71520000000001</v>
      </c>
      <c r="X5181">
        <f>YEAR(salestable[[#This Row],[Order Date]])</f>
        <v>2015</v>
      </c>
      <c r="Y5181" t="str">
        <f>TEXT(salestable[[#This Row],[Order Date]],"MMMM")</f>
        <v>April</v>
      </c>
      <c r="Z5181" t="str">
        <f>"Q"&amp;ROUNDUP(MONTH(salestable[[#This Row],[Order Date]])/3,0)</f>
        <v>Q2</v>
      </c>
      <c r="AA5181" t="str">
        <f>TEXT(salestable[[#This Row],[Order Date]], "ddd")</f>
        <v>Mon</v>
      </c>
    </row>
    <row r="5182" spans="1:27"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s="3">
        <v>2</v>
      </c>
      <c r="T5182" s="4">
        <v>0</v>
      </c>
      <c r="U5182" s="3">
        <v>29.5776</v>
      </c>
      <c r="V5182" s="2">
        <f>salestable[[#This Row],[Sales]] * (1 - salestable[[#This Row],[Discount]])</f>
        <v>75.84</v>
      </c>
      <c r="W5182" s="2">
        <f>salestable[[#This Row],[Sales]] * salestable[[#This Row],[Discount]]</f>
        <v>0</v>
      </c>
      <c r="X5182">
        <f>YEAR(salestable[[#This Row],[Order Date]])</f>
        <v>2015</v>
      </c>
      <c r="Y5182" t="str">
        <f>TEXT(salestable[[#This Row],[Order Date]],"MMMM")</f>
        <v>April</v>
      </c>
      <c r="Z5182" t="str">
        <f>"Q"&amp;ROUNDUP(MONTH(salestable[[#This Row],[Order Date]])/3,0)</f>
        <v>Q2</v>
      </c>
      <c r="AA5182" t="str">
        <f>TEXT(salestable[[#This Row],[Order Date]], "ddd")</f>
        <v>Mon</v>
      </c>
    </row>
    <row r="5183" spans="1:27"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s="3">
        <v>7</v>
      </c>
      <c r="T5183" s="4">
        <v>0</v>
      </c>
      <c r="U5183" s="3">
        <v>21.7728</v>
      </c>
      <c r="V5183" s="2">
        <f>salestable[[#This Row],[Sales]] * (1 - salestable[[#This Row],[Discount]])</f>
        <v>45.36</v>
      </c>
      <c r="W5183" s="2">
        <f>salestable[[#This Row],[Sales]] * salestable[[#This Row],[Discount]]</f>
        <v>0</v>
      </c>
      <c r="X5183">
        <f>YEAR(salestable[[#This Row],[Order Date]])</f>
        <v>2017</v>
      </c>
      <c r="Y5183" t="str">
        <f>TEXT(salestable[[#This Row],[Order Date]],"MMMM")</f>
        <v>September</v>
      </c>
      <c r="Z5183" t="str">
        <f>"Q"&amp;ROUNDUP(MONTH(salestable[[#This Row],[Order Date]])/3,0)</f>
        <v>Q3</v>
      </c>
      <c r="AA5183" t="str">
        <f>TEXT(salestable[[#This Row],[Order Date]], "ddd")</f>
        <v>Tue</v>
      </c>
    </row>
    <row r="5184" spans="1:27"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s="3">
        <v>3</v>
      </c>
      <c r="T5184" s="4">
        <v>0</v>
      </c>
      <c r="U5184" s="3">
        <v>22.89</v>
      </c>
      <c r="V5184" s="2">
        <f>salestable[[#This Row],[Sales]] * (1 - salestable[[#This Row],[Discount]])</f>
        <v>45.78</v>
      </c>
      <c r="W5184" s="2">
        <f>salestable[[#This Row],[Sales]] * salestable[[#This Row],[Discount]]</f>
        <v>0</v>
      </c>
      <c r="X5184">
        <f>YEAR(salestable[[#This Row],[Order Date]])</f>
        <v>2017</v>
      </c>
      <c r="Y5184" t="str">
        <f>TEXT(salestable[[#This Row],[Order Date]],"MMMM")</f>
        <v>September</v>
      </c>
      <c r="Z5184" t="str">
        <f>"Q"&amp;ROUNDUP(MONTH(salestable[[#This Row],[Order Date]])/3,0)</f>
        <v>Q3</v>
      </c>
      <c r="AA5184" t="str">
        <f>TEXT(salestable[[#This Row],[Order Date]], "ddd")</f>
        <v>Tue</v>
      </c>
    </row>
    <row r="5185" spans="1:27"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s="3">
        <v>3</v>
      </c>
      <c r="T5185" s="4">
        <v>0</v>
      </c>
      <c r="U5185" s="3">
        <v>10.0725</v>
      </c>
      <c r="V5185" s="2">
        <f>salestable[[#This Row],[Sales]] * (1 - salestable[[#This Row],[Discount]])</f>
        <v>40.29</v>
      </c>
      <c r="W5185" s="2">
        <f>salestable[[#This Row],[Sales]] * salestable[[#This Row],[Discount]]</f>
        <v>0</v>
      </c>
      <c r="X5185">
        <f>YEAR(salestable[[#This Row],[Order Date]])</f>
        <v>2017</v>
      </c>
      <c r="Y5185" t="str">
        <f>TEXT(salestable[[#This Row],[Order Date]],"MMMM")</f>
        <v>September</v>
      </c>
      <c r="Z5185" t="str">
        <f>"Q"&amp;ROUNDUP(MONTH(salestable[[#This Row],[Order Date]])/3,0)</f>
        <v>Q3</v>
      </c>
      <c r="AA5185" t="str">
        <f>TEXT(salestable[[#This Row],[Order Date]], "ddd")</f>
        <v>Sun</v>
      </c>
    </row>
    <row r="5186" spans="1:27"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s="3">
        <v>7</v>
      </c>
      <c r="T5186" s="4">
        <v>0</v>
      </c>
      <c r="U5186" s="3">
        <v>17.8066</v>
      </c>
      <c r="V5186" s="2">
        <f>salestable[[#This Row],[Sales]] * (1 - salestable[[#This Row],[Discount]])</f>
        <v>38.71</v>
      </c>
      <c r="W5186" s="2">
        <f>salestable[[#This Row],[Sales]] * salestable[[#This Row],[Discount]]</f>
        <v>0</v>
      </c>
      <c r="X5186">
        <f>YEAR(salestable[[#This Row],[Order Date]])</f>
        <v>2017</v>
      </c>
      <c r="Y5186" t="str">
        <f>TEXT(salestable[[#This Row],[Order Date]],"MMMM")</f>
        <v>September</v>
      </c>
      <c r="Z5186" t="str">
        <f>"Q"&amp;ROUNDUP(MONTH(salestable[[#This Row],[Order Date]])/3,0)</f>
        <v>Q3</v>
      </c>
      <c r="AA5186" t="str">
        <f>TEXT(salestable[[#This Row],[Order Date]], "ddd")</f>
        <v>Sun</v>
      </c>
    </row>
    <row r="5187" spans="1:27"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s="3">
        <v>6</v>
      </c>
      <c r="T5187" s="4">
        <v>0.2</v>
      </c>
      <c r="U5187" s="3">
        <v>-337.80599999999998</v>
      </c>
      <c r="V5187" s="2">
        <f>salestable[[#This Row],[Sales]] * (1 - salestable[[#This Row],[Discount]])</f>
        <v>1441.3056000000001</v>
      </c>
      <c r="W5187" s="2">
        <f>salestable[[#This Row],[Sales]] * salestable[[#This Row],[Discount]]</f>
        <v>360.32640000000004</v>
      </c>
      <c r="X5187">
        <f>YEAR(salestable[[#This Row],[Order Date]])</f>
        <v>2015</v>
      </c>
      <c r="Y5187" t="str">
        <f>TEXT(salestable[[#This Row],[Order Date]],"MMMM")</f>
        <v>October</v>
      </c>
      <c r="Z5187" t="str">
        <f>"Q"&amp;ROUNDUP(MONTH(salestable[[#This Row],[Order Date]])/3,0)</f>
        <v>Q4</v>
      </c>
      <c r="AA5187" t="str">
        <f>TEXT(salestable[[#This Row],[Order Date]], "ddd")</f>
        <v>Sat</v>
      </c>
    </row>
    <row r="5188" spans="1:27"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s="3">
        <v>8</v>
      </c>
      <c r="T5188" s="4">
        <v>0.4</v>
      </c>
      <c r="U5188" s="3">
        <v>-162.2296</v>
      </c>
      <c r="V5188" s="2">
        <f>salestable[[#This Row],[Sales]] * (1 - salestable[[#This Row],[Discount]])</f>
        <v>449.25119999999998</v>
      </c>
      <c r="W5188" s="2">
        <f>salestable[[#This Row],[Sales]] * salestable[[#This Row],[Discount]]</f>
        <v>299.50079999999997</v>
      </c>
      <c r="X5188">
        <f>YEAR(salestable[[#This Row],[Order Date]])</f>
        <v>2015</v>
      </c>
      <c r="Y5188" t="str">
        <f>TEXT(salestable[[#This Row],[Order Date]],"MMMM")</f>
        <v>November</v>
      </c>
      <c r="Z5188" t="str">
        <f>"Q"&amp;ROUNDUP(MONTH(salestable[[#This Row],[Order Date]])/3,0)</f>
        <v>Q4</v>
      </c>
      <c r="AA5188" t="str">
        <f>TEXT(salestable[[#This Row],[Order Date]], "ddd")</f>
        <v>Fri</v>
      </c>
    </row>
    <row r="5189" spans="1:27"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s="3">
        <v>4</v>
      </c>
      <c r="T5189" s="4">
        <v>0</v>
      </c>
      <c r="U5189" s="3">
        <v>15.9968</v>
      </c>
      <c r="V5189" s="2">
        <f>salestable[[#This Row],[Sales]] * (1 - salestable[[#This Row],[Discount]])</f>
        <v>199.96</v>
      </c>
      <c r="W5189" s="2">
        <f>salestable[[#This Row],[Sales]] * salestable[[#This Row],[Discount]]</f>
        <v>0</v>
      </c>
      <c r="X5189">
        <f>YEAR(salestable[[#This Row],[Order Date]])</f>
        <v>2015</v>
      </c>
      <c r="Y5189" t="str">
        <f>TEXT(salestable[[#This Row],[Order Date]],"MMMM")</f>
        <v>September</v>
      </c>
      <c r="Z5189" t="str">
        <f>"Q"&amp;ROUNDUP(MONTH(salestable[[#This Row],[Order Date]])/3,0)</f>
        <v>Q3</v>
      </c>
      <c r="AA5189" t="str">
        <f>TEXT(salestable[[#This Row],[Order Date]], "ddd")</f>
        <v>Sun</v>
      </c>
    </row>
    <row r="5190" spans="1:27"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s="3">
        <v>7</v>
      </c>
      <c r="T5190" s="4">
        <v>0</v>
      </c>
      <c r="U5190" s="3">
        <v>394.21199999999999</v>
      </c>
      <c r="V5190" s="2">
        <f>salestable[[#This Row],[Sales]] * (1 - salestable[[#This Row],[Discount]])</f>
        <v>1516.2</v>
      </c>
      <c r="W5190" s="2">
        <f>salestable[[#This Row],[Sales]] * salestable[[#This Row],[Discount]]</f>
        <v>0</v>
      </c>
      <c r="X5190">
        <f>YEAR(salestable[[#This Row],[Order Date]])</f>
        <v>2015</v>
      </c>
      <c r="Y5190" t="str">
        <f>TEXT(salestable[[#This Row],[Order Date]],"MMMM")</f>
        <v>September</v>
      </c>
      <c r="Z5190" t="str">
        <f>"Q"&amp;ROUNDUP(MONTH(salestable[[#This Row],[Order Date]])/3,0)</f>
        <v>Q3</v>
      </c>
      <c r="AA5190" t="str">
        <f>TEXT(salestable[[#This Row],[Order Date]], "ddd")</f>
        <v>Sun</v>
      </c>
    </row>
    <row r="5191" spans="1:27"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s="3">
        <v>6</v>
      </c>
      <c r="T5191" s="4">
        <v>0.2</v>
      </c>
      <c r="U5191" s="3">
        <v>-27.292200000000001</v>
      </c>
      <c r="V5191" s="2">
        <f>salestable[[#This Row],[Sales]] * (1 - salestable[[#This Row],[Discount]])</f>
        <v>134.36160000000001</v>
      </c>
      <c r="W5191" s="2">
        <f>salestable[[#This Row],[Sales]] * salestable[[#This Row],[Discount]]</f>
        <v>33.590400000000002</v>
      </c>
      <c r="X5191">
        <f>YEAR(salestable[[#This Row],[Order Date]])</f>
        <v>2017</v>
      </c>
      <c r="Y5191" t="str">
        <f>TEXT(salestable[[#This Row],[Order Date]],"MMMM")</f>
        <v>November</v>
      </c>
      <c r="Z5191" t="str">
        <f>"Q"&amp;ROUNDUP(MONTH(salestable[[#This Row],[Order Date]])/3,0)</f>
        <v>Q4</v>
      </c>
      <c r="AA5191" t="str">
        <f>TEXT(salestable[[#This Row],[Order Date]], "ddd")</f>
        <v>Tue</v>
      </c>
    </row>
    <row r="5192" spans="1:27"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s="3">
        <v>2</v>
      </c>
      <c r="T5192" s="4">
        <v>0.2</v>
      </c>
      <c r="U5192" s="3">
        <v>4.5039999999999996</v>
      </c>
      <c r="V5192" s="2">
        <f>salestable[[#This Row],[Sales]] * (1 - salestable[[#This Row],[Discount]])</f>
        <v>36.032000000000004</v>
      </c>
      <c r="W5192" s="2">
        <f>salestable[[#This Row],[Sales]] * salestable[[#This Row],[Discount]]</f>
        <v>9.0080000000000009</v>
      </c>
      <c r="X5192">
        <f>YEAR(salestable[[#This Row],[Order Date]])</f>
        <v>2017</v>
      </c>
      <c r="Y5192" t="str">
        <f>TEXT(salestable[[#This Row],[Order Date]],"MMMM")</f>
        <v>November</v>
      </c>
      <c r="Z5192" t="str">
        <f>"Q"&amp;ROUNDUP(MONTH(salestable[[#This Row],[Order Date]])/3,0)</f>
        <v>Q4</v>
      </c>
      <c r="AA5192" t="str">
        <f>TEXT(salestable[[#This Row],[Order Date]], "ddd")</f>
        <v>Tue</v>
      </c>
    </row>
    <row r="5193" spans="1:27"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s="3">
        <v>2</v>
      </c>
      <c r="T5193" s="4">
        <v>0</v>
      </c>
      <c r="U5193" s="3">
        <v>11.58</v>
      </c>
      <c r="V5193" s="2">
        <f>salestable[[#This Row],[Sales]] * (1 - salestable[[#This Row],[Discount]])</f>
        <v>23.16</v>
      </c>
      <c r="W5193" s="2">
        <f>salestable[[#This Row],[Sales]] * salestable[[#This Row],[Discount]]</f>
        <v>0</v>
      </c>
      <c r="X5193">
        <f>YEAR(salestable[[#This Row],[Order Date]])</f>
        <v>2017</v>
      </c>
      <c r="Y5193" t="str">
        <f>TEXT(salestable[[#This Row],[Order Date]],"MMMM")</f>
        <v>May</v>
      </c>
      <c r="Z5193" t="str">
        <f>"Q"&amp;ROUNDUP(MONTH(salestable[[#This Row],[Order Date]])/3,0)</f>
        <v>Q2</v>
      </c>
      <c r="AA5193" t="str">
        <f>TEXT(salestable[[#This Row],[Order Date]], "ddd")</f>
        <v>Fri</v>
      </c>
    </row>
    <row r="5194" spans="1:27"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s="3">
        <v>5</v>
      </c>
      <c r="T5194" s="4">
        <v>0</v>
      </c>
      <c r="U5194" s="3">
        <v>43.735999999999997</v>
      </c>
      <c r="V5194" s="2">
        <f>salestable[[#This Row],[Sales]] * (1 - salestable[[#This Row],[Discount]])</f>
        <v>397.6</v>
      </c>
      <c r="W5194" s="2">
        <f>salestable[[#This Row],[Sales]] * salestable[[#This Row],[Discount]]</f>
        <v>0</v>
      </c>
      <c r="X5194">
        <f>YEAR(salestable[[#This Row],[Order Date]])</f>
        <v>2014</v>
      </c>
      <c r="Y5194" t="str">
        <f>TEXT(salestable[[#This Row],[Order Date]],"MMMM")</f>
        <v>November</v>
      </c>
      <c r="Z5194" t="str">
        <f>"Q"&amp;ROUNDUP(MONTH(salestable[[#This Row],[Order Date]])/3,0)</f>
        <v>Q4</v>
      </c>
      <c r="AA5194" t="str">
        <f>TEXT(salestable[[#This Row],[Order Date]], "ddd")</f>
        <v>Fri</v>
      </c>
    </row>
    <row r="5195" spans="1:27"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s="3">
        <v>7</v>
      </c>
      <c r="T5195" s="4">
        <v>0</v>
      </c>
      <c r="U5195" s="3">
        <v>40.401200000000003</v>
      </c>
      <c r="V5195" s="2">
        <f>salestable[[#This Row],[Sales]] * (1 - salestable[[#This Row],[Discount]])</f>
        <v>85.96</v>
      </c>
      <c r="W5195" s="2">
        <f>salestable[[#This Row],[Sales]] * salestable[[#This Row],[Discount]]</f>
        <v>0</v>
      </c>
      <c r="X5195">
        <f>YEAR(salestable[[#This Row],[Order Date]])</f>
        <v>2014</v>
      </c>
      <c r="Y5195" t="str">
        <f>TEXT(salestable[[#This Row],[Order Date]],"MMMM")</f>
        <v>November</v>
      </c>
      <c r="Z5195" t="str">
        <f>"Q"&amp;ROUNDUP(MONTH(salestable[[#This Row],[Order Date]])/3,0)</f>
        <v>Q4</v>
      </c>
      <c r="AA5195" t="str">
        <f>TEXT(salestable[[#This Row],[Order Date]], "ddd")</f>
        <v>Fri</v>
      </c>
    </row>
    <row r="5196" spans="1:27"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s="3">
        <v>4</v>
      </c>
      <c r="T5196" s="4">
        <v>0</v>
      </c>
      <c r="U5196" s="3">
        <v>4.3296000000000001</v>
      </c>
      <c r="V5196" s="2">
        <f>salestable[[#This Row],[Sales]] * (1 - salestable[[#This Row],[Discount]])</f>
        <v>13.12</v>
      </c>
      <c r="W5196" s="2">
        <f>salestable[[#This Row],[Sales]] * salestable[[#This Row],[Discount]]</f>
        <v>0</v>
      </c>
      <c r="X5196">
        <f>YEAR(salestable[[#This Row],[Order Date]])</f>
        <v>2014</v>
      </c>
      <c r="Y5196" t="str">
        <f>TEXT(salestable[[#This Row],[Order Date]],"MMMM")</f>
        <v>November</v>
      </c>
      <c r="Z5196" t="str">
        <f>"Q"&amp;ROUNDUP(MONTH(salestable[[#This Row],[Order Date]])/3,0)</f>
        <v>Q4</v>
      </c>
      <c r="AA5196" t="str">
        <f>TEXT(salestable[[#This Row],[Order Date]], "ddd")</f>
        <v>Fri</v>
      </c>
    </row>
    <row r="5197" spans="1:27"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s="3">
        <v>3</v>
      </c>
      <c r="T5197" s="4">
        <v>0</v>
      </c>
      <c r="U5197" s="3">
        <v>22.3734</v>
      </c>
      <c r="V5197" s="2">
        <f>salestable[[#This Row],[Sales]] * (1 - salestable[[#This Row],[Discount]])</f>
        <v>45.66</v>
      </c>
      <c r="W5197" s="2">
        <f>salestable[[#This Row],[Sales]] * salestable[[#This Row],[Discount]]</f>
        <v>0</v>
      </c>
      <c r="X5197">
        <f>YEAR(salestable[[#This Row],[Order Date]])</f>
        <v>2014</v>
      </c>
      <c r="Y5197" t="str">
        <f>TEXT(salestable[[#This Row],[Order Date]],"MMMM")</f>
        <v>November</v>
      </c>
      <c r="Z5197" t="str">
        <f>"Q"&amp;ROUNDUP(MONTH(salestable[[#This Row],[Order Date]])/3,0)</f>
        <v>Q4</v>
      </c>
      <c r="AA5197" t="str">
        <f>TEXT(salestable[[#This Row],[Order Date]], "ddd")</f>
        <v>Fri</v>
      </c>
    </row>
    <row r="5198" spans="1:27"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s="3">
        <v>3</v>
      </c>
      <c r="T5198" s="4">
        <v>0</v>
      </c>
      <c r="U5198" s="3">
        <v>77.483699999999999</v>
      </c>
      <c r="V5198" s="2">
        <f>salestable[[#This Row],[Sales]] * (1 - salestable[[#This Row],[Discount]])</f>
        <v>158.13</v>
      </c>
      <c r="W5198" s="2">
        <f>salestable[[#This Row],[Sales]] * salestable[[#This Row],[Discount]]</f>
        <v>0</v>
      </c>
      <c r="X5198">
        <f>YEAR(salestable[[#This Row],[Order Date]])</f>
        <v>2014</v>
      </c>
      <c r="Y5198" t="str">
        <f>TEXT(salestable[[#This Row],[Order Date]],"MMMM")</f>
        <v>May</v>
      </c>
      <c r="Z5198" t="str">
        <f>"Q"&amp;ROUNDUP(MONTH(salestable[[#This Row],[Order Date]])/3,0)</f>
        <v>Q2</v>
      </c>
      <c r="AA5198" t="str">
        <f>TEXT(salestable[[#This Row],[Order Date]], "ddd")</f>
        <v>Sat</v>
      </c>
    </row>
    <row r="5199" spans="1:27"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s="3">
        <v>5</v>
      </c>
      <c r="T5199" s="4">
        <v>0.2</v>
      </c>
      <c r="U5199" s="3">
        <v>4.3600000000000003</v>
      </c>
      <c r="V5199" s="2">
        <f>salestable[[#This Row],[Sales]] * (1 - salestable[[#This Row],[Discount]])</f>
        <v>34.880000000000003</v>
      </c>
      <c r="W5199" s="2">
        <f>salestable[[#This Row],[Sales]] * salestable[[#This Row],[Discount]]</f>
        <v>8.7200000000000006</v>
      </c>
      <c r="X5199">
        <f>YEAR(salestable[[#This Row],[Order Date]])</f>
        <v>2014</v>
      </c>
      <c r="Y5199" t="str">
        <f>TEXT(salestable[[#This Row],[Order Date]],"MMMM")</f>
        <v>May</v>
      </c>
      <c r="Z5199" t="str">
        <f>"Q"&amp;ROUNDUP(MONTH(salestable[[#This Row],[Order Date]])/3,0)</f>
        <v>Q2</v>
      </c>
      <c r="AA5199" t="str">
        <f>TEXT(salestable[[#This Row],[Order Date]], "ddd")</f>
        <v>Sat</v>
      </c>
    </row>
    <row r="5200" spans="1:27"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s="3">
        <v>3</v>
      </c>
      <c r="T5200" s="4">
        <v>0.2</v>
      </c>
      <c r="U5200" s="3">
        <v>-786.01440000000002</v>
      </c>
      <c r="V5200" s="2">
        <f>salestable[[#This Row],[Sales]] * (1 - salestable[[#This Row],[Discount]])</f>
        <v>3144.0576000000001</v>
      </c>
      <c r="W5200" s="2">
        <f>salestable[[#This Row],[Sales]] * salestable[[#This Row],[Discount]]</f>
        <v>786.01440000000002</v>
      </c>
      <c r="X5200">
        <f>YEAR(salestable[[#This Row],[Order Date]])</f>
        <v>2016</v>
      </c>
      <c r="Y5200" t="str">
        <f>TEXT(salestable[[#This Row],[Order Date]],"MMMM")</f>
        <v>March</v>
      </c>
      <c r="Z5200" t="str">
        <f>"Q"&amp;ROUNDUP(MONTH(salestable[[#This Row],[Order Date]])/3,0)</f>
        <v>Q1</v>
      </c>
      <c r="AA5200" t="str">
        <f>TEXT(salestable[[#This Row],[Order Date]], "ddd")</f>
        <v>Thu</v>
      </c>
    </row>
    <row r="5201" spans="1:27"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s="3">
        <v>1</v>
      </c>
      <c r="T5201" s="4">
        <v>0.2</v>
      </c>
      <c r="U5201" s="3">
        <v>0.77759999999999996</v>
      </c>
      <c r="V5201" s="2">
        <f>salestable[[#This Row],[Sales]] * (1 - salestable[[#This Row],[Discount]])</f>
        <v>1.8431999999999999</v>
      </c>
      <c r="W5201" s="2">
        <f>salestable[[#This Row],[Sales]] * salestable[[#This Row],[Discount]]</f>
        <v>0.46079999999999999</v>
      </c>
      <c r="X5201">
        <f>YEAR(salestable[[#This Row],[Order Date]])</f>
        <v>2016</v>
      </c>
      <c r="Y5201" t="str">
        <f>TEXT(salestable[[#This Row],[Order Date]],"MMMM")</f>
        <v>March</v>
      </c>
      <c r="Z5201" t="str">
        <f>"Q"&amp;ROUNDUP(MONTH(salestable[[#This Row],[Order Date]])/3,0)</f>
        <v>Q1</v>
      </c>
      <c r="AA5201" t="str">
        <f>TEXT(salestable[[#This Row],[Order Date]], "ddd")</f>
        <v>Thu</v>
      </c>
    </row>
    <row r="5202" spans="1:27"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s="3">
        <v>3</v>
      </c>
      <c r="T5202" s="4">
        <v>0.2</v>
      </c>
      <c r="U5202" s="3">
        <v>32.398200000000003</v>
      </c>
      <c r="V5202" s="2">
        <f>salestable[[#This Row],[Sales]] * (1 - salestable[[#This Row],[Discount]])</f>
        <v>345.58080000000001</v>
      </c>
      <c r="W5202" s="2">
        <f>salestable[[#This Row],[Sales]] * salestable[[#This Row],[Discount]]</f>
        <v>86.395200000000003</v>
      </c>
      <c r="X5202">
        <f>YEAR(salestable[[#This Row],[Order Date]])</f>
        <v>2016</v>
      </c>
      <c r="Y5202" t="str">
        <f>TEXT(salestable[[#This Row],[Order Date]],"MMMM")</f>
        <v>March</v>
      </c>
      <c r="Z5202" t="str">
        <f>"Q"&amp;ROUNDUP(MONTH(salestable[[#This Row],[Order Date]])/3,0)</f>
        <v>Q1</v>
      </c>
      <c r="AA5202" t="str">
        <f>TEXT(salestable[[#This Row],[Order Date]], "ddd")</f>
        <v>Thu</v>
      </c>
    </row>
    <row r="5203" spans="1:27"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s="3">
        <v>7</v>
      </c>
      <c r="T5203" s="4">
        <v>0.2</v>
      </c>
      <c r="U5203" s="3">
        <v>5.7365000000000004</v>
      </c>
      <c r="V5203" s="2">
        <f>salestable[[#This Row],[Sales]] * (1 - salestable[[#This Row],[Discount]])</f>
        <v>33.375999999999998</v>
      </c>
      <c r="W5203" s="2">
        <f>salestable[[#This Row],[Sales]] * salestable[[#This Row],[Discount]]</f>
        <v>8.3439999999999994</v>
      </c>
      <c r="X5203">
        <f>YEAR(salestable[[#This Row],[Order Date]])</f>
        <v>2016</v>
      </c>
      <c r="Y5203" t="str">
        <f>TEXT(salestable[[#This Row],[Order Date]],"MMMM")</f>
        <v>March</v>
      </c>
      <c r="Z5203" t="str">
        <f>"Q"&amp;ROUNDUP(MONTH(salestable[[#This Row],[Order Date]])/3,0)</f>
        <v>Q1</v>
      </c>
      <c r="AA5203" t="str">
        <f>TEXT(salestable[[#This Row],[Order Date]], "ddd")</f>
        <v>Thu</v>
      </c>
    </row>
    <row r="5204" spans="1:27"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s="3">
        <v>7</v>
      </c>
      <c r="T5204" s="4">
        <v>0</v>
      </c>
      <c r="U5204" s="3">
        <v>28.142099999999999</v>
      </c>
      <c r="V5204" s="2">
        <f>salestable[[#This Row],[Sales]] * (1 - salestable[[#This Row],[Discount]])</f>
        <v>104.23</v>
      </c>
      <c r="W5204" s="2">
        <f>salestable[[#This Row],[Sales]] * salestable[[#This Row],[Discount]]</f>
        <v>0</v>
      </c>
      <c r="X5204">
        <f>YEAR(salestable[[#This Row],[Order Date]])</f>
        <v>2015</v>
      </c>
      <c r="Y5204" t="str">
        <f>TEXT(salestable[[#This Row],[Order Date]],"MMMM")</f>
        <v>August</v>
      </c>
      <c r="Z5204" t="str">
        <f>"Q"&amp;ROUNDUP(MONTH(salestable[[#This Row],[Order Date]])/3,0)</f>
        <v>Q3</v>
      </c>
      <c r="AA5204" t="str">
        <f>TEXT(salestable[[#This Row],[Order Date]], "ddd")</f>
        <v>Sat</v>
      </c>
    </row>
    <row r="5205" spans="1:27"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s="3">
        <v>3</v>
      </c>
      <c r="T5205" s="4">
        <v>0</v>
      </c>
      <c r="U5205" s="3">
        <v>18.970199999999998</v>
      </c>
      <c r="V5205" s="2">
        <f>salestable[[#This Row],[Sales]] * (1 - salestable[[#This Row],[Discount]])</f>
        <v>70.260000000000005</v>
      </c>
      <c r="W5205" s="2">
        <f>salestable[[#This Row],[Sales]] * salestable[[#This Row],[Discount]]</f>
        <v>0</v>
      </c>
      <c r="X5205">
        <f>YEAR(salestable[[#This Row],[Order Date]])</f>
        <v>2015</v>
      </c>
      <c r="Y5205" t="str">
        <f>TEXT(salestable[[#This Row],[Order Date]],"MMMM")</f>
        <v>August</v>
      </c>
      <c r="Z5205" t="str">
        <f>"Q"&amp;ROUNDUP(MONTH(salestable[[#This Row],[Order Date]])/3,0)</f>
        <v>Q3</v>
      </c>
      <c r="AA5205" t="str">
        <f>TEXT(salestable[[#This Row],[Order Date]], "ddd")</f>
        <v>Sat</v>
      </c>
    </row>
    <row r="5206" spans="1:27"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s="3">
        <v>2</v>
      </c>
      <c r="T5206" s="4">
        <v>0</v>
      </c>
      <c r="U5206" s="3">
        <v>3.0558000000000001</v>
      </c>
      <c r="V5206" s="2">
        <f>salestable[[#This Row],[Sales]] * (1 - salestable[[#This Row],[Discount]])</f>
        <v>9.26</v>
      </c>
      <c r="W5206" s="2">
        <f>salestable[[#This Row],[Sales]] * salestable[[#This Row],[Discount]]</f>
        <v>0</v>
      </c>
      <c r="X5206">
        <f>YEAR(salestable[[#This Row],[Order Date]])</f>
        <v>2015</v>
      </c>
      <c r="Y5206" t="str">
        <f>TEXT(salestable[[#This Row],[Order Date]],"MMMM")</f>
        <v>September</v>
      </c>
      <c r="Z5206" t="str">
        <f>"Q"&amp;ROUNDUP(MONTH(salestable[[#This Row],[Order Date]])/3,0)</f>
        <v>Q3</v>
      </c>
      <c r="AA5206" t="str">
        <f>TEXT(salestable[[#This Row],[Order Date]], "ddd")</f>
        <v>Sat</v>
      </c>
    </row>
    <row r="5207" spans="1:27"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s="3">
        <v>2</v>
      </c>
      <c r="T5207" s="4">
        <v>0</v>
      </c>
      <c r="U5207" s="3">
        <v>4.2392000000000003</v>
      </c>
      <c r="V5207" s="2">
        <f>salestable[[#This Row],[Sales]] * (1 - salestable[[#This Row],[Discount]])</f>
        <v>105.98</v>
      </c>
      <c r="W5207" s="2">
        <f>salestable[[#This Row],[Sales]] * salestable[[#This Row],[Discount]]</f>
        <v>0</v>
      </c>
      <c r="X5207">
        <f>YEAR(salestable[[#This Row],[Order Date]])</f>
        <v>2015</v>
      </c>
      <c r="Y5207" t="str">
        <f>TEXT(salestable[[#This Row],[Order Date]],"MMMM")</f>
        <v>September</v>
      </c>
      <c r="Z5207" t="str">
        <f>"Q"&amp;ROUNDUP(MONTH(salestable[[#This Row],[Order Date]])/3,0)</f>
        <v>Q3</v>
      </c>
      <c r="AA5207" t="str">
        <f>TEXT(salestable[[#This Row],[Order Date]], "ddd")</f>
        <v>Sat</v>
      </c>
    </row>
    <row r="5208" spans="1:27"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s="3">
        <v>1</v>
      </c>
      <c r="T5208" s="4">
        <v>0</v>
      </c>
      <c r="U5208" s="3">
        <v>0.58279999999999998</v>
      </c>
      <c r="V5208" s="2">
        <f>salestable[[#This Row],[Sales]] * (1 - salestable[[#This Row],[Discount]])</f>
        <v>1.24</v>
      </c>
      <c r="W5208" s="2">
        <f>salestable[[#This Row],[Sales]] * salestable[[#This Row],[Discount]]</f>
        <v>0</v>
      </c>
      <c r="X5208">
        <f>YEAR(salestable[[#This Row],[Order Date]])</f>
        <v>2015</v>
      </c>
      <c r="Y5208" t="str">
        <f>TEXT(salestable[[#This Row],[Order Date]],"MMMM")</f>
        <v>September</v>
      </c>
      <c r="Z5208" t="str">
        <f>"Q"&amp;ROUNDUP(MONTH(salestable[[#This Row],[Order Date]])/3,0)</f>
        <v>Q3</v>
      </c>
      <c r="AA5208" t="str">
        <f>TEXT(salestable[[#This Row],[Order Date]], "ddd")</f>
        <v>Sat</v>
      </c>
    </row>
    <row r="5209" spans="1:27"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s="3">
        <v>2</v>
      </c>
      <c r="T5209" s="4">
        <v>0</v>
      </c>
      <c r="U5209" s="3">
        <v>9.9359999999999999</v>
      </c>
      <c r="V5209" s="2">
        <f>salestable[[#This Row],[Sales]] * (1 - salestable[[#This Row],[Discount]])</f>
        <v>20.7</v>
      </c>
      <c r="W5209" s="2">
        <f>salestable[[#This Row],[Sales]] * salestable[[#This Row],[Discount]]</f>
        <v>0</v>
      </c>
      <c r="X5209">
        <f>YEAR(salestable[[#This Row],[Order Date]])</f>
        <v>2015</v>
      </c>
      <c r="Y5209" t="str">
        <f>TEXT(salestable[[#This Row],[Order Date]],"MMMM")</f>
        <v>September</v>
      </c>
      <c r="Z5209" t="str">
        <f>"Q"&amp;ROUNDUP(MONTH(salestable[[#This Row],[Order Date]])/3,0)</f>
        <v>Q3</v>
      </c>
      <c r="AA5209" t="str">
        <f>TEXT(salestable[[#This Row],[Order Date]], "ddd")</f>
        <v>Sat</v>
      </c>
    </row>
    <row r="5210" spans="1:27"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s="3">
        <v>5</v>
      </c>
      <c r="T5210" s="4">
        <v>0</v>
      </c>
      <c r="U5210" s="3">
        <v>14.161</v>
      </c>
      <c r="V5210" s="2">
        <f>salestable[[#This Row],[Sales]] * (1 - salestable[[#This Row],[Discount]])</f>
        <v>28.9</v>
      </c>
      <c r="W5210" s="2">
        <f>salestable[[#This Row],[Sales]] * salestable[[#This Row],[Discount]]</f>
        <v>0</v>
      </c>
      <c r="X5210">
        <f>YEAR(salestable[[#This Row],[Order Date]])</f>
        <v>2015</v>
      </c>
      <c r="Y5210" t="str">
        <f>TEXT(salestable[[#This Row],[Order Date]],"MMMM")</f>
        <v>September</v>
      </c>
      <c r="Z5210" t="str">
        <f>"Q"&amp;ROUNDUP(MONTH(salestable[[#This Row],[Order Date]])/3,0)</f>
        <v>Q3</v>
      </c>
      <c r="AA5210" t="str">
        <f>TEXT(salestable[[#This Row],[Order Date]], "ddd")</f>
        <v>Sat</v>
      </c>
    </row>
    <row r="5211" spans="1:27"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s="3">
        <v>1</v>
      </c>
      <c r="T5211" s="4">
        <v>0</v>
      </c>
      <c r="U5211" s="3">
        <v>12.7746</v>
      </c>
      <c r="V5211" s="2">
        <f>salestable[[#This Row],[Sales]] * (1 - salestable[[#This Row],[Discount]])</f>
        <v>27.18</v>
      </c>
      <c r="W5211" s="2">
        <f>salestable[[#This Row],[Sales]] * salestable[[#This Row],[Discount]]</f>
        <v>0</v>
      </c>
      <c r="X5211">
        <f>YEAR(salestable[[#This Row],[Order Date]])</f>
        <v>2015</v>
      </c>
      <c r="Y5211" t="str">
        <f>TEXT(salestable[[#This Row],[Order Date]],"MMMM")</f>
        <v>September</v>
      </c>
      <c r="Z5211" t="str">
        <f>"Q"&amp;ROUNDUP(MONTH(salestable[[#This Row],[Order Date]])/3,0)</f>
        <v>Q3</v>
      </c>
      <c r="AA5211" t="str">
        <f>TEXT(salestable[[#This Row],[Order Date]], "ddd")</f>
        <v>Sat</v>
      </c>
    </row>
    <row r="5212" spans="1:27"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s="3">
        <v>3</v>
      </c>
      <c r="T5212" s="4">
        <v>0</v>
      </c>
      <c r="U5212" s="3">
        <v>120.9468</v>
      </c>
      <c r="V5212" s="2">
        <f>salestable[[#This Row],[Sales]] * (1 - salestable[[#This Row],[Discount]])</f>
        <v>465.18</v>
      </c>
      <c r="W5212" s="2">
        <f>salestable[[#This Row],[Sales]] * salestable[[#This Row],[Discount]]</f>
        <v>0</v>
      </c>
      <c r="X5212">
        <f>YEAR(salestable[[#This Row],[Order Date]])</f>
        <v>2015</v>
      </c>
      <c r="Y5212" t="str">
        <f>TEXT(salestable[[#This Row],[Order Date]],"MMMM")</f>
        <v>January</v>
      </c>
      <c r="Z5212" t="str">
        <f>"Q"&amp;ROUNDUP(MONTH(salestable[[#This Row],[Order Date]])/3,0)</f>
        <v>Q1</v>
      </c>
      <c r="AA5212" t="str">
        <f>TEXT(salestable[[#This Row],[Order Date]], "ddd")</f>
        <v>Mon</v>
      </c>
    </row>
    <row r="5213" spans="1:27"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s="3">
        <v>3</v>
      </c>
      <c r="T5213" s="4">
        <v>0</v>
      </c>
      <c r="U5213" s="3">
        <v>9.8901000000000003</v>
      </c>
      <c r="V5213" s="2">
        <f>salestable[[#This Row],[Sales]] * (1 - salestable[[#This Row],[Discount]])</f>
        <v>36.630000000000003</v>
      </c>
      <c r="W5213" s="2">
        <f>salestable[[#This Row],[Sales]] * salestable[[#This Row],[Discount]]</f>
        <v>0</v>
      </c>
      <c r="X5213">
        <f>YEAR(salestable[[#This Row],[Order Date]])</f>
        <v>2015</v>
      </c>
      <c r="Y5213" t="str">
        <f>TEXT(salestable[[#This Row],[Order Date]],"MMMM")</f>
        <v>May</v>
      </c>
      <c r="Z5213" t="str">
        <f>"Q"&amp;ROUNDUP(MONTH(salestable[[#This Row],[Order Date]])/3,0)</f>
        <v>Q2</v>
      </c>
      <c r="AA5213" t="str">
        <f>TEXT(salestable[[#This Row],[Order Date]], "ddd")</f>
        <v>Tue</v>
      </c>
    </row>
    <row r="5214" spans="1:27"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s="3">
        <v>3</v>
      </c>
      <c r="T5214" s="4">
        <v>0</v>
      </c>
      <c r="U5214" s="3">
        <v>13.891500000000001</v>
      </c>
      <c r="V5214" s="2">
        <f>salestable[[#This Row],[Sales]] * (1 - salestable[[#This Row],[Discount]])</f>
        <v>51.45</v>
      </c>
      <c r="W5214" s="2">
        <f>salestable[[#This Row],[Sales]] * salestable[[#This Row],[Discount]]</f>
        <v>0</v>
      </c>
      <c r="X5214">
        <f>YEAR(salestable[[#This Row],[Order Date]])</f>
        <v>2016</v>
      </c>
      <c r="Y5214" t="str">
        <f>TEXT(salestable[[#This Row],[Order Date]],"MMMM")</f>
        <v>September</v>
      </c>
      <c r="Z5214" t="str">
        <f>"Q"&amp;ROUNDUP(MONTH(salestable[[#This Row],[Order Date]])/3,0)</f>
        <v>Q3</v>
      </c>
      <c r="AA5214" t="str">
        <f>TEXT(salestable[[#This Row],[Order Date]], "ddd")</f>
        <v>Mon</v>
      </c>
    </row>
    <row r="5215" spans="1:27"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s="3">
        <v>3</v>
      </c>
      <c r="T5215" s="4">
        <v>0</v>
      </c>
      <c r="U5215" s="3">
        <v>3.6017999999999999</v>
      </c>
      <c r="V5215" s="2">
        <f>salestable[[#This Row],[Sales]] * (1 - salestable[[#This Row],[Discount]])</f>
        <v>7.83</v>
      </c>
      <c r="W5215" s="2">
        <f>salestable[[#This Row],[Sales]] * salestable[[#This Row],[Discount]]</f>
        <v>0</v>
      </c>
      <c r="X5215">
        <f>YEAR(salestable[[#This Row],[Order Date]])</f>
        <v>2016</v>
      </c>
      <c r="Y5215" t="str">
        <f>TEXT(salestable[[#This Row],[Order Date]],"MMMM")</f>
        <v>September</v>
      </c>
      <c r="Z5215" t="str">
        <f>"Q"&amp;ROUNDUP(MONTH(salestable[[#This Row],[Order Date]])/3,0)</f>
        <v>Q3</v>
      </c>
      <c r="AA5215" t="str">
        <f>TEXT(salestable[[#This Row],[Order Date]], "ddd")</f>
        <v>Mon</v>
      </c>
    </row>
    <row r="5216" spans="1:27"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s="3">
        <v>5</v>
      </c>
      <c r="T5216" s="4">
        <v>0</v>
      </c>
      <c r="U5216" s="3">
        <v>13.452</v>
      </c>
      <c r="V5216" s="2">
        <f>salestable[[#This Row],[Sales]] * (1 - salestable[[#This Row],[Discount]])</f>
        <v>35.4</v>
      </c>
      <c r="W5216" s="2">
        <f>salestable[[#This Row],[Sales]] * salestable[[#This Row],[Discount]]</f>
        <v>0</v>
      </c>
      <c r="X5216">
        <f>YEAR(salestable[[#This Row],[Order Date]])</f>
        <v>2016</v>
      </c>
      <c r="Y5216" t="str">
        <f>TEXT(salestable[[#This Row],[Order Date]],"MMMM")</f>
        <v>September</v>
      </c>
      <c r="Z5216" t="str">
        <f>"Q"&amp;ROUNDUP(MONTH(salestable[[#This Row],[Order Date]])/3,0)</f>
        <v>Q3</v>
      </c>
      <c r="AA5216" t="str">
        <f>TEXT(salestable[[#This Row],[Order Date]], "ddd")</f>
        <v>Mon</v>
      </c>
    </row>
    <row r="5217" spans="1:27"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s="3">
        <v>5</v>
      </c>
      <c r="T5217" s="4">
        <v>0</v>
      </c>
      <c r="U5217" s="3">
        <v>13.455</v>
      </c>
      <c r="V5217" s="2">
        <f>salestable[[#This Row],[Sales]] * (1 - salestable[[#This Row],[Discount]])</f>
        <v>29.9</v>
      </c>
      <c r="W5217" s="2">
        <f>salestable[[#This Row],[Sales]] * salestable[[#This Row],[Discount]]</f>
        <v>0</v>
      </c>
      <c r="X5217">
        <f>YEAR(salestable[[#This Row],[Order Date]])</f>
        <v>2016</v>
      </c>
      <c r="Y5217" t="str">
        <f>TEXT(salestable[[#This Row],[Order Date]],"MMMM")</f>
        <v>September</v>
      </c>
      <c r="Z5217" t="str">
        <f>"Q"&amp;ROUNDUP(MONTH(salestable[[#This Row],[Order Date]])/3,0)</f>
        <v>Q3</v>
      </c>
      <c r="AA5217" t="str">
        <f>TEXT(salestable[[#This Row],[Order Date]], "ddd")</f>
        <v>Mon</v>
      </c>
    </row>
    <row r="5218" spans="1:27"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s="3">
        <v>2</v>
      </c>
      <c r="T5218" s="4">
        <v>0</v>
      </c>
      <c r="U5218" s="3">
        <v>8.2156000000000002</v>
      </c>
      <c r="V5218" s="2">
        <f>salestable[[#This Row],[Sales]] * (1 - salestable[[#This Row],[Discount]])</f>
        <v>17.48</v>
      </c>
      <c r="W5218" s="2">
        <f>salestable[[#This Row],[Sales]] * salestable[[#This Row],[Discount]]</f>
        <v>0</v>
      </c>
      <c r="X5218">
        <f>YEAR(salestable[[#This Row],[Order Date]])</f>
        <v>2017</v>
      </c>
      <c r="Y5218" t="str">
        <f>TEXT(salestable[[#This Row],[Order Date]],"MMMM")</f>
        <v>September</v>
      </c>
      <c r="Z5218" t="str">
        <f>"Q"&amp;ROUNDUP(MONTH(salestable[[#This Row],[Order Date]])/3,0)</f>
        <v>Q3</v>
      </c>
      <c r="AA5218" t="str">
        <f>TEXT(salestable[[#This Row],[Order Date]], "ddd")</f>
        <v>Sat</v>
      </c>
    </row>
    <row r="5219" spans="1:27"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s="3">
        <v>3</v>
      </c>
      <c r="T5219" s="4">
        <v>0</v>
      </c>
      <c r="U5219" s="3">
        <v>36.404400000000003</v>
      </c>
      <c r="V5219" s="2">
        <f>salestable[[#This Row],[Sales]] * (1 - salestable[[#This Row],[Discount]])</f>
        <v>79.14</v>
      </c>
      <c r="W5219" s="2">
        <f>salestable[[#This Row],[Sales]] * salestable[[#This Row],[Discount]]</f>
        <v>0</v>
      </c>
      <c r="X5219">
        <f>YEAR(salestable[[#This Row],[Order Date]])</f>
        <v>2017</v>
      </c>
      <c r="Y5219" t="str">
        <f>TEXT(salestable[[#This Row],[Order Date]],"MMMM")</f>
        <v>April</v>
      </c>
      <c r="Z5219" t="str">
        <f>"Q"&amp;ROUNDUP(MONTH(salestable[[#This Row],[Order Date]])/3,0)</f>
        <v>Q2</v>
      </c>
      <c r="AA5219" t="str">
        <f>TEXT(salestable[[#This Row],[Order Date]], "ddd")</f>
        <v>Sat</v>
      </c>
    </row>
    <row r="5220" spans="1:27"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s="3">
        <v>5</v>
      </c>
      <c r="T5220" s="4">
        <v>0</v>
      </c>
      <c r="U5220" s="3">
        <v>4.2</v>
      </c>
      <c r="V5220" s="2">
        <f>salestable[[#This Row],[Sales]] * (1 - salestable[[#This Row],[Discount]])</f>
        <v>8.4</v>
      </c>
      <c r="W5220" s="2">
        <f>salestable[[#This Row],[Sales]] * salestable[[#This Row],[Discount]]</f>
        <v>0</v>
      </c>
      <c r="X5220">
        <f>YEAR(salestable[[#This Row],[Order Date]])</f>
        <v>2017</v>
      </c>
      <c r="Y5220" t="str">
        <f>TEXT(salestable[[#This Row],[Order Date]],"MMMM")</f>
        <v>June</v>
      </c>
      <c r="Z5220" t="str">
        <f>"Q"&amp;ROUNDUP(MONTH(salestable[[#This Row],[Order Date]])/3,0)</f>
        <v>Q2</v>
      </c>
      <c r="AA5220" t="str">
        <f>TEXT(salestable[[#This Row],[Order Date]], "ddd")</f>
        <v>Sat</v>
      </c>
    </row>
    <row r="5221" spans="1:27"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s="3">
        <v>7</v>
      </c>
      <c r="T5221" s="4">
        <v>0</v>
      </c>
      <c r="U5221" s="3">
        <v>134.53020000000001</v>
      </c>
      <c r="V5221" s="2">
        <f>salestable[[#This Row],[Sales]] * (1 - salestable[[#This Row],[Discount]])</f>
        <v>498.26</v>
      </c>
      <c r="W5221" s="2">
        <f>salestable[[#This Row],[Sales]] * salestable[[#This Row],[Discount]]</f>
        <v>0</v>
      </c>
      <c r="X5221">
        <f>YEAR(salestable[[#This Row],[Order Date]])</f>
        <v>2017</v>
      </c>
      <c r="Y5221" t="str">
        <f>TEXT(salestable[[#This Row],[Order Date]],"MMMM")</f>
        <v>September</v>
      </c>
      <c r="Z5221" t="str">
        <f>"Q"&amp;ROUNDUP(MONTH(salestable[[#This Row],[Order Date]])/3,0)</f>
        <v>Q3</v>
      </c>
      <c r="AA5221" t="str">
        <f>TEXT(salestable[[#This Row],[Order Date]], "ddd")</f>
        <v>Fri</v>
      </c>
    </row>
    <row r="5222" spans="1:27"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s="3">
        <v>3</v>
      </c>
      <c r="T5222" s="4">
        <v>0</v>
      </c>
      <c r="U5222" s="3">
        <v>57.4938</v>
      </c>
      <c r="V5222" s="2">
        <f>salestable[[#This Row],[Sales]] * (1 - salestable[[#This Row],[Discount]])</f>
        <v>212.94</v>
      </c>
      <c r="W5222" s="2">
        <f>salestable[[#This Row],[Sales]] * salestable[[#This Row],[Discount]]</f>
        <v>0</v>
      </c>
      <c r="X5222">
        <f>YEAR(salestable[[#This Row],[Order Date]])</f>
        <v>2014</v>
      </c>
      <c r="Y5222" t="str">
        <f>TEXT(salestable[[#This Row],[Order Date]],"MMMM")</f>
        <v>June</v>
      </c>
      <c r="Z5222" t="str">
        <f>"Q"&amp;ROUNDUP(MONTH(salestable[[#This Row],[Order Date]])/3,0)</f>
        <v>Q2</v>
      </c>
      <c r="AA5222" t="str">
        <f>TEXT(salestable[[#This Row],[Order Date]], "ddd")</f>
        <v>Sat</v>
      </c>
    </row>
    <row r="5223" spans="1:27"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s="3">
        <v>7</v>
      </c>
      <c r="T5223" s="4">
        <v>0</v>
      </c>
      <c r="U5223" s="3">
        <v>197.92080000000001</v>
      </c>
      <c r="V5223" s="2">
        <f>salestable[[#This Row],[Sales]] * (1 - salestable[[#This Row],[Discount]])</f>
        <v>706.86</v>
      </c>
      <c r="W5223" s="2">
        <f>salestable[[#This Row],[Sales]] * salestable[[#This Row],[Discount]]</f>
        <v>0</v>
      </c>
      <c r="X5223">
        <f>YEAR(salestable[[#This Row],[Order Date]])</f>
        <v>2017</v>
      </c>
      <c r="Y5223" t="str">
        <f>TEXT(salestable[[#This Row],[Order Date]],"MMMM")</f>
        <v>May</v>
      </c>
      <c r="Z5223" t="str">
        <f>"Q"&amp;ROUNDUP(MONTH(salestable[[#This Row],[Order Date]])/3,0)</f>
        <v>Q2</v>
      </c>
      <c r="AA5223" t="str">
        <f>TEXT(salestable[[#This Row],[Order Date]], "ddd")</f>
        <v>Thu</v>
      </c>
    </row>
    <row r="5224" spans="1:27"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s="3">
        <v>5</v>
      </c>
      <c r="T5224" s="4">
        <v>0</v>
      </c>
      <c r="U5224" s="3">
        <v>2.2989999999999999</v>
      </c>
      <c r="V5224" s="2">
        <f>salestable[[#This Row],[Sales]] * (1 - salestable[[#This Row],[Discount]])</f>
        <v>114.95</v>
      </c>
      <c r="W5224" s="2">
        <f>salestable[[#This Row],[Sales]] * salestable[[#This Row],[Discount]]</f>
        <v>0</v>
      </c>
      <c r="X5224">
        <f>YEAR(salestable[[#This Row],[Order Date]])</f>
        <v>2017</v>
      </c>
      <c r="Y5224" t="str">
        <f>TEXT(salestable[[#This Row],[Order Date]],"MMMM")</f>
        <v>May</v>
      </c>
      <c r="Z5224" t="str">
        <f>"Q"&amp;ROUNDUP(MONTH(salestable[[#This Row],[Order Date]])/3,0)</f>
        <v>Q2</v>
      </c>
      <c r="AA5224" t="str">
        <f>TEXT(salestable[[#This Row],[Order Date]], "ddd")</f>
        <v>Thu</v>
      </c>
    </row>
    <row r="5225" spans="1:27"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s="3">
        <v>7</v>
      </c>
      <c r="T5225" s="4">
        <v>0</v>
      </c>
      <c r="U5225" s="3">
        <v>20.731200000000001</v>
      </c>
      <c r="V5225" s="2">
        <f>salestable[[#This Row],[Sales]] * (1 - salestable[[#This Row],[Discount]])</f>
        <v>43.19</v>
      </c>
      <c r="W5225" s="2">
        <f>salestable[[#This Row],[Sales]] * salestable[[#This Row],[Discount]]</f>
        <v>0</v>
      </c>
      <c r="X5225">
        <f>YEAR(salestable[[#This Row],[Order Date]])</f>
        <v>2017</v>
      </c>
      <c r="Y5225" t="str">
        <f>TEXT(salestable[[#This Row],[Order Date]],"MMMM")</f>
        <v>May</v>
      </c>
      <c r="Z5225" t="str">
        <f>"Q"&amp;ROUNDUP(MONTH(salestable[[#This Row],[Order Date]])/3,0)</f>
        <v>Q2</v>
      </c>
      <c r="AA5225" t="str">
        <f>TEXT(salestable[[#This Row],[Order Date]], "ddd")</f>
        <v>Thu</v>
      </c>
    </row>
    <row r="5226" spans="1:27"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s="3">
        <v>3</v>
      </c>
      <c r="T5226" s="4">
        <v>0</v>
      </c>
      <c r="U5226" s="3">
        <v>79.891199999999998</v>
      </c>
      <c r="V5226" s="2">
        <f>salestable[[#This Row],[Sales]] * (1 - salestable[[#This Row],[Discount]])</f>
        <v>166.44</v>
      </c>
      <c r="W5226" s="2">
        <f>salestable[[#This Row],[Sales]] * salestable[[#This Row],[Discount]]</f>
        <v>0</v>
      </c>
      <c r="X5226">
        <f>YEAR(salestable[[#This Row],[Order Date]])</f>
        <v>2017</v>
      </c>
      <c r="Y5226" t="str">
        <f>TEXT(salestable[[#This Row],[Order Date]],"MMMM")</f>
        <v>September</v>
      </c>
      <c r="Z5226" t="str">
        <f>"Q"&amp;ROUNDUP(MONTH(salestable[[#This Row],[Order Date]])/3,0)</f>
        <v>Q3</v>
      </c>
      <c r="AA5226" t="str">
        <f>TEXT(salestable[[#This Row],[Order Date]], "ddd")</f>
        <v>Tue</v>
      </c>
    </row>
    <row r="5227" spans="1:27"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s="3">
        <v>5</v>
      </c>
      <c r="T5227" s="4">
        <v>0.2</v>
      </c>
      <c r="U5227" s="3">
        <v>12.795999999999999</v>
      </c>
      <c r="V5227" s="2">
        <f>salestable[[#This Row],[Sales]] * (1 - salestable[[#This Row],[Discount]])</f>
        <v>29.248000000000005</v>
      </c>
      <c r="W5227" s="2">
        <f>salestable[[#This Row],[Sales]] * salestable[[#This Row],[Discount]]</f>
        <v>7.3120000000000012</v>
      </c>
      <c r="X5227">
        <f>YEAR(salestable[[#This Row],[Order Date]])</f>
        <v>2016</v>
      </c>
      <c r="Y5227" t="str">
        <f>TEXT(salestable[[#This Row],[Order Date]],"MMMM")</f>
        <v>June</v>
      </c>
      <c r="Z5227" t="str">
        <f>"Q"&amp;ROUNDUP(MONTH(salestable[[#This Row],[Order Date]])/3,0)</f>
        <v>Q2</v>
      </c>
      <c r="AA5227" t="str">
        <f>TEXT(salestable[[#This Row],[Order Date]], "ddd")</f>
        <v>Tue</v>
      </c>
    </row>
    <row r="5228" spans="1:27"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s="3">
        <v>6</v>
      </c>
      <c r="T5228" s="4">
        <v>0.2</v>
      </c>
      <c r="U5228" s="3">
        <v>60.4968</v>
      </c>
      <c r="V5228" s="2">
        <f>salestable[[#This Row],[Sales]] * (1 - salestable[[#This Row],[Discount]])</f>
        <v>148.9152</v>
      </c>
      <c r="W5228" s="2">
        <f>salestable[[#This Row],[Sales]] * salestable[[#This Row],[Discount]]</f>
        <v>37.2288</v>
      </c>
      <c r="X5228">
        <f>YEAR(salestable[[#This Row],[Order Date]])</f>
        <v>2016</v>
      </c>
      <c r="Y5228" t="str">
        <f>TEXT(salestable[[#This Row],[Order Date]],"MMMM")</f>
        <v>June</v>
      </c>
      <c r="Z5228" t="str">
        <f>"Q"&amp;ROUNDUP(MONTH(salestable[[#This Row],[Order Date]])/3,0)</f>
        <v>Q2</v>
      </c>
      <c r="AA5228" t="str">
        <f>TEXT(salestable[[#This Row],[Order Date]], "ddd")</f>
        <v>Tue</v>
      </c>
    </row>
    <row r="5229" spans="1:27"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s="3">
        <v>2</v>
      </c>
      <c r="T5229" s="4">
        <v>0.2</v>
      </c>
      <c r="U5229" s="3">
        <v>-44.195999999999998</v>
      </c>
      <c r="V5229" s="2">
        <f>salestable[[#This Row],[Sales]] * (1 - salestable[[#This Row],[Discount]])</f>
        <v>282.8544</v>
      </c>
      <c r="W5229" s="2">
        <f>salestable[[#This Row],[Sales]] * salestable[[#This Row],[Discount]]</f>
        <v>70.7136</v>
      </c>
      <c r="X5229">
        <f>YEAR(salestable[[#This Row],[Order Date]])</f>
        <v>2016</v>
      </c>
      <c r="Y5229" t="str">
        <f>TEXT(salestable[[#This Row],[Order Date]],"MMMM")</f>
        <v>June</v>
      </c>
      <c r="Z5229" t="str">
        <f>"Q"&amp;ROUNDUP(MONTH(salestable[[#This Row],[Order Date]])/3,0)</f>
        <v>Q2</v>
      </c>
      <c r="AA5229" t="str">
        <f>TEXT(salestable[[#This Row],[Order Date]], "ddd")</f>
        <v>Tue</v>
      </c>
    </row>
    <row r="5230" spans="1:27"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s="3">
        <v>2</v>
      </c>
      <c r="T5230" s="4">
        <v>0</v>
      </c>
      <c r="U5230" s="3">
        <v>40.170200000000001</v>
      </c>
      <c r="V5230" s="2">
        <f>salestable[[#This Row],[Sales]] * (1 - salestable[[#This Row],[Discount]])</f>
        <v>81.98</v>
      </c>
      <c r="W5230" s="2">
        <f>salestable[[#This Row],[Sales]] * salestable[[#This Row],[Discount]]</f>
        <v>0</v>
      </c>
      <c r="X5230">
        <f>YEAR(salestable[[#This Row],[Order Date]])</f>
        <v>2014</v>
      </c>
      <c r="Y5230" t="str">
        <f>TEXT(salestable[[#This Row],[Order Date]],"MMMM")</f>
        <v>November</v>
      </c>
      <c r="Z5230" t="str">
        <f>"Q"&amp;ROUNDUP(MONTH(salestable[[#This Row],[Order Date]])/3,0)</f>
        <v>Q4</v>
      </c>
      <c r="AA5230" t="str">
        <f>TEXT(salestable[[#This Row],[Order Date]], "ddd")</f>
        <v>Wed</v>
      </c>
    </row>
    <row r="5231" spans="1:27"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s="3">
        <v>2</v>
      </c>
      <c r="T5231" s="4">
        <v>0.2</v>
      </c>
      <c r="U5231" s="3">
        <v>5.1184000000000003</v>
      </c>
      <c r="V5231" s="2">
        <f>salestable[[#This Row],[Sales]] * (1 - salestable[[#This Row],[Discount]])</f>
        <v>11.699200000000001</v>
      </c>
      <c r="W5231" s="2">
        <f>salestable[[#This Row],[Sales]] * salestable[[#This Row],[Discount]]</f>
        <v>2.9248000000000003</v>
      </c>
      <c r="X5231">
        <f>YEAR(salestable[[#This Row],[Order Date]])</f>
        <v>2017</v>
      </c>
      <c r="Y5231" t="str">
        <f>TEXT(salestable[[#This Row],[Order Date]],"MMMM")</f>
        <v>March</v>
      </c>
      <c r="Z5231" t="str">
        <f>"Q"&amp;ROUNDUP(MONTH(salestable[[#This Row],[Order Date]])/3,0)</f>
        <v>Q1</v>
      </c>
      <c r="AA5231" t="str">
        <f>TEXT(salestable[[#This Row],[Order Date]], "ddd")</f>
        <v>Sun</v>
      </c>
    </row>
    <row r="5232" spans="1:27"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s="3">
        <v>5</v>
      </c>
      <c r="T5232" s="4">
        <v>0.2</v>
      </c>
      <c r="U5232" s="3">
        <v>8.7144999999999992</v>
      </c>
      <c r="V5232" s="2">
        <f>salestable[[#This Row],[Sales]] * (1 - salestable[[#This Row],[Discount]])</f>
        <v>557.72799999999995</v>
      </c>
      <c r="W5232" s="2">
        <f>salestable[[#This Row],[Sales]] * salestable[[#This Row],[Discount]]</f>
        <v>139.43199999999999</v>
      </c>
      <c r="X5232">
        <f>YEAR(salestable[[#This Row],[Order Date]])</f>
        <v>2017</v>
      </c>
      <c r="Y5232" t="str">
        <f>TEXT(salestable[[#This Row],[Order Date]],"MMMM")</f>
        <v>March</v>
      </c>
      <c r="Z5232" t="str">
        <f>"Q"&amp;ROUNDUP(MONTH(salestable[[#This Row],[Order Date]])/3,0)</f>
        <v>Q1</v>
      </c>
      <c r="AA5232" t="str">
        <f>TEXT(salestable[[#This Row],[Order Date]], "ddd")</f>
        <v>Sun</v>
      </c>
    </row>
    <row r="5233" spans="1:27"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s="3">
        <v>1</v>
      </c>
      <c r="T5233" s="4">
        <v>0</v>
      </c>
      <c r="U5233" s="3">
        <v>12.6813</v>
      </c>
      <c r="V5233" s="2">
        <f>salestable[[#This Row],[Sales]] * (1 - salestable[[#This Row],[Discount]])</f>
        <v>30.93</v>
      </c>
      <c r="W5233" s="2">
        <f>salestable[[#This Row],[Sales]] * salestable[[#This Row],[Discount]]</f>
        <v>0</v>
      </c>
      <c r="X5233">
        <f>YEAR(salestable[[#This Row],[Order Date]])</f>
        <v>2017</v>
      </c>
      <c r="Y5233" t="str">
        <f>TEXT(salestable[[#This Row],[Order Date]],"MMMM")</f>
        <v>March</v>
      </c>
      <c r="Z5233" t="str">
        <f>"Q"&amp;ROUNDUP(MONTH(salestable[[#This Row],[Order Date]])/3,0)</f>
        <v>Q1</v>
      </c>
      <c r="AA5233" t="str">
        <f>TEXT(salestable[[#This Row],[Order Date]], "ddd")</f>
        <v>Sun</v>
      </c>
    </row>
    <row r="5234" spans="1:27"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s="3">
        <v>7</v>
      </c>
      <c r="T5234" s="4">
        <v>0.2</v>
      </c>
      <c r="U5234" s="3">
        <v>9.2798999999999996</v>
      </c>
      <c r="V5234" s="2">
        <f>salestable[[#This Row],[Sales]] * (1 - salestable[[#This Row],[Discount]])</f>
        <v>21.9968</v>
      </c>
      <c r="W5234" s="2">
        <f>salestable[[#This Row],[Sales]] * salestable[[#This Row],[Discount]]</f>
        <v>5.4992000000000001</v>
      </c>
      <c r="X5234">
        <f>YEAR(salestable[[#This Row],[Order Date]])</f>
        <v>2017</v>
      </c>
      <c r="Y5234" t="str">
        <f>TEXT(salestable[[#This Row],[Order Date]],"MMMM")</f>
        <v>March</v>
      </c>
      <c r="Z5234" t="str">
        <f>"Q"&amp;ROUNDUP(MONTH(salestable[[#This Row],[Order Date]])/3,0)</f>
        <v>Q1</v>
      </c>
      <c r="AA5234" t="str">
        <f>TEXT(salestable[[#This Row],[Order Date]], "ddd")</f>
        <v>Sun</v>
      </c>
    </row>
    <row r="5235" spans="1:27"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s="3">
        <v>6</v>
      </c>
      <c r="T5235" s="4">
        <v>0</v>
      </c>
      <c r="U5235" s="3">
        <v>145.2816</v>
      </c>
      <c r="V5235" s="2">
        <f>salestable[[#This Row],[Sales]] * (1 - salestable[[#This Row],[Discount]])</f>
        <v>605.34</v>
      </c>
      <c r="W5235" s="2">
        <f>salestable[[#This Row],[Sales]] * salestable[[#This Row],[Discount]]</f>
        <v>0</v>
      </c>
      <c r="X5235">
        <f>YEAR(salestable[[#This Row],[Order Date]])</f>
        <v>2014</v>
      </c>
      <c r="Y5235" t="str">
        <f>TEXT(salestable[[#This Row],[Order Date]],"MMMM")</f>
        <v>October</v>
      </c>
      <c r="Z5235" t="str">
        <f>"Q"&amp;ROUNDUP(MONTH(salestable[[#This Row],[Order Date]])/3,0)</f>
        <v>Q4</v>
      </c>
      <c r="AA5235" t="str">
        <f>TEXT(salestable[[#This Row],[Order Date]], "ddd")</f>
        <v>Sat</v>
      </c>
    </row>
    <row r="5236" spans="1:27"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s="3">
        <v>1</v>
      </c>
      <c r="T5236" s="4">
        <v>0.2</v>
      </c>
      <c r="U5236" s="3">
        <v>2.6251000000000002</v>
      </c>
      <c r="V5236" s="2">
        <f>salestable[[#This Row],[Sales]] * (1 - salestable[[#This Row],[Discount]])</f>
        <v>168.00640000000001</v>
      </c>
      <c r="W5236" s="2">
        <f>salestable[[#This Row],[Sales]] * salestable[[#This Row],[Discount]]</f>
        <v>42.001600000000003</v>
      </c>
      <c r="X5236">
        <f>YEAR(salestable[[#This Row],[Order Date]])</f>
        <v>2017</v>
      </c>
      <c r="Y5236" t="str">
        <f>TEXT(salestable[[#This Row],[Order Date]],"MMMM")</f>
        <v>August</v>
      </c>
      <c r="Z5236" t="str">
        <f>"Q"&amp;ROUNDUP(MONTH(salestable[[#This Row],[Order Date]])/3,0)</f>
        <v>Q3</v>
      </c>
      <c r="AA5236" t="str">
        <f>TEXT(salestable[[#This Row],[Order Date]], "ddd")</f>
        <v>Tue</v>
      </c>
    </row>
    <row r="5237" spans="1:27"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s="3">
        <v>3</v>
      </c>
      <c r="T5237" s="4">
        <v>0</v>
      </c>
      <c r="U5237" s="3">
        <v>15.9384</v>
      </c>
      <c r="V5237" s="2">
        <f>salestable[[#This Row],[Sales]] * (1 - salestable[[#This Row],[Discount]])</f>
        <v>54.96</v>
      </c>
      <c r="W5237" s="2">
        <f>salestable[[#This Row],[Sales]] * salestable[[#This Row],[Discount]]</f>
        <v>0</v>
      </c>
      <c r="X5237">
        <f>YEAR(salestable[[#This Row],[Order Date]])</f>
        <v>2016</v>
      </c>
      <c r="Y5237" t="str">
        <f>TEXT(salestable[[#This Row],[Order Date]],"MMMM")</f>
        <v>November</v>
      </c>
      <c r="Z5237" t="str">
        <f>"Q"&amp;ROUNDUP(MONTH(salestable[[#This Row],[Order Date]])/3,0)</f>
        <v>Q4</v>
      </c>
      <c r="AA5237" t="str">
        <f>TEXT(salestable[[#This Row],[Order Date]], "ddd")</f>
        <v>Sat</v>
      </c>
    </row>
    <row r="5238" spans="1:27"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s="3">
        <v>3</v>
      </c>
      <c r="T5238" s="4">
        <v>0</v>
      </c>
      <c r="U5238" s="3">
        <v>50.908200000000001</v>
      </c>
      <c r="V5238" s="2">
        <f>salestable[[#This Row],[Sales]] * (1 - salestable[[#This Row],[Discount]])</f>
        <v>164.22</v>
      </c>
      <c r="W5238" s="2">
        <f>salestable[[#This Row],[Sales]] * salestable[[#This Row],[Discount]]</f>
        <v>0</v>
      </c>
      <c r="X5238">
        <f>YEAR(salestable[[#This Row],[Order Date]])</f>
        <v>2014</v>
      </c>
      <c r="Y5238" t="str">
        <f>TEXT(salestable[[#This Row],[Order Date]],"MMMM")</f>
        <v>September</v>
      </c>
      <c r="Z5238" t="str">
        <f>"Q"&amp;ROUNDUP(MONTH(salestable[[#This Row],[Order Date]])/3,0)</f>
        <v>Q3</v>
      </c>
      <c r="AA5238" t="str">
        <f>TEXT(salestable[[#This Row],[Order Date]], "ddd")</f>
        <v>Sat</v>
      </c>
    </row>
    <row r="5239" spans="1:27"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s="3">
        <v>3</v>
      </c>
      <c r="T5239" s="4">
        <v>0</v>
      </c>
      <c r="U5239" s="3">
        <v>36.293999999999997</v>
      </c>
      <c r="V5239" s="2">
        <f>salestable[[#This Row],[Sales]] * (1 - salestable[[#This Row],[Discount]])</f>
        <v>362.94</v>
      </c>
      <c r="W5239" s="2">
        <f>salestable[[#This Row],[Sales]] * salestable[[#This Row],[Discount]]</f>
        <v>0</v>
      </c>
      <c r="X5239">
        <f>YEAR(salestable[[#This Row],[Order Date]])</f>
        <v>2014</v>
      </c>
      <c r="Y5239" t="str">
        <f>TEXT(salestable[[#This Row],[Order Date]],"MMMM")</f>
        <v>September</v>
      </c>
      <c r="Z5239" t="str">
        <f>"Q"&amp;ROUNDUP(MONTH(salestable[[#This Row],[Order Date]])/3,0)</f>
        <v>Q3</v>
      </c>
      <c r="AA5239" t="str">
        <f>TEXT(salestable[[#This Row],[Order Date]], "ddd")</f>
        <v>Sat</v>
      </c>
    </row>
    <row r="5240" spans="1:27"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s="3">
        <v>2</v>
      </c>
      <c r="T5240" s="4">
        <v>0</v>
      </c>
      <c r="U5240" s="3">
        <v>26.391200000000001</v>
      </c>
      <c r="V5240" s="2">
        <f>salestable[[#This Row],[Sales]] * (1 - salestable[[#This Row],[Discount]])</f>
        <v>59.98</v>
      </c>
      <c r="W5240" s="2">
        <f>salestable[[#This Row],[Sales]] * salestable[[#This Row],[Discount]]</f>
        <v>0</v>
      </c>
      <c r="X5240">
        <f>YEAR(salestable[[#This Row],[Order Date]])</f>
        <v>2014</v>
      </c>
      <c r="Y5240" t="str">
        <f>TEXT(salestable[[#This Row],[Order Date]],"MMMM")</f>
        <v>September</v>
      </c>
      <c r="Z5240" t="str">
        <f>"Q"&amp;ROUNDUP(MONTH(salestable[[#This Row],[Order Date]])/3,0)</f>
        <v>Q3</v>
      </c>
      <c r="AA5240" t="str">
        <f>TEXT(salestable[[#This Row],[Order Date]], "ddd")</f>
        <v>Sat</v>
      </c>
    </row>
    <row r="5241" spans="1:27"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s="3">
        <v>3</v>
      </c>
      <c r="T5241" s="4">
        <v>0</v>
      </c>
      <c r="U5241" s="3">
        <v>6.6588000000000003</v>
      </c>
      <c r="V5241" s="2">
        <f>salestable[[#This Row],[Sales]] * (1 - salestable[[#This Row],[Discount]])</f>
        <v>332.94</v>
      </c>
      <c r="W5241" s="2">
        <f>salestable[[#This Row],[Sales]] * salestable[[#This Row],[Discount]]</f>
        <v>0</v>
      </c>
      <c r="X5241">
        <f>YEAR(salestable[[#This Row],[Order Date]])</f>
        <v>2016</v>
      </c>
      <c r="Y5241" t="str">
        <f>TEXT(salestable[[#This Row],[Order Date]],"MMMM")</f>
        <v>September</v>
      </c>
      <c r="Z5241" t="str">
        <f>"Q"&amp;ROUNDUP(MONTH(salestable[[#This Row],[Order Date]])/3,0)</f>
        <v>Q3</v>
      </c>
      <c r="AA5241" t="str">
        <f>TEXT(salestable[[#This Row],[Order Date]], "ddd")</f>
        <v>Sun</v>
      </c>
    </row>
    <row r="5242" spans="1:27"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s="3">
        <v>2</v>
      </c>
      <c r="T5242" s="4">
        <v>0.2</v>
      </c>
      <c r="U5242" s="3">
        <v>12.958399999999999</v>
      </c>
      <c r="V5242" s="2">
        <f>salestable[[#This Row],[Sales]] * (1 - salestable[[#This Row],[Discount]])</f>
        <v>31.897600000000001</v>
      </c>
      <c r="W5242" s="2">
        <f>salestable[[#This Row],[Sales]] * salestable[[#This Row],[Discount]]</f>
        <v>7.9744000000000002</v>
      </c>
      <c r="X5242">
        <f>YEAR(salestable[[#This Row],[Order Date]])</f>
        <v>2016</v>
      </c>
      <c r="Y5242" t="str">
        <f>TEXT(salestable[[#This Row],[Order Date]],"MMMM")</f>
        <v>September</v>
      </c>
      <c r="Z5242" t="str">
        <f>"Q"&amp;ROUNDUP(MONTH(salestable[[#This Row],[Order Date]])/3,0)</f>
        <v>Q3</v>
      </c>
      <c r="AA5242" t="str">
        <f>TEXT(salestable[[#This Row],[Order Date]], "ddd")</f>
        <v>Sun</v>
      </c>
    </row>
    <row r="5243" spans="1:27"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s="3">
        <v>2</v>
      </c>
      <c r="T5243" s="4">
        <v>0</v>
      </c>
      <c r="U5243" s="3">
        <v>3.6936</v>
      </c>
      <c r="V5243" s="2">
        <f>salestable[[#This Row],[Sales]] * (1 - salestable[[#This Row],[Discount]])</f>
        <v>13.68</v>
      </c>
      <c r="W5243" s="2">
        <f>salestable[[#This Row],[Sales]] * salestable[[#This Row],[Discount]]</f>
        <v>0</v>
      </c>
      <c r="X5243">
        <f>YEAR(salestable[[#This Row],[Order Date]])</f>
        <v>2016</v>
      </c>
      <c r="Y5243" t="str">
        <f>TEXT(salestable[[#This Row],[Order Date]],"MMMM")</f>
        <v>September</v>
      </c>
      <c r="Z5243" t="str">
        <f>"Q"&amp;ROUNDUP(MONTH(salestable[[#This Row],[Order Date]])/3,0)</f>
        <v>Q3</v>
      </c>
      <c r="AA5243" t="str">
        <f>TEXT(salestable[[#This Row],[Order Date]], "ddd")</f>
        <v>Fri</v>
      </c>
    </row>
    <row r="5244" spans="1:27"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s="3">
        <v>3</v>
      </c>
      <c r="T5244" s="4">
        <v>0.8</v>
      </c>
      <c r="U5244" s="3">
        <v>-5.6406000000000001</v>
      </c>
      <c r="V5244" s="2">
        <f>salestable[[#This Row],[Sales]] * (1 - salestable[[#This Row],[Discount]])</f>
        <v>0.66359999999999986</v>
      </c>
      <c r="W5244" s="2">
        <f>salestable[[#This Row],[Sales]] * salestable[[#This Row],[Discount]]</f>
        <v>2.6544000000000003</v>
      </c>
      <c r="X5244">
        <f>YEAR(salestable[[#This Row],[Order Date]])</f>
        <v>2017</v>
      </c>
      <c r="Y5244" t="str">
        <f>TEXT(salestable[[#This Row],[Order Date]],"MMMM")</f>
        <v>August</v>
      </c>
      <c r="Z5244" t="str">
        <f>"Q"&amp;ROUNDUP(MONTH(salestable[[#This Row],[Order Date]])/3,0)</f>
        <v>Q3</v>
      </c>
      <c r="AA5244" t="str">
        <f>TEXT(salestable[[#This Row],[Order Date]], "ddd")</f>
        <v>Fri</v>
      </c>
    </row>
    <row r="5245" spans="1:27"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s="3">
        <v>1</v>
      </c>
      <c r="T5245" s="4">
        <v>0</v>
      </c>
      <c r="U5245" s="3">
        <v>4.8023999999999996</v>
      </c>
      <c r="V5245" s="2">
        <f>salestable[[#This Row],[Sales]] * (1 - salestable[[#This Row],[Discount]])</f>
        <v>10.44</v>
      </c>
      <c r="W5245" s="2">
        <f>salestable[[#This Row],[Sales]] * salestable[[#This Row],[Discount]]</f>
        <v>0</v>
      </c>
      <c r="X5245">
        <f>YEAR(salestable[[#This Row],[Order Date]])</f>
        <v>2016</v>
      </c>
      <c r="Y5245" t="str">
        <f>TEXT(salestable[[#This Row],[Order Date]],"MMMM")</f>
        <v>July</v>
      </c>
      <c r="Z5245" t="str">
        <f>"Q"&amp;ROUNDUP(MONTH(salestable[[#This Row],[Order Date]])/3,0)</f>
        <v>Q3</v>
      </c>
      <c r="AA5245" t="str">
        <f>TEXT(salestable[[#This Row],[Order Date]], "ddd")</f>
        <v>Mon</v>
      </c>
    </row>
    <row r="5246" spans="1:27"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s="3">
        <v>2</v>
      </c>
      <c r="T5246" s="4">
        <v>0.2</v>
      </c>
      <c r="U5246" s="3">
        <v>15.3522</v>
      </c>
      <c r="V5246" s="2">
        <f>salestable[[#This Row],[Sales]] * (1 - salestable[[#This Row],[Discount]])</f>
        <v>109.1712</v>
      </c>
      <c r="W5246" s="2">
        <f>salestable[[#This Row],[Sales]] * salestable[[#This Row],[Discount]]</f>
        <v>27.2928</v>
      </c>
      <c r="X5246">
        <f>YEAR(salestable[[#This Row],[Order Date]])</f>
        <v>2016</v>
      </c>
      <c r="Y5246" t="str">
        <f>TEXT(salestable[[#This Row],[Order Date]],"MMMM")</f>
        <v>August</v>
      </c>
      <c r="Z5246" t="str">
        <f>"Q"&amp;ROUNDUP(MONTH(salestable[[#This Row],[Order Date]])/3,0)</f>
        <v>Q3</v>
      </c>
      <c r="AA5246" t="str">
        <f>TEXT(salestable[[#This Row],[Order Date]], "ddd")</f>
        <v>Tue</v>
      </c>
    </row>
    <row r="5247" spans="1:27"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s="3">
        <v>3</v>
      </c>
      <c r="T5247" s="4">
        <v>0.2</v>
      </c>
      <c r="U5247" s="3">
        <v>33.357599999999998</v>
      </c>
      <c r="V5247" s="2">
        <f>salestable[[#This Row],[Sales]] * (1 - salestable[[#This Row],[Discount]])</f>
        <v>266.86080000000004</v>
      </c>
      <c r="W5247" s="2">
        <f>salestable[[#This Row],[Sales]] * salestable[[#This Row],[Discount]]</f>
        <v>66.71520000000001</v>
      </c>
      <c r="X5247">
        <f>YEAR(salestable[[#This Row],[Order Date]])</f>
        <v>2016</v>
      </c>
      <c r="Y5247" t="str">
        <f>TEXT(salestable[[#This Row],[Order Date]],"MMMM")</f>
        <v>August</v>
      </c>
      <c r="Z5247" t="str">
        <f>"Q"&amp;ROUNDUP(MONTH(salestable[[#This Row],[Order Date]])/3,0)</f>
        <v>Q3</v>
      </c>
      <c r="AA5247" t="str">
        <f>TEXT(salestable[[#This Row],[Order Date]], "ddd")</f>
        <v>Tue</v>
      </c>
    </row>
    <row r="5248" spans="1:27"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s="3">
        <v>2</v>
      </c>
      <c r="T5248" s="4">
        <v>0.2</v>
      </c>
      <c r="U5248" s="3">
        <v>4.7039999999999997</v>
      </c>
      <c r="V5248" s="2">
        <f>salestable[[#This Row],[Sales]] * (1 - salestable[[#This Row],[Discount]])</f>
        <v>10.035200000000001</v>
      </c>
      <c r="W5248" s="2">
        <f>salestable[[#This Row],[Sales]] * salestable[[#This Row],[Discount]]</f>
        <v>2.5088000000000004</v>
      </c>
      <c r="X5248">
        <f>YEAR(salestable[[#This Row],[Order Date]])</f>
        <v>2016</v>
      </c>
      <c r="Y5248" t="str">
        <f>TEXT(salestable[[#This Row],[Order Date]],"MMMM")</f>
        <v>August</v>
      </c>
      <c r="Z5248" t="str">
        <f>"Q"&amp;ROUNDUP(MONTH(salestable[[#This Row],[Order Date]])/3,0)</f>
        <v>Q3</v>
      </c>
      <c r="AA5248" t="str">
        <f>TEXT(salestable[[#This Row],[Order Date]], "ddd")</f>
        <v>Tue</v>
      </c>
    </row>
    <row r="5249" spans="1:27"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s="3">
        <v>8</v>
      </c>
      <c r="T5249" s="4">
        <v>0.8</v>
      </c>
      <c r="U5249" s="3">
        <v>-52.958399999999997</v>
      </c>
      <c r="V5249" s="2">
        <f>salestable[[#This Row],[Sales]] * (1 - salestable[[#This Row],[Discount]])</f>
        <v>4.1535999999999991</v>
      </c>
      <c r="W5249" s="2">
        <f>salestable[[#This Row],[Sales]] * salestable[[#This Row],[Discount]]</f>
        <v>16.6144</v>
      </c>
      <c r="X5249">
        <f>YEAR(salestable[[#This Row],[Order Date]])</f>
        <v>2015</v>
      </c>
      <c r="Y5249" t="str">
        <f>TEXT(salestable[[#This Row],[Order Date]],"MMMM")</f>
        <v>May</v>
      </c>
      <c r="Z5249" t="str">
        <f>"Q"&amp;ROUNDUP(MONTH(salestable[[#This Row],[Order Date]])/3,0)</f>
        <v>Q2</v>
      </c>
      <c r="AA5249" t="str">
        <f>TEXT(salestable[[#This Row],[Order Date]], "ddd")</f>
        <v>Thu</v>
      </c>
    </row>
    <row r="5250" spans="1:27"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s="3">
        <v>3</v>
      </c>
      <c r="T5250" s="4">
        <v>0</v>
      </c>
      <c r="U5250" s="3">
        <v>10.875</v>
      </c>
      <c r="V5250" s="2">
        <f>salestable[[#This Row],[Sales]] * (1 - salestable[[#This Row],[Discount]])</f>
        <v>43.5</v>
      </c>
      <c r="W5250" s="2">
        <f>salestable[[#This Row],[Sales]] * salestable[[#This Row],[Discount]]</f>
        <v>0</v>
      </c>
      <c r="X5250">
        <f>YEAR(salestable[[#This Row],[Order Date]])</f>
        <v>2017</v>
      </c>
      <c r="Y5250" t="str">
        <f>TEXT(salestable[[#This Row],[Order Date]],"MMMM")</f>
        <v>November</v>
      </c>
      <c r="Z5250" t="str">
        <f>"Q"&amp;ROUNDUP(MONTH(salestable[[#This Row],[Order Date]])/3,0)</f>
        <v>Q4</v>
      </c>
      <c r="AA5250" t="str">
        <f>TEXT(salestable[[#This Row],[Order Date]], "ddd")</f>
        <v>Fri</v>
      </c>
    </row>
    <row r="5251" spans="1:27"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s="3">
        <v>4</v>
      </c>
      <c r="T5251" s="4">
        <v>0.2</v>
      </c>
      <c r="U5251" s="3">
        <v>4.0872000000000002</v>
      </c>
      <c r="V5251" s="2">
        <f>salestable[[#This Row],[Sales]] * (1 - salestable[[#This Row],[Discount]])</f>
        <v>10.0608</v>
      </c>
      <c r="W5251" s="2">
        <f>salestable[[#This Row],[Sales]] * salestable[[#This Row],[Discount]]</f>
        <v>2.5152000000000001</v>
      </c>
      <c r="X5251">
        <f>YEAR(salestable[[#This Row],[Order Date]])</f>
        <v>2015</v>
      </c>
      <c r="Y5251" t="str">
        <f>TEXT(salestable[[#This Row],[Order Date]],"MMMM")</f>
        <v>April</v>
      </c>
      <c r="Z5251" t="str">
        <f>"Q"&amp;ROUNDUP(MONTH(salestable[[#This Row],[Order Date]])/3,0)</f>
        <v>Q2</v>
      </c>
      <c r="AA5251" t="str">
        <f>TEXT(salestable[[#This Row],[Order Date]], "ddd")</f>
        <v>Thu</v>
      </c>
    </row>
    <row r="5252" spans="1:27"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s="3">
        <v>5</v>
      </c>
      <c r="T5252" s="4">
        <v>0</v>
      </c>
      <c r="U5252" s="3">
        <v>19.995999999999999</v>
      </c>
      <c r="V5252" s="2">
        <f>salestable[[#This Row],[Sales]] * (1 - salestable[[#This Row],[Discount]])</f>
        <v>249.95</v>
      </c>
      <c r="W5252" s="2">
        <f>salestable[[#This Row],[Sales]] * salestable[[#This Row],[Discount]]</f>
        <v>0</v>
      </c>
      <c r="X5252">
        <f>YEAR(salestable[[#This Row],[Order Date]])</f>
        <v>2016</v>
      </c>
      <c r="Y5252" t="str">
        <f>TEXT(salestable[[#This Row],[Order Date]],"MMMM")</f>
        <v>December</v>
      </c>
      <c r="Z5252" t="str">
        <f>"Q"&amp;ROUNDUP(MONTH(salestable[[#This Row],[Order Date]])/3,0)</f>
        <v>Q4</v>
      </c>
      <c r="AA5252" t="str">
        <f>TEXT(salestable[[#This Row],[Order Date]], "ddd")</f>
        <v>Mon</v>
      </c>
    </row>
    <row r="5253" spans="1:27"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s="3">
        <v>4</v>
      </c>
      <c r="T5253" s="4">
        <v>0</v>
      </c>
      <c r="U5253" s="3">
        <v>23.086400000000001</v>
      </c>
      <c r="V5253" s="2">
        <f>salestable[[#This Row],[Sales]] * (1 - salestable[[#This Row],[Discount]])</f>
        <v>49.12</v>
      </c>
      <c r="W5253" s="2">
        <f>salestable[[#This Row],[Sales]] * salestable[[#This Row],[Discount]]</f>
        <v>0</v>
      </c>
      <c r="X5253">
        <f>YEAR(salestable[[#This Row],[Order Date]])</f>
        <v>2016</v>
      </c>
      <c r="Y5253" t="str">
        <f>TEXT(salestable[[#This Row],[Order Date]],"MMMM")</f>
        <v>December</v>
      </c>
      <c r="Z5253" t="str">
        <f>"Q"&amp;ROUNDUP(MONTH(salestable[[#This Row],[Order Date]])/3,0)</f>
        <v>Q4</v>
      </c>
      <c r="AA5253" t="str">
        <f>TEXT(salestable[[#This Row],[Order Date]], "ddd")</f>
        <v>Mon</v>
      </c>
    </row>
    <row r="5254" spans="1:27"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s="3">
        <v>3</v>
      </c>
      <c r="T5254" s="4">
        <v>0</v>
      </c>
      <c r="U5254" s="3">
        <v>53.043900000000001</v>
      </c>
      <c r="V5254" s="2">
        <f>salestable[[#This Row],[Sales]] * (1 - salestable[[#This Row],[Discount]])</f>
        <v>182.91</v>
      </c>
      <c r="W5254" s="2">
        <f>salestable[[#This Row],[Sales]] * salestable[[#This Row],[Discount]]</f>
        <v>0</v>
      </c>
      <c r="X5254">
        <f>YEAR(salestable[[#This Row],[Order Date]])</f>
        <v>2015</v>
      </c>
      <c r="Y5254" t="str">
        <f>TEXT(salestable[[#This Row],[Order Date]],"MMMM")</f>
        <v>October</v>
      </c>
      <c r="Z5254" t="str">
        <f>"Q"&amp;ROUNDUP(MONTH(salestable[[#This Row],[Order Date]])/3,0)</f>
        <v>Q4</v>
      </c>
      <c r="AA5254" t="str">
        <f>TEXT(salestable[[#This Row],[Order Date]], "ddd")</f>
        <v>Fri</v>
      </c>
    </row>
    <row r="5255" spans="1:27"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s="3">
        <v>2</v>
      </c>
      <c r="T5255" s="4">
        <v>0.2</v>
      </c>
      <c r="U5255" s="3">
        <v>33.64</v>
      </c>
      <c r="V5255" s="2">
        <f>salestable[[#This Row],[Sales]] * (1 - salestable[[#This Row],[Discount]])</f>
        <v>86.118400000000008</v>
      </c>
      <c r="W5255" s="2">
        <f>salestable[[#This Row],[Sales]] * salestable[[#This Row],[Discount]]</f>
        <v>21.529600000000002</v>
      </c>
      <c r="X5255">
        <f>YEAR(salestable[[#This Row],[Order Date]])</f>
        <v>2014</v>
      </c>
      <c r="Y5255" t="str">
        <f>TEXT(salestable[[#This Row],[Order Date]],"MMMM")</f>
        <v>March</v>
      </c>
      <c r="Z5255" t="str">
        <f>"Q"&amp;ROUNDUP(MONTH(salestable[[#This Row],[Order Date]])/3,0)</f>
        <v>Q1</v>
      </c>
      <c r="AA5255" t="str">
        <f>TEXT(salestable[[#This Row],[Order Date]], "ddd")</f>
        <v>Fri</v>
      </c>
    </row>
    <row r="5256" spans="1:27"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s="3">
        <v>2</v>
      </c>
      <c r="T5256" s="4">
        <v>0.3</v>
      </c>
      <c r="U5256" s="3">
        <v>-7.0979999999999999</v>
      </c>
      <c r="V5256" s="2">
        <f>salestable[[#This Row],[Sales]] * (1 - salestable[[#This Row],[Discount]])</f>
        <v>69.560400000000001</v>
      </c>
      <c r="W5256" s="2">
        <f>salestable[[#This Row],[Sales]] * salestable[[#This Row],[Discount]]</f>
        <v>29.811599999999999</v>
      </c>
      <c r="X5256">
        <f>YEAR(salestable[[#This Row],[Order Date]])</f>
        <v>2015</v>
      </c>
      <c r="Y5256" t="str">
        <f>TEXT(salestable[[#This Row],[Order Date]],"MMMM")</f>
        <v>March</v>
      </c>
      <c r="Z5256" t="str">
        <f>"Q"&amp;ROUNDUP(MONTH(salestable[[#This Row],[Order Date]])/3,0)</f>
        <v>Q1</v>
      </c>
      <c r="AA5256" t="str">
        <f>TEXT(salestable[[#This Row],[Order Date]], "ddd")</f>
        <v>Thu</v>
      </c>
    </row>
    <row r="5257" spans="1:27"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s="3">
        <v>2</v>
      </c>
      <c r="T5257" s="4">
        <v>0.2</v>
      </c>
      <c r="U5257" s="3">
        <v>-5.4547999999999996</v>
      </c>
      <c r="V5257" s="2">
        <f>salestable[[#This Row],[Sales]] * (1 - salestable[[#This Row],[Discount]])</f>
        <v>26.854399999999998</v>
      </c>
      <c r="W5257" s="2">
        <f>salestable[[#This Row],[Sales]] * salestable[[#This Row],[Discount]]</f>
        <v>6.7135999999999996</v>
      </c>
      <c r="X5257">
        <f>YEAR(salestable[[#This Row],[Order Date]])</f>
        <v>2015</v>
      </c>
      <c r="Y5257" t="str">
        <f>TEXT(salestable[[#This Row],[Order Date]],"MMMM")</f>
        <v>March</v>
      </c>
      <c r="Z5257" t="str">
        <f>"Q"&amp;ROUNDUP(MONTH(salestable[[#This Row],[Order Date]])/3,0)</f>
        <v>Q1</v>
      </c>
      <c r="AA5257" t="str">
        <f>TEXT(salestable[[#This Row],[Order Date]], "ddd")</f>
        <v>Thu</v>
      </c>
    </row>
    <row r="5258" spans="1:27"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s="3">
        <v>2</v>
      </c>
      <c r="T5258" s="4">
        <v>0</v>
      </c>
      <c r="U5258" s="3">
        <v>4.7519999999999998</v>
      </c>
      <c r="V5258" s="2">
        <f>salestable[[#This Row],[Sales]] * (1 - salestable[[#This Row],[Discount]])</f>
        <v>10.56</v>
      </c>
      <c r="W5258" s="2">
        <f>salestable[[#This Row],[Sales]] * salestable[[#This Row],[Discount]]</f>
        <v>0</v>
      </c>
      <c r="X5258">
        <f>YEAR(salestable[[#This Row],[Order Date]])</f>
        <v>2016</v>
      </c>
      <c r="Y5258" t="str">
        <f>TEXT(salestable[[#This Row],[Order Date]],"MMMM")</f>
        <v>August</v>
      </c>
      <c r="Z5258" t="str">
        <f>"Q"&amp;ROUNDUP(MONTH(salestable[[#This Row],[Order Date]])/3,0)</f>
        <v>Q3</v>
      </c>
      <c r="AA5258" t="str">
        <f>TEXT(salestable[[#This Row],[Order Date]], "ddd")</f>
        <v>Mon</v>
      </c>
    </row>
    <row r="5259" spans="1:27"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s="3">
        <v>6</v>
      </c>
      <c r="T5259" s="4">
        <v>0</v>
      </c>
      <c r="U5259" s="3">
        <v>18.662400000000002</v>
      </c>
      <c r="V5259" s="2">
        <f>salestable[[#This Row],[Sales]] * (1 - salestable[[#This Row],[Discount]])</f>
        <v>38.880000000000003</v>
      </c>
      <c r="W5259" s="2">
        <f>salestable[[#This Row],[Sales]] * salestable[[#This Row],[Discount]]</f>
        <v>0</v>
      </c>
      <c r="X5259">
        <f>YEAR(salestable[[#This Row],[Order Date]])</f>
        <v>2017</v>
      </c>
      <c r="Y5259" t="str">
        <f>TEXT(salestable[[#This Row],[Order Date]],"MMMM")</f>
        <v>January</v>
      </c>
      <c r="Z5259" t="str">
        <f>"Q"&amp;ROUNDUP(MONTH(salestable[[#This Row],[Order Date]])/3,0)</f>
        <v>Q1</v>
      </c>
      <c r="AA5259" t="str">
        <f>TEXT(salestable[[#This Row],[Order Date]], "ddd")</f>
        <v>Tue</v>
      </c>
    </row>
    <row r="5260" spans="1:27"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s="3">
        <v>5</v>
      </c>
      <c r="T5260" s="4">
        <v>0</v>
      </c>
      <c r="U5260" s="3">
        <v>16.544</v>
      </c>
      <c r="V5260" s="2">
        <f>salestable[[#This Row],[Sales]] * (1 - salestable[[#This Row],[Discount]])</f>
        <v>35.200000000000003</v>
      </c>
      <c r="W5260" s="2">
        <f>salestable[[#This Row],[Sales]] * salestable[[#This Row],[Discount]]</f>
        <v>0</v>
      </c>
      <c r="X5260">
        <f>YEAR(salestable[[#This Row],[Order Date]])</f>
        <v>2017</v>
      </c>
      <c r="Y5260" t="str">
        <f>TEXT(salestable[[#This Row],[Order Date]],"MMMM")</f>
        <v>October</v>
      </c>
      <c r="Z5260" t="str">
        <f>"Q"&amp;ROUNDUP(MONTH(salestable[[#This Row],[Order Date]])/3,0)</f>
        <v>Q4</v>
      </c>
      <c r="AA5260" t="str">
        <f>TEXT(salestable[[#This Row],[Order Date]], "ddd")</f>
        <v>Mon</v>
      </c>
    </row>
    <row r="5261" spans="1:27"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s="3">
        <v>3</v>
      </c>
      <c r="T5261" s="4">
        <v>0.2</v>
      </c>
      <c r="U5261" s="3">
        <v>15.934799999999999</v>
      </c>
      <c r="V5261" s="2">
        <f>salestable[[#This Row],[Sales]] * (1 - salestable[[#This Row],[Discount]])</f>
        <v>36.422400000000003</v>
      </c>
      <c r="W5261" s="2">
        <f>salestable[[#This Row],[Sales]] * salestable[[#This Row],[Discount]]</f>
        <v>9.1056000000000008</v>
      </c>
      <c r="X5261">
        <f>YEAR(salestable[[#This Row],[Order Date]])</f>
        <v>2017</v>
      </c>
      <c r="Y5261" t="str">
        <f>TEXT(salestable[[#This Row],[Order Date]],"MMMM")</f>
        <v>October</v>
      </c>
      <c r="Z5261" t="str">
        <f>"Q"&amp;ROUNDUP(MONTH(salestable[[#This Row],[Order Date]])/3,0)</f>
        <v>Q4</v>
      </c>
      <c r="AA5261" t="str">
        <f>TEXT(salestable[[#This Row],[Order Date]], "ddd")</f>
        <v>Fri</v>
      </c>
    </row>
    <row r="5262" spans="1:27"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s="3">
        <v>3</v>
      </c>
      <c r="T5262" s="4">
        <v>0.2</v>
      </c>
      <c r="U5262" s="3">
        <v>14.7582</v>
      </c>
      <c r="V5262" s="2">
        <f>salestable[[#This Row],[Sales]] * (1 - salestable[[#This Row],[Discount]])</f>
        <v>157.42080000000001</v>
      </c>
      <c r="W5262" s="2">
        <f>salestable[[#This Row],[Sales]] * salestable[[#This Row],[Discount]]</f>
        <v>39.355200000000004</v>
      </c>
      <c r="X5262">
        <f>YEAR(salestable[[#This Row],[Order Date]])</f>
        <v>2014</v>
      </c>
      <c r="Y5262" t="str">
        <f>TEXT(salestable[[#This Row],[Order Date]],"MMMM")</f>
        <v>September</v>
      </c>
      <c r="Z5262" t="str">
        <f>"Q"&amp;ROUNDUP(MONTH(salestable[[#This Row],[Order Date]])/3,0)</f>
        <v>Q3</v>
      </c>
      <c r="AA5262" t="str">
        <f>TEXT(salestable[[#This Row],[Order Date]], "ddd")</f>
        <v>Sun</v>
      </c>
    </row>
    <row r="5263" spans="1:27"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s="3">
        <v>2</v>
      </c>
      <c r="T5263" s="4">
        <v>0.8</v>
      </c>
      <c r="U5263" s="3">
        <v>-4.8179999999999996</v>
      </c>
      <c r="V5263" s="2">
        <f>salestable[[#This Row],[Sales]] * (1 - salestable[[#This Row],[Discount]])</f>
        <v>0.58399999999999985</v>
      </c>
      <c r="W5263" s="2">
        <f>salestable[[#This Row],[Sales]] * salestable[[#This Row],[Discount]]</f>
        <v>2.3359999999999999</v>
      </c>
      <c r="X5263">
        <f>YEAR(salestable[[#This Row],[Order Date]])</f>
        <v>2014</v>
      </c>
      <c r="Y5263" t="str">
        <f>TEXT(salestable[[#This Row],[Order Date]],"MMMM")</f>
        <v>September</v>
      </c>
      <c r="Z5263" t="str">
        <f>"Q"&amp;ROUNDUP(MONTH(salestable[[#This Row],[Order Date]])/3,0)</f>
        <v>Q3</v>
      </c>
      <c r="AA5263" t="str">
        <f>TEXT(salestable[[#This Row],[Order Date]], "ddd")</f>
        <v>Sun</v>
      </c>
    </row>
    <row r="5264" spans="1:27"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s="3">
        <v>1</v>
      </c>
      <c r="T5264" s="4">
        <v>0.3</v>
      </c>
      <c r="U5264" s="3">
        <v>-22.948</v>
      </c>
      <c r="V5264" s="2">
        <f>salestable[[#This Row],[Sales]] * (1 - salestable[[#This Row],[Discount]])</f>
        <v>140.55649999999997</v>
      </c>
      <c r="W5264" s="2">
        <f>salestable[[#This Row],[Sales]] * salestable[[#This Row],[Discount]]</f>
        <v>60.238499999999995</v>
      </c>
      <c r="X5264">
        <f>YEAR(salestable[[#This Row],[Order Date]])</f>
        <v>2014</v>
      </c>
      <c r="Y5264" t="str">
        <f>TEXT(salestable[[#This Row],[Order Date]],"MMMM")</f>
        <v>September</v>
      </c>
      <c r="Z5264" t="str">
        <f>"Q"&amp;ROUNDUP(MONTH(salestable[[#This Row],[Order Date]])/3,0)</f>
        <v>Q3</v>
      </c>
      <c r="AA5264" t="str">
        <f>TEXT(salestable[[#This Row],[Order Date]], "ddd")</f>
        <v>Sun</v>
      </c>
    </row>
    <row r="5265" spans="1:27"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s="3">
        <v>4</v>
      </c>
      <c r="T5265" s="4">
        <v>0.2</v>
      </c>
      <c r="U5265" s="3">
        <v>-2.9180000000000001</v>
      </c>
      <c r="V5265" s="2">
        <f>salestable[[#This Row],[Sales]] * (1 - salestable[[#This Row],[Discount]])</f>
        <v>37.3504</v>
      </c>
      <c r="W5265" s="2">
        <f>salestable[[#This Row],[Sales]] * salestable[[#This Row],[Discount]]</f>
        <v>9.3376000000000001</v>
      </c>
      <c r="X5265">
        <f>YEAR(salestable[[#This Row],[Order Date]])</f>
        <v>2014</v>
      </c>
      <c r="Y5265" t="str">
        <f>TEXT(salestable[[#This Row],[Order Date]],"MMMM")</f>
        <v>September</v>
      </c>
      <c r="Z5265" t="str">
        <f>"Q"&amp;ROUNDUP(MONTH(salestable[[#This Row],[Order Date]])/3,0)</f>
        <v>Q3</v>
      </c>
      <c r="AA5265" t="str">
        <f>TEXT(salestable[[#This Row],[Order Date]], "ddd")</f>
        <v>Sun</v>
      </c>
    </row>
    <row r="5266" spans="1:27"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s="3">
        <v>3</v>
      </c>
      <c r="T5266" s="4">
        <v>0.2</v>
      </c>
      <c r="U5266" s="3">
        <v>3.5529000000000002</v>
      </c>
      <c r="V5266" s="2">
        <f>salestable[[#This Row],[Sales]] * (1 - salestable[[#This Row],[Discount]])</f>
        <v>17.491200000000003</v>
      </c>
      <c r="W5266" s="2">
        <f>salestable[[#This Row],[Sales]] * salestable[[#This Row],[Discount]]</f>
        <v>4.3728000000000007</v>
      </c>
      <c r="X5266">
        <f>YEAR(salestable[[#This Row],[Order Date]])</f>
        <v>2014</v>
      </c>
      <c r="Y5266" t="str">
        <f>TEXT(salestable[[#This Row],[Order Date]],"MMMM")</f>
        <v>September</v>
      </c>
      <c r="Z5266" t="str">
        <f>"Q"&amp;ROUNDUP(MONTH(salestable[[#This Row],[Order Date]])/3,0)</f>
        <v>Q3</v>
      </c>
      <c r="AA5266" t="str">
        <f>TEXT(salestable[[#This Row],[Order Date]], "ddd")</f>
        <v>Sun</v>
      </c>
    </row>
    <row r="5267" spans="1:27"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s="3">
        <v>2</v>
      </c>
      <c r="T5267" s="4">
        <v>0</v>
      </c>
      <c r="U5267" s="3">
        <v>5.7624000000000004</v>
      </c>
      <c r="V5267" s="2">
        <f>salestable[[#This Row],[Sales]] * (1 - salestable[[#This Row],[Discount]])</f>
        <v>11.76</v>
      </c>
      <c r="W5267" s="2">
        <f>salestable[[#This Row],[Sales]] * salestable[[#This Row],[Discount]]</f>
        <v>0</v>
      </c>
      <c r="X5267">
        <f>YEAR(salestable[[#This Row],[Order Date]])</f>
        <v>2017</v>
      </c>
      <c r="Y5267" t="str">
        <f>TEXT(salestable[[#This Row],[Order Date]],"MMMM")</f>
        <v>September</v>
      </c>
      <c r="Z5267" t="str">
        <f>"Q"&amp;ROUNDUP(MONTH(salestable[[#This Row],[Order Date]])/3,0)</f>
        <v>Q3</v>
      </c>
      <c r="AA5267" t="str">
        <f>TEXT(salestable[[#This Row],[Order Date]], "ddd")</f>
        <v>Sat</v>
      </c>
    </row>
    <row r="5268" spans="1:27"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s="3">
        <v>3</v>
      </c>
      <c r="T5268" s="4">
        <v>0</v>
      </c>
      <c r="U5268" s="3">
        <v>82.290599999999998</v>
      </c>
      <c r="V5268" s="2">
        <f>salestable[[#This Row],[Sales]] * (1 - salestable[[#This Row],[Discount]])</f>
        <v>167.94</v>
      </c>
      <c r="W5268" s="2">
        <f>salestable[[#This Row],[Sales]] * salestable[[#This Row],[Discount]]</f>
        <v>0</v>
      </c>
      <c r="X5268">
        <f>YEAR(salestable[[#This Row],[Order Date]])</f>
        <v>2017</v>
      </c>
      <c r="Y5268" t="str">
        <f>TEXT(salestable[[#This Row],[Order Date]],"MMMM")</f>
        <v>September</v>
      </c>
      <c r="Z5268" t="str">
        <f>"Q"&amp;ROUNDUP(MONTH(salestable[[#This Row],[Order Date]])/3,0)</f>
        <v>Q3</v>
      </c>
      <c r="AA5268" t="str">
        <f>TEXT(salestable[[#This Row],[Order Date]], "ddd")</f>
        <v>Sat</v>
      </c>
    </row>
    <row r="5269" spans="1:27"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s="3">
        <v>1</v>
      </c>
      <c r="T5269" s="4">
        <v>0</v>
      </c>
      <c r="U5269" s="3">
        <v>1.0114000000000001</v>
      </c>
      <c r="V5269" s="2">
        <f>salestable[[#This Row],[Sales]] * (1 - salestable[[#This Row],[Discount]])</f>
        <v>3.89</v>
      </c>
      <c r="W5269" s="2">
        <f>salestable[[#This Row],[Sales]] * salestable[[#This Row],[Discount]]</f>
        <v>0</v>
      </c>
      <c r="X5269">
        <f>YEAR(salestable[[#This Row],[Order Date]])</f>
        <v>2017</v>
      </c>
      <c r="Y5269" t="str">
        <f>TEXT(salestable[[#This Row],[Order Date]],"MMMM")</f>
        <v>September</v>
      </c>
      <c r="Z5269" t="str">
        <f>"Q"&amp;ROUNDUP(MONTH(salestable[[#This Row],[Order Date]])/3,0)</f>
        <v>Q3</v>
      </c>
      <c r="AA5269" t="str">
        <f>TEXT(salestable[[#This Row],[Order Date]], "ddd")</f>
        <v>Sat</v>
      </c>
    </row>
    <row r="5270" spans="1:27"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s="3">
        <v>4</v>
      </c>
      <c r="T5270" s="4">
        <v>0</v>
      </c>
      <c r="U5270" s="3">
        <v>24.122399999999999</v>
      </c>
      <c r="V5270" s="2">
        <f>salestable[[#This Row],[Sales]] * (1 - salestable[[#This Row],[Discount]])</f>
        <v>52.44</v>
      </c>
      <c r="W5270" s="2">
        <f>salestable[[#This Row],[Sales]] * salestable[[#This Row],[Discount]]</f>
        <v>0</v>
      </c>
      <c r="X5270">
        <f>YEAR(salestable[[#This Row],[Order Date]])</f>
        <v>2017</v>
      </c>
      <c r="Y5270" t="str">
        <f>TEXT(salestable[[#This Row],[Order Date]],"MMMM")</f>
        <v>November</v>
      </c>
      <c r="Z5270" t="str">
        <f>"Q"&amp;ROUNDUP(MONTH(salestable[[#This Row],[Order Date]])/3,0)</f>
        <v>Q4</v>
      </c>
      <c r="AA5270" t="str">
        <f>TEXT(salestable[[#This Row],[Order Date]], "ddd")</f>
        <v>Thu</v>
      </c>
    </row>
    <row r="5271" spans="1:27"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s="3">
        <v>4</v>
      </c>
      <c r="T5271" s="4">
        <v>0</v>
      </c>
      <c r="U5271" s="3">
        <v>11.6496</v>
      </c>
      <c r="V5271" s="2">
        <f>salestable[[#This Row],[Sales]] * (1 - salestable[[#This Row],[Discount]])</f>
        <v>32.36</v>
      </c>
      <c r="W5271" s="2">
        <f>salestable[[#This Row],[Sales]] * salestable[[#This Row],[Discount]]</f>
        <v>0</v>
      </c>
      <c r="X5271">
        <f>YEAR(salestable[[#This Row],[Order Date]])</f>
        <v>2017</v>
      </c>
      <c r="Y5271" t="str">
        <f>TEXT(salestable[[#This Row],[Order Date]],"MMMM")</f>
        <v>September</v>
      </c>
      <c r="Z5271" t="str">
        <f>"Q"&amp;ROUNDUP(MONTH(salestable[[#This Row],[Order Date]])/3,0)</f>
        <v>Q3</v>
      </c>
      <c r="AA5271" t="str">
        <f>TEXT(salestable[[#This Row],[Order Date]], "ddd")</f>
        <v>Mon</v>
      </c>
    </row>
    <row r="5272" spans="1:27"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s="3">
        <v>5</v>
      </c>
      <c r="T5272" s="4">
        <v>0</v>
      </c>
      <c r="U5272" s="3">
        <v>113.848</v>
      </c>
      <c r="V5272" s="2">
        <f>salestable[[#This Row],[Sales]] * (1 - salestable[[#This Row],[Discount]])</f>
        <v>406.6</v>
      </c>
      <c r="W5272" s="2">
        <f>salestable[[#This Row],[Sales]] * salestable[[#This Row],[Discount]]</f>
        <v>0</v>
      </c>
      <c r="X5272">
        <f>YEAR(salestable[[#This Row],[Order Date]])</f>
        <v>2017</v>
      </c>
      <c r="Y5272" t="str">
        <f>TEXT(salestable[[#This Row],[Order Date]],"MMMM")</f>
        <v>September</v>
      </c>
      <c r="Z5272" t="str">
        <f>"Q"&amp;ROUNDUP(MONTH(salestable[[#This Row],[Order Date]])/3,0)</f>
        <v>Q3</v>
      </c>
      <c r="AA5272" t="str">
        <f>TEXT(salestable[[#This Row],[Order Date]], "ddd")</f>
        <v>Mon</v>
      </c>
    </row>
    <row r="5273" spans="1:27"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s="3">
        <v>4</v>
      </c>
      <c r="T5273" s="4">
        <v>0</v>
      </c>
      <c r="U5273" s="3">
        <v>8.0968</v>
      </c>
      <c r="V5273" s="2">
        <f>salestable[[#This Row],[Sales]] * (1 - salestable[[#This Row],[Discount]])</f>
        <v>27.92</v>
      </c>
      <c r="W5273" s="2">
        <f>salestable[[#This Row],[Sales]] * salestable[[#This Row],[Discount]]</f>
        <v>0</v>
      </c>
      <c r="X5273">
        <f>YEAR(salestable[[#This Row],[Order Date]])</f>
        <v>2017</v>
      </c>
      <c r="Y5273" t="str">
        <f>TEXT(salestable[[#This Row],[Order Date]],"MMMM")</f>
        <v>January</v>
      </c>
      <c r="Z5273" t="str">
        <f>"Q"&amp;ROUNDUP(MONTH(salestable[[#This Row],[Order Date]])/3,0)</f>
        <v>Q1</v>
      </c>
      <c r="AA5273" t="str">
        <f>TEXT(salestable[[#This Row],[Order Date]], "ddd")</f>
        <v>Mon</v>
      </c>
    </row>
    <row r="5274" spans="1:27"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s="3">
        <v>7</v>
      </c>
      <c r="T5274" s="4">
        <v>0.2</v>
      </c>
      <c r="U5274" s="3">
        <v>-14.9877</v>
      </c>
      <c r="V5274" s="2">
        <f>salestable[[#This Row],[Sales]] * (1 - salestable[[#This Row],[Discount]])</f>
        <v>319.73760000000004</v>
      </c>
      <c r="W5274" s="2">
        <f>salestable[[#This Row],[Sales]] * salestable[[#This Row],[Discount]]</f>
        <v>79.934400000000011</v>
      </c>
      <c r="X5274">
        <f>YEAR(salestable[[#This Row],[Order Date]])</f>
        <v>2017</v>
      </c>
      <c r="Y5274" t="str">
        <f>TEXT(salestable[[#This Row],[Order Date]],"MMMM")</f>
        <v>January</v>
      </c>
      <c r="Z5274" t="str">
        <f>"Q"&amp;ROUNDUP(MONTH(salestable[[#This Row],[Order Date]])/3,0)</f>
        <v>Q1</v>
      </c>
      <c r="AA5274" t="str">
        <f>TEXT(salestable[[#This Row],[Order Date]], "ddd")</f>
        <v>Mon</v>
      </c>
    </row>
    <row r="5275" spans="1:27"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s="3">
        <v>4</v>
      </c>
      <c r="T5275" s="4">
        <v>0.7</v>
      </c>
      <c r="U5275" s="3">
        <v>-2.6208</v>
      </c>
      <c r="V5275" s="2">
        <f>salestable[[#This Row],[Sales]] * (1 - salestable[[#This Row],[Discount]])</f>
        <v>1.1232000000000002</v>
      </c>
      <c r="W5275" s="2">
        <f>salestable[[#This Row],[Sales]] * salestable[[#This Row],[Discount]]</f>
        <v>2.6208</v>
      </c>
      <c r="X5275">
        <f>YEAR(salestable[[#This Row],[Order Date]])</f>
        <v>2016</v>
      </c>
      <c r="Y5275" t="str">
        <f>TEXT(salestable[[#This Row],[Order Date]],"MMMM")</f>
        <v>November</v>
      </c>
      <c r="Z5275" t="str">
        <f>"Q"&amp;ROUNDUP(MONTH(salestable[[#This Row],[Order Date]])/3,0)</f>
        <v>Q4</v>
      </c>
      <c r="AA5275" t="str">
        <f>TEXT(salestable[[#This Row],[Order Date]], "ddd")</f>
        <v>Sat</v>
      </c>
    </row>
    <row r="5276" spans="1:27"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s="3">
        <v>3</v>
      </c>
      <c r="T5276" s="4">
        <v>0</v>
      </c>
      <c r="U5276" s="3">
        <v>178.8</v>
      </c>
      <c r="V5276" s="2">
        <f>salestable[[#This Row],[Sales]] * (1 - salestable[[#This Row],[Discount]])</f>
        <v>715.2</v>
      </c>
      <c r="W5276" s="2">
        <f>salestable[[#This Row],[Sales]] * salestable[[#This Row],[Discount]]</f>
        <v>0</v>
      </c>
      <c r="X5276">
        <f>YEAR(salestable[[#This Row],[Order Date]])</f>
        <v>2015</v>
      </c>
      <c r="Y5276" t="str">
        <f>TEXT(salestable[[#This Row],[Order Date]],"MMMM")</f>
        <v>November</v>
      </c>
      <c r="Z5276" t="str">
        <f>"Q"&amp;ROUNDUP(MONTH(salestable[[#This Row],[Order Date]])/3,0)</f>
        <v>Q4</v>
      </c>
      <c r="AA5276" t="str">
        <f>TEXT(salestable[[#This Row],[Order Date]], "ddd")</f>
        <v>Sat</v>
      </c>
    </row>
    <row r="5277" spans="1:27"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s="3">
        <v>4</v>
      </c>
      <c r="T5277" s="4">
        <v>0</v>
      </c>
      <c r="U5277" s="3">
        <v>70.311999999999998</v>
      </c>
      <c r="V5277" s="2">
        <f>salestable[[#This Row],[Sales]] * (1 - salestable[[#This Row],[Discount]])</f>
        <v>159.80000000000001</v>
      </c>
      <c r="W5277" s="2">
        <f>salestable[[#This Row],[Sales]] * salestable[[#This Row],[Discount]]</f>
        <v>0</v>
      </c>
      <c r="X5277">
        <f>YEAR(salestable[[#This Row],[Order Date]])</f>
        <v>2017</v>
      </c>
      <c r="Y5277" t="str">
        <f>TEXT(salestable[[#This Row],[Order Date]],"MMMM")</f>
        <v>December</v>
      </c>
      <c r="Z5277" t="str">
        <f>"Q"&amp;ROUNDUP(MONTH(salestable[[#This Row],[Order Date]])/3,0)</f>
        <v>Q4</v>
      </c>
      <c r="AA5277" t="str">
        <f>TEXT(salestable[[#This Row],[Order Date]], "ddd")</f>
        <v>Thu</v>
      </c>
    </row>
    <row r="5278" spans="1:27"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s="3">
        <v>5</v>
      </c>
      <c r="T5278" s="4">
        <v>0</v>
      </c>
      <c r="U5278" s="3">
        <v>8.5024999999999995</v>
      </c>
      <c r="V5278" s="2">
        <f>salestable[[#This Row],[Sales]] * (1 - salestable[[#This Row],[Discount]])</f>
        <v>44.75</v>
      </c>
      <c r="W5278" s="2">
        <f>salestable[[#This Row],[Sales]] * salestable[[#This Row],[Discount]]</f>
        <v>0</v>
      </c>
      <c r="X5278">
        <f>YEAR(salestable[[#This Row],[Order Date]])</f>
        <v>2017</v>
      </c>
      <c r="Y5278" t="str">
        <f>TEXT(salestable[[#This Row],[Order Date]],"MMMM")</f>
        <v>December</v>
      </c>
      <c r="Z5278" t="str">
        <f>"Q"&amp;ROUNDUP(MONTH(salestable[[#This Row],[Order Date]])/3,0)</f>
        <v>Q4</v>
      </c>
      <c r="AA5278" t="str">
        <f>TEXT(salestable[[#This Row],[Order Date]], "ddd")</f>
        <v>Thu</v>
      </c>
    </row>
    <row r="5279" spans="1:27"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s="3">
        <v>6</v>
      </c>
      <c r="T5279" s="4">
        <v>0.3</v>
      </c>
      <c r="U5279" s="3">
        <v>-9.7175999999999991</v>
      </c>
      <c r="V5279" s="2">
        <f>salestable[[#This Row],[Sales]] * (1 - salestable[[#This Row],[Discount]])</f>
        <v>238.08119999999997</v>
      </c>
      <c r="W5279" s="2">
        <f>salestable[[#This Row],[Sales]] * salestable[[#This Row],[Discount]]</f>
        <v>102.03479999999999</v>
      </c>
      <c r="X5279">
        <f>YEAR(salestable[[#This Row],[Order Date]])</f>
        <v>2014</v>
      </c>
      <c r="Y5279" t="str">
        <f>TEXT(salestable[[#This Row],[Order Date]],"MMMM")</f>
        <v>September</v>
      </c>
      <c r="Z5279" t="str">
        <f>"Q"&amp;ROUNDUP(MONTH(salestable[[#This Row],[Order Date]])/3,0)</f>
        <v>Q3</v>
      </c>
      <c r="AA5279" t="str">
        <f>TEXT(salestable[[#This Row],[Order Date]], "ddd")</f>
        <v>Sat</v>
      </c>
    </row>
    <row r="5280" spans="1:27"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s="3">
        <v>4</v>
      </c>
      <c r="T5280" s="4">
        <v>0</v>
      </c>
      <c r="U5280" s="3">
        <v>48.539200000000001</v>
      </c>
      <c r="V5280" s="2">
        <f>salestable[[#This Row],[Sales]] * (1 - salestable[[#This Row],[Discount]])</f>
        <v>105.52</v>
      </c>
      <c r="W5280" s="2">
        <f>salestable[[#This Row],[Sales]] * salestable[[#This Row],[Discount]]</f>
        <v>0</v>
      </c>
      <c r="X5280">
        <f>YEAR(salestable[[#This Row],[Order Date]])</f>
        <v>2014</v>
      </c>
      <c r="Y5280" t="str">
        <f>TEXT(salestable[[#This Row],[Order Date]],"MMMM")</f>
        <v>December</v>
      </c>
      <c r="Z5280" t="str">
        <f>"Q"&amp;ROUNDUP(MONTH(salestable[[#This Row],[Order Date]])/3,0)</f>
        <v>Q4</v>
      </c>
      <c r="AA5280" t="str">
        <f>TEXT(salestable[[#This Row],[Order Date]], "ddd")</f>
        <v>Sun</v>
      </c>
    </row>
    <row r="5281" spans="1:27"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s="3">
        <v>1</v>
      </c>
      <c r="T5281" s="4">
        <v>0</v>
      </c>
      <c r="U5281" s="3">
        <v>1.8872</v>
      </c>
      <c r="V5281" s="2">
        <f>salestable[[#This Row],[Sales]] * (1 - salestable[[#This Row],[Discount]])</f>
        <v>13.48</v>
      </c>
      <c r="W5281" s="2">
        <f>salestable[[#This Row],[Sales]] * salestable[[#This Row],[Discount]]</f>
        <v>0</v>
      </c>
      <c r="X5281">
        <f>YEAR(salestable[[#This Row],[Order Date]])</f>
        <v>2017</v>
      </c>
      <c r="Y5281" t="str">
        <f>TEXT(salestable[[#This Row],[Order Date]],"MMMM")</f>
        <v>September</v>
      </c>
      <c r="Z5281" t="str">
        <f>"Q"&amp;ROUNDUP(MONTH(salestable[[#This Row],[Order Date]])/3,0)</f>
        <v>Q3</v>
      </c>
      <c r="AA5281" t="str">
        <f>TEXT(salestable[[#This Row],[Order Date]], "ddd")</f>
        <v>Thu</v>
      </c>
    </row>
    <row r="5282" spans="1:27"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s="3">
        <v>2</v>
      </c>
      <c r="T5282" s="4">
        <v>0</v>
      </c>
      <c r="U5282" s="3">
        <v>22.235199999999999</v>
      </c>
      <c r="V5282" s="2">
        <f>salestable[[#This Row],[Sales]] * (1 - salestable[[#This Row],[Discount]])</f>
        <v>85.52</v>
      </c>
      <c r="W5282" s="2">
        <f>salestable[[#This Row],[Sales]] * salestable[[#This Row],[Discount]]</f>
        <v>0</v>
      </c>
      <c r="X5282">
        <f>YEAR(salestable[[#This Row],[Order Date]])</f>
        <v>2017</v>
      </c>
      <c r="Y5282" t="str">
        <f>TEXT(salestable[[#This Row],[Order Date]],"MMMM")</f>
        <v>October</v>
      </c>
      <c r="Z5282" t="str">
        <f>"Q"&amp;ROUNDUP(MONTH(salestable[[#This Row],[Order Date]])/3,0)</f>
        <v>Q4</v>
      </c>
      <c r="AA5282" t="str">
        <f>TEXT(salestable[[#This Row],[Order Date]], "ddd")</f>
        <v>Sat</v>
      </c>
    </row>
    <row r="5283" spans="1:27"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s="3">
        <v>2</v>
      </c>
      <c r="T5283" s="4">
        <v>0</v>
      </c>
      <c r="U5283" s="3">
        <v>2.9567999999999999</v>
      </c>
      <c r="V5283" s="2">
        <f>salestable[[#This Row],[Sales]] * (1 - salestable[[#This Row],[Discount]])</f>
        <v>6.16</v>
      </c>
      <c r="W5283" s="2">
        <f>salestable[[#This Row],[Sales]] * salestable[[#This Row],[Discount]]</f>
        <v>0</v>
      </c>
      <c r="X5283">
        <f>YEAR(salestable[[#This Row],[Order Date]])</f>
        <v>2015</v>
      </c>
      <c r="Y5283" t="str">
        <f>TEXT(salestable[[#This Row],[Order Date]],"MMMM")</f>
        <v>September</v>
      </c>
      <c r="Z5283" t="str">
        <f>"Q"&amp;ROUNDUP(MONTH(salestable[[#This Row],[Order Date]])/3,0)</f>
        <v>Q3</v>
      </c>
      <c r="AA5283" t="str">
        <f>TEXT(salestable[[#This Row],[Order Date]], "ddd")</f>
        <v>Sat</v>
      </c>
    </row>
    <row r="5284" spans="1:27"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s="3">
        <v>3</v>
      </c>
      <c r="T5284" s="4">
        <v>0</v>
      </c>
      <c r="U5284" s="3">
        <v>17.314800000000002</v>
      </c>
      <c r="V5284" s="2">
        <f>salestable[[#This Row],[Sales]] * (1 - salestable[[#This Row],[Discount]])</f>
        <v>36.840000000000003</v>
      </c>
      <c r="W5284" s="2">
        <f>salestable[[#This Row],[Sales]] * salestable[[#This Row],[Discount]]</f>
        <v>0</v>
      </c>
      <c r="X5284">
        <f>YEAR(salestable[[#This Row],[Order Date]])</f>
        <v>2015</v>
      </c>
      <c r="Y5284" t="str">
        <f>TEXT(salestable[[#This Row],[Order Date]],"MMMM")</f>
        <v>September</v>
      </c>
      <c r="Z5284" t="str">
        <f>"Q"&amp;ROUNDUP(MONTH(salestable[[#This Row],[Order Date]])/3,0)</f>
        <v>Q3</v>
      </c>
      <c r="AA5284" t="str">
        <f>TEXT(salestable[[#This Row],[Order Date]], "ddd")</f>
        <v>Sat</v>
      </c>
    </row>
    <row r="5285" spans="1:27"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s="3">
        <v>3</v>
      </c>
      <c r="T5285" s="4">
        <v>0</v>
      </c>
      <c r="U5285" s="3">
        <v>0</v>
      </c>
      <c r="V5285" s="2">
        <f>salestable[[#This Row],[Sales]] * (1 - salestable[[#This Row],[Discount]])</f>
        <v>15.84</v>
      </c>
      <c r="W5285" s="2">
        <f>salestable[[#This Row],[Sales]] * salestable[[#This Row],[Discount]]</f>
        <v>0</v>
      </c>
      <c r="X5285">
        <f>YEAR(salestable[[#This Row],[Order Date]])</f>
        <v>2014</v>
      </c>
      <c r="Y5285" t="str">
        <f>TEXT(salestable[[#This Row],[Order Date]],"MMMM")</f>
        <v>March</v>
      </c>
      <c r="Z5285" t="str">
        <f>"Q"&amp;ROUNDUP(MONTH(salestable[[#This Row],[Order Date]])/3,0)</f>
        <v>Q1</v>
      </c>
      <c r="AA5285" t="str">
        <f>TEXT(salestable[[#This Row],[Order Date]], "ddd")</f>
        <v>Sun</v>
      </c>
    </row>
    <row r="5286" spans="1:27"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s="3">
        <v>3</v>
      </c>
      <c r="T5286" s="4">
        <v>0</v>
      </c>
      <c r="U5286" s="3">
        <v>22.2</v>
      </c>
      <c r="V5286" s="2">
        <f>salestable[[#This Row],[Sales]] * (1 - salestable[[#This Row],[Discount]])</f>
        <v>44.4</v>
      </c>
      <c r="W5286" s="2">
        <f>salestable[[#This Row],[Sales]] * salestable[[#This Row],[Discount]]</f>
        <v>0</v>
      </c>
      <c r="X5286">
        <f>YEAR(salestable[[#This Row],[Order Date]])</f>
        <v>2014</v>
      </c>
      <c r="Y5286" t="str">
        <f>TEXT(salestable[[#This Row],[Order Date]],"MMMM")</f>
        <v>March</v>
      </c>
      <c r="Z5286" t="str">
        <f>"Q"&amp;ROUNDUP(MONTH(salestable[[#This Row],[Order Date]])/3,0)</f>
        <v>Q1</v>
      </c>
      <c r="AA5286" t="str">
        <f>TEXT(salestable[[#This Row],[Order Date]], "ddd")</f>
        <v>Sun</v>
      </c>
    </row>
    <row r="5287" spans="1:27"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s="3">
        <v>9</v>
      </c>
      <c r="T5287" s="4">
        <v>0.2</v>
      </c>
      <c r="U5287" s="3">
        <v>7.4340000000000002</v>
      </c>
      <c r="V5287" s="2">
        <f>salestable[[#This Row],[Sales]] * (1 - salestable[[#This Row],[Discount]])</f>
        <v>16.992000000000001</v>
      </c>
      <c r="W5287" s="2">
        <f>salestable[[#This Row],[Sales]] * salestable[[#This Row],[Discount]]</f>
        <v>4.2480000000000002</v>
      </c>
      <c r="X5287">
        <f>YEAR(salestable[[#This Row],[Order Date]])</f>
        <v>2017</v>
      </c>
      <c r="Y5287" t="str">
        <f>TEXT(salestable[[#This Row],[Order Date]],"MMMM")</f>
        <v>May</v>
      </c>
      <c r="Z5287" t="str">
        <f>"Q"&amp;ROUNDUP(MONTH(salestable[[#This Row],[Order Date]])/3,0)</f>
        <v>Q2</v>
      </c>
      <c r="AA5287" t="str">
        <f>TEXT(salestable[[#This Row],[Order Date]], "ddd")</f>
        <v>Fri</v>
      </c>
    </row>
    <row r="5288" spans="1:27"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s="3">
        <v>8</v>
      </c>
      <c r="T5288" s="4">
        <v>0.7</v>
      </c>
      <c r="U5288" s="3">
        <v>-7.3231999999999999</v>
      </c>
      <c r="V5288" s="2">
        <f>salestable[[#This Row],[Sales]] * (1 - salestable[[#This Row],[Discount]])</f>
        <v>2.8656000000000001</v>
      </c>
      <c r="W5288" s="2">
        <f>salestable[[#This Row],[Sales]] * salestable[[#This Row],[Discount]]</f>
        <v>6.686399999999999</v>
      </c>
      <c r="X5288">
        <f>YEAR(salestable[[#This Row],[Order Date]])</f>
        <v>2017</v>
      </c>
      <c r="Y5288" t="str">
        <f>TEXT(salestable[[#This Row],[Order Date]],"MMMM")</f>
        <v>May</v>
      </c>
      <c r="Z5288" t="str">
        <f>"Q"&amp;ROUNDUP(MONTH(salestable[[#This Row],[Order Date]])/3,0)</f>
        <v>Q2</v>
      </c>
      <c r="AA5288" t="str">
        <f>TEXT(salestable[[#This Row],[Order Date]], "ddd")</f>
        <v>Fri</v>
      </c>
    </row>
    <row r="5289" spans="1:27"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s="3">
        <v>3</v>
      </c>
      <c r="T5289" s="4">
        <v>0.7</v>
      </c>
      <c r="U5289" s="3">
        <v>-152.9847</v>
      </c>
      <c r="V5289" s="2">
        <f>salestable[[#This Row],[Sales]] * (1 - salestable[[#This Row],[Discount]])</f>
        <v>26.997300000000003</v>
      </c>
      <c r="W5289" s="2">
        <f>salestable[[#This Row],[Sales]] * salestable[[#This Row],[Discount]]</f>
        <v>62.993699999999997</v>
      </c>
      <c r="X5289">
        <f>YEAR(salestable[[#This Row],[Order Date]])</f>
        <v>2017</v>
      </c>
      <c r="Y5289" t="str">
        <f>TEXT(salestable[[#This Row],[Order Date]],"MMMM")</f>
        <v>May</v>
      </c>
      <c r="Z5289" t="str">
        <f>"Q"&amp;ROUNDUP(MONTH(salestable[[#This Row],[Order Date]])/3,0)</f>
        <v>Q2</v>
      </c>
      <c r="AA5289" t="str">
        <f>TEXT(salestable[[#This Row],[Order Date]], "ddd")</f>
        <v>Fri</v>
      </c>
    </row>
    <row r="5290" spans="1:27"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s="3">
        <v>4</v>
      </c>
      <c r="T5290" s="4">
        <v>0</v>
      </c>
      <c r="U5290" s="3">
        <v>80.340400000000002</v>
      </c>
      <c r="V5290" s="2">
        <f>salestable[[#This Row],[Sales]] * (1 - salestable[[#This Row],[Discount]])</f>
        <v>163.96</v>
      </c>
      <c r="W5290" s="2">
        <f>salestable[[#This Row],[Sales]] * salestable[[#This Row],[Discount]]</f>
        <v>0</v>
      </c>
      <c r="X5290">
        <f>YEAR(salestable[[#This Row],[Order Date]])</f>
        <v>2017</v>
      </c>
      <c r="Y5290" t="str">
        <f>TEXT(salestable[[#This Row],[Order Date]],"MMMM")</f>
        <v>April</v>
      </c>
      <c r="Z5290" t="str">
        <f>"Q"&amp;ROUNDUP(MONTH(salestable[[#This Row],[Order Date]])/3,0)</f>
        <v>Q2</v>
      </c>
      <c r="AA5290" t="str">
        <f>TEXT(salestable[[#This Row],[Order Date]], "ddd")</f>
        <v>Sun</v>
      </c>
    </row>
    <row r="5291" spans="1:27"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s="3">
        <v>2</v>
      </c>
      <c r="T5291" s="4">
        <v>0.2</v>
      </c>
      <c r="U5291" s="3">
        <v>6.2664</v>
      </c>
      <c r="V5291" s="2">
        <f>salestable[[#This Row],[Sales]] * (1 - salestable[[#This Row],[Discount]])</f>
        <v>14.3232</v>
      </c>
      <c r="W5291" s="2">
        <f>salestable[[#This Row],[Sales]] * salestable[[#This Row],[Discount]]</f>
        <v>3.5808</v>
      </c>
      <c r="X5291">
        <f>YEAR(salestable[[#This Row],[Order Date]])</f>
        <v>2014</v>
      </c>
      <c r="Y5291" t="str">
        <f>TEXT(salestable[[#This Row],[Order Date]],"MMMM")</f>
        <v>September</v>
      </c>
      <c r="Z5291" t="str">
        <f>"Q"&amp;ROUNDUP(MONTH(salestable[[#This Row],[Order Date]])/3,0)</f>
        <v>Q3</v>
      </c>
      <c r="AA5291" t="str">
        <f>TEXT(salestable[[#This Row],[Order Date]], "ddd")</f>
        <v>Mon</v>
      </c>
    </row>
    <row r="5292" spans="1:27"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s="3">
        <v>5</v>
      </c>
      <c r="T5292" s="4">
        <v>0.3</v>
      </c>
      <c r="U5292" s="3">
        <v>-13.81</v>
      </c>
      <c r="V5292" s="2">
        <f>salestable[[#This Row],[Sales]] * (1 - salestable[[#This Row],[Discount]])</f>
        <v>676.68999999999994</v>
      </c>
      <c r="W5292" s="2">
        <f>salestable[[#This Row],[Sales]] * salestable[[#This Row],[Discount]]</f>
        <v>290.01</v>
      </c>
      <c r="X5292">
        <f>YEAR(salestable[[#This Row],[Order Date]])</f>
        <v>2014</v>
      </c>
      <c r="Y5292" t="str">
        <f>TEXT(salestable[[#This Row],[Order Date]],"MMMM")</f>
        <v>September</v>
      </c>
      <c r="Z5292" t="str">
        <f>"Q"&amp;ROUNDUP(MONTH(salestable[[#This Row],[Order Date]])/3,0)</f>
        <v>Q3</v>
      </c>
      <c r="AA5292" t="str">
        <f>TEXT(salestable[[#This Row],[Order Date]], "ddd")</f>
        <v>Mon</v>
      </c>
    </row>
    <row r="5293" spans="1:27"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s="3">
        <v>6</v>
      </c>
      <c r="T5293" s="4">
        <v>0.2</v>
      </c>
      <c r="U5293" s="3">
        <v>61.462800000000001</v>
      </c>
      <c r="V5293" s="2">
        <f>salestable[[#This Row],[Sales]] * (1 - salestable[[#This Row],[Discount]])</f>
        <v>145.68960000000001</v>
      </c>
      <c r="W5293" s="2">
        <f>salestable[[#This Row],[Sales]] * salestable[[#This Row],[Discount]]</f>
        <v>36.422400000000003</v>
      </c>
      <c r="X5293">
        <f>YEAR(salestable[[#This Row],[Order Date]])</f>
        <v>2014</v>
      </c>
      <c r="Y5293" t="str">
        <f>TEXT(salestable[[#This Row],[Order Date]],"MMMM")</f>
        <v>September</v>
      </c>
      <c r="Z5293" t="str">
        <f>"Q"&amp;ROUNDUP(MONTH(salestable[[#This Row],[Order Date]])/3,0)</f>
        <v>Q3</v>
      </c>
      <c r="AA5293" t="str">
        <f>TEXT(salestable[[#This Row],[Order Date]], "ddd")</f>
        <v>Mon</v>
      </c>
    </row>
    <row r="5294" spans="1:27"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s="3">
        <v>1</v>
      </c>
      <c r="T5294" s="4">
        <v>0.2</v>
      </c>
      <c r="U5294" s="3">
        <v>0.33479999999999999</v>
      </c>
      <c r="V5294" s="2">
        <f>salestable[[#This Row],[Sales]] * (1 - salestable[[#This Row],[Discount]])</f>
        <v>3.5712000000000006</v>
      </c>
      <c r="W5294" s="2">
        <f>salestable[[#This Row],[Sales]] * salestable[[#This Row],[Discount]]</f>
        <v>0.89280000000000015</v>
      </c>
      <c r="X5294">
        <f>YEAR(salestable[[#This Row],[Order Date]])</f>
        <v>2017</v>
      </c>
      <c r="Y5294" t="str">
        <f>TEXT(salestable[[#This Row],[Order Date]],"MMMM")</f>
        <v>June</v>
      </c>
      <c r="Z5294" t="str">
        <f>"Q"&amp;ROUNDUP(MONTH(salestable[[#This Row],[Order Date]])/3,0)</f>
        <v>Q2</v>
      </c>
      <c r="AA5294" t="str">
        <f>TEXT(salestable[[#This Row],[Order Date]], "ddd")</f>
        <v>Tue</v>
      </c>
    </row>
    <row r="5295" spans="1:27"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s="3">
        <v>1</v>
      </c>
      <c r="T5295" s="4">
        <v>0.4</v>
      </c>
      <c r="U5295" s="3">
        <v>-15.4764</v>
      </c>
      <c r="V5295" s="2">
        <f>salestable[[#This Row],[Sales]] * (1 - salestable[[#This Row],[Discount]])</f>
        <v>30.9528</v>
      </c>
      <c r="W5295" s="2">
        <f>salestable[[#This Row],[Sales]] * salestable[[#This Row],[Discount]]</f>
        <v>20.635200000000001</v>
      </c>
      <c r="X5295">
        <f>YEAR(salestable[[#This Row],[Order Date]])</f>
        <v>2015</v>
      </c>
      <c r="Y5295" t="str">
        <f>TEXT(salestable[[#This Row],[Order Date]],"MMMM")</f>
        <v>December</v>
      </c>
      <c r="Z5295" t="str">
        <f>"Q"&amp;ROUNDUP(MONTH(salestable[[#This Row],[Order Date]])/3,0)</f>
        <v>Q4</v>
      </c>
      <c r="AA5295" t="str">
        <f>TEXT(salestable[[#This Row],[Order Date]], "ddd")</f>
        <v>Sat</v>
      </c>
    </row>
    <row r="5296" spans="1:27"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s="3">
        <v>8</v>
      </c>
      <c r="T5296" s="4">
        <v>0</v>
      </c>
      <c r="U5296" s="3">
        <v>23.184000000000001</v>
      </c>
      <c r="V5296" s="2">
        <f>salestable[[#This Row],[Sales]] * (1 - salestable[[#This Row],[Discount]])</f>
        <v>50.4</v>
      </c>
      <c r="W5296" s="2">
        <f>salestable[[#This Row],[Sales]] * salestable[[#This Row],[Discount]]</f>
        <v>0</v>
      </c>
      <c r="X5296">
        <f>YEAR(salestable[[#This Row],[Order Date]])</f>
        <v>2017</v>
      </c>
      <c r="Y5296" t="str">
        <f>TEXT(salestable[[#This Row],[Order Date]],"MMMM")</f>
        <v>August</v>
      </c>
      <c r="Z5296" t="str">
        <f>"Q"&amp;ROUNDUP(MONTH(salestable[[#This Row],[Order Date]])/3,0)</f>
        <v>Q3</v>
      </c>
      <c r="AA5296" t="str">
        <f>TEXT(salestable[[#This Row],[Order Date]], "ddd")</f>
        <v>Tue</v>
      </c>
    </row>
    <row r="5297" spans="1:27"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s="3">
        <v>2</v>
      </c>
      <c r="T5297" s="4">
        <v>0.2</v>
      </c>
      <c r="U5297" s="3">
        <v>32.468400000000003</v>
      </c>
      <c r="V5297" s="2">
        <f>salestable[[#This Row],[Sales]] * (1 - salestable[[#This Row],[Discount]])</f>
        <v>71.654399999999995</v>
      </c>
      <c r="W5297" s="2">
        <f>salestable[[#This Row],[Sales]] * salestable[[#This Row],[Discount]]</f>
        <v>17.913599999999999</v>
      </c>
      <c r="X5297">
        <f>YEAR(salestable[[#This Row],[Order Date]])</f>
        <v>2017</v>
      </c>
      <c r="Y5297" t="str">
        <f>TEXT(salestable[[#This Row],[Order Date]],"MMMM")</f>
        <v>March</v>
      </c>
      <c r="Z5297" t="str">
        <f>"Q"&amp;ROUNDUP(MONTH(salestable[[#This Row],[Order Date]])/3,0)</f>
        <v>Q1</v>
      </c>
      <c r="AA5297" t="str">
        <f>TEXT(salestable[[#This Row],[Order Date]], "ddd")</f>
        <v>Sat</v>
      </c>
    </row>
    <row r="5298" spans="1:27"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s="3">
        <v>1</v>
      </c>
      <c r="T5298" s="4">
        <v>0</v>
      </c>
      <c r="U5298" s="3">
        <v>4.0202999999999998</v>
      </c>
      <c r="V5298" s="2">
        <f>salestable[[#This Row],[Sales]] * (1 - salestable[[#This Row],[Discount]])</f>
        <v>14.89</v>
      </c>
      <c r="W5298" s="2">
        <f>salestable[[#This Row],[Sales]] * salestable[[#This Row],[Discount]]</f>
        <v>0</v>
      </c>
      <c r="X5298">
        <f>YEAR(salestable[[#This Row],[Order Date]])</f>
        <v>2017</v>
      </c>
      <c r="Y5298" t="str">
        <f>TEXT(salestable[[#This Row],[Order Date]],"MMMM")</f>
        <v>July</v>
      </c>
      <c r="Z5298" t="str">
        <f>"Q"&amp;ROUNDUP(MONTH(salestable[[#This Row],[Order Date]])/3,0)</f>
        <v>Q3</v>
      </c>
      <c r="AA5298" t="str">
        <f>TEXT(salestable[[#This Row],[Order Date]], "ddd")</f>
        <v>Thu</v>
      </c>
    </row>
    <row r="5299" spans="1:27"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s="3">
        <v>8</v>
      </c>
      <c r="T5299" s="4">
        <v>0</v>
      </c>
      <c r="U5299" s="3">
        <v>135.97999999999999</v>
      </c>
      <c r="V5299" s="2">
        <f>salestable[[#This Row],[Sales]] * (1 - salestable[[#This Row],[Discount]])</f>
        <v>543.91999999999996</v>
      </c>
      <c r="W5299" s="2">
        <f>salestable[[#This Row],[Sales]] * salestable[[#This Row],[Discount]]</f>
        <v>0</v>
      </c>
      <c r="X5299">
        <f>YEAR(salestable[[#This Row],[Order Date]])</f>
        <v>2017</v>
      </c>
      <c r="Y5299" t="str">
        <f>TEXT(salestable[[#This Row],[Order Date]],"MMMM")</f>
        <v>July</v>
      </c>
      <c r="Z5299" t="str">
        <f>"Q"&amp;ROUNDUP(MONTH(salestable[[#This Row],[Order Date]])/3,0)</f>
        <v>Q3</v>
      </c>
      <c r="AA5299" t="str">
        <f>TEXT(salestable[[#This Row],[Order Date]], "ddd")</f>
        <v>Thu</v>
      </c>
    </row>
    <row r="5300" spans="1:27"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s="3">
        <v>2</v>
      </c>
      <c r="T5300" s="4">
        <v>0</v>
      </c>
      <c r="U5300" s="3">
        <v>1.9176</v>
      </c>
      <c r="V5300" s="2">
        <f>salestable[[#This Row],[Sales]] * (1 - salestable[[#This Row],[Discount]])</f>
        <v>4.08</v>
      </c>
      <c r="W5300" s="2">
        <f>salestable[[#This Row],[Sales]] * salestable[[#This Row],[Discount]]</f>
        <v>0</v>
      </c>
      <c r="X5300">
        <f>YEAR(salestable[[#This Row],[Order Date]])</f>
        <v>2016</v>
      </c>
      <c r="Y5300" t="str">
        <f>TEXT(salestable[[#This Row],[Order Date]],"MMMM")</f>
        <v>September</v>
      </c>
      <c r="Z5300" t="str">
        <f>"Q"&amp;ROUNDUP(MONTH(salestable[[#This Row],[Order Date]])/3,0)</f>
        <v>Q3</v>
      </c>
      <c r="AA5300" t="str">
        <f>TEXT(salestable[[#This Row],[Order Date]], "ddd")</f>
        <v>Fri</v>
      </c>
    </row>
    <row r="5301" spans="1:27"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s="3">
        <v>3</v>
      </c>
      <c r="T5301" s="4">
        <v>0</v>
      </c>
      <c r="U5301" s="3">
        <v>8.6940000000000008</v>
      </c>
      <c r="V5301" s="2">
        <f>salestable[[#This Row],[Sales]] * (1 - salestable[[#This Row],[Discount]])</f>
        <v>18.899999999999999</v>
      </c>
      <c r="W5301" s="2">
        <f>salestable[[#This Row],[Sales]] * salestable[[#This Row],[Discount]]</f>
        <v>0</v>
      </c>
      <c r="X5301">
        <f>YEAR(salestable[[#This Row],[Order Date]])</f>
        <v>2016</v>
      </c>
      <c r="Y5301" t="str">
        <f>TEXT(salestable[[#This Row],[Order Date]],"MMMM")</f>
        <v>September</v>
      </c>
      <c r="Z5301" t="str">
        <f>"Q"&amp;ROUNDUP(MONTH(salestable[[#This Row],[Order Date]])/3,0)</f>
        <v>Q3</v>
      </c>
      <c r="AA5301" t="str">
        <f>TEXT(salestable[[#This Row],[Order Date]], "ddd")</f>
        <v>Fri</v>
      </c>
    </row>
    <row r="5302" spans="1:27"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s="3">
        <v>10</v>
      </c>
      <c r="T5302" s="4">
        <v>0</v>
      </c>
      <c r="U5302" s="3">
        <v>386.83499999999998</v>
      </c>
      <c r="V5302" s="2">
        <f>salestable[[#This Row],[Sales]] * (1 - salestable[[#This Row],[Discount]])</f>
        <v>2275.5</v>
      </c>
      <c r="W5302" s="2">
        <f>salestable[[#This Row],[Sales]] * salestable[[#This Row],[Discount]]</f>
        <v>0</v>
      </c>
      <c r="X5302">
        <f>YEAR(salestable[[#This Row],[Order Date]])</f>
        <v>2016</v>
      </c>
      <c r="Y5302" t="str">
        <f>TEXT(salestable[[#This Row],[Order Date]],"MMMM")</f>
        <v>May</v>
      </c>
      <c r="Z5302" t="str">
        <f>"Q"&amp;ROUNDUP(MONTH(salestable[[#This Row],[Order Date]])/3,0)</f>
        <v>Q2</v>
      </c>
      <c r="AA5302" t="str">
        <f>TEXT(salestable[[#This Row],[Order Date]], "ddd")</f>
        <v>Mon</v>
      </c>
    </row>
    <row r="5303" spans="1:27"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s="3">
        <v>6</v>
      </c>
      <c r="T5303" s="4">
        <v>0</v>
      </c>
      <c r="U5303" s="3">
        <v>653.30100000000004</v>
      </c>
      <c r="V5303" s="2">
        <f>salestable[[#This Row],[Sales]] * (1 - salestable[[#This Row],[Discount]])</f>
        <v>1979.7</v>
      </c>
      <c r="W5303" s="2">
        <f>salestable[[#This Row],[Sales]] * salestable[[#This Row],[Discount]]</f>
        <v>0</v>
      </c>
      <c r="X5303">
        <f>YEAR(salestable[[#This Row],[Order Date]])</f>
        <v>2016</v>
      </c>
      <c r="Y5303" t="str">
        <f>TEXT(salestable[[#This Row],[Order Date]],"MMMM")</f>
        <v>May</v>
      </c>
      <c r="Z5303" t="str">
        <f>"Q"&amp;ROUNDUP(MONTH(salestable[[#This Row],[Order Date]])/3,0)</f>
        <v>Q2</v>
      </c>
      <c r="AA5303" t="str">
        <f>TEXT(salestable[[#This Row],[Order Date]], "ddd")</f>
        <v>Mon</v>
      </c>
    </row>
    <row r="5304" spans="1:27"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s="3">
        <v>6</v>
      </c>
      <c r="T5304" s="4">
        <v>0</v>
      </c>
      <c r="U5304" s="3">
        <v>29.808</v>
      </c>
      <c r="V5304" s="2">
        <f>salestable[[#This Row],[Sales]] * (1 - salestable[[#This Row],[Discount]])</f>
        <v>62.1</v>
      </c>
      <c r="W5304" s="2">
        <f>salestable[[#This Row],[Sales]] * salestable[[#This Row],[Discount]]</f>
        <v>0</v>
      </c>
      <c r="X5304">
        <f>YEAR(salestable[[#This Row],[Order Date]])</f>
        <v>2016</v>
      </c>
      <c r="Y5304" t="str">
        <f>TEXT(salestable[[#This Row],[Order Date]],"MMMM")</f>
        <v>May</v>
      </c>
      <c r="Z5304" t="str">
        <f>"Q"&amp;ROUNDUP(MONTH(salestable[[#This Row],[Order Date]])/3,0)</f>
        <v>Q2</v>
      </c>
      <c r="AA5304" t="str">
        <f>TEXT(salestable[[#This Row],[Order Date]], "ddd")</f>
        <v>Mon</v>
      </c>
    </row>
    <row r="5305" spans="1:27"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s="3">
        <v>2</v>
      </c>
      <c r="T5305" s="4">
        <v>0.3</v>
      </c>
      <c r="U5305" s="3">
        <v>-1.0656000000000001</v>
      </c>
      <c r="V5305" s="2">
        <f>salestable[[#This Row],[Sales]] * (1 - salestable[[#This Row],[Discount]])</f>
        <v>26.107199999999999</v>
      </c>
      <c r="W5305" s="2">
        <f>salestable[[#This Row],[Sales]] * salestable[[#This Row],[Discount]]</f>
        <v>11.188799999999999</v>
      </c>
      <c r="X5305">
        <f>YEAR(salestable[[#This Row],[Order Date]])</f>
        <v>2014</v>
      </c>
      <c r="Y5305" t="str">
        <f>TEXT(salestable[[#This Row],[Order Date]],"MMMM")</f>
        <v>November</v>
      </c>
      <c r="Z5305" t="str">
        <f>"Q"&amp;ROUNDUP(MONTH(salestable[[#This Row],[Order Date]])/3,0)</f>
        <v>Q4</v>
      </c>
      <c r="AA5305" t="str">
        <f>TEXT(salestable[[#This Row],[Order Date]], "ddd")</f>
        <v>Sun</v>
      </c>
    </row>
    <row r="5306" spans="1:27"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s="3">
        <v>2</v>
      </c>
      <c r="T5306" s="4">
        <v>0.6</v>
      </c>
      <c r="U5306" s="3">
        <v>-7.476</v>
      </c>
      <c r="V5306" s="2">
        <f>salestable[[#This Row],[Sales]] * (1 - salestable[[#This Row],[Discount]])</f>
        <v>3.4176000000000002</v>
      </c>
      <c r="W5306" s="2">
        <f>salestable[[#This Row],[Sales]] * salestable[[#This Row],[Discount]]</f>
        <v>5.1264000000000003</v>
      </c>
      <c r="X5306">
        <f>YEAR(salestable[[#This Row],[Order Date]])</f>
        <v>2014</v>
      </c>
      <c r="Y5306" t="str">
        <f>TEXT(salestable[[#This Row],[Order Date]],"MMMM")</f>
        <v>September</v>
      </c>
      <c r="Z5306" t="str">
        <f>"Q"&amp;ROUNDUP(MONTH(salestable[[#This Row],[Order Date]])/3,0)</f>
        <v>Q3</v>
      </c>
      <c r="AA5306" t="str">
        <f>TEXT(salestable[[#This Row],[Order Date]], "ddd")</f>
        <v>Sun</v>
      </c>
    </row>
    <row r="5307" spans="1:27"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s="3">
        <v>5</v>
      </c>
      <c r="T5307" s="4">
        <v>0</v>
      </c>
      <c r="U5307" s="3">
        <v>28.959</v>
      </c>
      <c r="V5307" s="2">
        <f>salestable[[#This Row],[Sales]] * (1 - salestable[[#This Row],[Discount]])</f>
        <v>68.95</v>
      </c>
      <c r="W5307" s="2">
        <f>salestable[[#This Row],[Sales]] * salestable[[#This Row],[Discount]]</f>
        <v>0</v>
      </c>
      <c r="X5307">
        <f>YEAR(salestable[[#This Row],[Order Date]])</f>
        <v>2016</v>
      </c>
      <c r="Y5307" t="str">
        <f>TEXT(salestable[[#This Row],[Order Date]],"MMMM")</f>
        <v>February</v>
      </c>
      <c r="Z5307" t="str">
        <f>"Q"&amp;ROUNDUP(MONTH(salestable[[#This Row],[Order Date]])/3,0)</f>
        <v>Q1</v>
      </c>
      <c r="AA5307" t="str">
        <f>TEXT(salestable[[#This Row],[Order Date]], "ddd")</f>
        <v>Sun</v>
      </c>
    </row>
    <row r="5308" spans="1:27"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s="3">
        <v>3</v>
      </c>
      <c r="T5308" s="4">
        <v>0</v>
      </c>
      <c r="U5308" s="3">
        <v>80.019900000000007</v>
      </c>
      <c r="V5308" s="2">
        <f>salestable[[#This Row],[Sales]] * (1 - salestable[[#This Row],[Discount]])</f>
        <v>296.37</v>
      </c>
      <c r="W5308" s="2">
        <f>salestable[[#This Row],[Sales]] * salestable[[#This Row],[Discount]]</f>
        <v>0</v>
      </c>
      <c r="X5308">
        <f>YEAR(salestable[[#This Row],[Order Date]])</f>
        <v>2016</v>
      </c>
      <c r="Y5308" t="str">
        <f>TEXT(salestable[[#This Row],[Order Date]],"MMMM")</f>
        <v>February</v>
      </c>
      <c r="Z5308" t="str">
        <f>"Q"&amp;ROUNDUP(MONTH(salestable[[#This Row],[Order Date]])/3,0)</f>
        <v>Q1</v>
      </c>
      <c r="AA5308" t="str">
        <f>TEXT(salestable[[#This Row],[Order Date]], "ddd")</f>
        <v>Sun</v>
      </c>
    </row>
    <row r="5309" spans="1:27"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s="3">
        <v>2</v>
      </c>
      <c r="T5309" s="4">
        <v>0</v>
      </c>
      <c r="U5309" s="3">
        <v>1.9990000000000001</v>
      </c>
      <c r="V5309" s="2">
        <f>salestable[[#This Row],[Sales]] * (1 - salestable[[#This Row],[Discount]])</f>
        <v>39.979999999999997</v>
      </c>
      <c r="W5309" s="2">
        <f>salestable[[#This Row],[Sales]] * salestable[[#This Row],[Discount]]</f>
        <v>0</v>
      </c>
      <c r="X5309">
        <f>YEAR(salestable[[#This Row],[Order Date]])</f>
        <v>2016</v>
      </c>
      <c r="Y5309" t="str">
        <f>TEXT(salestable[[#This Row],[Order Date]],"MMMM")</f>
        <v>February</v>
      </c>
      <c r="Z5309" t="str">
        <f>"Q"&amp;ROUNDUP(MONTH(salestable[[#This Row],[Order Date]])/3,0)</f>
        <v>Q1</v>
      </c>
      <c r="AA5309" t="str">
        <f>TEXT(salestable[[#This Row],[Order Date]], "ddd")</f>
        <v>Sun</v>
      </c>
    </row>
    <row r="5310" spans="1:27"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s="3">
        <v>3</v>
      </c>
      <c r="T5310" s="4">
        <v>0.3</v>
      </c>
      <c r="U5310" s="3">
        <v>-46.399799999999999</v>
      </c>
      <c r="V5310" s="2">
        <f>salestable[[#This Row],[Sales]] * (1 - salestable[[#This Row],[Discount]])</f>
        <v>133.7406</v>
      </c>
      <c r="W5310" s="2">
        <f>salestable[[#This Row],[Sales]] * salestable[[#This Row],[Discount]]</f>
        <v>57.317399999999999</v>
      </c>
      <c r="X5310">
        <f>YEAR(salestable[[#This Row],[Order Date]])</f>
        <v>2017</v>
      </c>
      <c r="Y5310" t="str">
        <f>TEXT(salestable[[#This Row],[Order Date]],"MMMM")</f>
        <v>November</v>
      </c>
      <c r="Z5310" t="str">
        <f>"Q"&amp;ROUNDUP(MONTH(salestable[[#This Row],[Order Date]])/3,0)</f>
        <v>Q4</v>
      </c>
      <c r="AA5310" t="str">
        <f>TEXT(salestable[[#This Row],[Order Date]], "ddd")</f>
        <v>Sun</v>
      </c>
    </row>
    <row r="5311" spans="1:27"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s="3">
        <v>5</v>
      </c>
      <c r="T5311" s="4">
        <v>0.2</v>
      </c>
      <c r="U5311" s="3">
        <v>3.9119999999999999</v>
      </c>
      <c r="V5311" s="2">
        <f>salestable[[#This Row],[Sales]] * (1 - salestable[[#This Row],[Discount]])</f>
        <v>10.432</v>
      </c>
      <c r="W5311" s="2">
        <f>salestable[[#This Row],[Sales]] * salestable[[#This Row],[Discount]]</f>
        <v>2.6080000000000001</v>
      </c>
      <c r="X5311">
        <f>YEAR(salestable[[#This Row],[Order Date]])</f>
        <v>2017</v>
      </c>
      <c r="Y5311" t="str">
        <f>TEXT(salestable[[#This Row],[Order Date]],"MMMM")</f>
        <v>November</v>
      </c>
      <c r="Z5311" t="str">
        <f>"Q"&amp;ROUNDUP(MONTH(salestable[[#This Row],[Order Date]])/3,0)</f>
        <v>Q4</v>
      </c>
      <c r="AA5311" t="str">
        <f>TEXT(salestable[[#This Row],[Order Date]], "ddd")</f>
        <v>Sun</v>
      </c>
    </row>
    <row r="5312" spans="1:27"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s="3">
        <v>6</v>
      </c>
      <c r="T5312" s="4">
        <v>0.8</v>
      </c>
      <c r="U5312" s="3">
        <v>-2287.7820000000002</v>
      </c>
      <c r="V5312" s="2">
        <f>salestable[[#This Row],[Sales]] * (1 - salestable[[#This Row],[Discount]])</f>
        <v>305.03759999999994</v>
      </c>
      <c r="W5312" s="2">
        <f>salestable[[#This Row],[Sales]] * salestable[[#This Row],[Discount]]</f>
        <v>1220.1504000000002</v>
      </c>
      <c r="X5312">
        <f>YEAR(salestable[[#This Row],[Order Date]])</f>
        <v>2017</v>
      </c>
      <c r="Y5312" t="str">
        <f>TEXT(salestable[[#This Row],[Order Date]],"MMMM")</f>
        <v>November</v>
      </c>
      <c r="Z5312" t="str">
        <f>"Q"&amp;ROUNDUP(MONTH(salestable[[#This Row],[Order Date]])/3,0)</f>
        <v>Q4</v>
      </c>
      <c r="AA5312" t="str">
        <f>TEXT(salestable[[#This Row],[Order Date]], "ddd")</f>
        <v>Sun</v>
      </c>
    </row>
    <row r="5313" spans="1:27"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s="3">
        <v>4</v>
      </c>
      <c r="T5313" s="4">
        <v>0.2</v>
      </c>
      <c r="U5313" s="3">
        <v>3.3408000000000002</v>
      </c>
      <c r="V5313" s="2">
        <f>salestable[[#This Row],[Sales]] * (1 - salestable[[#This Row],[Discount]])</f>
        <v>7.3727999999999998</v>
      </c>
      <c r="W5313" s="2">
        <f>salestable[[#This Row],[Sales]] * salestable[[#This Row],[Discount]]</f>
        <v>1.8431999999999999</v>
      </c>
      <c r="X5313">
        <f>YEAR(salestable[[#This Row],[Order Date]])</f>
        <v>2016</v>
      </c>
      <c r="Y5313" t="str">
        <f>TEXT(salestable[[#This Row],[Order Date]],"MMMM")</f>
        <v>August</v>
      </c>
      <c r="Z5313" t="str">
        <f>"Q"&amp;ROUNDUP(MONTH(salestable[[#This Row],[Order Date]])/3,0)</f>
        <v>Q3</v>
      </c>
      <c r="AA5313" t="str">
        <f>TEXT(salestable[[#This Row],[Order Date]], "ddd")</f>
        <v>Sun</v>
      </c>
    </row>
    <row r="5314" spans="1:27"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s="3">
        <v>2</v>
      </c>
      <c r="T5314" s="4">
        <v>0.2</v>
      </c>
      <c r="U5314" s="3">
        <v>3.5059999999999998</v>
      </c>
      <c r="V5314" s="2">
        <f>salestable[[#This Row],[Sales]] * (1 - salestable[[#This Row],[Discount]])</f>
        <v>22.438400000000001</v>
      </c>
      <c r="W5314" s="2">
        <f>salestable[[#This Row],[Sales]] * salestable[[#This Row],[Discount]]</f>
        <v>5.6096000000000004</v>
      </c>
      <c r="X5314">
        <f>YEAR(salestable[[#This Row],[Order Date]])</f>
        <v>2016</v>
      </c>
      <c r="Y5314" t="str">
        <f>TEXT(salestable[[#This Row],[Order Date]],"MMMM")</f>
        <v>August</v>
      </c>
      <c r="Z5314" t="str">
        <f>"Q"&amp;ROUNDUP(MONTH(salestable[[#This Row],[Order Date]])/3,0)</f>
        <v>Q3</v>
      </c>
      <c r="AA5314" t="str">
        <f>TEXT(salestable[[#This Row],[Order Date]], "ddd")</f>
        <v>Sun</v>
      </c>
    </row>
    <row r="5315" spans="1:27"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s="3">
        <v>2</v>
      </c>
      <c r="T5315" s="4">
        <v>0</v>
      </c>
      <c r="U5315" s="3">
        <v>21.436800000000002</v>
      </c>
      <c r="V5315" s="2">
        <f>salestable[[#This Row],[Sales]] * (1 - salestable[[#This Row],[Discount]])</f>
        <v>64.959999999999994</v>
      </c>
      <c r="W5315" s="2">
        <f>salestable[[#This Row],[Sales]] * salestable[[#This Row],[Discount]]</f>
        <v>0</v>
      </c>
      <c r="X5315">
        <f>YEAR(salestable[[#This Row],[Order Date]])</f>
        <v>2017</v>
      </c>
      <c r="Y5315" t="str">
        <f>TEXT(salestable[[#This Row],[Order Date]],"MMMM")</f>
        <v>April</v>
      </c>
      <c r="Z5315" t="str">
        <f>"Q"&amp;ROUNDUP(MONTH(salestable[[#This Row],[Order Date]])/3,0)</f>
        <v>Q2</v>
      </c>
      <c r="AA5315" t="str">
        <f>TEXT(salestable[[#This Row],[Order Date]], "ddd")</f>
        <v>Sun</v>
      </c>
    </row>
    <row r="5316" spans="1:27"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s="3">
        <v>4</v>
      </c>
      <c r="T5316" s="4">
        <v>0</v>
      </c>
      <c r="U5316" s="3">
        <v>14.974399999999999</v>
      </c>
      <c r="V5316" s="2">
        <f>salestable[[#This Row],[Sales]] * (1 - salestable[[#This Row],[Discount]])</f>
        <v>30.56</v>
      </c>
      <c r="W5316" s="2">
        <f>salestable[[#This Row],[Sales]] * salestable[[#This Row],[Discount]]</f>
        <v>0</v>
      </c>
      <c r="X5316">
        <f>YEAR(salestable[[#This Row],[Order Date]])</f>
        <v>2017</v>
      </c>
      <c r="Y5316" t="str">
        <f>TEXT(salestable[[#This Row],[Order Date]],"MMMM")</f>
        <v>April</v>
      </c>
      <c r="Z5316" t="str">
        <f>"Q"&amp;ROUNDUP(MONTH(salestable[[#This Row],[Order Date]])/3,0)</f>
        <v>Q2</v>
      </c>
      <c r="AA5316" t="str">
        <f>TEXT(salestable[[#This Row],[Order Date]], "ddd")</f>
        <v>Sun</v>
      </c>
    </row>
    <row r="5317" spans="1:27"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s="3">
        <v>9</v>
      </c>
      <c r="T5317" s="4">
        <v>0.2</v>
      </c>
      <c r="U5317" s="3">
        <v>11.691000000000001</v>
      </c>
      <c r="V5317" s="2">
        <f>salestable[[#This Row],[Sales]] * (1 - salestable[[#This Row],[Discount]])</f>
        <v>149.6448</v>
      </c>
      <c r="W5317" s="2">
        <f>salestable[[#This Row],[Sales]] * salestable[[#This Row],[Discount]]</f>
        <v>37.411200000000001</v>
      </c>
      <c r="X5317">
        <f>YEAR(salestable[[#This Row],[Order Date]])</f>
        <v>2016</v>
      </c>
      <c r="Y5317" t="str">
        <f>TEXT(salestable[[#This Row],[Order Date]],"MMMM")</f>
        <v>May</v>
      </c>
      <c r="Z5317" t="str">
        <f>"Q"&amp;ROUNDUP(MONTH(salestable[[#This Row],[Order Date]])/3,0)</f>
        <v>Q2</v>
      </c>
      <c r="AA5317" t="str">
        <f>TEXT(salestable[[#This Row],[Order Date]], "ddd")</f>
        <v>Mon</v>
      </c>
    </row>
    <row r="5318" spans="1:27"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s="3">
        <v>2</v>
      </c>
      <c r="T5318" s="4">
        <v>0.2</v>
      </c>
      <c r="U5318" s="3">
        <v>1.3284</v>
      </c>
      <c r="V5318" s="2">
        <f>salestable[[#This Row],[Sales]] * (1 - salestable[[#This Row],[Discount]])</f>
        <v>9.4464000000000006</v>
      </c>
      <c r="W5318" s="2">
        <f>salestable[[#This Row],[Sales]] * salestable[[#This Row],[Discount]]</f>
        <v>2.3616000000000001</v>
      </c>
      <c r="X5318">
        <f>YEAR(salestable[[#This Row],[Order Date]])</f>
        <v>2017</v>
      </c>
      <c r="Y5318" t="str">
        <f>TEXT(salestable[[#This Row],[Order Date]],"MMMM")</f>
        <v>October</v>
      </c>
      <c r="Z5318" t="str">
        <f>"Q"&amp;ROUNDUP(MONTH(salestable[[#This Row],[Order Date]])/3,0)</f>
        <v>Q4</v>
      </c>
      <c r="AA5318" t="str">
        <f>TEXT(salestable[[#This Row],[Order Date]], "ddd")</f>
        <v>Mon</v>
      </c>
    </row>
    <row r="5319" spans="1:27"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s="3">
        <v>1</v>
      </c>
      <c r="T5319" s="4">
        <v>0.2</v>
      </c>
      <c r="U5319" s="3">
        <v>1.5690999999999999</v>
      </c>
      <c r="V5319" s="2">
        <f>salestable[[#This Row],[Sales]] * (1 - salestable[[#This Row],[Discount]])</f>
        <v>7.724800000000001</v>
      </c>
      <c r="W5319" s="2">
        <f>salestable[[#This Row],[Sales]] * salestable[[#This Row],[Discount]]</f>
        <v>1.9312000000000002</v>
      </c>
      <c r="X5319">
        <f>YEAR(salestable[[#This Row],[Order Date]])</f>
        <v>2017</v>
      </c>
      <c r="Y5319" t="str">
        <f>TEXT(salestable[[#This Row],[Order Date]],"MMMM")</f>
        <v>October</v>
      </c>
      <c r="Z5319" t="str">
        <f>"Q"&amp;ROUNDUP(MONTH(salestable[[#This Row],[Order Date]])/3,0)</f>
        <v>Q4</v>
      </c>
      <c r="AA5319" t="str">
        <f>TEXT(salestable[[#This Row],[Order Date]], "ddd")</f>
        <v>Mon</v>
      </c>
    </row>
    <row r="5320" spans="1:27"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s="3">
        <v>4</v>
      </c>
      <c r="T5320" s="4">
        <v>0.2</v>
      </c>
      <c r="U5320" s="3">
        <v>7.2576000000000001</v>
      </c>
      <c r="V5320" s="2">
        <f>salestable[[#This Row],[Sales]] * (1 - salestable[[#This Row],[Discount]])</f>
        <v>16.588800000000003</v>
      </c>
      <c r="W5320" s="2">
        <f>salestable[[#This Row],[Sales]] * salestable[[#This Row],[Discount]]</f>
        <v>4.1472000000000007</v>
      </c>
      <c r="X5320">
        <f>YEAR(salestable[[#This Row],[Order Date]])</f>
        <v>2017</v>
      </c>
      <c r="Y5320" t="str">
        <f>TEXT(salestable[[#This Row],[Order Date]],"MMMM")</f>
        <v>October</v>
      </c>
      <c r="Z5320" t="str">
        <f>"Q"&amp;ROUNDUP(MONTH(salestable[[#This Row],[Order Date]])/3,0)</f>
        <v>Q4</v>
      </c>
      <c r="AA5320" t="str">
        <f>TEXT(salestable[[#This Row],[Order Date]], "ddd")</f>
        <v>Mon</v>
      </c>
    </row>
    <row r="5321" spans="1:27"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s="3">
        <v>3</v>
      </c>
      <c r="T5321" s="4">
        <v>0.7</v>
      </c>
      <c r="U5321" s="3">
        <v>-21.888000000000002</v>
      </c>
      <c r="V5321" s="2">
        <f>salestable[[#This Row],[Sales]] * (1 - salestable[[#This Row],[Discount]])</f>
        <v>8.2080000000000002</v>
      </c>
      <c r="W5321" s="2">
        <f>salestable[[#This Row],[Sales]] * salestable[[#This Row],[Discount]]</f>
        <v>19.151999999999997</v>
      </c>
      <c r="X5321">
        <f>YEAR(salestable[[#This Row],[Order Date]])</f>
        <v>2017</v>
      </c>
      <c r="Y5321" t="str">
        <f>TEXT(salestable[[#This Row],[Order Date]],"MMMM")</f>
        <v>October</v>
      </c>
      <c r="Z5321" t="str">
        <f>"Q"&amp;ROUNDUP(MONTH(salestable[[#This Row],[Order Date]])/3,0)</f>
        <v>Q4</v>
      </c>
      <c r="AA5321" t="str">
        <f>TEXT(salestable[[#This Row],[Order Date]], "ddd")</f>
        <v>Mon</v>
      </c>
    </row>
    <row r="5322" spans="1:27"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s="3">
        <v>7</v>
      </c>
      <c r="T5322" s="4">
        <v>0.4</v>
      </c>
      <c r="U5322" s="3">
        <v>-1002.7836</v>
      </c>
      <c r="V5322" s="2">
        <f>salestable[[#This Row],[Sales]] * (1 - salestable[[#This Row],[Discount]])</f>
        <v>1388.4695999999999</v>
      </c>
      <c r="W5322" s="2">
        <f>salestable[[#This Row],[Sales]] * salestable[[#This Row],[Discount]]</f>
        <v>925.64640000000009</v>
      </c>
      <c r="X5322">
        <f>YEAR(salestable[[#This Row],[Order Date]])</f>
        <v>2017</v>
      </c>
      <c r="Y5322" t="str">
        <f>TEXT(salestable[[#This Row],[Order Date]],"MMMM")</f>
        <v>October</v>
      </c>
      <c r="Z5322" t="str">
        <f>"Q"&amp;ROUNDUP(MONTH(salestable[[#This Row],[Order Date]])/3,0)</f>
        <v>Q4</v>
      </c>
      <c r="AA5322" t="str">
        <f>TEXT(salestable[[#This Row],[Order Date]], "ddd")</f>
        <v>Mon</v>
      </c>
    </row>
    <row r="5323" spans="1:27"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s="3">
        <v>4</v>
      </c>
      <c r="T5323" s="4">
        <v>0.7</v>
      </c>
      <c r="U5323" s="3">
        <v>-26.247599999999998</v>
      </c>
      <c r="V5323" s="2">
        <f>salestable[[#This Row],[Sales]] * (1 - salestable[[#This Row],[Discount]])</f>
        <v>10.270800000000001</v>
      </c>
      <c r="W5323" s="2">
        <f>salestable[[#This Row],[Sales]] * salestable[[#This Row],[Discount]]</f>
        <v>23.965199999999996</v>
      </c>
      <c r="X5323">
        <f>YEAR(salestable[[#This Row],[Order Date]])</f>
        <v>2017</v>
      </c>
      <c r="Y5323" t="str">
        <f>TEXT(salestable[[#This Row],[Order Date]],"MMMM")</f>
        <v>October</v>
      </c>
      <c r="Z5323" t="str">
        <f>"Q"&amp;ROUNDUP(MONTH(salestable[[#This Row],[Order Date]])/3,0)</f>
        <v>Q4</v>
      </c>
      <c r="AA5323" t="str">
        <f>TEXT(salestable[[#This Row],[Order Date]], "ddd")</f>
        <v>Mon</v>
      </c>
    </row>
    <row r="5324" spans="1:27"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s="3">
        <v>2</v>
      </c>
      <c r="T5324" s="4">
        <v>0.2</v>
      </c>
      <c r="U5324" s="3">
        <v>5.9279999999999999</v>
      </c>
      <c r="V5324" s="2">
        <f>salestable[[#This Row],[Sales]] * (1 - salestable[[#This Row],[Discount]])</f>
        <v>15.808000000000002</v>
      </c>
      <c r="W5324" s="2">
        <f>salestable[[#This Row],[Sales]] * salestable[[#This Row],[Discount]]</f>
        <v>3.9520000000000004</v>
      </c>
      <c r="X5324">
        <f>YEAR(salestable[[#This Row],[Order Date]])</f>
        <v>2017</v>
      </c>
      <c r="Y5324" t="str">
        <f>TEXT(salestable[[#This Row],[Order Date]],"MMMM")</f>
        <v>October</v>
      </c>
      <c r="Z5324" t="str">
        <f>"Q"&amp;ROUNDUP(MONTH(salestable[[#This Row],[Order Date]])/3,0)</f>
        <v>Q4</v>
      </c>
      <c r="AA5324" t="str">
        <f>TEXT(salestable[[#This Row],[Order Date]], "ddd")</f>
        <v>Mon</v>
      </c>
    </row>
    <row r="5325" spans="1:27"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s="3">
        <v>2</v>
      </c>
      <c r="T5325" s="4">
        <v>0</v>
      </c>
      <c r="U5325" s="3">
        <v>7.98</v>
      </c>
      <c r="V5325" s="2">
        <f>salestable[[#This Row],[Sales]] * (1 - salestable[[#This Row],[Discount]])</f>
        <v>15.96</v>
      </c>
      <c r="W5325" s="2">
        <f>salestable[[#This Row],[Sales]] * salestable[[#This Row],[Discount]]</f>
        <v>0</v>
      </c>
      <c r="X5325">
        <f>YEAR(salestable[[#This Row],[Order Date]])</f>
        <v>2017</v>
      </c>
      <c r="Y5325" t="str">
        <f>TEXT(salestable[[#This Row],[Order Date]],"MMMM")</f>
        <v>September</v>
      </c>
      <c r="Z5325" t="str">
        <f>"Q"&amp;ROUNDUP(MONTH(salestable[[#This Row],[Order Date]])/3,0)</f>
        <v>Q3</v>
      </c>
      <c r="AA5325" t="str">
        <f>TEXT(salestable[[#This Row],[Order Date]], "ddd")</f>
        <v>Mon</v>
      </c>
    </row>
    <row r="5326" spans="1:27"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s="3">
        <v>5</v>
      </c>
      <c r="T5326" s="4">
        <v>0</v>
      </c>
      <c r="U5326" s="3">
        <v>6.2530000000000001</v>
      </c>
      <c r="V5326" s="2">
        <f>salestable[[#This Row],[Sales]] * (1 - salestable[[#This Row],[Discount]])</f>
        <v>16.899999999999999</v>
      </c>
      <c r="W5326" s="2">
        <f>salestable[[#This Row],[Sales]] * salestable[[#This Row],[Discount]]</f>
        <v>0</v>
      </c>
      <c r="X5326">
        <f>YEAR(salestable[[#This Row],[Order Date]])</f>
        <v>2015</v>
      </c>
      <c r="Y5326" t="str">
        <f>TEXT(salestable[[#This Row],[Order Date]],"MMMM")</f>
        <v>December</v>
      </c>
      <c r="Z5326" t="str">
        <f>"Q"&amp;ROUNDUP(MONTH(salestable[[#This Row],[Order Date]])/3,0)</f>
        <v>Q4</v>
      </c>
      <c r="AA5326" t="str">
        <f>TEXT(salestable[[#This Row],[Order Date]], "ddd")</f>
        <v>Fri</v>
      </c>
    </row>
    <row r="5327" spans="1:27"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s="3">
        <v>6</v>
      </c>
      <c r="T5327" s="4">
        <v>0</v>
      </c>
      <c r="U5327" s="3">
        <v>9.0288000000000004</v>
      </c>
      <c r="V5327" s="2">
        <f>salestable[[#This Row],[Sales]] * (1 - salestable[[#This Row],[Discount]])</f>
        <v>25.08</v>
      </c>
      <c r="W5327" s="2">
        <f>salestable[[#This Row],[Sales]] * salestable[[#This Row],[Discount]]</f>
        <v>0</v>
      </c>
      <c r="X5327">
        <f>YEAR(salestable[[#This Row],[Order Date]])</f>
        <v>2015</v>
      </c>
      <c r="Y5327" t="str">
        <f>TEXT(salestable[[#This Row],[Order Date]],"MMMM")</f>
        <v>December</v>
      </c>
      <c r="Z5327" t="str">
        <f>"Q"&amp;ROUNDUP(MONTH(salestable[[#This Row],[Order Date]])/3,0)</f>
        <v>Q4</v>
      </c>
      <c r="AA5327" t="str">
        <f>TEXT(salestable[[#This Row],[Order Date]], "ddd")</f>
        <v>Fri</v>
      </c>
    </row>
    <row r="5328" spans="1:27"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s="3">
        <v>2</v>
      </c>
      <c r="T5328" s="4">
        <v>0</v>
      </c>
      <c r="U5328" s="3">
        <v>2.004</v>
      </c>
      <c r="V5328" s="2">
        <f>salestable[[#This Row],[Sales]] * (1 - salestable[[#This Row],[Discount]])</f>
        <v>6.68</v>
      </c>
      <c r="W5328" s="2">
        <f>salestable[[#This Row],[Sales]] * salestable[[#This Row],[Discount]]</f>
        <v>0</v>
      </c>
      <c r="X5328">
        <f>YEAR(salestable[[#This Row],[Order Date]])</f>
        <v>2015</v>
      </c>
      <c r="Y5328" t="str">
        <f>TEXT(salestable[[#This Row],[Order Date]],"MMMM")</f>
        <v>January</v>
      </c>
      <c r="Z5328" t="str">
        <f>"Q"&amp;ROUNDUP(MONTH(salestable[[#This Row],[Order Date]])/3,0)</f>
        <v>Q1</v>
      </c>
      <c r="AA5328" t="str">
        <f>TEXT(salestable[[#This Row],[Order Date]], "ddd")</f>
        <v>Sat</v>
      </c>
    </row>
    <row r="5329" spans="1:27"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s="3">
        <v>3</v>
      </c>
      <c r="T5329" s="4">
        <v>0</v>
      </c>
      <c r="U5329" s="3">
        <v>9.3312000000000008</v>
      </c>
      <c r="V5329" s="2">
        <f>salestable[[#This Row],[Sales]] * (1 - salestable[[#This Row],[Discount]])</f>
        <v>19.440000000000001</v>
      </c>
      <c r="W5329" s="2">
        <f>salestable[[#This Row],[Sales]] * salestable[[#This Row],[Discount]]</f>
        <v>0</v>
      </c>
      <c r="X5329">
        <f>YEAR(salestable[[#This Row],[Order Date]])</f>
        <v>2014</v>
      </c>
      <c r="Y5329" t="str">
        <f>TEXT(salestable[[#This Row],[Order Date]],"MMMM")</f>
        <v>January</v>
      </c>
      <c r="Z5329" t="str">
        <f>"Q"&amp;ROUNDUP(MONTH(salestable[[#This Row],[Order Date]])/3,0)</f>
        <v>Q1</v>
      </c>
      <c r="AA5329" t="str">
        <f>TEXT(salestable[[#This Row],[Order Date]], "ddd")</f>
        <v>Mon</v>
      </c>
    </row>
    <row r="5330" spans="1:27"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s="3">
        <v>2</v>
      </c>
      <c r="T5330" s="4">
        <v>0.2</v>
      </c>
      <c r="U5330" s="3">
        <v>2.3940000000000001</v>
      </c>
      <c r="V5330" s="2">
        <f>salestable[[#This Row],[Sales]] * (1 - salestable[[#This Row],[Discount]])</f>
        <v>25.536000000000001</v>
      </c>
      <c r="W5330" s="2">
        <f>salestable[[#This Row],[Sales]] * salestable[[#This Row],[Discount]]</f>
        <v>6.3840000000000003</v>
      </c>
      <c r="X5330">
        <f>YEAR(salestable[[#This Row],[Order Date]])</f>
        <v>2015</v>
      </c>
      <c r="Y5330" t="str">
        <f>TEXT(salestable[[#This Row],[Order Date]],"MMMM")</f>
        <v>March</v>
      </c>
      <c r="Z5330" t="str">
        <f>"Q"&amp;ROUNDUP(MONTH(salestable[[#This Row],[Order Date]])/3,0)</f>
        <v>Q1</v>
      </c>
      <c r="AA5330" t="str">
        <f>TEXT(salestable[[#This Row],[Order Date]], "ddd")</f>
        <v>Thu</v>
      </c>
    </row>
    <row r="5331" spans="1:27"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s="3">
        <v>2</v>
      </c>
      <c r="T5331" s="4">
        <v>0.2</v>
      </c>
      <c r="U5331" s="3">
        <v>11.748799999999999</v>
      </c>
      <c r="V5331" s="2">
        <f>salestable[[#This Row],[Sales]] * (1 - salestable[[#This Row],[Discount]])</f>
        <v>26.854399999999998</v>
      </c>
      <c r="W5331" s="2">
        <f>salestable[[#This Row],[Sales]] * salestable[[#This Row],[Discount]]</f>
        <v>6.7135999999999996</v>
      </c>
      <c r="X5331">
        <f>YEAR(salestable[[#This Row],[Order Date]])</f>
        <v>2016</v>
      </c>
      <c r="Y5331" t="str">
        <f>TEXT(salestable[[#This Row],[Order Date]],"MMMM")</f>
        <v>December</v>
      </c>
      <c r="Z5331" t="str">
        <f>"Q"&amp;ROUNDUP(MONTH(salestable[[#This Row],[Order Date]])/3,0)</f>
        <v>Q4</v>
      </c>
      <c r="AA5331" t="str">
        <f>TEXT(salestable[[#This Row],[Order Date]], "ddd")</f>
        <v>Sun</v>
      </c>
    </row>
    <row r="5332" spans="1:27"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s="3">
        <v>1</v>
      </c>
      <c r="T5332" s="4">
        <v>0</v>
      </c>
      <c r="U5332" s="3">
        <v>24.936599999999999</v>
      </c>
      <c r="V5332" s="2">
        <f>salestable[[#This Row],[Sales]] * (1 - salestable[[#This Row],[Discount]])</f>
        <v>63.94</v>
      </c>
      <c r="W5332" s="2">
        <f>salestable[[#This Row],[Sales]] * salestable[[#This Row],[Discount]]</f>
        <v>0</v>
      </c>
      <c r="X5332">
        <f>YEAR(salestable[[#This Row],[Order Date]])</f>
        <v>2016</v>
      </c>
      <c r="Y5332" t="str">
        <f>TEXT(salestable[[#This Row],[Order Date]],"MMMM")</f>
        <v>September</v>
      </c>
      <c r="Z5332" t="str">
        <f>"Q"&amp;ROUNDUP(MONTH(salestable[[#This Row],[Order Date]])/3,0)</f>
        <v>Q3</v>
      </c>
      <c r="AA5332" t="str">
        <f>TEXT(salestable[[#This Row],[Order Date]], "ddd")</f>
        <v>Sun</v>
      </c>
    </row>
    <row r="5333" spans="1:27"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s="3">
        <v>5</v>
      </c>
      <c r="T5333" s="4">
        <v>0.2</v>
      </c>
      <c r="U5333" s="3">
        <v>20.452500000000001</v>
      </c>
      <c r="V5333" s="2">
        <f>salestable[[#This Row],[Sales]] * (1 - salestable[[#This Row],[Discount]])</f>
        <v>48.480000000000004</v>
      </c>
      <c r="W5333" s="2">
        <f>salestable[[#This Row],[Sales]] * salestable[[#This Row],[Discount]]</f>
        <v>12.120000000000001</v>
      </c>
      <c r="X5333">
        <f>YEAR(salestable[[#This Row],[Order Date]])</f>
        <v>2016</v>
      </c>
      <c r="Y5333" t="str">
        <f>TEXT(salestable[[#This Row],[Order Date]],"MMMM")</f>
        <v>September</v>
      </c>
      <c r="Z5333" t="str">
        <f>"Q"&amp;ROUNDUP(MONTH(salestable[[#This Row],[Order Date]])/3,0)</f>
        <v>Q3</v>
      </c>
      <c r="AA5333" t="str">
        <f>TEXT(salestable[[#This Row],[Order Date]], "ddd")</f>
        <v>Sun</v>
      </c>
    </row>
    <row r="5334" spans="1:27"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s="3">
        <v>4</v>
      </c>
      <c r="T5334" s="4">
        <v>0</v>
      </c>
      <c r="U5334" s="3">
        <v>6.5888</v>
      </c>
      <c r="V5334" s="2">
        <f>salestable[[#This Row],[Sales]] * (1 - salestable[[#This Row],[Discount]])</f>
        <v>22.72</v>
      </c>
      <c r="W5334" s="2">
        <f>salestable[[#This Row],[Sales]] * salestable[[#This Row],[Discount]]</f>
        <v>0</v>
      </c>
      <c r="X5334">
        <f>YEAR(salestable[[#This Row],[Order Date]])</f>
        <v>2016</v>
      </c>
      <c r="Y5334" t="str">
        <f>TEXT(salestable[[#This Row],[Order Date]],"MMMM")</f>
        <v>September</v>
      </c>
      <c r="Z5334" t="str">
        <f>"Q"&amp;ROUNDUP(MONTH(salestable[[#This Row],[Order Date]])/3,0)</f>
        <v>Q3</v>
      </c>
      <c r="AA5334" t="str">
        <f>TEXT(salestable[[#This Row],[Order Date]], "ddd")</f>
        <v>Sun</v>
      </c>
    </row>
    <row r="5335" spans="1:27"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s="3">
        <v>4</v>
      </c>
      <c r="T5335" s="4">
        <v>0</v>
      </c>
      <c r="U5335" s="3">
        <v>4.0583999999999998</v>
      </c>
      <c r="V5335" s="2">
        <f>salestable[[#This Row],[Sales]] * (1 - salestable[[#This Row],[Discount]])</f>
        <v>10.68</v>
      </c>
      <c r="W5335" s="2">
        <f>salestable[[#This Row],[Sales]] * salestable[[#This Row],[Discount]]</f>
        <v>0</v>
      </c>
      <c r="X5335">
        <f>YEAR(salestable[[#This Row],[Order Date]])</f>
        <v>2014</v>
      </c>
      <c r="Y5335" t="str">
        <f>TEXT(salestable[[#This Row],[Order Date]],"MMMM")</f>
        <v>August</v>
      </c>
      <c r="Z5335" t="str">
        <f>"Q"&amp;ROUNDUP(MONTH(salestable[[#This Row],[Order Date]])/3,0)</f>
        <v>Q3</v>
      </c>
      <c r="AA5335" t="str">
        <f>TEXT(salestable[[#This Row],[Order Date]], "ddd")</f>
        <v>Tue</v>
      </c>
    </row>
    <row r="5336" spans="1:27"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s="3">
        <v>3</v>
      </c>
      <c r="T5336" s="4">
        <v>0</v>
      </c>
      <c r="U5336" s="3">
        <v>8.4966000000000008</v>
      </c>
      <c r="V5336" s="2">
        <f>salestable[[#This Row],[Sales]] * (1 - salestable[[#This Row],[Discount]])</f>
        <v>17.34</v>
      </c>
      <c r="W5336" s="2">
        <f>salestable[[#This Row],[Sales]] * salestable[[#This Row],[Discount]]</f>
        <v>0</v>
      </c>
      <c r="X5336">
        <f>YEAR(salestable[[#This Row],[Order Date]])</f>
        <v>2014</v>
      </c>
      <c r="Y5336" t="str">
        <f>TEXT(salestable[[#This Row],[Order Date]],"MMMM")</f>
        <v>August</v>
      </c>
      <c r="Z5336" t="str">
        <f>"Q"&amp;ROUNDUP(MONTH(salestable[[#This Row],[Order Date]])/3,0)</f>
        <v>Q3</v>
      </c>
      <c r="AA5336" t="str">
        <f>TEXT(salestable[[#This Row],[Order Date]], "ddd")</f>
        <v>Tue</v>
      </c>
    </row>
    <row r="5337" spans="1:27"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s="3">
        <v>1</v>
      </c>
      <c r="T5337" s="4">
        <v>0</v>
      </c>
      <c r="U5337" s="3">
        <v>1.5548</v>
      </c>
      <c r="V5337" s="2">
        <f>salestable[[#This Row],[Sales]] * (1 - salestable[[#This Row],[Discount]])</f>
        <v>3.38</v>
      </c>
      <c r="W5337" s="2">
        <f>salestable[[#This Row],[Sales]] * salestable[[#This Row],[Discount]]</f>
        <v>0</v>
      </c>
      <c r="X5337">
        <f>YEAR(salestable[[#This Row],[Order Date]])</f>
        <v>2014</v>
      </c>
      <c r="Y5337" t="str">
        <f>TEXT(salestable[[#This Row],[Order Date]],"MMMM")</f>
        <v>August</v>
      </c>
      <c r="Z5337" t="str">
        <f>"Q"&amp;ROUNDUP(MONTH(salestable[[#This Row],[Order Date]])/3,0)</f>
        <v>Q3</v>
      </c>
      <c r="AA5337" t="str">
        <f>TEXT(salestable[[#This Row],[Order Date]], "ddd")</f>
        <v>Tue</v>
      </c>
    </row>
    <row r="5338" spans="1:27"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s="3">
        <v>4</v>
      </c>
      <c r="T5338" s="4">
        <v>0.2</v>
      </c>
      <c r="U5338" s="3">
        <v>8.7672000000000008</v>
      </c>
      <c r="V5338" s="2">
        <f>salestable[[#This Row],[Sales]] * (1 - salestable[[#This Row],[Discount]])</f>
        <v>21.5808</v>
      </c>
      <c r="W5338" s="2">
        <f>salestable[[#This Row],[Sales]] * salestable[[#This Row],[Discount]]</f>
        <v>5.3952</v>
      </c>
      <c r="X5338">
        <f>YEAR(salestable[[#This Row],[Order Date]])</f>
        <v>2015</v>
      </c>
      <c r="Y5338" t="str">
        <f>TEXT(salestable[[#This Row],[Order Date]],"MMMM")</f>
        <v>May</v>
      </c>
      <c r="Z5338" t="str">
        <f>"Q"&amp;ROUNDUP(MONTH(salestable[[#This Row],[Order Date]])/3,0)</f>
        <v>Q2</v>
      </c>
      <c r="AA5338" t="str">
        <f>TEXT(salestable[[#This Row],[Order Date]], "ddd")</f>
        <v>Thu</v>
      </c>
    </row>
    <row r="5339" spans="1:27"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s="3">
        <v>7</v>
      </c>
      <c r="T5339" s="4">
        <v>0.2</v>
      </c>
      <c r="U5339" s="3">
        <v>111.5688</v>
      </c>
      <c r="V5339" s="2">
        <f>salestable[[#This Row],[Sales]] * (1 - salestable[[#This Row],[Discount]])</f>
        <v>246.22080000000003</v>
      </c>
      <c r="W5339" s="2">
        <f>salestable[[#This Row],[Sales]] * salestable[[#This Row],[Discount]]</f>
        <v>61.555200000000006</v>
      </c>
      <c r="X5339">
        <f>YEAR(salestable[[#This Row],[Order Date]])</f>
        <v>2017</v>
      </c>
      <c r="Y5339" t="str">
        <f>TEXT(salestable[[#This Row],[Order Date]],"MMMM")</f>
        <v>October</v>
      </c>
      <c r="Z5339" t="str">
        <f>"Q"&amp;ROUNDUP(MONTH(salestable[[#This Row],[Order Date]])/3,0)</f>
        <v>Q4</v>
      </c>
      <c r="AA5339" t="str">
        <f>TEXT(salestable[[#This Row],[Order Date]], "ddd")</f>
        <v>Mon</v>
      </c>
    </row>
    <row r="5340" spans="1:27"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s="3">
        <v>5</v>
      </c>
      <c r="T5340" s="4">
        <v>0</v>
      </c>
      <c r="U5340" s="3">
        <v>4.891</v>
      </c>
      <c r="V5340" s="2">
        <f>salestable[[#This Row],[Sales]] * (1 - salestable[[#This Row],[Discount]])</f>
        <v>244.55</v>
      </c>
      <c r="W5340" s="2">
        <f>salestable[[#This Row],[Sales]] * salestable[[#This Row],[Discount]]</f>
        <v>0</v>
      </c>
      <c r="X5340">
        <f>YEAR(salestable[[#This Row],[Order Date]])</f>
        <v>2015</v>
      </c>
      <c r="Y5340" t="str">
        <f>TEXT(salestable[[#This Row],[Order Date]],"MMMM")</f>
        <v>November</v>
      </c>
      <c r="Z5340" t="str">
        <f>"Q"&amp;ROUNDUP(MONTH(salestable[[#This Row],[Order Date]])/3,0)</f>
        <v>Q4</v>
      </c>
      <c r="AA5340" t="str">
        <f>TEXT(salestable[[#This Row],[Order Date]], "ddd")</f>
        <v>Mon</v>
      </c>
    </row>
    <row r="5341" spans="1:27"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s="3">
        <v>6</v>
      </c>
      <c r="T5341" s="4">
        <v>0</v>
      </c>
      <c r="U5341" s="3">
        <v>5.7527999999999997</v>
      </c>
      <c r="V5341" s="2">
        <f>salestable[[#This Row],[Sales]] * (1 - salestable[[#This Row],[Discount]])</f>
        <v>12.24</v>
      </c>
      <c r="W5341" s="2">
        <f>salestable[[#This Row],[Sales]] * salestable[[#This Row],[Discount]]</f>
        <v>0</v>
      </c>
      <c r="X5341">
        <f>YEAR(salestable[[#This Row],[Order Date]])</f>
        <v>2015</v>
      </c>
      <c r="Y5341" t="str">
        <f>TEXT(salestable[[#This Row],[Order Date]],"MMMM")</f>
        <v>November</v>
      </c>
      <c r="Z5341" t="str">
        <f>"Q"&amp;ROUNDUP(MONTH(salestable[[#This Row],[Order Date]])/3,0)</f>
        <v>Q4</v>
      </c>
      <c r="AA5341" t="str">
        <f>TEXT(salestable[[#This Row],[Order Date]], "ddd")</f>
        <v>Mon</v>
      </c>
    </row>
    <row r="5342" spans="1:27"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s="3">
        <v>2</v>
      </c>
      <c r="T5342" s="4">
        <v>0</v>
      </c>
      <c r="U5342" s="3">
        <v>6.0114000000000001</v>
      </c>
      <c r="V5342" s="2">
        <f>salestable[[#This Row],[Sales]] * (1 - salestable[[#This Row],[Discount]])</f>
        <v>13.98</v>
      </c>
      <c r="W5342" s="2">
        <f>salestable[[#This Row],[Sales]] * salestable[[#This Row],[Discount]]</f>
        <v>0</v>
      </c>
      <c r="X5342">
        <f>YEAR(salestable[[#This Row],[Order Date]])</f>
        <v>2015</v>
      </c>
      <c r="Y5342" t="str">
        <f>TEXT(salestable[[#This Row],[Order Date]],"MMMM")</f>
        <v>November</v>
      </c>
      <c r="Z5342" t="str">
        <f>"Q"&amp;ROUNDUP(MONTH(salestable[[#This Row],[Order Date]])/3,0)</f>
        <v>Q4</v>
      </c>
      <c r="AA5342" t="str">
        <f>TEXT(salestable[[#This Row],[Order Date]], "ddd")</f>
        <v>Mon</v>
      </c>
    </row>
    <row r="5343" spans="1:27"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s="3">
        <v>5</v>
      </c>
      <c r="T5343" s="4">
        <v>0</v>
      </c>
      <c r="U5343" s="3">
        <v>53.997</v>
      </c>
      <c r="V5343" s="2">
        <f>salestable[[#This Row],[Sales]] * (1 - salestable[[#This Row],[Discount]])</f>
        <v>899.95</v>
      </c>
      <c r="W5343" s="2">
        <f>salestable[[#This Row],[Sales]] * salestable[[#This Row],[Discount]]</f>
        <v>0</v>
      </c>
      <c r="X5343">
        <f>YEAR(salestable[[#This Row],[Order Date]])</f>
        <v>2015</v>
      </c>
      <c r="Y5343" t="str">
        <f>TEXT(salestable[[#This Row],[Order Date]],"MMMM")</f>
        <v>November</v>
      </c>
      <c r="Z5343" t="str">
        <f>"Q"&amp;ROUNDUP(MONTH(salestable[[#This Row],[Order Date]])/3,0)</f>
        <v>Q4</v>
      </c>
      <c r="AA5343" t="str">
        <f>TEXT(salestable[[#This Row],[Order Date]], "ddd")</f>
        <v>Mon</v>
      </c>
    </row>
    <row r="5344" spans="1:27"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s="3">
        <v>1</v>
      </c>
      <c r="T5344" s="4">
        <v>0.2</v>
      </c>
      <c r="U5344" s="3">
        <v>0.55079999999999996</v>
      </c>
      <c r="V5344" s="2">
        <f>salestable[[#This Row],[Sales]] * (1 - salestable[[#This Row],[Discount]])</f>
        <v>1.3056000000000001</v>
      </c>
      <c r="W5344" s="2">
        <f>salestable[[#This Row],[Sales]] * salestable[[#This Row],[Discount]]</f>
        <v>0.32640000000000002</v>
      </c>
      <c r="X5344">
        <f>YEAR(salestable[[#This Row],[Order Date]])</f>
        <v>2014</v>
      </c>
      <c r="Y5344" t="str">
        <f>TEXT(salestable[[#This Row],[Order Date]],"MMMM")</f>
        <v>November</v>
      </c>
      <c r="Z5344" t="str">
        <f>"Q"&amp;ROUNDUP(MONTH(salestable[[#This Row],[Order Date]])/3,0)</f>
        <v>Q4</v>
      </c>
      <c r="AA5344" t="str">
        <f>TEXT(salestable[[#This Row],[Order Date]], "ddd")</f>
        <v>Fri</v>
      </c>
    </row>
    <row r="5345" spans="1:27"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s="3">
        <v>5</v>
      </c>
      <c r="T5345" s="4">
        <v>0.2</v>
      </c>
      <c r="U5345" s="3">
        <v>16.747499999999999</v>
      </c>
      <c r="V5345" s="2">
        <f>salestable[[#This Row],[Sales]] * (1 - salestable[[#This Row],[Discount]])</f>
        <v>214.36799999999999</v>
      </c>
      <c r="W5345" s="2">
        <f>salestable[[#This Row],[Sales]] * salestable[[#This Row],[Discount]]</f>
        <v>53.591999999999999</v>
      </c>
      <c r="X5345">
        <f>YEAR(salestable[[#This Row],[Order Date]])</f>
        <v>2014</v>
      </c>
      <c r="Y5345" t="str">
        <f>TEXT(salestable[[#This Row],[Order Date]],"MMMM")</f>
        <v>November</v>
      </c>
      <c r="Z5345" t="str">
        <f>"Q"&amp;ROUNDUP(MONTH(salestable[[#This Row],[Order Date]])/3,0)</f>
        <v>Q4</v>
      </c>
      <c r="AA5345" t="str">
        <f>TEXT(salestable[[#This Row],[Order Date]], "ddd")</f>
        <v>Fri</v>
      </c>
    </row>
    <row r="5346" spans="1:27"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s="3">
        <v>1</v>
      </c>
      <c r="T5346" s="4">
        <v>0</v>
      </c>
      <c r="U5346" s="3">
        <v>2.2364999999999999</v>
      </c>
      <c r="V5346" s="2">
        <f>salestable[[#This Row],[Sales]] * (1 - salestable[[#This Row],[Discount]])</f>
        <v>31.95</v>
      </c>
      <c r="W5346" s="2">
        <f>salestable[[#This Row],[Sales]] * salestable[[#This Row],[Discount]]</f>
        <v>0</v>
      </c>
      <c r="X5346">
        <f>YEAR(salestable[[#This Row],[Order Date]])</f>
        <v>2015</v>
      </c>
      <c r="Y5346" t="str">
        <f>TEXT(salestable[[#This Row],[Order Date]],"MMMM")</f>
        <v>October</v>
      </c>
      <c r="Z5346" t="str">
        <f>"Q"&amp;ROUNDUP(MONTH(salestable[[#This Row],[Order Date]])/3,0)</f>
        <v>Q4</v>
      </c>
      <c r="AA5346" t="str">
        <f>TEXT(salestable[[#This Row],[Order Date]], "ddd")</f>
        <v>Sun</v>
      </c>
    </row>
    <row r="5347" spans="1:27"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s="3">
        <v>4</v>
      </c>
      <c r="T5347" s="4">
        <v>0</v>
      </c>
      <c r="U5347" s="3">
        <v>210.49359999999999</v>
      </c>
      <c r="V5347" s="2">
        <f>salestable[[#This Row],[Sales]] * (1 - salestable[[#This Row],[Discount]])</f>
        <v>725.84</v>
      </c>
      <c r="W5347" s="2">
        <f>salestable[[#This Row],[Sales]] * salestable[[#This Row],[Discount]]</f>
        <v>0</v>
      </c>
      <c r="X5347">
        <f>YEAR(salestable[[#This Row],[Order Date]])</f>
        <v>2017</v>
      </c>
      <c r="Y5347" t="str">
        <f>TEXT(salestable[[#This Row],[Order Date]],"MMMM")</f>
        <v>March</v>
      </c>
      <c r="Z5347" t="str">
        <f>"Q"&amp;ROUNDUP(MONTH(salestable[[#This Row],[Order Date]])/3,0)</f>
        <v>Q1</v>
      </c>
      <c r="AA5347" t="str">
        <f>TEXT(salestable[[#This Row],[Order Date]], "ddd")</f>
        <v>Tue</v>
      </c>
    </row>
    <row r="5348" spans="1:27"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s="3">
        <v>3</v>
      </c>
      <c r="T5348" s="4">
        <v>0.2</v>
      </c>
      <c r="U5348" s="3">
        <v>3.9498000000000002</v>
      </c>
      <c r="V5348" s="2">
        <f>salestable[[#This Row],[Sales]] * (1 - salestable[[#This Row],[Discount]])</f>
        <v>8.716800000000001</v>
      </c>
      <c r="W5348" s="2">
        <f>salestable[[#This Row],[Sales]] * salestable[[#This Row],[Discount]]</f>
        <v>2.1792000000000002</v>
      </c>
      <c r="X5348">
        <f>YEAR(salestable[[#This Row],[Order Date]])</f>
        <v>2017</v>
      </c>
      <c r="Y5348" t="str">
        <f>TEXT(salestable[[#This Row],[Order Date]],"MMMM")</f>
        <v>March</v>
      </c>
      <c r="Z5348" t="str">
        <f>"Q"&amp;ROUNDUP(MONTH(salestable[[#This Row],[Order Date]])/3,0)</f>
        <v>Q1</v>
      </c>
      <c r="AA5348" t="str">
        <f>TEXT(salestable[[#This Row],[Order Date]], "ddd")</f>
        <v>Tue</v>
      </c>
    </row>
    <row r="5349" spans="1:27"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s="3">
        <v>2</v>
      </c>
      <c r="T5349" s="4">
        <v>0.2</v>
      </c>
      <c r="U5349" s="3">
        <v>2.8835999999999999</v>
      </c>
      <c r="V5349" s="2">
        <f>salestable[[#This Row],[Sales]] * (1 - salestable[[#This Row],[Discount]])</f>
        <v>6.8352000000000004</v>
      </c>
      <c r="W5349" s="2">
        <f>salestable[[#This Row],[Sales]] * salestable[[#This Row],[Discount]]</f>
        <v>1.7088000000000001</v>
      </c>
      <c r="X5349">
        <f>YEAR(salestable[[#This Row],[Order Date]])</f>
        <v>2017</v>
      </c>
      <c r="Y5349" t="str">
        <f>TEXT(salestable[[#This Row],[Order Date]],"MMMM")</f>
        <v>March</v>
      </c>
      <c r="Z5349" t="str">
        <f>"Q"&amp;ROUNDUP(MONTH(salestable[[#This Row],[Order Date]])/3,0)</f>
        <v>Q1</v>
      </c>
      <c r="AA5349" t="str">
        <f>TEXT(salestable[[#This Row],[Order Date]], "ddd")</f>
        <v>Tue</v>
      </c>
    </row>
    <row r="5350" spans="1:27"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s="3">
        <v>3</v>
      </c>
      <c r="T5350" s="4">
        <v>0</v>
      </c>
      <c r="U5350" s="3">
        <v>15.523199999999999</v>
      </c>
      <c r="V5350" s="2">
        <f>salestable[[#This Row],[Sales]] * (1 - salestable[[#This Row],[Discount]])</f>
        <v>32.340000000000003</v>
      </c>
      <c r="W5350" s="2">
        <f>salestable[[#This Row],[Sales]] * salestable[[#This Row],[Discount]]</f>
        <v>0</v>
      </c>
      <c r="X5350">
        <f>YEAR(salestable[[#This Row],[Order Date]])</f>
        <v>2015</v>
      </c>
      <c r="Y5350" t="str">
        <f>TEXT(salestable[[#This Row],[Order Date]],"MMMM")</f>
        <v>January</v>
      </c>
      <c r="Z5350" t="str">
        <f>"Q"&amp;ROUNDUP(MONTH(salestable[[#This Row],[Order Date]])/3,0)</f>
        <v>Q1</v>
      </c>
      <c r="AA5350" t="str">
        <f>TEXT(salestable[[#This Row],[Order Date]], "ddd")</f>
        <v>Sun</v>
      </c>
    </row>
    <row r="5351" spans="1:27"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s="3">
        <v>5</v>
      </c>
      <c r="T5351" s="4">
        <v>0</v>
      </c>
      <c r="U5351" s="3">
        <v>19.95</v>
      </c>
      <c r="V5351" s="2">
        <f>salestable[[#This Row],[Sales]] * (1 - salestable[[#This Row],[Discount]])</f>
        <v>39.9</v>
      </c>
      <c r="W5351" s="2">
        <f>salestable[[#This Row],[Sales]] * salestable[[#This Row],[Discount]]</f>
        <v>0</v>
      </c>
      <c r="X5351">
        <f>YEAR(salestable[[#This Row],[Order Date]])</f>
        <v>2015</v>
      </c>
      <c r="Y5351" t="str">
        <f>TEXT(salestable[[#This Row],[Order Date]],"MMMM")</f>
        <v>January</v>
      </c>
      <c r="Z5351" t="str">
        <f>"Q"&amp;ROUNDUP(MONTH(salestable[[#This Row],[Order Date]])/3,0)</f>
        <v>Q1</v>
      </c>
      <c r="AA5351" t="str">
        <f>TEXT(salestable[[#This Row],[Order Date]], "ddd")</f>
        <v>Sun</v>
      </c>
    </row>
    <row r="5352" spans="1:27"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s="3">
        <v>9</v>
      </c>
      <c r="T5352" s="4">
        <v>0.2</v>
      </c>
      <c r="U5352" s="3">
        <v>48.551400000000001</v>
      </c>
      <c r="V5352" s="2">
        <f>salestable[[#This Row],[Sales]] * (1 - salestable[[#This Row],[Discount]])</f>
        <v>115.0848</v>
      </c>
      <c r="W5352" s="2">
        <f>salestable[[#This Row],[Sales]] * salestable[[#This Row],[Discount]]</f>
        <v>28.7712</v>
      </c>
      <c r="X5352">
        <f>YEAR(salestable[[#This Row],[Order Date]])</f>
        <v>2017</v>
      </c>
      <c r="Y5352" t="str">
        <f>TEXT(salestable[[#This Row],[Order Date]],"MMMM")</f>
        <v>December</v>
      </c>
      <c r="Z5352" t="str">
        <f>"Q"&amp;ROUNDUP(MONTH(salestable[[#This Row],[Order Date]])/3,0)</f>
        <v>Q4</v>
      </c>
      <c r="AA5352" t="str">
        <f>TEXT(salestable[[#This Row],[Order Date]], "ddd")</f>
        <v>Sat</v>
      </c>
    </row>
    <row r="5353" spans="1:27"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s="3">
        <v>4</v>
      </c>
      <c r="T5353" s="4">
        <v>0.2</v>
      </c>
      <c r="U5353" s="3">
        <v>15.196</v>
      </c>
      <c r="V5353" s="2">
        <f>salestable[[#This Row],[Sales]] * (1 - salestable[[#This Row],[Discount]])</f>
        <v>33.536000000000001</v>
      </c>
      <c r="W5353" s="2">
        <f>salestable[[#This Row],[Sales]] * salestable[[#This Row],[Discount]]</f>
        <v>8.3840000000000003</v>
      </c>
      <c r="X5353">
        <f>YEAR(salestable[[#This Row],[Order Date]])</f>
        <v>2016</v>
      </c>
      <c r="Y5353" t="str">
        <f>TEXT(salestable[[#This Row],[Order Date]],"MMMM")</f>
        <v>September</v>
      </c>
      <c r="Z5353" t="str">
        <f>"Q"&amp;ROUNDUP(MONTH(salestable[[#This Row],[Order Date]])/3,0)</f>
        <v>Q3</v>
      </c>
      <c r="AA5353" t="str">
        <f>TEXT(salestable[[#This Row],[Order Date]], "ddd")</f>
        <v>Tue</v>
      </c>
    </row>
    <row r="5354" spans="1:27"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s="3">
        <v>2</v>
      </c>
      <c r="T5354" s="4">
        <v>0.2</v>
      </c>
      <c r="U5354" s="3">
        <v>37.078200000000002</v>
      </c>
      <c r="V5354" s="2">
        <f>salestable[[#This Row],[Sales]] * (1 - salestable[[#This Row],[Discount]])</f>
        <v>263.66720000000004</v>
      </c>
      <c r="W5354" s="2">
        <f>salestable[[#This Row],[Sales]] * salestable[[#This Row],[Discount]]</f>
        <v>65.916800000000009</v>
      </c>
      <c r="X5354">
        <f>YEAR(salestable[[#This Row],[Order Date]])</f>
        <v>2016</v>
      </c>
      <c r="Y5354" t="str">
        <f>TEXT(salestable[[#This Row],[Order Date]],"MMMM")</f>
        <v>September</v>
      </c>
      <c r="Z5354" t="str">
        <f>"Q"&amp;ROUNDUP(MONTH(salestable[[#This Row],[Order Date]])/3,0)</f>
        <v>Q3</v>
      </c>
      <c r="AA5354" t="str">
        <f>TEXT(salestable[[#This Row],[Order Date]], "ddd")</f>
        <v>Tue</v>
      </c>
    </row>
    <row r="5355" spans="1:27"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s="3">
        <v>8</v>
      </c>
      <c r="T5355" s="4">
        <v>0</v>
      </c>
      <c r="U5355" s="3">
        <v>41.021599999999999</v>
      </c>
      <c r="V5355" s="2">
        <f>salestable[[#This Row],[Sales]] * (1 - salestable[[#This Row],[Discount]])</f>
        <v>87.28</v>
      </c>
      <c r="W5355" s="2">
        <f>salestable[[#This Row],[Sales]] * salestable[[#This Row],[Discount]]</f>
        <v>0</v>
      </c>
      <c r="X5355">
        <f>YEAR(salestable[[#This Row],[Order Date]])</f>
        <v>2016</v>
      </c>
      <c r="Y5355" t="str">
        <f>TEXT(salestable[[#This Row],[Order Date]],"MMMM")</f>
        <v>September</v>
      </c>
      <c r="Z5355" t="str">
        <f>"Q"&amp;ROUNDUP(MONTH(salestable[[#This Row],[Order Date]])/3,0)</f>
        <v>Q3</v>
      </c>
      <c r="AA5355" t="str">
        <f>TEXT(salestable[[#This Row],[Order Date]], "ddd")</f>
        <v>Sat</v>
      </c>
    </row>
    <row r="5356" spans="1:27"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s="3">
        <v>6</v>
      </c>
      <c r="T5356" s="4">
        <v>0.2</v>
      </c>
      <c r="U5356" s="3">
        <v>20.959199999999999</v>
      </c>
      <c r="V5356" s="2">
        <f>salestable[[#This Row],[Sales]] * (1 - salestable[[#This Row],[Discount]])</f>
        <v>223.56480000000002</v>
      </c>
      <c r="W5356" s="2">
        <f>salestable[[#This Row],[Sales]] * salestable[[#This Row],[Discount]]</f>
        <v>55.891200000000005</v>
      </c>
      <c r="X5356">
        <f>YEAR(salestable[[#This Row],[Order Date]])</f>
        <v>2014</v>
      </c>
      <c r="Y5356" t="str">
        <f>TEXT(salestable[[#This Row],[Order Date]],"MMMM")</f>
        <v>May</v>
      </c>
      <c r="Z5356" t="str">
        <f>"Q"&amp;ROUNDUP(MONTH(salestable[[#This Row],[Order Date]])/3,0)</f>
        <v>Q2</v>
      </c>
      <c r="AA5356" t="str">
        <f>TEXT(salestable[[#This Row],[Order Date]], "ddd")</f>
        <v>Tue</v>
      </c>
    </row>
    <row r="5357" spans="1:27"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s="3">
        <v>2</v>
      </c>
      <c r="T5357" s="4">
        <v>0</v>
      </c>
      <c r="U5357" s="3">
        <v>3.84</v>
      </c>
      <c r="V5357" s="2">
        <f>salestable[[#This Row],[Sales]] * (1 - salestable[[#This Row],[Discount]])</f>
        <v>8</v>
      </c>
      <c r="W5357" s="2">
        <f>salestable[[#This Row],[Sales]] * salestable[[#This Row],[Discount]]</f>
        <v>0</v>
      </c>
      <c r="X5357">
        <f>YEAR(salestable[[#This Row],[Order Date]])</f>
        <v>2014</v>
      </c>
      <c r="Y5357" t="str">
        <f>TEXT(salestable[[#This Row],[Order Date]],"MMMM")</f>
        <v>May</v>
      </c>
      <c r="Z5357" t="str">
        <f>"Q"&amp;ROUNDUP(MONTH(salestable[[#This Row],[Order Date]])/3,0)</f>
        <v>Q2</v>
      </c>
      <c r="AA5357" t="str">
        <f>TEXT(salestable[[#This Row],[Order Date]], "ddd")</f>
        <v>Tue</v>
      </c>
    </row>
    <row r="5358" spans="1:27"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s="3">
        <v>5</v>
      </c>
      <c r="T5358" s="4">
        <v>0.2</v>
      </c>
      <c r="U5358" s="3">
        <v>9.5340000000000007</v>
      </c>
      <c r="V5358" s="2">
        <f>salestable[[#This Row],[Sales]] * (1 - salestable[[#This Row],[Discount]])</f>
        <v>21.792000000000002</v>
      </c>
      <c r="W5358" s="2">
        <f>salestable[[#This Row],[Sales]] * salestable[[#This Row],[Discount]]</f>
        <v>5.4480000000000004</v>
      </c>
      <c r="X5358">
        <f>YEAR(salestable[[#This Row],[Order Date]])</f>
        <v>2016</v>
      </c>
      <c r="Y5358" t="str">
        <f>TEXT(salestable[[#This Row],[Order Date]],"MMMM")</f>
        <v>September</v>
      </c>
      <c r="Z5358" t="str">
        <f>"Q"&amp;ROUNDUP(MONTH(salestable[[#This Row],[Order Date]])/3,0)</f>
        <v>Q3</v>
      </c>
      <c r="AA5358" t="str">
        <f>TEXT(salestable[[#This Row],[Order Date]], "ddd")</f>
        <v>Thu</v>
      </c>
    </row>
    <row r="5359" spans="1:27"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s="3">
        <v>1</v>
      </c>
      <c r="T5359" s="4">
        <v>0</v>
      </c>
      <c r="U5359" s="3">
        <v>1.6359999999999999</v>
      </c>
      <c r="V5359" s="2">
        <f>salestable[[#This Row],[Sales]] * (1 - salestable[[#This Row],[Discount]])</f>
        <v>16.36</v>
      </c>
      <c r="W5359" s="2">
        <f>salestable[[#This Row],[Sales]] * salestable[[#This Row],[Discount]]</f>
        <v>0</v>
      </c>
      <c r="X5359">
        <f>YEAR(salestable[[#This Row],[Order Date]])</f>
        <v>2014</v>
      </c>
      <c r="Y5359" t="str">
        <f>TEXT(salestable[[#This Row],[Order Date]],"MMMM")</f>
        <v>August</v>
      </c>
      <c r="Z5359" t="str">
        <f>"Q"&amp;ROUNDUP(MONTH(salestable[[#This Row],[Order Date]])/3,0)</f>
        <v>Q3</v>
      </c>
      <c r="AA5359" t="str">
        <f>TEXT(salestable[[#This Row],[Order Date]], "ddd")</f>
        <v>Tue</v>
      </c>
    </row>
    <row r="5360" spans="1:27"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s="3">
        <v>2</v>
      </c>
      <c r="T5360" s="4">
        <v>0</v>
      </c>
      <c r="U5360" s="3">
        <v>0.63119999999999998</v>
      </c>
      <c r="V5360" s="2">
        <f>salestable[[#This Row],[Sales]] * (1 - salestable[[#This Row],[Discount]])</f>
        <v>15.78</v>
      </c>
      <c r="W5360" s="2">
        <f>salestable[[#This Row],[Sales]] * salestable[[#This Row],[Discount]]</f>
        <v>0</v>
      </c>
      <c r="X5360">
        <f>YEAR(salestable[[#This Row],[Order Date]])</f>
        <v>2014</v>
      </c>
      <c r="Y5360" t="str">
        <f>TEXT(salestable[[#This Row],[Order Date]],"MMMM")</f>
        <v>August</v>
      </c>
      <c r="Z5360" t="str">
        <f>"Q"&amp;ROUNDUP(MONTH(salestable[[#This Row],[Order Date]])/3,0)</f>
        <v>Q3</v>
      </c>
      <c r="AA5360" t="str">
        <f>TEXT(salestable[[#This Row],[Order Date]], "ddd")</f>
        <v>Tue</v>
      </c>
    </row>
    <row r="5361" spans="1:27"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s="3">
        <v>2</v>
      </c>
      <c r="T5361" s="4">
        <v>0</v>
      </c>
      <c r="U5361" s="3">
        <v>12.8744</v>
      </c>
      <c r="V5361" s="2">
        <f>salestable[[#This Row],[Sales]] * (1 - salestable[[#This Row],[Discount]])</f>
        <v>45.98</v>
      </c>
      <c r="W5361" s="2">
        <f>salestable[[#This Row],[Sales]] * salestable[[#This Row],[Discount]]</f>
        <v>0</v>
      </c>
      <c r="X5361">
        <f>YEAR(salestable[[#This Row],[Order Date]])</f>
        <v>2014</v>
      </c>
      <c r="Y5361" t="str">
        <f>TEXT(salestable[[#This Row],[Order Date]],"MMMM")</f>
        <v>August</v>
      </c>
      <c r="Z5361" t="str">
        <f>"Q"&amp;ROUNDUP(MONTH(salestable[[#This Row],[Order Date]])/3,0)</f>
        <v>Q3</v>
      </c>
      <c r="AA5361" t="str">
        <f>TEXT(salestable[[#This Row],[Order Date]], "ddd")</f>
        <v>Tue</v>
      </c>
    </row>
    <row r="5362" spans="1:27"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s="3">
        <v>8</v>
      </c>
      <c r="T5362" s="4">
        <v>0.2</v>
      </c>
      <c r="U5362" s="3">
        <v>-32.219200000000001</v>
      </c>
      <c r="V5362" s="2">
        <f>salestable[[#This Row],[Sales]] * (1 - salestable[[#This Row],[Discount]])</f>
        <v>158.61760000000001</v>
      </c>
      <c r="W5362" s="2">
        <f>salestable[[#This Row],[Sales]] * salestable[[#This Row],[Discount]]</f>
        <v>39.654400000000003</v>
      </c>
      <c r="X5362">
        <f>YEAR(salestable[[#This Row],[Order Date]])</f>
        <v>2017</v>
      </c>
      <c r="Y5362" t="str">
        <f>TEXT(salestable[[#This Row],[Order Date]],"MMMM")</f>
        <v>April</v>
      </c>
      <c r="Z5362" t="str">
        <f>"Q"&amp;ROUNDUP(MONTH(salestable[[#This Row],[Order Date]])/3,0)</f>
        <v>Q2</v>
      </c>
      <c r="AA5362" t="str">
        <f>TEXT(salestable[[#This Row],[Order Date]], "ddd")</f>
        <v>Fri</v>
      </c>
    </row>
    <row r="5363" spans="1:27"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s="3">
        <v>5</v>
      </c>
      <c r="T5363" s="4">
        <v>0.2</v>
      </c>
      <c r="U5363" s="3">
        <v>54.057000000000002</v>
      </c>
      <c r="V5363" s="2">
        <f>salestable[[#This Row],[Sales]] * (1 - salestable[[#This Row],[Discount]])</f>
        <v>576.60800000000006</v>
      </c>
      <c r="W5363" s="2">
        <f>salestable[[#This Row],[Sales]] * salestable[[#This Row],[Discount]]</f>
        <v>144.15200000000002</v>
      </c>
      <c r="X5363">
        <f>YEAR(salestable[[#This Row],[Order Date]])</f>
        <v>2017</v>
      </c>
      <c r="Y5363" t="str">
        <f>TEXT(salestable[[#This Row],[Order Date]],"MMMM")</f>
        <v>June</v>
      </c>
      <c r="Z5363" t="str">
        <f>"Q"&amp;ROUNDUP(MONTH(salestable[[#This Row],[Order Date]])/3,0)</f>
        <v>Q2</v>
      </c>
      <c r="AA5363" t="str">
        <f>TEXT(salestable[[#This Row],[Order Date]], "ddd")</f>
        <v>Fri</v>
      </c>
    </row>
    <row r="5364" spans="1:27"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s="3">
        <v>6</v>
      </c>
      <c r="T5364" s="4">
        <v>0</v>
      </c>
      <c r="U5364" s="3">
        <v>23.990400000000001</v>
      </c>
      <c r="V5364" s="2">
        <f>salestable[[#This Row],[Sales]] * (1 - salestable[[#This Row],[Discount]])</f>
        <v>70.56</v>
      </c>
      <c r="W5364" s="2">
        <f>salestable[[#This Row],[Sales]] * salestable[[#This Row],[Discount]]</f>
        <v>0</v>
      </c>
      <c r="X5364">
        <f>YEAR(salestable[[#This Row],[Order Date]])</f>
        <v>2016</v>
      </c>
      <c r="Y5364" t="str">
        <f>TEXT(salestable[[#This Row],[Order Date]],"MMMM")</f>
        <v>December</v>
      </c>
      <c r="Z5364" t="str">
        <f>"Q"&amp;ROUNDUP(MONTH(salestable[[#This Row],[Order Date]])/3,0)</f>
        <v>Q4</v>
      </c>
      <c r="AA5364" t="str">
        <f>TEXT(salestable[[#This Row],[Order Date]], "ddd")</f>
        <v>Thu</v>
      </c>
    </row>
    <row r="5365" spans="1:27"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s="3">
        <v>2</v>
      </c>
      <c r="T5365" s="4">
        <v>0</v>
      </c>
      <c r="U5365" s="3">
        <v>22.948799999999999</v>
      </c>
      <c r="V5365" s="2">
        <f>salestable[[#This Row],[Sales]] * (1 - salestable[[#This Row],[Discount]])</f>
        <v>81.96</v>
      </c>
      <c r="W5365" s="2">
        <f>salestable[[#This Row],[Sales]] * salestable[[#This Row],[Discount]]</f>
        <v>0</v>
      </c>
      <c r="X5365">
        <f>YEAR(salestable[[#This Row],[Order Date]])</f>
        <v>2016</v>
      </c>
      <c r="Y5365" t="str">
        <f>TEXT(salestable[[#This Row],[Order Date]],"MMMM")</f>
        <v>December</v>
      </c>
      <c r="Z5365" t="str">
        <f>"Q"&amp;ROUNDUP(MONTH(salestable[[#This Row],[Order Date]])/3,0)</f>
        <v>Q4</v>
      </c>
      <c r="AA5365" t="str">
        <f>TEXT(salestable[[#This Row],[Order Date]], "ddd")</f>
        <v>Thu</v>
      </c>
    </row>
    <row r="5366" spans="1:27"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s="3">
        <v>4</v>
      </c>
      <c r="T5366" s="4">
        <v>0.2</v>
      </c>
      <c r="U5366" s="3">
        <v>6.4863999999999997</v>
      </c>
      <c r="V5366" s="2">
        <f>salestable[[#This Row],[Sales]] * (1 - salestable[[#This Row],[Discount]])</f>
        <v>51.891200000000005</v>
      </c>
      <c r="W5366" s="2">
        <f>salestable[[#This Row],[Sales]] * salestable[[#This Row],[Discount]]</f>
        <v>12.972800000000001</v>
      </c>
      <c r="X5366">
        <f>YEAR(salestable[[#This Row],[Order Date]])</f>
        <v>2014</v>
      </c>
      <c r="Y5366" t="str">
        <f>TEXT(salestable[[#This Row],[Order Date]],"MMMM")</f>
        <v>January</v>
      </c>
      <c r="Z5366" t="str">
        <f>"Q"&amp;ROUNDUP(MONTH(salestable[[#This Row],[Order Date]])/3,0)</f>
        <v>Q1</v>
      </c>
      <c r="AA5366" t="str">
        <f>TEXT(salestable[[#This Row],[Order Date]], "ddd")</f>
        <v>Sat</v>
      </c>
    </row>
    <row r="5367" spans="1:27"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s="3">
        <v>1</v>
      </c>
      <c r="T5367" s="4">
        <v>0.2</v>
      </c>
      <c r="U5367" s="3">
        <v>13.2293</v>
      </c>
      <c r="V5367" s="2">
        <f>salestable[[#This Row],[Sales]] * (1 - salestable[[#This Row],[Discount]])</f>
        <v>120.95360000000001</v>
      </c>
      <c r="W5367" s="2">
        <f>salestable[[#This Row],[Sales]] * salestable[[#This Row],[Discount]]</f>
        <v>30.238400000000002</v>
      </c>
      <c r="X5367">
        <f>YEAR(salestable[[#This Row],[Order Date]])</f>
        <v>2016</v>
      </c>
      <c r="Y5367" t="str">
        <f>TEXT(salestable[[#This Row],[Order Date]],"MMMM")</f>
        <v>November</v>
      </c>
      <c r="Z5367" t="str">
        <f>"Q"&amp;ROUNDUP(MONTH(salestable[[#This Row],[Order Date]])/3,0)</f>
        <v>Q4</v>
      </c>
      <c r="AA5367" t="str">
        <f>TEXT(salestable[[#This Row],[Order Date]], "ddd")</f>
        <v>Sun</v>
      </c>
    </row>
    <row r="5368" spans="1:27"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s="3">
        <v>3</v>
      </c>
      <c r="T5368" s="4">
        <v>0.2</v>
      </c>
      <c r="U5368" s="3">
        <v>7.7679</v>
      </c>
      <c r="V5368" s="2">
        <f>salestable[[#This Row],[Sales]] * (1 - salestable[[#This Row],[Discount]])</f>
        <v>71.020799999999994</v>
      </c>
      <c r="W5368" s="2">
        <f>salestable[[#This Row],[Sales]] * salestable[[#This Row],[Discount]]</f>
        <v>17.755199999999999</v>
      </c>
      <c r="X5368">
        <f>YEAR(salestable[[#This Row],[Order Date]])</f>
        <v>2017</v>
      </c>
      <c r="Y5368" t="str">
        <f>TEXT(salestable[[#This Row],[Order Date]],"MMMM")</f>
        <v>June</v>
      </c>
      <c r="Z5368" t="str">
        <f>"Q"&amp;ROUNDUP(MONTH(salestable[[#This Row],[Order Date]])/3,0)</f>
        <v>Q2</v>
      </c>
      <c r="AA5368" t="str">
        <f>TEXT(salestable[[#This Row],[Order Date]], "ddd")</f>
        <v>Sat</v>
      </c>
    </row>
    <row r="5369" spans="1:27"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s="3">
        <v>4</v>
      </c>
      <c r="T5369" s="4">
        <v>0</v>
      </c>
      <c r="U5369" s="3">
        <v>5.4332000000000003</v>
      </c>
      <c r="V5369" s="2">
        <f>salestable[[#This Row],[Sales]] * (1 - salestable[[#This Row],[Discount]])</f>
        <v>11.56</v>
      </c>
      <c r="W5369" s="2">
        <f>salestable[[#This Row],[Sales]] * salestable[[#This Row],[Discount]]</f>
        <v>0</v>
      </c>
      <c r="X5369">
        <f>YEAR(salestable[[#This Row],[Order Date]])</f>
        <v>2017</v>
      </c>
      <c r="Y5369" t="str">
        <f>TEXT(salestable[[#This Row],[Order Date]],"MMMM")</f>
        <v>June</v>
      </c>
      <c r="Z5369" t="str">
        <f>"Q"&amp;ROUNDUP(MONTH(salestable[[#This Row],[Order Date]])/3,0)</f>
        <v>Q2</v>
      </c>
      <c r="AA5369" t="str">
        <f>TEXT(salestable[[#This Row],[Order Date]], "ddd")</f>
        <v>Sat</v>
      </c>
    </row>
    <row r="5370" spans="1:27"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s="3">
        <v>1</v>
      </c>
      <c r="T5370" s="4">
        <v>0</v>
      </c>
      <c r="U5370" s="3">
        <v>3.895</v>
      </c>
      <c r="V5370" s="2">
        <f>salestable[[#This Row],[Sales]] * (1 - salestable[[#This Row],[Discount]])</f>
        <v>15.58</v>
      </c>
      <c r="W5370" s="2">
        <f>salestable[[#This Row],[Sales]] * salestable[[#This Row],[Discount]]</f>
        <v>0</v>
      </c>
      <c r="X5370">
        <f>YEAR(salestable[[#This Row],[Order Date]])</f>
        <v>2017</v>
      </c>
      <c r="Y5370" t="str">
        <f>TEXT(salestable[[#This Row],[Order Date]],"MMMM")</f>
        <v>June</v>
      </c>
      <c r="Z5370" t="str">
        <f>"Q"&amp;ROUNDUP(MONTH(salestable[[#This Row],[Order Date]])/3,0)</f>
        <v>Q2</v>
      </c>
      <c r="AA5370" t="str">
        <f>TEXT(salestable[[#This Row],[Order Date]], "ddd")</f>
        <v>Sat</v>
      </c>
    </row>
    <row r="5371" spans="1:27"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s="3">
        <v>3</v>
      </c>
      <c r="T5371" s="4">
        <v>0.2</v>
      </c>
      <c r="U5371" s="3">
        <v>28.706399999999999</v>
      </c>
      <c r="V5371" s="2">
        <f>salestable[[#This Row],[Sales]] * (1 - salestable[[#This Row],[Discount]])</f>
        <v>68.044799999999995</v>
      </c>
      <c r="W5371" s="2">
        <f>salestable[[#This Row],[Sales]] * salestable[[#This Row],[Discount]]</f>
        <v>17.011199999999999</v>
      </c>
      <c r="X5371">
        <f>YEAR(salestable[[#This Row],[Order Date]])</f>
        <v>2017</v>
      </c>
      <c r="Y5371" t="str">
        <f>TEXT(salestable[[#This Row],[Order Date]],"MMMM")</f>
        <v>September</v>
      </c>
      <c r="Z5371" t="str">
        <f>"Q"&amp;ROUNDUP(MONTH(salestable[[#This Row],[Order Date]])/3,0)</f>
        <v>Q3</v>
      </c>
      <c r="AA5371" t="str">
        <f>TEXT(salestable[[#This Row],[Order Date]], "ddd")</f>
        <v>Sun</v>
      </c>
    </row>
    <row r="5372" spans="1:27"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s="3">
        <v>2</v>
      </c>
      <c r="T5372" s="4">
        <v>0</v>
      </c>
      <c r="U5372" s="3">
        <v>71.229600000000005</v>
      </c>
      <c r="V5372" s="2">
        <f>salestable[[#This Row],[Sales]] * (1 - salestable[[#This Row],[Discount]])</f>
        <v>273.95999999999998</v>
      </c>
      <c r="W5372" s="2">
        <f>salestable[[#This Row],[Sales]] * salestable[[#This Row],[Discount]]</f>
        <v>0</v>
      </c>
      <c r="X5372">
        <f>YEAR(salestable[[#This Row],[Order Date]])</f>
        <v>2017</v>
      </c>
      <c r="Y5372" t="str">
        <f>TEXT(salestable[[#This Row],[Order Date]],"MMMM")</f>
        <v>April</v>
      </c>
      <c r="Z5372" t="str">
        <f>"Q"&amp;ROUNDUP(MONTH(salestable[[#This Row],[Order Date]])/3,0)</f>
        <v>Q2</v>
      </c>
      <c r="AA5372" t="str">
        <f>TEXT(salestable[[#This Row],[Order Date]], "ddd")</f>
        <v>Sat</v>
      </c>
    </row>
    <row r="5373" spans="1:27"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s="3">
        <v>3</v>
      </c>
      <c r="T5373" s="4">
        <v>0</v>
      </c>
      <c r="U5373" s="3">
        <v>79.793999999999997</v>
      </c>
      <c r="V5373" s="2">
        <f>salestable[[#This Row],[Sales]] * (1 - salestable[[#This Row],[Discount]])</f>
        <v>306.89999999999998</v>
      </c>
      <c r="W5373" s="2">
        <f>salestable[[#This Row],[Sales]] * salestable[[#This Row],[Discount]]</f>
        <v>0</v>
      </c>
      <c r="X5373">
        <f>YEAR(salestable[[#This Row],[Order Date]])</f>
        <v>2017</v>
      </c>
      <c r="Y5373" t="str">
        <f>TEXT(salestable[[#This Row],[Order Date]],"MMMM")</f>
        <v>April</v>
      </c>
      <c r="Z5373" t="str">
        <f>"Q"&amp;ROUNDUP(MONTH(salestable[[#This Row],[Order Date]])/3,0)</f>
        <v>Q2</v>
      </c>
      <c r="AA5373" t="str">
        <f>TEXT(salestable[[#This Row],[Order Date]], "ddd")</f>
        <v>Sat</v>
      </c>
    </row>
    <row r="5374" spans="1:27"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s="3">
        <v>3</v>
      </c>
      <c r="T5374" s="4">
        <v>0.2</v>
      </c>
      <c r="U5374" s="3">
        <v>5.4432</v>
      </c>
      <c r="V5374" s="2">
        <f>salestable[[#This Row],[Sales]] * (1 - salestable[[#This Row],[Discount]])</f>
        <v>12.441600000000001</v>
      </c>
      <c r="W5374" s="2">
        <f>salestable[[#This Row],[Sales]] * salestable[[#This Row],[Discount]]</f>
        <v>3.1104000000000003</v>
      </c>
      <c r="X5374">
        <f>YEAR(salestable[[#This Row],[Order Date]])</f>
        <v>2015</v>
      </c>
      <c r="Y5374" t="str">
        <f>TEXT(salestable[[#This Row],[Order Date]],"MMMM")</f>
        <v>October</v>
      </c>
      <c r="Z5374" t="str">
        <f>"Q"&amp;ROUNDUP(MONTH(salestable[[#This Row],[Order Date]])/3,0)</f>
        <v>Q4</v>
      </c>
      <c r="AA5374" t="str">
        <f>TEXT(salestable[[#This Row],[Order Date]], "ddd")</f>
        <v>Sat</v>
      </c>
    </row>
    <row r="5375" spans="1:27"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s="3">
        <v>7</v>
      </c>
      <c r="T5375" s="4">
        <v>0.3</v>
      </c>
      <c r="U5375" s="3">
        <v>-69.472200000000001</v>
      </c>
      <c r="V5375" s="2">
        <f>salestable[[#This Row],[Sales]] * (1 - salestable[[#This Row],[Discount]])</f>
        <v>243.15269999999998</v>
      </c>
      <c r="W5375" s="2">
        <f>salestable[[#This Row],[Sales]] * salestable[[#This Row],[Discount]]</f>
        <v>104.20829999999999</v>
      </c>
      <c r="X5375">
        <f>YEAR(salestable[[#This Row],[Order Date]])</f>
        <v>2015</v>
      </c>
      <c r="Y5375" t="str">
        <f>TEXT(salestable[[#This Row],[Order Date]],"MMMM")</f>
        <v>October</v>
      </c>
      <c r="Z5375" t="str">
        <f>"Q"&amp;ROUNDUP(MONTH(salestable[[#This Row],[Order Date]])/3,0)</f>
        <v>Q4</v>
      </c>
      <c r="AA5375" t="str">
        <f>TEXT(salestable[[#This Row],[Order Date]], "ddd")</f>
        <v>Sat</v>
      </c>
    </row>
    <row r="5376" spans="1:27"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s="3">
        <v>2</v>
      </c>
      <c r="T5376" s="4">
        <v>0.2</v>
      </c>
      <c r="U5376" s="3">
        <v>3.6288</v>
      </c>
      <c r="V5376" s="2">
        <f>salestable[[#This Row],[Sales]] * (1 - salestable[[#This Row],[Discount]])</f>
        <v>8.2944000000000013</v>
      </c>
      <c r="W5376" s="2">
        <f>salestable[[#This Row],[Sales]] * salestable[[#This Row],[Discount]]</f>
        <v>2.0736000000000003</v>
      </c>
      <c r="X5376">
        <f>YEAR(salestable[[#This Row],[Order Date]])</f>
        <v>2015</v>
      </c>
      <c r="Y5376" t="str">
        <f>TEXT(salestable[[#This Row],[Order Date]],"MMMM")</f>
        <v>October</v>
      </c>
      <c r="Z5376" t="str">
        <f>"Q"&amp;ROUNDUP(MONTH(salestable[[#This Row],[Order Date]])/3,0)</f>
        <v>Q4</v>
      </c>
      <c r="AA5376" t="str">
        <f>TEXT(salestable[[#This Row],[Order Date]], "ddd")</f>
        <v>Sat</v>
      </c>
    </row>
    <row r="5377" spans="1:27"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s="3">
        <v>6</v>
      </c>
      <c r="T5377" s="4">
        <v>0</v>
      </c>
      <c r="U5377" s="3">
        <v>9.8160000000000007</v>
      </c>
      <c r="V5377" s="2">
        <f>salestable[[#This Row],[Sales]] * (1 - salestable[[#This Row],[Discount]])</f>
        <v>98.16</v>
      </c>
      <c r="W5377" s="2">
        <f>salestable[[#This Row],[Sales]] * salestable[[#This Row],[Discount]]</f>
        <v>0</v>
      </c>
      <c r="X5377">
        <f>YEAR(salestable[[#This Row],[Order Date]])</f>
        <v>2017</v>
      </c>
      <c r="Y5377" t="str">
        <f>TEXT(salestable[[#This Row],[Order Date]],"MMMM")</f>
        <v>May</v>
      </c>
      <c r="Z5377" t="str">
        <f>"Q"&amp;ROUNDUP(MONTH(salestable[[#This Row],[Order Date]])/3,0)</f>
        <v>Q2</v>
      </c>
      <c r="AA5377" t="str">
        <f>TEXT(salestable[[#This Row],[Order Date]], "ddd")</f>
        <v>Sat</v>
      </c>
    </row>
    <row r="5378" spans="1:27"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s="3">
        <v>3</v>
      </c>
      <c r="T5378" s="4">
        <v>0</v>
      </c>
      <c r="U5378" s="3">
        <v>7.86</v>
      </c>
      <c r="V5378" s="2">
        <f>salestable[[#This Row],[Sales]] * (1 - salestable[[#This Row],[Discount]])</f>
        <v>31.44</v>
      </c>
      <c r="W5378" s="2">
        <f>salestable[[#This Row],[Sales]] * salestable[[#This Row],[Discount]]</f>
        <v>0</v>
      </c>
      <c r="X5378">
        <f>YEAR(salestable[[#This Row],[Order Date]])</f>
        <v>2017</v>
      </c>
      <c r="Y5378" t="str">
        <f>TEXT(salestable[[#This Row],[Order Date]],"MMMM")</f>
        <v>May</v>
      </c>
      <c r="Z5378" t="str">
        <f>"Q"&amp;ROUNDUP(MONTH(salestable[[#This Row],[Order Date]])/3,0)</f>
        <v>Q2</v>
      </c>
      <c r="AA5378" t="str">
        <f>TEXT(salestable[[#This Row],[Order Date]], "ddd")</f>
        <v>Sat</v>
      </c>
    </row>
    <row r="5379" spans="1:27"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s="3">
        <v>7</v>
      </c>
      <c r="T5379" s="4">
        <v>0.2</v>
      </c>
      <c r="U5379" s="3">
        <v>117.6147</v>
      </c>
      <c r="V5379" s="2">
        <f>salestable[[#This Row],[Sales]] * (1 - salestable[[#This Row],[Discount]])</f>
        <v>278.79040000000003</v>
      </c>
      <c r="W5379" s="2">
        <f>salestable[[#This Row],[Sales]] * salestable[[#This Row],[Discount]]</f>
        <v>69.697600000000008</v>
      </c>
      <c r="X5379">
        <f>YEAR(salestable[[#This Row],[Order Date]])</f>
        <v>2014</v>
      </c>
      <c r="Y5379" t="str">
        <f>TEXT(salestable[[#This Row],[Order Date]],"MMMM")</f>
        <v>December</v>
      </c>
      <c r="Z5379" t="str">
        <f>"Q"&amp;ROUNDUP(MONTH(salestable[[#This Row],[Order Date]])/3,0)</f>
        <v>Q4</v>
      </c>
      <c r="AA5379" t="str">
        <f>TEXT(salestable[[#This Row],[Order Date]], "ddd")</f>
        <v>Fri</v>
      </c>
    </row>
    <row r="5380" spans="1:27"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s="3">
        <v>4</v>
      </c>
      <c r="T5380" s="4">
        <v>0.2</v>
      </c>
      <c r="U5380" s="3">
        <v>-30.2288</v>
      </c>
      <c r="V5380" s="2">
        <f>salestable[[#This Row],[Sales]] * (1 - salestable[[#This Row],[Discount]])</f>
        <v>138.18879999999999</v>
      </c>
      <c r="W5380" s="2">
        <f>salestable[[#This Row],[Sales]] * salestable[[#This Row],[Discount]]</f>
        <v>34.547199999999997</v>
      </c>
      <c r="X5380">
        <f>YEAR(salestable[[#This Row],[Order Date]])</f>
        <v>2014</v>
      </c>
      <c r="Y5380" t="str">
        <f>TEXT(salestable[[#This Row],[Order Date]],"MMMM")</f>
        <v>December</v>
      </c>
      <c r="Z5380" t="str">
        <f>"Q"&amp;ROUNDUP(MONTH(salestable[[#This Row],[Order Date]])/3,0)</f>
        <v>Q4</v>
      </c>
      <c r="AA5380" t="str">
        <f>TEXT(salestable[[#This Row],[Order Date]], "ddd")</f>
        <v>Fri</v>
      </c>
    </row>
    <row r="5381" spans="1:27"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s="3">
        <v>3</v>
      </c>
      <c r="T5381" s="4">
        <v>0</v>
      </c>
      <c r="U5381" s="3">
        <v>7.6146000000000003</v>
      </c>
      <c r="V5381" s="2">
        <f>salestable[[#This Row],[Sales]] * (1 - salestable[[#This Row],[Discount]])</f>
        <v>15.54</v>
      </c>
      <c r="W5381" s="2">
        <f>salestable[[#This Row],[Sales]] * salestable[[#This Row],[Discount]]</f>
        <v>0</v>
      </c>
      <c r="X5381">
        <f>YEAR(salestable[[#This Row],[Order Date]])</f>
        <v>2016</v>
      </c>
      <c r="Y5381" t="str">
        <f>TEXT(salestable[[#This Row],[Order Date]],"MMMM")</f>
        <v>August</v>
      </c>
      <c r="Z5381" t="str">
        <f>"Q"&amp;ROUNDUP(MONTH(salestable[[#This Row],[Order Date]])/3,0)</f>
        <v>Q3</v>
      </c>
      <c r="AA5381" t="str">
        <f>TEXT(salestable[[#This Row],[Order Date]], "ddd")</f>
        <v>Sun</v>
      </c>
    </row>
    <row r="5382" spans="1:27"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s="3">
        <v>6</v>
      </c>
      <c r="T5382" s="4">
        <v>0.2</v>
      </c>
      <c r="U5382" s="3">
        <v>35.623800000000003</v>
      </c>
      <c r="V5382" s="2">
        <f>salestable[[#This Row],[Sales]] * (1 - salestable[[#This Row],[Discount]])</f>
        <v>84.441600000000008</v>
      </c>
      <c r="W5382" s="2">
        <f>salestable[[#This Row],[Sales]] * salestable[[#This Row],[Discount]]</f>
        <v>21.110400000000002</v>
      </c>
      <c r="X5382">
        <f>YEAR(salestable[[#This Row],[Order Date]])</f>
        <v>2016</v>
      </c>
      <c r="Y5382" t="str">
        <f>TEXT(salestable[[#This Row],[Order Date]],"MMMM")</f>
        <v>August</v>
      </c>
      <c r="Z5382" t="str">
        <f>"Q"&amp;ROUNDUP(MONTH(salestable[[#This Row],[Order Date]])/3,0)</f>
        <v>Q3</v>
      </c>
      <c r="AA5382" t="str">
        <f>TEXT(salestable[[#This Row],[Order Date]], "ddd")</f>
        <v>Sun</v>
      </c>
    </row>
    <row r="5383" spans="1:27"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s="3">
        <v>5</v>
      </c>
      <c r="T5383" s="4">
        <v>0.2</v>
      </c>
      <c r="U5383" s="3">
        <v>9.0719999999999992</v>
      </c>
      <c r="V5383" s="2">
        <f>salestable[[#This Row],[Sales]] * (1 - salestable[[#This Row],[Discount]])</f>
        <v>20.736000000000004</v>
      </c>
      <c r="W5383" s="2">
        <f>salestable[[#This Row],[Sales]] * salestable[[#This Row],[Discount]]</f>
        <v>5.1840000000000011</v>
      </c>
      <c r="X5383">
        <f>YEAR(salestable[[#This Row],[Order Date]])</f>
        <v>2016</v>
      </c>
      <c r="Y5383" t="str">
        <f>TEXT(salestable[[#This Row],[Order Date]],"MMMM")</f>
        <v>September</v>
      </c>
      <c r="Z5383" t="str">
        <f>"Q"&amp;ROUNDUP(MONTH(salestable[[#This Row],[Order Date]])/3,0)</f>
        <v>Q3</v>
      </c>
      <c r="AA5383" t="str">
        <f>TEXT(salestable[[#This Row],[Order Date]], "ddd")</f>
        <v>Mon</v>
      </c>
    </row>
    <row r="5384" spans="1:27"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s="3">
        <v>8</v>
      </c>
      <c r="T5384" s="4">
        <v>0.2</v>
      </c>
      <c r="U5384" s="3">
        <v>5.3352000000000004</v>
      </c>
      <c r="V5384" s="2">
        <f>salestable[[#This Row],[Sales]] * (1 - salestable[[#This Row],[Discount]])</f>
        <v>12.6464</v>
      </c>
      <c r="W5384" s="2">
        <f>salestable[[#This Row],[Sales]] * salestable[[#This Row],[Discount]]</f>
        <v>3.1616</v>
      </c>
      <c r="X5384">
        <f>YEAR(salestable[[#This Row],[Order Date]])</f>
        <v>2016</v>
      </c>
      <c r="Y5384" t="str">
        <f>TEXT(salestable[[#This Row],[Order Date]],"MMMM")</f>
        <v>September</v>
      </c>
      <c r="Z5384" t="str">
        <f>"Q"&amp;ROUNDUP(MONTH(salestable[[#This Row],[Order Date]])/3,0)</f>
        <v>Q3</v>
      </c>
      <c r="AA5384" t="str">
        <f>TEXT(salestable[[#This Row],[Order Date]], "ddd")</f>
        <v>Mon</v>
      </c>
    </row>
    <row r="5385" spans="1:27"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s="3">
        <v>2</v>
      </c>
      <c r="T5385" s="4">
        <v>0.2</v>
      </c>
      <c r="U5385" s="3">
        <v>3.7584</v>
      </c>
      <c r="V5385" s="2">
        <f>salestable[[#This Row],[Sales]] * (1 - salestable[[#This Row],[Discount]])</f>
        <v>8.2944000000000013</v>
      </c>
      <c r="W5385" s="2">
        <f>salestable[[#This Row],[Sales]] * salestable[[#This Row],[Discount]]</f>
        <v>2.0736000000000003</v>
      </c>
      <c r="X5385">
        <f>YEAR(salestable[[#This Row],[Order Date]])</f>
        <v>2016</v>
      </c>
      <c r="Y5385" t="str">
        <f>TEXT(salestable[[#This Row],[Order Date]],"MMMM")</f>
        <v>September</v>
      </c>
      <c r="Z5385" t="str">
        <f>"Q"&amp;ROUNDUP(MONTH(salestable[[#This Row],[Order Date]])/3,0)</f>
        <v>Q3</v>
      </c>
      <c r="AA5385" t="str">
        <f>TEXT(salestable[[#This Row],[Order Date]], "ddd")</f>
        <v>Mon</v>
      </c>
    </row>
    <row r="5386" spans="1:27"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s="3">
        <v>3</v>
      </c>
      <c r="T5386" s="4">
        <v>0.4</v>
      </c>
      <c r="U5386" s="3">
        <v>41.79</v>
      </c>
      <c r="V5386" s="2">
        <f>salestable[[#This Row],[Sales]] * (1 - salestable[[#This Row],[Discount]])</f>
        <v>214.92</v>
      </c>
      <c r="W5386" s="2">
        <f>salestable[[#This Row],[Sales]] * salestable[[#This Row],[Discount]]</f>
        <v>143.28</v>
      </c>
      <c r="X5386">
        <f>YEAR(salestable[[#This Row],[Order Date]])</f>
        <v>2017</v>
      </c>
      <c r="Y5386" t="str">
        <f>TEXT(salestable[[#This Row],[Order Date]],"MMMM")</f>
        <v>June</v>
      </c>
      <c r="Z5386" t="str">
        <f>"Q"&amp;ROUNDUP(MONTH(salestable[[#This Row],[Order Date]])/3,0)</f>
        <v>Q2</v>
      </c>
      <c r="AA5386" t="str">
        <f>TEXT(salestable[[#This Row],[Order Date]], "ddd")</f>
        <v>Mon</v>
      </c>
    </row>
    <row r="5387" spans="1:27"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s="3">
        <v>14</v>
      </c>
      <c r="T5387" s="4">
        <v>0.4</v>
      </c>
      <c r="U5387" s="3">
        <v>72.788799999999995</v>
      </c>
      <c r="V5387" s="2">
        <f>salestable[[#This Row],[Sales]] * (1 - salestable[[#This Row],[Discount]])</f>
        <v>327.5496</v>
      </c>
      <c r="W5387" s="2">
        <f>salestable[[#This Row],[Sales]] * salestable[[#This Row],[Discount]]</f>
        <v>218.36640000000003</v>
      </c>
      <c r="X5387">
        <f>YEAR(salestable[[#This Row],[Order Date]])</f>
        <v>2017</v>
      </c>
      <c r="Y5387" t="str">
        <f>TEXT(salestable[[#This Row],[Order Date]],"MMMM")</f>
        <v>June</v>
      </c>
      <c r="Z5387" t="str">
        <f>"Q"&amp;ROUNDUP(MONTH(salestable[[#This Row],[Order Date]])/3,0)</f>
        <v>Q2</v>
      </c>
      <c r="AA5387" t="str">
        <f>TEXT(salestable[[#This Row],[Order Date]], "ddd")</f>
        <v>Mon</v>
      </c>
    </row>
    <row r="5388" spans="1:27"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s="3">
        <v>9</v>
      </c>
      <c r="T5388" s="4">
        <v>0</v>
      </c>
      <c r="U5388" s="3">
        <v>18.5886</v>
      </c>
      <c r="V5388" s="2">
        <f>salestable[[#This Row],[Sales]] * (1 - salestable[[#This Row],[Discount]])</f>
        <v>40.409999999999997</v>
      </c>
      <c r="W5388" s="2">
        <f>salestable[[#This Row],[Sales]] * salestable[[#This Row],[Discount]]</f>
        <v>0</v>
      </c>
      <c r="X5388">
        <f>YEAR(salestable[[#This Row],[Order Date]])</f>
        <v>2017</v>
      </c>
      <c r="Y5388" t="str">
        <f>TEXT(salestable[[#This Row],[Order Date]],"MMMM")</f>
        <v>March</v>
      </c>
      <c r="Z5388" t="str">
        <f>"Q"&amp;ROUNDUP(MONTH(salestable[[#This Row],[Order Date]])/3,0)</f>
        <v>Q1</v>
      </c>
      <c r="AA5388" t="str">
        <f>TEXT(salestable[[#This Row],[Order Date]], "ddd")</f>
        <v>Sun</v>
      </c>
    </row>
    <row r="5389" spans="1:27"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s="3">
        <v>3</v>
      </c>
      <c r="T5389" s="4">
        <v>0.2</v>
      </c>
      <c r="U5389" s="3">
        <v>10.4985</v>
      </c>
      <c r="V5389" s="2">
        <f>salestable[[#This Row],[Sales]] * (1 - salestable[[#This Row],[Discount]])</f>
        <v>134.38079999999999</v>
      </c>
      <c r="W5389" s="2">
        <f>salestable[[#This Row],[Sales]] * salestable[[#This Row],[Discount]]</f>
        <v>33.595199999999998</v>
      </c>
      <c r="X5389">
        <f>YEAR(salestable[[#This Row],[Order Date]])</f>
        <v>2017</v>
      </c>
      <c r="Y5389" t="str">
        <f>TEXT(salestable[[#This Row],[Order Date]],"MMMM")</f>
        <v>February</v>
      </c>
      <c r="Z5389" t="str">
        <f>"Q"&amp;ROUNDUP(MONTH(salestable[[#This Row],[Order Date]])/3,0)</f>
        <v>Q1</v>
      </c>
      <c r="AA5389" t="str">
        <f>TEXT(salestable[[#This Row],[Order Date]], "ddd")</f>
        <v>Sat</v>
      </c>
    </row>
    <row r="5390" spans="1:27"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s="3">
        <v>3</v>
      </c>
      <c r="T5390" s="4">
        <v>0</v>
      </c>
      <c r="U5390" s="3">
        <v>47.097900000000003</v>
      </c>
      <c r="V5390" s="2">
        <f>salestable[[#This Row],[Sales]] * (1 - salestable[[#This Row],[Discount]])</f>
        <v>109.53</v>
      </c>
      <c r="W5390" s="2">
        <f>salestable[[#This Row],[Sales]] * salestable[[#This Row],[Discount]]</f>
        <v>0</v>
      </c>
      <c r="X5390">
        <f>YEAR(salestable[[#This Row],[Order Date]])</f>
        <v>2017</v>
      </c>
      <c r="Y5390" t="str">
        <f>TEXT(salestable[[#This Row],[Order Date]],"MMMM")</f>
        <v>February</v>
      </c>
      <c r="Z5390" t="str">
        <f>"Q"&amp;ROUNDUP(MONTH(salestable[[#This Row],[Order Date]])/3,0)</f>
        <v>Q1</v>
      </c>
      <c r="AA5390" t="str">
        <f>TEXT(salestable[[#This Row],[Order Date]], "ddd")</f>
        <v>Sat</v>
      </c>
    </row>
    <row r="5391" spans="1:27"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s="3">
        <v>2</v>
      </c>
      <c r="T5391" s="4">
        <v>0</v>
      </c>
      <c r="U5391" s="3">
        <v>4.8117999999999999</v>
      </c>
      <c r="V5391" s="2">
        <f>salestable[[#This Row],[Sales]] * (1 - salestable[[#This Row],[Discount]])</f>
        <v>9.82</v>
      </c>
      <c r="W5391" s="2">
        <f>salestable[[#This Row],[Sales]] * salestable[[#This Row],[Discount]]</f>
        <v>0</v>
      </c>
      <c r="X5391">
        <f>YEAR(salestable[[#This Row],[Order Date]])</f>
        <v>2017</v>
      </c>
      <c r="Y5391" t="str">
        <f>TEXT(salestable[[#This Row],[Order Date]],"MMMM")</f>
        <v>February</v>
      </c>
      <c r="Z5391" t="str">
        <f>"Q"&amp;ROUNDUP(MONTH(salestable[[#This Row],[Order Date]])/3,0)</f>
        <v>Q1</v>
      </c>
      <c r="AA5391" t="str">
        <f>TEXT(salestable[[#This Row],[Order Date]], "ddd")</f>
        <v>Sat</v>
      </c>
    </row>
    <row r="5392" spans="1:27"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s="3">
        <v>3</v>
      </c>
      <c r="T5392" s="4">
        <v>0.2</v>
      </c>
      <c r="U5392" s="3">
        <v>9.5526</v>
      </c>
      <c r="V5392" s="2">
        <f>salestable[[#This Row],[Sales]] * (1 - salestable[[#This Row],[Discount]])</f>
        <v>21.081600000000002</v>
      </c>
      <c r="W5392" s="2">
        <f>salestable[[#This Row],[Sales]] * salestable[[#This Row],[Discount]]</f>
        <v>5.2704000000000004</v>
      </c>
      <c r="X5392">
        <f>YEAR(salestable[[#This Row],[Order Date]])</f>
        <v>2017</v>
      </c>
      <c r="Y5392" t="str">
        <f>TEXT(salestable[[#This Row],[Order Date]],"MMMM")</f>
        <v>November</v>
      </c>
      <c r="Z5392" t="str">
        <f>"Q"&amp;ROUNDUP(MONTH(salestable[[#This Row],[Order Date]])/3,0)</f>
        <v>Q4</v>
      </c>
      <c r="AA5392" t="str">
        <f>TEXT(salestable[[#This Row],[Order Date]], "ddd")</f>
        <v>Fri</v>
      </c>
    </row>
    <row r="5393" spans="1:27"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s="3">
        <v>6</v>
      </c>
      <c r="T5393" s="4">
        <v>0</v>
      </c>
      <c r="U5393" s="3">
        <v>10.8</v>
      </c>
      <c r="V5393" s="2">
        <f>salestable[[#This Row],[Sales]] * (1 - salestable[[#This Row],[Discount]])</f>
        <v>22.5</v>
      </c>
      <c r="W5393" s="2">
        <f>salestable[[#This Row],[Sales]] * salestable[[#This Row],[Discount]]</f>
        <v>0</v>
      </c>
      <c r="X5393">
        <f>YEAR(salestable[[#This Row],[Order Date]])</f>
        <v>2014</v>
      </c>
      <c r="Y5393" t="str">
        <f>TEXT(salestable[[#This Row],[Order Date]],"MMMM")</f>
        <v>November</v>
      </c>
      <c r="Z5393" t="str">
        <f>"Q"&amp;ROUNDUP(MONTH(salestable[[#This Row],[Order Date]])/3,0)</f>
        <v>Q4</v>
      </c>
      <c r="AA5393" t="str">
        <f>TEXT(salestable[[#This Row],[Order Date]], "ddd")</f>
        <v>Wed</v>
      </c>
    </row>
    <row r="5394" spans="1:27"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s="3">
        <v>2</v>
      </c>
      <c r="T5394" s="4">
        <v>0</v>
      </c>
      <c r="U5394" s="3">
        <v>4.5815999999999999</v>
      </c>
      <c r="V5394" s="2">
        <f>salestable[[#This Row],[Sales]] * (1 - salestable[[#This Row],[Discount]])</f>
        <v>9.9600000000000009</v>
      </c>
      <c r="W5394" s="2">
        <f>salestable[[#This Row],[Sales]] * salestable[[#This Row],[Discount]]</f>
        <v>0</v>
      </c>
      <c r="X5394">
        <f>YEAR(salestable[[#This Row],[Order Date]])</f>
        <v>2014</v>
      </c>
      <c r="Y5394" t="str">
        <f>TEXT(salestable[[#This Row],[Order Date]],"MMMM")</f>
        <v>November</v>
      </c>
      <c r="Z5394" t="str">
        <f>"Q"&amp;ROUNDUP(MONTH(salestable[[#This Row],[Order Date]])/3,0)</f>
        <v>Q4</v>
      </c>
      <c r="AA5394" t="str">
        <f>TEXT(salestable[[#This Row],[Order Date]], "ddd")</f>
        <v>Wed</v>
      </c>
    </row>
    <row r="5395" spans="1:27"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s="3">
        <v>7</v>
      </c>
      <c r="T5395" s="4">
        <v>0</v>
      </c>
      <c r="U5395" s="3">
        <v>102.2784</v>
      </c>
      <c r="V5395" s="2">
        <f>salestable[[#This Row],[Sales]] * (1 - salestable[[#This Row],[Discount]])</f>
        <v>213.08</v>
      </c>
      <c r="W5395" s="2">
        <f>salestable[[#This Row],[Sales]] * salestable[[#This Row],[Discount]]</f>
        <v>0</v>
      </c>
      <c r="X5395">
        <f>YEAR(salestable[[#This Row],[Order Date]])</f>
        <v>2014</v>
      </c>
      <c r="Y5395" t="str">
        <f>TEXT(salestable[[#This Row],[Order Date]],"MMMM")</f>
        <v>November</v>
      </c>
      <c r="Z5395" t="str">
        <f>"Q"&amp;ROUNDUP(MONTH(salestable[[#This Row],[Order Date]])/3,0)</f>
        <v>Q4</v>
      </c>
      <c r="AA5395" t="str">
        <f>TEXT(salestable[[#This Row],[Order Date]], "ddd")</f>
        <v>Wed</v>
      </c>
    </row>
    <row r="5396" spans="1:27"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s="3">
        <v>6</v>
      </c>
      <c r="T5396" s="4">
        <v>0</v>
      </c>
      <c r="U5396" s="3">
        <v>235.95240000000001</v>
      </c>
      <c r="V5396" s="2">
        <f>salestable[[#This Row],[Sales]] * (1 - salestable[[#This Row],[Discount]])</f>
        <v>1025.8800000000001</v>
      </c>
      <c r="W5396" s="2">
        <f>salestable[[#This Row],[Sales]] * salestable[[#This Row],[Discount]]</f>
        <v>0</v>
      </c>
      <c r="X5396">
        <f>YEAR(salestable[[#This Row],[Order Date]])</f>
        <v>2014</v>
      </c>
      <c r="Y5396" t="str">
        <f>TEXT(salestable[[#This Row],[Order Date]],"MMMM")</f>
        <v>November</v>
      </c>
      <c r="Z5396" t="str">
        <f>"Q"&amp;ROUNDUP(MONTH(salestable[[#This Row],[Order Date]])/3,0)</f>
        <v>Q4</v>
      </c>
      <c r="AA5396" t="str">
        <f>TEXT(salestable[[#This Row],[Order Date]], "ddd")</f>
        <v>Wed</v>
      </c>
    </row>
    <row r="5397" spans="1:27"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s="3">
        <v>7</v>
      </c>
      <c r="T5397" s="4">
        <v>0</v>
      </c>
      <c r="U5397" s="3">
        <v>9.891</v>
      </c>
      <c r="V5397" s="2">
        <f>salestable[[#This Row],[Sales]] * (1 - salestable[[#This Row],[Discount]])</f>
        <v>21.98</v>
      </c>
      <c r="W5397" s="2">
        <f>salestable[[#This Row],[Sales]] * salestable[[#This Row],[Discount]]</f>
        <v>0</v>
      </c>
      <c r="X5397">
        <f>YEAR(salestable[[#This Row],[Order Date]])</f>
        <v>2014</v>
      </c>
      <c r="Y5397" t="str">
        <f>TEXT(salestable[[#This Row],[Order Date]],"MMMM")</f>
        <v>November</v>
      </c>
      <c r="Z5397" t="str">
        <f>"Q"&amp;ROUNDUP(MONTH(salestable[[#This Row],[Order Date]])/3,0)</f>
        <v>Q4</v>
      </c>
      <c r="AA5397" t="str">
        <f>TEXT(salestable[[#This Row],[Order Date]], "ddd")</f>
        <v>Tue</v>
      </c>
    </row>
    <row r="5398" spans="1:27"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s="3">
        <v>5</v>
      </c>
      <c r="T5398" s="4">
        <v>0</v>
      </c>
      <c r="U5398" s="3">
        <v>23.384</v>
      </c>
      <c r="V5398" s="2">
        <f>salestable[[#This Row],[Sales]] * (1 - salestable[[#This Row],[Discount]])</f>
        <v>63.2</v>
      </c>
      <c r="W5398" s="2">
        <f>salestable[[#This Row],[Sales]] * salestable[[#This Row],[Discount]]</f>
        <v>0</v>
      </c>
      <c r="X5398">
        <f>YEAR(salestable[[#This Row],[Order Date]])</f>
        <v>2016</v>
      </c>
      <c r="Y5398" t="str">
        <f>TEXT(salestable[[#This Row],[Order Date]],"MMMM")</f>
        <v>September</v>
      </c>
      <c r="Z5398" t="str">
        <f>"Q"&amp;ROUNDUP(MONTH(salestable[[#This Row],[Order Date]])/3,0)</f>
        <v>Q3</v>
      </c>
      <c r="AA5398" t="str">
        <f>TEXT(salestable[[#This Row],[Order Date]], "ddd")</f>
        <v>Sat</v>
      </c>
    </row>
    <row r="5399" spans="1:27"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s="3">
        <v>12</v>
      </c>
      <c r="T5399" s="4">
        <v>0</v>
      </c>
      <c r="U5399" s="3">
        <v>11.31</v>
      </c>
      <c r="V5399" s="2">
        <f>salestable[[#This Row],[Sales]] * (1 - salestable[[#This Row],[Discount]])</f>
        <v>39</v>
      </c>
      <c r="W5399" s="2">
        <f>salestable[[#This Row],[Sales]] * salestable[[#This Row],[Discount]]</f>
        <v>0</v>
      </c>
      <c r="X5399">
        <f>YEAR(salestable[[#This Row],[Order Date]])</f>
        <v>2016</v>
      </c>
      <c r="Y5399" t="str">
        <f>TEXT(salestable[[#This Row],[Order Date]],"MMMM")</f>
        <v>November</v>
      </c>
      <c r="Z5399" t="str">
        <f>"Q"&amp;ROUNDUP(MONTH(salestable[[#This Row],[Order Date]])/3,0)</f>
        <v>Q4</v>
      </c>
      <c r="AA5399" t="str">
        <f>TEXT(salestable[[#This Row],[Order Date]], "ddd")</f>
        <v>Sun</v>
      </c>
    </row>
    <row r="5400" spans="1:27"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s="3">
        <v>3</v>
      </c>
      <c r="T5400" s="4">
        <v>0.7</v>
      </c>
      <c r="U5400" s="3">
        <v>-2.0348999999999999</v>
      </c>
      <c r="V5400" s="2">
        <f>salestable[[#This Row],[Sales]] * (1 - salestable[[#This Row],[Discount]])</f>
        <v>0.8721000000000001</v>
      </c>
      <c r="W5400" s="2">
        <f>salestable[[#This Row],[Sales]] * salestable[[#This Row],[Discount]]</f>
        <v>2.0348999999999999</v>
      </c>
      <c r="X5400">
        <f>YEAR(salestable[[#This Row],[Order Date]])</f>
        <v>2016</v>
      </c>
      <c r="Y5400" t="str">
        <f>TEXT(salestable[[#This Row],[Order Date]],"MMMM")</f>
        <v>September</v>
      </c>
      <c r="Z5400" t="str">
        <f>"Q"&amp;ROUNDUP(MONTH(salestable[[#This Row],[Order Date]])/3,0)</f>
        <v>Q3</v>
      </c>
      <c r="AA5400" t="str">
        <f>TEXT(salestable[[#This Row],[Order Date]], "ddd")</f>
        <v>Tue</v>
      </c>
    </row>
    <row r="5401" spans="1:27"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s="3">
        <v>5</v>
      </c>
      <c r="T5401" s="4">
        <v>0.15</v>
      </c>
      <c r="U5401" s="3">
        <v>6.5490000000000004</v>
      </c>
      <c r="V5401" s="2">
        <f>salestable[[#This Row],[Sales]] * (1 - salestable[[#This Row],[Discount]])</f>
        <v>473.16524999999996</v>
      </c>
      <c r="W5401" s="2">
        <f>salestable[[#This Row],[Sales]] * salestable[[#This Row],[Discount]]</f>
        <v>83.499749999999992</v>
      </c>
      <c r="X5401">
        <f>YEAR(salestable[[#This Row],[Order Date]])</f>
        <v>2016</v>
      </c>
      <c r="Y5401" t="str">
        <f>TEXT(salestable[[#This Row],[Order Date]],"MMMM")</f>
        <v>April</v>
      </c>
      <c r="Z5401" t="str">
        <f>"Q"&amp;ROUNDUP(MONTH(salestable[[#This Row],[Order Date]])/3,0)</f>
        <v>Q2</v>
      </c>
      <c r="AA5401" t="str">
        <f>TEXT(salestable[[#This Row],[Order Date]], "ddd")</f>
        <v>Sat</v>
      </c>
    </row>
    <row r="5402" spans="1:27"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s="3">
        <v>2</v>
      </c>
      <c r="T5402" s="4">
        <v>0</v>
      </c>
      <c r="U5402" s="3">
        <v>15.1158</v>
      </c>
      <c r="V5402" s="2">
        <f>salestable[[#This Row],[Sales]] * (1 - salestable[[#This Row],[Discount]])</f>
        <v>71.98</v>
      </c>
      <c r="W5402" s="2">
        <f>salestable[[#This Row],[Sales]] * salestable[[#This Row],[Discount]]</f>
        <v>0</v>
      </c>
      <c r="X5402">
        <f>YEAR(salestable[[#This Row],[Order Date]])</f>
        <v>2017</v>
      </c>
      <c r="Y5402" t="str">
        <f>TEXT(salestable[[#This Row],[Order Date]],"MMMM")</f>
        <v>September</v>
      </c>
      <c r="Z5402" t="str">
        <f>"Q"&amp;ROUNDUP(MONTH(salestable[[#This Row],[Order Date]])/3,0)</f>
        <v>Q3</v>
      </c>
      <c r="AA5402" t="str">
        <f>TEXT(salestable[[#This Row],[Order Date]], "ddd")</f>
        <v>Thu</v>
      </c>
    </row>
    <row r="5403" spans="1:27"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s="3">
        <v>2</v>
      </c>
      <c r="T5403" s="4">
        <v>0</v>
      </c>
      <c r="U5403" s="3">
        <v>26.3934</v>
      </c>
      <c r="V5403" s="2">
        <f>salestable[[#This Row],[Sales]] * (1 - salestable[[#This Row],[Discount]])</f>
        <v>79.98</v>
      </c>
      <c r="W5403" s="2">
        <f>salestable[[#This Row],[Sales]] * salestable[[#This Row],[Discount]]</f>
        <v>0</v>
      </c>
      <c r="X5403">
        <f>YEAR(salestable[[#This Row],[Order Date]])</f>
        <v>2017</v>
      </c>
      <c r="Y5403" t="str">
        <f>TEXT(salestable[[#This Row],[Order Date]],"MMMM")</f>
        <v>September</v>
      </c>
      <c r="Z5403" t="str">
        <f>"Q"&amp;ROUNDUP(MONTH(salestable[[#This Row],[Order Date]])/3,0)</f>
        <v>Q3</v>
      </c>
      <c r="AA5403" t="str">
        <f>TEXT(salestable[[#This Row],[Order Date]], "ddd")</f>
        <v>Thu</v>
      </c>
    </row>
    <row r="5404" spans="1:27"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s="3">
        <v>4</v>
      </c>
      <c r="T5404" s="4">
        <v>0.2</v>
      </c>
      <c r="U5404" s="3">
        <v>7.71</v>
      </c>
      <c r="V5404" s="2">
        <f>salestable[[#This Row],[Sales]] * (1 - salestable[[#This Row],[Discount]])</f>
        <v>19.7376</v>
      </c>
      <c r="W5404" s="2">
        <f>salestable[[#This Row],[Sales]] * salestable[[#This Row],[Discount]]</f>
        <v>4.9344000000000001</v>
      </c>
      <c r="X5404">
        <f>YEAR(salestable[[#This Row],[Order Date]])</f>
        <v>2017</v>
      </c>
      <c r="Y5404" t="str">
        <f>TEXT(salestable[[#This Row],[Order Date]],"MMMM")</f>
        <v>August</v>
      </c>
      <c r="Z5404" t="str">
        <f>"Q"&amp;ROUNDUP(MONTH(salestable[[#This Row],[Order Date]])/3,0)</f>
        <v>Q3</v>
      </c>
      <c r="AA5404" t="str">
        <f>TEXT(salestable[[#This Row],[Order Date]], "ddd")</f>
        <v>Thu</v>
      </c>
    </row>
    <row r="5405" spans="1:27"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s="3">
        <v>1</v>
      </c>
      <c r="T5405" s="4">
        <v>0.2</v>
      </c>
      <c r="U5405" s="3">
        <v>1.3104</v>
      </c>
      <c r="V5405" s="2">
        <f>salestable[[#This Row],[Sales]] * (1 - salestable[[#This Row],[Discount]])</f>
        <v>2.9952000000000005</v>
      </c>
      <c r="W5405" s="2">
        <f>salestable[[#This Row],[Sales]] * salestable[[#This Row],[Discount]]</f>
        <v>0.74880000000000013</v>
      </c>
      <c r="X5405">
        <f>YEAR(salestable[[#This Row],[Order Date]])</f>
        <v>2017</v>
      </c>
      <c r="Y5405" t="str">
        <f>TEXT(salestable[[#This Row],[Order Date]],"MMMM")</f>
        <v>August</v>
      </c>
      <c r="Z5405" t="str">
        <f>"Q"&amp;ROUNDUP(MONTH(salestable[[#This Row],[Order Date]])/3,0)</f>
        <v>Q3</v>
      </c>
      <c r="AA5405" t="str">
        <f>TEXT(salestable[[#This Row],[Order Date]], "ddd")</f>
        <v>Thu</v>
      </c>
    </row>
    <row r="5406" spans="1:27"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s="3">
        <v>5</v>
      </c>
      <c r="T5406" s="4">
        <v>0.2</v>
      </c>
      <c r="U5406" s="3">
        <v>55.744999999999997</v>
      </c>
      <c r="V5406" s="2">
        <f>salestable[[#This Row],[Sales]] * (1 - salestable[[#This Row],[Discount]])</f>
        <v>356.76800000000003</v>
      </c>
      <c r="W5406" s="2">
        <f>salestable[[#This Row],[Sales]] * salestable[[#This Row],[Discount]]</f>
        <v>89.192000000000007</v>
      </c>
      <c r="X5406">
        <f>YEAR(salestable[[#This Row],[Order Date]])</f>
        <v>2016</v>
      </c>
      <c r="Y5406" t="str">
        <f>TEXT(salestable[[#This Row],[Order Date]],"MMMM")</f>
        <v>February</v>
      </c>
      <c r="Z5406" t="str">
        <f>"Q"&amp;ROUNDUP(MONTH(salestable[[#This Row],[Order Date]])/3,0)</f>
        <v>Q1</v>
      </c>
      <c r="AA5406" t="str">
        <f>TEXT(salestable[[#This Row],[Order Date]], "ddd")</f>
        <v>Mon</v>
      </c>
    </row>
    <row r="5407" spans="1:27"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s="3">
        <v>1</v>
      </c>
      <c r="T5407" s="4">
        <v>0</v>
      </c>
      <c r="U5407" s="3">
        <v>15.220800000000001</v>
      </c>
      <c r="V5407" s="2">
        <f>salestable[[#This Row],[Sales]] * (1 - salestable[[#This Row],[Discount]])</f>
        <v>36.24</v>
      </c>
      <c r="W5407" s="2">
        <f>salestable[[#This Row],[Sales]] * salestable[[#This Row],[Discount]]</f>
        <v>0</v>
      </c>
      <c r="X5407">
        <f>YEAR(salestable[[#This Row],[Order Date]])</f>
        <v>2016</v>
      </c>
      <c r="Y5407" t="str">
        <f>TEXT(salestable[[#This Row],[Order Date]],"MMMM")</f>
        <v>February</v>
      </c>
      <c r="Z5407" t="str">
        <f>"Q"&amp;ROUNDUP(MONTH(salestable[[#This Row],[Order Date]])/3,0)</f>
        <v>Q1</v>
      </c>
      <c r="AA5407" t="str">
        <f>TEXT(salestable[[#This Row],[Order Date]], "ddd")</f>
        <v>Mon</v>
      </c>
    </row>
    <row r="5408" spans="1:27"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s="3">
        <v>3</v>
      </c>
      <c r="T5408" s="4">
        <v>0</v>
      </c>
      <c r="U5408" s="3">
        <v>5.0054999999999996</v>
      </c>
      <c r="V5408" s="2">
        <f>salestable[[#This Row],[Sales]] * (1 - salestable[[#This Row],[Discount]])</f>
        <v>10.65</v>
      </c>
      <c r="W5408" s="2">
        <f>salestable[[#This Row],[Sales]] * salestable[[#This Row],[Discount]]</f>
        <v>0</v>
      </c>
      <c r="X5408">
        <f>YEAR(salestable[[#This Row],[Order Date]])</f>
        <v>2016</v>
      </c>
      <c r="Y5408" t="str">
        <f>TEXT(salestable[[#This Row],[Order Date]],"MMMM")</f>
        <v>February</v>
      </c>
      <c r="Z5408" t="str">
        <f>"Q"&amp;ROUNDUP(MONTH(salestable[[#This Row],[Order Date]])/3,0)</f>
        <v>Q1</v>
      </c>
      <c r="AA5408" t="str">
        <f>TEXT(salestable[[#This Row],[Order Date]], "ddd")</f>
        <v>Mon</v>
      </c>
    </row>
    <row r="5409" spans="1:27"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s="3">
        <v>4</v>
      </c>
      <c r="T5409" s="4">
        <v>0</v>
      </c>
      <c r="U5409" s="3">
        <v>40.443199999999997</v>
      </c>
      <c r="V5409" s="2">
        <f>salestable[[#This Row],[Sales]] * (1 - salestable[[#This Row],[Discount]])</f>
        <v>87.92</v>
      </c>
      <c r="W5409" s="2">
        <f>salestable[[#This Row],[Sales]] * salestable[[#This Row],[Discount]]</f>
        <v>0</v>
      </c>
      <c r="X5409">
        <f>YEAR(salestable[[#This Row],[Order Date]])</f>
        <v>2017</v>
      </c>
      <c r="Y5409" t="str">
        <f>TEXT(salestable[[#This Row],[Order Date]],"MMMM")</f>
        <v>December</v>
      </c>
      <c r="Z5409" t="str">
        <f>"Q"&amp;ROUNDUP(MONTH(salestable[[#This Row],[Order Date]])/3,0)</f>
        <v>Q4</v>
      </c>
      <c r="AA5409" t="str">
        <f>TEXT(salestable[[#This Row],[Order Date]], "ddd")</f>
        <v>Fri</v>
      </c>
    </row>
    <row r="5410" spans="1:27"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s="3">
        <v>1</v>
      </c>
      <c r="T5410" s="4">
        <v>0.2</v>
      </c>
      <c r="U5410" s="3">
        <v>8.4090000000000007</v>
      </c>
      <c r="V5410" s="2">
        <f>salestable[[#This Row],[Sales]] * (1 - salestable[[#This Row],[Discount]])</f>
        <v>17.9392</v>
      </c>
      <c r="W5410" s="2">
        <f>salestable[[#This Row],[Sales]] * salestable[[#This Row],[Discount]]</f>
        <v>4.4847999999999999</v>
      </c>
      <c r="X5410">
        <f>YEAR(salestable[[#This Row],[Order Date]])</f>
        <v>2017</v>
      </c>
      <c r="Y5410" t="str">
        <f>TEXT(salestable[[#This Row],[Order Date]],"MMMM")</f>
        <v>December</v>
      </c>
      <c r="Z5410" t="str">
        <f>"Q"&amp;ROUNDUP(MONTH(salestable[[#This Row],[Order Date]])/3,0)</f>
        <v>Q4</v>
      </c>
      <c r="AA5410" t="str">
        <f>TEXT(salestable[[#This Row],[Order Date]], "ddd")</f>
        <v>Fri</v>
      </c>
    </row>
    <row r="5411" spans="1:27"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s="3">
        <v>3</v>
      </c>
      <c r="T5411" s="4">
        <v>0.2</v>
      </c>
      <c r="U5411" s="3">
        <v>33.93</v>
      </c>
      <c r="V5411" s="2">
        <f>salestable[[#This Row],[Sales]] * (1 - salestable[[#This Row],[Discount]])</f>
        <v>72.384</v>
      </c>
      <c r="W5411" s="2">
        <f>salestable[[#This Row],[Sales]] * salestable[[#This Row],[Discount]]</f>
        <v>18.096</v>
      </c>
      <c r="X5411">
        <f>YEAR(salestable[[#This Row],[Order Date]])</f>
        <v>2017</v>
      </c>
      <c r="Y5411" t="str">
        <f>TEXT(salestable[[#This Row],[Order Date]],"MMMM")</f>
        <v>December</v>
      </c>
      <c r="Z5411" t="str">
        <f>"Q"&amp;ROUNDUP(MONTH(salestable[[#This Row],[Order Date]])/3,0)</f>
        <v>Q4</v>
      </c>
      <c r="AA5411" t="str">
        <f>TEXT(salestable[[#This Row],[Order Date]], "ddd")</f>
        <v>Fri</v>
      </c>
    </row>
    <row r="5412" spans="1:27"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s="3">
        <v>1</v>
      </c>
      <c r="T5412" s="4">
        <v>0</v>
      </c>
      <c r="U5412" s="3">
        <v>11.117599999999999</v>
      </c>
      <c r="V5412" s="2">
        <f>salestable[[#This Row],[Sales]] * (1 - salestable[[#This Row],[Discount]])</f>
        <v>42.76</v>
      </c>
      <c r="W5412" s="2">
        <f>salestable[[#This Row],[Sales]] * salestable[[#This Row],[Discount]]</f>
        <v>0</v>
      </c>
      <c r="X5412">
        <f>YEAR(salestable[[#This Row],[Order Date]])</f>
        <v>2017</v>
      </c>
      <c r="Y5412" t="str">
        <f>TEXT(salestable[[#This Row],[Order Date]],"MMMM")</f>
        <v>December</v>
      </c>
      <c r="Z5412" t="str">
        <f>"Q"&amp;ROUNDUP(MONTH(salestable[[#This Row],[Order Date]])/3,0)</f>
        <v>Q4</v>
      </c>
      <c r="AA5412" t="str">
        <f>TEXT(salestable[[#This Row],[Order Date]], "ddd")</f>
        <v>Fri</v>
      </c>
    </row>
    <row r="5413" spans="1:27"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s="3">
        <v>7</v>
      </c>
      <c r="T5413" s="4">
        <v>0.2</v>
      </c>
      <c r="U5413" s="3">
        <v>3.528</v>
      </c>
      <c r="V5413" s="2">
        <f>salestable[[#This Row],[Sales]] * (1 - salestable[[#This Row],[Discount]])</f>
        <v>8.0640000000000001</v>
      </c>
      <c r="W5413" s="2">
        <f>salestable[[#This Row],[Sales]] * salestable[[#This Row],[Discount]]</f>
        <v>2.016</v>
      </c>
      <c r="X5413">
        <f>YEAR(salestable[[#This Row],[Order Date]])</f>
        <v>2017</v>
      </c>
      <c r="Y5413" t="str">
        <f>TEXT(salestable[[#This Row],[Order Date]],"MMMM")</f>
        <v>September</v>
      </c>
      <c r="Z5413" t="str">
        <f>"Q"&amp;ROUNDUP(MONTH(salestable[[#This Row],[Order Date]])/3,0)</f>
        <v>Q3</v>
      </c>
      <c r="AA5413" t="str">
        <f>TEXT(salestable[[#This Row],[Order Date]], "ddd")</f>
        <v>Mon</v>
      </c>
    </row>
    <row r="5414" spans="1:27"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s="3">
        <v>3</v>
      </c>
      <c r="T5414" s="4">
        <v>0</v>
      </c>
      <c r="U5414" s="3">
        <v>8.1072000000000006</v>
      </c>
      <c r="V5414" s="2">
        <f>salestable[[#This Row],[Sales]] * (1 - salestable[[#This Row],[Discount]])</f>
        <v>101.34</v>
      </c>
      <c r="W5414" s="2">
        <f>salestable[[#This Row],[Sales]] * salestable[[#This Row],[Discount]]</f>
        <v>0</v>
      </c>
      <c r="X5414">
        <f>YEAR(salestable[[#This Row],[Order Date]])</f>
        <v>2017</v>
      </c>
      <c r="Y5414" t="str">
        <f>TEXT(salestable[[#This Row],[Order Date]],"MMMM")</f>
        <v>September</v>
      </c>
      <c r="Z5414" t="str">
        <f>"Q"&amp;ROUNDUP(MONTH(salestable[[#This Row],[Order Date]])/3,0)</f>
        <v>Q3</v>
      </c>
      <c r="AA5414" t="str">
        <f>TEXT(salestable[[#This Row],[Order Date]], "ddd")</f>
        <v>Mon</v>
      </c>
    </row>
    <row r="5415" spans="1:27"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s="3">
        <v>5</v>
      </c>
      <c r="T5415" s="4">
        <v>0</v>
      </c>
      <c r="U5415" s="3">
        <v>62.93</v>
      </c>
      <c r="V5415" s="2">
        <f>salestable[[#This Row],[Sales]] * (1 - salestable[[#This Row],[Discount]])</f>
        <v>224.75</v>
      </c>
      <c r="W5415" s="2">
        <f>salestable[[#This Row],[Sales]] * salestable[[#This Row],[Discount]]</f>
        <v>0</v>
      </c>
      <c r="X5415">
        <f>YEAR(salestable[[#This Row],[Order Date]])</f>
        <v>2016</v>
      </c>
      <c r="Y5415" t="str">
        <f>TEXT(salestable[[#This Row],[Order Date]],"MMMM")</f>
        <v>September</v>
      </c>
      <c r="Z5415" t="str">
        <f>"Q"&amp;ROUNDUP(MONTH(salestable[[#This Row],[Order Date]])/3,0)</f>
        <v>Q3</v>
      </c>
      <c r="AA5415" t="str">
        <f>TEXT(salestable[[#This Row],[Order Date]], "ddd")</f>
        <v>Sun</v>
      </c>
    </row>
    <row r="5416" spans="1:27"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s="3">
        <v>6</v>
      </c>
      <c r="T5416" s="4">
        <v>0.8</v>
      </c>
      <c r="U5416" s="3">
        <v>-197.5752</v>
      </c>
      <c r="V5416" s="2">
        <f>salestable[[#This Row],[Sales]] * (1 - salestable[[#This Row],[Discount]])</f>
        <v>14.635199999999998</v>
      </c>
      <c r="W5416" s="2">
        <f>salestable[[#This Row],[Sales]] * salestable[[#This Row],[Discount]]</f>
        <v>58.540800000000004</v>
      </c>
      <c r="X5416">
        <f>YEAR(salestable[[#This Row],[Order Date]])</f>
        <v>2017</v>
      </c>
      <c r="Y5416" t="str">
        <f>TEXT(salestable[[#This Row],[Order Date]],"MMMM")</f>
        <v>September</v>
      </c>
      <c r="Z5416" t="str">
        <f>"Q"&amp;ROUNDUP(MONTH(salestable[[#This Row],[Order Date]])/3,0)</f>
        <v>Q3</v>
      </c>
      <c r="AA5416" t="str">
        <f>TEXT(salestable[[#This Row],[Order Date]], "ddd")</f>
        <v>Sat</v>
      </c>
    </row>
    <row r="5417" spans="1:27"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s="3">
        <v>4</v>
      </c>
      <c r="T5417" s="4">
        <v>0.2</v>
      </c>
      <c r="U5417" s="3">
        <v>7.2576000000000001</v>
      </c>
      <c r="V5417" s="2">
        <f>salestable[[#This Row],[Sales]] * (1 - salestable[[#This Row],[Discount]])</f>
        <v>16.588800000000003</v>
      </c>
      <c r="W5417" s="2">
        <f>salestable[[#This Row],[Sales]] * salestable[[#This Row],[Discount]]</f>
        <v>4.1472000000000007</v>
      </c>
      <c r="X5417">
        <f>YEAR(salestable[[#This Row],[Order Date]])</f>
        <v>2017</v>
      </c>
      <c r="Y5417" t="str">
        <f>TEXT(salestable[[#This Row],[Order Date]],"MMMM")</f>
        <v>September</v>
      </c>
      <c r="Z5417" t="str">
        <f>"Q"&amp;ROUNDUP(MONTH(salestable[[#This Row],[Order Date]])/3,0)</f>
        <v>Q3</v>
      </c>
      <c r="AA5417" t="str">
        <f>TEXT(salestable[[#This Row],[Order Date]], "ddd")</f>
        <v>Sat</v>
      </c>
    </row>
    <row r="5418" spans="1:27"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s="3">
        <v>2</v>
      </c>
      <c r="T5418" s="4">
        <v>0.2</v>
      </c>
      <c r="U5418" s="3">
        <v>-8.9963999999999995</v>
      </c>
      <c r="V5418" s="2">
        <f>salestable[[#This Row],[Sales]] * (1 - salestable[[#This Row],[Discount]])</f>
        <v>31.987200000000001</v>
      </c>
      <c r="W5418" s="2">
        <f>salestable[[#This Row],[Sales]] * salestable[[#This Row],[Discount]]</f>
        <v>7.9968000000000004</v>
      </c>
      <c r="X5418">
        <f>YEAR(salestable[[#This Row],[Order Date]])</f>
        <v>2017</v>
      </c>
      <c r="Y5418" t="str">
        <f>TEXT(salestable[[#This Row],[Order Date]],"MMMM")</f>
        <v>September</v>
      </c>
      <c r="Z5418" t="str">
        <f>"Q"&amp;ROUNDUP(MONTH(salestable[[#This Row],[Order Date]])/3,0)</f>
        <v>Q3</v>
      </c>
      <c r="AA5418" t="str">
        <f>TEXT(salestable[[#This Row],[Order Date]], "ddd")</f>
        <v>Sat</v>
      </c>
    </row>
    <row r="5419" spans="1:27"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s="3">
        <v>2</v>
      </c>
      <c r="T5419" s="4">
        <v>0</v>
      </c>
      <c r="U5419" s="3">
        <v>7.68</v>
      </c>
      <c r="V5419" s="2">
        <f>salestable[[#This Row],[Sales]] * (1 - salestable[[#This Row],[Discount]])</f>
        <v>15.36</v>
      </c>
      <c r="W5419" s="2">
        <f>salestable[[#This Row],[Sales]] * salestable[[#This Row],[Discount]]</f>
        <v>0</v>
      </c>
      <c r="X5419">
        <f>YEAR(salestable[[#This Row],[Order Date]])</f>
        <v>2014</v>
      </c>
      <c r="Y5419" t="str">
        <f>TEXT(salestable[[#This Row],[Order Date]],"MMMM")</f>
        <v>October</v>
      </c>
      <c r="Z5419" t="str">
        <f>"Q"&amp;ROUNDUP(MONTH(salestable[[#This Row],[Order Date]])/3,0)</f>
        <v>Q4</v>
      </c>
      <c r="AA5419" t="str">
        <f>TEXT(salestable[[#This Row],[Order Date]], "ddd")</f>
        <v>Mon</v>
      </c>
    </row>
    <row r="5420" spans="1:27"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s="3">
        <v>7</v>
      </c>
      <c r="T5420" s="4">
        <v>0.2</v>
      </c>
      <c r="U5420" s="3">
        <v>12.700799999999999</v>
      </c>
      <c r="V5420" s="2">
        <f>salestable[[#This Row],[Sales]] * (1 - salestable[[#This Row],[Discount]])</f>
        <v>29.0304</v>
      </c>
      <c r="W5420" s="2">
        <f>salestable[[#This Row],[Sales]] * salestable[[#This Row],[Discount]]</f>
        <v>7.2576000000000001</v>
      </c>
      <c r="X5420">
        <f>YEAR(salestable[[#This Row],[Order Date]])</f>
        <v>2015</v>
      </c>
      <c r="Y5420" t="str">
        <f>TEXT(salestable[[#This Row],[Order Date]],"MMMM")</f>
        <v>October</v>
      </c>
      <c r="Z5420" t="str">
        <f>"Q"&amp;ROUNDUP(MONTH(salestable[[#This Row],[Order Date]])/3,0)</f>
        <v>Q4</v>
      </c>
      <c r="AA5420" t="str">
        <f>TEXT(salestable[[#This Row],[Order Date]], "ddd")</f>
        <v>Fri</v>
      </c>
    </row>
    <row r="5421" spans="1:27"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s="3">
        <v>2</v>
      </c>
      <c r="T5421" s="4">
        <v>0.2</v>
      </c>
      <c r="U5421" s="3">
        <v>15.038399999999999</v>
      </c>
      <c r="V5421" s="2">
        <f>salestable[[#This Row],[Sales]] * (1 - salestable[[#This Row],[Discount]])</f>
        <v>120.30719999999999</v>
      </c>
      <c r="W5421" s="2">
        <f>salestable[[#This Row],[Sales]] * salestable[[#This Row],[Discount]]</f>
        <v>30.076799999999999</v>
      </c>
      <c r="X5421">
        <f>YEAR(salestable[[#This Row],[Order Date]])</f>
        <v>2015</v>
      </c>
      <c r="Y5421" t="str">
        <f>TEXT(salestable[[#This Row],[Order Date]],"MMMM")</f>
        <v>October</v>
      </c>
      <c r="Z5421" t="str">
        <f>"Q"&amp;ROUNDUP(MONTH(salestable[[#This Row],[Order Date]])/3,0)</f>
        <v>Q4</v>
      </c>
      <c r="AA5421" t="str">
        <f>TEXT(salestable[[#This Row],[Order Date]], "ddd")</f>
        <v>Fri</v>
      </c>
    </row>
    <row r="5422" spans="1:27"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s="3">
        <v>3</v>
      </c>
      <c r="T5422" s="4">
        <v>0.4</v>
      </c>
      <c r="U5422" s="3">
        <v>-60.836100000000002</v>
      </c>
      <c r="V5422" s="2">
        <f>salestable[[#This Row],[Sales]] * (1 - salestable[[#This Row],[Discount]])</f>
        <v>168.46919999999997</v>
      </c>
      <c r="W5422" s="2">
        <f>salestable[[#This Row],[Sales]] * salestable[[#This Row],[Discount]]</f>
        <v>112.3128</v>
      </c>
      <c r="X5422">
        <f>YEAR(salestable[[#This Row],[Order Date]])</f>
        <v>2016</v>
      </c>
      <c r="Y5422" t="str">
        <f>TEXT(salestable[[#This Row],[Order Date]],"MMMM")</f>
        <v>March</v>
      </c>
      <c r="Z5422" t="str">
        <f>"Q"&amp;ROUNDUP(MONTH(salestable[[#This Row],[Order Date]])/3,0)</f>
        <v>Q1</v>
      </c>
      <c r="AA5422" t="str">
        <f>TEXT(salestable[[#This Row],[Order Date]], "ddd")</f>
        <v>Thu</v>
      </c>
    </row>
    <row r="5423" spans="1:27"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s="3">
        <v>2</v>
      </c>
      <c r="T5423" s="4">
        <v>0.2</v>
      </c>
      <c r="U5423" s="3">
        <v>1.1994</v>
      </c>
      <c r="V5423" s="2">
        <f>salestable[[#This Row],[Sales]] * (1 - salestable[[#This Row],[Discount]])</f>
        <v>25.587200000000003</v>
      </c>
      <c r="W5423" s="2">
        <f>salestable[[#This Row],[Sales]] * salestable[[#This Row],[Discount]]</f>
        <v>6.3968000000000007</v>
      </c>
      <c r="X5423">
        <f>YEAR(salestable[[#This Row],[Order Date]])</f>
        <v>2016</v>
      </c>
      <c r="Y5423" t="str">
        <f>TEXT(salestable[[#This Row],[Order Date]],"MMMM")</f>
        <v>March</v>
      </c>
      <c r="Z5423" t="str">
        <f>"Q"&amp;ROUNDUP(MONTH(salestable[[#This Row],[Order Date]])/3,0)</f>
        <v>Q1</v>
      </c>
      <c r="AA5423" t="str">
        <f>TEXT(salestable[[#This Row],[Order Date]], "ddd")</f>
        <v>Thu</v>
      </c>
    </row>
    <row r="5424" spans="1:27"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s="3">
        <v>3</v>
      </c>
      <c r="T5424" s="4">
        <v>0.2</v>
      </c>
      <c r="U5424" s="3">
        <v>3.9312</v>
      </c>
      <c r="V5424" s="2">
        <f>salestable[[#This Row],[Sales]] * (1 - salestable[[#This Row],[Discount]])</f>
        <v>8.9855999999999998</v>
      </c>
      <c r="W5424" s="2">
        <f>salestable[[#This Row],[Sales]] * salestable[[#This Row],[Discount]]</f>
        <v>2.2464</v>
      </c>
      <c r="X5424">
        <f>YEAR(salestable[[#This Row],[Order Date]])</f>
        <v>2016</v>
      </c>
      <c r="Y5424" t="str">
        <f>TEXT(salestable[[#This Row],[Order Date]],"MMMM")</f>
        <v>December</v>
      </c>
      <c r="Z5424" t="str">
        <f>"Q"&amp;ROUNDUP(MONTH(salestable[[#This Row],[Order Date]])/3,0)</f>
        <v>Q4</v>
      </c>
      <c r="AA5424" t="str">
        <f>TEXT(salestable[[#This Row],[Order Date]], "ddd")</f>
        <v>Thu</v>
      </c>
    </row>
    <row r="5425" spans="1:27"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s="3">
        <v>5</v>
      </c>
      <c r="T5425" s="4">
        <v>0</v>
      </c>
      <c r="U5425" s="3">
        <v>11.88</v>
      </c>
      <c r="V5425" s="2">
        <f>salestable[[#This Row],[Sales]] * (1 - salestable[[#This Row],[Discount]])</f>
        <v>26.4</v>
      </c>
      <c r="W5425" s="2">
        <f>salestable[[#This Row],[Sales]] * salestable[[#This Row],[Discount]]</f>
        <v>0</v>
      </c>
      <c r="X5425">
        <f>YEAR(salestable[[#This Row],[Order Date]])</f>
        <v>2017</v>
      </c>
      <c r="Y5425" t="str">
        <f>TEXT(salestable[[#This Row],[Order Date]],"MMMM")</f>
        <v>November</v>
      </c>
      <c r="Z5425" t="str">
        <f>"Q"&amp;ROUNDUP(MONTH(salestable[[#This Row],[Order Date]])/3,0)</f>
        <v>Q4</v>
      </c>
      <c r="AA5425" t="str">
        <f>TEXT(salestable[[#This Row],[Order Date]], "ddd")</f>
        <v>Fri</v>
      </c>
    </row>
    <row r="5426" spans="1:27"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s="3">
        <v>2</v>
      </c>
      <c r="T5426" s="4">
        <v>0</v>
      </c>
      <c r="U5426" s="3">
        <v>1.0207999999999999</v>
      </c>
      <c r="V5426" s="2">
        <f>salestable[[#This Row],[Sales]] * (1 - salestable[[#This Row],[Discount]])</f>
        <v>3.52</v>
      </c>
      <c r="W5426" s="2">
        <f>salestable[[#This Row],[Sales]] * salestable[[#This Row],[Discount]]</f>
        <v>0</v>
      </c>
      <c r="X5426">
        <f>YEAR(salestable[[#This Row],[Order Date]])</f>
        <v>2017</v>
      </c>
      <c r="Y5426" t="str">
        <f>TEXT(salestable[[#This Row],[Order Date]],"MMMM")</f>
        <v>January</v>
      </c>
      <c r="Z5426" t="str">
        <f>"Q"&amp;ROUNDUP(MONTH(salestable[[#This Row],[Order Date]])/3,0)</f>
        <v>Q1</v>
      </c>
      <c r="AA5426" t="str">
        <f>TEXT(salestable[[#This Row],[Order Date]], "ddd")</f>
        <v>Fri</v>
      </c>
    </row>
    <row r="5427" spans="1:27"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s="3">
        <v>5</v>
      </c>
      <c r="T5427" s="4">
        <v>0</v>
      </c>
      <c r="U5427" s="3">
        <v>659.98</v>
      </c>
      <c r="V5427" s="2">
        <f>salestable[[#This Row],[Sales]] * (1 - salestable[[#This Row],[Discount]])</f>
        <v>1649.95</v>
      </c>
      <c r="W5427" s="2">
        <f>salestable[[#This Row],[Sales]] * salestable[[#This Row],[Discount]]</f>
        <v>0</v>
      </c>
      <c r="X5427">
        <f>YEAR(salestable[[#This Row],[Order Date]])</f>
        <v>2016</v>
      </c>
      <c r="Y5427" t="str">
        <f>TEXT(salestable[[#This Row],[Order Date]],"MMMM")</f>
        <v>December</v>
      </c>
      <c r="Z5427" t="str">
        <f>"Q"&amp;ROUNDUP(MONTH(salestable[[#This Row],[Order Date]])/3,0)</f>
        <v>Q4</v>
      </c>
      <c r="AA5427" t="str">
        <f>TEXT(salestable[[#This Row],[Order Date]], "ddd")</f>
        <v>Sat</v>
      </c>
    </row>
    <row r="5428" spans="1:27"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s="3">
        <v>6</v>
      </c>
      <c r="T5428" s="4">
        <v>0</v>
      </c>
      <c r="U5428" s="3">
        <v>51.473999999999997</v>
      </c>
      <c r="V5428" s="2">
        <f>salestable[[#This Row],[Sales]] * (1 - salestable[[#This Row],[Discount]])</f>
        <v>111.9</v>
      </c>
      <c r="W5428" s="2">
        <f>salestable[[#This Row],[Sales]] * salestable[[#This Row],[Discount]]</f>
        <v>0</v>
      </c>
      <c r="X5428">
        <f>YEAR(salestable[[#This Row],[Order Date]])</f>
        <v>2016</v>
      </c>
      <c r="Y5428" t="str">
        <f>TEXT(salestable[[#This Row],[Order Date]],"MMMM")</f>
        <v>December</v>
      </c>
      <c r="Z5428" t="str">
        <f>"Q"&amp;ROUNDUP(MONTH(salestable[[#This Row],[Order Date]])/3,0)</f>
        <v>Q4</v>
      </c>
      <c r="AA5428" t="str">
        <f>TEXT(salestable[[#This Row],[Order Date]], "ddd")</f>
        <v>Sat</v>
      </c>
    </row>
    <row r="5429" spans="1:27"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s="3">
        <v>5</v>
      </c>
      <c r="T5429" s="4">
        <v>0.15</v>
      </c>
      <c r="U5429" s="3">
        <v>35.244999999999997</v>
      </c>
      <c r="V5429" s="2">
        <f>salestable[[#This Row],[Sales]] * (1 - salestable[[#This Row],[Discount]])</f>
        <v>509.29024999999996</v>
      </c>
      <c r="W5429" s="2">
        <f>salestable[[#This Row],[Sales]] * salestable[[#This Row],[Discount]]</f>
        <v>89.874749999999992</v>
      </c>
      <c r="X5429">
        <f>YEAR(salestable[[#This Row],[Order Date]])</f>
        <v>2016</v>
      </c>
      <c r="Y5429" t="str">
        <f>TEXT(salestable[[#This Row],[Order Date]],"MMMM")</f>
        <v>June</v>
      </c>
      <c r="Z5429" t="str">
        <f>"Q"&amp;ROUNDUP(MONTH(salestable[[#This Row],[Order Date]])/3,0)</f>
        <v>Q2</v>
      </c>
      <c r="AA5429" t="str">
        <f>TEXT(salestable[[#This Row],[Order Date]], "ddd")</f>
        <v>Tue</v>
      </c>
    </row>
    <row r="5430" spans="1:27"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s="3">
        <v>3</v>
      </c>
      <c r="T5430" s="4">
        <v>0</v>
      </c>
      <c r="U5430" s="3">
        <v>12.097799999999999</v>
      </c>
      <c r="V5430" s="2">
        <f>salestable[[#This Row],[Sales]] * (1 - salestable[[#This Row],[Discount]])</f>
        <v>46.53</v>
      </c>
      <c r="W5430" s="2">
        <f>salestable[[#This Row],[Sales]] * salestable[[#This Row],[Discount]]</f>
        <v>0</v>
      </c>
      <c r="X5430">
        <f>YEAR(salestable[[#This Row],[Order Date]])</f>
        <v>2016</v>
      </c>
      <c r="Y5430" t="str">
        <f>TEXT(salestable[[#This Row],[Order Date]],"MMMM")</f>
        <v>September</v>
      </c>
      <c r="Z5430" t="str">
        <f>"Q"&amp;ROUNDUP(MONTH(salestable[[#This Row],[Order Date]])/3,0)</f>
        <v>Q3</v>
      </c>
      <c r="AA5430" t="str">
        <f>TEXT(salestable[[#This Row],[Order Date]], "ddd")</f>
        <v>Fri</v>
      </c>
    </row>
    <row r="5431" spans="1:27"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s="3">
        <v>2</v>
      </c>
      <c r="T5431" s="4">
        <v>0.2</v>
      </c>
      <c r="U5431" s="3">
        <v>1.9990000000000001</v>
      </c>
      <c r="V5431" s="2">
        <f>salestable[[#This Row],[Sales]] * (1 - salestable[[#This Row],[Discount]])</f>
        <v>25.587200000000003</v>
      </c>
      <c r="W5431" s="2">
        <f>salestable[[#This Row],[Sales]] * salestable[[#This Row],[Discount]]</f>
        <v>6.3968000000000007</v>
      </c>
      <c r="X5431">
        <f>YEAR(salestable[[#This Row],[Order Date]])</f>
        <v>2014</v>
      </c>
      <c r="Y5431" t="str">
        <f>TEXT(salestable[[#This Row],[Order Date]],"MMMM")</f>
        <v>September</v>
      </c>
      <c r="Z5431" t="str">
        <f>"Q"&amp;ROUNDUP(MONTH(salestable[[#This Row],[Order Date]])/3,0)</f>
        <v>Q3</v>
      </c>
      <c r="AA5431" t="str">
        <f>TEXT(salestable[[#This Row],[Order Date]], "ddd")</f>
        <v>Fri</v>
      </c>
    </row>
    <row r="5432" spans="1:27"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s="3">
        <v>2</v>
      </c>
      <c r="T5432" s="4">
        <v>0.2</v>
      </c>
      <c r="U5432" s="3">
        <v>16.1568</v>
      </c>
      <c r="V5432" s="2">
        <f>salestable[[#This Row],[Sales]] * (1 - salestable[[#This Row],[Discount]])</f>
        <v>129.2544</v>
      </c>
      <c r="W5432" s="2">
        <f>salestable[[#This Row],[Sales]] * salestable[[#This Row],[Discount]]</f>
        <v>32.313600000000001</v>
      </c>
      <c r="X5432">
        <f>YEAR(salestable[[#This Row],[Order Date]])</f>
        <v>2017</v>
      </c>
      <c r="Y5432" t="str">
        <f>TEXT(salestable[[#This Row],[Order Date]],"MMMM")</f>
        <v>October</v>
      </c>
      <c r="Z5432" t="str">
        <f>"Q"&amp;ROUNDUP(MONTH(salestable[[#This Row],[Order Date]])/3,0)</f>
        <v>Q4</v>
      </c>
      <c r="AA5432" t="str">
        <f>TEXT(salestable[[#This Row],[Order Date]], "ddd")</f>
        <v>Sat</v>
      </c>
    </row>
    <row r="5433" spans="1:27"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s="3">
        <v>1</v>
      </c>
      <c r="T5433" s="4">
        <v>0.2</v>
      </c>
      <c r="U5433" s="3">
        <v>1.3715999999999999</v>
      </c>
      <c r="V5433" s="2">
        <f>salestable[[#This Row],[Sales]] * (1 - salestable[[#This Row],[Discount]])</f>
        <v>3.2512000000000003</v>
      </c>
      <c r="W5433" s="2">
        <f>salestable[[#This Row],[Sales]] * salestable[[#This Row],[Discount]]</f>
        <v>0.81280000000000008</v>
      </c>
      <c r="X5433">
        <f>YEAR(salestable[[#This Row],[Order Date]])</f>
        <v>2017</v>
      </c>
      <c r="Y5433" t="str">
        <f>TEXT(salestable[[#This Row],[Order Date]],"MMMM")</f>
        <v>October</v>
      </c>
      <c r="Z5433" t="str">
        <f>"Q"&amp;ROUNDUP(MONTH(salestable[[#This Row],[Order Date]])/3,0)</f>
        <v>Q4</v>
      </c>
      <c r="AA5433" t="str">
        <f>TEXT(salestable[[#This Row],[Order Date]], "ddd")</f>
        <v>Sat</v>
      </c>
    </row>
    <row r="5434" spans="1:27"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s="3">
        <v>4</v>
      </c>
      <c r="T5434" s="4">
        <v>0.7</v>
      </c>
      <c r="U5434" s="3">
        <v>-4.9728000000000003</v>
      </c>
      <c r="V5434" s="2">
        <f>salestable[[#This Row],[Sales]] * (1 - salestable[[#This Row],[Discount]])</f>
        <v>1.8648000000000002</v>
      </c>
      <c r="W5434" s="2">
        <f>salestable[[#This Row],[Sales]] * salestable[[#This Row],[Discount]]</f>
        <v>4.3511999999999995</v>
      </c>
      <c r="X5434">
        <f>YEAR(salestable[[#This Row],[Order Date]])</f>
        <v>2017</v>
      </c>
      <c r="Y5434" t="str">
        <f>TEXT(salestable[[#This Row],[Order Date]],"MMMM")</f>
        <v>October</v>
      </c>
      <c r="Z5434" t="str">
        <f>"Q"&amp;ROUNDUP(MONTH(salestable[[#This Row],[Order Date]])/3,0)</f>
        <v>Q4</v>
      </c>
      <c r="AA5434" t="str">
        <f>TEXT(salestable[[#This Row],[Order Date]], "ddd")</f>
        <v>Sat</v>
      </c>
    </row>
    <row r="5435" spans="1:27"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s="3">
        <v>4</v>
      </c>
      <c r="T5435" s="4">
        <v>0.2</v>
      </c>
      <c r="U5435" s="3">
        <v>0.66720000000000002</v>
      </c>
      <c r="V5435" s="2">
        <f>salestable[[#This Row],[Sales]] * (1 - salestable[[#This Row],[Discount]])</f>
        <v>7.1168000000000013</v>
      </c>
      <c r="W5435" s="2">
        <f>salestable[[#This Row],[Sales]] * salestable[[#This Row],[Discount]]</f>
        <v>1.7792000000000003</v>
      </c>
      <c r="X5435">
        <f>YEAR(salestable[[#This Row],[Order Date]])</f>
        <v>2017</v>
      </c>
      <c r="Y5435" t="str">
        <f>TEXT(salestable[[#This Row],[Order Date]],"MMMM")</f>
        <v>April</v>
      </c>
      <c r="Z5435" t="str">
        <f>"Q"&amp;ROUNDUP(MONTH(salestable[[#This Row],[Order Date]])/3,0)</f>
        <v>Q2</v>
      </c>
      <c r="AA5435" t="str">
        <f>TEXT(salestable[[#This Row],[Order Date]], "ddd")</f>
        <v>Tue</v>
      </c>
    </row>
    <row r="5436" spans="1:27"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s="3">
        <v>5</v>
      </c>
      <c r="T5436" s="4">
        <v>0</v>
      </c>
      <c r="U5436" s="3">
        <v>459.39600000000002</v>
      </c>
      <c r="V5436" s="2">
        <f>salestable[[#This Row],[Sales]] * (1 - salestable[[#This Row],[Discount]])</f>
        <v>1640.7</v>
      </c>
      <c r="W5436" s="2">
        <f>salestable[[#This Row],[Sales]] * salestable[[#This Row],[Discount]]</f>
        <v>0</v>
      </c>
      <c r="X5436">
        <f>YEAR(salestable[[#This Row],[Order Date]])</f>
        <v>2015</v>
      </c>
      <c r="Y5436" t="str">
        <f>TEXT(salestable[[#This Row],[Order Date]],"MMMM")</f>
        <v>October</v>
      </c>
      <c r="Z5436" t="str">
        <f>"Q"&amp;ROUNDUP(MONTH(salestable[[#This Row],[Order Date]])/3,0)</f>
        <v>Q4</v>
      </c>
      <c r="AA5436" t="str">
        <f>TEXT(salestable[[#This Row],[Order Date]], "ddd")</f>
        <v>Mon</v>
      </c>
    </row>
    <row r="5437" spans="1:27"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s="3">
        <v>3</v>
      </c>
      <c r="T5437" s="4">
        <v>0</v>
      </c>
      <c r="U5437" s="3">
        <v>97.2</v>
      </c>
      <c r="V5437" s="2">
        <f>salestable[[#This Row],[Sales]] * (1 - salestable[[#This Row],[Discount]])</f>
        <v>270</v>
      </c>
      <c r="W5437" s="2">
        <f>salestable[[#This Row],[Sales]] * salestable[[#This Row],[Discount]]</f>
        <v>0</v>
      </c>
      <c r="X5437">
        <f>YEAR(salestable[[#This Row],[Order Date]])</f>
        <v>2015</v>
      </c>
      <c r="Y5437" t="str">
        <f>TEXT(salestable[[#This Row],[Order Date]],"MMMM")</f>
        <v>October</v>
      </c>
      <c r="Z5437" t="str">
        <f>"Q"&amp;ROUNDUP(MONTH(salestable[[#This Row],[Order Date]])/3,0)</f>
        <v>Q4</v>
      </c>
      <c r="AA5437" t="str">
        <f>TEXT(salestable[[#This Row],[Order Date]], "ddd")</f>
        <v>Mon</v>
      </c>
    </row>
    <row r="5438" spans="1:27"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s="3">
        <v>2</v>
      </c>
      <c r="T5438" s="4">
        <v>0.2</v>
      </c>
      <c r="U5438" s="3">
        <v>5.3680000000000003</v>
      </c>
      <c r="V5438" s="2">
        <f>salestable[[#This Row],[Sales]] * (1 - salestable[[#This Row],[Discount]])</f>
        <v>15.616</v>
      </c>
      <c r="W5438" s="2">
        <f>salestable[[#This Row],[Sales]] * salestable[[#This Row],[Discount]]</f>
        <v>3.9039999999999999</v>
      </c>
      <c r="X5438">
        <f>YEAR(salestable[[#This Row],[Order Date]])</f>
        <v>2014</v>
      </c>
      <c r="Y5438" t="str">
        <f>TEXT(salestable[[#This Row],[Order Date]],"MMMM")</f>
        <v>July</v>
      </c>
      <c r="Z5438" t="str">
        <f>"Q"&amp;ROUNDUP(MONTH(salestable[[#This Row],[Order Date]])/3,0)</f>
        <v>Q3</v>
      </c>
      <c r="AA5438" t="str">
        <f>TEXT(salestable[[#This Row],[Order Date]], "ddd")</f>
        <v>Sat</v>
      </c>
    </row>
    <row r="5439" spans="1:27"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s="3">
        <v>5</v>
      </c>
      <c r="T5439" s="4">
        <v>0.7</v>
      </c>
      <c r="U5439" s="3">
        <v>-6.867</v>
      </c>
      <c r="V5439" s="2">
        <f>salestable[[#This Row],[Sales]] * (1 - salestable[[#This Row],[Discount]])</f>
        <v>2.9430000000000005</v>
      </c>
      <c r="W5439" s="2">
        <f>salestable[[#This Row],[Sales]] * salestable[[#This Row],[Discount]]</f>
        <v>6.867</v>
      </c>
      <c r="X5439">
        <f>YEAR(salestable[[#This Row],[Order Date]])</f>
        <v>2014</v>
      </c>
      <c r="Y5439" t="str">
        <f>TEXT(salestable[[#This Row],[Order Date]],"MMMM")</f>
        <v>July</v>
      </c>
      <c r="Z5439" t="str">
        <f>"Q"&amp;ROUNDUP(MONTH(salestable[[#This Row],[Order Date]])/3,0)</f>
        <v>Q3</v>
      </c>
      <c r="AA5439" t="str">
        <f>TEXT(salestable[[#This Row],[Order Date]], "ddd")</f>
        <v>Sat</v>
      </c>
    </row>
    <row r="5440" spans="1:27"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s="3">
        <v>3</v>
      </c>
      <c r="T5440" s="4">
        <v>0.2</v>
      </c>
      <c r="U5440" s="3">
        <v>15.991199999999999</v>
      </c>
      <c r="V5440" s="2">
        <f>salestable[[#This Row],[Sales]] * (1 - salestable[[#This Row],[Discount]])</f>
        <v>170.57280000000003</v>
      </c>
      <c r="W5440" s="2">
        <f>salestable[[#This Row],[Sales]] * salestable[[#This Row],[Discount]]</f>
        <v>42.643200000000007</v>
      </c>
      <c r="X5440">
        <f>YEAR(salestable[[#This Row],[Order Date]])</f>
        <v>2014</v>
      </c>
      <c r="Y5440" t="str">
        <f>TEXT(salestable[[#This Row],[Order Date]],"MMMM")</f>
        <v>July</v>
      </c>
      <c r="Z5440" t="str">
        <f>"Q"&amp;ROUNDUP(MONTH(salestable[[#This Row],[Order Date]])/3,0)</f>
        <v>Q3</v>
      </c>
      <c r="AA5440" t="str">
        <f>TEXT(salestable[[#This Row],[Order Date]], "ddd")</f>
        <v>Sat</v>
      </c>
    </row>
    <row r="5441" spans="1:27"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s="3">
        <v>2</v>
      </c>
      <c r="T5441" s="4">
        <v>0.2</v>
      </c>
      <c r="U5441" s="3">
        <v>183.995</v>
      </c>
      <c r="V5441" s="2">
        <f>salestable[[#This Row],[Sales]] * (1 - salestable[[#This Row],[Discount]])</f>
        <v>471.02719999999999</v>
      </c>
      <c r="W5441" s="2">
        <f>salestable[[#This Row],[Sales]] * salestable[[#This Row],[Discount]]</f>
        <v>117.7568</v>
      </c>
      <c r="X5441">
        <f>YEAR(salestable[[#This Row],[Order Date]])</f>
        <v>2016</v>
      </c>
      <c r="Y5441" t="str">
        <f>TEXT(salestable[[#This Row],[Order Date]],"MMMM")</f>
        <v>April</v>
      </c>
      <c r="Z5441" t="str">
        <f>"Q"&amp;ROUNDUP(MONTH(salestable[[#This Row],[Order Date]])/3,0)</f>
        <v>Q2</v>
      </c>
      <c r="AA5441" t="str">
        <f>TEXT(salestable[[#This Row],[Order Date]], "ddd")</f>
        <v>Mon</v>
      </c>
    </row>
    <row r="5442" spans="1:27"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s="3">
        <v>1</v>
      </c>
      <c r="T5442" s="4">
        <v>0.2</v>
      </c>
      <c r="U5442" s="3">
        <v>0.15479999999999999</v>
      </c>
      <c r="V5442" s="2">
        <f>salestable[[#This Row],[Sales]] * (1 - salestable[[#This Row],[Discount]])</f>
        <v>1.6512000000000002</v>
      </c>
      <c r="W5442" s="2">
        <f>salestable[[#This Row],[Sales]] * salestable[[#This Row],[Discount]]</f>
        <v>0.41280000000000006</v>
      </c>
      <c r="X5442">
        <f>YEAR(salestable[[#This Row],[Order Date]])</f>
        <v>2017</v>
      </c>
      <c r="Y5442" t="str">
        <f>TEXT(salestable[[#This Row],[Order Date]],"MMMM")</f>
        <v>November</v>
      </c>
      <c r="Z5442" t="str">
        <f>"Q"&amp;ROUNDUP(MONTH(salestable[[#This Row],[Order Date]])/3,0)</f>
        <v>Q4</v>
      </c>
      <c r="AA5442" t="str">
        <f>TEXT(salestable[[#This Row],[Order Date]], "ddd")</f>
        <v>Mon</v>
      </c>
    </row>
    <row r="5443" spans="1:27"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s="3">
        <v>2</v>
      </c>
      <c r="T5443" s="4">
        <v>0.2</v>
      </c>
      <c r="U5443" s="3">
        <v>2.3879999999999999</v>
      </c>
      <c r="V5443" s="2">
        <f>salestable[[#This Row],[Sales]] * (1 - salestable[[#This Row],[Discount]])</f>
        <v>5.0944000000000003</v>
      </c>
      <c r="W5443" s="2">
        <f>salestable[[#This Row],[Sales]] * salestable[[#This Row],[Discount]]</f>
        <v>1.2736000000000001</v>
      </c>
      <c r="X5443">
        <f>YEAR(salestable[[#This Row],[Order Date]])</f>
        <v>2017</v>
      </c>
      <c r="Y5443" t="str">
        <f>TEXT(salestable[[#This Row],[Order Date]],"MMMM")</f>
        <v>September</v>
      </c>
      <c r="Z5443" t="str">
        <f>"Q"&amp;ROUNDUP(MONTH(salestable[[#This Row],[Order Date]])/3,0)</f>
        <v>Q3</v>
      </c>
      <c r="AA5443" t="str">
        <f>TEXT(salestable[[#This Row],[Order Date]], "ddd")</f>
        <v>Sat</v>
      </c>
    </row>
    <row r="5444" spans="1:27"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s="3">
        <v>1</v>
      </c>
      <c r="T5444" s="4">
        <v>0</v>
      </c>
      <c r="U5444" s="3">
        <v>36.851999999999997</v>
      </c>
      <c r="V5444" s="2">
        <f>salestable[[#This Row],[Sales]] * (1 - salestable[[#This Row],[Discount]])</f>
        <v>99.6</v>
      </c>
      <c r="W5444" s="2">
        <f>salestable[[#This Row],[Sales]] * salestable[[#This Row],[Discount]]</f>
        <v>0</v>
      </c>
      <c r="X5444">
        <f>YEAR(salestable[[#This Row],[Order Date]])</f>
        <v>2015</v>
      </c>
      <c r="Y5444" t="str">
        <f>TEXT(salestable[[#This Row],[Order Date]],"MMMM")</f>
        <v>April</v>
      </c>
      <c r="Z5444" t="str">
        <f>"Q"&amp;ROUNDUP(MONTH(salestable[[#This Row],[Order Date]])/3,0)</f>
        <v>Q2</v>
      </c>
      <c r="AA5444" t="str">
        <f>TEXT(salestable[[#This Row],[Order Date]], "ddd")</f>
        <v>Fri</v>
      </c>
    </row>
    <row r="5445" spans="1:27"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s="3">
        <v>13</v>
      </c>
      <c r="T5445" s="4">
        <v>0.2</v>
      </c>
      <c r="U5445" s="3">
        <v>21.024899999999999</v>
      </c>
      <c r="V5445" s="2">
        <f>salestable[[#This Row],[Sales]] * (1 - salestable[[#This Row],[Discount]])</f>
        <v>49.836800000000004</v>
      </c>
      <c r="W5445" s="2">
        <f>salestable[[#This Row],[Sales]] * salestable[[#This Row],[Discount]]</f>
        <v>12.459200000000001</v>
      </c>
      <c r="X5445">
        <f>YEAR(salestable[[#This Row],[Order Date]])</f>
        <v>2015</v>
      </c>
      <c r="Y5445" t="str">
        <f>TEXT(salestable[[#This Row],[Order Date]],"MMMM")</f>
        <v>April</v>
      </c>
      <c r="Z5445" t="str">
        <f>"Q"&amp;ROUNDUP(MONTH(salestable[[#This Row],[Order Date]])/3,0)</f>
        <v>Q2</v>
      </c>
      <c r="AA5445" t="str">
        <f>TEXT(salestable[[#This Row],[Order Date]], "ddd")</f>
        <v>Fri</v>
      </c>
    </row>
    <row r="5446" spans="1:27"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s="3">
        <v>3</v>
      </c>
      <c r="T5446" s="4">
        <v>0</v>
      </c>
      <c r="U5446" s="3">
        <v>2.7846000000000002</v>
      </c>
      <c r="V5446" s="2">
        <f>salestable[[#This Row],[Sales]] * (1 - salestable[[#This Row],[Discount]])</f>
        <v>10.71</v>
      </c>
      <c r="W5446" s="2">
        <f>salestable[[#This Row],[Sales]] * salestable[[#This Row],[Discount]]</f>
        <v>0</v>
      </c>
      <c r="X5446">
        <f>YEAR(salestable[[#This Row],[Order Date]])</f>
        <v>2015</v>
      </c>
      <c r="Y5446" t="str">
        <f>TEXT(salestable[[#This Row],[Order Date]],"MMMM")</f>
        <v>April</v>
      </c>
      <c r="Z5446" t="str">
        <f>"Q"&amp;ROUNDUP(MONTH(salestable[[#This Row],[Order Date]])/3,0)</f>
        <v>Q2</v>
      </c>
      <c r="AA5446" t="str">
        <f>TEXT(salestable[[#This Row],[Order Date]], "ddd")</f>
        <v>Fri</v>
      </c>
    </row>
    <row r="5447" spans="1:27"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s="3">
        <v>1</v>
      </c>
      <c r="T5447" s="4">
        <v>0.2</v>
      </c>
      <c r="U5447" s="3">
        <v>7.0659000000000001</v>
      </c>
      <c r="V5447" s="2">
        <f>salestable[[#This Row],[Sales]] * (1 - salestable[[#This Row],[Discount]])</f>
        <v>16.748799999999999</v>
      </c>
      <c r="W5447" s="2">
        <f>salestable[[#This Row],[Sales]] * salestable[[#This Row],[Discount]]</f>
        <v>4.1871999999999998</v>
      </c>
      <c r="X5447">
        <f>YEAR(salestable[[#This Row],[Order Date]])</f>
        <v>2016</v>
      </c>
      <c r="Y5447" t="str">
        <f>TEXT(salestable[[#This Row],[Order Date]],"MMMM")</f>
        <v>July</v>
      </c>
      <c r="Z5447" t="str">
        <f>"Q"&amp;ROUNDUP(MONTH(salestable[[#This Row],[Order Date]])/3,0)</f>
        <v>Q3</v>
      </c>
      <c r="AA5447" t="str">
        <f>TEXT(salestable[[#This Row],[Order Date]], "ddd")</f>
        <v>Mon</v>
      </c>
    </row>
    <row r="5448" spans="1:27"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s="3">
        <v>6</v>
      </c>
      <c r="T5448" s="4">
        <v>0</v>
      </c>
      <c r="U5448" s="3">
        <v>8.25</v>
      </c>
      <c r="V5448" s="2">
        <f>salestable[[#This Row],[Sales]] * (1 - salestable[[#This Row],[Discount]])</f>
        <v>33</v>
      </c>
      <c r="W5448" s="2">
        <f>salestable[[#This Row],[Sales]] * salestable[[#This Row],[Discount]]</f>
        <v>0</v>
      </c>
      <c r="X5448">
        <f>YEAR(salestable[[#This Row],[Order Date]])</f>
        <v>2016</v>
      </c>
      <c r="Y5448" t="str">
        <f>TEXT(salestable[[#This Row],[Order Date]],"MMMM")</f>
        <v>August</v>
      </c>
      <c r="Z5448" t="str">
        <f>"Q"&amp;ROUNDUP(MONTH(salestable[[#This Row],[Order Date]])/3,0)</f>
        <v>Q3</v>
      </c>
      <c r="AA5448" t="str">
        <f>TEXT(salestable[[#This Row],[Order Date]], "ddd")</f>
        <v>Fri</v>
      </c>
    </row>
    <row r="5449" spans="1:27"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s="3">
        <v>5</v>
      </c>
      <c r="T5449" s="4">
        <v>0</v>
      </c>
      <c r="U5449" s="3">
        <v>87.482500000000002</v>
      </c>
      <c r="V5449" s="2">
        <f>salestable[[#This Row],[Sales]] * (1 - salestable[[#This Row],[Discount]])</f>
        <v>249.95</v>
      </c>
      <c r="W5449" s="2">
        <f>salestable[[#This Row],[Sales]] * salestable[[#This Row],[Discount]]</f>
        <v>0</v>
      </c>
      <c r="X5449">
        <f>YEAR(salestable[[#This Row],[Order Date]])</f>
        <v>2016</v>
      </c>
      <c r="Y5449" t="str">
        <f>TEXT(salestable[[#This Row],[Order Date]],"MMMM")</f>
        <v>August</v>
      </c>
      <c r="Z5449" t="str">
        <f>"Q"&amp;ROUNDUP(MONTH(salestable[[#This Row],[Order Date]])/3,0)</f>
        <v>Q3</v>
      </c>
      <c r="AA5449" t="str">
        <f>TEXT(salestable[[#This Row],[Order Date]], "ddd")</f>
        <v>Fri</v>
      </c>
    </row>
    <row r="5450" spans="1:27"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s="3">
        <v>3</v>
      </c>
      <c r="T5450" s="4">
        <v>0</v>
      </c>
      <c r="U5450" s="3">
        <v>7.1585999999999999</v>
      </c>
      <c r="V5450" s="2">
        <f>salestable[[#This Row],[Sales]] * (1 - salestable[[#This Row],[Discount]])</f>
        <v>357.93</v>
      </c>
      <c r="W5450" s="2">
        <f>salestable[[#This Row],[Sales]] * salestable[[#This Row],[Discount]]</f>
        <v>0</v>
      </c>
      <c r="X5450">
        <f>YEAR(salestable[[#This Row],[Order Date]])</f>
        <v>2014</v>
      </c>
      <c r="Y5450" t="str">
        <f>TEXT(salestable[[#This Row],[Order Date]],"MMMM")</f>
        <v>September</v>
      </c>
      <c r="Z5450" t="str">
        <f>"Q"&amp;ROUNDUP(MONTH(salestable[[#This Row],[Order Date]])/3,0)</f>
        <v>Q3</v>
      </c>
      <c r="AA5450" t="str">
        <f>TEXT(salestable[[#This Row],[Order Date]], "ddd")</f>
        <v>Fri</v>
      </c>
    </row>
    <row r="5451" spans="1:27"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s="3">
        <v>5</v>
      </c>
      <c r="T5451" s="4">
        <v>0</v>
      </c>
      <c r="U5451" s="3">
        <v>10.906000000000001</v>
      </c>
      <c r="V5451" s="2">
        <f>salestable[[#This Row],[Sales]] * (1 - salestable[[#This Row],[Discount]])</f>
        <v>57.4</v>
      </c>
      <c r="W5451" s="2">
        <f>salestable[[#This Row],[Sales]] * salestable[[#This Row],[Discount]]</f>
        <v>0</v>
      </c>
      <c r="X5451">
        <f>YEAR(salestable[[#This Row],[Order Date]])</f>
        <v>2014</v>
      </c>
      <c r="Y5451" t="str">
        <f>TEXT(salestable[[#This Row],[Order Date]],"MMMM")</f>
        <v>September</v>
      </c>
      <c r="Z5451" t="str">
        <f>"Q"&amp;ROUNDUP(MONTH(salestable[[#This Row],[Order Date]])/3,0)</f>
        <v>Q3</v>
      </c>
      <c r="AA5451" t="str">
        <f>TEXT(salestable[[#This Row],[Order Date]], "ddd")</f>
        <v>Fri</v>
      </c>
    </row>
    <row r="5452" spans="1:27"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s="3">
        <v>2</v>
      </c>
      <c r="T5452" s="4">
        <v>0</v>
      </c>
      <c r="U5452" s="3">
        <v>149.38200000000001</v>
      </c>
      <c r="V5452" s="2">
        <f>salestable[[#This Row],[Sales]] * (1 - salestable[[#This Row],[Discount]])</f>
        <v>331.96</v>
      </c>
      <c r="W5452" s="2">
        <f>salestable[[#This Row],[Sales]] * salestable[[#This Row],[Discount]]</f>
        <v>0</v>
      </c>
      <c r="X5452">
        <f>YEAR(salestable[[#This Row],[Order Date]])</f>
        <v>2014</v>
      </c>
      <c r="Y5452" t="str">
        <f>TEXT(salestable[[#This Row],[Order Date]],"MMMM")</f>
        <v>September</v>
      </c>
      <c r="Z5452" t="str">
        <f>"Q"&amp;ROUNDUP(MONTH(salestable[[#This Row],[Order Date]])/3,0)</f>
        <v>Q3</v>
      </c>
      <c r="AA5452" t="str">
        <f>TEXT(salestable[[#This Row],[Order Date]], "ddd")</f>
        <v>Fri</v>
      </c>
    </row>
    <row r="5453" spans="1:27"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s="3">
        <v>2</v>
      </c>
      <c r="T5453" s="4">
        <v>0</v>
      </c>
      <c r="U5453" s="3">
        <v>12.979200000000001</v>
      </c>
      <c r="V5453" s="2">
        <f>salestable[[#This Row],[Sales]] * (1 - salestable[[#This Row],[Discount]])</f>
        <v>40.56</v>
      </c>
      <c r="W5453" s="2">
        <f>salestable[[#This Row],[Sales]] * salestable[[#This Row],[Discount]]</f>
        <v>0</v>
      </c>
      <c r="X5453">
        <f>YEAR(salestable[[#This Row],[Order Date]])</f>
        <v>2014</v>
      </c>
      <c r="Y5453" t="str">
        <f>TEXT(salestable[[#This Row],[Order Date]],"MMMM")</f>
        <v>September</v>
      </c>
      <c r="Z5453" t="str">
        <f>"Q"&amp;ROUNDUP(MONTH(salestable[[#This Row],[Order Date]])/3,0)</f>
        <v>Q3</v>
      </c>
      <c r="AA5453" t="str">
        <f>TEXT(salestable[[#This Row],[Order Date]], "ddd")</f>
        <v>Fri</v>
      </c>
    </row>
    <row r="5454" spans="1:27"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s="3">
        <v>5</v>
      </c>
      <c r="T5454" s="4">
        <v>0</v>
      </c>
      <c r="U5454" s="3">
        <v>24.998000000000001</v>
      </c>
      <c r="V5454" s="2">
        <f>salestable[[#This Row],[Sales]] * (1 - salestable[[#This Row],[Discount]])</f>
        <v>86.2</v>
      </c>
      <c r="W5454" s="2">
        <f>salestable[[#This Row],[Sales]] * salestable[[#This Row],[Discount]]</f>
        <v>0</v>
      </c>
      <c r="X5454">
        <f>YEAR(salestable[[#This Row],[Order Date]])</f>
        <v>2016</v>
      </c>
      <c r="Y5454" t="str">
        <f>TEXT(salestable[[#This Row],[Order Date]],"MMMM")</f>
        <v>July</v>
      </c>
      <c r="Z5454" t="str">
        <f>"Q"&amp;ROUNDUP(MONTH(salestable[[#This Row],[Order Date]])/3,0)</f>
        <v>Q3</v>
      </c>
      <c r="AA5454" t="str">
        <f>TEXT(salestable[[#This Row],[Order Date]], "ddd")</f>
        <v>Fri</v>
      </c>
    </row>
    <row r="5455" spans="1:27"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s="3">
        <v>6</v>
      </c>
      <c r="T5455" s="4">
        <v>0.2</v>
      </c>
      <c r="U5455" s="3">
        <v>13.780799999999999</v>
      </c>
      <c r="V5455" s="2">
        <f>salestable[[#This Row],[Sales]] * (1 - salestable[[#This Row],[Discount]])</f>
        <v>30.412800000000001</v>
      </c>
      <c r="W5455" s="2">
        <f>salestable[[#This Row],[Sales]] * salestable[[#This Row],[Discount]]</f>
        <v>7.6032000000000002</v>
      </c>
      <c r="X5455">
        <f>YEAR(salestable[[#This Row],[Order Date]])</f>
        <v>2017</v>
      </c>
      <c r="Y5455" t="str">
        <f>TEXT(salestable[[#This Row],[Order Date]],"MMMM")</f>
        <v>May</v>
      </c>
      <c r="Z5455" t="str">
        <f>"Q"&amp;ROUNDUP(MONTH(salestable[[#This Row],[Order Date]])/3,0)</f>
        <v>Q2</v>
      </c>
      <c r="AA5455" t="str">
        <f>TEXT(salestable[[#This Row],[Order Date]], "ddd")</f>
        <v>Fri</v>
      </c>
    </row>
    <row r="5456" spans="1:27"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s="3">
        <v>1</v>
      </c>
      <c r="T5456" s="4">
        <v>0.2</v>
      </c>
      <c r="U5456" s="3">
        <v>0.73360000000000003</v>
      </c>
      <c r="V5456" s="2">
        <f>salestable[[#This Row],[Sales]] * (1 - salestable[[#This Row],[Discount]])</f>
        <v>6.7072000000000003</v>
      </c>
      <c r="W5456" s="2">
        <f>salestable[[#This Row],[Sales]] * salestable[[#This Row],[Discount]]</f>
        <v>1.6768000000000001</v>
      </c>
      <c r="X5456">
        <f>YEAR(salestable[[#This Row],[Order Date]])</f>
        <v>2017</v>
      </c>
      <c r="Y5456" t="str">
        <f>TEXT(salestable[[#This Row],[Order Date]],"MMMM")</f>
        <v>April</v>
      </c>
      <c r="Z5456" t="str">
        <f>"Q"&amp;ROUNDUP(MONTH(salestable[[#This Row],[Order Date]])/3,0)</f>
        <v>Q2</v>
      </c>
      <c r="AA5456" t="str">
        <f>TEXT(salestable[[#This Row],[Order Date]], "ddd")</f>
        <v>Fri</v>
      </c>
    </row>
    <row r="5457" spans="1:27"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s="3">
        <v>2</v>
      </c>
      <c r="T5457" s="4">
        <v>0.2</v>
      </c>
      <c r="U5457" s="3">
        <v>0.77039999999999997</v>
      </c>
      <c r="V5457" s="2">
        <f>salestable[[#This Row],[Sales]] * (1 - salestable[[#This Row],[Discount]])</f>
        <v>5.4784000000000006</v>
      </c>
      <c r="W5457" s="2">
        <f>salestable[[#This Row],[Sales]] * salestable[[#This Row],[Discount]]</f>
        <v>1.3696000000000002</v>
      </c>
      <c r="X5457">
        <f>YEAR(salestable[[#This Row],[Order Date]])</f>
        <v>2017</v>
      </c>
      <c r="Y5457" t="str">
        <f>TEXT(salestable[[#This Row],[Order Date]],"MMMM")</f>
        <v>April</v>
      </c>
      <c r="Z5457" t="str">
        <f>"Q"&amp;ROUNDUP(MONTH(salestable[[#This Row],[Order Date]])/3,0)</f>
        <v>Q2</v>
      </c>
      <c r="AA5457" t="str">
        <f>TEXT(salestable[[#This Row],[Order Date]], "ddd")</f>
        <v>Fri</v>
      </c>
    </row>
    <row r="5458" spans="1:27"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s="3">
        <v>5</v>
      </c>
      <c r="T5458" s="4">
        <v>0</v>
      </c>
      <c r="U5458" s="3">
        <v>9.6039999999999992</v>
      </c>
      <c r="V5458" s="2">
        <f>salestable[[#This Row],[Sales]] * (1 - salestable[[#This Row],[Discount]])</f>
        <v>19.600000000000001</v>
      </c>
      <c r="W5458" s="2">
        <f>salestable[[#This Row],[Sales]] * salestable[[#This Row],[Discount]]</f>
        <v>0</v>
      </c>
      <c r="X5458">
        <f>YEAR(salestable[[#This Row],[Order Date]])</f>
        <v>2017</v>
      </c>
      <c r="Y5458" t="str">
        <f>TEXT(salestable[[#This Row],[Order Date]],"MMMM")</f>
        <v>December</v>
      </c>
      <c r="Z5458" t="str">
        <f>"Q"&amp;ROUNDUP(MONTH(salestable[[#This Row],[Order Date]])/3,0)</f>
        <v>Q4</v>
      </c>
      <c r="AA5458" t="str">
        <f>TEXT(salestable[[#This Row],[Order Date]], "ddd")</f>
        <v>Fri</v>
      </c>
    </row>
    <row r="5459" spans="1:27"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s="3">
        <v>2</v>
      </c>
      <c r="T5459" s="4">
        <v>0</v>
      </c>
      <c r="U5459" s="3">
        <v>20.538</v>
      </c>
      <c r="V5459" s="2">
        <f>salestable[[#This Row],[Sales]] * (1 - salestable[[#This Row],[Discount]])</f>
        <v>68.459999999999994</v>
      </c>
      <c r="W5459" s="2">
        <f>salestable[[#This Row],[Sales]] * salestable[[#This Row],[Discount]]</f>
        <v>0</v>
      </c>
      <c r="X5459">
        <f>YEAR(salestable[[#This Row],[Order Date]])</f>
        <v>2017</v>
      </c>
      <c r="Y5459" t="str">
        <f>TEXT(salestable[[#This Row],[Order Date]],"MMMM")</f>
        <v>December</v>
      </c>
      <c r="Z5459" t="str">
        <f>"Q"&amp;ROUNDUP(MONTH(salestable[[#This Row],[Order Date]])/3,0)</f>
        <v>Q4</v>
      </c>
      <c r="AA5459" t="str">
        <f>TEXT(salestable[[#This Row],[Order Date]], "ddd")</f>
        <v>Fri</v>
      </c>
    </row>
    <row r="5460" spans="1:27"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s="3">
        <v>6</v>
      </c>
      <c r="T5460" s="4">
        <v>0.2</v>
      </c>
      <c r="U5460" s="3">
        <v>4.3368000000000002</v>
      </c>
      <c r="V5460" s="2">
        <f>salestable[[#This Row],[Sales]] * (1 - salestable[[#This Row],[Discount]])</f>
        <v>10.6752</v>
      </c>
      <c r="W5460" s="2">
        <f>salestable[[#This Row],[Sales]] * salestable[[#This Row],[Discount]]</f>
        <v>2.6688000000000001</v>
      </c>
      <c r="X5460">
        <f>YEAR(salestable[[#This Row],[Order Date]])</f>
        <v>2017</v>
      </c>
      <c r="Y5460" t="str">
        <f>TEXT(salestable[[#This Row],[Order Date]],"MMMM")</f>
        <v>September</v>
      </c>
      <c r="Z5460" t="str">
        <f>"Q"&amp;ROUNDUP(MONTH(salestable[[#This Row],[Order Date]])/3,0)</f>
        <v>Q3</v>
      </c>
      <c r="AA5460" t="str">
        <f>TEXT(salestable[[#This Row],[Order Date]], "ddd")</f>
        <v>Mon</v>
      </c>
    </row>
    <row r="5461" spans="1:27"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s="3">
        <v>8</v>
      </c>
      <c r="T5461" s="4">
        <v>0.2</v>
      </c>
      <c r="U5461" s="3">
        <v>92.391999999999996</v>
      </c>
      <c r="V5461" s="2">
        <f>salestable[[#This Row],[Sales]] * (1 - salestable[[#This Row],[Discount]])</f>
        <v>1182.6176</v>
      </c>
      <c r="W5461" s="2">
        <f>salestable[[#This Row],[Sales]] * salestable[[#This Row],[Discount]]</f>
        <v>295.65440000000001</v>
      </c>
      <c r="X5461">
        <f>YEAR(salestable[[#This Row],[Order Date]])</f>
        <v>2017</v>
      </c>
      <c r="Y5461" t="str">
        <f>TEXT(salestable[[#This Row],[Order Date]],"MMMM")</f>
        <v>September</v>
      </c>
      <c r="Z5461" t="str">
        <f>"Q"&amp;ROUNDUP(MONTH(salestable[[#This Row],[Order Date]])/3,0)</f>
        <v>Q3</v>
      </c>
      <c r="AA5461" t="str">
        <f>TEXT(salestable[[#This Row],[Order Date]], "ddd")</f>
        <v>Mon</v>
      </c>
    </row>
    <row r="5462" spans="1:27"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s="3">
        <v>1</v>
      </c>
      <c r="T5462" s="4">
        <v>0.2</v>
      </c>
      <c r="U5462" s="3">
        <v>-3.8645999999999998</v>
      </c>
      <c r="V5462" s="2">
        <f>salestable[[#This Row],[Sales]] * (1 - salestable[[#This Row],[Discount]])</f>
        <v>13.0176</v>
      </c>
      <c r="W5462" s="2">
        <f>salestable[[#This Row],[Sales]] * salestable[[#This Row],[Discount]]</f>
        <v>3.2544</v>
      </c>
      <c r="X5462">
        <f>YEAR(salestable[[#This Row],[Order Date]])</f>
        <v>2014</v>
      </c>
      <c r="Y5462" t="str">
        <f>TEXT(salestable[[#This Row],[Order Date]],"MMMM")</f>
        <v>March</v>
      </c>
      <c r="Z5462" t="str">
        <f>"Q"&amp;ROUNDUP(MONTH(salestable[[#This Row],[Order Date]])/3,0)</f>
        <v>Q1</v>
      </c>
      <c r="AA5462" t="str">
        <f>TEXT(salestable[[#This Row],[Order Date]], "ddd")</f>
        <v>Fri</v>
      </c>
    </row>
    <row r="5463" spans="1:27"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s="3">
        <v>3</v>
      </c>
      <c r="T5463" s="4">
        <v>0</v>
      </c>
      <c r="U5463" s="3">
        <v>4.4352</v>
      </c>
      <c r="V5463" s="2">
        <f>salestable[[#This Row],[Sales]] * (1 - salestable[[#This Row],[Discount]])</f>
        <v>9.24</v>
      </c>
      <c r="W5463" s="2">
        <f>salestable[[#This Row],[Sales]] * salestable[[#This Row],[Discount]]</f>
        <v>0</v>
      </c>
      <c r="X5463">
        <f>YEAR(salestable[[#This Row],[Order Date]])</f>
        <v>2017</v>
      </c>
      <c r="Y5463" t="str">
        <f>TEXT(salestable[[#This Row],[Order Date]],"MMMM")</f>
        <v>September</v>
      </c>
      <c r="Z5463" t="str">
        <f>"Q"&amp;ROUNDUP(MONTH(salestable[[#This Row],[Order Date]])/3,0)</f>
        <v>Q3</v>
      </c>
      <c r="AA5463" t="str">
        <f>TEXT(salestable[[#This Row],[Order Date]], "ddd")</f>
        <v>Thu</v>
      </c>
    </row>
    <row r="5464" spans="1:27"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s="3">
        <v>10</v>
      </c>
      <c r="T5464" s="4">
        <v>0.7</v>
      </c>
      <c r="U5464" s="3">
        <v>-23.716000000000001</v>
      </c>
      <c r="V5464" s="2">
        <f>salestable[[#This Row],[Sales]] * (1 - salestable[[#This Row],[Discount]])</f>
        <v>9.7020000000000017</v>
      </c>
      <c r="W5464" s="2">
        <f>salestable[[#This Row],[Sales]] * salestable[[#This Row],[Discount]]</f>
        <v>22.638000000000002</v>
      </c>
      <c r="X5464">
        <f>YEAR(salestable[[#This Row],[Order Date]])</f>
        <v>2014</v>
      </c>
      <c r="Y5464" t="str">
        <f>TEXT(salestable[[#This Row],[Order Date]],"MMMM")</f>
        <v>January</v>
      </c>
      <c r="Z5464" t="str">
        <f>"Q"&amp;ROUNDUP(MONTH(salestable[[#This Row],[Order Date]])/3,0)</f>
        <v>Q1</v>
      </c>
      <c r="AA5464" t="str">
        <f>TEXT(salestable[[#This Row],[Order Date]], "ddd")</f>
        <v>Sun</v>
      </c>
    </row>
    <row r="5465" spans="1:27"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s="3">
        <v>4</v>
      </c>
      <c r="T5465" s="4">
        <v>0.2</v>
      </c>
      <c r="U5465" s="3">
        <v>19.622399999999999</v>
      </c>
      <c r="V5465" s="2">
        <f>salestable[[#This Row],[Sales]] * (1 - salestable[[#This Row],[Discount]])</f>
        <v>44.851200000000006</v>
      </c>
      <c r="W5465" s="2">
        <f>salestable[[#This Row],[Sales]] * salestable[[#This Row],[Discount]]</f>
        <v>11.212800000000001</v>
      </c>
      <c r="X5465">
        <f>YEAR(salestable[[#This Row],[Order Date]])</f>
        <v>2014</v>
      </c>
      <c r="Y5465" t="str">
        <f>TEXT(salestable[[#This Row],[Order Date]],"MMMM")</f>
        <v>January</v>
      </c>
      <c r="Z5465" t="str">
        <f>"Q"&amp;ROUNDUP(MONTH(salestable[[#This Row],[Order Date]])/3,0)</f>
        <v>Q1</v>
      </c>
      <c r="AA5465" t="str">
        <f>TEXT(salestable[[#This Row],[Order Date]], "ddd")</f>
        <v>Sun</v>
      </c>
    </row>
    <row r="5466" spans="1:27"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s="3">
        <v>5</v>
      </c>
      <c r="T5466" s="4">
        <v>0.2</v>
      </c>
      <c r="U5466" s="3">
        <v>36.692999999999998</v>
      </c>
      <c r="V5466" s="2">
        <f>salestable[[#This Row],[Sales]] * (1 - salestable[[#This Row],[Discount]])</f>
        <v>86.975999999999999</v>
      </c>
      <c r="W5466" s="2">
        <f>salestable[[#This Row],[Sales]] * salestable[[#This Row],[Discount]]</f>
        <v>21.744</v>
      </c>
      <c r="X5466">
        <f>YEAR(salestable[[#This Row],[Order Date]])</f>
        <v>2014</v>
      </c>
      <c r="Y5466" t="str">
        <f>TEXT(salestable[[#This Row],[Order Date]],"MMMM")</f>
        <v>January</v>
      </c>
      <c r="Z5466" t="str">
        <f>"Q"&amp;ROUNDUP(MONTH(salestable[[#This Row],[Order Date]])/3,0)</f>
        <v>Q1</v>
      </c>
      <c r="AA5466" t="str">
        <f>TEXT(salestable[[#This Row],[Order Date]], "ddd")</f>
        <v>Sun</v>
      </c>
    </row>
    <row r="5467" spans="1:27"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s="3">
        <v>5</v>
      </c>
      <c r="T5467" s="4">
        <v>0.7</v>
      </c>
      <c r="U5467" s="3">
        <v>-320.59699999999998</v>
      </c>
      <c r="V5467" s="2">
        <f>salestable[[#This Row],[Sales]] * (1 - salestable[[#This Row],[Discount]])</f>
        <v>54.44100000000001</v>
      </c>
      <c r="W5467" s="2">
        <f>salestable[[#This Row],[Sales]] * salestable[[#This Row],[Discount]]</f>
        <v>127.029</v>
      </c>
      <c r="X5467">
        <f>YEAR(salestable[[#This Row],[Order Date]])</f>
        <v>2014</v>
      </c>
      <c r="Y5467" t="str">
        <f>TEXT(salestable[[#This Row],[Order Date]],"MMMM")</f>
        <v>January</v>
      </c>
      <c r="Z5467" t="str">
        <f>"Q"&amp;ROUNDUP(MONTH(salestable[[#This Row],[Order Date]])/3,0)</f>
        <v>Q1</v>
      </c>
      <c r="AA5467" t="str">
        <f>TEXT(salestable[[#This Row],[Order Date]], "ddd")</f>
        <v>Sun</v>
      </c>
    </row>
    <row r="5468" spans="1:27"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s="3">
        <v>3</v>
      </c>
      <c r="T5468" s="4">
        <v>0.2</v>
      </c>
      <c r="U5468" s="3">
        <v>6.0659999999999998</v>
      </c>
      <c r="V5468" s="2">
        <f>salestable[[#This Row],[Sales]] * (1 - salestable[[#This Row],[Discount]])</f>
        <v>12.940799999999999</v>
      </c>
      <c r="W5468" s="2">
        <f>salestable[[#This Row],[Sales]] * salestable[[#This Row],[Discount]]</f>
        <v>3.2351999999999999</v>
      </c>
      <c r="X5468">
        <f>YEAR(salestable[[#This Row],[Order Date]])</f>
        <v>2014</v>
      </c>
      <c r="Y5468" t="str">
        <f>TEXT(salestable[[#This Row],[Order Date]],"MMMM")</f>
        <v>February</v>
      </c>
      <c r="Z5468" t="str">
        <f>"Q"&amp;ROUNDUP(MONTH(salestable[[#This Row],[Order Date]])/3,0)</f>
        <v>Q1</v>
      </c>
      <c r="AA5468" t="str">
        <f>TEXT(salestable[[#This Row],[Order Date]], "ddd")</f>
        <v>Fri</v>
      </c>
    </row>
    <row r="5469" spans="1:27"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s="3">
        <v>3</v>
      </c>
      <c r="T5469" s="4">
        <v>0.2</v>
      </c>
      <c r="U5469" s="3">
        <v>13.7646</v>
      </c>
      <c r="V5469" s="2">
        <f>salestable[[#This Row],[Sales]] * (1 - salestable[[#This Row],[Discount]])</f>
        <v>97.881600000000006</v>
      </c>
      <c r="W5469" s="2">
        <f>salestable[[#This Row],[Sales]] * salestable[[#This Row],[Discount]]</f>
        <v>24.470400000000001</v>
      </c>
      <c r="X5469">
        <f>YEAR(salestable[[#This Row],[Order Date]])</f>
        <v>2016</v>
      </c>
      <c r="Y5469" t="str">
        <f>TEXT(salestable[[#This Row],[Order Date]],"MMMM")</f>
        <v>June</v>
      </c>
      <c r="Z5469" t="str">
        <f>"Q"&amp;ROUNDUP(MONTH(salestable[[#This Row],[Order Date]])/3,0)</f>
        <v>Q2</v>
      </c>
      <c r="AA5469" t="str">
        <f>TEXT(salestable[[#This Row],[Order Date]], "ddd")</f>
        <v>Thu</v>
      </c>
    </row>
    <row r="5470" spans="1:27"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s="3">
        <v>3</v>
      </c>
      <c r="T5470" s="4">
        <v>0.2</v>
      </c>
      <c r="U5470" s="3">
        <v>73.194000000000003</v>
      </c>
      <c r="V5470" s="2">
        <f>salestable[[#This Row],[Sales]] * (1 - salestable[[#This Row],[Discount]])</f>
        <v>468.44160000000005</v>
      </c>
      <c r="W5470" s="2">
        <f>salestable[[#This Row],[Sales]] * salestable[[#This Row],[Discount]]</f>
        <v>117.11040000000001</v>
      </c>
      <c r="X5470">
        <f>YEAR(salestable[[#This Row],[Order Date]])</f>
        <v>2014</v>
      </c>
      <c r="Y5470" t="str">
        <f>TEXT(salestable[[#This Row],[Order Date]],"MMMM")</f>
        <v>September</v>
      </c>
      <c r="Z5470" t="str">
        <f>"Q"&amp;ROUNDUP(MONTH(salestable[[#This Row],[Order Date]])/3,0)</f>
        <v>Q3</v>
      </c>
      <c r="AA5470" t="str">
        <f>TEXT(salestable[[#This Row],[Order Date]], "ddd")</f>
        <v>Fri</v>
      </c>
    </row>
    <row r="5471" spans="1:27"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s="3">
        <v>3</v>
      </c>
      <c r="T5471" s="4">
        <v>0</v>
      </c>
      <c r="U5471" s="3">
        <v>9.3312000000000008</v>
      </c>
      <c r="V5471" s="2">
        <f>salestable[[#This Row],[Sales]] * (1 - salestable[[#This Row],[Discount]])</f>
        <v>19.440000000000001</v>
      </c>
      <c r="W5471" s="2">
        <f>salestable[[#This Row],[Sales]] * salestable[[#This Row],[Discount]]</f>
        <v>0</v>
      </c>
      <c r="X5471">
        <f>YEAR(salestable[[#This Row],[Order Date]])</f>
        <v>2014</v>
      </c>
      <c r="Y5471" t="str">
        <f>TEXT(salestable[[#This Row],[Order Date]],"MMMM")</f>
        <v>September</v>
      </c>
      <c r="Z5471" t="str">
        <f>"Q"&amp;ROUNDUP(MONTH(salestable[[#This Row],[Order Date]])/3,0)</f>
        <v>Q3</v>
      </c>
      <c r="AA5471" t="str">
        <f>TEXT(salestable[[#This Row],[Order Date]], "ddd")</f>
        <v>Fri</v>
      </c>
    </row>
    <row r="5472" spans="1:27"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s="3">
        <v>5</v>
      </c>
      <c r="T5472" s="4">
        <v>0.2</v>
      </c>
      <c r="U5472" s="3">
        <v>9.2940000000000005</v>
      </c>
      <c r="V5472" s="2">
        <f>salestable[[#This Row],[Sales]] * (1 - salestable[[#This Row],[Discount]])</f>
        <v>99.13600000000001</v>
      </c>
      <c r="W5472" s="2">
        <f>salestable[[#This Row],[Sales]] * salestable[[#This Row],[Discount]]</f>
        <v>24.784000000000002</v>
      </c>
      <c r="X5472">
        <f>YEAR(salestable[[#This Row],[Order Date]])</f>
        <v>2016</v>
      </c>
      <c r="Y5472" t="str">
        <f>TEXT(salestable[[#This Row],[Order Date]],"MMMM")</f>
        <v>May</v>
      </c>
      <c r="Z5472" t="str">
        <f>"Q"&amp;ROUNDUP(MONTH(salestable[[#This Row],[Order Date]])/3,0)</f>
        <v>Q2</v>
      </c>
      <c r="AA5472" t="str">
        <f>TEXT(salestable[[#This Row],[Order Date]], "ddd")</f>
        <v>Mon</v>
      </c>
    </row>
    <row r="5473" spans="1:27"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s="3">
        <v>5</v>
      </c>
      <c r="T5473" s="4">
        <v>0.2</v>
      </c>
      <c r="U5473" s="3">
        <v>4.008</v>
      </c>
      <c r="V5473" s="2">
        <f>salestable[[#This Row],[Sales]] * (1 - salestable[[#This Row],[Discount]])</f>
        <v>10.688000000000001</v>
      </c>
      <c r="W5473" s="2">
        <f>salestable[[#This Row],[Sales]] * salestable[[#This Row],[Discount]]</f>
        <v>2.6720000000000002</v>
      </c>
      <c r="X5473">
        <f>YEAR(salestable[[#This Row],[Order Date]])</f>
        <v>2017</v>
      </c>
      <c r="Y5473" t="str">
        <f>TEXT(salestable[[#This Row],[Order Date]],"MMMM")</f>
        <v>December</v>
      </c>
      <c r="Z5473" t="str">
        <f>"Q"&amp;ROUNDUP(MONTH(salestable[[#This Row],[Order Date]])/3,0)</f>
        <v>Q4</v>
      </c>
      <c r="AA5473" t="str">
        <f>TEXT(salestable[[#This Row],[Order Date]], "ddd")</f>
        <v>Tue</v>
      </c>
    </row>
    <row r="5474" spans="1:27"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s="3">
        <v>2</v>
      </c>
      <c r="T5474" s="4">
        <v>0.2</v>
      </c>
      <c r="U5474" s="3">
        <v>-17.607600000000001</v>
      </c>
      <c r="V5474" s="2">
        <f>salestable[[#This Row],[Sales]] * (1 - salestable[[#This Row],[Discount]])</f>
        <v>62.604800000000004</v>
      </c>
      <c r="W5474" s="2">
        <f>salestable[[#This Row],[Sales]] * salestable[[#This Row],[Discount]]</f>
        <v>15.651200000000001</v>
      </c>
      <c r="X5474">
        <f>YEAR(salestable[[#This Row],[Order Date]])</f>
        <v>2017</v>
      </c>
      <c r="Y5474" t="str">
        <f>TEXT(salestable[[#This Row],[Order Date]],"MMMM")</f>
        <v>December</v>
      </c>
      <c r="Z5474" t="str">
        <f>"Q"&amp;ROUNDUP(MONTH(salestable[[#This Row],[Order Date]])/3,0)</f>
        <v>Q4</v>
      </c>
      <c r="AA5474" t="str">
        <f>TEXT(salestable[[#This Row],[Order Date]], "ddd")</f>
        <v>Tue</v>
      </c>
    </row>
    <row r="5475" spans="1:27"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s="3">
        <v>7</v>
      </c>
      <c r="T5475" s="4">
        <v>0.7</v>
      </c>
      <c r="U5475" s="3">
        <v>-183.63239999999999</v>
      </c>
      <c r="V5475" s="2">
        <f>salestable[[#This Row],[Sales]] * (1 - salestable[[#This Row],[Discount]])</f>
        <v>30.605400000000003</v>
      </c>
      <c r="W5475" s="2">
        <f>salestable[[#This Row],[Sales]] * salestable[[#This Row],[Discount]]</f>
        <v>71.412599999999998</v>
      </c>
      <c r="X5475">
        <f>YEAR(salestable[[#This Row],[Order Date]])</f>
        <v>2017</v>
      </c>
      <c r="Y5475" t="str">
        <f>TEXT(salestable[[#This Row],[Order Date]],"MMMM")</f>
        <v>December</v>
      </c>
      <c r="Z5475" t="str">
        <f>"Q"&amp;ROUNDUP(MONTH(salestable[[#This Row],[Order Date]])/3,0)</f>
        <v>Q4</v>
      </c>
      <c r="AA5475" t="str">
        <f>TEXT(salestable[[#This Row],[Order Date]], "ddd")</f>
        <v>Tue</v>
      </c>
    </row>
    <row r="5476" spans="1:27"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s="3">
        <v>2</v>
      </c>
      <c r="T5476" s="4">
        <v>0</v>
      </c>
      <c r="U5476" s="3">
        <v>37.533999999999999</v>
      </c>
      <c r="V5476" s="2">
        <f>salestable[[#This Row],[Sales]] * (1 - salestable[[#This Row],[Discount]])</f>
        <v>750.68</v>
      </c>
      <c r="W5476" s="2">
        <f>salestable[[#This Row],[Sales]] * salestable[[#This Row],[Discount]]</f>
        <v>0</v>
      </c>
      <c r="X5476">
        <f>YEAR(salestable[[#This Row],[Order Date]])</f>
        <v>2017</v>
      </c>
      <c r="Y5476" t="str">
        <f>TEXT(salestable[[#This Row],[Order Date]],"MMMM")</f>
        <v>December</v>
      </c>
      <c r="Z5476" t="str">
        <f>"Q"&amp;ROUNDUP(MONTH(salestable[[#This Row],[Order Date]])/3,0)</f>
        <v>Q4</v>
      </c>
      <c r="AA5476" t="str">
        <f>TEXT(salestable[[#This Row],[Order Date]], "ddd")</f>
        <v>Tue</v>
      </c>
    </row>
    <row r="5477" spans="1:27"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s="3">
        <v>3</v>
      </c>
      <c r="T5477" s="4">
        <v>0</v>
      </c>
      <c r="U5477" s="3">
        <v>22.2</v>
      </c>
      <c r="V5477" s="2">
        <f>salestable[[#This Row],[Sales]] * (1 - salestable[[#This Row],[Discount]])</f>
        <v>44.4</v>
      </c>
      <c r="W5477" s="2">
        <f>salestable[[#This Row],[Sales]] * salestable[[#This Row],[Discount]]</f>
        <v>0</v>
      </c>
      <c r="X5477">
        <f>YEAR(salestable[[#This Row],[Order Date]])</f>
        <v>2017</v>
      </c>
      <c r="Y5477" t="str">
        <f>TEXT(salestable[[#This Row],[Order Date]],"MMMM")</f>
        <v>June</v>
      </c>
      <c r="Z5477" t="str">
        <f>"Q"&amp;ROUNDUP(MONTH(salestable[[#This Row],[Order Date]])/3,0)</f>
        <v>Q2</v>
      </c>
      <c r="AA5477" t="str">
        <f>TEXT(salestable[[#This Row],[Order Date]], "ddd")</f>
        <v>Thu</v>
      </c>
    </row>
    <row r="5478" spans="1:27"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s="3">
        <v>5</v>
      </c>
      <c r="T5478" s="4">
        <v>0</v>
      </c>
      <c r="U5478" s="3">
        <v>22.828499999999998</v>
      </c>
      <c r="V5478" s="2">
        <f>salestable[[#This Row],[Sales]] * (1 - salestable[[#This Row],[Discount]])</f>
        <v>84.55</v>
      </c>
      <c r="W5478" s="2">
        <f>salestable[[#This Row],[Sales]] * salestable[[#This Row],[Discount]]</f>
        <v>0</v>
      </c>
      <c r="X5478">
        <f>YEAR(salestable[[#This Row],[Order Date]])</f>
        <v>2017</v>
      </c>
      <c r="Y5478" t="str">
        <f>TEXT(salestable[[#This Row],[Order Date]],"MMMM")</f>
        <v>June</v>
      </c>
      <c r="Z5478" t="str">
        <f>"Q"&amp;ROUNDUP(MONTH(salestable[[#This Row],[Order Date]])/3,0)</f>
        <v>Q2</v>
      </c>
      <c r="AA5478" t="str">
        <f>TEXT(salestable[[#This Row],[Order Date]], "ddd")</f>
        <v>Thu</v>
      </c>
    </row>
    <row r="5479" spans="1:27"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s="3">
        <v>3</v>
      </c>
      <c r="T5479" s="4">
        <v>0</v>
      </c>
      <c r="U5479" s="3">
        <v>8.7905999999999995</v>
      </c>
      <c r="V5479" s="2">
        <f>salestable[[#This Row],[Sales]] * (1 - salestable[[#This Row],[Discount]])</f>
        <v>17.940000000000001</v>
      </c>
      <c r="W5479" s="2">
        <f>salestable[[#This Row],[Sales]] * salestable[[#This Row],[Discount]]</f>
        <v>0</v>
      </c>
      <c r="X5479">
        <f>YEAR(salestable[[#This Row],[Order Date]])</f>
        <v>2017</v>
      </c>
      <c r="Y5479" t="str">
        <f>TEXT(salestable[[#This Row],[Order Date]],"MMMM")</f>
        <v>June</v>
      </c>
      <c r="Z5479" t="str">
        <f>"Q"&amp;ROUNDUP(MONTH(salestable[[#This Row],[Order Date]])/3,0)</f>
        <v>Q2</v>
      </c>
      <c r="AA5479" t="str">
        <f>TEXT(salestable[[#This Row],[Order Date]], "ddd")</f>
        <v>Thu</v>
      </c>
    </row>
    <row r="5480" spans="1:27"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s="3">
        <v>3</v>
      </c>
      <c r="T5480" s="4">
        <v>0</v>
      </c>
      <c r="U5480" s="3">
        <v>62.915999999999997</v>
      </c>
      <c r="V5480" s="2">
        <f>salestable[[#This Row],[Sales]] * (1 - salestable[[#This Row],[Discount]])</f>
        <v>128.4</v>
      </c>
      <c r="W5480" s="2">
        <f>salestable[[#This Row],[Sales]] * salestable[[#This Row],[Discount]]</f>
        <v>0</v>
      </c>
      <c r="X5480">
        <f>YEAR(salestable[[#This Row],[Order Date]])</f>
        <v>2016</v>
      </c>
      <c r="Y5480" t="str">
        <f>TEXT(salestable[[#This Row],[Order Date]],"MMMM")</f>
        <v>November</v>
      </c>
      <c r="Z5480" t="str">
        <f>"Q"&amp;ROUNDUP(MONTH(salestable[[#This Row],[Order Date]])/3,0)</f>
        <v>Q4</v>
      </c>
      <c r="AA5480" t="str">
        <f>TEXT(salestable[[#This Row],[Order Date]], "ddd")</f>
        <v>Sun</v>
      </c>
    </row>
    <row r="5481" spans="1:27"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s="3">
        <v>1</v>
      </c>
      <c r="T5481" s="4">
        <v>0.7</v>
      </c>
      <c r="U5481" s="3">
        <v>-1.3083</v>
      </c>
      <c r="V5481" s="2">
        <f>salestable[[#This Row],[Sales]] * (1 - salestable[[#This Row],[Discount]])</f>
        <v>0.56070000000000009</v>
      </c>
      <c r="W5481" s="2">
        <f>salestable[[#This Row],[Sales]] * salestable[[#This Row],[Discount]]</f>
        <v>1.3083</v>
      </c>
      <c r="X5481">
        <f>YEAR(salestable[[#This Row],[Order Date]])</f>
        <v>2014</v>
      </c>
      <c r="Y5481" t="str">
        <f>TEXT(salestable[[#This Row],[Order Date]],"MMMM")</f>
        <v>March</v>
      </c>
      <c r="Z5481" t="str">
        <f>"Q"&amp;ROUNDUP(MONTH(salestable[[#This Row],[Order Date]])/3,0)</f>
        <v>Q1</v>
      </c>
      <c r="AA5481" t="str">
        <f>TEXT(salestable[[#This Row],[Order Date]], "ddd")</f>
        <v>Mon</v>
      </c>
    </row>
    <row r="5482" spans="1:27"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s="3">
        <v>1</v>
      </c>
      <c r="T5482" s="4">
        <v>0.2</v>
      </c>
      <c r="U5482" s="3">
        <v>11.6091</v>
      </c>
      <c r="V5482" s="2">
        <f>salestable[[#This Row],[Sales]] * (1 - salestable[[#This Row],[Discount]])</f>
        <v>82.553600000000003</v>
      </c>
      <c r="W5482" s="2">
        <f>salestable[[#This Row],[Sales]] * salestable[[#This Row],[Discount]]</f>
        <v>20.638400000000001</v>
      </c>
      <c r="X5482">
        <f>YEAR(salestable[[#This Row],[Order Date]])</f>
        <v>2017</v>
      </c>
      <c r="Y5482" t="str">
        <f>TEXT(salestable[[#This Row],[Order Date]],"MMMM")</f>
        <v>October</v>
      </c>
      <c r="Z5482" t="str">
        <f>"Q"&amp;ROUNDUP(MONTH(salestable[[#This Row],[Order Date]])/3,0)</f>
        <v>Q4</v>
      </c>
      <c r="AA5482" t="str">
        <f>TEXT(salestable[[#This Row],[Order Date]], "ddd")</f>
        <v>Sun</v>
      </c>
    </row>
    <row r="5483" spans="1:27"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s="3">
        <v>2</v>
      </c>
      <c r="T5483" s="4">
        <v>0</v>
      </c>
      <c r="U5483" s="3">
        <v>6.48</v>
      </c>
      <c r="V5483" s="2">
        <f>salestable[[#This Row],[Sales]] * (1 - salestable[[#This Row],[Discount]])</f>
        <v>36</v>
      </c>
      <c r="W5483" s="2">
        <f>salestable[[#This Row],[Sales]] * salestable[[#This Row],[Discount]]</f>
        <v>0</v>
      </c>
      <c r="X5483">
        <f>YEAR(salestable[[#This Row],[Order Date]])</f>
        <v>2017</v>
      </c>
      <c r="Y5483" t="str">
        <f>TEXT(salestable[[#This Row],[Order Date]],"MMMM")</f>
        <v>October</v>
      </c>
      <c r="Z5483" t="str">
        <f>"Q"&amp;ROUNDUP(MONTH(salestable[[#This Row],[Order Date]])/3,0)</f>
        <v>Q4</v>
      </c>
      <c r="AA5483" t="str">
        <f>TEXT(salestable[[#This Row],[Order Date]], "ddd")</f>
        <v>Sun</v>
      </c>
    </row>
    <row r="5484" spans="1:27"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s="3">
        <v>4</v>
      </c>
      <c r="T5484" s="4">
        <v>0</v>
      </c>
      <c r="U5484" s="3">
        <v>115.1808</v>
      </c>
      <c r="V5484" s="2">
        <f>salestable[[#This Row],[Sales]] * (1 - salestable[[#This Row],[Discount]])</f>
        <v>239.96</v>
      </c>
      <c r="W5484" s="2">
        <f>salestable[[#This Row],[Sales]] * salestable[[#This Row],[Discount]]</f>
        <v>0</v>
      </c>
      <c r="X5484">
        <f>YEAR(salestable[[#This Row],[Order Date]])</f>
        <v>2017</v>
      </c>
      <c r="Y5484" t="str">
        <f>TEXT(salestable[[#This Row],[Order Date]],"MMMM")</f>
        <v>October</v>
      </c>
      <c r="Z5484" t="str">
        <f>"Q"&amp;ROUNDUP(MONTH(salestable[[#This Row],[Order Date]])/3,0)</f>
        <v>Q4</v>
      </c>
      <c r="AA5484" t="str">
        <f>TEXT(salestable[[#This Row],[Order Date]], "ddd")</f>
        <v>Sun</v>
      </c>
    </row>
    <row r="5485" spans="1:27"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s="3">
        <v>2</v>
      </c>
      <c r="T5485" s="4">
        <v>0</v>
      </c>
      <c r="U5485" s="3">
        <v>0.40679999999999999</v>
      </c>
      <c r="V5485" s="2">
        <f>salestable[[#This Row],[Sales]] * (1 - salestable[[#This Row],[Discount]])</f>
        <v>40.68</v>
      </c>
      <c r="W5485" s="2">
        <f>salestable[[#This Row],[Sales]] * salestable[[#This Row],[Discount]]</f>
        <v>0</v>
      </c>
      <c r="X5485">
        <f>YEAR(salestable[[#This Row],[Order Date]])</f>
        <v>2017</v>
      </c>
      <c r="Y5485" t="str">
        <f>TEXT(salestable[[#This Row],[Order Date]],"MMMM")</f>
        <v>October</v>
      </c>
      <c r="Z5485" t="str">
        <f>"Q"&amp;ROUNDUP(MONTH(salestable[[#This Row],[Order Date]])/3,0)</f>
        <v>Q4</v>
      </c>
      <c r="AA5485" t="str">
        <f>TEXT(salestable[[#This Row],[Order Date]], "ddd")</f>
        <v>Sun</v>
      </c>
    </row>
    <row r="5486" spans="1:27"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s="3">
        <v>4</v>
      </c>
      <c r="T5486" s="4">
        <v>0.2</v>
      </c>
      <c r="U5486" s="3">
        <v>-68.1096</v>
      </c>
      <c r="V5486" s="2">
        <f>salestable[[#This Row],[Sales]] * (1 - salestable[[#This Row],[Discount]])</f>
        <v>335.30880000000002</v>
      </c>
      <c r="W5486" s="2">
        <f>salestable[[#This Row],[Sales]] * salestable[[#This Row],[Discount]]</f>
        <v>83.827200000000005</v>
      </c>
      <c r="X5486">
        <f>YEAR(salestable[[#This Row],[Order Date]])</f>
        <v>2017</v>
      </c>
      <c r="Y5486" t="str">
        <f>TEXT(salestable[[#This Row],[Order Date]],"MMMM")</f>
        <v>January</v>
      </c>
      <c r="Z5486" t="str">
        <f>"Q"&amp;ROUNDUP(MONTH(salestable[[#This Row],[Order Date]])/3,0)</f>
        <v>Q1</v>
      </c>
      <c r="AA5486" t="str">
        <f>TEXT(salestable[[#This Row],[Order Date]], "ddd")</f>
        <v>Mon</v>
      </c>
    </row>
    <row r="5487" spans="1:27"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s="3">
        <v>3</v>
      </c>
      <c r="T5487" s="4">
        <v>0.2</v>
      </c>
      <c r="U5487" s="3">
        <v>7.6284000000000001</v>
      </c>
      <c r="V5487" s="2">
        <f>salestable[[#This Row],[Sales]] * (1 - salestable[[#This Row],[Discount]])</f>
        <v>18.777600000000003</v>
      </c>
      <c r="W5487" s="2">
        <f>salestable[[#This Row],[Sales]] * salestable[[#This Row],[Discount]]</f>
        <v>4.6944000000000008</v>
      </c>
      <c r="X5487">
        <f>YEAR(salestable[[#This Row],[Order Date]])</f>
        <v>2014</v>
      </c>
      <c r="Y5487" t="str">
        <f>TEXT(salestable[[#This Row],[Order Date]],"MMMM")</f>
        <v>December</v>
      </c>
      <c r="Z5487" t="str">
        <f>"Q"&amp;ROUNDUP(MONTH(salestable[[#This Row],[Order Date]])/3,0)</f>
        <v>Q4</v>
      </c>
      <c r="AA5487" t="str">
        <f>TEXT(salestable[[#This Row],[Order Date]], "ddd")</f>
        <v>Fri</v>
      </c>
    </row>
    <row r="5488" spans="1:27"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s="3">
        <v>4</v>
      </c>
      <c r="T5488" s="4">
        <v>0.8</v>
      </c>
      <c r="U5488" s="3">
        <v>-6.2859999999999996</v>
      </c>
      <c r="V5488" s="2">
        <f>salestable[[#This Row],[Sales]] * (1 - salestable[[#This Row],[Discount]])</f>
        <v>0.71839999999999982</v>
      </c>
      <c r="W5488" s="2">
        <f>salestable[[#This Row],[Sales]] * salestable[[#This Row],[Discount]]</f>
        <v>2.8736000000000002</v>
      </c>
      <c r="X5488">
        <f>YEAR(salestable[[#This Row],[Order Date]])</f>
        <v>2015</v>
      </c>
      <c r="Y5488" t="str">
        <f>TEXT(salestable[[#This Row],[Order Date]],"MMMM")</f>
        <v>October</v>
      </c>
      <c r="Z5488" t="str">
        <f>"Q"&amp;ROUNDUP(MONTH(salestable[[#This Row],[Order Date]])/3,0)</f>
        <v>Q4</v>
      </c>
      <c r="AA5488" t="str">
        <f>TEXT(salestable[[#This Row],[Order Date]], "ddd")</f>
        <v>Sat</v>
      </c>
    </row>
    <row r="5489" spans="1:27"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s="3">
        <v>3</v>
      </c>
      <c r="T5489" s="4">
        <v>0.2</v>
      </c>
      <c r="U5489" s="3">
        <v>-5.6943000000000001</v>
      </c>
      <c r="V5489" s="2">
        <f>salestable[[#This Row],[Sales]] * (1 - salestable[[#This Row],[Discount]])</f>
        <v>19.180800000000001</v>
      </c>
      <c r="W5489" s="2">
        <f>salestable[[#This Row],[Sales]] * salestable[[#This Row],[Discount]]</f>
        <v>4.7952000000000004</v>
      </c>
      <c r="X5489">
        <f>YEAR(salestable[[#This Row],[Order Date]])</f>
        <v>2017</v>
      </c>
      <c r="Y5489" t="str">
        <f>TEXT(salestable[[#This Row],[Order Date]],"MMMM")</f>
        <v>April</v>
      </c>
      <c r="Z5489" t="str">
        <f>"Q"&amp;ROUNDUP(MONTH(salestable[[#This Row],[Order Date]])/3,0)</f>
        <v>Q2</v>
      </c>
      <c r="AA5489" t="str">
        <f>TEXT(salestable[[#This Row],[Order Date]], "ddd")</f>
        <v>Sat</v>
      </c>
    </row>
    <row r="5490" spans="1:27"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s="3">
        <v>3</v>
      </c>
      <c r="T5490" s="4">
        <v>0.2</v>
      </c>
      <c r="U5490" s="3">
        <v>2.0358000000000001</v>
      </c>
      <c r="V5490" s="2">
        <f>salestable[[#This Row],[Sales]] * (1 - salestable[[#This Row],[Discount]])</f>
        <v>5.0112000000000005</v>
      </c>
      <c r="W5490" s="2">
        <f>salestable[[#This Row],[Sales]] * salestable[[#This Row],[Discount]]</f>
        <v>1.2528000000000001</v>
      </c>
      <c r="X5490">
        <f>YEAR(salestable[[#This Row],[Order Date]])</f>
        <v>2017</v>
      </c>
      <c r="Y5490" t="str">
        <f>TEXT(salestable[[#This Row],[Order Date]],"MMMM")</f>
        <v>April</v>
      </c>
      <c r="Z5490" t="str">
        <f>"Q"&amp;ROUNDUP(MONTH(salestable[[#This Row],[Order Date]])/3,0)</f>
        <v>Q2</v>
      </c>
      <c r="AA5490" t="str">
        <f>TEXT(salestable[[#This Row],[Order Date]], "ddd")</f>
        <v>Sat</v>
      </c>
    </row>
    <row r="5491" spans="1:27"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s="3">
        <v>3</v>
      </c>
      <c r="T5491" s="4">
        <v>0.2</v>
      </c>
      <c r="U5491" s="3">
        <v>1.8207</v>
      </c>
      <c r="V5491" s="2">
        <f>salestable[[#This Row],[Sales]] * (1 - salestable[[#This Row],[Discount]])</f>
        <v>16.6464</v>
      </c>
      <c r="W5491" s="2">
        <f>salestable[[#This Row],[Sales]] * salestable[[#This Row],[Discount]]</f>
        <v>4.1616</v>
      </c>
      <c r="X5491">
        <f>YEAR(salestable[[#This Row],[Order Date]])</f>
        <v>2017</v>
      </c>
      <c r="Y5491" t="str">
        <f>TEXT(salestable[[#This Row],[Order Date]],"MMMM")</f>
        <v>April</v>
      </c>
      <c r="Z5491" t="str">
        <f>"Q"&amp;ROUNDUP(MONTH(salestable[[#This Row],[Order Date]])/3,0)</f>
        <v>Q2</v>
      </c>
      <c r="AA5491" t="str">
        <f>TEXT(salestable[[#This Row],[Order Date]], "ddd")</f>
        <v>Sat</v>
      </c>
    </row>
    <row r="5492" spans="1:27"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s="3">
        <v>3</v>
      </c>
      <c r="T5492" s="4">
        <v>0.2</v>
      </c>
      <c r="U5492" s="3">
        <v>-19.105799999999999</v>
      </c>
      <c r="V5492" s="2">
        <f>salestable[[#This Row],[Sales]] * (1 - salestable[[#This Row],[Discount]])</f>
        <v>174.6816</v>
      </c>
      <c r="W5492" s="2">
        <f>salestable[[#This Row],[Sales]] * salestable[[#This Row],[Discount]]</f>
        <v>43.670400000000001</v>
      </c>
      <c r="X5492">
        <f>YEAR(salestable[[#This Row],[Order Date]])</f>
        <v>2017</v>
      </c>
      <c r="Y5492" t="str">
        <f>TEXT(salestable[[#This Row],[Order Date]],"MMMM")</f>
        <v>April</v>
      </c>
      <c r="Z5492" t="str">
        <f>"Q"&amp;ROUNDUP(MONTH(salestable[[#This Row],[Order Date]])/3,0)</f>
        <v>Q2</v>
      </c>
      <c r="AA5492" t="str">
        <f>TEXT(salestable[[#This Row],[Order Date]], "ddd")</f>
        <v>Sat</v>
      </c>
    </row>
    <row r="5493" spans="1:27"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s="3">
        <v>2</v>
      </c>
      <c r="T5493" s="4">
        <v>0.2</v>
      </c>
      <c r="U5493" s="3">
        <v>1.8160000000000001</v>
      </c>
      <c r="V5493" s="2">
        <f>salestable[[#This Row],[Sales]] * (1 - salestable[[#This Row],[Discount]])</f>
        <v>14.528</v>
      </c>
      <c r="W5493" s="2">
        <f>salestable[[#This Row],[Sales]] * salestable[[#This Row],[Discount]]</f>
        <v>3.6320000000000001</v>
      </c>
      <c r="X5493">
        <f>YEAR(salestable[[#This Row],[Order Date]])</f>
        <v>2017</v>
      </c>
      <c r="Y5493" t="str">
        <f>TEXT(salestable[[#This Row],[Order Date]],"MMMM")</f>
        <v>January</v>
      </c>
      <c r="Z5493" t="str">
        <f>"Q"&amp;ROUNDUP(MONTH(salestable[[#This Row],[Order Date]])/3,0)</f>
        <v>Q1</v>
      </c>
      <c r="AA5493" t="str">
        <f>TEXT(salestable[[#This Row],[Order Date]], "ddd")</f>
        <v>Thu</v>
      </c>
    </row>
    <row r="5494" spans="1:27"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s="3">
        <v>2</v>
      </c>
      <c r="T5494" s="4">
        <v>0</v>
      </c>
      <c r="U5494" s="3">
        <v>0.1472</v>
      </c>
      <c r="V5494" s="2">
        <f>salestable[[#This Row],[Sales]] * (1 - salestable[[#This Row],[Discount]])</f>
        <v>7.36</v>
      </c>
      <c r="W5494" s="2">
        <f>salestable[[#This Row],[Sales]] * salestable[[#This Row],[Discount]]</f>
        <v>0</v>
      </c>
      <c r="X5494">
        <f>YEAR(salestable[[#This Row],[Order Date]])</f>
        <v>2014</v>
      </c>
      <c r="Y5494" t="str">
        <f>TEXT(salestable[[#This Row],[Order Date]],"MMMM")</f>
        <v>November</v>
      </c>
      <c r="Z5494" t="str">
        <f>"Q"&amp;ROUNDUP(MONTH(salestable[[#This Row],[Order Date]])/3,0)</f>
        <v>Q4</v>
      </c>
      <c r="AA5494" t="str">
        <f>TEXT(salestable[[#This Row],[Order Date]], "ddd")</f>
        <v>Fri</v>
      </c>
    </row>
    <row r="5495" spans="1:27"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s="3">
        <v>4</v>
      </c>
      <c r="T5495" s="4">
        <v>0</v>
      </c>
      <c r="U5495" s="3">
        <v>19.872</v>
      </c>
      <c r="V5495" s="2">
        <f>salestable[[#This Row],[Sales]] * (1 - salestable[[#This Row],[Discount]])</f>
        <v>41.4</v>
      </c>
      <c r="W5495" s="2">
        <f>salestable[[#This Row],[Sales]] * salestable[[#This Row],[Discount]]</f>
        <v>0</v>
      </c>
      <c r="X5495">
        <f>YEAR(salestable[[#This Row],[Order Date]])</f>
        <v>2014</v>
      </c>
      <c r="Y5495" t="str">
        <f>TEXT(salestable[[#This Row],[Order Date]],"MMMM")</f>
        <v>November</v>
      </c>
      <c r="Z5495" t="str">
        <f>"Q"&amp;ROUNDUP(MONTH(salestable[[#This Row],[Order Date]])/3,0)</f>
        <v>Q4</v>
      </c>
      <c r="AA5495" t="str">
        <f>TEXT(salestable[[#This Row],[Order Date]], "ddd")</f>
        <v>Fri</v>
      </c>
    </row>
    <row r="5496" spans="1:27"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s="3">
        <v>4</v>
      </c>
      <c r="T5496" s="4">
        <v>0.15</v>
      </c>
      <c r="U5496" s="3">
        <v>-4.8391999999999999</v>
      </c>
      <c r="V5496" s="2">
        <f>salestable[[#This Row],[Sales]] * (1 - salestable[[#This Row],[Discount]])</f>
        <v>349.63220000000001</v>
      </c>
      <c r="W5496" s="2">
        <f>salestable[[#This Row],[Sales]] * salestable[[#This Row],[Discount]]</f>
        <v>61.699799999999996</v>
      </c>
      <c r="X5496">
        <f>YEAR(salestable[[#This Row],[Order Date]])</f>
        <v>2014</v>
      </c>
      <c r="Y5496" t="str">
        <f>TEXT(salestable[[#This Row],[Order Date]],"MMMM")</f>
        <v>November</v>
      </c>
      <c r="Z5496" t="str">
        <f>"Q"&amp;ROUNDUP(MONTH(salestable[[#This Row],[Order Date]])/3,0)</f>
        <v>Q4</v>
      </c>
      <c r="AA5496" t="str">
        <f>TEXT(salestable[[#This Row],[Order Date]], "ddd")</f>
        <v>Fri</v>
      </c>
    </row>
    <row r="5497" spans="1:27"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s="3">
        <v>4</v>
      </c>
      <c r="T5497" s="4">
        <v>0.7</v>
      </c>
      <c r="U5497" s="3">
        <v>-6.1247999999999996</v>
      </c>
      <c r="V5497" s="2">
        <f>salestable[[#This Row],[Sales]] * (1 - salestable[[#This Row],[Discount]])</f>
        <v>2.2968000000000002</v>
      </c>
      <c r="W5497" s="2">
        <f>salestable[[#This Row],[Sales]] * salestable[[#This Row],[Discount]]</f>
        <v>5.3591999999999995</v>
      </c>
      <c r="X5497">
        <f>YEAR(salestable[[#This Row],[Order Date]])</f>
        <v>2015</v>
      </c>
      <c r="Y5497" t="str">
        <f>TEXT(salestable[[#This Row],[Order Date]],"MMMM")</f>
        <v>September</v>
      </c>
      <c r="Z5497" t="str">
        <f>"Q"&amp;ROUNDUP(MONTH(salestable[[#This Row],[Order Date]])/3,0)</f>
        <v>Q3</v>
      </c>
      <c r="AA5497" t="str">
        <f>TEXT(salestable[[#This Row],[Order Date]], "ddd")</f>
        <v>Fri</v>
      </c>
    </row>
    <row r="5498" spans="1:27"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s="3">
        <v>2</v>
      </c>
      <c r="T5498" s="4">
        <v>0.2</v>
      </c>
      <c r="U5498" s="3">
        <v>19.175999999999998</v>
      </c>
      <c r="V5498" s="2">
        <f>salestable[[#This Row],[Sales]] * (1 - salestable[[#This Row],[Discount]])</f>
        <v>51.136000000000003</v>
      </c>
      <c r="W5498" s="2">
        <f>salestable[[#This Row],[Sales]] * salestable[[#This Row],[Discount]]</f>
        <v>12.784000000000001</v>
      </c>
      <c r="X5498">
        <f>YEAR(salestable[[#This Row],[Order Date]])</f>
        <v>2017</v>
      </c>
      <c r="Y5498" t="str">
        <f>TEXT(salestable[[#This Row],[Order Date]],"MMMM")</f>
        <v>June</v>
      </c>
      <c r="Z5498" t="str">
        <f>"Q"&amp;ROUNDUP(MONTH(salestable[[#This Row],[Order Date]])/3,0)</f>
        <v>Q2</v>
      </c>
      <c r="AA5498" t="str">
        <f>TEXT(salestable[[#This Row],[Order Date]], "ddd")</f>
        <v>Mon</v>
      </c>
    </row>
    <row r="5499" spans="1:27"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s="3">
        <v>2</v>
      </c>
      <c r="T5499" s="4">
        <v>0</v>
      </c>
      <c r="U5499" s="3">
        <v>1.9024000000000001</v>
      </c>
      <c r="V5499" s="2">
        <f>salestable[[#This Row],[Sales]] * (1 - salestable[[#This Row],[Discount]])</f>
        <v>6.56</v>
      </c>
      <c r="W5499" s="2">
        <f>salestable[[#This Row],[Sales]] * salestable[[#This Row],[Discount]]</f>
        <v>0</v>
      </c>
      <c r="X5499">
        <f>YEAR(salestable[[#This Row],[Order Date]])</f>
        <v>2017</v>
      </c>
      <c r="Y5499" t="str">
        <f>TEXT(salestable[[#This Row],[Order Date]],"MMMM")</f>
        <v>July</v>
      </c>
      <c r="Z5499" t="str">
        <f>"Q"&amp;ROUNDUP(MONTH(salestable[[#This Row],[Order Date]])/3,0)</f>
        <v>Q3</v>
      </c>
      <c r="AA5499" t="str">
        <f>TEXT(salestable[[#This Row],[Order Date]], "ddd")</f>
        <v>Sat</v>
      </c>
    </row>
    <row r="5500" spans="1:27"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s="3">
        <v>3</v>
      </c>
      <c r="T5500" s="4">
        <v>0</v>
      </c>
      <c r="U5500" s="3">
        <v>3.6017999999999999</v>
      </c>
      <c r="V5500" s="2">
        <f>salestable[[#This Row],[Sales]] * (1 - salestable[[#This Row],[Discount]])</f>
        <v>7.83</v>
      </c>
      <c r="W5500" s="2">
        <f>salestable[[#This Row],[Sales]] * salestable[[#This Row],[Discount]]</f>
        <v>0</v>
      </c>
      <c r="X5500">
        <f>YEAR(salestable[[#This Row],[Order Date]])</f>
        <v>2017</v>
      </c>
      <c r="Y5500" t="str">
        <f>TEXT(salestable[[#This Row],[Order Date]],"MMMM")</f>
        <v>July</v>
      </c>
      <c r="Z5500" t="str">
        <f>"Q"&amp;ROUNDUP(MONTH(salestable[[#This Row],[Order Date]])/3,0)</f>
        <v>Q3</v>
      </c>
      <c r="AA5500" t="str">
        <f>TEXT(salestable[[#This Row],[Order Date]], "ddd")</f>
        <v>Sat</v>
      </c>
    </row>
    <row r="5501" spans="1:27"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s="3">
        <v>2</v>
      </c>
      <c r="T5501" s="4">
        <v>0</v>
      </c>
      <c r="U5501" s="3">
        <v>8.7989999999999995</v>
      </c>
      <c r="V5501" s="2">
        <f>salestable[[#This Row],[Sales]] * (1 - salestable[[#This Row],[Discount]])</f>
        <v>41.9</v>
      </c>
      <c r="W5501" s="2">
        <f>salestable[[#This Row],[Sales]] * salestable[[#This Row],[Discount]]</f>
        <v>0</v>
      </c>
      <c r="X5501">
        <f>YEAR(salestable[[#This Row],[Order Date]])</f>
        <v>2017</v>
      </c>
      <c r="Y5501" t="str">
        <f>TEXT(salestable[[#This Row],[Order Date]],"MMMM")</f>
        <v>July</v>
      </c>
      <c r="Z5501" t="str">
        <f>"Q"&amp;ROUNDUP(MONTH(salestable[[#This Row],[Order Date]])/3,0)</f>
        <v>Q3</v>
      </c>
      <c r="AA5501" t="str">
        <f>TEXT(salestable[[#This Row],[Order Date]], "ddd")</f>
        <v>Sat</v>
      </c>
    </row>
    <row r="5502" spans="1:27"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s="3">
        <v>6</v>
      </c>
      <c r="T5502" s="4">
        <v>0.1</v>
      </c>
      <c r="U5502" s="3">
        <v>88.552800000000005</v>
      </c>
      <c r="V5502" s="2">
        <f>salestable[[#This Row],[Sales]] * (1 - salestable[[#This Row],[Discount]])</f>
        <v>597.73140000000001</v>
      </c>
      <c r="W5502" s="2">
        <f>salestable[[#This Row],[Sales]] * salestable[[#This Row],[Discount]]</f>
        <v>66.414599999999993</v>
      </c>
      <c r="X5502">
        <f>YEAR(salestable[[#This Row],[Order Date]])</f>
        <v>2017</v>
      </c>
      <c r="Y5502" t="str">
        <f>TEXT(salestable[[#This Row],[Order Date]],"MMMM")</f>
        <v>July</v>
      </c>
      <c r="Z5502" t="str">
        <f>"Q"&amp;ROUNDUP(MONTH(salestable[[#This Row],[Order Date]])/3,0)</f>
        <v>Q3</v>
      </c>
      <c r="AA5502" t="str">
        <f>TEXT(salestable[[#This Row],[Order Date]], "ddd")</f>
        <v>Sat</v>
      </c>
    </row>
    <row r="5503" spans="1:27"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s="3">
        <v>2</v>
      </c>
      <c r="T5503" s="4">
        <v>0</v>
      </c>
      <c r="U5503" s="3">
        <v>4.3903999999999996</v>
      </c>
      <c r="V5503" s="2">
        <f>salestable[[#This Row],[Sales]] * (1 - salestable[[#This Row],[Discount]])</f>
        <v>8.9600000000000009</v>
      </c>
      <c r="W5503" s="2">
        <f>salestable[[#This Row],[Sales]] * salestable[[#This Row],[Discount]]</f>
        <v>0</v>
      </c>
      <c r="X5503">
        <f>YEAR(salestable[[#This Row],[Order Date]])</f>
        <v>2017</v>
      </c>
      <c r="Y5503" t="str">
        <f>TEXT(salestable[[#This Row],[Order Date]],"MMMM")</f>
        <v>July</v>
      </c>
      <c r="Z5503" t="str">
        <f>"Q"&amp;ROUNDUP(MONTH(salestable[[#This Row],[Order Date]])/3,0)</f>
        <v>Q3</v>
      </c>
      <c r="AA5503" t="str">
        <f>TEXT(salestable[[#This Row],[Order Date]], "ddd")</f>
        <v>Sat</v>
      </c>
    </row>
    <row r="5504" spans="1:27"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s="3">
        <v>1</v>
      </c>
      <c r="T5504" s="4">
        <v>0.2</v>
      </c>
      <c r="U5504" s="3">
        <v>0.66239999999999999</v>
      </c>
      <c r="V5504" s="2">
        <f>salestable[[#This Row],[Sales]] * (1 - salestable[[#This Row],[Discount]])</f>
        <v>2.6496</v>
      </c>
      <c r="W5504" s="2">
        <f>salestable[[#This Row],[Sales]] * salestable[[#This Row],[Discount]]</f>
        <v>0.66239999999999999</v>
      </c>
      <c r="X5504">
        <f>YEAR(salestable[[#This Row],[Order Date]])</f>
        <v>2017</v>
      </c>
      <c r="Y5504" t="str">
        <f>TEXT(salestable[[#This Row],[Order Date]],"MMMM")</f>
        <v>November</v>
      </c>
      <c r="Z5504" t="str">
        <f>"Q"&amp;ROUNDUP(MONTH(salestable[[#This Row],[Order Date]])/3,0)</f>
        <v>Q4</v>
      </c>
      <c r="AA5504" t="str">
        <f>TEXT(salestable[[#This Row],[Order Date]], "ddd")</f>
        <v>Thu</v>
      </c>
    </row>
    <row r="5505" spans="1:27"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s="3">
        <v>3</v>
      </c>
      <c r="T5505" s="4">
        <v>0.2</v>
      </c>
      <c r="U5505" s="3">
        <v>1.2585</v>
      </c>
      <c r="V5505" s="2">
        <f>salestable[[#This Row],[Sales]] * (1 - salestable[[#This Row],[Discount]])</f>
        <v>16.108799999999999</v>
      </c>
      <c r="W5505" s="2">
        <f>salestable[[#This Row],[Sales]] * salestable[[#This Row],[Discount]]</f>
        <v>4.0271999999999997</v>
      </c>
      <c r="X5505">
        <f>YEAR(salestable[[#This Row],[Order Date]])</f>
        <v>2017</v>
      </c>
      <c r="Y5505" t="str">
        <f>TEXT(salestable[[#This Row],[Order Date]],"MMMM")</f>
        <v>November</v>
      </c>
      <c r="Z5505" t="str">
        <f>"Q"&amp;ROUNDUP(MONTH(salestable[[#This Row],[Order Date]])/3,0)</f>
        <v>Q4</v>
      </c>
      <c r="AA5505" t="str">
        <f>TEXT(salestable[[#This Row],[Order Date]], "ddd")</f>
        <v>Thu</v>
      </c>
    </row>
    <row r="5506" spans="1:27"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s="3">
        <v>3</v>
      </c>
      <c r="T5506" s="4">
        <v>0.2</v>
      </c>
      <c r="U5506" s="3">
        <v>2.8782000000000001</v>
      </c>
      <c r="V5506" s="2">
        <f>salestable[[#This Row],[Sales]] * (1 - salestable[[#This Row],[Discount]])</f>
        <v>7.0848000000000004</v>
      </c>
      <c r="W5506" s="2">
        <f>salestable[[#This Row],[Sales]] * salestable[[#This Row],[Discount]]</f>
        <v>1.7712000000000001</v>
      </c>
      <c r="X5506">
        <f>YEAR(salestable[[#This Row],[Order Date]])</f>
        <v>2017</v>
      </c>
      <c r="Y5506" t="str">
        <f>TEXT(salestable[[#This Row],[Order Date]],"MMMM")</f>
        <v>November</v>
      </c>
      <c r="Z5506" t="str">
        <f>"Q"&amp;ROUNDUP(MONTH(salestable[[#This Row],[Order Date]])/3,0)</f>
        <v>Q4</v>
      </c>
      <c r="AA5506" t="str">
        <f>TEXT(salestable[[#This Row],[Order Date]], "ddd")</f>
        <v>Thu</v>
      </c>
    </row>
    <row r="5507" spans="1:27"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s="3">
        <v>4</v>
      </c>
      <c r="T5507" s="4">
        <v>0.4</v>
      </c>
      <c r="U5507" s="3">
        <v>-186.16</v>
      </c>
      <c r="V5507" s="2">
        <f>salestable[[#This Row],[Sales]] * (1 - salestable[[#This Row],[Discount]])</f>
        <v>515.52</v>
      </c>
      <c r="W5507" s="2">
        <f>salestable[[#This Row],[Sales]] * salestable[[#This Row],[Discount]]</f>
        <v>343.68000000000006</v>
      </c>
      <c r="X5507">
        <f>YEAR(salestable[[#This Row],[Order Date]])</f>
        <v>2017</v>
      </c>
      <c r="Y5507" t="str">
        <f>TEXT(salestable[[#This Row],[Order Date]],"MMMM")</f>
        <v>November</v>
      </c>
      <c r="Z5507" t="str">
        <f>"Q"&amp;ROUNDUP(MONTH(salestable[[#This Row],[Order Date]])/3,0)</f>
        <v>Q4</v>
      </c>
      <c r="AA5507" t="str">
        <f>TEXT(salestable[[#This Row],[Order Date]], "ddd")</f>
        <v>Thu</v>
      </c>
    </row>
    <row r="5508" spans="1:27"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s="3">
        <v>2</v>
      </c>
      <c r="T5508" s="4">
        <v>0</v>
      </c>
      <c r="U5508" s="3">
        <v>27.882000000000001</v>
      </c>
      <c r="V5508" s="2">
        <f>salestable[[#This Row],[Sales]] * (1 - salestable[[#This Row],[Discount]])</f>
        <v>61.96</v>
      </c>
      <c r="W5508" s="2">
        <f>salestable[[#This Row],[Sales]] * salestable[[#This Row],[Discount]]</f>
        <v>0</v>
      </c>
      <c r="X5508">
        <f>YEAR(salestable[[#This Row],[Order Date]])</f>
        <v>2016</v>
      </c>
      <c r="Y5508" t="str">
        <f>TEXT(salestable[[#This Row],[Order Date]],"MMMM")</f>
        <v>October</v>
      </c>
      <c r="Z5508" t="str">
        <f>"Q"&amp;ROUNDUP(MONTH(salestable[[#This Row],[Order Date]])/3,0)</f>
        <v>Q4</v>
      </c>
      <c r="AA5508" t="str">
        <f>TEXT(salestable[[#This Row],[Order Date]], "ddd")</f>
        <v>Sat</v>
      </c>
    </row>
    <row r="5509" spans="1:27"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s="3">
        <v>4</v>
      </c>
      <c r="T5509" s="4">
        <v>0</v>
      </c>
      <c r="U5509" s="3">
        <v>8.6015999999999995</v>
      </c>
      <c r="V5509" s="2">
        <f>salestable[[#This Row],[Sales]] * (1 - salestable[[#This Row],[Discount]])</f>
        <v>17.920000000000002</v>
      </c>
      <c r="W5509" s="2">
        <f>salestable[[#This Row],[Sales]] * salestable[[#This Row],[Discount]]</f>
        <v>0</v>
      </c>
      <c r="X5509">
        <f>YEAR(salestable[[#This Row],[Order Date]])</f>
        <v>2016</v>
      </c>
      <c r="Y5509" t="str">
        <f>TEXT(salestable[[#This Row],[Order Date]],"MMMM")</f>
        <v>April</v>
      </c>
      <c r="Z5509" t="str">
        <f>"Q"&amp;ROUNDUP(MONTH(salestable[[#This Row],[Order Date]])/3,0)</f>
        <v>Q2</v>
      </c>
      <c r="AA5509" t="str">
        <f>TEXT(salestable[[#This Row],[Order Date]], "ddd")</f>
        <v>Fri</v>
      </c>
    </row>
    <row r="5510" spans="1:27"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s="3">
        <v>5</v>
      </c>
      <c r="T5510" s="4">
        <v>0</v>
      </c>
      <c r="U5510" s="3">
        <v>62.737000000000002</v>
      </c>
      <c r="V5510" s="2">
        <f>salestable[[#This Row],[Sales]] * (1 - salestable[[#This Row],[Discount]])</f>
        <v>145.9</v>
      </c>
      <c r="W5510" s="2">
        <f>salestable[[#This Row],[Sales]] * salestable[[#This Row],[Discount]]</f>
        <v>0</v>
      </c>
      <c r="X5510">
        <f>YEAR(salestable[[#This Row],[Order Date]])</f>
        <v>2015</v>
      </c>
      <c r="Y5510" t="str">
        <f>TEXT(salestable[[#This Row],[Order Date]],"MMMM")</f>
        <v>October</v>
      </c>
      <c r="Z5510" t="str">
        <f>"Q"&amp;ROUNDUP(MONTH(salestable[[#This Row],[Order Date]])/3,0)</f>
        <v>Q4</v>
      </c>
      <c r="AA5510" t="str">
        <f>TEXT(salestable[[#This Row],[Order Date]], "ddd")</f>
        <v>Thu</v>
      </c>
    </row>
    <row r="5511" spans="1:27"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s="3">
        <v>2</v>
      </c>
      <c r="T5511" s="4">
        <v>0.2</v>
      </c>
      <c r="U5511" s="3">
        <v>19.137599999999999</v>
      </c>
      <c r="V5511" s="2">
        <f>salestable[[#This Row],[Sales]] * (1 - salestable[[#This Row],[Discount]])</f>
        <v>45.363200000000006</v>
      </c>
      <c r="W5511" s="2">
        <f>salestable[[#This Row],[Sales]] * salestable[[#This Row],[Discount]]</f>
        <v>11.340800000000002</v>
      </c>
      <c r="X5511">
        <f>YEAR(salestable[[#This Row],[Order Date]])</f>
        <v>2017</v>
      </c>
      <c r="Y5511" t="str">
        <f>TEXT(salestable[[#This Row],[Order Date]],"MMMM")</f>
        <v>May</v>
      </c>
      <c r="Z5511" t="str">
        <f>"Q"&amp;ROUNDUP(MONTH(salestable[[#This Row],[Order Date]])/3,0)</f>
        <v>Q2</v>
      </c>
      <c r="AA5511" t="str">
        <f>TEXT(salestable[[#This Row],[Order Date]], "ddd")</f>
        <v>Mon</v>
      </c>
    </row>
    <row r="5512" spans="1:27"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s="3">
        <v>2</v>
      </c>
      <c r="T5512" s="4">
        <v>0.2</v>
      </c>
      <c r="U5512" s="3">
        <v>3.4750000000000001</v>
      </c>
      <c r="V5512" s="2">
        <f>salestable[[#This Row],[Sales]] * (1 - salestable[[#This Row],[Discount]])</f>
        <v>8.895999999999999</v>
      </c>
      <c r="W5512" s="2">
        <f>salestable[[#This Row],[Sales]] * salestable[[#This Row],[Discount]]</f>
        <v>2.2239999999999998</v>
      </c>
      <c r="X5512">
        <f>YEAR(salestable[[#This Row],[Order Date]])</f>
        <v>2017</v>
      </c>
      <c r="Y5512" t="str">
        <f>TEXT(salestable[[#This Row],[Order Date]],"MMMM")</f>
        <v>May</v>
      </c>
      <c r="Z5512" t="str">
        <f>"Q"&amp;ROUNDUP(MONTH(salestable[[#This Row],[Order Date]])/3,0)</f>
        <v>Q2</v>
      </c>
      <c r="AA5512" t="str">
        <f>TEXT(salestable[[#This Row],[Order Date]], "ddd")</f>
        <v>Mon</v>
      </c>
    </row>
    <row r="5513" spans="1:27"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s="3">
        <v>4</v>
      </c>
      <c r="T5513" s="4">
        <v>0.2</v>
      </c>
      <c r="U5513" s="3">
        <v>11.102399999999999</v>
      </c>
      <c r="V5513" s="2">
        <f>salestable[[#This Row],[Sales]] * (1 - salestable[[#This Row],[Discount]])</f>
        <v>26.316800000000001</v>
      </c>
      <c r="W5513" s="2">
        <f>salestable[[#This Row],[Sales]] * salestable[[#This Row],[Discount]]</f>
        <v>6.5792000000000002</v>
      </c>
      <c r="X5513">
        <f>YEAR(salestable[[#This Row],[Order Date]])</f>
        <v>2014</v>
      </c>
      <c r="Y5513" t="str">
        <f>TEXT(salestable[[#This Row],[Order Date]],"MMMM")</f>
        <v>February</v>
      </c>
      <c r="Z5513" t="str">
        <f>"Q"&amp;ROUNDUP(MONTH(salestable[[#This Row],[Order Date]])/3,0)</f>
        <v>Q1</v>
      </c>
      <c r="AA5513" t="str">
        <f>TEXT(salestable[[#This Row],[Order Date]], "ddd")</f>
        <v>Mon</v>
      </c>
    </row>
    <row r="5514" spans="1:27"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s="3">
        <v>3</v>
      </c>
      <c r="T5514" s="4">
        <v>0.2</v>
      </c>
      <c r="U5514" s="3">
        <v>7.6868999999999996</v>
      </c>
      <c r="V5514" s="2">
        <f>salestable[[#This Row],[Sales]] * (1 - salestable[[#This Row],[Discount]])</f>
        <v>18.220800000000001</v>
      </c>
      <c r="W5514" s="2">
        <f>salestable[[#This Row],[Sales]] * salestable[[#This Row],[Discount]]</f>
        <v>4.5552000000000001</v>
      </c>
      <c r="X5514">
        <f>YEAR(salestable[[#This Row],[Order Date]])</f>
        <v>2014</v>
      </c>
      <c r="Y5514" t="str">
        <f>TEXT(salestable[[#This Row],[Order Date]],"MMMM")</f>
        <v>February</v>
      </c>
      <c r="Z5514" t="str">
        <f>"Q"&amp;ROUNDUP(MONTH(salestable[[#This Row],[Order Date]])/3,0)</f>
        <v>Q1</v>
      </c>
      <c r="AA5514" t="str">
        <f>TEXT(salestable[[#This Row],[Order Date]], "ddd")</f>
        <v>Mon</v>
      </c>
    </row>
    <row r="5515" spans="1:27"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s="3">
        <v>3</v>
      </c>
      <c r="T5515" s="4">
        <v>0</v>
      </c>
      <c r="U5515" s="3">
        <v>2.3997000000000002</v>
      </c>
      <c r="V5515" s="2">
        <f>salestable[[#This Row],[Sales]] * (1 - salestable[[#This Row],[Discount]])</f>
        <v>239.97</v>
      </c>
      <c r="W5515" s="2">
        <f>salestable[[#This Row],[Sales]] * salestable[[#This Row],[Discount]]</f>
        <v>0</v>
      </c>
      <c r="X5515">
        <f>YEAR(salestable[[#This Row],[Order Date]])</f>
        <v>2015</v>
      </c>
      <c r="Y5515" t="str">
        <f>TEXT(salestable[[#This Row],[Order Date]],"MMMM")</f>
        <v>May</v>
      </c>
      <c r="Z5515" t="str">
        <f>"Q"&amp;ROUNDUP(MONTH(salestable[[#This Row],[Order Date]])/3,0)</f>
        <v>Q2</v>
      </c>
      <c r="AA5515" t="str">
        <f>TEXT(salestable[[#This Row],[Order Date]], "ddd")</f>
        <v>Sat</v>
      </c>
    </row>
    <row r="5516" spans="1:27"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s="3">
        <v>2</v>
      </c>
      <c r="T5516" s="4">
        <v>0</v>
      </c>
      <c r="U5516" s="3">
        <v>44.889600000000002</v>
      </c>
      <c r="V5516" s="2">
        <f>salestable[[#This Row],[Sales]] * (1 - salestable[[#This Row],[Discount]])</f>
        <v>160.32</v>
      </c>
      <c r="W5516" s="2">
        <f>salestable[[#This Row],[Sales]] * salestable[[#This Row],[Discount]]</f>
        <v>0</v>
      </c>
      <c r="X5516">
        <f>YEAR(salestable[[#This Row],[Order Date]])</f>
        <v>2015</v>
      </c>
      <c r="Y5516" t="str">
        <f>TEXT(salestable[[#This Row],[Order Date]],"MMMM")</f>
        <v>May</v>
      </c>
      <c r="Z5516" t="str">
        <f>"Q"&amp;ROUNDUP(MONTH(salestable[[#This Row],[Order Date]])/3,0)</f>
        <v>Q2</v>
      </c>
      <c r="AA5516" t="str">
        <f>TEXT(salestable[[#This Row],[Order Date]], "ddd")</f>
        <v>Sat</v>
      </c>
    </row>
    <row r="5517" spans="1:27"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s="3">
        <v>3</v>
      </c>
      <c r="T5517" s="4">
        <v>0</v>
      </c>
      <c r="U5517" s="3">
        <v>3.8654999999999999</v>
      </c>
      <c r="V5517" s="2">
        <f>salestable[[#This Row],[Sales]] * (1 - salestable[[#This Row],[Discount]])</f>
        <v>128.85</v>
      </c>
      <c r="W5517" s="2">
        <f>salestable[[#This Row],[Sales]] * salestable[[#This Row],[Discount]]</f>
        <v>0</v>
      </c>
      <c r="X5517">
        <f>YEAR(salestable[[#This Row],[Order Date]])</f>
        <v>2015</v>
      </c>
      <c r="Y5517" t="str">
        <f>TEXT(salestable[[#This Row],[Order Date]],"MMMM")</f>
        <v>May</v>
      </c>
      <c r="Z5517" t="str">
        <f>"Q"&amp;ROUNDUP(MONTH(salestable[[#This Row],[Order Date]])/3,0)</f>
        <v>Q2</v>
      </c>
      <c r="AA5517" t="str">
        <f>TEXT(salestable[[#This Row],[Order Date]], "ddd")</f>
        <v>Sat</v>
      </c>
    </row>
    <row r="5518" spans="1:27"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s="3">
        <v>4</v>
      </c>
      <c r="T5518" s="4">
        <v>0</v>
      </c>
      <c r="U5518" s="3">
        <v>527.98400000000004</v>
      </c>
      <c r="V5518" s="2">
        <f>salestable[[#This Row],[Sales]] * (1 - salestable[[#This Row],[Discount]])</f>
        <v>1319.96</v>
      </c>
      <c r="W5518" s="2">
        <f>salestable[[#This Row],[Sales]] * salestable[[#This Row],[Discount]]</f>
        <v>0</v>
      </c>
      <c r="X5518">
        <f>YEAR(salestable[[#This Row],[Order Date]])</f>
        <v>2016</v>
      </c>
      <c r="Y5518" t="str">
        <f>TEXT(salestable[[#This Row],[Order Date]],"MMMM")</f>
        <v>November</v>
      </c>
      <c r="Z5518" t="str">
        <f>"Q"&amp;ROUNDUP(MONTH(salestable[[#This Row],[Order Date]])/3,0)</f>
        <v>Q4</v>
      </c>
      <c r="AA5518" t="str">
        <f>TEXT(salestable[[#This Row],[Order Date]], "ddd")</f>
        <v>Fri</v>
      </c>
    </row>
    <row r="5519" spans="1:27"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s="3">
        <v>10</v>
      </c>
      <c r="T5519" s="4">
        <v>0.3</v>
      </c>
      <c r="U5519" s="3">
        <v>-10.284000000000001</v>
      </c>
      <c r="V5519" s="2">
        <f>salestable[[#This Row],[Sales]] * (1 - salestable[[#This Row],[Discount]])</f>
        <v>167.97200000000001</v>
      </c>
      <c r="W5519" s="2">
        <f>salestable[[#This Row],[Sales]] * salestable[[#This Row],[Discount]]</f>
        <v>71.988</v>
      </c>
      <c r="X5519">
        <f>YEAR(salestable[[#This Row],[Order Date]])</f>
        <v>2017</v>
      </c>
      <c r="Y5519" t="str">
        <f>TEXT(salestable[[#This Row],[Order Date]],"MMMM")</f>
        <v>December</v>
      </c>
      <c r="Z5519" t="str">
        <f>"Q"&amp;ROUNDUP(MONTH(salestable[[#This Row],[Order Date]])/3,0)</f>
        <v>Q4</v>
      </c>
      <c r="AA5519" t="str">
        <f>TEXT(salestable[[#This Row],[Order Date]], "ddd")</f>
        <v>Mon</v>
      </c>
    </row>
    <row r="5520" spans="1:27"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s="3">
        <v>2</v>
      </c>
      <c r="T5520" s="4">
        <v>0.2</v>
      </c>
      <c r="U5520" s="3">
        <v>6.8460000000000001</v>
      </c>
      <c r="V5520" s="2">
        <f>salestable[[#This Row],[Sales]] * (1 - salestable[[#This Row],[Discount]])</f>
        <v>43.814400000000006</v>
      </c>
      <c r="W5520" s="2">
        <f>salestable[[#This Row],[Sales]] * salestable[[#This Row],[Discount]]</f>
        <v>10.953600000000002</v>
      </c>
      <c r="X5520">
        <f>YEAR(salestable[[#This Row],[Order Date]])</f>
        <v>2017</v>
      </c>
      <c r="Y5520" t="str">
        <f>TEXT(salestable[[#This Row],[Order Date]],"MMMM")</f>
        <v>December</v>
      </c>
      <c r="Z5520" t="str">
        <f>"Q"&amp;ROUNDUP(MONTH(salestable[[#This Row],[Order Date]])/3,0)</f>
        <v>Q4</v>
      </c>
      <c r="AA5520" t="str">
        <f>TEXT(salestable[[#This Row],[Order Date]], "ddd")</f>
        <v>Mon</v>
      </c>
    </row>
    <row r="5521" spans="1:27"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s="3">
        <v>3</v>
      </c>
      <c r="T5521" s="4">
        <v>0.2</v>
      </c>
      <c r="U5521" s="3">
        <v>3.1806000000000001</v>
      </c>
      <c r="V5521" s="2">
        <f>salestable[[#This Row],[Sales]] * (1 - salestable[[#This Row],[Discount]])</f>
        <v>10.7136</v>
      </c>
      <c r="W5521" s="2">
        <f>salestable[[#This Row],[Sales]] * salestable[[#This Row],[Discount]]</f>
        <v>2.6783999999999999</v>
      </c>
      <c r="X5521">
        <f>YEAR(salestable[[#This Row],[Order Date]])</f>
        <v>2017</v>
      </c>
      <c r="Y5521" t="str">
        <f>TEXT(salestable[[#This Row],[Order Date]],"MMMM")</f>
        <v>December</v>
      </c>
      <c r="Z5521" t="str">
        <f>"Q"&amp;ROUNDUP(MONTH(salestable[[#This Row],[Order Date]])/3,0)</f>
        <v>Q4</v>
      </c>
      <c r="AA5521" t="str">
        <f>TEXT(salestable[[#This Row],[Order Date]], "ddd")</f>
        <v>Mon</v>
      </c>
    </row>
    <row r="5522" spans="1:27"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s="3">
        <v>5</v>
      </c>
      <c r="T5522" s="4">
        <v>0.2</v>
      </c>
      <c r="U5522" s="3">
        <v>8.6709999999999994</v>
      </c>
      <c r="V5522" s="2">
        <f>salestable[[#This Row],[Sales]] * (1 - salestable[[#This Row],[Discount]])</f>
        <v>19.136000000000003</v>
      </c>
      <c r="W5522" s="2">
        <f>salestable[[#This Row],[Sales]] * salestable[[#This Row],[Discount]]</f>
        <v>4.7840000000000007</v>
      </c>
      <c r="X5522">
        <f>YEAR(salestable[[#This Row],[Order Date]])</f>
        <v>2017</v>
      </c>
      <c r="Y5522" t="str">
        <f>TEXT(salestable[[#This Row],[Order Date]],"MMMM")</f>
        <v>December</v>
      </c>
      <c r="Z5522" t="str">
        <f>"Q"&amp;ROUNDUP(MONTH(salestable[[#This Row],[Order Date]])/3,0)</f>
        <v>Q4</v>
      </c>
      <c r="AA5522" t="str">
        <f>TEXT(salestable[[#This Row],[Order Date]], "ddd")</f>
        <v>Mon</v>
      </c>
    </row>
    <row r="5523" spans="1:27"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s="3">
        <v>4</v>
      </c>
      <c r="T5523" s="4">
        <v>0.2</v>
      </c>
      <c r="U5523" s="3">
        <v>-28.796399999999998</v>
      </c>
      <c r="V5523" s="2">
        <f>salestable[[#This Row],[Sales]] * (1 - salestable[[#This Row],[Discount]])</f>
        <v>204.77440000000001</v>
      </c>
      <c r="W5523" s="2">
        <f>salestable[[#This Row],[Sales]] * salestable[[#This Row],[Discount]]</f>
        <v>51.193600000000004</v>
      </c>
      <c r="X5523">
        <f>YEAR(salestable[[#This Row],[Order Date]])</f>
        <v>2017</v>
      </c>
      <c r="Y5523" t="str">
        <f>TEXT(salestable[[#This Row],[Order Date]],"MMMM")</f>
        <v>December</v>
      </c>
      <c r="Z5523" t="str">
        <f>"Q"&amp;ROUNDUP(MONTH(salestable[[#This Row],[Order Date]])/3,0)</f>
        <v>Q4</v>
      </c>
      <c r="AA5523" t="str">
        <f>TEXT(salestable[[#This Row],[Order Date]], "ddd")</f>
        <v>Mon</v>
      </c>
    </row>
    <row r="5524" spans="1:27"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s="3">
        <v>6</v>
      </c>
      <c r="T5524" s="4">
        <v>0.2</v>
      </c>
      <c r="U5524" s="3">
        <v>7.0044000000000004</v>
      </c>
      <c r="V5524" s="2">
        <f>salestable[[#This Row],[Sales]] * (1 - salestable[[#This Row],[Discount]])</f>
        <v>17.241600000000002</v>
      </c>
      <c r="W5524" s="2">
        <f>salestable[[#This Row],[Sales]] * salestable[[#This Row],[Discount]]</f>
        <v>4.3104000000000005</v>
      </c>
      <c r="X5524">
        <f>YEAR(salestable[[#This Row],[Order Date]])</f>
        <v>2016</v>
      </c>
      <c r="Y5524" t="str">
        <f>TEXT(salestable[[#This Row],[Order Date]],"MMMM")</f>
        <v>June</v>
      </c>
      <c r="Z5524" t="str">
        <f>"Q"&amp;ROUNDUP(MONTH(salestable[[#This Row],[Order Date]])/3,0)</f>
        <v>Q2</v>
      </c>
      <c r="AA5524" t="str">
        <f>TEXT(salestable[[#This Row],[Order Date]], "ddd")</f>
        <v>Sun</v>
      </c>
    </row>
    <row r="5525" spans="1:27"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s="3">
        <v>4</v>
      </c>
      <c r="T5525" s="4">
        <v>0</v>
      </c>
      <c r="U5525" s="3">
        <v>15.7248</v>
      </c>
      <c r="V5525" s="2">
        <f>salestable[[#This Row],[Sales]] * (1 - salestable[[#This Row],[Discount]])</f>
        <v>58.24</v>
      </c>
      <c r="W5525" s="2">
        <f>salestable[[#This Row],[Sales]] * salestable[[#This Row],[Discount]]</f>
        <v>0</v>
      </c>
      <c r="X5525">
        <f>YEAR(salestable[[#This Row],[Order Date]])</f>
        <v>2016</v>
      </c>
      <c r="Y5525" t="str">
        <f>TEXT(salestable[[#This Row],[Order Date]],"MMMM")</f>
        <v>June</v>
      </c>
      <c r="Z5525" t="str">
        <f>"Q"&amp;ROUNDUP(MONTH(salestable[[#This Row],[Order Date]])/3,0)</f>
        <v>Q2</v>
      </c>
      <c r="AA5525" t="str">
        <f>TEXT(salestable[[#This Row],[Order Date]], "ddd")</f>
        <v>Sun</v>
      </c>
    </row>
    <row r="5526" spans="1:27"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s="3">
        <v>12</v>
      </c>
      <c r="T5526" s="4">
        <v>0</v>
      </c>
      <c r="U5526" s="3">
        <v>36.928800000000003</v>
      </c>
      <c r="V5526" s="2">
        <f>salestable[[#This Row],[Sales]] * (1 - salestable[[#This Row],[Discount]])</f>
        <v>80.28</v>
      </c>
      <c r="W5526" s="2">
        <f>salestable[[#This Row],[Sales]] * salestable[[#This Row],[Discount]]</f>
        <v>0</v>
      </c>
      <c r="X5526">
        <f>YEAR(salestable[[#This Row],[Order Date]])</f>
        <v>2016</v>
      </c>
      <c r="Y5526" t="str">
        <f>TEXT(salestable[[#This Row],[Order Date]],"MMMM")</f>
        <v>December</v>
      </c>
      <c r="Z5526" t="str">
        <f>"Q"&amp;ROUNDUP(MONTH(salestable[[#This Row],[Order Date]])/3,0)</f>
        <v>Q4</v>
      </c>
      <c r="AA5526" t="str">
        <f>TEXT(salestable[[#This Row],[Order Date]], "ddd")</f>
        <v>Sat</v>
      </c>
    </row>
    <row r="5527" spans="1:27"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s="3">
        <v>2</v>
      </c>
      <c r="T5527" s="4">
        <v>0</v>
      </c>
      <c r="U5527" s="3">
        <v>4.0098000000000003</v>
      </c>
      <c r="V5527" s="2">
        <f>salestable[[#This Row],[Sales]] * (1 - salestable[[#This Row],[Discount]])</f>
        <v>9.7799999999999994</v>
      </c>
      <c r="W5527" s="2">
        <f>salestable[[#This Row],[Sales]] * salestable[[#This Row],[Discount]]</f>
        <v>0</v>
      </c>
      <c r="X5527">
        <f>YEAR(salestable[[#This Row],[Order Date]])</f>
        <v>2017</v>
      </c>
      <c r="Y5527" t="str">
        <f>TEXT(salestable[[#This Row],[Order Date]],"MMMM")</f>
        <v>April</v>
      </c>
      <c r="Z5527" t="str">
        <f>"Q"&amp;ROUNDUP(MONTH(salestable[[#This Row],[Order Date]])/3,0)</f>
        <v>Q2</v>
      </c>
      <c r="AA5527" t="str">
        <f>TEXT(salestable[[#This Row],[Order Date]], "ddd")</f>
        <v>Sun</v>
      </c>
    </row>
    <row r="5528" spans="1:27"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s="3">
        <v>1</v>
      </c>
      <c r="T5528" s="4">
        <v>0</v>
      </c>
      <c r="U5528" s="3">
        <v>0.65159999999999996</v>
      </c>
      <c r="V5528" s="2">
        <f>salestable[[#This Row],[Sales]] * (1 - salestable[[#This Row],[Discount]])</f>
        <v>1.81</v>
      </c>
      <c r="W5528" s="2">
        <f>salestable[[#This Row],[Sales]] * salestable[[#This Row],[Discount]]</f>
        <v>0</v>
      </c>
      <c r="X5528">
        <f>YEAR(salestable[[#This Row],[Order Date]])</f>
        <v>2017</v>
      </c>
      <c r="Y5528" t="str">
        <f>TEXT(salestable[[#This Row],[Order Date]],"MMMM")</f>
        <v>April</v>
      </c>
      <c r="Z5528" t="str">
        <f>"Q"&amp;ROUNDUP(MONTH(salestable[[#This Row],[Order Date]])/3,0)</f>
        <v>Q2</v>
      </c>
      <c r="AA5528" t="str">
        <f>TEXT(salestable[[#This Row],[Order Date]], "ddd")</f>
        <v>Mon</v>
      </c>
    </row>
    <row r="5529" spans="1:27"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s="3">
        <v>2</v>
      </c>
      <c r="T5529" s="4">
        <v>0</v>
      </c>
      <c r="U5529" s="3">
        <v>18.211200000000002</v>
      </c>
      <c r="V5529" s="2">
        <f>salestable[[#This Row],[Sales]] * (1 - salestable[[#This Row],[Discount]])</f>
        <v>37.94</v>
      </c>
      <c r="W5529" s="2">
        <f>salestable[[#This Row],[Sales]] * salestable[[#This Row],[Discount]]</f>
        <v>0</v>
      </c>
      <c r="X5529">
        <f>YEAR(salestable[[#This Row],[Order Date]])</f>
        <v>2015</v>
      </c>
      <c r="Y5529" t="str">
        <f>TEXT(salestable[[#This Row],[Order Date]],"MMMM")</f>
        <v>May</v>
      </c>
      <c r="Z5529" t="str">
        <f>"Q"&amp;ROUNDUP(MONTH(salestable[[#This Row],[Order Date]])/3,0)</f>
        <v>Q2</v>
      </c>
      <c r="AA5529" t="str">
        <f>TEXT(salestable[[#This Row],[Order Date]], "ddd")</f>
        <v>Fri</v>
      </c>
    </row>
    <row r="5530" spans="1:27"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s="3">
        <v>5</v>
      </c>
      <c r="T5530" s="4">
        <v>0.2</v>
      </c>
      <c r="U5530" s="3">
        <v>27.986000000000001</v>
      </c>
      <c r="V5530" s="2">
        <f>salestable[[#This Row],[Sales]] * (1 - salestable[[#This Row],[Discount]])</f>
        <v>63.967999999999996</v>
      </c>
      <c r="W5530" s="2">
        <f>salestable[[#This Row],[Sales]] * salestable[[#This Row],[Discount]]</f>
        <v>15.991999999999999</v>
      </c>
      <c r="X5530">
        <f>YEAR(salestable[[#This Row],[Order Date]])</f>
        <v>2015</v>
      </c>
      <c r="Y5530" t="str">
        <f>TEXT(salestable[[#This Row],[Order Date]],"MMMM")</f>
        <v>March</v>
      </c>
      <c r="Z5530" t="str">
        <f>"Q"&amp;ROUNDUP(MONTH(salestable[[#This Row],[Order Date]])/3,0)</f>
        <v>Q1</v>
      </c>
      <c r="AA5530" t="str">
        <f>TEXT(salestable[[#This Row],[Order Date]], "ddd")</f>
        <v>Tue</v>
      </c>
    </row>
    <row r="5531" spans="1:27"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s="3">
        <v>3</v>
      </c>
      <c r="T5531" s="4">
        <v>0.2</v>
      </c>
      <c r="U5531" s="3">
        <v>40.3536</v>
      </c>
      <c r="V5531" s="2">
        <f>salestable[[#This Row],[Sales]] * (1 - salestable[[#This Row],[Discount]])</f>
        <v>92.236800000000017</v>
      </c>
      <c r="W5531" s="2">
        <f>salestable[[#This Row],[Sales]] * salestable[[#This Row],[Discount]]</f>
        <v>23.059200000000004</v>
      </c>
      <c r="X5531">
        <f>YEAR(salestable[[#This Row],[Order Date]])</f>
        <v>2017</v>
      </c>
      <c r="Y5531" t="str">
        <f>TEXT(salestable[[#This Row],[Order Date]],"MMMM")</f>
        <v>August</v>
      </c>
      <c r="Z5531" t="str">
        <f>"Q"&amp;ROUNDUP(MONTH(salestable[[#This Row],[Order Date]])/3,0)</f>
        <v>Q3</v>
      </c>
      <c r="AA5531" t="str">
        <f>TEXT(salestable[[#This Row],[Order Date]], "ddd")</f>
        <v>Sun</v>
      </c>
    </row>
    <row r="5532" spans="1:27"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s="3">
        <v>4</v>
      </c>
      <c r="T5532" s="4">
        <v>0</v>
      </c>
      <c r="U5532" s="3">
        <v>743.98800000000006</v>
      </c>
      <c r="V5532" s="2">
        <f>salestable[[#This Row],[Sales]] * (1 - salestable[[#This Row],[Discount]])</f>
        <v>2479.96</v>
      </c>
      <c r="W5532" s="2">
        <f>salestable[[#This Row],[Sales]] * salestable[[#This Row],[Discount]]</f>
        <v>0</v>
      </c>
      <c r="X5532">
        <f>YEAR(salestable[[#This Row],[Order Date]])</f>
        <v>2017</v>
      </c>
      <c r="Y5532" t="str">
        <f>TEXT(salestable[[#This Row],[Order Date]],"MMMM")</f>
        <v>December</v>
      </c>
      <c r="Z5532" t="str">
        <f>"Q"&amp;ROUNDUP(MONTH(salestable[[#This Row],[Order Date]])/3,0)</f>
        <v>Q4</v>
      </c>
      <c r="AA5532" t="str">
        <f>TEXT(salestable[[#This Row],[Order Date]], "ddd")</f>
        <v>Sat</v>
      </c>
    </row>
    <row r="5533" spans="1:27"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s="3">
        <v>6</v>
      </c>
      <c r="T5533" s="4">
        <v>0</v>
      </c>
      <c r="U5533" s="3">
        <v>75.574799999999996</v>
      </c>
      <c r="V5533" s="2">
        <f>salestable[[#This Row],[Sales]] * (1 - salestable[[#This Row],[Discount]])</f>
        <v>179.94</v>
      </c>
      <c r="W5533" s="2">
        <f>salestable[[#This Row],[Sales]] * salestable[[#This Row],[Discount]]</f>
        <v>0</v>
      </c>
      <c r="X5533">
        <f>YEAR(salestable[[#This Row],[Order Date]])</f>
        <v>2016</v>
      </c>
      <c r="Y5533" t="str">
        <f>TEXT(salestable[[#This Row],[Order Date]],"MMMM")</f>
        <v>June</v>
      </c>
      <c r="Z5533" t="str">
        <f>"Q"&amp;ROUNDUP(MONTH(salestable[[#This Row],[Order Date]])/3,0)</f>
        <v>Q2</v>
      </c>
      <c r="AA5533" t="str">
        <f>TEXT(salestable[[#This Row],[Order Date]], "ddd")</f>
        <v>Mon</v>
      </c>
    </row>
    <row r="5534" spans="1:27"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s="3">
        <v>3</v>
      </c>
      <c r="T5534" s="4">
        <v>0</v>
      </c>
      <c r="U5534" s="3">
        <v>5.1014999999999997</v>
      </c>
      <c r="V5534" s="2">
        <f>salestable[[#This Row],[Sales]] * (1 - salestable[[#This Row],[Discount]])</f>
        <v>26.85</v>
      </c>
      <c r="W5534" s="2">
        <f>salestable[[#This Row],[Sales]] * salestable[[#This Row],[Discount]]</f>
        <v>0</v>
      </c>
      <c r="X5534">
        <f>YEAR(salestable[[#This Row],[Order Date]])</f>
        <v>2016</v>
      </c>
      <c r="Y5534" t="str">
        <f>TEXT(salestable[[#This Row],[Order Date]],"MMMM")</f>
        <v>June</v>
      </c>
      <c r="Z5534" t="str">
        <f>"Q"&amp;ROUNDUP(MONTH(salestable[[#This Row],[Order Date]])/3,0)</f>
        <v>Q2</v>
      </c>
      <c r="AA5534" t="str">
        <f>TEXT(salestable[[#This Row],[Order Date]], "ddd")</f>
        <v>Mon</v>
      </c>
    </row>
    <row r="5535" spans="1:27"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s="3">
        <v>3</v>
      </c>
      <c r="T5535" s="4">
        <v>0</v>
      </c>
      <c r="U5535" s="3">
        <v>129.34800000000001</v>
      </c>
      <c r="V5535" s="2">
        <f>salestable[[#This Row],[Sales]] * (1 - salestable[[#This Row],[Discount]])</f>
        <v>323.37</v>
      </c>
      <c r="W5535" s="2">
        <f>salestable[[#This Row],[Sales]] * salestable[[#This Row],[Discount]]</f>
        <v>0</v>
      </c>
      <c r="X5535">
        <f>YEAR(salestable[[#This Row],[Order Date]])</f>
        <v>2016</v>
      </c>
      <c r="Y5535" t="str">
        <f>TEXT(salestable[[#This Row],[Order Date]],"MMMM")</f>
        <v>June</v>
      </c>
      <c r="Z5535" t="str">
        <f>"Q"&amp;ROUNDUP(MONTH(salestable[[#This Row],[Order Date]])/3,0)</f>
        <v>Q2</v>
      </c>
      <c r="AA5535" t="str">
        <f>TEXT(salestable[[#This Row],[Order Date]], "ddd")</f>
        <v>Mon</v>
      </c>
    </row>
    <row r="5536" spans="1:27"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s="3">
        <v>3</v>
      </c>
      <c r="T5536" s="4">
        <v>0</v>
      </c>
      <c r="U5536" s="3">
        <v>28.171800000000001</v>
      </c>
      <c r="V5536" s="2">
        <f>salestable[[#This Row],[Sales]] * (1 - salestable[[#This Row],[Discount]])</f>
        <v>59.94</v>
      </c>
      <c r="W5536" s="2">
        <f>salestable[[#This Row],[Sales]] * salestable[[#This Row],[Discount]]</f>
        <v>0</v>
      </c>
      <c r="X5536">
        <f>YEAR(salestable[[#This Row],[Order Date]])</f>
        <v>2016</v>
      </c>
      <c r="Y5536" t="str">
        <f>TEXT(salestable[[#This Row],[Order Date]],"MMMM")</f>
        <v>June</v>
      </c>
      <c r="Z5536" t="str">
        <f>"Q"&amp;ROUNDUP(MONTH(salestable[[#This Row],[Order Date]])/3,0)</f>
        <v>Q2</v>
      </c>
      <c r="AA5536" t="str">
        <f>TEXT(salestable[[#This Row],[Order Date]], "ddd")</f>
        <v>Mon</v>
      </c>
    </row>
    <row r="5537" spans="1:27"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s="3">
        <v>3</v>
      </c>
      <c r="T5537" s="4">
        <v>0</v>
      </c>
      <c r="U5537" s="3">
        <v>30.787199999999999</v>
      </c>
      <c r="V5537" s="2">
        <f>salestable[[#This Row],[Sales]] * (1 - salestable[[#This Row],[Discount]])</f>
        <v>64.14</v>
      </c>
      <c r="W5537" s="2">
        <f>salestable[[#This Row],[Sales]] * salestable[[#This Row],[Discount]]</f>
        <v>0</v>
      </c>
      <c r="X5537">
        <f>YEAR(salestable[[#This Row],[Order Date]])</f>
        <v>2016</v>
      </c>
      <c r="Y5537" t="str">
        <f>TEXT(salestable[[#This Row],[Order Date]],"MMMM")</f>
        <v>June</v>
      </c>
      <c r="Z5537" t="str">
        <f>"Q"&amp;ROUNDUP(MONTH(salestable[[#This Row],[Order Date]])/3,0)</f>
        <v>Q2</v>
      </c>
      <c r="AA5537" t="str">
        <f>TEXT(salestable[[#This Row],[Order Date]], "ddd")</f>
        <v>Mon</v>
      </c>
    </row>
    <row r="5538" spans="1:27"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s="3">
        <v>3</v>
      </c>
      <c r="T5538" s="4">
        <v>0</v>
      </c>
      <c r="U5538" s="3">
        <v>5.6016000000000004</v>
      </c>
      <c r="V5538" s="2">
        <f>salestable[[#This Row],[Sales]] * (1 - salestable[[#This Row],[Discount]])</f>
        <v>11.67</v>
      </c>
      <c r="W5538" s="2">
        <f>salestable[[#This Row],[Sales]] * salestable[[#This Row],[Discount]]</f>
        <v>0</v>
      </c>
      <c r="X5538">
        <f>YEAR(salestable[[#This Row],[Order Date]])</f>
        <v>2016</v>
      </c>
      <c r="Y5538" t="str">
        <f>TEXT(salestable[[#This Row],[Order Date]],"MMMM")</f>
        <v>June</v>
      </c>
      <c r="Z5538" t="str">
        <f>"Q"&amp;ROUNDUP(MONTH(salestable[[#This Row],[Order Date]])/3,0)</f>
        <v>Q2</v>
      </c>
      <c r="AA5538" t="str">
        <f>TEXT(salestable[[#This Row],[Order Date]], "ddd")</f>
        <v>Mon</v>
      </c>
    </row>
    <row r="5539" spans="1:27"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s="3">
        <v>2</v>
      </c>
      <c r="T5539" s="4">
        <v>0</v>
      </c>
      <c r="U5539" s="3">
        <v>6.2207999999999997</v>
      </c>
      <c r="V5539" s="2">
        <f>salestable[[#This Row],[Sales]] * (1 - salestable[[#This Row],[Discount]])</f>
        <v>12.96</v>
      </c>
      <c r="W5539" s="2">
        <f>salestable[[#This Row],[Sales]] * salestable[[#This Row],[Discount]]</f>
        <v>0</v>
      </c>
      <c r="X5539">
        <f>YEAR(salestable[[#This Row],[Order Date]])</f>
        <v>2016</v>
      </c>
      <c r="Y5539" t="str">
        <f>TEXT(salestable[[#This Row],[Order Date]],"MMMM")</f>
        <v>June</v>
      </c>
      <c r="Z5539" t="str">
        <f>"Q"&amp;ROUNDUP(MONTH(salestable[[#This Row],[Order Date]])/3,0)</f>
        <v>Q2</v>
      </c>
      <c r="AA5539" t="str">
        <f>TEXT(salestable[[#This Row],[Order Date]], "ddd")</f>
        <v>Mon</v>
      </c>
    </row>
    <row r="5540" spans="1:27"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s="3">
        <v>3</v>
      </c>
      <c r="T5540" s="4">
        <v>0</v>
      </c>
      <c r="U5540" s="3">
        <v>8.0177999999999994</v>
      </c>
      <c r="V5540" s="2">
        <f>salestable[[#This Row],[Sales]] * (1 - salestable[[#This Row],[Discount]])</f>
        <v>17.43</v>
      </c>
      <c r="W5540" s="2">
        <f>salestable[[#This Row],[Sales]] * salestable[[#This Row],[Discount]]</f>
        <v>0</v>
      </c>
      <c r="X5540">
        <f>YEAR(salestable[[#This Row],[Order Date]])</f>
        <v>2015</v>
      </c>
      <c r="Y5540" t="str">
        <f>TEXT(salestable[[#This Row],[Order Date]],"MMMM")</f>
        <v>April</v>
      </c>
      <c r="Z5540" t="str">
        <f>"Q"&amp;ROUNDUP(MONTH(salestable[[#This Row],[Order Date]])/3,0)</f>
        <v>Q2</v>
      </c>
      <c r="AA5540" t="str">
        <f>TEXT(salestable[[#This Row],[Order Date]], "ddd")</f>
        <v>Mon</v>
      </c>
    </row>
    <row r="5541" spans="1:27"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s="3">
        <v>2</v>
      </c>
      <c r="T5541" s="4">
        <v>0.3</v>
      </c>
      <c r="U5541" s="3">
        <v>-54.595799999999997</v>
      </c>
      <c r="V5541" s="2">
        <f>salestable[[#This Row],[Sales]] * (1 - salestable[[#This Row],[Discount]])</f>
        <v>127.39019999999998</v>
      </c>
      <c r="W5541" s="2">
        <f>salestable[[#This Row],[Sales]] * salestable[[#This Row],[Discount]]</f>
        <v>54.595799999999997</v>
      </c>
      <c r="X5541">
        <f>YEAR(salestable[[#This Row],[Order Date]])</f>
        <v>2017</v>
      </c>
      <c r="Y5541" t="str">
        <f>TEXT(salestable[[#This Row],[Order Date]],"MMMM")</f>
        <v>May</v>
      </c>
      <c r="Z5541" t="str">
        <f>"Q"&amp;ROUNDUP(MONTH(salestable[[#This Row],[Order Date]])/3,0)</f>
        <v>Q2</v>
      </c>
      <c r="AA5541" t="str">
        <f>TEXT(salestable[[#This Row],[Order Date]], "ddd")</f>
        <v>Mon</v>
      </c>
    </row>
    <row r="5542" spans="1:27"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s="3">
        <v>2</v>
      </c>
      <c r="T5542" s="4">
        <v>0.8</v>
      </c>
      <c r="U5542" s="3">
        <v>-2.6267999999999998</v>
      </c>
      <c r="V5542" s="2">
        <f>salestable[[#This Row],[Sales]] * (1 - salestable[[#This Row],[Discount]])</f>
        <v>0.31839999999999996</v>
      </c>
      <c r="W5542" s="2">
        <f>salestable[[#This Row],[Sales]] * salestable[[#This Row],[Discount]]</f>
        <v>1.2736000000000001</v>
      </c>
      <c r="X5542">
        <f>YEAR(salestable[[#This Row],[Order Date]])</f>
        <v>2017</v>
      </c>
      <c r="Y5542" t="str">
        <f>TEXT(salestable[[#This Row],[Order Date]],"MMMM")</f>
        <v>May</v>
      </c>
      <c r="Z5542" t="str">
        <f>"Q"&amp;ROUNDUP(MONTH(salestable[[#This Row],[Order Date]])/3,0)</f>
        <v>Q2</v>
      </c>
      <c r="AA5542" t="str">
        <f>TEXT(salestable[[#This Row],[Order Date]], "ddd")</f>
        <v>Mon</v>
      </c>
    </row>
    <row r="5543" spans="1:27"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s="3">
        <v>3</v>
      </c>
      <c r="T5543" s="4">
        <v>0.2</v>
      </c>
      <c r="U5543" s="3">
        <v>2.5137</v>
      </c>
      <c r="V5543" s="2">
        <f>salestable[[#This Row],[Sales]] * (1 - salestable[[#This Row],[Discount]])</f>
        <v>17.875200000000003</v>
      </c>
      <c r="W5543" s="2">
        <f>salestable[[#This Row],[Sales]] * salestable[[#This Row],[Discount]]</f>
        <v>4.4688000000000008</v>
      </c>
      <c r="X5543">
        <f>YEAR(salestable[[#This Row],[Order Date]])</f>
        <v>2017</v>
      </c>
      <c r="Y5543" t="str">
        <f>TEXT(salestable[[#This Row],[Order Date]],"MMMM")</f>
        <v>May</v>
      </c>
      <c r="Z5543" t="str">
        <f>"Q"&amp;ROUNDUP(MONTH(salestable[[#This Row],[Order Date]])/3,0)</f>
        <v>Q2</v>
      </c>
      <c r="AA5543" t="str">
        <f>TEXT(salestable[[#This Row],[Order Date]], "ddd")</f>
        <v>Mon</v>
      </c>
    </row>
    <row r="5544" spans="1:27"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s="3">
        <v>6</v>
      </c>
      <c r="T5544" s="4">
        <v>0.5</v>
      </c>
      <c r="U5544" s="3">
        <v>-218.8656</v>
      </c>
      <c r="V5544" s="2">
        <f>salestable[[#This Row],[Sales]] * (1 - salestable[[#This Row],[Discount]])</f>
        <v>227.98500000000001</v>
      </c>
      <c r="W5544" s="2">
        <f>salestable[[#This Row],[Sales]] * salestable[[#This Row],[Discount]]</f>
        <v>227.98500000000001</v>
      </c>
      <c r="X5544">
        <f>YEAR(salestable[[#This Row],[Order Date]])</f>
        <v>2016</v>
      </c>
      <c r="Y5544" t="str">
        <f>TEXT(salestable[[#This Row],[Order Date]],"MMMM")</f>
        <v>December</v>
      </c>
      <c r="Z5544" t="str">
        <f>"Q"&amp;ROUNDUP(MONTH(salestable[[#This Row],[Order Date]])/3,0)</f>
        <v>Q4</v>
      </c>
      <c r="AA5544" t="str">
        <f>TEXT(salestable[[#This Row],[Order Date]], "ddd")</f>
        <v>Mon</v>
      </c>
    </row>
    <row r="5545" spans="1:27"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s="3">
        <v>6</v>
      </c>
      <c r="T5545" s="4">
        <v>0.7</v>
      </c>
      <c r="U5545" s="3">
        <v>-7.6559999999999997</v>
      </c>
      <c r="V5545" s="2">
        <f>salestable[[#This Row],[Sales]] * (1 - salestable[[#This Row],[Discount]])</f>
        <v>3.1320000000000001</v>
      </c>
      <c r="W5545" s="2">
        <f>salestable[[#This Row],[Sales]] * salestable[[#This Row],[Discount]]</f>
        <v>7.3079999999999989</v>
      </c>
      <c r="X5545">
        <f>YEAR(salestable[[#This Row],[Order Date]])</f>
        <v>2016</v>
      </c>
      <c r="Y5545" t="str">
        <f>TEXT(salestable[[#This Row],[Order Date]],"MMMM")</f>
        <v>December</v>
      </c>
      <c r="Z5545" t="str">
        <f>"Q"&amp;ROUNDUP(MONTH(salestable[[#This Row],[Order Date]])/3,0)</f>
        <v>Q4</v>
      </c>
      <c r="AA5545" t="str">
        <f>TEXT(salestable[[#This Row],[Order Date]], "ddd")</f>
        <v>Mon</v>
      </c>
    </row>
    <row r="5546" spans="1:27"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s="3">
        <v>2</v>
      </c>
      <c r="T5546" s="4">
        <v>0.7</v>
      </c>
      <c r="U5546" s="3">
        <v>-4.1711999999999998</v>
      </c>
      <c r="V5546" s="2">
        <f>salestable[[#This Row],[Sales]] * (1 - salestable[[#This Row],[Discount]])</f>
        <v>1.5642000000000003</v>
      </c>
      <c r="W5546" s="2">
        <f>salestable[[#This Row],[Sales]] * salestable[[#This Row],[Discount]]</f>
        <v>3.6497999999999999</v>
      </c>
      <c r="X5546">
        <f>YEAR(salestable[[#This Row],[Order Date]])</f>
        <v>2016</v>
      </c>
      <c r="Y5546" t="str">
        <f>TEXT(salestable[[#This Row],[Order Date]],"MMMM")</f>
        <v>December</v>
      </c>
      <c r="Z5546" t="str">
        <f>"Q"&amp;ROUNDUP(MONTH(salestable[[#This Row],[Order Date]])/3,0)</f>
        <v>Q4</v>
      </c>
      <c r="AA5546" t="str">
        <f>TEXT(salestable[[#This Row],[Order Date]], "ddd")</f>
        <v>Mon</v>
      </c>
    </row>
    <row r="5547" spans="1:27"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s="3">
        <v>5</v>
      </c>
      <c r="T5547" s="4">
        <v>0</v>
      </c>
      <c r="U5547" s="3">
        <v>17.524000000000001</v>
      </c>
      <c r="V5547" s="2">
        <f>salestable[[#This Row],[Sales]] * (1 - salestable[[#This Row],[Discount]])</f>
        <v>67.400000000000006</v>
      </c>
      <c r="W5547" s="2">
        <f>salestable[[#This Row],[Sales]] * salestable[[#This Row],[Discount]]</f>
        <v>0</v>
      </c>
      <c r="X5547">
        <f>YEAR(salestable[[#This Row],[Order Date]])</f>
        <v>2017</v>
      </c>
      <c r="Y5547" t="str">
        <f>TEXT(salestable[[#This Row],[Order Date]],"MMMM")</f>
        <v>September</v>
      </c>
      <c r="Z5547" t="str">
        <f>"Q"&amp;ROUNDUP(MONTH(salestable[[#This Row],[Order Date]])/3,0)</f>
        <v>Q3</v>
      </c>
      <c r="AA5547" t="str">
        <f>TEXT(salestable[[#This Row],[Order Date]], "ddd")</f>
        <v>Fri</v>
      </c>
    </row>
    <row r="5548" spans="1:27"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s="3">
        <v>2</v>
      </c>
      <c r="T5548" s="4">
        <v>0</v>
      </c>
      <c r="U5548" s="3">
        <v>10.5672</v>
      </c>
      <c r="V5548" s="2">
        <f>salestable[[#This Row],[Sales]] * (1 - salestable[[#This Row],[Discount]])</f>
        <v>25.16</v>
      </c>
      <c r="W5548" s="2">
        <f>salestable[[#This Row],[Sales]] * salestable[[#This Row],[Discount]]</f>
        <v>0</v>
      </c>
      <c r="X5548">
        <f>YEAR(salestable[[#This Row],[Order Date]])</f>
        <v>2017</v>
      </c>
      <c r="Y5548" t="str">
        <f>TEXT(salestable[[#This Row],[Order Date]],"MMMM")</f>
        <v>September</v>
      </c>
      <c r="Z5548" t="str">
        <f>"Q"&amp;ROUNDUP(MONTH(salestable[[#This Row],[Order Date]])/3,0)</f>
        <v>Q3</v>
      </c>
      <c r="AA5548" t="str">
        <f>TEXT(salestable[[#This Row],[Order Date]], "ddd")</f>
        <v>Thu</v>
      </c>
    </row>
    <row r="5549" spans="1:27"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s="3">
        <v>4</v>
      </c>
      <c r="T5549" s="4">
        <v>0.2</v>
      </c>
      <c r="U5549" s="3">
        <v>47.46</v>
      </c>
      <c r="V5549" s="2">
        <f>salestable[[#This Row],[Sales]] * (1 - salestable[[#This Row],[Discount]])</f>
        <v>101.248</v>
      </c>
      <c r="W5549" s="2">
        <f>salestable[[#This Row],[Sales]] * salestable[[#This Row],[Discount]]</f>
        <v>25.312000000000001</v>
      </c>
      <c r="X5549">
        <f>YEAR(salestable[[#This Row],[Order Date]])</f>
        <v>2017</v>
      </c>
      <c r="Y5549" t="str">
        <f>TEXT(salestable[[#This Row],[Order Date]],"MMMM")</f>
        <v>September</v>
      </c>
      <c r="Z5549" t="str">
        <f>"Q"&amp;ROUNDUP(MONTH(salestable[[#This Row],[Order Date]])/3,0)</f>
        <v>Q3</v>
      </c>
      <c r="AA5549" t="str">
        <f>TEXT(salestable[[#This Row],[Order Date]], "ddd")</f>
        <v>Thu</v>
      </c>
    </row>
    <row r="5550" spans="1:27"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s="3">
        <v>3</v>
      </c>
      <c r="T5550" s="4">
        <v>0</v>
      </c>
      <c r="U5550" s="3">
        <v>11.7936</v>
      </c>
      <c r="V5550" s="2">
        <f>salestable[[#This Row],[Sales]] * (1 - salestable[[#This Row],[Discount]])</f>
        <v>43.68</v>
      </c>
      <c r="W5550" s="2">
        <f>salestable[[#This Row],[Sales]] * salestable[[#This Row],[Discount]]</f>
        <v>0</v>
      </c>
      <c r="X5550">
        <f>YEAR(salestable[[#This Row],[Order Date]])</f>
        <v>2014</v>
      </c>
      <c r="Y5550" t="str">
        <f>TEXT(salestable[[#This Row],[Order Date]],"MMMM")</f>
        <v>November</v>
      </c>
      <c r="Z5550" t="str">
        <f>"Q"&amp;ROUNDUP(MONTH(salestable[[#This Row],[Order Date]])/3,0)</f>
        <v>Q4</v>
      </c>
      <c r="AA5550" t="str">
        <f>TEXT(salestable[[#This Row],[Order Date]], "ddd")</f>
        <v>Fri</v>
      </c>
    </row>
    <row r="5551" spans="1:27"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s="3">
        <v>7</v>
      </c>
      <c r="T5551" s="4">
        <v>0</v>
      </c>
      <c r="U5551" s="3">
        <v>34.982500000000002</v>
      </c>
      <c r="V5551" s="2">
        <f>salestable[[#This Row],[Sales]] * (1 - salestable[[#This Row],[Discount]])</f>
        <v>139.93</v>
      </c>
      <c r="W5551" s="2">
        <f>salestable[[#This Row],[Sales]] * salestable[[#This Row],[Discount]]</f>
        <v>0</v>
      </c>
      <c r="X5551">
        <f>YEAR(salestable[[#This Row],[Order Date]])</f>
        <v>2014</v>
      </c>
      <c r="Y5551" t="str">
        <f>TEXT(salestable[[#This Row],[Order Date]],"MMMM")</f>
        <v>November</v>
      </c>
      <c r="Z5551" t="str">
        <f>"Q"&amp;ROUNDUP(MONTH(salestable[[#This Row],[Order Date]])/3,0)</f>
        <v>Q4</v>
      </c>
      <c r="AA5551" t="str">
        <f>TEXT(salestable[[#This Row],[Order Date]], "ddd")</f>
        <v>Fri</v>
      </c>
    </row>
    <row r="5552" spans="1:27"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s="3">
        <v>1</v>
      </c>
      <c r="T5552" s="4">
        <v>0.2</v>
      </c>
      <c r="U5552" s="3">
        <v>0.33400000000000002</v>
      </c>
      <c r="V5552" s="2">
        <f>salestable[[#This Row],[Sales]] * (1 - salestable[[#This Row],[Discount]])</f>
        <v>2.1376000000000004</v>
      </c>
      <c r="W5552" s="2">
        <f>salestable[[#This Row],[Sales]] * salestable[[#This Row],[Discount]]</f>
        <v>0.5344000000000001</v>
      </c>
      <c r="X5552">
        <f>YEAR(salestable[[#This Row],[Order Date]])</f>
        <v>2014</v>
      </c>
      <c r="Y5552" t="str">
        <f>TEXT(salestable[[#This Row],[Order Date]],"MMMM")</f>
        <v>November</v>
      </c>
      <c r="Z5552" t="str">
        <f>"Q"&amp;ROUNDUP(MONTH(salestable[[#This Row],[Order Date]])/3,0)</f>
        <v>Q4</v>
      </c>
      <c r="AA5552" t="str">
        <f>TEXT(salestable[[#This Row],[Order Date]], "ddd")</f>
        <v>Wed</v>
      </c>
    </row>
    <row r="5553" spans="1:27"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s="3">
        <v>6</v>
      </c>
      <c r="T5553" s="4">
        <v>0.2</v>
      </c>
      <c r="U5553" s="3">
        <v>-3.1230000000000002</v>
      </c>
      <c r="V5553" s="2">
        <f>salestable[[#This Row],[Sales]] * (1 - salestable[[#This Row],[Discount]])</f>
        <v>13.3248</v>
      </c>
      <c r="W5553" s="2">
        <f>salestable[[#This Row],[Sales]] * salestable[[#This Row],[Discount]]</f>
        <v>3.3311999999999999</v>
      </c>
      <c r="X5553">
        <f>YEAR(salestable[[#This Row],[Order Date]])</f>
        <v>2014</v>
      </c>
      <c r="Y5553" t="str">
        <f>TEXT(salestable[[#This Row],[Order Date]],"MMMM")</f>
        <v>November</v>
      </c>
      <c r="Z5553" t="str">
        <f>"Q"&amp;ROUNDUP(MONTH(salestable[[#This Row],[Order Date]])/3,0)</f>
        <v>Q4</v>
      </c>
      <c r="AA5553" t="str">
        <f>TEXT(salestable[[#This Row],[Order Date]], "ddd")</f>
        <v>Wed</v>
      </c>
    </row>
    <row r="5554" spans="1:27"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s="3">
        <v>3</v>
      </c>
      <c r="T5554" s="4">
        <v>0.2</v>
      </c>
      <c r="U5554" s="3">
        <v>20.8719</v>
      </c>
      <c r="V5554" s="2">
        <f>salestable[[#This Row],[Sales]] * (1 - salestable[[#This Row],[Discount]])</f>
        <v>63.6096</v>
      </c>
      <c r="W5554" s="2">
        <f>salestable[[#This Row],[Sales]] * salestable[[#This Row],[Discount]]</f>
        <v>15.9024</v>
      </c>
      <c r="X5554">
        <f>YEAR(salestable[[#This Row],[Order Date]])</f>
        <v>2014</v>
      </c>
      <c r="Y5554" t="str">
        <f>TEXT(salestable[[#This Row],[Order Date]],"MMMM")</f>
        <v>November</v>
      </c>
      <c r="Z5554" t="str">
        <f>"Q"&amp;ROUNDUP(MONTH(salestable[[#This Row],[Order Date]])/3,0)</f>
        <v>Q4</v>
      </c>
      <c r="AA5554" t="str">
        <f>TEXT(salestable[[#This Row],[Order Date]], "ddd")</f>
        <v>Wed</v>
      </c>
    </row>
    <row r="5555" spans="1:27"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s="3">
        <v>7</v>
      </c>
      <c r="T5555" s="4">
        <v>0.2</v>
      </c>
      <c r="U5555" s="3">
        <v>12.700799999999999</v>
      </c>
      <c r="V5555" s="2">
        <f>salestable[[#This Row],[Sales]] * (1 - salestable[[#This Row],[Discount]])</f>
        <v>29.0304</v>
      </c>
      <c r="W5555" s="2">
        <f>salestable[[#This Row],[Sales]] * salestable[[#This Row],[Discount]]</f>
        <v>7.2576000000000001</v>
      </c>
      <c r="X5555">
        <f>YEAR(salestable[[#This Row],[Order Date]])</f>
        <v>2014</v>
      </c>
      <c r="Y5555" t="str">
        <f>TEXT(salestable[[#This Row],[Order Date]],"MMMM")</f>
        <v>November</v>
      </c>
      <c r="Z5555" t="str">
        <f>"Q"&amp;ROUNDUP(MONTH(salestable[[#This Row],[Order Date]])/3,0)</f>
        <v>Q4</v>
      </c>
      <c r="AA5555" t="str">
        <f>TEXT(salestable[[#This Row],[Order Date]], "ddd")</f>
        <v>Wed</v>
      </c>
    </row>
    <row r="5556" spans="1:27"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s="3">
        <v>1</v>
      </c>
      <c r="T5556" s="4">
        <v>0.32</v>
      </c>
      <c r="U5556" s="3">
        <v>-12.998699999999999</v>
      </c>
      <c r="V5556" s="2">
        <f>salestable[[#This Row],[Sales]] * (1 - salestable[[#This Row],[Discount]])</f>
        <v>46.235375999999995</v>
      </c>
      <c r="W5556" s="2">
        <f>salestable[[#This Row],[Sales]] * salestable[[#This Row],[Discount]]</f>
        <v>21.757823999999999</v>
      </c>
      <c r="X5556">
        <f>YEAR(salestable[[#This Row],[Order Date]])</f>
        <v>2014</v>
      </c>
      <c r="Y5556" t="str">
        <f>TEXT(salestable[[#This Row],[Order Date]],"MMMM")</f>
        <v>November</v>
      </c>
      <c r="Z5556" t="str">
        <f>"Q"&amp;ROUNDUP(MONTH(salestable[[#This Row],[Order Date]])/3,0)</f>
        <v>Q4</v>
      </c>
      <c r="AA5556" t="str">
        <f>TEXT(salestable[[#This Row],[Order Date]], "ddd")</f>
        <v>Wed</v>
      </c>
    </row>
    <row r="5557" spans="1:27"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s="3">
        <v>2</v>
      </c>
      <c r="T5557" s="4">
        <v>0</v>
      </c>
      <c r="U5557" s="3">
        <v>3.4544000000000001</v>
      </c>
      <c r="V5557" s="2">
        <f>salestable[[#This Row],[Sales]] * (1 - salestable[[#This Row],[Discount]])</f>
        <v>10.16</v>
      </c>
      <c r="W5557" s="2">
        <f>salestable[[#This Row],[Sales]] * salestable[[#This Row],[Discount]]</f>
        <v>0</v>
      </c>
      <c r="X5557">
        <f>YEAR(salestable[[#This Row],[Order Date]])</f>
        <v>2017</v>
      </c>
      <c r="Y5557" t="str">
        <f>TEXT(salestable[[#This Row],[Order Date]],"MMMM")</f>
        <v>October</v>
      </c>
      <c r="Z5557" t="str">
        <f>"Q"&amp;ROUNDUP(MONTH(salestable[[#This Row],[Order Date]])/3,0)</f>
        <v>Q4</v>
      </c>
      <c r="AA5557" t="str">
        <f>TEXT(salestable[[#This Row],[Order Date]], "ddd")</f>
        <v>Mon</v>
      </c>
    </row>
    <row r="5558" spans="1:27"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s="3">
        <v>2</v>
      </c>
      <c r="T5558" s="4">
        <v>0</v>
      </c>
      <c r="U5558" s="3">
        <v>1.9712000000000001</v>
      </c>
      <c r="V5558" s="2">
        <f>salestable[[#This Row],[Sales]] * (1 - salestable[[#This Row],[Discount]])</f>
        <v>6.16</v>
      </c>
      <c r="W5558" s="2">
        <f>salestable[[#This Row],[Sales]] * salestable[[#This Row],[Discount]]</f>
        <v>0</v>
      </c>
      <c r="X5558">
        <f>YEAR(salestable[[#This Row],[Order Date]])</f>
        <v>2015</v>
      </c>
      <c r="Y5558" t="str">
        <f>TEXT(salestable[[#This Row],[Order Date]],"MMMM")</f>
        <v>December</v>
      </c>
      <c r="Z5558" t="str">
        <f>"Q"&amp;ROUNDUP(MONTH(salestable[[#This Row],[Order Date]])/3,0)</f>
        <v>Q4</v>
      </c>
      <c r="AA5558" t="str">
        <f>TEXT(salestable[[#This Row],[Order Date]], "ddd")</f>
        <v>Mon</v>
      </c>
    </row>
    <row r="5559" spans="1:27"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s="3">
        <v>2</v>
      </c>
      <c r="T5559" s="4">
        <v>0</v>
      </c>
      <c r="U5559" s="3">
        <v>15.763999999999999</v>
      </c>
      <c r="V5559" s="2">
        <f>salestable[[#This Row],[Sales]] * (1 - salestable[[#This Row],[Discount]])</f>
        <v>56.3</v>
      </c>
      <c r="W5559" s="2">
        <f>salestable[[#This Row],[Sales]] * salestable[[#This Row],[Discount]]</f>
        <v>0</v>
      </c>
      <c r="X5559">
        <f>YEAR(salestable[[#This Row],[Order Date]])</f>
        <v>2015</v>
      </c>
      <c r="Y5559" t="str">
        <f>TEXT(salestable[[#This Row],[Order Date]],"MMMM")</f>
        <v>December</v>
      </c>
      <c r="Z5559" t="str">
        <f>"Q"&amp;ROUNDUP(MONTH(salestable[[#This Row],[Order Date]])/3,0)</f>
        <v>Q4</v>
      </c>
      <c r="AA5559" t="str">
        <f>TEXT(salestable[[#This Row],[Order Date]], "ddd")</f>
        <v>Mon</v>
      </c>
    </row>
    <row r="5560" spans="1:27"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s="3">
        <v>1</v>
      </c>
      <c r="T5560" s="4">
        <v>0</v>
      </c>
      <c r="U5560" s="3">
        <v>3.1103999999999998</v>
      </c>
      <c r="V5560" s="2">
        <f>salestable[[#This Row],[Sales]] * (1 - salestable[[#This Row],[Discount]])</f>
        <v>6.48</v>
      </c>
      <c r="W5560" s="2">
        <f>salestable[[#This Row],[Sales]] * salestable[[#This Row],[Discount]]</f>
        <v>0</v>
      </c>
      <c r="X5560">
        <f>YEAR(salestable[[#This Row],[Order Date]])</f>
        <v>2015</v>
      </c>
      <c r="Y5560" t="str">
        <f>TEXT(salestable[[#This Row],[Order Date]],"MMMM")</f>
        <v>December</v>
      </c>
      <c r="Z5560" t="str">
        <f>"Q"&amp;ROUNDUP(MONTH(salestable[[#This Row],[Order Date]])/3,0)</f>
        <v>Q4</v>
      </c>
      <c r="AA5560" t="str">
        <f>TEXT(salestable[[#This Row],[Order Date]], "ddd")</f>
        <v>Sun</v>
      </c>
    </row>
    <row r="5561" spans="1:27"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s="3">
        <v>5</v>
      </c>
      <c r="T5561" s="4">
        <v>0</v>
      </c>
      <c r="U5561" s="3">
        <v>238.65299999999999</v>
      </c>
      <c r="V5561" s="2">
        <f>salestable[[#This Row],[Sales]] * (1 - salestable[[#This Row],[Discount]])</f>
        <v>1325.85</v>
      </c>
      <c r="W5561" s="2">
        <f>salestable[[#This Row],[Sales]] * salestable[[#This Row],[Discount]]</f>
        <v>0</v>
      </c>
      <c r="X5561">
        <f>YEAR(salestable[[#This Row],[Order Date]])</f>
        <v>2015</v>
      </c>
      <c r="Y5561" t="str">
        <f>TEXT(salestable[[#This Row],[Order Date]],"MMMM")</f>
        <v>December</v>
      </c>
      <c r="Z5561" t="str">
        <f>"Q"&amp;ROUNDUP(MONTH(salestable[[#This Row],[Order Date]])/3,0)</f>
        <v>Q4</v>
      </c>
      <c r="AA5561" t="str">
        <f>TEXT(salestable[[#This Row],[Order Date]], "ddd")</f>
        <v>Sun</v>
      </c>
    </row>
    <row r="5562" spans="1:27"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s="3">
        <v>3</v>
      </c>
      <c r="T5562" s="4">
        <v>0</v>
      </c>
      <c r="U5562" s="3">
        <v>6.8723999999999998</v>
      </c>
      <c r="V5562" s="2">
        <f>salestable[[#This Row],[Sales]] * (1 - salestable[[#This Row],[Discount]])</f>
        <v>14.94</v>
      </c>
      <c r="W5562" s="2">
        <f>salestable[[#This Row],[Sales]] * salestable[[#This Row],[Discount]]</f>
        <v>0</v>
      </c>
      <c r="X5562">
        <f>YEAR(salestable[[#This Row],[Order Date]])</f>
        <v>2015</v>
      </c>
      <c r="Y5562" t="str">
        <f>TEXT(salestable[[#This Row],[Order Date]],"MMMM")</f>
        <v>December</v>
      </c>
      <c r="Z5562" t="str">
        <f>"Q"&amp;ROUNDUP(MONTH(salestable[[#This Row],[Order Date]])/3,0)</f>
        <v>Q4</v>
      </c>
      <c r="AA5562" t="str">
        <f>TEXT(salestable[[#This Row],[Order Date]], "ddd")</f>
        <v>Sun</v>
      </c>
    </row>
    <row r="5563" spans="1:27"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s="3">
        <v>1</v>
      </c>
      <c r="T5563" s="4">
        <v>0</v>
      </c>
      <c r="U5563" s="3">
        <v>17.27</v>
      </c>
      <c r="V5563" s="2">
        <f>salestable[[#This Row],[Sales]] * (1 - salestable[[#This Row],[Discount]])</f>
        <v>34.54</v>
      </c>
      <c r="W5563" s="2">
        <f>salestable[[#This Row],[Sales]] * salestable[[#This Row],[Discount]]</f>
        <v>0</v>
      </c>
      <c r="X5563">
        <f>YEAR(salestable[[#This Row],[Order Date]])</f>
        <v>2017</v>
      </c>
      <c r="Y5563" t="str">
        <f>TEXT(salestable[[#This Row],[Order Date]],"MMMM")</f>
        <v>March</v>
      </c>
      <c r="Z5563" t="str">
        <f>"Q"&amp;ROUNDUP(MONTH(salestable[[#This Row],[Order Date]])/3,0)</f>
        <v>Q1</v>
      </c>
      <c r="AA5563" t="str">
        <f>TEXT(salestable[[#This Row],[Order Date]], "ddd")</f>
        <v>Fri</v>
      </c>
    </row>
    <row r="5564" spans="1:27"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s="3">
        <v>5</v>
      </c>
      <c r="T5564" s="4">
        <v>0</v>
      </c>
      <c r="U5564" s="3">
        <v>1439.9760000000001</v>
      </c>
      <c r="V5564" s="2">
        <f>salestable[[#This Row],[Sales]] * (1 - salestable[[#This Row],[Discount]])</f>
        <v>2999.95</v>
      </c>
      <c r="W5564" s="2">
        <f>salestable[[#This Row],[Sales]] * salestable[[#This Row],[Discount]]</f>
        <v>0</v>
      </c>
      <c r="X5564">
        <f>YEAR(salestable[[#This Row],[Order Date]])</f>
        <v>2017</v>
      </c>
      <c r="Y5564" t="str">
        <f>TEXT(salestable[[#This Row],[Order Date]],"MMMM")</f>
        <v>March</v>
      </c>
      <c r="Z5564" t="str">
        <f>"Q"&amp;ROUNDUP(MONTH(salestable[[#This Row],[Order Date]])/3,0)</f>
        <v>Q1</v>
      </c>
      <c r="AA5564" t="str">
        <f>TEXT(salestable[[#This Row],[Order Date]], "ddd")</f>
        <v>Fri</v>
      </c>
    </row>
    <row r="5565" spans="1:27"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s="3">
        <v>4</v>
      </c>
      <c r="T5565" s="4">
        <v>0</v>
      </c>
      <c r="U5565" s="3">
        <v>30.7776</v>
      </c>
      <c r="V5565" s="2">
        <f>salestable[[#This Row],[Sales]] * (1 - salestable[[#This Row],[Discount]])</f>
        <v>64.12</v>
      </c>
      <c r="W5565" s="2">
        <f>salestable[[#This Row],[Sales]] * salestable[[#This Row],[Discount]]</f>
        <v>0</v>
      </c>
      <c r="X5565">
        <f>YEAR(salestable[[#This Row],[Order Date]])</f>
        <v>2017</v>
      </c>
      <c r="Y5565" t="str">
        <f>TEXT(salestable[[#This Row],[Order Date]],"MMMM")</f>
        <v>March</v>
      </c>
      <c r="Z5565" t="str">
        <f>"Q"&amp;ROUNDUP(MONTH(salestable[[#This Row],[Order Date]])/3,0)</f>
        <v>Q1</v>
      </c>
      <c r="AA5565" t="str">
        <f>TEXT(salestable[[#This Row],[Order Date]], "ddd")</f>
        <v>Fri</v>
      </c>
    </row>
    <row r="5566" spans="1:27"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s="3">
        <v>4</v>
      </c>
      <c r="T5566" s="4">
        <v>0.2</v>
      </c>
      <c r="U5566" s="3">
        <v>2.1888000000000001</v>
      </c>
      <c r="V5566" s="2">
        <f>salestable[[#This Row],[Sales]] * (1 - salestable[[#This Row],[Discount]])</f>
        <v>15.5648</v>
      </c>
      <c r="W5566" s="2">
        <f>salestable[[#This Row],[Sales]] * salestable[[#This Row],[Discount]]</f>
        <v>3.8912</v>
      </c>
      <c r="X5566">
        <f>YEAR(salestable[[#This Row],[Order Date]])</f>
        <v>2017</v>
      </c>
      <c r="Y5566" t="str">
        <f>TEXT(salestable[[#This Row],[Order Date]],"MMMM")</f>
        <v>March</v>
      </c>
      <c r="Z5566" t="str">
        <f>"Q"&amp;ROUNDUP(MONTH(salestable[[#This Row],[Order Date]])/3,0)</f>
        <v>Q1</v>
      </c>
      <c r="AA5566" t="str">
        <f>TEXT(salestable[[#This Row],[Order Date]], "ddd")</f>
        <v>Mon</v>
      </c>
    </row>
    <row r="5567" spans="1:27"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s="3">
        <v>2</v>
      </c>
      <c r="T5567" s="4">
        <v>0.3</v>
      </c>
      <c r="U5567" s="3">
        <v>8.9993999999999996</v>
      </c>
      <c r="V5567" s="2">
        <f>salestable[[#This Row],[Sales]] * (1 - salestable[[#This Row],[Discount]])</f>
        <v>146.99019999999999</v>
      </c>
      <c r="W5567" s="2">
        <f>salestable[[#This Row],[Sales]] * salestable[[#This Row],[Discount]]</f>
        <v>62.995799999999996</v>
      </c>
      <c r="X5567">
        <f>YEAR(salestable[[#This Row],[Order Date]])</f>
        <v>2017</v>
      </c>
      <c r="Y5567" t="str">
        <f>TEXT(salestable[[#This Row],[Order Date]],"MMMM")</f>
        <v>March</v>
      </c>
      <c r="Z5567" t="str">
        <f>"Q"&amp;ROUNDUP(MONTH(salestable[[#This Row],[Order Date]])/3,0)</f>
        <v>Q1</v>
      </c>
      <c r="AA5567" t="str">
        <f>TEXT(salestable[[#This Row],[Order Date]], "ddd")</f>
        <v>Mon</v>
      </c>
    </row>
    <row r="5568" spans="1:27"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s="3">
        <v>5</v>
      </c>
      <c r="T5568" s="4">
        <v>0.2</v>
      </c>
      <c r="U5568" s="3">
        <v>1.86</v>
      </c>
      <c r="V5568" s="2">
        <f>salestable[[#This Row],[Sales]] * (1 - salestable[[#This Row],[Discount]])</f>
        <v>23.808000000000003</v>
      </c>
      <c r="W5568" s="2">
        <f>salestable[[#This Row],[Sales]] * salestable[[#This Row],[Discount]]</f>
        <v>5.9520000000000008</v>
      </c>
      <c r="X5568">
        <f>YEAR(salestable[[#This Row],[Order Date]])</f>
        <v>2017</v>
      </c>
      <c r="Y5568" t="str">
        <f>TEXT(salestable[[#This Row],[Order Date]],"MMMM")</f>
        <v>March</v>
      </c>
      <c r="Z5568" t="str">
        <f>"Q"&amp;ROUNDUP(MONTH(salestable[[#This Row],[Order Date]])/3,0)</f>
        <v>Q1</v>
      </c>
      <c r="AA5568" t="str">
        <f>TEXT(salestable[[#This Row],[Order Date]], "ddd")</f>
        <v>Mon</v>
      </c>
    </row>
    <row r="5569" spans="1:27"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s="3">
        <v>1</v>
      </c>
      <c r="T5569" s="4">
        <v>0.3</v>
      </c>
      <c r="U5569" s="3">
        <v>-2.5648</v>
      </c>
      <c r="V5569" s="2">
        <f>salestable[[#This Row],[Sales]] * (1 - salestable[[#This Row],[Discount]])</f>
        <v>62.837599999999995</v>
      </c>
      <c r="W5569" s="2">
        <f>salestable[[#This Row],[Sales]] * salestable[[#This Row],[Discount]]</f>
        <v>26.930399999999999</v>
      </c>
      <c r="X5569">
        <f>YEAR(salestable[[#This Row],[Order Date]])</f>
        <v>2017</v>
      </c>
      <c r="Y5569" t="str">
        <f>TEXT(salestable[[#This Row],[Order Date]],"MMMM")</f>
        <v>March</v>
      </c>
      <c r="Z5569" t="str">
        <f>"Q"&amp;ROUNDUP(MONTH(salestable[[#This Row],[Order Date]])/3,0)</f>
        <v>Q1</v>
      </c>
      <c r="AA5569" t="str">
        <f>TEXT(salestable[[#This Row],[Order Date]], "ddd")</f>
        <v>Mon</v>
      </c>
    </row>
    <row r="5570" spans="1:27"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s="3">
        <v>2</v>
      </c>
      <c r="T5570" s="4">
        <v>0.2</v>
      </c>
      <c r="U5570" s="3">
        <v>335.99439999999998</v>
      </c>
      <c r="V5570" s="2">
        <f>salestable[[#This Row],[Sales]] * (1 - salestable[[#This Row],[Discount]])</f>
        <v>767.98720000000003</v>
      </c>
      <c r="W5570" s="2">
        <f>salestable[[#This Row],[Sales]] * salestable[[#This Row],[Discount]]</f>
        <v>191.99680000000001</v>
      </c>
      <c r="X5570">
        <f>YEAR(salestable[[#This Row],[Order Date]])</f>
        <v>2017</v>
      </c>
      <c r="Y5570" t="str">
        <f>TEXT(salestable[[#This Row],[Order Date]],"MMMM")</f>
        <v>March</v>
      </c>
      <c r="Z5570" t="str">
        <f>"Q"&amp;ROUNDUP(MONTH(salestable[[#This Row],[Order Date]])/3,0)</f>
        <v>Q1</v>
      </c>
      <c r="AA5570" t="str">
        <f>TEXT(salestable[[#This Row],[Order Date]], "ddd")</f>
        <v>Mon</v>
      </c>
    </row>
    <row r="5571" spans="1:27"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s="3">
        <v>3</v>
      </c>
      <c r="T5571" s="4">
        <v>0.2</v>
      </c>
      <c r="U5571" s="3">
        <v>5.6375999999999999</v>
      </c>
      <c r="V5571" s="2">
        <f>salestable[[#This Row],[Sales]] * (1 - salestable[[#This Row],[Discount]])</f>
        <v>12.441600000000001</v>
      </c>
      <c r="W5571" s="2">
        <f>salestable[[#This Row],[Sales]] * salestable[[#This Row],[Discount]]</f>
        <v>3.1104000000000003</v>
      </c>
      <c r="X5571">
        <f>YEAR(salestable[[#This Row],[Order Date]])</f>
        <v>2017</v>
      </c>
      <c r="Y5571" t="str">
        <f>TEXT(salestable[[#This Row],[Order Date]],"MMMM")</f>
        <v>March</v>
      </c>
      <c r="Z5571" t="str">
        <f>"Q"&amp;ROUNDUP(MONTH(salestable[[#This Row],[Order Date]])/3,0)</f>
        <v>Q1</v>
      </c>
      <c r="AA5571" t="str">
        <f>TEXT(salestable[[#This Row],[Order Date]], "ddd")</f>
        <v>Mon</v>
      </c>
    </row>
    <row r="5572" spans="1:27"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s="3">
        <v>1</v>
      </c>
      <c r="T5572" s="4">
        <v>0.2</v>
      </c>
      <c r="U5572" s="3">
        <v>-7.3014999999999999</v>
      </c>
      <c r="V5572" s="2">
        <f>salestable[[#This Row],[Sales]] * (1 - salestable[[#This Row],[Discount]])</f>
        <v>27.488</v>
      </c>
      <c r="W5572" s="2">
        <f>salestable[[#This Row],[Sales]] * salestable[[#This Row],[Discount]]</f>
        <v>6.8719999999999999</v>
      </c>
      <c r="X5572">
        <f>YEAR(salestable[[#This Row],[Order Date]])</f>
        <v>2017</v>
      </c>
      <c r="Y5572" t="str">
        <f>TEXT(salestable[[#This Row],[Order Date]],"MMMM")</f>
        <v>March</v>
      </c>
      <c r="Z5572" t="str">
        <f>"Q"&amp;ROUNDUP(MONTH(salestable[[#This Row],[Order Date]])/3,0)</f>
        <v>Q1</v>
      </c>
      <c r="AA5572" t="str">
        <f>TEXT(salestable[[#This Row],[Order Date]], "ddd")</f>
        <v>Mon</v>
      </c>
    </row>
    <row r="5573" spans="1:27"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s="3">
        <v>3</v>
      </c>
      <c r="T5573" s="4">
        <v>0.2</v>
      </c>
      <c r="U5573" s="3">
        <v>35.661299999999997</v>
      </c>
      <c r="V5573" s="2">
        <f>salestable[[#This Row],[Sales]] * (1 - salestable[[#This Row],[Discount]])</f>
        <v>78.700800000000015</v>
      </c>
      <c r="W5573" s="2">
        <f>salestable[[#This Row],[Sales]] * salestable[[#This Row],[Discount]]</f>
        <v>19.675200000000004</v>
      </c>
      <c r="X5573">
        <f>YEAR(salestable[[#This Row],[Order Date]])</f>
        <v>2014</v>
      </c>
      <c r="Y5573" t="str">
        <f>TEXT(salestable[[#This Row],[Order Date]],"MMMM")</f>
        <v>December</v>
      </c>
      <c r="Z5573" t="str">
        <f>"Q"&amp;ROUNDUP(MONTH(salestable[[#This Row],[Order Date]])/3,0)</f>
        <v>Q4</v>
      </c>
      <c r="AA5573" t="str">
        <f>TEXT(salestable[[#This Row],[Order Date]], "ddd")</f>
        <v>Fri</v>
      </c>
    </row>
    <row r="5574" spans="1:27"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s="3">
        <v>4</v>
      </c>
      <c r="T5574" s="4">
        <v>0.7</v>
      </c>
      <c r="U5574" s="3">
        <v>-23.952000000000002</v>
      </c>
      <c r="V5574" s="2">
        <f>salestable[[#This Row],[Sales]] * (1 - salestable[[#This Row],[Discount]])</f>
        <v>8.9820000000000011</v>
      </c>
      <c r="W5574" s="2">
        <f>salestable[[#This Row],[Sales]] * salestable[[#This Row],[Discount]]</f>
        <v>20.957999999999998</v>
      </c>
      <c r="X5574">
        <f>YEAR(salestable[[#This Row],[Order Date]])</f>
        <v>2014</v>
      </c>
      <c r="Y5574" t="str">
        <f>TEXT(salestable[[#This Row],[Order Date]],"MMMM")</f>
        <v>December</v>
      </c>
      <c r="Z5574" t="str">
        <f>"Q"&amp;ROUNDUP(MONTH(salestable[[#This Row],[Order Date]])/3,0)</f>
        <v>Q4</v>
      </c>
      <c r="AA5574" t="str">
        <f>TEXT(salestable[[#This Row],[Order Date]], "ddd")</f>
        <v>Fri</v>
      </c>
    </row>
    <row r="5575" spans="1:27"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s="3">
        <v>3</v>
      </c>
      <c r="T5575" s="4">
        <v>0.2</v>
      </c>
      <c r="U5575" s="3">
        <v>5.6783999999999999</v>
      </c>
      <c r="V5575" s="2">
        <f>salestable[[#This Row],[Sales]] * (1 - salestable[[#This Row],[Discount]])</f>
        <v>13.977600000000002</v>
      </c>
      <c r="W5575" s="2">
        <f>salestable[[#This Row],[Sales]] * salestable[[#This Row],[Discount]]</f>
        <v>3.4944000000000006</v>
      </c>
      <c r="X5575">
        <f>YEAR(salestable[[#This Row],[Order Date]])</f>
        <v>2014</v>
      </c>
      <c r="Y5575" t="str">
        <f>TEXT(salestable[[#This Row],[Order Date]],"MMMM")</f>
        <v>December</v>
      </c>
      <c r="Z5575" t="str">
        <f>"Q"&amp;ROUNDUP(MONTH(salestable[[#This Row],[Order Date]])/3,0)</f>
        <v>Q4</v>
      </c>
      <c r="AA5575" t="str">
        <f>TEXT(salestable[[#This Row],[Order Date]], "ddd")</f>
        <v>Fri</v>
      </c>
    </row>
    <row r="5576" spans="1:27"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s="3">
        <v>1</v>
      </c>
      <c r="T5576" s="4">
        <v>0.4</v>
      </c>
      <c r="U5576" s="3">
        <v>-9.1844999999999999</v>
      </c>
      <c r="V5576" s="2">
        <f>salestable[[#This Row],[Sales]] * (1 - salestable[[#This Row],[Discount]])</f>
        <v>22.0428</v>
      </c>
      <c r="W5576" s="2">
        <f>salestable[[#This Row],[Sales]] * salestable[[#This Row],[Discount]]</f>
        <v>14.6952</v>
      </c>
      <c r="X5576">
        <f>YEAR(salestable[[#This Row],[Order Date]])</f>
        <v>2014</v>
      </c>
      <c r="Y5576" t="str">
        <f>TEXT(salestable[[#This Row],[Order Date]],"MMMM")</f>
        <v>December</v>
      </c>
      <c r="Z5576" t="str">
        <f>"Q"&amp;ROUNDUP(MONTH(salestable[[#This Row],[Order Date]])/3,0)</f>
        <v>Q4</v>
      </c>
      <c r="AA5576" t="str">
        <f>TEXT(salestable[[#This Row],[Order Date]], "ddd")</f>
        <v>Fri</v>
      </c>
    </row>
    <row r="5577" spans="1:27"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s="3">
        <v>2</v>
      </c>
      <c r="T5577" s="4">
        <v>0.4</v>
      </c>
      <c r="U5577" s="3">
        <v>-44.984999999999999</v>
      </c>
      <c r="V5577" s="2">
        <f>salestable[[#This Row],[Sales]] * (1 - salestable[[#This Row],[Discount]])</f>
        <v>107.964</v>
      </c>
      <c r="W5577" s="2">
        <f>salestable[[#This Row],[Sales]] * salestable[[#This Row],[Discount]]</f>
        <v>71.975999999999999</v>
      </c>
      <c r="X5577">
        <f>YEAR(salestable[[#This Row],[Order Date]])</f>
        <v>2014</v>
      </c>
      <c r="Y5577" t="str">
        <f>TEXT(salestable[[#This Row],[Order Date]],"MMMM")</f>
        <v>December</v>
      </c>
      <c r="Z5577" t="str">
        <f>"Q"&amp;ROUNDUP(MONTH(salestable[[#This Row],[Order Date]])/3,0)</f>
        <v>Q4</v>
      </c>
      <c r="AA5577" t="str">
        <f>TEXT(salestable[[#This Row],[Order Date]], "ddd")</f>
        <v>Fri</v>
      </c>
    </row>
    <row r="5578" spans="1:27"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s="3">
        <v>6</v>
      </c>
      <c r="T5578" s="4">
        <v>0</v>
      </c>
      <c r="U5578" s="3">
        <v>122.76479999999999</v>
      </c>
      <c r="V5578" s="2">
        <f>salestable[[#This Row],[Sales]] * (1 - salestable[[#This Row],[Discount]])</f>
        <v>383.64</v>
      </c>
      <c r="W5578" s="2">
        <f>salestable[[#This Row],[Sales]] * salestable[[#This Row],[Discount]]</f>
        <v>0</v>
      </c>
      <c r="X5578">
        <f>YEAR(salestable[[#This Row],[Order Date]])</f>
        <v>2016</v>
      </c>
      <c r="Y5578" t="str">
        <f>TEXT(salestable[[#This Row],[Order Date]],"MMMM")</f>
        <v>December</v>
      </c>
      <c r="Z5578" t="str">
        <f>"Q"&amp;ROUNDUP(MONTH(salestable[[#This Row],[Order Date]])/3,0)</f>
        <v>Q4</v>
      </c>
      <c r="AA5578" t="str">
        <f>TEXT(salestable[[#This Row],[Order Date]], "ddd")</f>
        <v>Mon</v>
      </c>
    </row>
    <row r="5579" spans="1:27"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s="3">
        <v>3</v>
      </c>
      <c r="T5579" s="4">
        <v>0</v>
      </c>
      <c r="U5579" s="3">
        <v>15.8256</v>
      </c>
      <c r="V5579" s="2">
        <f>salestable[[#This Row],[Sales]] * (1 - salestable[[#This Row],[Discount]])</f>
        <v>56.52</v>
      </c>
      <c r="W5579" s="2">
        <f>salestable[[#This Row],[Sales]] * salestable[[#This Row],[Discount]]</f>
        <v>0</v>
      </c>
      <c r="X5579">
        <f>YEAR(salestable[[#This Row],[Order Date]])</f>
        <v>2016</v>
      </c>
      <c r="Y5579" t="str">
        <f>TEXT(salestable[[#This Row],[Order Date]],"MMMM")</f>
        <v>December</v>
      </c>
      <c r="Z5579" t="str">
        <f>"Q"&amp;ROUNDUP(MONTH(salestable[[#This Row],[Order Date]])/3,0)</f>
        <v>Q4</v>
      </c>
      <c r="AA5579" t="str">
        <f>TEXT(salestable[[#This Row],[Order Date]], "ddd")</f>
        <v>Mon</v>
      </c>
    </row>
    <row r="5580" spans="1:27"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s="3">
        <v>2</v>
      </c>
      <c r="T5580" s="4">
        <v>0</v>
      </c>
      <c r="U5580" s="3">
        <v>1.9024000000000001</v>
      </c>
      <c r="V5580" s="2">
        <f>salestable[[#This Row],[Sales]] * (1 - salestable[[#This Row],[Discount]])</f>
        <v>6.56</v>
      </c>
      <c r="W5580" s="2">
        <f>salestable[[#This Row],[Sales]] * salestable[[#This Row],[Discount]]</f>
        <v>0</v>
      </c>
      <c r="X5580">
        <f>YEAR(salestable[[#This Row],[Order Date]])</f>
        <v>2017</v>
      </c>
      <c r="Y5580" t="str">
        <f>TEXT(salestable[[#This Row],[Order Date]],"MMMM")</f>
        <v>September</v>
      </c>
      <c r="Z5580" t="str">
        <f>"Q"&amp;ROUNDUP(MONTH(salestable[[#This Row],[Order Date]])/3,0)</f>
        <v>Q3</v>
      </c>
      <c r="AA5580" t="str">
        <f>TEXT(salestable[[#This Row],[Order Date]], "ddd")</f>
        <v>Sat</v>
      </c>
    </row>
    <row r="5581" spans="1:27"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s="3">
        <v>5</v>
      </c>
      <c r="T5581" s="4">
        <v>0.2</v>
      </c>
      <c r="U5581" s="3">
        <v>-15.244999999999999</v>
      </c>
      <c r="V5581" s="2">
        <f>salestable[[#This Row],[Sales]] * (1 - salestable[[#This Row],[Discount]])</f>
        <v>195.136</v>
      </c>
      <c r="W5581" s="2">
        <f>salestable[[#This Row],[Sales]] * salestable[[#This Row],[Discount]]</f>
        <v>48.783999999999999</v>
      </c>
      <c r="X5581">
        <f>YEAR(salestable[[#This Row],[Order Date]])</f>
        <v>2017</v>
      </c>
      <c r="Y5581" t="str">
        <f>TEXT(salestable[[#This Row],[Order Date]],"MMMM")</f>
        <v>September</v>
      </c>
      <c r="Z5581" t="str">
        <f>"Q"&amp;ROUNDUP(MONTH(salestable[[#This Row],[Order Date]])/3,0)</f>
        <v>Q3</v>
      </c>
      <c r="AA5581" t="str">
        <f>TEXT(salestable[[#This Row],[Order Date]], "ddd")</f>
        <v>Sat</v>
      </c>
    </row>
    <row r="5582" spans="1:27"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s="3">
        <v>9</v>
      </c>
      <c r="T5582" s="4">
        <v>0</v>
      </c>
      <c r="U5582" s="3">
        <v>22.8096</v>
      </c>
      <c r="V5582" s="2">
        <f>salestable[[#This Row],[Sales]] * (1 - salestable[[#This Row],[Discount]])</f>
        <v>47.52</v>
      </c>
      <c r="W5582" s="2">
        <f>salestable[[#This Row],[Sales]] * salestable[[#This Row],[Discount]]</f>
        <v>0</v>
      </c>
      <c r="X5582">
        <f>YEAR(salestable[[#This Row],[Order Date]])</f>
        <v>2017</v>
      </c>
      <c r="Y5582" t="str">
        <f>TEXT(salestable[[#This Row],[Order Date]],"MMMM")</f>
        <v>September</v>
      </c>
      <c r="Z5582" t="str">
        <f>"Q"&amp;ROUNDUP(MONTH(salestable[[#This Row],[Order Date]])/3,0)</f>
        <v>Q3</v>
      </c>
      <c r="AA5582" t="str">
        <f>TEXT(salestable[[#This Row],[Order Date]], "ddd")</f>
        <v>Sat</v>
      </c>
    </row>
    <row r="5583" spans="1:27"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s="3">
        <v>1</v>
      </c>
      <c r="T5583" s="4">
        <v>0</v>
      </c>
      <c r="U5583" s="3">
        <v>8.5914000000000001</v>
      </c>
      <c r="V5583" s="2">
        <f>salestable[[#This Row],[Sales]] * (1 - salestable[[#This Row],[Discount]])</f>
        <v>19.98</v>
      </c>
      <c r="W5583" s="2">
        <f>salestable[[#This Row],[Sales]] * salestable[[#This Row],[Discount]]</f>
        <v>0</v>
      </c>
      <c r="X5583">
        <f>YEAR(salestable[[#This Row],[Order Date]])</f>
        <v>2017</v>
      </c>
      <c r="Y5583" t="str">
        <f>TEXT(salestable[[#This Row],[Order Date]],"MMMM")</f>
        <v>October</v>
      </c>
      <c r="Z5583" t="str">
        <f>"Q"&amp;ROUNDUP(MONTH(salestable[[#This Row],[Order Date]])/3,0)</f>
        <v>Q4</v>
      </c>
      <c r="AA5583" t="str">
        <f>TEXT(salestable[[#This Row],[Order Date]], "ddd")</f>
        <v>Wed</v>
      </c>
    </row>
    <row r="5584" spans="1:27"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s="3">
        <v>5</v>
      </c>
      <c r="T5584" s="4">
        <v>0</v>
      </c>
      <c r="U5584" s="3">
        <v>3.44</v>
      </c>
      <c r="V5584" s="2">
        <f>salestable[[#This Row],[Sales]] * (1 - salestable[[#This Row],[Discount]])</f>
        <v>8</v>
      </c>
      <c r="W5584" s="2">
        <f>salestable[[#This Row],[Sales]] * salestable[[#This Row],[Discount]]</f>
        <v>0</v>
      </c>
      <c r="X5584">
        <f>YEAR(salestable[[#This Row],[Order Date]])</f>
        <v>2016</v>
      </c>
      <c r="Y5584" t="str">
        <f>TEXT(salestable[[#This Row],[Order Date]],"MMMM")</f>
        <v>May</v>
      </c>
      <c r="Z5584" t="str">
        <f>"Q"&amp;ROUNDUP(MONTH(salestable[[#This Row],[Order Date]])/3,0)</f>
        <v>Q2</v>
      </c>
      <c r="AA5584" t="str">
        <f>TEXT(salestable[[#This Row],[Order Date]], "ddd")</f>
        <v>Mon</v>
      </c>
    </row>
    <row r="5585" spans="1:27"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s="3">
        <v>2</v>
      </c>
      <c r="T5585" s="4">
        <v>0</v>
      </c>
      <c r="U5585" s="3">
        <v>1.9712000000000001</v>
      </c>
      <c r="V5585" s="2">
        <f>salestable[[#This Row],[Sales]] * (1 - salestable[[#This Row],[Discount]])</f>
        <v>6.16</v>
      </c>
      <c r="W5585" s="2">
        <f>salestable[[#This Row],[Sales]] * salestable[[#This Row],[Discount]]</f>
        <v>0</v>
      </c>
      <c r="X5585">
        <f>YEAR(salestable[[#This Row],[Order Date]])</f>
        <v>2014</v>
      </c>
      <c r="Y5585" t="str">
        <f>TEXT(salestable[[#This Row],[Order Date]],"MMMM")</f>
        <v>December</v>
      </c>
      <c r="Z5585" t="str">
        <f>"Q"&amp;ROUNDUP(MONTH(salestable[[#This Row],[Order Date]])/3,0)</f>
        <v>Q4</v>
      </c>
      <c r="AA5585" t="str">
        <f>TEXT(salestable[[#This Row],[Order Date]], "ddd")</f>
        <v>Mon</v>
      </c>
    </row>
    <row r="5586" spans="1:27"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s="3">
        <v>4</v>
      </c>
      <c r="T5586" s="4">
        <v>0</v>
      </c>
      <c r="U5586" s="3">
        <v>1.6712</v>
      </c>
      <c r="V5586" s="2">
        <f>salestable[[#This Row],[Sales]] * (1 - salestable[[#This Row],[Discount]])</f>
        <v>83.56</v>
      </c>
      <c r="W5586" s="2">
        <f>salestable[[#This Row],[Sales]] * salestable[[#This Row],[Discount]]</f>
        <v>0</v>
      </c>
      <c r="X5586">
        <f>YEAR(salestable[[#This Row],[Order Date]])</f>
        <v>2017</v>
      </c>
      <c r="Y5586" t="str">
        <f>TEXT(salestable[[#This Row],[Order Date]],"MMMM")</f>
        <v>November</v>
      </c>
      <c r="Z5586" t="str">
        <f>"Q"&amp;ROUNDUP(MONTH(salestable[[#This Row],[Order Date]])/3,0)</f>
        <v>Q4</v>
      </c>
      <c r="AA5586" t="str">
        <f>TEXT(salestable[[#This Row],[Order Date]], "ddd")</f>
        <v>Thu</v>
      </c>
    </row>
    <row r="5587" spans="1:27"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s="3">
        <v>3</v>
      </c>
      <c r="T5587" s="4">
        <v>0</v>
      </c>
      <c r="U5587" s="3">
        <v>163.81800000000001</v>
      </c>
      <c r="V5587" s="2">
        <f>salestable[[#This Row],[Sales]] * (1 - salestable[[#This Row],[Discount]])</f>
        <v>546.05999999999995</v>
      </c>
      <c r="W5587" s="2">
        <f>salestable[[#This Row],[Sales]] * salestable[[#This Row],[Discount]]</f>
        <v>0</v>
      </c>
      <c r="X5587">
        <f>YEAR(salestable[[#This Row],[Order Date]])</f>
        <v>2017</v>
      </c>
      <c r="Y5587" t="str">
        <f>TEXT(salestable[[#This Row],[Order Date]],"MMMM")</f>
        <v>November</v>
      </c>
      <c r="Z5587" t="str">
        <f>"Q"&amp;ROUNDUP(MONTH(salestable[[#This Row],[Order Date]])/3,0)</f>
        <v>Q4</v>
      </c>
      <c r="AA5587" t="str">
        <f>TEXT(salestable[[#This Row],[Order Date]], "ddd")</f>
        <v>Thu</v>
      </c>
    </row>
    <row r="5588" spans="1:27"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s="3">
        <v>3</v>
      </c>
      <c r="T5588" s="4">
        <v>0</v>
      </c>
      <c r="U5588" s="3">
        <v>5.3898000000000001</v>
      </c>
      <c r="V5588" s="2">
        <f>salestable[[#This Row],[Sales]] * (1 - salestable[[#This Row],[Discount]])</f>
        <v>269.49</v>
      </c>
      <c r="W5588" s="2">
        <f>salestable[[#This Row],[Sales]] * salestable[[#This Row],[Discount]]</f>
        <v>0</v>
      </c>
      <c r="X5588">
        <f>YEAR(salestable[[#This Row],[Order Date]])</f>
        <v>2017</v>
      </c>
      <c r="Y5588" t="str">
        <f>TEXT(salestable[[#This Row],[Order Date]],"MMMM")</f>
        <v>November</v>
      </c>
      <c r="Z5588" t="str">
        <f>"Q"&amp;ROUNDUP(MONTH(salestable[[#This Row],[Order Date]])/3,0)</f>
        <v>Q4</v>
      </c>
      <c r="AA5588" t="str">
        <f>TEXT(salestable[[#This Row],[Order Date]], "ddd")</f>
        <v>Thu</v>
      </c>
    </row>
    <row r="5589" spans="1:27"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s="3">
        <v>5</v>
      </c>
      <c r="T5589" s="4">
        <v>0</v>
      </c>
      <c r="U5589" s="3">
        <v>3.597</v>
      </c>
      <c r="V5589" s="2">
        <f>salestable[[#This Row],[Sales]] * (1 - salestable[[#This Row],[Discount]])</f>
        <v>10.9</v>
      </c>
      <c r="W5589" s="2">
        <f>salestable[[#This Row],[Sales]] * salestable[[#This Row],[Discount]]</f>
        <v>0</v>
      </c>
      <c r="X5589">
        <f>YEAR(salestable[[#This Row],[Order Date]])</f>
        <v>2015</v>
      </c>
      <c r="Y5589" t="str">
        <f>TEXT(salestable[[#This Row],[Order Date]],"MMMM")</f>
        <v>March</v>
      </c>
      <c r="Z5589" t="str">
        <f>"Q"&amp;ROUNDUP(MONTH(salestable[[#This Row],[Order Date]])/3,0)</f>
        <v>Q1</v>
      </c>
      <c r="AA5589" t="str">
        <f>TEXT(salestable[[#This Row],[Order Date]], "ddd")</f>
        <v>Thu</v>
      </c>
    </row>
    <row r="5590" spans="1:27"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s="3">
        <v>2</v>
      </c>
      <c r="T5590" s="4">
        <v>0.2</v>
      </c>
      <c r="U5590" s="3">
        <v>2.2098</v>
      </c>
      <c r="V5590" s="2">
        <f>salestable[[#This Row],[Sales]] * (1 - salestable[[#This Row],[Discount]])</f>
        <v>4.8768000000000002</v>
      </c>
      <c r="W5590" s="2">
        <f>salestable[[#This Row],[Sales]] * salestable[[#This Row],[Discount]]</f>
        <v>1.2192000000000001</v>
      </c>
      <c r="X5590">
        <f>YEAR(salestable[[#This Row],[Order Date]])</f>
        <v>2014</v>
      </c>
      <c r="Y5590" t="str">
        <f>TEXT(salestable[[#This Row],[Order Date]],"MMMM")</f>
        <v>July</v>
      </c>
      <c r="Z5590" t="str">
        <f>"Q"&amp;ROUNDUP(MONTH(salestable[[#This Row],[Order Date]])/3,0)</f>
        <v>Q3</v>
      </c>
      <c r="AA5590" t="str">
        <f>TEXT(salestable[[#This Row],[Order Date]], "ddd")</f>
        <v>Sat</v>
      </c>
    </row>
    <row r="5591" spans="1:27"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s="3">
        <v>3</v>
      </c>
      <c r="T5591" s="4">
        <v>0</v>
      </c>
      <c r="U5591" s="3">
        <v>9.5340000000000007</v>
      </c>
      <c r="V5591" s="2">
        <f>salestable[[#This Row],[Sales]] * (1 - salestable[[#This Row],[Discount]])</f>
        <v>34.049999999999997</v>
      </c>
      <c r="W5591" s="2">
        <f>salestable[[#This Row],[Sales]] * salestable[[#This Row],[Discount]]</f>
        <v>0</v>
      </c>
      <c r="X5591">
        <f>YEAR(salestable[[#This Row],[Order Date]])</f>
        <v>2016</v>
      </c>
      <c r="Y5591" t="str">
        <f>TEXT(salestable[[#This Row],[Order Date]],"MMMM")</f>
        <v>December</v>
      </c>
      <c r="Z5591" t="str">
        <f>"Q"&amp;ROUNDUP(MONTH(salestable[[#This Row],[Order Date]])/3,0)</f>
        <v>Q4</v>
      </c>
      <c r="AA5591" t="str">
        <f>TEXT(salestable[[#This Row],[Order Date]], "ddd")</f>
        <v>Thu</v>
      </c>
    </row>
    <row r="5592" spans="1:27"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s="3">
        <v>2</v>
      </c>
      <c r="T5592" s="4">
        <v>0</v>
      </c>
      <c r="U5592" s="3">
        <v>81.047399999999996</v>
      </c>
      <c r="V5592" s="2">
        <f>salestable[[#This Row],[Sales]] * (1 - salestable[[#This Row],[Discount]])</f>
        <v>352.38</v>
      </c>
      <c r="W5592" s="2">
        <f>salestable[[#This Row],[Sales]] * salestable[[#This Row],[Discount]]</f>
        <v>0</v>
      </c>
      <c r="X5592">
        <f>YEAR(salestable[[#This Row],[Order Date]])</f>
        <v>2016</v>
      </c>
      <c r="Y5592" t="str">
        <f>TEXT(salestable[[#This Row],[Order Date]],"MMMM")</f>
        <v>December</v>
      </c>
      <c r="Z5592" t="str">
        <f>"Q"&amp;ROUNDUP(MONTH(salestable[[#This Row],[Order Date]])/3,0)</f>
        <v>Q4</v>
      </c>
      <c r="AA5592" t="str">
        <f>TEXT(salestable[[#This Row],[Order Date]], "ddd")</f>
        <v>Thu</v>
      </c>
    </row>
    <row r="5593" spans="1:27"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s="3">
        <v>2</v>
      </c>
      <c r="T5593" s="4">
        <v>0</v>
      </c>
      <c r="U5593" s="3">
        <v>27.0578</v>
      </c>
      <c r="V5593" s="2">
        <f>salestable[[#This Row],[Sales]] * (1 - salestable[[#This Row],[Discount]])</f>
        <v>245.98</v>
      </c>
      <c r="W5593" s="2">
        <f>salestable[[#This Row],[Sales]] * salestable[[#This Row],[Discount]]</f>
        <v>0</v>
      </c>
      <c r="X5593">
        <f>YEAR(salestable[[#This Row],[Order Date]])</f>
        <v>2014</v>
      </c>
      <c r="Y5593" t="str">
        <f>TEXT(salestable[[#This Row],[Order Date]],"MMMM")</f>
        <v>October</v>
      </c>
      <c r="Z5593" t="str">
        <f>"Q"&amp;ROUNDUP(MONTH(salestable[[#This Row],[Order Date]])/3,0)</f>
        <v>Q4</v>
      </c>
      <c r="AA5593" t="str">
        <f>TEXT(salestable[[#This Row],[Order Date]], "ddd")</f>
        <v>Mon</v>
      </c>
    </row>
    <row r="5594" spans="1:27"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s="3">
        <v>1</v>
      </c>
      <c r="T5594" s="4">
        <v>0</v>
      </c>
      <c r="U5594" s="3">
        <v>9.4700000000000006</v>
      </c>
      <c r="V5594" s="2">
        <f>salestable[[#This Row],[Sales]] * (1 - salestable[[#This Row],[Discount]])</f>
        <v>18.940000000000001</v>
      </c>
      <c r="W5594" s="2">
        <f>salestable[[#This Row],[Sales]] * salestable[[#This Row],[Discount]]</f>
        <v>0</v>
      </c>
      <c r="X5594">
        <f>YEAR(salestable[[#This Row],[Order Date]])</f>
        <v>2014</v>
      </c>
      <c r="Y5594" t="str">
        <f>TEXT(salestable[[#This Row],[Order Date]],"MMMM")</f>
        <v>October</v>
      </c>
      <c r="Z5594" t="str">
        <f>"Q"&amp;ROUNDUP(MONTH(salestable[[#This Row],[Order Date]])/3,0)</f>
        <v>Q4</v>
      </c>
      <c r="AA5594" t="str">
        <f>TEXT(salestable[[#This Row],[Order Date]], "ddd")</f>
        <v>Mon</v>
      </c>
    </row>
    <row r="5595" spans="1:27"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s="3">
        <v>7</v>
      </c>
      <c r="T5595" s="4">
        <v>0.7</v>
      </c>
      <c r="U5595" s="3">
        <v>-45.933300000000003</v>
      </c>
      <c r="V5595" s="2">
        <f>salestable[[#This Row],[Sales]] * (1 - salestable[[#This Row],[Discount]])</f>
        <v>17.9739</v>
      </c>
      <c r="W5595" s="2">
        <f>salestable[[#This Row],[Sales]] * salestable[[#This Row],[Discount]]</f>
        <v>41.939099999999996</v>
      </c>
      <c r="X5595">
        <f>YEAR(salestable[[#This Row],[Order Date]])</f>
        <v>2017</v>
      </c>
      <c r="Y5595" t="str">
        <f>TEXT(salestable[[#This Row],[Order Date]],"MMMM")</f>
        <v>November</v>
      </c>
      <c r="Z5595" t="str">
        <f>"Q"&amp;ROUNDUP(MONTH(salestable[[#This Row],[Order Date]])/3,0)</f>
        <v>Q4</v>
      </c>
      <c r="AA5595" t="str">
        <f>TEXT(salestable[[#This Row],[Order Date]], "ddd")</f>
        <v>Sun</v>
      </c>
    </row>
    <row r="5596" spans="1:27"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s="3">
        <v>2</v>
      </c>
      <c r="T5596" s="4">
        <v>0</v>
      </c>
      <c r="U5596" s="3">
        <v>109.7544</v>
      </c>
      <c r="V5596" s="2">
        <f>salestable[[#This Row],[Sales]] * (1 - salestable[[#This Row],[Discount]])</f>
        <v>391.98</v>
      </c>
      <c r="W5596" s="2">
        <f>salestable[[#This Row],[Sales]] * salestable[[#This Row],[Discount]]</f>
        <v>0</v>
      </c>
      <c r="X5596">
        <f>YEAR(salestable[[#This Row],[Order Date]])</f>
        <v>2017</v>
      </c>
      <c r="Y5596" t="str">
        <f>TEXT(salestable[[#This Row],[Order Date]],"MMMM")</f>
        <v>September</v>
      </c>
      <c r="Z5596" t="str">
        <f>"Q"&amp;ROUNDUP(MONTH(salestable[[#This Row],[Order Date]])/3,0)</f>
        <v>Q3</v>
      </c>
      <c r="AA5596" t="str">
        <f>TEXT(salestable[[#This Row],[Order Date]], "ddd")</f>
        <v>Sun</v>
      </c>
    </row>
    <row r="5597" spans="1:27"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s="3">
        <v>3</v>
      </c>
      <c r="T5597" s="4">
        <v>0</v>
      </c>
      <c r="U5597" s="3">
        <v>131.35499999999999</v>
      </c>
      <c r="V5597" s="2">
        <f>salestable[[#This Row],[Sales]] * (1 - salestable[[#This Row],[Discount]])</f>
        <v>437.85</v>
      </c>
      <c r="W5597" s="2">
        <f>salestable[[#This Row],[Sales]] * salestable[[#This Row],[Discount]]</f>
        <v>0</v>
      </c>
      <c r="X5597">
        <f>YEAR(salestable[[#This Row],[Order Date]])</f>
        <v>2017</v>
      </c>
      <c r="Y5597" t="str">
        <f>TEXT(salestable[[#This Row],[Order Date]],"MMMM")</f>
        <v>September</v>
      </c>
      <c r="Z5597" t="str">
        <f>"Q"&amp;ROUNDUP(MONTH(salestable[[#This Row],[Order Date]])/3,0)</f>
        <v>Q3</v>
      </c>
      <c r="AA5597" t="str">
        <f>TEXT(salestable[[#This Row],[Order Date]], "ddd")</f>
        <v>Sun</v>
      </c>
    </row>
    <row r="5598" spans="1:27"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s="3">
        <v>2</v>
      </c>
      <c r="T5598" s="4">
        <v>0</v>
      </c>
      <c r="U5598" s="3">
        <v>32.251399999999997</v>
      </c>
      <c r="V5598" s="2">
        <f>salestable[[#This Row],[Sales]] * (1 - salestable[[#This Row],[Discount]])</f>
        <v>68.62</v>
      </c>
      <c r="W5598" s="2">
        <f>salestable[[#This Row],[Sales]] * salestable[[#This Row],[Discount]]</f>
        <v>0</v>
      </c>
      <c r="X5598">
        <f>YEAR(salestable[[#This Row],[Order Date]])</f>
        <v>2015</v>
      </c>
      <c r="Y5598" t="str">
        <f>TEXT(salestable[[#This Row],[Order Date]],"MMMM")</f>
        <v>September</v>
      </c>
      <c r="Z5598" t="str">
        <f>"Q"&amp;ROUNDUP(MONTH(salestable[[#This Row],[Order Date]])/3,0)</f>
        <v>Q3</v>
      </c>
      <c r="AA5598" t="str">
        <f>TEXT(salestable[[#This Row],[Order Date]], "ddd")</f>
        <v>Fri</v>
      </c>
    </row>
    <row r="5599" spans="1:27"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s="3">
        <v>3</v>
      </c>
      <c r="T5599" s="4">
        <v>0</v>
      </c>
      <c r="U5599" s="3">
        <v>6.5052000000000003</v>
      </c>
      <c r="V5599" s="2">
        <f>salestable[[#This Row],[Sales]] * (1 - salestable[[#This Row],[Discount]])</f>
        <v>25.02</v>
      </c>
      <c r="W5599" s="2">
        <f>salestable[[#This Row],[Sales]] * salestable[[#This Row],[Discount]]</f>
        <v>0</v>
      </c>
      <c r="X5599">
        <f>YEAR(salestable[[#This Row],[Order Date]])</f>
        <v>2017</v>
      </c>
      <c r="Y5599" t="str">
        <f>TEXT(salestable[[#This Row],[Order Date]],"MMMM")</f>
        <v>February</v>
      </c>
      <c r="Z5599" t="str">
        <f>"Q"&amp;ROUNDUP(MONTH(salestable[[#This Row],[Order Date]])/3,0)</f>
        <v>Q1</v>
      </c>
      <c r="AA5599" t="str">
        <f>TEXT(salestable[[#This Row],[Order Date]], "ddd")</f>
        <v>Mon</v>
      </c>
    </row>
    <row r="5600" spans="1:27"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s="3">
        <v>3</v>
      </c>
      <c r="T5600" s="4">
        <v>0</v>
      </c>
      <c r="U5600" s="3">
        <v>2.7846000000000002</v>
      </c>
      <c r="V5600" s="2">
        <f>salestable[[#This Row],[Sales]] * (1 - salestable[[#This Row],[Discount]])</f>
        <v>10.71</v>
      </c>
      <c r="W5600" s="2">
        <f>salestable[[#This Row],[Sales]] * salestable[[#This Row],[Discount]]</f>
        <v>0</v>
      </c>
      <c r="X5600">
        <f>YEAR(salestable[[#This Row],[Order Date]])</f>
        <v>2017</v>
      </c>
      <c r="Y5600" t="str">
        <f>TEXT(salestable[[#This Row],[Order Date]],"MMMM")</f>
        <v>February</v>
      </c>
      <c r="Z5600" t="str">
        <f>"Q"&amp;ROUNDUP(MONTH(salestable[[#This Row],[Order Date]])/3,0)</f>
        <v>Q1</v>
      </c>
      <c r="AA5600" t="str">
        <f>TEXT(salestable[[#This Row],[Order Date]], "ddd")</f>
        <v>Mon</v>
      </c>
    </row>
    <row r="5601" spans="1:27"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s="3">
        <v>2</v>
      </c>
      <c r="T5601" s="4">
        <v>0.2</v>
      </c>
      <c r="U5601" s="3">
        <v>4.1988000000000003</v>
      </c>
      <c r="V5601" s="2">
        <f>salestable[[#This Row],[Sales]] * (1 - salestable[[#This Row],[Discount]])</f>
        <v>44.787200000000006</v>
      </c>
      <c r="W5601" s="2">
        <f>salestable[[#This Row],[Sales]] * salestable[[#This Row],[Discount]]</f>
        <v>11.196800000000001</v>
      </c>
      <c r="X5601">
        <f>YEAR(salestable[[#This Row],[Order Date]])</f>
        <v>2014</v>
      </c>
      <c r="Y5601" t="str">
        <f>TEXT(salestable[[#This Row],[Order Date]],"MMMM")</f>
        <v>October</v>
      </c>
      <c r="Z5601" t="str">
        <f>"Q"&amp;ROUNDUP(MONTH(salestable[[#This Row],[Order Date]])/3,0)</f>
        <v>Q4</v>
      </c>
      <c r="AA5601" t="str">
        <f>TEXT(salestable[[#This Row],[Order Date]], "ddd")</f>
        <v>Fri</v>
      </c>
    </row>
    <row r="5602" spans="1:27"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s="3">
        <v>5</v>
      </c>
      <c r="T5602" s="4">
        <v>0.2</v>
      </c>
      <c r="U5602" s="3">
        <v>4.8869999999999996</v>
      </c>
      <c r="V5602" s="2">
        <f>salestable[[#This Row],[Sales]] * (1 - salestable[[#This Row],[Discount]])</f>
        <v>11.584000000000001</v>
      </c>
      <c r="W5602" s="2">
        <f>salestable[[#This Row],[Sales]] * salestable[[#This Row],[Discount]]</f>
        <v>2.8960000000000004</v>
      </c>
      <c r="X5602">
        <f>YEAR(salestable[[#This Row],[Order Date]])</f>
        <v>2014</v>
      </c>
      <c r="Y5602" t="str">
        <f>TEXT(salestable[[#This Row],[Order Date]],"MMMM")</f>
        <v>October</v>
      </c>
      <c r="Z5602" t="str">
        <f>"Q"&amp;ROUNDUP(MONTH(salestable[[#This Row],[Order Date]])/3,0)</f>
        <v>Q4</v>
      </c>
      <c r="AA5602" t="str">
        <f>TEXT(salestable[[#This Row],[Order Date]], "ddd")</f>
        <v>Fri</v>
      </c>
    </row>
    <row r="5603" spans="1:27"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s="3">
        <v>3</v>
      </c>
      <c r="T5603" s="4">
        <v>0.2</v>
      </c>
      <c r="U5603" s="3">
        <v>-3.5621999999999998</v>
      </c>
      <c r="V5603" s="2">
        <f>salestable[[#This Row],[Sales]] * (1 - salestable[[#This Row],[Discount]])</f>
        <v>113.99040000000001</v>
      </c>
      <c r="W5603" s="2">
        <f>salestable[[#This Row],[Sales]] * salestable[[#This Row],[Discount]]</f>
        <v>28.497600000000002</v>
      </c>
      <c r="X5603">
        <f>YEAR(salestable[[#This Row],[Order Date]])</f>
        <v>2014</v>
      </c>
      <c r="Y5603" t="str">
        <f>TEXT(salestable[[#This Row],[Order Date]],"MMMM")</f>
        <v>October</v>
      </c>
      <c r="Z5603" t="str">
        <f>"Q"&amp;ROUNDUP(MONTH(salestable[[#This Row],[Order Date]])/3,0)</f>
        <v>Q4</v>
      </c>
      <c r="AA5603" t="str">
        <f>TEXT(salestable[[#This Row],[Order Date]], "ddd")</f>
        <v>Fri</v>
      </c>
    </row>
    <row r="5604" spans="1:27"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s="3">
        <v>1</v>
      </c>
      <c r="T5604" s="4">
        <v>0.2</v>
      </c>
      <c r="U5604" s="3">
        <v>1.0620000000000001</v>
      </c>
      <c r="V5604" s="2">
        <f>salestable[[#This Row],[Sales]] * (1 - salestable[[#This Row],[Discount]])</f>
        <v>11.328000000000001</v>
      </c>
      <c r="W5604" s="2">
        <f>salestable[[#This Row],[Sales]] * salestable[[#This Row],[Discount]]</f>
        <v>2.8320000000000003</v>
      </c>
      <c r="X5604">
        <f>YEAR(salestable[[#This Row],[Order Date]])</f>
        <v>2016</v>
      </c>
      <c r="Y5604" t="str">
        <f>TEXT(salestable[[#This Row],[Order Date]],"MMMM")</f>
        <v>August</v>
      </c>
      <c r="Z5604" t="str">
        <f>"Q"&amp;ROUNDUP(MONTH(salestable[[#This Row],[Order Date]])/3,0)</f>
        <v>Q3</v>
      </c>
      <c r="AA5604" t="str">
        <f>TEXT(salestable[[#This Row],[Order Date]], "ddd")</f>
        <v>Sat</v>
      </c>
    </row>
    <row r="5605" spans="1:27"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s="3">
        <v>5</v>
      </c>
      <c r="T5605" s="4">
        <v>0.2</v>
      </c>
      <c r="U5605" s="3">
        <v>27.972000000000001</v>
      </c>
      <c r="V5605" s="2">
        <f>salestable[[#This Row],[Sales]] * (1 - salestable[[#This Row],[Discount]])</f>
        <v>63.936000000000007</v>
      </c>
      <c r="W5605" s="2">
        <f>salestable[[#This Row],[Sales]] * salestable[[#This Row],[Discount]]</f>
        <v>15.984000000000002</v>
      </c>
      <c r="X5605">
        <f>YEAR(salestable[[#This Row],[Order Date]])</f>
        <v>2016</v>
      </c>
      <c r="Y5605" t="str">
        <f>TEXT(salestable[[#This Row],[Order Date]],"MMMM")</f>
        <v>August</v>
      </c>
      <c r="Z5605" t="str">
        <f>"Q"&amp;ROUNDUP(MONTH(salestable[[#This Row],[Order Date]])/3,0)</f>
        <v>Q3</v>
      </c>
      <c r="AA5605" t="str">
        <f>TEXT(salestable[[#This Row],[Order Date]], "ddd")</f>
        <v>Sat</v>
      </c>
    </row>
    <row r="5606" spans="1:27"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s="3">
        <v>6</v>
      </c>
      <c r="T5606" s="4">
        <v>0.2</v>
      </c>
      <c r="U5606" s="3">
        <v>206.6232</v>
      </c>
      <c r="V5606" s="2">
        <f>salestable[[#This Row],[Sales]] * (1 - salestable[[#This Row],[Discount]])</f>
        <v>472.28160000000003</v>
      </c>
      <c r="W5606" s="2">
        <f>salestable[[#This Row],[Sales]] * salestable[[#This Row],[Discount]]</f>
        <v>118.07040000000001</v>
      </c>
      <c r="X5606">
        <f>YEAR(salestable[[#This Row],[Order Date]])</f>
        <v>2015</v>
      </c>
      <c r="Y5606" t="str">
        <f>TEXT(salestable[[#This Row],[Order Date]],"MMMM")</f>
        <v>December</v>
      </c>
      <c r="Z5606" t="str">
        <f>"Q"&amp;ROUNDUP(MONTH(salestable[[#This Row],[Order Date]])/3,0)</f>
        <v>Q4</v>
      </c>
      <c r="AA5606" t="str">
        <f>TEXT(salestable[[#This Row],[Order Date]], "ddd")</f>
        <v>Thu</v>
      </c>
    </row>
    <row r="5607" spans="1:27"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s="3">
        <v>2</v>
      </c>
      <c r="T5607" s="4">
        <v>0.2</v>
      </c>
      <c r="U5607" s="3">
        <v>1.0680000000000001</v>
      </c>
      <c r="V5607" s="2">
        <f>salestable[[#This Row],[Sales]] * (1 - salestable[[#This Row],[Discount]])</f>
        <v>13.670400000000001</v>
      </c>
      <c r="W5607" s="2">
        <f>salestable[[#This Row],[Sales]] * salestable[[#This Row],[Discount]]</f>
        <v>3.4176000000000002</v>
      </c>
      <c r="X5607">
        <f>YEAR(salestable[[#This Row],[Order Date]])</f>
        <v>2016</v>
      </c>
      <c r="Y5607" t="str">
        <f>TEXT(salestable[[#This Row],[Order Date]],"MMMM")</f>
        <v>September</v>
      </c>
      <c r="Z5607" t="str">
        <f>"Q"&amp;ROUNDUP(MONTH(salestable[[#This Row],[Order Date]])/3,0)</f>
        <v>Q3</v>
      </c>
      <c r="AA5607" t="str">
        <f>TEXT(salestable[[#This Row],[Order Date]], "ddd")</f>
        <v>Tue</v>
      </c>
    </row>
    <row r="5608" spans="1:27"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s="3">
        <v>1</v>
      </c>
      <c r="T5608" s="4">
        <v>0.2</v>
      </c>
      <c r="U5608" s="3">
        <v>-11.069100000000001</v>
      </c>
      <c r="V5608" s="2">
        <f>salestable[[#This Row],[Sales]] * (1 - salestable[[#This Row],[Discount]])</f>
        <v>78.7136</v>
      </c>
      <c r="W5608" s="2">
        <f>salestable[[#This Row],[Sales]] * salestable[[#This Row],[Discount]]</f>
        <v>19.6784</v>
      </c>
      <c r="X5608">
        <f>YEAR(salestable[[#This Row],[Order Date]])</f>
        <v>2016</v>
      </c>
      <c r="Y5608" t="str">
        <f>TEXT(salestable[[#This Row],[Order Date]],"MMMM")</f>
        <v>September</v>
      </c>
      <c r="Z5608" t="str">
        <f>"Q"&amp;ROUNDUP(MONTH(salestable[[#This Row],[Order Date]])/3,0)</f>
        <v>Q3</v>
      </c>
      <c r="AA5608" t="str">
        <f>TEXT(salestable[[#This Row],[Order Date]], "ddd")</f>
        <v>Tue</v>
      </c>
    </row>
    <row r="5609" spans="1:27"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s="3">
        <v>5</v>
      </c>
      <c r="T5609" s="4">
        <v>0</v>
      </c>
      <c r="U5609" s="3">
        <v>2.9834999999999998</v>
      </c>
      <c r="V5609" s="2">
        <f>salestable[[#This Row],[Sales]] * (1 - salestable[[#This Row],[Discount]])</f>
        <v>11.05</v>
      </c>
      <c r="W5609" s="2">
        <f>salestable[[#This Row],[Sales]] * salestable[[#This Row],[Discount]]</f>
        <v>0</v>
      </c>
      <c r="X5609">
        <f>YEAR(salestable[[#This Row],[Order Date]])</f>
        <v>2017</v>
      </c>
      <c r="Y5609" t="str">
        <f>TEXT(salestable[[#This Row],[Order Date]],"MMMM")</f>
        <v>March</v>
      </c>
      <c r="Z5609" t="str">
        <f>"Q"&amp;ROUNDUP(MONTH(salestable[[#This Row],[Order Date]])/3,0)</f>
        <v>Q1</v>
      </c>
      <c r="AA5609" t="str">
        <f>TEXT(salestable[[#This Row],[Order Date]], "ddd")</f>
        <v>Sat</v>
      </c>
    </row>
    <row r="5610" spans="1:27"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s="3">
        <v>2</v>
      </c>
      <c r="T5610" s="4">
        <v>0</v>
      </c>
      <c r="U5610" s="3">
        <v>2.0228000000000002</v>
      </c>
      <c r="V5610" s="2">
        <f>salestable[[#This Row],[Sales]] * (1 - salestable[[#This Row],[Discount]])</f>
        <v>7.78</v>
      </c>
      <c r="W5610" s="2">
        <f>salestable[[#This Row],[Sales]] * salestable[[#This Row],[Discount]]</f>
        <v>0</v>
      </c>
      <c r="X5610">
        <f>YEAR(salestable[[#This Row],[Order Date]])</f>
        <v>2015</v>
      </c>
      <c r="Y5610" t="str">
        <f>TEXT(salestable[[#This Row],[Order Date]],"MMMM")</f>
        <v>December</v>
      </c>
      <c r="Z5610" t="str">
        <f>"Q"&amp;ROUNDUP(MONTH(salestable[[#This Row],[Order Date]])/3,0)</f>
        <v>Q4</v>
      </c>
      <c r="AA5610" t="str">
        <f>TEXT(salestable[[#This Row],[Order Date]], "ddd")</f>
        <v>Sun</v>
      </c>
    </row>
    <row r="5611" spans="1:27"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s="3">
        <v>2</v>
      </c>
      <c r="T5611" s="4">
        <v>0</v>
      </c>
      <c r="U5611" s="3">
        <v>217.767</v>
      </c>
      <c r="V5611" s="2">
        <f>salestable[[#This Row],[Sales]] * (1 - salestable[[#This Row],[Discount]])</f>
        <v>659.9</v>
      </c>
      <c r="W5611" s="2">
        <f>salestable[[#This Row],[Sales]] * salestable[[#This Row],[Discount]]</f>
        <v>0</v>
      </c>
      <c r="X5611">
        <f>YEAR(salestable[[#This Row],[Order Date]])</f>
        <v>2017</v>
      </c>
      <c r="Y5611" t="str">
        <f>TEXT(salestable[[#This Row],[Order Date]],"MMMM")</f>
        <v>August</v>
      </c>
      <c r="Z5611" t="str">
        <f>"Q"&amp;ROUNDUP(MONTH(salestable[[#This Row],[Order Date]])/3,0)</f>
        <v>Q3</v>
      </c>
      <c r="AA5611" t="str">
        <f>TEXT(salestable[[#This Row],[Order Date]], "ddd")</f>
        <v>Thu</v>
      </c>
    </row>
    <row r="5612" spans="1:27"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s="3">
        <v>3</v>
      </c>
      <c r="T5612" s="4">
        <v>0.2</v>
      </c>
      <c r="U5612" s="3">
        <v>-4.641</v>
      </c>
      <c r="V5612" s="2">
        <f>salestable[[#This Row],[Sales]] * (1 - salestable[[#This Row],[Discount]])</f>
        <v>42.432000000000002</v>
      </c>
      <c r="W5612" s="2">
        <f>salestable[[#This Row],[Sales]] * salestable[[#This Row],[Discount]]</f>
        <v>10.608000000000001</v>
      </c>
      <c r="X5612">
        <f>YEAR(salestable[[#This Row],[Order Date]])</f>
        <v>2015</v>
      </c>
      <c r="Y5612" t="str">
        <f>TEXT(salestable[[#This Row],[Order Date]],"MMMM")</f>
        <v>October</v>
      </c>
      <c r="Z5612" t="str">
        <f>"Q"&amp;ROUNDUP(MONTH(salestable[[#This Row],[Order Date]])/3,0)</f>
        <v>Q4</v>
      </c>
      <c r="AA5612" t="str">
        <f>TEXT(salestable[[#This Row],[Order Date]], "ddd")</f>
        <v>Mon</v>
      </c>
    </row>
    <row r="5613" spans="1:27"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s="3">
        <v>2</v>
      </c>
      <c r="T5613" s="4">
        <v>0</v>
      </c>
      <c r="U5613" s="3">
        <v>371.31599999999997</v>
      </c>
      <c r="V5613" s="2">
        <f>salestable[[#This Row],[Sales]] * (1 - salestable[[#This Row],[Discount]])</f>
        <v>843.9</v>
      </c>
      <c r="W5613" s="2">
        <f>salestable[[#This Row],[Sales]] * salestable[[#This Row],[Discount]]</f>
        <v>0</v>
      </c>
      <c r="X5613">
        <f>YEAR(salestable[[#This Row],[Order Date]])</f>
        <v>2017</v>
      </c>
      <c r="Y5613" t="str">
        <f>TEXT(salestable[[#This Row],[Order Date]],"MMMM")</f>
        <v>August</v>
      </c>
      <c r="Z5613" t="str">
        <f>"Q"&amp;ROUNDUP(MONTH(salestable[[#This Row],[Order Date]])/3,0)</f>
        <v>Q3</v>
      </c>
      <c r="AA5613" t="str">
        <f>TEXT(salestable[[#This Row],[Order Date]], "ddd")</f>
        <v>Fri</v>
      </c>
    </row>
    <row r="5614" spans="1:27"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s="3">
        <v>9</v>
      </c>
      <c r="T5614" s="4">
        <v>0</v>
      </c>
      <c r="U5614" s="3">
        <v>224.42400000000001</v>
      </c>
      <c r="V5614" s="2">
        <f>salestable[[#This Row],[Sales]] * (1 - salestable[[#This Row],[Discount]])</f>
        <v>1496.16</v>
      </c>
      <c r="W5614" s="2">
        <f>salestable[[#This Row],[Sales]] * salestable[[#This Row],[Discount]]</f>
        <v>0</v>
      </c>
      <c r="X5614">
        <f>YEAR(salestable[[#This Row],[Order Date]])</f>
        <v>2017</v>
      </c>
      <c r="Y5614" t="str">
        <f>TEXT(salestable[[#This Row],[Order Date]],"MMMM")</f>
        <v>August</v>
      </c>
      <c r="Z5614" t="str">
        <f>"Q"&amp;ROUNDUP(MONTH(salestable[[#This Row],[Order Date]])/3,0)</f>
        <v>Q3</v>
      </c>
      <c r="AA5614" t="str">
        <f>TEXT(salestable[[#This Row],[Order Date]], "ddd")</f>
        <v>Fri</v>
      </c>
    </row>
    <row r="5615" spans="1:27"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s="3">
        <v>2</v>
      </c>
      <c r="T5615" s="4">
        <v>0</v>
      </c>
      <c r="U5615" s="3">
        <v>5.8979999999999997</v>
      </c>
      <c r="V5615" s="2">
        <f>salestable[[#This Row],[Sales]] * (1 - salestable[[#This Row],[Discount]])</f>
        <v>117.96</v>
      </c>
      <c r="W5615" s="2">
        <f>salestable[[#This Row],[Sales]] * salestable[[#This Row],[Discount]]</f>
        <v>0</v>
      </c>
      <c r="X5615">
        <f>YEAR(salestable[[#This Row],[Order Date]])</f>
        <v>2016</v>
      </c>
      <c r="Y5615" t="str">
        <f>TEXT(salestable[[#This Row],[Order Date]],"MMMM")</f>
        <v>February</v>
      </c>
      <c r="Z5615" t="str">
        <f>"Q"&amp;ROUNDUP(MONTH(salestable[[#This Row],[Order Date]])/3,0)</f>
        <v>Q1</v>
      </c>
      <c r="AA5615" t="str">
        <f>TEXT(salestable[[#This Row],[Order Date]], "ddd")</f>
        <v>Tue</v>
      </c>
    </row>
    <row r="5616" spans="1:27"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s="3">
        <v>5</v>
      </c>
      <c r="T5616" s="4">
        <v>0</v>
      </c>
      <c r="U5616" s="3">
        <v>8.7330000000000005</v>
      </c>
      <c r="V5616" s="2">
        <f>salestable[[#This Row],[Sales]] * (1 - salestable[[#This Row],[Discount]])</f>
        <v>21.3</v>
      </c>
      <c r="W5616" s="2">
        <f>salestable[[#This Row],[Sales]] * salestable[[#This Row],[Discount]]</f>
        <v>0</v>
      </c>
      <c r="X5616">
        <f>YEAR(salestable[[#This Row],[Order Date]])</f>
        <v>2016</v>
      </c>
      <c r="Y5616" t="str">
        <f>TEXT(salestable[[#This Row],[Order Date]],"MMMM")</f>
        <v>August</v>
      </c>
      <c r="Z5616" t="str">
        <f>"Q"&amp;ROUNDUP(MONTH(salestable[[#This Row],[Order Date]])/3,0)</f>
        <v>Q3</v>
      </c>
      <c r="AA5616" t="str">
        <f>TEXT(salestable[[#This Row],[Order Date]], "ddd")</f>
        <v>Tue</v>
      </c>
    </row>
    <row r="5617" spans="1:27"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s="3">
        <v>5</v>
      </c>
      <c r="T5617" s="4">
        <v>0</v>
      </c>
      <c r="U5617" s="3">
        <v>281.01600000000002</v>
      </c>
      <c r="V5617" s="2">
        <f>salestable[[#This Row],[Sales]] * (1 - salestable[[#This Row],[Discount]])</f>
        <v>1040.8</v>
      </c>
      <c r="W5617" s="2">
        <f>salestable[[#This Row],[Sales]] * salestable[[#This Row],[Discount]]</f>
        <v>0</v>
      </c>
      <c r="X5617">
        <f>YEAR(salestable[[#This Row],[Order Date]])</f>
        <v>2016</v>
      </c>
      <c r="Y5617" t="str">
        <f>TEXT(salestable[[#This Row],[Order Date]],"MMMM")</f>
        <v>August</v>
      </c>
      <c r="Z5617" t="str">
        <f>"Q"&amp;ROUNDUP(MONTH(salestable[[#This Row],[Order Date]])/3,0)</f>
        <v>Q3</v>
      </c>
      <c r="AA5617" t="str">
        <f>TEXT(salestable[[#This Row],[Order Date]], "ddd")</f>
        <v>Tue</v>
      </c>
    </row>
    <row r="5618" spans="1:27"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s="3">
        <v>6</v>
      </c>
      <c r="T5618" s="4">
        <v>0</v>
      </c>
      <c r="U5618" s="3">
        <v>7.9218000000000002</v>
      </c>
      <c r="V5618" s="2">
        <f>salestable[[#This Row],[Sales]] * (1 - salestable[[#This Row],[Discount]])</f>
        <v>29.34</v>
      </c>
      <c r="W5618" s="2">
        <f>salestable[[#This Row],[Sales]] * salestable[[#This Row],[Discount]]</f>
        <v>0</v>
      </c>
      <c r="X5618">
        <f>YEAR(salestable[[#This Row],[Order Date]])</f>
        <v>2016</v>
      </c>
      <c r="Y5618" t="str">
        <f>TEXT(salestable[[#This Row],[Order Date]],"MMMM")</f>
        <v>August</v>
      </c>
      <c r="Z5618" t="str">
        <f>"Q"&amp;ROUNDUP(MONTH(salestable[[#This Row],[Order Date]])/3,0)</f>
        <v>Q3</v>
      </c>
      <c r="AA5618" t="str">
        <f>TEXT(salestable[[#This Row],[Order Date]], "ddd")</f>
        <v>Tue</v>
      </c>
    </row>
    <row r="5619" spans="1:27"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s="3">
        <v>2</v>
      </c>
      <c r="T5619" s="4">
        <v>0.2</v>
      </c>
      <c r="U5619" s="3">
        <v>5.3680000000000003</v>
      </c>
      <c r="V5619" s="2">
        <f>salestable[[#This Row],[Sales]] * (1 - salestable[[#This Row],[Discount]])</f>
        <v>15.616</v>
      </c>
      <c r="W5619" s="2">
        <f>salestable[[#This Row],[Sales]] * salestable[[#This Row],[Discount]]</f>
        <v>3.9039999999999999</v>
      </c>
      <c r="X5619">
        <f>YEAR(salestable[[#This Row],[Order Date]])</f>
        <v>2017</v>
      </c>
      <c r="Y5619" t="str">
        <f>TEXT(salestable[[#This Row],[Order Date]],"MMMM")</f>
        <v>June</v>
      </c>
      <c r="Z5619" t="str">
        <f>"Q"&amp;ROUNDUP(MONTH(salestable[[#This Row],[Order Date]])/3,0)</f>
        <v>Q2</v>
      </c>
      <c r="AA5619" t="str">
        <f>TEXT(salestable[[#This Row],[Order Date]], "ddd")</f>
        <v>Fri</v>
      </c>
    </row>
    <row r="5620" spans="1:27"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s="3">
        <v>4</v>
      </c>
      <c r="T5620" s="4">
        <v>0</v>
      </c>
      <c r="U5620" s="3">
        <v>8.8783999999999992</v>
      </c>
      <c r="V5620" s="2">
        <f>salestable[[#This Row],[Sales]] * (1 - salestable[[#This Row],[Discount]])</f>
        <v>443.92</v>
      </c>
      <c r="W5620" s="2">
        <f>salestable[[#This Row],[Sales]] * salestable[[#This Row],[Discount]]</f>
        <v>0</v>
      </c>
      <c r="X5620">
        <f>YEAR(salestable[[#This Row],[Order Date]])</f>
        <v>2015</v>
      </c>
      <c r="Y5620" t="str">
        <f>TEXT(salestable[[#This Row],[Order Date]],"MMMM")</f>
        <v>September</v>
      </c>
      <c r="Z5620" t="str">
        <f>"Q"&amp;ROUNDUP(MONTH(salestable[[#This Row],[Order Date]])/3,0)</f>
        <v>Q3</v>
      </c>
      <c r="AA5620" t="str">
        <f>TEXT(salestable[[#This Row],[Order Date]], "ddd")</f>
        <v>Fri</v>
      </c>
    </row>
    <row r="5621" spans="1:27"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s="3">
        <v>5</v>
      </c>
      <c r="T5621" s="4">
        <v>0</v>
      </c>
      <c r="U5621" s="3">
        <v>174.98249999999999</v>
      </c>
      <c r="V5621" s="2">
        <f>salestable[[#This Row],[Sales]] * (1 - salestable[[#This Row],[Discount]])</f>
        <v>499.95</v>
      </c>
      <c r="W5621" s="2">
        <f>salestable[[#This Row],[Sales]] * salestable[[#This Row],[Discount]]</f>
        <v>0</v>
      </c>
      <c r="X5621">
        <f>YEAR(salestable[[#This Row],[Order Date]])</f>
        <v>2016</v>
      </c>
      <c r="Y5621" t="str">
        <f>TEXT(salestable[[#This Row],[Order Date]],"MMMM")</f>
        <v>September</v>
      </c>
      <c r="Z5621" t="str">
        <f>"Q"&amp;ROUNDUP(MONTH(salestable[[#This Row],[Order Date]])/3,0)</f>
        <v>Q3</v>
      </c>
      <c r="AA5621" t="str">
        <f>TEXT(salestable[[#This Row],[Order Date]], "ddd")</f>
        <v>Sun</v>
      </c>
    </row>
    <row r="5622" spans="1:27"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s="3">
        <v>1</v>
      </c>
      <c r="T5622" s="4">
        <v>0</v>
      </c>
      <c r="U5622" s="3">
        <v>1.0336000000000001</v>
      </c>
      <c r="V5622" s="2">
        <f>salestable[[#This Row],[Sales]] * (1 - salestable[[#This Row],[Discount]])</f>
        <v>3.04</v>
      </c>
      <c r="W5622" s="2">
        <f>salestable[[#This Row],[Sales]] * salestable[[#This Row],[Discount]]</f>
        <v>0</v>
      </c>
      <c r="X5622">
        <f>YEAR(salestable[[#This Row],[Order Date]])</f>
        <v>2016</v>
      </c>
      <c r="Y5622" t="str">
        <f>TEXT(salestable[[#This Row],[Order Date]],"MMMM")</f>
        <v>September</v>
      </c>
      <c r="Z5622" t="str">
        <f>"Q"&amp;ROUNDUP(MONTH(salestable[[#This Row],[Order Date]])/3,0)</f>
        <v>Q3</v>
      </c>
      <c r="AA5622" t="str">
        <f>TEXT(salestable[[#This Row],[Order Date]], "ddd")</f>
        <v>Sun</v>
      </c>
    </row>
    <row r="5623" spans="1:27"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s="3">
        <v>2</v>
      </c>
      <c r="T5623" s="4">
        <v>0</v>
      </c>
      <c r="U5623" s="3">
        <v>50.49</v>
      </c>
      <c r="V5623" s="2">
        <f>salestable[[#This Row],[Sales]] * (1 - salestable[[#This Row],[Discount]])</f>
        <v>201.96</v>
      </c>
      <c r="W5623" s="2">
        <f>salestable[[#This Row],[Sales]] * salestable[[#This Row],[Discount]]</f>
        <v>0</v>
      </c>
      <c r="X5623">
        <f>YEAR(salestable[[#This Row],[Order Date]])</f>
        <v>2016</v>
      </c>
      <c r="Y5623" t="str">
        <f>TEXT(salestable[[#This Row],[Order Date]],"MMMM")</f>
        <v>September</v>
      </c>
      <c r="Z5623" t="str">
        <f>"Q"&amp;ROUNDUP(MONTH(salestable[[#This Row],[Order Date]])/3,0)</f>
        <v>Q3</v>
      </c>
      <c r="AA5623" t="str">
        <f>TEXT(salestable[[#This Row],[Order Date]], "ddd")</f>
        <v>Sun</v>
      </c>
    </row>
    <row r="5624" spans="1:27"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s="3">
        <v>11</v>
      </c>
      <c r="T5624" s="4">
        <v>0</v>
      </c>
      <c r="U5624" s="3">
        <v>17.16</v>
      </c>
      <c r="V5624" s="2">
        <f>salestable[[#This Row],[Sales]] * (1 - salestable[[#This Row],[Discount]])</f>
        <v>68.64</v>
      </c>
      <c r="W5624" s="2">
        <f>salestable[[#This Row],[Sales]] * salestable[[#This Row],[Discount]]</f>
        <v>0</v>
      </c>
      <c r="X5624">
        <f>YEAR(salestable[[#This Row],[Order Date]])</f>
        <v>2016</v>
      </c>
      <c r="Y5624" t="str">
        <f>TEXT(salestable[[#This Row],[Order Date]],"MMMM")</f>
        <v>September</v>
      </c>
      <c r="Z5624" t="str">
        <f>"Q"&amp;ROUNDUP(MONTH(salestable[[#This Row],[Order Date]])/3,0)</f>
        <v>Q3</v>
      </c>
      <c r="AA5624" t="str">
        <f>TEXT(salestable[[#This Row],[Order Date]], "ddd")</f>
        <v>Sun</v>
      </c>
    </row>
    <row r="5625" spans="1:27"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s="3">
        <v>4</v>
      </c>
      <c r="T5625" s="4">
        <v>0</v>
      </c>
      <c r="U5625" s="3">
        <v>21</v>
      </c>
      <c r="V5625" s="2">
        <f>salestable[[#This Row],[Sales]] * (1 - salestable[[#This Row],[Discount]])</f>
        <v>100</v>
      </c>
      <c r="W5625" s="2">
        <f>salestable[[#This Row],[Sales]] * salestable[[#This Row],[Discount]]</f>
        <v>0</v>
      </c>
      <c r="X5625">
        <f>YEAR(salestable[[#This Row],[Order Date]])</f>
        <v>2016</v>
      </c>
      <c r="Y5625" t="str">
        <f>TEXT(salestable[[#This Row],[Order Date]],"MMMM")</f>
        <v>October</v>
      </c>
      <c r="Z5625" t="str">
        <f>"Q"&amp;ROUNDUP(MONTH(salestable[[#This Row],[Order Date]])/3,0)</f>
        <v>Q4</v>
      </c>
      <c r="AA5625" t="str">
        <f>TEXT(salestable[[#This Row],[Order Date]], "ddd")</f>
        <v>Mon</v>
      </c>
    </row>
    <row r="5626" spans="1:27"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s="3">
        <v>2</v>
      </c>
      <c r="T5626" s="4">
        <v>0</v>
      </c>
      <c r="U5626" s="3">
        <v>21.598800000000001</v>
      </c>
      <c r="V5626" s="2">
        <f>salestable[[#This Row],[Sales]] * (1 - salestable[[#This Row],[Discount]])</f>
        <v>359.98</v>
      </c>
      <c r="W5626" s="2">
        <f>salestable[[#This Row],[Sales]] * salestable[[#This Row],[Discount]]</f>
        <v>0</v>
      </c>
      <c r="X5626">
        <f>YEAR(salestable[[#This Row],[Order Date]])</f>
        <v>2016</v>
      </c>
      <c r="Y5626" t="str">
        <f>TEXT(salestable[[#This Row],[Order Date]],"MMMM")</f>
        <v>October</v>
      </c>
      <c r="Z5626" t="str">
        <f>"Q"&amp;ROUNDUP(MONTH(salestable[[#This Row],[Order Date]])/3,0)</f>
        <v>Q4</v>
      </c>
      <c r="AA5626" t="str">
        <f>TEXT(salestable[[#This Row],[Order Date]], "ddd")</f>
        <v>Mon</v>
      </c>
    </row>
    <row r="5627" spans="1:27"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s="3">
        <v>2</v>
      </c>
      <c r="T5627" s="4">
        <v>0</v>
      </c>
      <c r="U5627" s="3">
        <v>2.9567999999999999</v>
      </c>
      <c r="V5627" s="2">
        <f>salestable[[#This Row],[Sales]] * (1 - salestable[[#This Row],[Discount]])</f>
        <v>6.16</v>
      </c>
      <c r="W5627" s="2">
        <f>salestable[[#This Row],[Sales]] * salestable[[#This Row],[Discount]]</f>
        <v>0</v>
      </c>
      <c r="X5627">
        <f>YEAR(salestable[[#This Row],[Order Date]])</f>
        <v>2014</v>
      </c>
      <c r="Y5627" t="str">
        <f>TEXT(salestable[[#This Row],[Order Date]],"MMMM")</f>
        <v>September</v>
      </c>
      <c r="Z5627" t="str">
        <f>"Q"&amp;ROUNDUP(MONTH(salestable[[#This Row],[Order Date]])/3,0)</f>
        <v>Q3</v>
      </c>
      <c r="AA5627" t="str">
        <f>TEXT(salestable[[#This Row],[Order Date]], "ddd")</f>
        <v>Mon</v>
      </c>
    </row>
    <row r="5628" spans="1:27"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s="3">
        <v>9</v>
      </c>
      <c r="T5628" s="4">
        <v>0</v>
      </c>
      <c r="U5628" s="3">
        <v>399.29939999999999</v>
      </c>
      <c r="V5628" s="2">
        <f>salestable[[#This Row],[Sales]] * (1 - salestable[[#This Row],[Discount]])</f>
        <v>2348.8200000000002</v>
      </c>
      <c r="W5628" s="2">
        <f>salestable[[#This Row],[Sales]] * salestable[[#This Row],[Discount]]</f>
        <v>0</v>
      </c>
      <c r="X5628">
        <f>YEAR(salestable[[#This Row],[Order Date]])</f>
        <v>2014</v>
      </c>
      <c r="Y5628" t="str">
        <f>TEXT(salestable[[#This Row],[Order Date]],"MMMM")</f>
        <v>September</v>
      </c>
      <c r="Z5628" t="str">
        <f>"Q"&amp;ROUNDUP(MONTH(salestable[[#This Row],[Order Date]])/3,0)</f>
        <v>Q3</v>
      </c>
      <c r="AA5628" t="str">
        <f>TEXT(salestable[[#This Row],[Order Date]], "ddd")</f>
        <v>Mon</v>
      </c>
    </row>
    <row r="5629" spans="1:27"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s="3">
        <v>6</v>
      </c>
      <c r="T5629" s="4">
        <v>0.2</v>
      </c>
      <c r="U5629" s="3">
        <v>4.6818</v>
      </c>
      <c r="V5629" s="2">
        <f>salestable[[#This Row],[Sales]] * (1 - salestable[[#This Row],[Discount]])</f>
        <v>11.0976</v>
      </c>
      <c r="W5629" s="2">
        <f>salestable[[#This Row],[Sales]] * salestable[[#This Row],[Discount]]</f>
        <v>2.7744</v>
      </c>
      <c r="X5629">
        <f>YEAR(salestable[[#This Row],[Order Date]])</f>
        <v>2017</v>
      </c>
      <c r="Y5629" t="str">
        <f>TEXT(salestable[[#This Row],[Order Date]],"MMMM")</f>
        <v>June</v>
      </c>
      <c r="Z5629" t="str">
        <f>"Q"&amp;ROUNDUP(MONTH(salestable[[#This Row],[Order Date]])/3,0)</f>
        <v>Q2</v>
      </c>
      <c r="AA5629" t="str">
        <f>TEXT(salestable[[#This Row],[Order Date]], "ddd")</f>
        <v>Mon</v>
      </c>
    </row>
    <row r="5630" spans="1:27"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s="3">
        <v>3</v>
      </c>
      <c r="T5630" s="4">
        <v>0.2</v>
      </c>
      <c r="U5630" s="3">
        <v>-13.6776</v>
      </c>
      <c r="V5630" s="2">
        <f>salestable[[#This Row],[Sales]] * (1 - salestable[[#This Row],[Discount]])</f>
        <v>218.84160000000003</v>
      </c>
      <c r="W5630" s="2">
        <f>salestable[[#This Row],[Sales]] * salestable[[#This Row],[Discount]]</f>
        <v>54.710400000000007</v>
      </c>
      <c r="X5630">
        <f>YEAR(salestable[[#This Row],[Order Date]])</f>
        <v>2017</v>
      </c>
      <c r="Y5630" t="str">
        <f>TEXT(salestable[[#This Row],[Order Date]],"MMMM")</f>
        <v>June</v>
      </c>
      <c r="Z5630" t="str">
        <f>"Q"&amp;ROUNDUP(MONTH(salestable[[#This Row],[Order Date]])/3,0)</f>
        <v>Q2</v>
      </c>
      <c r="AA5630" t="str">
        <f>TEXT(salestable[[#This Row],[Order Date]], "ddd")</f>
        <v>Mon</v>
      </c>
    </row>
    <row r="5631" spans="1:27"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s="3">
        <v>9</v>
      </c>
      <c r="T5631" s="4">
        <v>0.4</v>
      </c>
      <c r="U5631" s="3">
        <v>-339.70499999999998</v>
      </c>
      <c r="V5631" s="2">
        <f>salestable[[#This Row],[Sales]] * (1 - salestable[[#This Row],[Discount]])</f>
        <v>489.17520000000002</v>
      </c>
      <c r="W5631" s="2">
        <f>salestable[[#This Row],[Sales]] * salestable[[#This Row],[Discount]]</f>
        <v>326.11680000000001</v>
      </c>
      <c r="X5631">
        <f>YEAR(salestable[[#This Row],[Order Date]])</f>
        <v>2016</v>
      </c>
      <c r="Y5631" t="str">
        <f>TEXT(salestable[[#This Row],[Order Date]],"MMMM")</f>
        <v>August</v>
      </c>
      <c r="Z5631" t="str">
        <f>"Q"&amp;ROUNDUP(MONTH(salestable[[#This Row],[Order Date]])/3,0)</f>
        <v>Q3</v>
      </c>
      <c r="AA5631" t="str">
        <f>TEXT(salestable[[#This Row],[Order Date]], "ddd")</f>
        <v>Sun</v>
      </c>
    </row>
    <row r="5632" spans="1:27"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s="3">
        <v>3</v>
      </c>
      <c r="T5632" s="4">
        <v>0</v>
      </c>
      <c r="U5632" s="3">
        <v>103.158</v>
      </c>
      <c r="V5632" s="2">
        <f>salestable[[#This Row],[Sales]] * (1 - salestable[[#This Row],[Discount]])</f>
        <v>234.45</v>
      </c>
      <c r="W5632" s="2">
        <f>salestable[[#This Row],[Sales]] * salestable[[#This Row],[Discount]]</f>
        <v>0</v>
      </c>
      <c r="X5632">
        <f>YEAR(salestable[[#This Row],[Order Date]])</f>
        <v>2014</v>
      </c>
      <c r="Y5632" t="str">
        <f>TEXT(salestable[[#This Row],[Order Date]],"MMMM")</f>
        <v>February</v>
      </c>
      <c r="Z5632" t="str">
        <f>"Q"&amp;ROUNDUP(MONTH(salestable[[#This Row],[Order Date]])/3,0)</f>
        <v>Q1</v>
      </c>
      <c r="AA5632" t="str">
        <f>TEXT(salestable[[#This Row],[Order Date]], "ddd")</f>
        <v>Tue</v>
      </c>
    </row>
    <row r="5633" spans="1:27"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s="3">
        <v>6</v>
      </c>
      <c r="T5633" s="4">
        <v>0</v>
      </c>
      <c r="U5633" s="3">
        <v>75.373199999999997</v>
      </c>
      <c r="V5633" s="2">
        <f>salestable[[#This Row],[Sales]] * (1 - salestable[[#This Row],[Discount]])</f>
        <v>1256.22</v>
      </c>
      <c r="W5633" s="2">
        <f>salestable[[#This Row],[Sales]] * salestable[[#This Row],[Discount]]</f>
        <v>0</v>
      </c>
      <c r="X5633">
        <f>YEAR(salestable[[#This Row],[Order Date]])</f>
        <v>2014</v>
      </c>
      <c r="Y5633" t="str">
        <f>TEXT(salestable[[#This Row],[Order Date]],"MMMM")</f>
        <v>February</v>
      </c>
      <c r="Z5633" t="str">
        <f>"Q"&amp;ROUNDUP(MONTH(salestable[[#This Row],[Order Date]])/3,0)</f>
        <v>Q1</v>
      </c>
      <c r="AA5633" t="str">
        <f>TEXT(salestable[[#This Row],[Order Date]], "ddd")</f>
        <v>Tue</v>
      </c>
    </row>
    <row r="5634" spans="1:27"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s="3">
        <v>2</v>
      </c>
      <c r="T5634" s="4">
        <v>0</v>
      </c>
      <c r="U5634" s="3">
        <v>8.2062000000000008</v>
      </c>
      <c r="V5634" s="2">
        <f>salestable[[#This Row],[Sales]] * (1 - salestable[[#This Row],[Discount]])</f>
        <v>17.46</v>
      </c>
      <c r="W5634" s="2">
        <f>salestable[[#This Row],[Sales]] * salestable[[#This Row],[Discount]]</f>
        <v>0</v>
      </c>
      <c r="X5634">
        <f>YEAR(salestable[[#This Row],[Order Date]])</f>
        <v>2014</v>
      </c>
      <c r="Y5634" t="str">
        <f>TEXT(salestable[[#This Row],[Order Date]],"MMMM")</f>
        <v>February</v>
      </c>
      <c r="Z5634" t="str">
        <f>"Q"&amp;ROUNDUP(MONTH(salestable[[#This Row],[Order Date]])/3,0)</f>
        <v>Q1</v>
      </c>
      <c r="AA5634" t="str">
        <f>TEXT(salestable[[#This Row],[Order Date]], "ddd")</f>
        <v>Tue</v>
      </c>
    </row>
    <row r="5635" spans="1:27"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s="3">
        <v>7</v>
      </c>
      <c r="T5635" s="4">
        <v>0.2</v>
      </c>
      <c r="U5635" s="3">
        <v>3.6848000000000001</v>
      </c>
      <c r="V5635" s="2">
        <f>salestable[[#This Row],[Sales]] * (1 - salestable[[#This Row],[Discount]])</f>
        <v>8.4224000000000014</v>
      </c>
      <c r="W5635" s="2">
        <f>salestable[[#This Row],[Sales]] * salestable[[#This Row],[Discount]]</f>
        <v>2.1056000000000004</v>
      </c>
      <c r="X5635">
        <f>YEAR(salestable[[#This Row],[Order Date]])</f>
        <v>2016</v>
      </c>
      <c r="Y5635" t="str">
        <f>TEXT(salestable[[#This Row],[Order Date]],"MMMM")</f>
        <v>September</v>
      </c>
      <c r="Z5635" t="str">
        <f>"Q"&amp;ROUNDUP(MONTH(salestable[[#This Row],[Order Date]])/3,0)</f>
        <v>Q3</v>
      </c>
      <c r="AA5635" t="str">
        <f>TEXT(salestable[[#This Row],[Order Date]], "ddd")</f>
        <v>Fri</v>
      </c>
    </row>
    <row r="5636" spans="1:27"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s="3">
        <v>5</v>
      </c>
      <c r="T5636" s="4">
        <v>0</v>
      </c>
      <c r="U5636" s="3">
        <v>76.400000000000006</v>
      </c>
      <c r="V5636" s="2">
        <f>salestable[[#This Row],[Sales]] * (1 - salestable[[#This Row],[Discount]])</f>
        <v>152.80000000000001</v>
      </c>
      <c r="W5636" s="2">
        <f>salestable[[#This Row],[Sales]] * salestable[[#This Row],[Discount]]</f>
        <v>0</v>
      </c>
      <c r="X5636">
        <f>YEAR(salestable[[#This Row],[Order Date]])</f>
        <v>2015</v>
      </c>
      <c r="Y5636" t="str">
        <f>TEXT(salestable[[#This Row],[Order Date]],"MMMM")</f>
        <v>December</v>
      </c>
      <c r="Z5636" t="str">
        <f>"Q"&amp;ROUNDUP(MONTH(salestable[[#This Row],[Order Date]])/3,0)</f>
        <v>Q4</v>
      </c>
      <c r="AA5636" t="str">
        <f>TEXT(salestable[[#This Row],[Order Date]], "ddd")</f>
        <v>Sat</v>
      </c>
    </row>
    <row r="5637" spans="1:27"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s="3">
        <v>5</v>
      </c>
      <c r="T5637" s="4">
        <v>0.2</v>
      </c>
      <c r="U5637" s="3">
        <v>28.896000000000001</v>
      </c>
      <c r="V5637" s="2">
        <f>salestable[[#This Row],[Sales]] * (1 - salestable[[#This Row],[Discount]])</f>
        <v>66.048000000000002</v>
      </c>
      <c r="W5637" s="2">
        <f>salestable[[#This Row],[Sales]] * salestable[[#This Row],[Discount]]</f>
        <v>16.512</v>
      </c>
      <c r="X5637">
        <f>YEAR(salestable[[#This Row],[Order Date]])</f>
        <v>2017</v>
      </c>
      <c r="Y5637" t="str">
        <f>TEXT(salestable[[#This Row],[Order Date]],"MMMM")</f>
        <v>September</v>
      </c>
      <c r="Z5637" t="str">
        <f>"Q"&amp;ROUNDUP(MONTH(salestable[[#This Row],[Order Date]])/3,0)</f>
        <v>Q3</v>
      </c>
      <c r="AA5637" t="str">
        <f>TEXT(salestable[[#This Row],[Order Date]], "ddd")</f>
        <v>Sun</v>
      </c>
    </row>
    <row r="5638" spans="1:27"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s="3">
        <v>3</v>
      </c>
      <c r="T5638" s="4">
        <v>0</v>
      </c>
      <c r="U5638" s="3">
        <v>85.491</v>
      </c>
      <c r="V5638" s="2">
        <f>salestable[[#This Row],[Sales]] * (1 - salestable[[#This Row],[Discount]])</f>
        <v>284.97000000000003</v>
      </c>
      <c r="W5638" s="2">
        <f>salestable[[#This Row],[Sales]] * salestable[[#This Row],[Discount]]</f>
        <v>0</v>
      </c>
      <c r="X5638">
        <f>YEAR(salestable[[#This Row],[Order Date]])</f>
        <v>2017</v>
      </c>
      <c r="Y5638" t="str">
        <f>TEXT(salestable[[#This Row],[Order Date]],"MMMM")</f>
        <v>September</v>
      </c>
      <c r="Z5638" t="str">
        <f>"Q"&amp;ROUNDUP(MONTH(salestable[[#This Row],[Order Date]])/3,0)</f>
        <v>Q3</v>
      </c>
      <c r="AA5638" t="str">
        <f>TEXT(salestable[[#This Row],[Order Date]], "ddd")</f>
        <v>Sun</v>
      </c>
    </row>
    <row r="5639" spans="1:27"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s="3">
        <v>3</v>
      </c>
      <c r="T5639" s="4">
        <v>0</v>
      </c>
      <c r="U5639" s="3">
        <v>23.119199999999999</v>
      </c>
      <c r="V5639" s="2">
        <f>salestable[[#This Row],[Sales]] * (1 - salestable[[#This Row],[Discount]])</f>
        <v>60.84</v>
      </c>
      <c r="W5639" s="2">
        <f>salestable[[#This Row],[Sales]] * salestable[[#This Row],[Discount]]</f>
        <v>0</v>
      </c>
      <c r="X5639">
        <f>YEAR(salestable[[#This Row],[Order Date]])</f>
        <v>2017</v>
      </c>
      <c r="Y5639" t="str">
        <f>TEXT(salestable[[#This Row],[Order Date]],"MMMM")</f>
        <v>March</v>
      </c>
      <c r="Z5639" t="str">
        <f>"Q"&amp;ROUNDUP(MONTH(salestable[[#This Row],[Order Date]])/3,0)</f>
        <v>Q1</v>
      </c>
      <c r="AA5639" t="str">
        <f>TEXT(salestable[[#This Row],[Order Date]], "ddd")</f>
        <v>Sun</v>
      </c>
    </row>
    <row r="5640" spans="1:27"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s="3">
        <v>6</v>
      </c>
      <c r="T5640" s="4">
        <v>0.2</v>
      </c>
      <c r="U5640" s="3">
        <v>149.148</v>
      </c>
      <c r="V5640" s="2">
        <f>salestable[[#This Row],[Sales]] * (1 - salestable[[#This Row],[Discount]])</f>
        <v>1060.6079999999999</v>
      </c>
      <c r="W5640" s="2">
        <f>salestable[[#This Row],[Sales]] * salestable[[#This Row],[Discount]]</f>
        <v>265.15199999999999</v>
      </c>
      <c r="X5640">
        <f>YEAR(salestable[[#This Row],[Order Date]])</f>
        <v>2014</v>
      </c>
      <c r="Y5640" t="str">
        <f>TEXT(salestable[[#This Row],[Order Date]],"MMMM")</f>
        <v>December</v>
      </c>
      <c r="Z5640" t="str">
        <f>"Q"&amp;ROUNDUP(MONTH(salestable[[#This Row],[Order Date]])/3,0)</f>
        <v>Q4</v>
      </c>
      <c r="AA5640" t="str">
        <f>TEXT(salestable[[#This Row],[Order Date]], "ddd")</f>
        <v>Sun</v>
      </c>
    </row>
    <row r="5641" spans="1:27"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s="3">
        <v>3</v>
      </c>
      <c r="T5641" s="4">
        <v>0.2</v>
      </c>
      <c r="U5641" s="3">
        <v>35.76</v>
      </c>
      <c r="V5641" s="2">
        <f>salestable[[#This Row],[Sales]] * (1 - salestable[[#This Row],[Discount]])</f>
        <v>457.72800000000001</v>
      </c>
      <c r="W5641" s="2">
        <f>salestable[[#This Row],[Sales]] * salestable[[#This Row],[Discount]]</f>
        <v>114.432</v>
      </c>
      <c r="X5641">
        <f>YEAR(salestable[[#This Row],[Order Date]])</f>
        <v>2014</v>
      </c>
      <c r="Y5641" t="str">
        <f>TEXT(salestable[[#This Row],[Order Date]],"MMMM")</f>
        <v>December</v>
      </c>
      <c r="Z5641" t="str">
        <f>"Q"&amp;ROUNDUP(MONTH(salestable[[#This Row],[Order Date]])/3,0)</f>
        <v>Q4</v>
      </c>
      <c r="AA5641" t="str">
        <f>TEXT(salestable[[#This Row],[Order Date]], "ddd")</f>
        <v>Sun</v>
      </c>
    </row>
    <row r="5642" spans="1:27"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s="3">
        <v>9</v>
      </c>
      <c r="T5642" s="4">
        <v>0.2</v>
      </c>
      <c r="U5642" s="3">
        <v>10.08</v>
      </c>
      <c r="V5642" s="2">
        <f>salestable[[#This Row],[Sales]] * (1 - salestable[[#This Row],[Discount]])</f>
        <v>23.040000000000003</v>
      </c>
      <c r="W5642" s="2">
        <f>salestable[[#This Row],[Sales]] * salestable[[#This Row],[Discount]]</f>
        <v>5.7600000000000007</v>
      </c>
      <c r="X5642">
        <f>YEAR(salestable[[#This Row],[Order Date]])</f>
        <v>2014</v>
      </c>
      <c r="Y5642" t="str">
        <f>TEXT(salestable[[#This Row],[Order Date]],"MMMM")</f>
        <v>September</v>
      </c>
      <c r="Z5642" t="str">
        <f>"Q"&amp;ROUNDUP(MONTH(salestable[[#This Row],[Order Date]])/3,0)</f>
        <v>Q3</v>
      </c>
      <c r="AA5642" t="str">
        <f>TEXT(salestable[[#This Row],[Order Date]], "ddd")</f>
        <v>Tue</v>
      </c>
    </row>
    <row r="5643" spans="1:27"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s="3">
        <v>4</v>
      </c>
      <c r="T5643" s="4">
        <v>0</v>
      </c>
      <c r="U5643" s="3">
        <v>2.8912</v>
      </c>
      <c r="V5643" s="2">
        <f>salestable[[#This Row],[Sales]] * (1 - salestable[[#This Row],[Discount]])</f>
        <v>11.12</v>
      </c>
      <c r="W5643" s="2">
        <f>salestable[[#This Row],[Sales]] * salestable[[#This Row],[Discount]]</f>
        <v>0</v>
      </c>
      <c r="X5643">
        <f>YEAR(salestable[[#This Row],[Order Date]])</f>
        <v>2017</v>
      </c>
      <c r="Y5643" t="str">
        <f>TEXT(salestable[[#This Row],[Order Date]],"MMMM")</f>
        <v>April</v>
      </c>
      <c r="Z5643" t="str">
        <f>"Q"&amp;ROUNDUP(MONTH(salestable[[#This Row],[Order Date]])/3,0)</f>
        <v>Q2</v>
      </c>
      <c r="AA5643" t="str">
        <f>TEXT(salestable[[#This Row],[Order Date]], "ddd")</f>
        <v>Sun</v>
      </c>
    </row>
    <row r="5644" spans="1:27"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s="3">
        <v>4</v>
      </c>
      <c r="T5644" s="4">
        <v>0</v>
      </c>
      <c r="U5644" s="3">
        <v>3.0975999999999999</v>
      </c>
      <c r="V5644" s="2">
        <f>salestable[[#This Row],[Sales]] * (1 - salestable[[#This Row],[Discount]])</f>
        <v>7.04</v>
      </c>
      <c r="W5644" s="2">
        <f>salestable[[#This Row],[Sales]] * salestable[[#This Row],[Discount]]</f>
        <v>0</v>
      </c>
      <c r="X5644">
        <f>YEAR(salestable[[#This Row],[Order Date]])</f>
        <v>2016</v>
      </c>
      <c r="Y5644" t="str">
        <f>TEXT(salestable[[#This Row],[Order Date]],"MMMM")</f>
        <v>April</v>
      </c>
      <c r="Z5644" t="str">
        <f>"Q"&amp;ROUNDUP(MONTH(salestable[[#This Row],[Order Date]])/3,0)</f>
        <v>Q2</v>
      </c>
      <c r="AA5644" t="str">
        <f>TEXT(salestable[[#This Row],[Order Date]], "ddd")</f>
        <v>Fri</v>
      </c>
    </row>
    <row r="5645" spans="1:27"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s="3">
        <v>3</v>
      </c>
      <c r="T5645" s="4">
        <v>0</v>
      </c>
      <c r="U5645" s="3">
        <v>8.7905999999999995</v>
      </c>
      <c r="V5645" s="2">
        <f>salestable[[#This Row],[Sales]] * (1 - salestable[[#This Row],[Discount]])</f>
        <v>17.940000000000001</v>
      </c>
      <c r="W5645" s="2">
        <f>salestable[[#This Row],[Sales]] * salestable[[#This Row],[Discount]]</f>
        <v>0</v>
      </c>
      <c r="X5645">
        <f>YEAR(salestable[[#This Row],[Order Date]])</f>
        <v>2015</v>
      </c>
      <c r="Y5645" t="str">
        <f>TEXT(salestable[[#This Row],[Order Date]],"MMMM")</f>
        <v>May</v>
      </c>
      <c r="Z5645" t="str">
        <f>"Q"&amp;ROUNDUP(MONTH(salestable[[#This Row],[Order Date]])/3,0)</f>
        <v>Q2</v>
      </c>
      <c r="AA5645" t="str">
        <f>TEXT(salestable[[#This Row],[Order Date]], "ddd")</f>
        <v>Fri</v>
      </c>
    </row>
    <row r="5646" spans="1:27"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s="3">
        <v>5</v>
      </c>
      <c r="T5646" s="4">
        <v>0.2</v>
      </c>
      <c r="U5646" s="3">
        <v>11.297000000000001</v>
      </c>
      <c r="V5646" s="2">
        <f>salestable[[#This Row],[Sales]] * (1 - salestable[[#This Row],[Discount]])</f>
        <v>27.808</v>
      </c>
      <c r="W5646" s="2">
        <f>salestable[[#This Row],[Sales]] * salestable[[#This Row],[Discount]]</f>
        <v>6.952</v>
      </c>
      <c r="X5646">
        <f>YEAR(salestable[[#This Row],[Order Date]])</f>
        <v>2017</v>
      </c>
      <c r="Y5646" t="str">
        <f>TEXT(salestable[[#This Row],[Order Date]],"MMMM")</f>
        <v>March</v>
      </c>
      <c r="Z5646" t="str">
        <f>"Q"&amp;ROUNDUP(MONTH(salestable[[#This Row],[Order Date]])/3,0)</f>
        <v>Q1</v>
      </c>
      <c r="AA5646" t="str">
        <f>TEXT(salestable[[#This Row],[Order Date]], "ddd")</f>
        <v>Thu</v>
      </c>
    </row>
    <row r="5647" spans="1:27"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s="3">
        <v>5</v>
      </c>
      <c r="T5647" s="4">
        <v>0</v>
      </c>
      <c r="U5647" s="3">
        <v>20.101500000000001</v>
      </c>
      <c r="V5647" s="2">
        <f>salestable[[#This Row],[Sales]] * (1 - salestable[[#This Row],[Discount]])</f>
        <v>74.45</v>
      </c>
      <c r="W5647" s="2">
        <f>salestable[[#This Row],[Sales]] * salestable[[#This Row],[Discount]]</f>
        <v>0</v>
      </c>
      <c r="X5647">
        <f>YEAR(salestable[[#This Row],[Order Date]])</f>
        <v>2017</v>
      </c>
      <c r="Y5647" t="str">
        <f>TEXT(salestable[[#This Row],[Order Date]],"MMMM")</f>
        <v>April</v>
      </c>
      <c r="Z5647" t="str">
        <f>"Q"&amp;ROUNDUP(MONTH(salestable[[#This Row],[Order Date]])/3,0)</f>
        <v>Q2</v>
      </c>
      <c r="AA5647" t="str">
        <f>TEXT(salestable[[#This Row],[Order Date]], "ddd")</f>
        <v>Fri</v>
      </c>
    </row>
    <row r="5648" spans="1:27"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s="3">
        <v>14</v>
      </c>
      <c r="T5648" s="4">
        <v>0</v>
      </c>
      <c r="U5648" s="3">
        <v>69.199200000000005</v>
      </c>
      <c r="V5648" s="2">
        <f>salestable[[#This Row],[Sales]] * (1 - salestable[[#This Row],[Discount]])</f>
        <v>192.22</v>
      </c>
      <c r="W5648" s="2">
        <f>salestable[[#This Row],[Sales]] * salestable[[#This Row],[Discount]]</f>
        <v>0</v>
      </c>
      <c r="X5648">
        <f>YEAR(salestable[[#This Row],[Order Date]])</f>
        <v>2015</v>
      </c>
      <c r="Y5648" t="str">
        <f>TEXT(salestable[[#This Row],[Order Date]],"MMMM")</f>
        <v>January</v>
      </c>
      <c r="Z5648" t="str">
        <f>"Q"&amp;ROUNDUP(MONTH(salestable[[#This Row],[Order Date]])/3,0)</f>
        <v>Q1</v>
      </c>
      <c r="AA5648" t="str">
        <f>TEXT(salestable[[#This Row],[Order Date]], "ddd")</f>
        <v>Sun</v>
      </c>
    </row>
    <row r="5649" spans="1:27"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s="3">
        <v>3</v>
      </c>
      <c r="T5649" s="4">
        <v>0</v>
      </c>
      <c r="U5649" s="3">
        <v>9.3312000000000008</v>
      </c>
      <c r="V5649" s="2">
        <f>salestable[[#This Row],[Sales]] * (1 - salestable[[#This Row],[Discount]])</f>
        <v>19.440000000000001</v>
      </c>
      <c r="W5649" s="2">
        <f>salestable[[#This Row],[Sales]] * salestable[[#This Row],[Discount]]</f>
        <v>0</v>
      </c>
      <c r="X5649">
        <f>YEAR(salestable[[#This Row],[Order Date]])</f>
        <v>2017</v>
      </c>
      <c r="Y5649" t="str">
        <f>TEXT(salestable[[#This Row],[Order Date]],"MMMM")</f>
        <v>November</v>
      </c>
      <c r="Z5649" t="str">
        <f>"Q"&amp;ROUNDUP(MONTH(salestable[[#This Row],[Order Date]])/3,0)</f>
        <v>Q4</v>
      </c>
      <c r="AA5649" t="str">
        <f>TEXT(salestable[[#This Row],[Order Date]], "ddd")</f>
        <v>Thu</v>
      </c>
    </row>
    <row r="5650" spans="1:27"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s="3">
        <v>5</v>
      </c>
      <c r="T5650" s="4">
        <v>0</v>
      </c>
      <c r="U5650" s="3">
        <v>15.552</v>
      </c>
      <c r="V5650" s="2">
        <f>salestable[[#This Row],[Sales]] * (1 - salestable[[#This Row],[Discount]])</f>
        <v>32.4</v>
      </c>
      <c r="W5650" s="2">
        <f>salestable[[#This Row],[Sales]] * salestable[[#This Row],[Discount]]</f>
        <v>0</v>
      </c>
      <c r="X5650">
        <f>YEAR(salestable[[#This Row],[Order Date]])</f>
        <v>2017</v>
      </c>
      <c r="Y5650" t="str">
        <f>TEXT(salestable[[#This Row],[Order Date]],"MMMM")</f>
        <v>July</v>
      </c>
      <c r="Z5650" t="str">
        <f>"Q"&amp;ROUNDUP(MONTH(salestable[[#This Row],[Order Date]])/3,0)</f>
        <v>Q3</v>
      </c>
      <c r="AA5650" t="str">
        <f>TEXT(salestable[[#This Row],[Order Date]], "ddd")</f>
        <v>Mon</v>
      </c>
    </row>
    <row r="5651" spans="1:27"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s="3">
        <v>5</v>
      </c>
      <c r="T5651" s="4">
        <v>0</v>
      </c>
      <c r="U5651" s="3">
        <v>28.95</v>
      </c>
      <c r="V5651" s="2">
        <f>salestable[[#This Row],[Sales]] * (1 - salestable[[#This Row],[Discount]])</f>
        <v>57.9</v>
      </c>
      <c r="W5651" s="2">
        <f>salestable[[#This Row],[Sales]] * salestable[[#This Row],[Discount]]</f>
        <v>0</v>
      </c>
      <c r="X5651">
        <f>YEAR(salestable[[#This Row],[Order Date]])</f>
        <v>2017</v>
      </c>
      <c r="Y5651" t="str">
        <f>TEXT(salestable[[#This Row],[Order Date]],"MMMM")</f>
        <v>July</v>
      </c>
      <c r="Z5651" t="str">
        <f>"Q"&amp;ROUNDUP(MONTH(salestable[[#This Row],[Order Date]])/3,0)</f>
        <v>Q3</v>
      </c>
      <c r="AA5651" t="str">
        <f>TEXT(salestable[[#This Row],[Order Date]], "ddd")</f>
        <v>Mon</v>
      </c>
    </row>
    <row r="5652" spans="1:27"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s="3">
        <v>2</v>
      </c>
      <c r="T5652" s="4">
        <v>0</v>
      </c>
      <c r="U5652" s="3">
        <v>0</v>
      </c>
      <c r="V5652" s="2">
        <f>salestable[[#This Row],[Sales]] * (1 - salestable[[#This Row],[Discount]])</f>
        <v>10.56</v>
      </c>
      <c r="W5652" s="2">
        <f>salestable[[#This Row],[Sales]] * salestable[[#This Row],[Discount]]</f>
        <v>0</v>
      </c>
      <c r="X5652">
        <f>YEAR(salestable[[#This Row],[Order Date]])</f>
        <v>2017</v>
      </c>
      <c r="Y5652" t="str">
        <f>TEXT(salestable[[#This Row],[Order Date]],"MMMM")</f>
        <v>July</v>
      </c>
      <c r="Z5652" t="str">
        <f>"Q"&amp;ROUNDUP(MONTH(salestable[[#This Row],[Order Date]])/3,0)</f>
        <v>Q3</v>
      </c>
      <c r="AA5652" t="str">
        <f>TEXT(salestable[[#This Row],[Order Date]], "ddd")</f>
        <v>Mon</v>
      </c>
    </row>
    <row r="5653" spans="1:27"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s="3">
        <v>5</v>
      </c>
      <c r="T5653" s="4">
        <v>0.15</v>
      </c>
      <c r="U5653" s="3">
        <v>210.73500000000001</v>
      </c>
      <c r="V5653" s="2">
        <f>salestable[[#This Row],[Sales]] * (1 - salestable[[#This Row],[Discount]])</f>
        <v>1015.0402499999999</v>
      </c>
      <c r="W5653" s="2">
        <f>salestable[[#This Row],[Sales]] * salestable[[#This Row],[Discount]]</f>
        <v>179.12474999999998</v>
      </c>
      <c r="X5653">
        <f>YEAR(salestable[[#This Row],[Order Date]])</f>
        <v>2017</v>
      </c>
      <c r="Y5653" t="str">
        <f>TEXT(salestable[[#This Row],[Order Date]],"MMMM")</f>
        <v>July</v>
      </c>
      <c r="Z5653" t="str">
        <f>"Q"&amp;ROUNDUP(MONTH(salestable[[#This Row],[Order Date]])/3,0)</f>
        <v>Q3</v>
      </c>
      <c r="AA5653" t="str">
        <f>TEXT(salestable[[#This Row],[Order Date]], "ddd")</f>
        <v>Mon</v>
      </c>
    </row>
    <row r="5654" spans="1:27"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s="3">
        <v>1</v>
      </c>
      <c r="T5654" s="4">
        <v>0</v>
      </c>
      <c r="U5654" s="3">
        <v>20.085100000000001</v>
      </c>
      <c r="V5654" s="2">
        <f>salestable[[#This Row],[Sales]] * (1 - salestable[[#This Row],[Discount]])</f>
        <v>40.99</v>
      </c>
      <c r="W5654" s="2">
        <f>salestable[[#This Row],[Sales]] * salestable[[#This Row],[Discount]]</f>
        <v>0</v>
      </c>
      <c r="X5654">
        <f>YEAR(salestable[[#This Row],[Order Date]])</f>
        <v>2017</v>
      </c>
      <c r="Y5654" t="str">
        <f>TEXT(salestable[[#This Row],[Order Date]],"MMMM")</f>
        <v>October</v>
      </c>
      <c r="Z5654" t="str">
        <f>"Q"&amp;ROUNDUP(MONTH(salestable[[#This Row],[Order Date]])/3,0)</f>
        <v>Q4</v>
      </c>
      <c r="AA5654" t="str">
        <f>TEXT(salestable[[#This Row],[Order Date]], "ddd")</f>
        <v>Fri</v>
      </c>
    </row>
    <row r="5655" spans="1:27"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s="3">
        <v>1</v>
      </c>
      <c r="T5655" s="4">
        <v>0</v>
      </c>
      <c r="U5655" s="3">
        <v>0.79379999999999995</v>
      </c>
      <c r="V5655" s="2">
        <f>salestable[[#This Row],[Sales]] * (1 - salestable[[#This Row],[Discount]])</f>
        <v>2.94</v>
      </c>
      <c r="W5655" s="2">
        <f>salestable[[#This Row],[Sales]] * salestable[[#This Row],[Discount]]</f>
        <v>0</v>
      </c>
      <c r="X5655">
        <f>YEAR(salestable[[#This Row],[Order Date]])</f>
        <v>2014</v>
      </c>
      <c r="Y5655" t="str">
        <f>TEXT(salestable[[#This Row],[Order Date]],"MMMM")</f>
        <v>November</v>
      </c>
      <c r="Z5655" t="str">
        <f>"Q"&amp;ROUNDUP(MONTH(salestable[[#This Row],[Order Date]])/3,0)</f>
        <v>Q4</v>
      </c>
      <c r="AA5655" t="str">
        <f>TEXT(salestable[[#This Row],[Order Date]], "ddd")</f>
        <v>Tue</v>
      </c>
    </row>
    <row r="5656" spans="1:27"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s="3">
        <v>4</v>
      </c>
      <c r="T5656" s="4">
        <v>0.7</v>
      </c>
      <c r="U5656" s="3">
        <v>-30.16</v>
      </c>
      <c r="V5656" s="2">
        <f>salestable[[#This Row],[Sales]] * (1 - salestable[[#This Row],[Discount]])</f>
        <v>13.572000000000003</v>
      </c>
      <c r="W5656" s="2">
        <f>salestable[[#This Row],[Sales]] * salestable[[#This Row],[Discount]]</f>
        <v>31.667999999999999</v>
      </c>
      <c r="X5656">
        <f>YEAR(salestable[[#This Row],[Order Date]])</f>
        <v>2016</v>
      </c>
      <c r="Y5656" t="str">
        <f>TEXT(salestable[[#This Row],[Order Date]],"MMMM")</f>
        <v>December</v>
      </c>
      <c r="Z5656" t="str">
        <f>"Q"&amp;ROUNDUP(MONTH(salestable[[#This Row],[Order Date]])/3,0)</f>
        <v>Q4</v>
      </c>
      <c r="AA5656" t="str">
        <f>TEXT(salestable[[#This Row],[Order Date]], "ddd")</f>
        <v>Sun</v>
      </c>
    </row>
    <row r="5657" spans="1:27"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s="3">
        <v>4</v>
      </c>
      <c r="T5657" s="4">
        <v>0.2</v>
      </c>
      <c r="U5657" s="3">
        <v>2.3359999999999999</v>
      </c>
      <c r="V5657" s="2">
        <f>salestable[[#This Row],[Sales]] * (1 - salestable[[#This Row],[Discount]])</f>
        <v>14.9504</v>
      </c>
      <c r="W5657" s="2">
        <f>salestable[[#This Row],[Sales]] * salestable[[#This Row],[Discount]]</f>
        <v>3.7376</v>
      </c>
      <c r="X5657">
        <f>YEAR(salestable[[#This Row],[Order Date]])</f>
        <v>2016</v>
      </c>
      <c r="Y5657" t="str">
        <f>TEXT(salestable[[#This Row],[Order Date]],"MMMM")</f>
        <v>December</v>
      </c>
      <c r="Z5657" t="str">
        <f>"Q"&amp;ROUNDUP(MONTH(salestable[[#This Row],[Order Date]])/3,0)</f>
        <v>Q4</v>
      </c>
      <c r="AA5657" t="str">
        <f>TEXT(salestable[[#This Row],[Order Date]], "ddd")</f>
        <v>Sun</v>
      </c>
    </row>
    <row r="5658" spans="1:27"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s="3">
        <v>2</v>
      </c>
      <c r="T5658" s="4">
        <v>0.2</v>
      </c>
      <c r="U5658" s="3">
        <v>3.7856000000000001</v>
      </c>
      <c r="V5658" s="2">
        <f>salestable[[#This Row],[Sales]] * (1 - salestable[[#This Row],[Discount]])</f>
        <v>9.3184000000000005</v>
      </c>
      <c r="W5658" s="2">
        <f>salestable[[#This Row],[Sales]] * salestable[[#This Row],[Discount]]</f>
        <v>2.3296000000000001</v>
      </c>
      <c r="X5658">
        <f>YEAR(salestable[[#This Row],[Order Date]])</f>
        <v>2016</v>
      </c>
      <c r="Y5658" t="str">
        <f>TEXT(salestable[[#This Row],[Order Date]],"MMMM")</f>
        <v>December</v>
      </c>
      <c r="Z5658" t="str">
        <f>"Q"&amp;ROUNDUP(MONTH(salestable[[#This Row],[Order Date]])/3,0)</f>
        <v>Q4</v>
      </c>
      <c r="AA5658" t="str">
        <f>TEXT(salestable[[#This Row],[Order Date]], "ddd")</f>
        <v>Sun</v>
      </c>
    </row>
    <row r="5659" spans="1:27"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s="3">
        <v>3</v>
      </c>
      <c r="T5659" s="4">
        <v>0.2</v>
      </c>
      <c r="U5659" s="3">
        <v>-8.4581999999999997</v>
      </c>
      <c r="V5659" s="2">
        <f>salestable[[#This Row],[Sales]] * (1 - salestable[[#This Row],[Discount]])</f>
        <v>90.220799999999997</v>
      </c>
      <c r="W5659" s="2">
        <f>salestable[[#This Row],[Sales]] * salestable[[#This Row],[Discount]]</f>
        <v>22.555199999999999</v>
      </c>
      <c r="X5659">
        <f>YEAR(salestable[[#This Row],[Order Date]])</f>
        <v>2016</v>
      </c>
      <c r="Y5659" t="str">
        <f>TEXT(salestable[[#This Row],[Order Date]],"MMMM")</f>
        <v>December</v>
      </c>
      <c r="Z5659" t="str">
        <f>"Q"&amp;ROUNDUP(MONTH(salestable[[#This Row],[Order Date]])/3,0)</f>
        <v>Q4</v>
      </c>
      <c r="AA5659" t="str">
        <f>TEXT(salestable[[#This Row],[Order Date]], "ddd")</f>
        <v>Sun</v>
      </c>
    </row>
    <row r="5660" spans="1:27"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s="3">
        <v>5</v>
      </c>
      <c r="T5660" s="4">
        <v>0.5</v>
      </c>
      <c r="U5660" s="3">
        <v>-264.21499999999997</v>
      </c>
      <c r="V5660" s="2">
        <f>salestable[[#This Row],[Sales]] * (1 - salestable[[#This Row],[Discount]])</f>
        <v>188.72499999999999</v>
      </c>
      <c r="W5660" s="2">
        <f>salestable[[#This Row],[Sales]] * salestable[[#This Row],[Discount]]</f>
        <v>188.72499999999999</v>
      </c>
      <c r="X5660">
        <f>YEAR(salestable[[#This Row],[Order Date]])</f>
        <v>2016</v>
      </c>
      <c r="Y5660" t="str">
        <f>TEXT(salestable[[#This Row],[Order Date]],"MMMM")</f>
        <v>December</v>
      </c>
      <c r="Z5660" t="str">
        <f>"Q"&amp;ROUNDUP(MONTH(salestable[[#This Row],[Order Date]])/3,0)</f>
        <v>Q4</v>
      </c>
      <c r="AA5660" t="str">
        <f>TEXT(salestable[[#This Row],[Order Date]], "ddd")</f>
        <v>Sun</v>
      </c>
    </row>
    <row r="5661" spans="1:27"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s="3">
        <v>4</v>
      </c>
      <c r="T5661" s="4">
        <v>0.2</v>
      </c>
      <c r="U5661" s="3">
        <v>5.1791999999999998</v>
      </c>
      <c r="V5661" s="2">
        <f>salestable[[#This Row],[Sales]] * (1 - salestable[[#This Row],[Discount]])</f>
        <v>12.748800000000001</v>
      </c>
      <c r="W5661" s="2">
        <f>salestable[[#This Row],[Sales]] * salestable[[#This Row],[Discount]]</f>
        <v>3.1872000000000003</v>
      </c>
      <c r="X5661">
        <f>YEAR(salestable[[#This Row],[Order Date]])</f>
        <v>2016</v>
      </c>
      <c r="Y5661" t="str">
        <f>TEXT(salestable[[#This Row],[Order Date]],"MMMM")</f>
        <v>December</v>
      </c>
      <c r="Z5661" t="str">
        <f>"Q"&amp;ROUNDUP(MONTH(salestable[[#This Row],[Order Date]])/3,0)</f>
        <v>Q4</v>
      </c>
      <c r="AA5661" t="str">
        <f>TEXT(salestable[[#This Row],[Order Date]], "ddd")</f>
        <v>Sun</v>
      </c>
    </row>
    <row r="5662" spans="1:27"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s="3">
        <v>3</v>
      </c>
      <c r="T5662" s="4">
        <v>0.2</v>
      </c>
      <c r="U5662" s="3">
        <v>-7.17</v>
      </c>
      <c r="V5662" s="2">
        <f>salestable[[#This Row],[Sales]] * (1 - salestable[[#This Row],[Discount]])</f>
        <v>22.944000000000003</v>
      </c>
      <c r="W5662" s="2">
        <f>salestable[[#This Row],[Sales]] * salestable[[#This Row],[Discount]]</f>
        <v>5.7360000000000007</v>
      </c>
      <c r="X5662">
        <f>YEAR(salestable[[#This Row],[Order Date]])</f>
        <v>2016</v>
      </c>
      <c r="Y5662" t="str">
        <f>TEXT(salestable[[#This Row],[Order Date]],"MMMM")</f>
        <v>December</v>
      </c>
      <c r="Z5662" t="str">
        <f>"Q"&amp;ROUNDUP(MONTH(salestable[[#This Row],[Order Date]])/3,0)</f>
        <v>Q4</v>
      </c>
      <c r="AA5662" t="str">
        <f>TEXT(salestable[[#This Row],[Order Date]], "ddd")</f>
        <v>Sun</v>
      </c>
    </row>
    <row r="5663" spans="1:27"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s="3">
        <v>2</v>
      </c>
      <c r="T5663" s="4">
        <v>0.2</v>
      </c>
      <c r="U5663" s="3">
        <v>7.5039999999999996</v>
      </c>
      <c r="V5663" s="2">
        <f>salestable[[#This Row],[Sales]] * (1 - salestable[[#This Row],[Discount]])</f>
        <v>17.152000000000001</v>
      </c>
      <c r="W5663" s="2">
        <f>salestable[[#This Row],[Sales]] * salestable[[#This Row],[Discount]]</f>
        <v>4.2880000000000003</v>
      </c>
      <c r="X5663">
        <f>YEAR(salestable[[#This Row],[Order Date]])</f>
        <v>2016</v>
      </c>
      <c r="Y5663" t="str">
        <f>TEXT(salestable[[#This Row],[Order Date]],"MMMM")</f>
        <v>September</v>
      </c>
      <c r="Z5663" t="str">
        <f>"Q"&amp;ROUNDUP(MONTH(salestable[[#This Row],[Order Date]])/3,0)</f>
        <v>Q3</v>
      </c>
      <c r="AA5663" t="str">
        <f>TEXT(salestable[[#This Row],[Order Date]], "ddd")</f>
        <v>Sat</v>
      </c>
    </row>
    <row r="5664" spans="1:27"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s="3">
        <v>9</v>
      </c>
      <c r="T5664" s="4">
        <v>0.2</v>
      </c>
      <c r="U5664" s="3">
        <v>-95.822999999999993</v>
      </c>
      <c r="V5664" s="2">
        <f>salestable[[#This Row],[Sales]] * (1 - salestable[[#This Row],[Discount]])</f>
        <v>408.84480000000002</v>
      </c>
      <c r="W5664" s="2">
        <f>salestable[[#This Row],[Sales]] * salestable[[#This Row],[Discount]]</f>
        <v>102.21120000000001</v>
      </c>
      <c r="X5664">
        <f>YEAR(salestable[[#This Row],[Order Date]])</f>
        <v>2016</v>
      </c>
      <c r="Y5664" t="str">
        <f>TEXT(salestable[[#This Row],[Order Date]],"MMMM")</f>
        <v>September</v>
      </c>
      <c r="Z5664" t="str">
        <f>"Q"&amp;ROUNDUP(MONTH(salestable[[#This Row],[Order Date]])/3,0)</f>
        <v>Q3</v>
      </c>
      <c r="AA5664" t="str">
        <f>TEXT(salestable[[#This Row],[Order Date]], "ddd")</f>
        <v>Sat</v>
      </c>
    </row>
    <row r="5665" spans="1:27"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s="3">
        <v>2</v>
      </c>
      <c r="T5665" s="4">
        <v>0.2</v>
      </c>
      <c r="U5665" s="3">
        <v>1.3992</v>
      </c>
      <c r="V5665" s="2">
        <f>salestable[[#This Row],[Sales]] * (1 - salestable[[#This Row],[Discount]])</f>
        <v>14.924799999999999</v>
      </c>
      <c r="W5665" s="2">
        <f>salestable[[#This Row],[Sales]] * salestable[[#This Row],[Discount]]</f>
        <v>3.7311999999999999</v>
      </c>
      <c r="X5665">
        <f>YEAR(salestable[[#This Row],[Order Date]])</f>
        <v>2016</v>
      </c>
      <c r="Y5665" t="str">
        <f>TEXT(salestable[[#This Row],[Order Date]],"MMMM")</f>
        <v>July</v>
      </c>
      <c r="Z5665" t="str">
        <f>"Q"&amp;ROUNDUP(MONTH(salestable[[#This Row],[Order Date]])/3,0)</f>
        <v>Q3</v>
      </c>
      <c r="AA5665" t="str">
        <f>TEXT(salestable[[#This Row],[Order Date]], "ddd")</f>
        <v>Thu</v>
      </c>
    </row>
    <row r="5666" spans="1:27"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s="3">
        <v>7</v>
      </c>
      <c r="T5666" s="4">
        <v>0.7</v>
      </c>
      <c r="U5666" s="3">
        <v>-8.1311999999999998</v>
      </c>
      <c r="V5666" s="2">
        <f>salestable[[#This Row],[Sales]] * (1 - salestable[[#This Row],[Discount]])</f>
        <v>3.3264000000000005</v>
      </c>
      <c r="W5666" s="2">
        <f>salestable[[#This Row],[Sales]] * salestable[[#This Row],[Discount]]</f>
        <v>7.7615999999999987</v>
      </c>
      <c r="X5666">
        <f>YEAR(salestable[[#This Row],[Order Date]])</f>
        <v>2016</v>
      </c>
      <c r="Y5666" t="str">
        <f>TEXT(salestable[[#This Row],[Order Date]],"MMMM")</f>
        <v>July</v>
      </c>
      <c r="Z5666" t="str">
        <f>"Q"&amp;ROUNDUP(MONTH(salestable[[#This Row],[Order Date]])/3,0)</f>
        <v>Q3</v>
      </c>
      <c r="AA5666" t="str">
        <f>TEXT(salestable[[#This Row],[Order Date]], "ddd")</f>
        <v>Thu</v>
      </c>
    </row>
    <row r="5667" spans="1:27"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s="3">
        <v>1</v>
      </c>
      <c r="T5667" s="4">
        <v>0.2</v>
      </c>
      <c r="U5667" s="3">
        <v>4.1680000000000001</v>
      </c>
      <c r="V5667" s="2">
        <f>salestable[[#This Row],[Sales]] * (1 - salestable[[#This Row],[Discount]])</f>
        <v>53.350400000000008</v>
      </c>
      <c r="W5667" s="2">
        <f>salestable[[#This Row],[Sales]] * salestable[[#This Row],[Discount]]</f>
        <v>13.337600000000002</v>
      </c>
      <c r="X5667">
        <f>YEAR(salestable[[#This Row],[Order Date]])</f>
        <v>2016</v>
      </c>
      <c r="Y5667" t="str">
        <f>TEXT(salestable[[#This Row],[Order Date]],"MMMM")</f>
        <v>July</v>
      </c>
      <c r="Z5667" t="str">
        <f>"Q"&amp;ROUNDUP(MONTH(salestable[[#This Row],[Order Date]])/3,0)</f>
        <v>Q3</v>
      </c>
      <c r="AA5667" t="str">
        <f>TEXT(salestable[[#This Row],[Order Date]], "ddd")</f>
        <v>Thu</v>
      </c>
    </row>
    <row r="5668" spans="1:27"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s="3">
        <v>2</v>
      </c>
      <c r="T5668" s="4">
        <v>0.2</v>
      </c>
      <c r="U5668" s="3">
        <v>8.7051999999999996</v>
      </c>
      <c r="V5668" s="2">
        <f>salestable[[#This Row],[Sales]] * (1 - salestable[[#This Row],[Discount]])</f>
        <v>79.590400000000002</v>
      </c>
      <c r="W5668" s="2">
        <f>salestable[[#This Row],[Sales]] * salestable[[#This Row],[Discount]]</f>
        <v>19.897600000000001</v>
      </c>
      <c r="X5668">
        <f>YEAR(salestable[[#This Row],[Order Date]])</f>
        <v>2016</v>
      </c>
      <c r="Y5668" t="str">
        <f>TEXT(salestable[[#This Row],[Order Date]],"MMMM")</f>
        <v>July</v>
      </c>
      <c r="Z5668" t="str">
        <f>"Q"&amp;ROUNDUP(MONTH(salestable[[#This Row],[Order Date]])/3,0)</f>
        <v>Q3</v>
      </c>
      <c r="AA5668" t="str">
        <f>TEXT(salestable[[#This Row],[Order Date]], "ddd")</f>
        <v>Thu</v>
      </c>
    </row>
    <row r="5669" spans="1:27"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s="3">
        <v>2</v>
      </c>
      <c r="T5669" s="4">
        <v>0</v>
      </c>
      <c r="U5669" s="3">
        <v>6.8714000000000004</v>
      </c>
      <c r="V5669" s="2">
        <f>salestable[[#This Row],[Sales]] * (1 - salestable[[#This Row],[Discount]])</f>
        <v>14.62</v>
      </c>
      <c r="W5669" s="2">
        <f>salestable[[#This Row],[Sales]] * salestable[[#This Row],[Discount]]</f>
        <v>0</v>
      </c>
      <c r="X5669">
        <f>YEAR(salestable[[#This Row],[Order Date]])</f>
        <v>2016</v>
      </c>
      <c r="Y5669" t="str">
        <f>TEXT(salestable[[#This Row],[Order Date]],"MMMM")</f>
        <v>June</v>
      </c>
      <c r="Z5669" t="str">
        <f>"Q"&amp;ROUNDUP(MONTH(salestable[[#This Row],[Order Date]])/3,0)</f>
        <v>Q2</v>
      </c>
      <c r="AA5669" t="str">
        <f>TEXT(salestable[[#This Row],[Order Date]], "ddd")</f>
        <v>Sat</v>
      </c>
    </row>
    <row r="5670" spans="1:27"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s="3">
        <v>14</v>
      </c>
      <c r="T5670" s="4">
        <v>0.2</v>
      </c>
      <c r="U5670" s="3">
        <v>17.544799999999999</v>
      </c>
      <c r="V5670" s="2">
        <f>salestable[[#This Row],[Sales]] * (1 - salestable[[#This Row],[Discount]])</f>
        <v>43.187200000000004</v>
      </c>
      <c r="W5670" s="2">
        <f>salestable[[#This Row],[Sales]] * salestable[[#This Row],[Discount]]</f>
        <v>10.796800000000001</v>
      </c>
      <c r="X5670">
        <f>YEAR(salestable[[#This Row],[Order Date]])</f>
        <v>2016</v>
      </c>
      <c r="Y5670" t="str">
        <f>TEXT(salestable[[#This Row],[Order Date]],"MMMM")</f>
        <v>June</v>
      </c>
      <c r="Z5670" t="str">
        <f>"Q"&amp;ROUNDUP(MONTH(salestable[[#This Row],[Order Date]])/3,0)</f>
        <v>Q2</v>
      </c>
      <c r="AA5670" t="str">
        <f>TEXT(salestable[[#This Row],[Order Date]], "ddd")</f>
        <v>Sat</v>
      </c>
    </row>
    <row r="5671" spans="1:27"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s="3">
        <v>3</v>
      </c>
      <c r="T5671" s="4">
        <v>0</v>
      </c>
      <c r="U5671" s="3">
        <v>132.5898</v>
      </c>
      <c r="V5671" s="2">
        <f>salestable[[#This Row],[Sales]] * (1 - salestable[[#This Row],[Discount]])</f>
        <v>389.97</v>
      </c>
      <c r="W5671" s="2">
        <f>salestable[[#This Row],[Sales]] * salestable[[#This Row],[Discount]]</f>
        <v>0</v>
      </c>
      <c r="X5671">
        <f>YEAR(salestable[[#This Row],[Order Date]])</f>
        <v>2016</v>
      </c>
      <c r="Y5671" t="str">
        <f>TEXT(salestable[[#This Row],[Order Date]],"MMMM")</f>
        <v>June</v>
      </c>
      <c r="Z5671" t="str">
        <f>"Q"&amp;ROUNDUP(MONTH(salestable[[#This Row],[Order Date]])/3,0)</f>
        <v>Q2</v>
      </c>
      <c r="AA5671" t="str">
        <f>TEXT(salestable[[#This Row],[Order Date]], "ddd")</f>
        <v>Sat</v>
      </c>
    </row>
    <row r="5672" spans="1:27"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s="3">
        <v>4</v>
      </c>
      <c r="T5672" s="4">
        <v>0</v>
      </c>
      <c r="U5672" s="3">
        <v>92.393600000000006</v>
      </c>
      <c r="V5672" s="2">
        <f>salestable[[#This Row],[Sales]] * (1 - salestable[[#This Row],[Discount]])</f>
        <v>355.36</v>
      </c>
      <c r="W5672" s="2">
        <f>salestable[[#This Row],[Sales]] * salestable[[#This Row],[Discount]]</f>
        <v>0</v>
      </c>
      <c r="X5672">
        <f>YEAR(salestable[[#This Row],[Order Date]])</f>
        <v>2015</v>
      </c>
      <c r="Y5672" t="str">
        <f>TEXT(salestable[[#This Row],[Order Date]],"MMMM")</f>
        <v>June</v>
      </c>
      <c r="Z5672" t="str">
        <f>"Q"&amp;ROUNDUP(MONTH(salestable[[#This Row],[Order Date]])/3,0)</f>
        <v>Q2</v>
      </c>
      <c r="AA5672" t="str">
        <f>TEXT(salestable[[#This Row],[Order Date]], "ddd")</f>
        <v>Tue</v>
      </c>
    </row>
    <row r="5673" spans="1:27"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s="3">
        <v>3</v>
      </c>
      <c r="T5673" s="4">
        <v>0.2</v>
      </c>
      <c r="U5673" s="3">
        <v>8.7735000000000003</v>
      </c>
      <c r="V5673" s="2">
        <f>salestable[[#This Row],[Sales]] * (1 - salestable[[#This Row],[Discount]])</f>
        <v>112.30080000000001</v>
      </c>
      <c r="W5673" s="2">
        <f>salestable[[#This Row],[Sales]] * salestable[[#This Row],[Discount]]</f>
        <v>28.075200000000002</v>
      </c>
      <c r="X5673">
        <f>YEAR(salestable[[#This Row],[Order Date]])</f>
        <v>2015</v>
      </c>
      <c r="Y5673" t="str">
        <f>TEXT(salestable[[#This Row],[Order Date]],"MMMM")</f>
        <v>June</v>
      </c>
      <c r="Z5673" t="str">
        <f>"Q"&amp;ROUNDUP(MONTH(salestable[[#This Row],[Order Date]])/3,0)</f>
        <v>Q2</v>
      </c>
      <c r="AA5673" t="str">
        <f>TEXT(salestable[[#This Row],[Order Date]], "ddd")</f>
        <v>Tue</v>
      </c>
    </row>
    <row r="5674" spans="1:27"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s="3">
        <v>2</v>
      </c>
      <c r="T5674" s="4">
        <v>0.2</v>
      </c>
      <c r="U5674" s="3">
        <v>5.5439999999999996</v>
      </c>
      <c r="V5674" s="2">
        <f>salestable[[#This Row],[Sales]] * (1 - salestable[[#This Row],[Discount]])</f>
        <v>12.672000000000001</v>
      </c>
      <c r="W5674" s="2">
        <f>salestable[[#This Row],[Sales]] * salestable[[#This Row],[Discount]]</f>
        <v>3.1680000000000001</v>
      </c>
      <c r="X5674">
        <f>YEAR(salestable[[#This Row],[Order Date]])</f>
        <v>2017</v>
      </c>
      <c r="Y5674" t="str">
        <f>TEXT(salestable[[#This Row],[Order Date]],"MMMM")</f>
        <v>October</v>
      </c>
      <c r="Z5674" t="str">
        <f>"Q"&amp;ROUNDUP(MONTH(salestable[[#This Row],[Order Date]])/3,0)</f>
        <v>Q4</v>
      </c>
      <c r="AA5674" t="str">
        <f>TEXT(salestable[[#This Row],[Order Date]], "ddd")</f>
        <v>Fri</v>
      </c>
    </row>
    <row r="5675" spans="1:27"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s="3">
        <v>2</v>
      </c>
      <c r="T5675" s="4">
        <v>0.2</v>
      </c>
      <c r="U5675" s="3">
        <v>2.64</v>
      </c>
      <c r="V5675" s="2">
        <f>salestable[[#This Row],[Sales]] * (1 - salestable[[#This Row],[Discount]])</f>
        <v>6.7584000000000009</v>
      </c>
      <c r="W5675" s="2">
        <f>salestable[[#This Row],[Sales]] * salestable[[#This Row],[Discount]]</f>
        <v>1.6896000000000002</v>
      </c>
      <c r="X5675">
        <f>YEAR(salestable[[#This Row],[Order Date]])</f>
        <v>2017</v>
      </c>
      <c r="Y5675" t="str">
        <f>TEXT(salestable[[#This Row],[Order Date]],"MMMM")</f>
        <v>October</v>
      </c>
      <c r="Z5675" t="str">
        <f>"Q"&amp;ROUNDUP(MONTH(salestable[[#This Row],[Order Date]])/3,0)</f>
        <v>Q4</v>
      </c>
      <c r="AA5675" t="str">
        <f>TEXT(salestable[[#This Row],[Order Date]], "ddd")</f>
        <v>Fri</v>
      </c>
    </row>
    <row r="5676" spans="1:27"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s="3">
        <v>2</v>
      </c>
      <c r="T5676" s="4">
        <v>0</v>
      </c>
      <c r="U5676" s="3">
        <v>6.2207999999999997</v>
      </c>
      <c r="V5676" s="2">
        <f>salestable[[#This Row],[Sales]] * (1 - salestable[[#This Row],[Discount]])</f>
        <v>12.96</v>
      </c>
      <c r="W5676" s="2">
        <f>salestable[[#This Row],[Sales]] * salestable[[#This Row],[Discount]]</f>
        <v>0</v>
      </c>
      <c r="X5676">
        <f>YEAR(salestable[[#This Row],[Order Date]])</f>
        <v>2016</v>
      </c>
      <c r="Y5676" t="str">
        <f>TEXT(salestable[[#This Row],[Order Date]],"MMMM")</f>
        <v>January</v>
      </c>
      <c r="Z5676" t="str">
        <f>"Q"&amp;ROUNDUP(MONTH(salestable[[#This Row],[Order Date]])/3,0)</f>
        <v>Q1</v>
      </c>
      <c r="AA5676" t="str">
        <f>TEXT(salestable[[#This Row],[Order Date]], "ddd")</f>
        <v>Fri</v>
      </c>
    </row>
    <row r="5677" spans="1:27"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s="3">
        <v>6</v>
      </c>
      <c r="T5677" s="4">
        <v>0.2</v>
      </c>
      <c r="U5677" s="3">
        <v>5.7408000000000001</v>
      </c>
      <c r="V5677" s="2">
        <f>salestable[[#This Row],[Sales]] * (1 - salestable[[#This Row],[Discount]])</f>
        <v>45.926400000000001</v>
      </c>
      <c r="W5677" s="2">
        <f>salestable[[#This Row],[Sales]] * salestable[[#This Row],[Discount]]</f>
        <v>11.4816</v>
      </c>
      <c r="X5677">
        <f>YEAR(salestable[[#This Row],[Order Date]])</f>
        <v>2014</v>
      </c>
      <c r="Y5677" t="str">
        <f>TEXT(salestable[[#This Row],[Order Date]],"MMMM")</f>
        <v>May</v>
      </c>
      <c r="Z5677" t="str">
        <f>"Q"&amp;ROUNDUP(MONTH(salestable[[#This Row],[Order Date]])/3,0)</f>
        <v>Q2</v>
      </c>
      <c r="AA5677" t="str">
        <f>TEXT(salestable[[#This Row],[Order Date]], "ddd")</f>
        <v>Wed</v>
      </c>
    </row>
    <row r="5678" spans="1:27"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s="3">
        <v>4</v>
      </c>
      <c r="T5678" s="4">
        <v>0</v>
      </c>
      <c r="U5678" s="3">
        <v>2.2080000000000002</v>
      </c>
      <c r="V5678" s="2">
        <f>salestable[[#This Row],[Sales]] * (1 - salestable[[#This Row],[Discount]])</f>
        <v>27.6</v>
      </c>
      <c r="W5678" s="2">
        <f>salestable[[#This Row],[Sales]] * salestable[[#This Row],[Discount]]</f>
        <v>0</v>
      </c>
      <c r="X5678">
        <f>YEAR(salestable[[#This Row],[Order Date]])</f>
        <v>2014</v>
      </c>
      <c r="Y5678" t="str">
        <f>TEXT(salestable[[#This Row],[Order Date]],"MMMM")</f>
        <v>May</v>
      </c>
      <c r="Z5678" t="str">
        <f>"Q"&amp;ROUNDUP(MONTH(salestable[[#This Row],[Order Date]])/3,0)</f>
        <v>Q2</v>
      </c>
      <c r="AA5678" t="str">
        <f>TEXT(salestable[[#This Row],[Order Date]], "ddd")</f>
        <v>Wed</v>
      </c>
    </row>
    <row r="5679" spans="1:27"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s="3">
        <v>3</v>
      </c>
      <c r="T5679" s="4">
        <v>0.6</v>
      </c>
      <c r="U5679" s="3">
        <v>-50.668799999999997</v>
      </c>
      <c r="V5679" s="2">
        <f>salestable[[#This Row],[Sales]] * (1 - salestable[[#This Row],[Discount]])</f>
        <v>15.590400000000001</v>
      </c>
      <c r="W5679" s="2">
        <f>salestable[[#This Row],[Sales]] * salestable[[#This Row],[Discount]]</f>
        <v>23.3856</v>
      </c>
      <c r="X5679">
        <f>YEAR(salestable[[#This Row],[Order Date]])</f>
        <v>2014</v>
      </c>
      <c r="Y5679" t="str">
        <f>TEXT(salestable[[#This Row],[Order Date]],"MMMM")</f>
        <v>December</v>
      </c>
      <c r="Z5679" t="str">
        <f>"Q"&amp;ROUNDUP(MONTH(salestable[[#This Row],[Order Date]])/3,0)</f>
        <v>Q4</v>
      </c>
      <c r="AA5679" t="str">
        <f>TEXT(salestable[[#This Row],[Order Date]], "ddd")</f>
        <v>Mon</v>
      </c>
    </row>
    <row r="5680" spans="1:27"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s="3">
        <v>7</v>
      </c>
      <c r="T5680" s="4">
        <v>0</v>
      </c>
      <c r="U5680" s="3">
        <v>9.1980000000000004</v>
      </c>
      <c r="V5680" s="2">
        <f>salestable[[#This Row],[Sales]] * (1 - salestable[[#This Row],[Discount]])</f>
        <v>20.440000000000001</v>
      </c>
      <c r="W5680" s="2">
        <f>salestable[[#This Row],[Sales]] * salestable[[#This Row],[Discount]]</f>
        <v>0</v>
      </c>
      <c r="X5680">
        <f>YEAR(salestable[[#This Row],[Order Date]])</f>
        <v>2016</v>
      </c>
      <c r="Y5680" t="str">
        <f>TEXT(salestable[[#This Row],[Order Date]],"MMMM")</f>
        <v>July</v>
      </c>
      <c r="Z5680" t="str">
        <f>"Q"&amp;ROUNDUP(MONTH(salestable[[#This Row],[Order Date]])/3,0)</f>
        <v>Q3</v>
      </c>
      <c r="AA5680" t="str">
        <f>TEXT(salestable[[#This Row],[Order Date]], "ddd")</f>
        <v>Thu</v>
      </c>
    </row>
    <row r="5681" spans="1:27"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s="3">
        <v>2</v>
      </c>
      <c r="T5681" s="4">
        <v>0</v>
      </c>
      <c r="U5681" s="3">
        <v>53.860799999999998</v>
      </c>
      <c r="V5681" s="2">
        <f>salestable[[#This Row],[Sales]] * (1 - salestable[[#This Row],[Discount]])</f>
        <v>109.92</v>
      </c>
      <c r="W5681" s="2">
        <f>salestable[[#This Row],[Sales]] * salestable[[#This Row],[Discount]]</f>
        <v>0</v>
      </c>
      <c r="X5681">
        <f>YEAR(salestable[[#This Row],[Order Date]])</f>
        <v>2016</v>
      </c>
      <c r="Y5681" t="str">
        <f>TEXT(salestable[[#This Row],[Order Date]],"MMMM")</f>
        <v>July</v>
      </c>
      <c r="Z5681" t="str">
        <f>"Q"&amp;ROUNDUP(MONTH(salestable[[#This Row],[Order Date]])/3,0)</f>
        <v>Q3</v>
      </c>
      <c r="AA5681" t="str">
        <f>TEXT(salestable[[#This Row],[Order Date]], "ddd")</f>
        <v>Thu</v>
      </c>
    </row>
    <row r="5682" spans="1:27"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s="3">
        <v>1</v>
      </c>
      <c r="T5682" s="4">
        <v>0</v>
      </c>
      <c r="U5682" s="3">
        <v>2.9348000000000001</v>
      </c>
      <c r="V5682" s="2">
        <f>salestable[[#This Row],[Sales]] * (1 - salestable[[#This Row],[Discount]])</f>
        <v>6.38</v>
      </c>
      <c r="W5682" s="2">
        <f>salestable[[#This Row],[Sales]] * salestable[[#This Row],[Discount]]</f>
        <v>0</v>
      </c>
      <c r="X5682">
        <f>YEAR(salestable[[#This Row],[Order Date]])</f>
        <v>2016</v>
      </c>
      <c r="Y5682" t="str">
        <f>TEXT(salestable[[#This Row],[Order Date]],"MMMM")</f>
        <v>September</v>
      </c>
      <c r="Z5682" t="str">
        <f>"Q"&amp;ROUNDUP(MONTH(salestable[[#This Row],[Order Date]])/3,0)</f>
        <v>Q3</v>
      </c>
      <c r="AA5682" t="str">
        <f>TEXT(salestable[[#This Row],[Order Date]], "ddd")</f>
        <v>Sat</v>
      </c>
    </row>
    <row r="5683" spans="1:27"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s="3">
        <v>1</v>
      </c>
      <c r="T5683" s="4">
        <v>0</v>
      </c>
      <c r="U5683" s="3">
        <v>3.1103999999999998</v>
      </c>
      <c r="V5683" s="2">
        <f>salestable[[#This Row],[Sales]] * (1 - salestable[[#This Row],[Discount]])</f>
        <v>6.48</v>
      </c>
      <c r="W5683" s="2">
        <f>salestable[[#This Row],[Sales]] * salestable[[#This Row],[Discount]]</f>
        <v>0</v>
      </c>
      <c r="X5683">
        <f>YEAR(salestable[[#This Row],[Order Date]])</f>
        <v>2016</v>
      </c>
      <c r="Y5683" t="str">
        <f>TEXT(salestable[[#This Row],[Order Date]],"MMMM")</f>
        <v>September</v>
      </c>
      <c r="Z5683" t="str">
        <f>"Q"&amp;ROUNDUP(MONTH(salestable[[#This Row],[Order Date]])/3,0)</f>
        <v>Q3</v>
      </c>
      <c r="AA5683" t="str">
        <f>TEXT(salestable[[#This Row],[Order Date]], "ddd")</f>
        <v>Sat</v>
      </c>
    </row>
    <row r="5684" spans="1:27"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s="3">
        <v>3</v>
      </c>
      <c r="T5684" s="4">
        <v>0</v>
      </c>
      <c r="U5684" s="3">
        <v>7.1280000000000001</v>
      </c>
      <c r="V5684" s="2">
        <f>salestable[[#This Row],[Sales]] * (1 - salestable[[#This Row],[Discount]])</f>
        <v>15.84</v>
      </c>
      <c r="W5684" s="2">
        <f>salestable[[#This Row],[Sales]] * salestable[[#This Row],[Discount]]</f>
        <v>0</v>
      </c>
      <c r="X5684">
        <f>YEAR(salestable[[#This Row],[Order Date]])</f>
        <v>2014</v>
      </c>
      <c r="Y5684" t="str">
        <f>TEXT(salestable[[#This Row],[Order Date]],"MMMM")</f>
        <v>April</v>
      </c>
      <c r="Z5684" t="str">
        <f>"Q"&amp;ROUNDUP(MONTH(salestable[[#This Row],[Order Date]])/3,0)</f>
        <v>Q2</v>
      </c>
      <c r="AA5684" t="str">
        <f>TEXT(salestable[[#This Row],[Order Date]], "ddd")</f>
        <v>Wed</v>
      </c>
    </row>
    <row r="5685" spans="1:27"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s="3">
        <v>7</v>
      </c>
      <c r="T5685" s="4">
        <v>0</v>
      </c>
      <c r="U5685" s="3">
        <v>293.98039999999997</v>
      </c>
      <c r="V5685" s="2">
        <f>salestable[[#This Row],[Sales]] * (1 - salestable[[#This Row],[Discount]])</f>
        <v>1049.93</v>
      </c>
      <c r="W5685" s="2">
        <f>salestable[[#This Row],[Sales]] * salestable[[#This Row],[Discount]]</f>
        <v>0</v>
      </c>
      <c r="X5685">
        <f>YEAR(salestable[[#This Row],[Order Date]])</f>
        <v>2014</v>
      </c>
      <c r="Y5685" t="str">
        <f>TEXT(salestable[[#This Row],[Order Date]],"MMMM")</f>
        <v>April</v>
      </c>
      <c r="Z5685" t="str">
        <f>"Q"&amp;ROUNDUP(MONTH(salestable[[#This Row],[Order Date]])/3,0)</f>
        <v>Q2</v>
      </c>
      <c r="AA5685" t="str">
        <f>TEXT(salestable[[#This Row],[Order Date]], "ddd")</f>
        <v>Wed</v>
      </c>
    </row>
    <row r="5686" spans="1:27"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s="3">
        <v>5</v>
      </c>
      <c r="T5686" s="4">
        <v>0</v>
      </c>
      <c r="U5686" s="3">
        <v>40.274000000000001</v>
      </c>
      <c r="V5686" s="2">
        <f>salestable[[#This Row],[Sales]] * (1 - salestable[[#This Row],[Discount]])</f>
        <v>154.9</v>
      </c>
      <c r="W5686" s="2">
        <f>salestable[[#This Row],[Sales]] * salestable[[#This Row],[Discount]]</f>
        <v>0</v>
      </c>
      <c r="X5686">
        <f>YEAR(salestable[[#This Row],[Order Date]])</f>
        <v>2014</v>
      </c>
      <c r="Y5686" t="str">
        <f>TEXT(salestable[[#This Row],[Order Date]],"MMMM")</f>
        <v>April</v>
      </c>
      <c r="Z5686" t="str">
        <f>"Q"&amp;ROUNDUP(MONTH(salestable[[#This Row],[Order Date]])/3,0)</f>
        <v>Q2</v>
      </c>
      <c r="AA5686" t="str">
        <f>TEXT(salestable[[#This Row],[Order Date]], "ddd")</f>
        <v>Wed</v>
      </c>
    </row>
    <row r="5687" spans="1:27"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s="3">
        <v>3</v>
      </c>
      <c r="T5687" s="4">
        <v>0.2</v>
      </c>
      <c r="U5687" s="3">
        <v>35.6526</v>
      </c>
      <c r="V5687" s="2">
        <f>salestable[[#This Row],[Sales]] * (1 - salestable[[#This Row],[Discount]])</f>
        <v>78.681600000000003</v>
      </c>
      <c r="W5687" s="2">
        <f>salestable[[#This Row],[Sales]] * salestable[[#This Row],[Discount]]</f>
        <v>19.670400000000001</v>
      </c>
      <c r="X5687">
        <f>YEAR(salestable[[#This Row],[Order Date]])</f>
        <v>2015</v>
      </c>
      <c r="Y5687" t="str">
        <f>TEXT(salestable[[#This Row],[Order Date]],"MMMM")</f>
        <v>November</v>
      </c>
      <c r="Z5687" t="str">
        <f>"Q"&amp;ROUNDUP(MONTH(salestable[[#This Row],[Order Date]])/3,0)</f>
        <v>Q4</v>
      </c>
      <c r="AA5687" t="str">
        <f>TEXT(salestable[[#This Row],[Order Date]], "ddd")</f>
        <v>Thu</v>
      </c>
    </row>
    <row r="5688" spans="1:27"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s="3">
        <v>5</v>
      </c>
      <c r="T5688" s="4">
        <v>0.2</v>
      </c>
      <c r="U5688" s="3">
        <v>5.1909999999999998</v>
      </c>
      <c r="V5688" s="2">
        <f>salestable[[#This Row],[Sales]] * (1 - salestable[[#This Row],[Discount]])</f>
        <v>11.456000000000001</v>
      </c>
      <c r="W5688" s="2">
        <f>salestable[[#This Row],[Sales]] * salestable[[#This Row],[Discount]]</f>
        <v>2.8640000000000003</v>
      </c>
      <c r="X5688">
        <f>YEAR(salestable[[#This Row],[Order Date]])</f>
        <v>2014</v>
      </c>
      <c r="Y5688" t="str">
        <f>TEXT(salestable[[#This Row],[Order Date]],"MMMM")</f>
        <v>July</v>
      </c>
      <c r="Z5688" t="str">
        <f>"Q"&amp;ROUNDUP(MONTH(salestable[[#This Row],[Order Date]])/3,0)</f>
        <v>Q3</v>
      </c>
      <c r="AA5688" t="str">
        <f>TEXT(salestable[[#This Row],[Order Date]], "ddd")</f>
        <v>Mon</v>
      </c>
    </row>
    <row r="5689" spans="1:27"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s="3">
        <v>6</v>
      </c>
      <c r="T5689" s="4">
        <v>0.2</v>
      </c>
      <c r="U5689" s="3">
        <v>12.988799999999999</v>
      </c>
      <c r="V5689" s="2">
        <f>salestable[[#This Row],[Sales]] * (1 - salestable[[#This Row],[Discount]])</f>
        <v>103.91040000000001</v>
      </c>
      <c r="W5689" s="2">
        <f>salestable[[#This Row],[Sales]] * salestable[[#This Row],[Discount]]</f>
        <v>25.977600000000002</v>
      </c>
      <c r="X5689">
        <f>YEAR(salestable[[#This Row],[Order Date]])</f>
        <v>2014</v>
      </c>
      <c r="Y5689" t="str">
        <f>TEXT(salestable[[#This Row],[Order Date]],"MMMM")</f>
        <v>July</v>
      </c>
      <c r="Z5689" t="str">
        <f>"Q"&amp;ROUNDUP(MONTH(salestable[[#This Row],[Order Date]])/3,0)</f>
        <v>Q3</v>
      </c>
      <c r="AA5689" t="str">
        <f>TEXT(salestable[[#This Row],[Order Date]], "ddd")</f>
        <v>Mon</v>
      </c>
    </row>
    <row r="5690" spans="1:27"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s="3">
        <v>7</v>
      </c>
      <c r="T5690" s="4">
        <v>0.2</v>
      </c>
      <c r="U5690" s="3">
        <v>16.518599999999999</v>
      </c>
      <c r="V5690" s="2">
        <f>salestable[[#This Row],[Sales]] * (1 - salestable[[#This Row],[Discount]])</f>
        <v>39.155200000000008</v>
      </c>
      <c r="W5690" s="2">
        <f>salestable[[#This Row],[Sales]] * salestable[[#This Row],[Discount]]</f>
        <v>9.7888000000000019</v>
      </c>
      <c r="X5690">
        <f>YEAR(salestable[[#This Row],[Order Date]])</f>
        <v>2014</v>
      </c>
      <c r="Y5690" t="str">
        <f>TEXT(salestable[[#This Row],[Order Date]],"MMMM")</f>
        <v>July</v>
      </c>
      <c r="Z5690" t="str">
        <f>"Q"&amp;ROUNDUP(MONTH(salestable[[#This Row],[Order Date]])/3,0)</f>
        <v>Q3</v>
      </c>
      <c r="AA5690" t="str">
        <f>TEXT(salestable[[#This Row],[Order Date]], "ddd")</f>
        <v>Mon</v>
      </c>
    </row>
    <row r="5691" spans="1:27"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s="3">
        <v>3</v>
      </c>
      <c r="T5691" s="4">
        <v>0.3</v>
      </c>
      <c r="U5691" s="3">
        <v>-90.376199999999997</v>
      </c>
      <c r="V5691" s="2">
        <f>salestable[[#This Row],[Sales]] * (1 - salestable[[#This Row],[Discount]])</f>
        <v>192.54059999999998</v>
      </c>
      <c r="W5691" s="2">
        <f>salestable[[#This Row],[Sales]] * salestable[[#This Row],[Discount]]</f>
        <v>82.517399999999995</v>
      </c>
      <c r="X5691">
        <f>YEAR(salestable[[#This Row],[Order Date]])</f>
        <v>2015</v>
      </c>
      <c r="Y5691" t="str">
        <f>TEXT(salestable[[#This Row],[Order Date]],"MMMM")</f>
        <v>December</v>
      </c>
      <c r="Z5691" t="str">
        <f>"Q"&amp;ROUNDUP(MONTH(salestable[[#This Row],[Order Date]])/3,0)</f>
        <v>Q4</v>
      </c>
      <c r="AA5691" t="str">
        <f>TEXT(salestable[[#This Row],[Order Date]], "ddd")</f>
        <v>Sat</v>
      </c>
    </row>
    <row r="5692" spans="1:27"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s="3">
        <v>9</v>
      </c>
      <c r="T5692" s="4">
        <v>0</v>
      </c>
      <c r="U5692" s="3">
        <v>9.3024000000000004</v>
      </c>
      <c r="V5692" s="2">
        <f>salestable[[#This Row],[Sales]] * (1 - salestable[[#This Row],[Discount]])</f>
        <v>27.36</v>
      </c>
      <c r="W5692" s="2">
        <f>salestable[[#This Row],[Sales]] * salestable[[#This Row],[Discount]]</f>
        <v>0</v>
      </c>
      <c r="X5692">
        <f>YEAR(salestable[[#This Row],[Order Date]])</f>
        <v>2015</v>
      </c>
      <c r="Y5692" t="str">
        <f>TEXT(salestable[[#This Row],[Order Date]],"MMMM")</f>
        <v>December</v>
      </c>
      <c r="Z5692" t="str">
        <f>"Q"&amp;ROUNDUP(MONTH(salestable[[#This Row],[Order Date]])/3,0)</f>
        <v>Q4</v>
      </c>
      <c r="AA5692" t="str">
        <f>TEXT(salestable[[#This Row],[Order Date]], "ddd")</f>
        <v>Thu</v>
      </c>
    </row>
    <row r="5693" spans="1:27"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s="3">
        <v>5</v>
      </c>
      <c r="T5693" s="4">
        <v>0</v>
      </c>
      <c r="U5693" s="3">
        <v>20.585000000000001</v>
      </c>
      <c r="V5693" s="2">
        <f>salestable[[#This Row],[Sales]] * (1 - salestable[[#This Row],[Discount]])</f>
        <v>44.75</v>
      </c>
      <c r="W5693" s="2">
        <f>salestable[[#This Row],[Sales]] * salestable[[#This Row],[Discount]]</f>
        <v>0</v>
      </c>
      <c r="X5693">
        <f>YEAR(salestable[[#This Row],[Order Date]])</f>
        <v>2015</v>
      </c>
      <c r="Y5693" t="str">
        <f>TEXT(salestable[[#This Row],[Order Date]],"MMMM")</f>
        <v>December</v>
      </c>
      <c r="Z5693" t="str">
        <f>"Q"&amp;ROUNDUP(MONTH(salestable[[#This Row],[Order Date]])/3,0)</f>
        <v>Q4</v>
      </c>
      <c r="AA5693" t="str">
        <f>TEXT(salestable[[#This Row],[Order Date]], "ddd")</f>
        <v>Thu</v>
      </c>
    </row>
    <row r="5694" spans="1:27"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s="3">
        <v>1</v>
      </c>
      <c r="T5694" s="4">
        <v>0</v>
      </c>
      <c r="U5694" s="3">
        <v>36.447299999999998</v>
      </c>
      <c r="V5694" s="2">
        <f>salestable[[#This Row],[Sales]] * (1 - salestable[[#This Row],[Discount]])</f>
        <v>134.99</v>
      </c>
      <c r="W5694" s="2">
        <f>salestable[[#This Row],[Sales]] * salestable[[#This Row],[Discount]]</f>
        <v>0</v>
      </c>
      <c r="X5694">
        <f>YEAR(salestable[[#This Row],[Order Date]])</f>
        <v>2015</v>
      </c>
      <c r="Y5694" t="str">
        <f>TEXT(salestable[[#This Row],[Order Date]],"MMMM")</f>
        <v>December</v>
      </c>
      <c r="Z5694" t="str">
        <f>"Q"&amp;ROUNDUP(MONTH(salestable[[#This Row],[Order Date]])/3,0)</f>
        <v>Q4</v>
      </c>
      <c r="AA5694" t="str">
        <f>TEXT(salestable[[#This Row],[Order Date]], "ddd")</f>
        <v>Thu</v>
      </c>
    </row>
    <row r="5695" spans="1:27"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s="3">
        <v>5</v>
      </c>
      <c r="T5695" s="4">
        <v>0</v>
      </c>
      <c r="U5695" s="3">
        <v>12.672000000000001</v>
      </c>
      <c r="V5695" s="2">
        <f>salestable[[#This Row],[Sales]] * (1 - salestable[[#This Row],[Discount]])</f>
        <v>26.4</v>
      </c>
      <c r="W5695" s="2">
        <f>salestable[[#This Row],[Sales]] * salestable[[#This Row],[Discount]]</f>
        <v>0</v>
      </c>
      <c r="X5695">
        <f>YEAR(salestable[[#This Row],[Order Date]])</f>
        <v>2015</v>
      </c>
      <c r="Y5695" t="str">
        <f>TEXT(salestable[[#This Row],[Order Date]],"MMMM")</f>
        <v>December</v>
      </c>
      <c r="Z5695" t="str">
        <f>"Q"&amp;ROUNDUP(MONTH(salestable[[#This Row],[Order Date]])/3,0)</f>
        <v>Q4</v>
      </c>
      <c r="AA5695" t="str">
        <f>TEXT(salestable[[#This Row],[Order Date]], "ddd")</f>
        <v>Thu</v>
      </c>
    </row>
    <row r="5696" spans="1:27"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s="3">
        <v>3</v>
      </c>
      <c r="T5696" s="4">
        <v>0</v>
      </c>
      <c r="U5696" s="3">
        <v>141.1644</v>
      </c>
      <c r="V5696" s="2">
        <f>salestable[[#This Row],[Sales]] * (1 - salestable[[#This Row],[Discount]])</f>
        <v>542.94000000000005</v>
      </c>
      <c r="W5696" s="2">
        <f>salestable[[#This Row],[Sales]] * salestable[[#This Row],[Discount]]</f>
        <v>0</v>
      </c>
      <c r="X5696">
        <f>YEAR(salestable[[#This Row],[Order Date]])</f>
        <v>2015</v>
      </c>
      <c r="Y5696" t="str">
        <f>TEXT(salestable[[#This Row],[Order Date]],"MMMM")</f>
        <v>December</v>
      </c>
      <c r="Z5696" t="str">
        <f>"Q"&amp;ROUNDUP(MONTH(salestable[[#This Row],[Order Date]])/3,0)</f>
        <v>Q4</v>
      </c>
      <c r="AA5696" t="str">
        <f>TEXT(salestable[[#This Row],[Order Date]], "ddd")</f>
        <v>Thu</v>
      </c>
    </row>
    <row r="5697" spans="1:27"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s="3">
        <v>2</v>
      </c>
      <c r="T5697" s="4">
        <v>0.2</v>
      </c>
      <c r="U5697" s="3">
        <v>-1.7771999999999999</v>
      </c>
      <c r="V5697" s="2">
        <f>salestable[[#This Row],[Sales]] * (1 - salestable[[#This Row],[Discount]])</f>
        <v>56.870399999999997</v>
      </c>
      <c r="W5697" s="2">
        <f>salestable[[#This Row],[Sales]] * salestable[[#This Row],[Discount]]</f>
        <v>14.217599999999999</v>
      </c>
      <c r="X5697">
        <f>YEAR(salestable[[#This Row],[Order Date]])</f>
        <v>2016</v>
      </c>
      <c r="Y5697" t="str">
        <f>TEXT(salestable[[#This Row],[Order Date]],"MMMM")</f>
        <v>May</v>
      </c>
      <c r="Z5697" t="str">
        <f>"Q"&amp;ROUNDUP(MONTH(salestable[[#This Row],[Order Date]])/3,0)</f>
        <v>Q2</v>
      </c>
      <c r="AA5697" t="str">
        <f>TEXT(salestable[[#This Row],[Order Date]], "ddd")</f>
        <v>Thu</v>
      </c>
    </row>
    <row r="5698" spans="1:27"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s="3">
        <v>9</v>
      </c>
      <c r="T5698" s="4">
        <v>0.8</v>
      </c>
      <c r="U5698" s="3">
        <v>-42.463799999999999</v>
      </c>
      <c r="V5698" s="2">
        <f>salestable[[#This Row],[Sales]] * (1 - salestable[[#This Row],[Discount]])</f>
        <v>5.4791999999999987</v>
      </c>
      <c r="W5698" s="2">
        <f>salestable[[#This Row],[Sales]] * salestable[[#This Row],[Discount]]</f>
        <v>21.916800000000002</v>
      </c>
      <c r="X5698">
        <f>YEAR(salestable[[#This Row],[Order Date]])</f>
        <v>2017</v>
      </c>
      <c r="Y5698" t="str">
        <f>TEXT(salestable[[#This Row],[Order Date]],"MMMM")</f>
        <v>October</v>
      </c>
      <c r="Z5698" t="str">
        <f>"Q"&amp;ROUNDUP(MONTH(salestable[[#This Row],[Order Date]])/3,0)</f>
        <v>Q4</v>
      </c>
      <c r="AA5698" t="str">
        <f>TEXT(salestable[[#This Row],[Order Date]], "ddd")</f>
        <v>Sat</v>
      </c>
    </row>
    <row r="5699" spans="1:27"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s="3">
        <v>1</v>
      </c>
      <c r="T5699" s="4">
        <v>0.8</v>
      </c>
      <c r="U5699" s="3">
        <v>-23.547999999999998</v>
      </c>
      <c r="V5699" s="2">
        <f>salestable[[#This Row],[Sales]] * (1 - salestable[[#This Row],[Discount]])</f>
        <v>2.6911999999999994</v>
      </c>
      <c r="W5699" s="2">
        <f>salestable[[#This Row],[Sales]] * salestable[[#This Row],[Discount]]</f>
        <v>10.764800000000001</v>
      </c>
      <c r="X5699">
        <f>YEAR(salestable[[#This Row],[Order Date]])</f>
        <v>2017</v>
      </c>
      <c r="Y5699" t="str">
        <f>TEXT(salestable[[#This Row],[Order Date]],"MMMM")</f>
        <v>October</v>
      </c>
      <c r="Z5699" t="str">
        <f>"Q"&amp;ROUNDUP(MONTH(salestable[[#This Row],[Order Date]])/3,0)</f>
        <v>Q4</v>
      </c>
      <c r="AA5699" t="str">
        <f>TEXT(salestable[[#This Row],[Order Date]], "ddd")</f>
        <v>Sat</v>
      </c>
    </row>
    <row r="5700" spans="1:27"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s="3">
        <v>1</v>
      </c>
      <c r="T5700" s="4">
        <v>0.2</v>
      </c>
      <c r="U5700" s="3">
        <v>4.4400000000000004</v>
      </c>
      <c r="V5700" s="2">
        <f>salestable[[#This Row],[Sales]] * (1 - salestable[[#This Row],[Discount]])</f>
        <v>9.4719999999999995</v>
      </c>
      <c r="W5700" s="2">
        <f>salestable[[#This Row],[Sales]] * salestable[[#This Row],[Discount]]</f>
        <v>2.3679999999999999</v>
      </c>
      <c r="X5700">
        <f>YEAR(salestable[[#This Row],[Order Date]])</f>
        <v>2016</v>
      </c>
      <c r="Y5700" t="str">
        <f>TEXT(salestable[[#This Row],[Order Date]],"MMMM")</f>
        <v>November</v>
      </c>
      <c r="Z5700" t="str">
        <f>"Q"&amp;ROUNDUP(MONTH(salestable[[#This Row],[Order Date]])/3,0)</f>
        <v>Q4</v>
      </c>
      <c r="AA5700" t="str">
        <f>TEXT(salestable[[#This Row],[Order Date]], "ddd")</f>
        <v>Sat</v>
      </c>
    </row>
    <row r="5701" spans="1:27"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s="3">
        <v>6</v>
      </c>
      <c r="T5701" s="4">
        <v>0</v>
      </c>
      <c r="U5701" s="3">
        <v>17.581199999999999</v>
      </c>
      <c r="V5701" s="2">
        <f>salestable[[#This Row],[Sales]] * (1 - salestable[[#This Row],[Discount]])</f>
        <v>35.880000000000003</v>
      </c>
      <c r="W5701" s="2">
        <f>salestable[[#This Row],[Sales]] * salestable[[#This Row],[Discount]]</f>
        <v>0</v>
      </c>
      <c r="X5701">
        <f>YEAR(salestable[[#This Row],[Order Date]])</f>
        <v>2017</v>
      </c>
      <c r="Y5701" t="str">
        <f>TEXT(salestable[[#This Row],[Order Date]],"MMMM")</f>
        <v>November</v>
      </c>
      <c r="Z5701" t="str">
        <f>"Q"&amp;ROUNDUP(MONTH(salestable[[#This Row],[Order Date]])/3,0)</f>
        <v>Q4</v>
      </c>
      <c r="AA5701" t="str">
        <f>TEXT(salestable[[#This Row],[Order Date]], "ddd")</f>
        <v>Fri</v>
      </c>
    </row>
    <row r="5702" spans="1:27"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s="3">
        <v>3</v>
      </c>
      <c r="T5702" s="4">
        <v>0.2</v>
      </c>
      <c r="U5702" s="3">
        <v>15.282</v>
      </c>
      <c r="V5702" s="2">
        <f>salestable[[#This Row],[Sales]] * (1 - salestable[[#This Row],[Discount]])</f>
        <v>32.601600000000005</v>
      </c>
      <c r="W5702" s="2">
        <f>salestable[[#This Row],[Sales]] * salestable[[#This Row],[Discount]]</f>
        <v>8.1504000000000012</v>
      </c>
      <c r="X5702">
        <f>YEAR(salestable[[#This Row],[Order Date]])</f>
        <v>2016</v>
      </c>
      <c r="Y5702" t="str">
        <f>TEXT(salestable[[#This Row],[Order Date]],"MMMM")</f>
        <v>November</v>
      </c>
      <c r="Z5702" t="str">
        <f>"Q"&amp;ROUNDUP(MONTH(salestable[[#This Row],[Order Date]])/3,0)</f>
        <v>Q4</v>
      </c>
      <c r="AA5702" t="str">
        <f>TEXT(salestable[[#This Row],[Order Date]], "ddd")</f>
        <v>Thu</v>
      </c>
    </row>
    <row r="5703" spans="1:27"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s="3">
        <v>5</v>
      </c>
      <c r="T5703" s="4">
        <v>0.2</v>
      </c>
      <c r="U5703" s="3">
        <v>-22.743500000000001</v>
      </c>
      <c r="V5703" s="2">
        <f>salestable[[#This Row],[Sales]] * (1 - salestable[[#This Row],[Discount]])</f>
        <v>111.96800000000002</v>
      </c>
      <c r="W5703" s="2">
        <f>salestable[[#This Row],[Sales]] * salestable[[#This Row],[Discount]]</f>
        <v>27.992000000000004</v>
      </c>
      <c r="X5703">
        <f>YEAR(salestable[[#This Row],[Order Date]])</f>
        <v>2016</v>
      </c>
      <c r="Y5703" t="str">
        <f>TEXT(salestable[[#This Row],[Order Date]],"MMMM")</f>
        <v>November</v>
      </c>
      <c r="Z5703" t="str">
        <f>"Q"&amp;ROUNDUP(MONTH(salestable[[#This Row],[Order Date]])/3,0)</f>
        <v>Q4</v>
      </c>
      <c r="AA5703" t="str">
        <f>TEXT(salestable[[#This Row],[Order Date]], "ddd")</f>
        <v>Thu</v>
      </c>
    </row>
    <row r="5704" spans="1:27"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s="3">
        <v>1</v>
      </c>
      <c r="T5704" s="4">
        <v>0.2</v>
      </c>
      <c r="U5704" s="3">
        <v>0.29520000000000002</v>
      </c>
      <c r="V5704" s="2">
        <f>salestable[[#This Row],[Sales]] * (1 - salestable[[#This Row],[Discount]])</f>
        <v>2.0992000000000002</v>
      </c>
      <c r="W5704" s="2">
        <f>salestable[[#This Row],[Sales]] * salestable[[#This Row],[Discount]]</f>
        <v>0.52480000000000004</v>
      </c>
      <c r="X5704">
        <f>YEAR(salestable[[#This Row],[Order Date]])</f>
        <v>2014</v>
      </c>
      <c r="Y5704" t="str">
        <f>TEXT(salestable[[#This Row],[Order Date]],"MMMM")</f>
        <v>December</v>
      </c>
      <c r="Z5704" t="str">
        <f>"Q"&amp;ROUNDUP(MONTH(salestable[[#This Row],[Order Date]])/3,0)</f>
        <v>Q4</v>
      </c>
      <c r="AA5704" t="str">
        <f>TEXT(salestable[[#This Row],[Order Date]], "ddd")</f>
        <v>Sun</v>
      </c>
    </row>
    <row r="5705" spans="1:27"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s="3">
        <v>1</v>
      </c>
      <c r="T5705" s="4">
        <v>0.4</v>
      </c>
      <c r="U5705" s="3">
        <v>-52.336500000000001</v>
      </c>
      <c r="V5705" s="2">
        <f>salestable[[#This Row],[Sales]] * (1 - salestable[[#This Row],[Discount]])</f>
        <v>81.917999999999992</v>
      </c>
      <c r="W5705" s="2">
        <f>salestable[[#This Row],[Sales]] * salestable[[#This Row],[Discount]]</f>
        <v>54.612000000000002</v>
      </c>
      <c r="X5705">
        <f>YEAR(salestable[[#This Row],[Order Date]])</f>
        <v>2014</v>
      </c>
      <c r="Y5705" t="str">
        <f>TEXT(salestable[[#This Row],[Order Date]],"MMMM")</f>
        <v>December</v>
      </c>
      <c r="Z5705" t="str">
        <f>"Q"&amp;ROUNDUP(MONTH(salestable[[#This Row],[Order Date]])/3,0)</f>
        <v>Q4</v>
      </c>
      <c r="AA5705" t="str">
        <f>TEXT(salestable[[#This Row],[Order Date]], "ddd")</f>
        <v>Sun</v>
      </c>
    </row>
    <row r="5706" spans="1:27"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s="3">
        <v>1</v>
      </c>
      <c r="T5706" s="4">
        <v>0.2</v>
      </c>
      <c r="U5706" s="3">
        <v>42.893500000000003</v>
      </c>
      <c r="V5706" s="2">
        <f>salestable[[#This Row],[Sales]] * (1 - salestable[[#This Row],[Discount]])</f>
        <v>211.16800000000001</v>
      </c>
      <c r="W5706" s="2">
        <f>salestable[[#This Row],[Sales]] * salestable[[#This Row],[Discount]]</f>
        <v>52.792000000000002</v>
      </c>
      <c r="X5706">
        <f>YEAR(salestable[[#This Row],[Order Date]])</f>
        <v>2014</v>
      </c>
      <c r="Y5706" t="str">
        <f>TEXT(salestable[[#This Row],[Order Date]],"MMMM")</f>
        <v>December</v>
      </c>
      <c r="Z5706" t="str">
        <f>"Q"&amp;ROUNDUP(MONTH(salestable[[#This Row],[Order Date]])/3,0)</f>
        <v>Q4</v>
      </c>
      <c r="AA5706" t="str">
        <f>TEXT(salestable[[#This Row],[Order Date]], "ddd")</f>
        <v>Sun</v>
      </c>
    </row>
    <row r="5707" spans="1:27"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s="3">
        <v>3</v>
      </c>
      <c r="T5707" s="4">
        <v>0</v>
      </c>
      <c r="U5707" s="3">
        <v>3.3755999999999999</v>
      </c>
      <c r="V5707" s="2">
        <f>salestable[[#This Row],[Sales]] * (1 - salestable[[#This Row],[Discount]])</f>
        <v>11.64</v>
      </c>
      <c r="W5707" s="2">
        <f>salestable[[#This Row],[Sales]] * salestable[[#This Row],[Discount]]</f>
        <v>0</v>
      </c>
      <c r="X5707">
        <f>YEAR(salestable[[#This Row],[Order Date]])</f>
        <v>2014</v>
      </c>
      <c r="Y5707" t="str">
        <f>TEXT(salestable[[#This Row],[Order Date]],"MMMM")</f>
        <v>November</v>
      </c>
      <c r="Z5707" t="str">
        <f>"Q"&amp;ROUNDUP(MONTH(salestable[[#This Row],[Order Date]])/3,0)</f>
        <v>Q4</v>
      </c>
      <c r="AA5707" t="str">
        <f>TEXT(salestable[[#This Row],[Order Date]], "ddd")</f>
        <v>Mon</v>
      </c>
    </row>
    <row r="5708" spans="1:27"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s="3">
        <v>3</v>
      </c>
      <c r="T5708" s="4">
        <v>0.2</v>
      </c>
      <c r="U5708" s="3">
        <v>14.563800000000001</v>
      </c>
      <c r="V5708" s="2">
        <f>salestable[[#This Row],[Sales]] * (1 - salestable[[#This Row],[Discount]])</f>
        <v>32.140800000000006</v>
      </c>
      <c r="W5708" s="2">
        <f>salestable[[#This Row],[Sales]] * salestable[[#This Row],[Discount]]</f>
        <v>8.0352000000000015</v>
      </c>
      <c r="X5708">
        <f>YEAR(salestable[[#This Row],[Order Date]])</f>
        <v>2017</v>
      </c>
      <c r="Y5708" t="str">
        <f>TEXT(salestable[[#This Row],[Order Date]],"MMMM")</f>
        <v>September</v>
      </c>
      <c r="Z5708" t="str">
        <f>"Q"&amp;ROUNDUP(MONTH(salestable[[#This Row],[Order Date]])/3,0)</f>
        <v>Q3</v>
      </c>
      <c r="AA5708" t="str">
        <f>TEXT(salestable[[#This Row],[Order Date]], "ddd")</f>
        <v>Fri</v>
      </c>
    </row>
    <row r="5709" spans="1:27"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s="3">
        <v>3</v>
      </c>
      <c r="T5709" s="4">
        <v>0</v>
      </c>
      <c r="U5709" s="3">
        <v>30.187200000000001</v>
      </c>
      <c r="V5709" s="2">
        <f>salestable[[#This Row],[Sales]] * (1 - salestable[[#This Row],[Discount]])</f>
        <v>79.44</v>
      </c>
      <c r="W5709" s="2">
        <f>salestable[[#This Row],[Sales]] * salestable[[#This Row],[Discount]]</f>
        <v>0</v>
      </c>
      <c r="X5709">
        <f>YEAR(salestable[[#This Row],[Order Date]])</f>
        <v>2015</v>
      </c>
      <c r="Y5709" t="str">
        <f>TEXT(salestable[[#This Row],[Order Date]],"MMMM")</f>
        <v>May</v>
      </c>
      <c r="Z5709" t="str">
        <f>"Q"&amp;ROUNDUP(MONTH(salestable[[#This Row],[Order Date]])/3,0)</f>
        <v>Q2</v>
      </c>
      <c r="AA5709" t="str">
        <f>TEXT(salestable[[#This Row],[Order Date]], "ddd")</f>
        <v>Fri</v>
      </c>
    </row>
    <row r="5710" spans="1:27"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s="3">
        <v>3</v>
      </c>
      <c r="T5710" s="4">
        <v>0</v>
      </c>
      <c r="U5710" s="3">
        <v>7.1585999999999999</v>
      </c>
      <c r="V5710" s="2">
        <f>salestable[[#This Row],[Sales]] * (1 - salestable[[#This Row],[Discount]])</f>
        <v>357.93</v>
      </c>
      <c r="W5710" s="2">
        <f>salestable[[#This Row],[Sales]] * salestable[[#This Row],[Discount]]</f>
        <v>0</v>
      </c>
      <c r="X5710">
        <f>YEAR(salestable[[#This Row],[Order Date]])</f>
        <v>2015</v>
      </c>
      <c r="Y5710" t="str">
        <f>TEXT(salestable[[#This Row],[Order Date]],"MMMM")</f>
        <v>May</v>
      </c>
      <c r="Z5710" t="str">
        <f>"Q"&amp;ROUNDUP(MONTH(salestable[[#This Row],[Order Date]])/3,0)</f>
        <v>Q2</v>
      </c>
      <c r="AA5710" t="str">
        <f>TEXT(salestable[[#This Row],[Order Date]], "ddd")</f>
        <v>Fri</v>
      </c>
    </row>
    <row r="5711" spans="1:27"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s="3">
        <v>2</v>
      </c>
      <c r="T5711" s="4">
        <v>0.1</v>
      </c>
      <c r="U5711" s="3">
        <v>21.294</v>
      </c>
      <c r="V5711" s="2">
        <f>salestable[[#This Row],[Sales]] * (1 - salestable[[#This Row],[Discount]])</f>
        <v>114.9876</v>
      </c>
      <c r="W5711" s="2">
        <f>salestable[[#This Row],[Sales]] * salestable[[#This Row],[Discount]]</f>
        <v>12.776400000000001</v>
      </c>
      <c r="X5711">
        <f>YEAR(salestable[[#This Row],[Order Date]])</f>
        <v>2015</v>
      </c>
      <c r="Y5711" t="str">
        <f>TEXT(salestable[[#This Row],[Order Date]],"MMMM")</f>
        <v>May</v>
      </c>
      <c r="Z5711" t="str">
        <f>"Q"&amp;ROUNDUP(MONTH(salestable[[#This Row],[Order Date]])/3,0)</f>
        <v>Q2</v>
      </c>
      <c r="AA5711" t="str">
        <f>TEXT(salestable[[#This Row],[Order Date]], "ddd")</f>
        <v>Fri</v>
      </c>
    </row>
    <row r="5712" spans="1:27"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s="3">
        <v>7</v>
      </c>
      <c r="T5712" s="4">
        <v>0.2</v>
      </c>
      <c r="U5712" s="3">
        <v>1014.9797</v>
      </c>
      <c r="V5712" s="2">
        <f>salestable[[#This Row],[Sales]] * (1 - salestable[[#This Row],[Discount]])</f>
        <v>2239.9551999999999</v>
      </c>
      <c r="W5712" s="2">
        <f>salestable[[#This Row],[Sales]] * salestable[[#This Row],[Discount]]</f>
        <v>559.98879999999997</v>
      </c>
      <c r="X5712">
        <f>YEAR(salestable[[#This Row],[Order Date]])</f>
        <v>2015</v>
      </c>
      <c r="Y5712" t="str">
        <f>TEXT(salestable[[#This Row],[Order Date]],"MMMM")</f>
        <v>May</v>
      </c>
      <c r="Z5712" t="str">
        <f>"Q"&amp;ROUNDUP(MONTH(salestable[[#This Row],[Order Date]])/3,0)</f>
        <v>Q2</v>
      </c>
      <c r="AA5712" t="str">
        <f>TEXT(salestable[[#This Row],[Order Date]], "ddd")</f>
        <v>Fri</v>
      </c>
    </row>
    <row r="5713" spans="1:27"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s="3">
        <v>3</v>
      </c>
      <c r="T5713" s="4">
        <v>0</v>
      </c>
      <c r="U5713" s="3">
        <v>9.3312000000000008</v>
      </c>
      <c r="V5713" s="2">
        <f>salestable[[#This Row],[Sales]] * (1 - salestable[[#This Row],[Discount]])</f>
        <v>19.440000000000001</v>
      </c>
      <c r="W5713" s="2">
        <f>salestable[[#This Row],[Sales]] * salestable[[#This Row],[Discount]]</f>
        <v>0</v>
      </c>
      <c r="X5713">
        <f>YEAR(salestable[[#This Row],[Order Date]])</f>
        <v>2015</v>
      </c>
      <c r="Y5713" t="str">
        <f>TEXT(salestable[[#This Row],[Order Date]],"MMMM")</f>
        <v>May</v>
      </c>
      <c r="Z5713" t="str">
        <f>"Q"&amp;ROUNDUP(MONTH(salestable[[#This Row],[Order Date]])/3,0)</f>
        <v>Q2</v>
      </c>
      <c r="AA5713" t="str">
        <f>TEXT(salestable[[#This Row],[Order Date]], "ddd")</f>
        <v>Fri</v>
      </c>
    </row>
    <row r="5714" spans="1:27"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s="3">
        <v>1</v>
      </c>
      <c r="T5714" s="4">
        <v>0.2</v>
      </c>
      <c r="U5714" s="3">
        <v>4.1391</v>
      </c>
      <c r="V5714" s="2">
        <f>salestable[[#This Row],[Sales]] * (1 - salestable[[#This Row],[Discount]])</f>
        <v>29.433600000000002</v>
      </c>
      <c r="W5714" s="2">
        <f>salestable[[#This Row],[Sales]] * salestable[[#This Row],[Discount]]</f>
        <v>7.3584000000000005</v>
      </c>
      <c r="X5714">
        <f>YEAR(salestable[[#This Row],[Order Date]])</f>
        <v>2017</v>
      </c>
      <c r="Y5714" t="str">
        <f>TEXT(salestable[[#This Row],[Order Date]],"MMMM")</f>
        <v>July</v>
      </c>
      <c r="Z5714" t="str">
        <f>"Q"&amp;ROUNDUP(MONTH(salestable[[#This Row],[Order Date]])/3,0)</f>
        <v>Q3</v>
      </c>
      <c r="AA5714" t="str">
        <f>TEXT(salestable[[#This Row],[Order Date]], "ddd")</f>
        <v>Mon</v>
      </c>
    </row>
    <row r="5715" spans="1:27"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s="3">
        <v>3</v>
      </c>
      <c r="T5715" s="4">
        <v>0</v>
      </c>
      <c r="U5715" s="3">
        <v>1.6037999999999999</v>
      </c>
      <c r="V5715" s="2">
        <f>salestable[[#This Row],[Sales]] * (1 - salestable[[#This Row],[Discount]])</f>
        <v>5.94</v>
      </c>
      <c r="W5715" s="2">
        <f>salestable[[#This Row],[Sales]] * salestable[[#This Row],[Discount]]</f>
        <v>0</v>
      </c>
      <c r="X5715">
        <f>YEAR(salestable[[#This Row],[Order Date]])</f>
        <v>2014</v>
      </c>
      <c r="Y5715" t="str">
        <f>TEXT(salestable[[#This Row],[Order Date]],"MMMM")</f>
        <v>March</v>
      </c>
      <c r="Z5715" t="str">
        <f>"Q"&amp;ROUNDUP(MONTH(salestable[[#This Row],[Order Date]])/3,0)</f>
        <v>Q1</v>
      </c>
      <c r="AA5715" t="str">
        <f>TEXT(salestable[[#This Row],[Order Date]], "ddd")</f>
        <v>Sat</v>
      </c>
    </row>
    <row r="5716" spans="1:27"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s="3">
        <v>5</v>
      </c>
      <c r="T5716" s="4">
        <v>0</v>
      </c>
      <c r="U5716" s="3">
        <v>47.938499999999998</v>
      </c>
      <c r="V5716" s="2">
        <f>salestable[[#This Row],[Sales]] * (1 - salestable[[#This Row],[Discount]])</f>
        <v>177.55</v>
      </c>
      <c r="W5716" s="2">
        <f>salestable[[#This Row],[Sales]] * salestable[[#This Row],[Discount]]</f>
        <v>0</v>
      </c>
      <c r="X5716">
        <f>YEAR(salestable[[#This Row],[Order Date]])</f>
        <v>2017</v>
      </c>
      <c r="Y5716" t="str">
        <f>TEXT(salestable[[#This Row],[Order Date]],"MMMM")</f>
        <v>September</v>
      </c>
      <c r="Z5716" t="str">
        <f>"Q"&amp;ROUNDUP(MONTH(salestable[[#This Row],[Order Date]])/3,0)</f>
        <v>Q3</v>
      </c>
      <c r="AA5716" t="str">
        <f>TEXT(salestable[[#This Row],[Order Date]], "ddd")</f>
        <v>Mon</v>
      </c>
    </row>
    <row r="5717" spans="1:27"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s="3">
        <v>5</v>
      </c>
      <c r="T5717" s="4">
        <v>0</v>
      </c>
      <c r="U5717" s="3">
        <v>111.59099999999999</v>
      </c>
      <c r="V5717" s="2">
        <f>salestable[[#This Row],[Sales]] * (1 - salestable[[#This Row],[Discount]])</f>
        <v>619.95000000000005</v>
      </c>
      <c r="W5717" s="2">
        <f>salestable[[#This Row],[Sales]] * salestable[[#This Row],[Discount]]</f>
        <v>0</v>
      </c>
      <c r="X5717">
        <f>YEAR(salestable[[#This Row],[Order Date]])</f>
        <v>2015</v>
      </c>
      <c r="Y5717" t="str">
        <f>TEXT(salestable[[#This Row],[Order Date]],"MMMM")</f>
        <v>October</v>
      </c>
      <c r="Z5717" t="str">
        <f>"Q"&amp;ROUNDUP(MONTH(salestable[[#This Row],[Order Date]])/3,0)</f>
        <v>Q4</v>
      </c>
      <c r="AA5717" t="str">
        <f>TEXT(salestable[[#This Row],[Order Date]], "ddd")</f>
        <v>Fri</v>
      </c>
    </row>
    <row r="5718" spans="1:27"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s="3">
        <v>3</v>
      </c>
      <c r="T5718" s="4">
        <v>0</v>
      </c>
      <c r="U5718" s="3">
        <v>8.4564000000000004</v>
      </c>
      <c r="V5718" s="2">
        <f>salestable[[#This Row],[Sales]] * (1 - salestable[[#This Row],[Discount]])</f>
        <v>29.16</v>
      </c>
      <c r="W5718" s="2">
        <f>salestable[[#This Row],[Sales]] * salestable[[#This Row],[Discount]]</f>
        <v>0</v>
      </c>
      <c r="X5718">
        <f>YEAR(salestable[[#This Row],[Order Date]])</f>
        <v>2015</v>
      </c>
      <c r="Y5718" t="str">
        <f>TEXT(salestable[[#This Row],[Order Date]],"MMMM")</f>
        <v>October</v>
      </c>
      <c r="Z5718" t="str">
        <f>"Q"&amp;ROUNDUP(MONTH(salestable[[#This Row],[Order Date]])/3,0)</f>
        <v>Q4</v>
      </c>
      <c r="AA5718" t="str">
        <f>TEXT(salestable[[#This Row],[Order Date]], "ddd")</f>
        <v>Fri</v>
      </c>
    </row>
    <row r="5719" spans="1:27"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s="3">
        <v>7</v>
      </c>
      <c r="T5719" s="4">
        <v>0</v>
      </c>
      <c r="U5719" s="3">
        <v>27.241199999999999</v>
      </c>
      <c r="V5719" s="2">
        <f>salestable[[#This Row],[Sales]] * (1 - salestable[[#This Row],[Discount]])</f>
        <v>57.96</v>
      </c>
      <c r="W5719" s="2">
        <f>salestable[[#This Row],[Sales]] * salestable[[#This Row],[Discount]]</f>
        <v>0</v>
      </c>
      <c r="X5719">
        <f>YEAR(salestable[[#This Row],[Order Date]])</f>
        <v>2015</v>
      </c>
      <c r="Y5719" t="str">
        <f>TEXT(salestable[[#This Row],[Order Date]],"MMMM")</f>
        <v>October</v>
      </c>
      <c r="Z5719" t="str">
        <f>"Q"&amp;ROUNDUP(MONTH(salestable[[#This Row],[Order Date]])/3,0)</f>
        <v>Q4</v>
      </c>
      <c r="AA5719" t="str">
        <f>TEXT(salestable[[#This Row],[Order Date]], "ddd")</f>
        <v>Fri</v>
      </c>
    </row>
    <row r="5720" spans="1:27"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s="3">
        <v>3</v>
      </c>
      <c r="T5720" s="4">
        <v>0.1</v>
      </c>
      <c r="U5720" s="3">
        <v>5.2271999999999998</v>
      </c>
      <c r="V5720" s="2">
        <f>salestable[[#This Row],[Sales]] * (1 - salestable[[#This Row],[Discount]])</f>
        <v>26.462699999999998</v>
      </c>
      <c r="W5720" s="2">
        <f>salestable[[#This Row],[Sales]] * salestable[[#This Row],[Discount]]</f>
        <v>2.9403000000000001</v>
      </c>
      <c r="X5720">
        <f>YEAR(salestable[[#This Row],[Order Date]])</f>
        <v>2015</v>
      </c>
      <c r="Y5720" t="str">
        <f>TEXT(salestable[[#This Row],[Order Date]],"MMMM")</f>
        <v>October</v>
      </c>
      <c r="Z5720" t="str">
        <f>"Q"&amp;ROUNDUP(MONTH(salestable[[#This Row],[Order Date]])/3,0)</f>
        <v>Q4</v>
      </c>
      <c r="AA5720" t="str">
        <f>TEXT(salestable[[#This Row],[Order Date]], "ddd")</f>
        <v>Fri</v>
      </c>
    </row>
    <row r="5721" spans="1:27"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s="3">
        <v>5</v>
      </c>
      <c r="T5721" s="4">
        <v>0</v>
      </c>
      <c r="U5721" s="3">
        <v>21.164000000000001</v>
      </c>
      <c r="V5721" s="2">
        <f>salestable[[#This Row],[Sales]] * (1 - salestable[[#This Row],[Discount]])</f>
        <v>81.400000000000006</v>
      </c>
      <c r="W5721" s="2">
        <f>salestable[[#This Row],[Sales]] * salestable[[#This Row],[Discount]]</f>
        <v>0</v>
      </c>
      <c r="X5721">
        <f>YEAR(salestable[[#This Row],[Order Date]])</f>
        <v>2017</v>
      </c>
      <c r="Y5721" t="str">
        <f>TEXT(salestable[[#This Row],[Order Date]],"MMMM")</f>
        <v>March</v>
      </c>
      <c r="Z5721" t="str">
        <f>"Q"&amp;ROUNDUP(MONTH(salestable[[#This Row],[Order Date]])/3,0)</f>
        <v>Q1</v>
      </c>
      <c r="AA5721" t="str">
        <f>TEXT(salestable[[#This Row],[Order Date]], "ddd")</f>
        <v>Wed</v>
      </c>
    </row>
    <row r="5722" spans="1:27"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s="3">
        <v>5</v>
      </c>
      <c r="T5722" s="4">
        <v>0.2</v>
      </c>
      <c r="U5722" s="3">
        <v>2.2890000000000001</v>
      </c>
      <c r="V5722" s="2">
        <f>salestable[[#This Row],[Sales]] * (1 - salestable[[#This Row],[Discount]])</f>
        <v>6.9760000000000009</v>
      </c>
      <c r="W5722" s="2">
        <f>salestable[[#This Row],[Sales]] * salestable[[#This Row],[Discount]]</f>
        <v>1.7440000000000002</v>
      </c>
      <c r="X5722">
        <f>YEAR(salestable[[#This Row],[Order Date]])</f>
        <v>2015</v>
      </c>
      <c r="Y5722" t="str">
        <f>TEXT(salestable[[#This Row],[Order Date]],"MMMM")</f>
        <v>November</v>
      </c>
      <c r="Z5722" t="str">
        <f>"Q"&amp;ROUNDUP(MONTH(salestable[[#This Row],[Order Date]])/3,0)</f>
        <v>Q4</v>
      </c>
      <c r="AA5722" t="str">
        <f>TEXT(salestable[[#This Row],[Order Date]], "ddd")</f>
        <v>Sat</v>
      </c>
    </row>
    <row r="5723" spans="1:27"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s="3">
        <v>3</v>
      </c>
      <c r="T5723" s="4">
        <v>0.2</v>
      </c>
      <c r="U5723" s="3">
        <v>4.5587999999999997</v>
      </c>
      <c r="V5723" s="2">
        <f>salestable[[#This Row],[Sales]] * (1 - salestable[[#This Row],[Discount]])</f>
        <v>72.94080000000001</v>
      </c>
      <c r="W5723" s="2">
        <f>salestable[[#This Row],[Sales]] * salestable[[#This Row],[Discount]]</f>
        <v>18.235200000000003</v>
      </c>
      <c r="X5723">
        <f>YEAR(salestable[[#This Row],[Order Date]])</f>
        <v>2015</v>
      </c>
      <c r="Y5723" t="str">
        <f>TEXT(salestable[[#This Row],[Order Date]],"MMMM")</f>
        <v>November</v>
      </c>
      <c r="Z5723" t="str">
        <f>"Q"&amp;ROUNDUP(MONTH(salestable[[#This Row],[Order Date]])/3,0)</f>
        <v>Q4</v>
      </c>
      <c r="AA5723" t="str">
        <f>TEXT(salestable[[#This Row],[Order Date]], "ddd")</f>
        <v>Sat</v>
      </c>
    </row>
    <row r="5724" spans="1:27"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s="3">
        <v>4</v>
      </c>
      <c r="T5724" s="4">
        <v>0.2</v>
      </c>
      <c r="U5724" s="3">
        <v>29.994</v>
      </c>
      <c r="V5724" s="2">
        <f>salestable[[#This Row],[Sales]] * (1 - salestable[[#This Row],[Discount]])</f>
        <v>127.9744</v>
      </c>
      <c r="W5724" s="2">
        <f>salestable[[#This Row],[Sales]] * salestable[[#This Row],[Discount]]</f>
        <v>31.993600000000001</v>
      </c>
      <c r="X5724">
        <f>YEAR(salestable[[#This Row],[Order Date]])</f>
        <v>2015</v>
      </c>
      <c r="Y5724" t="str">
        <f>TEXT(salestable[[#This Row],[Order Date]],"MMMM")</f>
        <v>November</v>
      </c>
      <c r="Z5724" t="str">
        <f>"Q"&amp;ROUNDUP(MONTH(salestable[[#This Row],[Order Date]])/3,0)</f>
        <v>Q4</v>
      </c>
      <c r="AA5724" t="str">
        <f>TEXT(salestable[[#This Row],[Order Date]], "ddd")</f>
        <v>Sat</v>
      </c>
    </row>
    <row r="5725" spans="1:27"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s="3">
        <v>2</v>
      </c>
      <c r="T5725" s="4">
        <v>0</v>
      </c>
      <c r="U5725" s="3">
        <v>6.2207999999999997</v>
      </c>
      <c r="V5725" s="2">
        <f>salestable[[#This Row],[Sales]] * (1 - salestable[[#This Row],[Discount]])</f>
        <v>12.96</v>
      </c>
      <c r="W5725" s="2">
        <f>salestable[[#This Row],[Sales]] * salestable[[#This Row],[Discount]]</f>
        <v>0</v>
      </c>
      <c r="X5725">
        <f>YEAR(salestable[[#This Row],[Order Date]])</f>
        <v>2016</v>
      </c>
      <c r="Y5725" t="str">
        <f>TEXT(salestable[[#This Row],[Order Date]],"MMMM")</f>
        <v>September</v>
      </c>
      <c r="Z5725" t="str">
        <f>"Q"&amp;ROUNDUP(MONTH(salestable[[#This Row],[Order Date]])/3,0)</f>
        <v>Q3</v>
      </c>
      <c r="AA5725" t="str">
        <f>TEXT(salestable[[#This Row],[Order Date]], "ddd")</f>
        <v>Mon</v>
      </c>
    </row>
    <row r="5726" spans="1:27"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s="3">
        <v>3</v>
      </c>
      <c r="T5726" s="4">
        <v>0.2</v>
      </c>
      <c r="U5726" s="3">
        <v>-82.884</v>
      </c>
      <c r="V5726" s="2">
        <f>salestable[[#This Row],[Sales]] * (1 - salestable[[#This Row],[Discount]])</f>
        <v>265.22880000000004</v>
      </c>
      <c r="W5726" s="2">
        <f>salestable[[#This Row],[Sales]] * salestable[[#This Row],[Discount]]</f>
        <v>66.307200000000009</v>
      </c>
      <c r="X5726">
        <f>YEAR(salestable[[#This Row],[Order Date]])</f>
        <v>2014</v>
      </c>
      <c r="Y5726" t="str">
        <f>TEXT(salestable[[#This Row],[Order Date]],"MMMM")</f>
        <v>September</v>
      </c>
      <c r="Z5726" t="str">
        <f>"Q"&amp;ROUNDUP(MONTH(salestable[[#This Row],[Order Date]])/3,0)</f>
        <v>Q3</v>
      </c>
      <c r="AA5726" t="str">
        <f>TEXT(salestable[[#This Row],[Order Date]], "ddd")</f>
        <v>Mon</v>
      </c>
    </row>
    <row r="5727" spans="1:27"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s="3">
        <v>9</v>
      </c>
      <c r="T5727" s="4">
        <v>0</v>
      </c>
      <c r="U5727" s="3">
        <v>395.96039999999999</v>
      </c>
      <c r="V5727" s="2">
        <f>salestable[[#This Row],[Sales]] * (1 - salestable[[#This Row],[Discount]])</f>
        <v>899.91</v>
      </c>
      <c r="W5727" s="2">
        <f>salestable[[#This Row],[Sales]] * salestable[[#This Row],[Discount]]</f>
        <v>0</v>
      </c>
      <c r="X5727">
        <f>YEAR(salestable[[#This Row],[Order Date]])</f>
        <v>2015</v>
      </c>
      <c r="Y5727" t="str">
        <f>TEXT(salestable[[#This Row],[Order Date]],"MMMM")</f>
        <v>September</v>
      </c>
      <c r="Z5727" t="str">
        <f>"Q"&amp;ROUNDUP(MONTH(salestable[[#This Row],[Order Date]])/3,0)</f>
        <v>Q3</v>
      </c>
      <c r="AA5727" t="str">
        <f>TEXT(salestable[[#This Row],[Order Date]], "ddd")</f>
        <v>Fri</v>
      </c>
    </row>
    <row r="5728" spans="1:27"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s="3">
        <v>7</v>
      </c>
      <c r="T5728" s="4">
        <v>0.2</v>
      </c>
      <c r="U5728" s="3">
        <v>118.29300000000001</v>
      </c>
      <c r="V5728" s="2">
        <f>salestable[[#This Row],[Sales]] * (1 - salestable[[#This Row],[Discount]])</f>
        <v>757.07520000000011</v>
      </c>
      <c r="W5728" s="2">
        <f>salestable[[#This Row],[Sales]] * salestable[[#This Row],[Discount]]</f>
        <v>189.26880000000003</v>
      </c>
      <c r="X5728">
        <f>YEAR(salestable[[#This Row],[Order Date]])</f>
        <v>2015</v>
      </c>
      <c r="Y5728" t="str">
        <f>TEXT(salestable[[#This Row],[Order Date]],"MMMM")</f>
        <v>May</v>
      </c>
      <c r="Z5728" t="str">
        <f>"Q"&amp;ROUNDUP(MONTH(salestable[[#This Row],[Order Date]])/3,0)</f>
        <v>Q2</v>
      </c>
      <c r="AA5728" t="str">
        <f>TEXT(salestable[[#This Row],[Order Date]], "ddd")</f>
        <v>Mon</v>
      </c>
    </row>
    <row r="5729" spans="1:27"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s="3">
        <v>3</v>
      </c>
      <c r="T5729" s="4">
        <v>0</v>
      </c>
      <c r="U5729" s="3">
        <v>32.059800000000003</v>
      </c>
      <c r="V5729" s="2">
        <f>salestable[[#This Row],[Sales]] * (1 - salestable[[#This Row],[Discount]])</f>
        <v>178.11</v>
      </c>
      <c r="W5729" s="2">
        <f>salestable[[#This Row],[Sales]] * salestable[[#This Row],[Discount]]</f>
        <v>0</v>
      </c>
      <c r="X5729">
        <f>YEAR(salestable[[#This Row],[Order Date]])</f>
        <v>2017</v>
      </c>
      <c r="Y5729" t="str">
        <f>TEXT(salestable[[#This Row],[Order Date]],"MMMM")</f>
        <v>December</v>
      </c>
      <c r="Z5729" t="str">
        <f>"Q"&amp;ROUNDUP(MONTH(salestable[[#This Row],[Order Date]])/3,0)</f>
        <v>Q4</v>
      </c>
      <c r="AA5729" t="str">
        <f>TEXT(salestable[[#This Row],[Order Date]], "ddd")</f>
        <v>Fri</v>
      </c>
    </row>
    <row r="5730" spans="1:27"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s="3">
        <v>3</v>
      </c>
      <c r="T5730" s="4">
        <v>0</v>
      </c>
      <c r="U5730" s="3">
        <v>305.13</v>
      </c>
      <c r="V5730" s="2">
        <f>salestable[[#This Row],[Sales]] * (1 - salestable[[#This Row],[Discount]])</f>
        <v>1089.75</v>
      </c>
      <c r="W5730" s="2">
        <f>salestable[[#This Row],[Sales]] * salestable[[#This Row],[Discount]]</f>
        <v>0</v>
      </c>
      <c r="X5730">
        <f>YEAR(salestable[[#This Row],[Order Date]])</f>
        <v>2017</v>
      </c>
      <c r="Y5730" t="str">
        <f>TEXT(salestable[[#This Row],[Order Date]],"MMMM")</f>
        <v>December</v>
      </c>
      <c r="Z5730" t="str">
        <f>"Q"&amp;ROUNDUP(MONTH(salestable[[#This Row],[Order Date]])/3,0)</f>
        <v>Q4</v>
      </c>
      <c r="AA5730" t="str">
        <f>TEXT(salestable[[#This Row],[Order Date]], "ddd")</f>
        <v>Fri</v>
      </c>
    </row>
    <row r="5731" spans="1:27"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s="3">
        <v>2</v>
      </c>
      <c r="T5731" s="4">
        <v>0</v>
      </c>
      <c r="U5731" s="3">
        <v>28.087599999999998</v>
      </c>
      <c r="V5731" s="2">
        <f>salestable[[#This Row],[Sales]] * (1 - salestable[[#This Row],[Discount]])</f>
        <v>61.06</v>
      </c>
      <c r="W5731" s="2">
        <f>salestable[[#This Row],[Sales]] * salestable[[#This Row],[Discount]]</f>
        <v>0</v>
      </c>
      <c r="X5731">
        <f>YEAR(salestable[[#This Row],[Order Date]])</f>
        <v>2017</v>
      </c>
      <c r="Y5731" t="str">
        <f>TEXT(salestable[[#This Row],[Order Date]],"MMMM")</f>
        <v>December</v>
      </c>
      <c r="Z5731" t="str">
        <f>"Q"&amp;ROUNDUP(MONTH(salestable[[#This Row],[Order Date]])/3,0)</f>
        <v>Q4</v>
      </c>
      <c r="AA5731" t="str">
        <f>TEXT(salestable[[#This Row],[Order Date]], "ddd")</f>
        <v>Fri</v>
      </c>
    </row>
    <row r="5732" spans="1:27"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s="3">
        <v>4</v>
      </c>
      <c r="T5732" s="4">
        <v>0</v>
      </c>
      <c r="U5732" s="3">
        <v>41.392800000000001</v>
      </c>
      <c r="V5732" s="2">
        <f>salestable[[#This Row],[Sales]] * (1 - salestable[[#This Row],[Discount]])</f>
        <v>459.92</v>
      </c>
      <c r="W5732" s="2">
        <f>salestable[[#This Row],[Sales]] * salestable[[#This Row],[Discount]]</f>
        <v>0</v>
      </c>
      <c r="X5732">
        <f>YEAR(salestable[[#This Row],[Order Date]])</f>
        <v>2017</v>
      </c>
      <c r="Y5732" t="str">
        <f>TEXT(salestable[[#This Row],[Order Date]],"MMMM")</f>
        <v>December</v>
      </c>
      <c r="Z5732" t="str">
        <f>"Q"&amp;ROUNDUP(MONTH(salestable[[#This Row],[Order Date]])/3,0)</f>
        <v>Q4</v>
      </c>
      <c r="AA5732" t="str">
        <f>TEXT(salestable[[#This Row],[Order Date]], "ddd")</f>
        <v>Fri</v>
      </c>
    </row>
    <row r="5733" spans="1:27"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s="3">
        <v>4</v>
      </c>
      <c r="T5733" s="4">
        <v>0</v>
      </c>
      <c r="U5733" s="3">
        <v>12.6592</v>
      </c>
      <c r="V5733" s="2">
        <f>salestable[[#This Row],[Sales]] * (1 - salestable[[#This Row],[Discount]])</f>
        <v>27.52</v>
      </c>
      <c r="W5733" s="2">
        <f>salestable[[#This Row],[Sales]] * salestable[[#This Row],[Discount]]</f>
        <v>0</v>
      </c>
      <c r="X5733">
        <f>YEAR(salestable[[#This Row],[Order Date]])</f>
        <v>2017</v>
      </c>
      <c r="Y5733" t="str">
        <f>TEXT(salestable[[#This Row],[Order Date]],"MMMM")</f>
        <v>December</v>
      </c>
      <c r="Z5733" t="str">
        <f>"Q"&amp;ROUNDUP(MONTH(salestable[[#This Row],[Order Date]])/3,0)</f>
        <v>Q4</v>
      </c>
      <c r="AA5733" t="str">
        <f>TEXT(salestable[[#This Row],[Order Date]], "ddd")</f>
        <v>Fri</v>
      </c>
    </row>
    <row r="5734" spans="1:27"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s="3">
        <v>9</v>
      </c>
      <c r="T5734" s="4">
        <v>0</v>
      </c>
      <c r="U5734" s="3">
        <v>185.2578</v>
      </c>
      <c r="V5734" s="2">
        <f>salestable[[#This Row],[Sales]] * (1 - salestable[[#This Row],[Discount]])</f>
        <v>638.82000000000005</v>
      </c>
      <c r="W5734" s="2">
        <f>salestable[[#This Row],[Sales]] * salestable[[#This Row],[Discount]]</f>
        <v>0</v>
      </c>
      <c r="X5734">
        <f>YEAR(salestable[[#This Row],[Order Date]])</f>
        <v>2017</v>
      </c>
      <c r="Y5734" t="str">
        <f>TEXT(salestable[[#This Row],[Order Date]],"MMMM")</f>
        <v>June</v>
      </c>
      <c r="Z5734" t="str">
        <f>"Q"&amp;ROUNDUP(MONTH(salestable[[#This Row],[Order Date]])/3,0)</f>
        <v>Q2</v>
      </c>
      <c r="AA5734" t="str">
        <f>TEXT(salestable[[#This Row],[Order Date]], "ddd")</f>
        <v>Thu</v>
      </c>
    </row>
    <row r="5735" spans="1:27"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s="3">
        <v>3</v>
      </c>
      <c r="T5735" s="4">
        <v>0</v>
      </c>
      <c r="U5735" s="3">
        <v>7.9794</v>
      </c>
      <c r="V5735" s="2">
        <f>salestable[[#This Row],[Sales]] * (1 - salestable[[#This Row],[Discount]])</f>
        <v>30.69</v>
      </c>
      <c r="W5735" s="2">
        <f>salestable[[#This Row],[Sales]] * salestable[[#This Row],[Discount]]</f>
        <v>0</v>
      </c>
      <c r="X5735">
        <f>YEAR(salestable[[#This Row],[Order Date]])</f>
        <v>2017</v>
      </c>
      <c r="Y5735" t="str">
        <f>TEXT(salestable[[#This Row],[Order Date]],"MMMM")</f>
        <v>June</v>
      </c>
      <c r="Z5735" t="str">
        <f>"Q"&amp;ROUNDUP(MONTH(salestable[[#This Row],[Order Date]])/3,0)</f>
        <v>Q2</v>
      </c>
      <c r="AA5735" t="str">
        <f>TEXT(salestable[[#This Row],[Order Date]], "ddd")</f>
        <v>Thu</v>
      </c>
    </row>
    <row r="5736" spans="1:27"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s="3">
        <v>2</v>
      </c>
      <c r="T5736" s="4">
        <v>0</v>
      </c>
      <c r="U5736" s="3">
        <v>8.5543999999999993</v>
      </c>
      <c r="V5736" s="2">
        <f>salestable[[#This Row],[Sales]] * (1 - salestable[[#This Row],[Discount]])</f>
        <v>25.16</v>
      </c>
      <c r="W5736" s="2">
        <f>salestable[[#This Row],[Sales]] * salestable[[#This Row],[Discount]]</f>
        <v>0</v>
      </c>
      <c r="X5736">
        <f>YEAR(salestable[[#This Row],[Order Date]])</f>
        <v>2017</v>
      </c>
      <c r="Y5736" t="str">
        <f>TEXT(salestable[[#This Row],[Order Date]],"MMMM")</f>
        <v>June</v>
      </c>
      <c r="Z5736" t="str">
        <f>"Q"&amp;ROUNDUP(MONTH(salestable[[#This Row],[Order Date]])/3,0)</f>
        <v>Q2</v>
      </c>
      <c r="AA5736" t="str">
        <f>TEXT(salestable[[#This Row],[Order Date]], "ddd")</f>
        <v>Thu</v>
      </c>
    </row>
    <row r="5737" spans="1:27"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s="3">
        <v>3</v>
      </c>
      <c r="T5737" s="4">
        <v>0.2</v>
      </c>
      <c r="U5737" s="3">
        <v>4.8719999999999999</v>
      </c>
      <c r="V5737" s="2">
        <f>salestable[[#This Row],[Sales]] * (1 - salestable[[#This Row],[Discount]])</f>
        <v>11.136000000000001</v>
      </c>
      <c r="W5737" s="2">
        <f>salestable[[#This Row],[Sales]] * salestable[[#This Row],[Discount]]</f>
        <v>2.7840000000000003</v>
      </c>
      <c r="X5737">
        <f>YEAR(salestable[[#This Row],[Order Date]])</f>
        <v>2014</v>
      </c>
      <c r="Y5737" t="str">
        <f>TEXT(salestable[[#This Row],[Order Date]],"MMMM")</f>
        <v>June</v>
      </c>
      <c r="Z5737" t="str">
        <f>"Q"&amp;ROUNDUP(MONTH(salestable[[#This Row],[Order Date]])/3,0)</f>
        <v>Q2</v>
      </c>
      <c r="AA5737" t="str">
        <f>TEXT(salestable[[#This Row],[Order Date]], "ddd")</f>
        <v>Sun</v>
      </c>
    </row>
    <row r="5738" spans="1:27"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s="3">
        <v>2</v>
      </c>
      <c r="T5738" s="4">
        <v>0</v>
      </c>
      <c r="U5738" s="3">
        <v>9.2927999999999997</v>
      </c>
      <c r="V5738" s="2">
        <f>salestable[[#This Row],[Sales]] * (1 - salestable[[#This Row],[Discount]])</f>
        <v>19.36</v>
      </c>
      <c r="W5738" s="2">
        <f>salestable[[#This Row],[Sales]] * salestable[[#This Row],[Discount]]</f>
        <v>0</v>
      </c>
      <c r="X5738">
        <f>YEAR(salestable[[#This Row],[Order Date]])</f>
        <v>2014</v>
      </c>
      <c r="Y5738" t="str">
        <f>TEXT(salestable[[#This Row],[Order Date]],"MMMM")</f>
        <v>January</v>
      </c>
      <c r="Z5738" t="str">
        <f>"Q"&amp;ROUNDUP(MONTH(salestable[[#This Row],[Order Date]])/3,0)</f>
        <v>Q1</v>
      </c>
      <c r="AA5738" t="str">
        <f>TEXT(salestable[[#This Row],[Order Date]], "ddd")</f>
        <v>Mon</v>
      </c>
    </row>
    <row r="5739" spans="1:27"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s="3">
        <v>2</v>
      </c>
      <c r="T5739" s="4">
        <v>0</v>
      </c>
      <c r="U5739" s="3">
        <v>5.79</v>
      </c>
      <c r="V5739" s="2">
        <f>salestable[[#This Row],[Sales]] * (1 - salestable[[#This Row],[Discount]])</f>
        <v>19.3</v>
      </c>
      <c r="W5739" s="2">
        <f>salestable[[#This Row],[Sales]] * salestable[[#This Row],[Discount]]</f>
        <v>0</v>
      </c>
      <c r="X5739">
        <f>YEAR(salestable[[#This Row],[Order Date]])</f>
        <v>2014</v>
      </c>
      <c r="Y5739" t="str">
        <f>TEXT(salestable[[#This Row],[Order Date]],"MMMM")</f>
        <v>January</v>
      </c>
      <c r="Z5739" t="str">
        <f>"Q"&amp;ROUNDUP(MONTH(salestable[[#This Row],[Order Date]])/3,0)</f>
        <v>Q1</v>
      </c>
      <c r="AA5739" t="str">
        <f>TEXT(salestable[[#This Row],[Order Date]], "ddd")</f>
        <v>Mon</v>
      </c>
    </row>
    <row r="5740" spans="1:27"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s="3">
        <v>3</v>
      </c>
      <c r="T5740" s="4">
        <v>0.2</v>
      </c>
      <c r="U5740" s="3">
        <v>13.4316</v>
      </c>
      <c r="V5740" s="2">
        <f>salestable[[#This Row],[Sales]] * (1 - salestable[[#This Row],[Discount]])</f>
        <v>30.700800000000001</v>
      </c>
      <c r="W5740" s="2">
        <f>salestable[[#This Row],[Sales]] * salestable[[#This Row],[Discount]]</f>
        <v>7.6752000000000002</v>
      </c>
      <c r="X5740">
        <f>YEAR(salestable[[#This Row],[Order Date]])</f>
        <v>2016</v>
      </c>
      <c r="Y5740" t="str">
        <f>TEXT(salestable[[#This Row],[Order Date]],"MMMM")</f>
        <v>December</v>
      </c>
      <c r="Z5740" t="str">
        <f>"Q"&amp;ROUNDUP(MONTH(salestable[[#This Row],[Order Date]])/3,0)</f>
        <v>Q4</v>
      </c>
      <c r="AA5740" t="str">
        <f>TEXT(salestable[[#This Row],[Order Date]], "ddd")</f>
        <v>Sat</v>
      </c>
    </row>
    <row r="5741" spans="1:27"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s="3">
        <v>2</v>
      </c>
      <c r="T5741" s="4">
        <v>0</v>
      </c>
      <c r="U5741" s="3">
        <v>6.3503999999999996</v>
      </c>
      <c r="V5741" s="2">
        <f>salestable[[#This Row],[Sales]] * (1 - salestable[[#This Row],[Discount]])</f>
        <v>12.96</v>
      </c>
      <c r="W5741" s="2">
        <f>salestable[[#This Row],[Sales]] * salestable[[#This Row],[Discount]]</f>
        <v>0</v>
      </c>
      <c r="X5741">
        <f>YEAR(salestable[[#This Row],[Order Date]])</f>
        <v>2017</v>
      </c>
      <c r="Y5741" t="str">
        <f>TEXT(salestable[[#This Row],[Order Date]],"MMMM")</f>
        <v>March</v>
      </c>
      <c r="Z5741" t="str">
        <f>"Q"&amp;ROUNDUP(MONTH(salestable[[#This Row],[Order Date]])/3,0)</f>
        <v>Q1</v>
      </c>
      <c r="AA5741" t="str">
        <f>TEXT(salestable[[#This Row],[Order Date]], "ddd")</f>
        <v>Tue</v>
      </c>
    </row>
    <row r="5742" spans="1:27"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s="3">
        <v>1</v>
      </c>
      <c r="T5742" s="4">
        <v>0</v>
      </c>
      <c r="U5742" s="3">
        <v>10.0624</v>
      </c>
      <c r="V5742" s="2">
        <f>salestable[[#This Row],[Sales]] * (1 - salestable[[#This Row],[Discount]])</f>
        <v>26.48</v>
      </c>
      <c r="W5742" s="2">
        <f>salestable[[#This Row],[Sales]] * salestable[[#This Row],[Discount]]</f>
        <v>0</v>
      </c>
      <c r="X5742">
        <f>YEAR(salestable[[#This Row],[Order Date]])</f>
        <v>2017</v>
      </c>
      <c r="Y5742" t="str">
        <f>TEXT(salestable[[#This Row],[Order Date]],"MMMM")</f>
        <v>March</v>
      </c>
      <c r="Z5742" t="str">
        <f>"Q"&amp;ROUNDUP(MONTH(salestable[[#This Row],[Order Date]])/3,0)</f>
        <v>Q1</v>
      </c>
      <c r="AA5742" t="str">
        <f>TEXT(salestable[[#This Row],[Order Date]], "ddd")</f>
        <v>Tue</v>
      </c>
    </row>
    <row r="5743" spans="1:27"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s="3">
        <v>2</v>
      </c>
      <c r="T5743" s="4">
        <v>0.2</v>
      </c>
      <c r="U5743" s="3">
        <v>53.271999999999998</v>
      </c>
      <c r="V5743" s="2">
        <f>salestable[[#This Row],[Sales]] * (1 - salestable[[#This Row],[Discount]])</f>
        <v>426.17600000000004</v>
      </c>
      <c r="W5743" s="2">
        <f>salestable[[#This Row],[Sales]] * salestable[[#This Row],[Discount]]</f>
        <v>106.54400000000001</v>
      </c>
      <c r="X5743">
        <f>YEAR(salestable[[#This Row],[Order Date]])</f>
        <v>2017</v>
      </c>
      <c r="Y5743" t="str">
        <f>TEXT(salestable[[#This Row],[Order Date]],"MMMM")</f>
        <v>March</v>
      </c>
      <c r="Z5743" t="str">
        <f>"Q"&amp;ROUNDUP(MONTH(salestable[[#This Row],[Order Date]])/3,0)</f>
        <v>Q1</v>
      </c>
      <c r="AA5743" t="str">
        <f>TEXT(salestable[[#This Row],[Order Date]], "ddd")</f>
        <v>Tue</v>
      </c>
    </row>
    <row r="5744" spans="1:27"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s="3">
        <v>4</v>
      </c>
      <c r="T5744" s="4">
        <v>0</v>
      </c>
      <c r="U5744" s="3">
        <v>12.8256</v>
      </c>
      <c r="V5744" s="2">
        <f>salestable[[#This Row],[Sales]] * (1 - salestable[[#This Row],[Discount]])</f>
        <v>26.72</v>
      </c>
      <c r="W5744" s="2">
        <f>salestable[[#This Row],[Sales]] * salestable[[#This Row],[Discount]]</f>
        <v>0</v>
      </c>
      <c r="X5744">
        <f>YEAR(salestable[[#This Row],[Order Date]])</f>
        <v>2017</v>
      </c>
      <c r="Y5744" t="str">
        <f>TEXT(salestable[[#This Row],[Order Date]],"MMMM")</f>
        <v>March</v>
      </c>
      <c r="Z5744" t="str">
        <f>"Q"&amp;ROUNDUP(MONTH(salestable[[#This Row],[Order Date]])/3,0)</f>
        <v>Q1</v>
      </c>
      <c r="AA5744" t="str">
        <f>TEXT(salestable[[#This Row],[Order Date]], "ddd")</f>
        <v>Tue</v>
      </c>
    </row>
    <row r="5745" spans="1:27"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s="3">
        <v>3</v>
      </c>
      <c r="T5745" s="4">
        <v>0</v>
      </c>
      <c r="U5745" s="3">
        <v>9.6191999999999993</v>
      </c>
      <c r="V5745" s="2">
        <f>salestable[[#This Row],[Sales]] * (1 - salestable[[#This Row],[Discount]])</f>
        <v>20.04</v>
      </c>
      <c r="W5745" s="2">
        <f>salestable[[#This Row],[Sales]] * salestable[[#This Row],[Discount]]</f>
        <v>0</v>
      </c>
      <c r="X5745">
        <f>YEAR(salestable[[#This Row],[Order Date]])</f>
        <v>2017</v>
      </c>
      <c r="Y5745" t="str">
        <f>TEXT(salestable[[#This Row],[Order Date]],"MMMM")</f>
        <v>March</v>
      </c>
      <c r="Z5745" t="str">
        <f>"Q"&amp;ROUNDUP(MONTH(salestable[[#This Row],[Order Date]])/3,0)</f>
        <v>Q1</v>
      </c>
      <c r="AA5745" t="str">
        <f>TEXT(salestable[[#This Row],[Order Date]], "ddd")</f>
        <v>Tue</v>
      </c>
    </row>
    <row r="5746" spans="1:27"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s="3">
        <v>7</v>
      </c>
      <c r="T5746" s="4">
        <v>0</v>
      </c>
      <c r="U5746" s="3">
        <v>7.9547999999999996</v>
      </c>
      <c r="V5746" s="2">
        <f>salestable[[#This Row],[Sales]] * (1 - salestable[[#This Row],[Discount]])</f>
        <v>795.48</v>
      </c>
      <c r="W5746" s="2">
        <f>salestable[[#This Row],[Sales]] * salestable[[#This Row],[Discount]]</f>
        <v>0</v>
      </c>
      <c r="X5746">
        <f>YEAR(salestable[[#This Row],[Order Date]])</f>
        <v>2017</v>
      </c>
      <c r="Y5746" t="str">
        <f>TEXT(salestable[[#This Row],[Order Date]],"MMMM")</f>
        <v>March</v>
      </c>
      <c r="Z5746" t="str">
        <f>"Q"&amp;ROUNDUP(MONTH(salestable[[#This Row],[Order Date]])/3,0)</f>
        <v>Q1</v>
      </c>
      <c r="AA5746" t="str">
        <f>TEXT(salestable[[#This Row],[Order Date]], "ddd")</f>
        <v>Tue</v>
      </c>
    </row>
    <row r="5747" spans="1:27"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s="3">
        <v>7</v>
      </c>
      <c r="T5747" s="4">
        <v>0</v>
      </c>
      <c r="U5747" s="3">
        <v>6.8992000000000004</v>
      </c>
      <c r="V5747" s="2">
        <f>salestable[[#This Row],[Sales]] * (1 - salestable[[#This Row],[Discount]])</f>
        <v>21.56</v>
      </c>
      <c r="W5747" s="2">
        <f>salestable[[#This Row],[Sales]] * salestable[[#This Row],[Discount]]</f>
        <v>0</v>
      </c>
      <c r="X5747">
        <f>YEAR(salestable[[#This Row],[Order Date]])</f>
        <v>2017</v>
      </c>
      <c r="Y5747" t="str">
        <f>TEXT(salestable[[#This Row],[Order Date]],"MMMM")</f>
        <v>March</v>
      </c>
      <c r="Z5747" t="str">
        <f>"Q"&amp;ROUNDUP(MONTH(salestable[[#This Row],[Order Date]])/3,0)</f>
        <v>Q1</v>
      </c>
      <c r="AA5747" t="str">
        <f>TEXT(salestable[[#This Row],[Order Date]], "ddd")</f>
        <v>Tue</v>
      </c>
    </row>
    <row r="5748" spans="1:27"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s="3">
        <v>2</v>
      </c>
      <c r="T5748" s="4">
        <v>0.2</v>
      </c>
      <c r="U5748" s="3">
        <v>31.198</v>
      </c>
      <c r="V5748" s="2">
        <f>salestable[[#This Row],[Sales]] * (1 - salestable[[#This Row],[Discount]])</f>
        <v>199.66720000000001</v>
      </c>
      <c r="W5748" s="2">
        <f>salestable[[#This Row],[Sales]] * salestable[[#This Row],[Discount]]</f>
        <v>49.916800000000002</v>
      </c>
      <c r="X5748">
        <f>YEAR(salestable[[#This Row],[Order Date]])</f>
        <v>2016</v>
      </c>
      <c r="Y5748" t="str">
        <f>TEXT(salestable[[#This Row],[Order Date]],"MMMM")</f>
        <v>December</v>
      </c>
      <c r="Z5748" t="str">
        <f>"Q"&amp;ROUNDUP(MONTH(salestable[[#This Row],[Order Date]])/3,0)</f>
        <v>Q4</v>
      </c>
      <c r="AA5748" t="str">
        <f>TEXT(salestable[[#This Row],[Order Date]], "ddd")</f>
        <v>Thu</v>
      </c>
    </row>
    <row r="5749" spans="1:27"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s="3">
        <v>3</v>
      </c>
      <c r="T5749" s="4">
        <v>0.2</v>
      </c>
      <c r="U5749" s="3">
        <v>17.8794</v>
      </c>
      <c r="V5749" s="2">
        <f>salestable[[#This Row],[Sales]] * (1 - salestable[[#This Row],[Discount]])</f>
        <v>54.489599999999996</v>
      </c>
      <c r="W5749" s="2">
        <f>salestable[[#This Row],[Sales]] * salestable[[#This Row],[Discount]]</f>
        <v>13.622399999999999</v>
      </c>
      <c r="X5749">
        <f>YEAR(salestable[[#This Row],[Order Date]])</f>
        <v>2016</v>
      </c>
      <c r="Y5749" t="str">
        <f>TEXT(salestable[[#This Row],[Order Date]],"MMMM")</f>
        <v>December</v>
      </c>
      <c r="Z5749" t="str">
        <f>"Q"&amp;ROUNDUP(MONTH(salestable[[#This Row],[Order Date]])/3,0)</f>
        <v>Q4</v>
      </c>
      <c r="AA5749" t="str">
        <f>TEXT(salestable[[#This Row],[Order Date]], "ddd")</f>
        <v>Thu</v>
      </c>
    </row>
    <row r="5750" spans="1:27"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s="3">
        <v>3</v>
      </c>
      <c r="T5750" s="4">
        <v>0.2</v>
      </c>
      <c r="U5750" s="3">
        <v>-2.484</v>
      </c>
      <c r="V5750" s="2">
        <f>salestable[[#This Row],[Sales]] * (1 - salestable[[#This Row],[Discount]])</f>
        <v>13.247999999999999</v>
      </c>
      <c r="W5750" s="2">
        <f>salestable[[#This Row],[Sales]] * salestable[[#This Row],[Discount]]</f>
        <v>3.3119999999999998</v>
      </c>
      <c r="X5750">
        <f>YEAR(salestable[[#This Row],[Order Date]])</f>
        <v>2016</v>
      </c>
      <c r="Y5750" t="str">
        <f>TEXT(salestable[[#This Row],[Order Date]],"MMMM")</f>
        <v>December</v>
      </c>
      <c r="Z5750" t="str">
        <f>"Q"&amp;ROUNDUP(MONTH(salestable[[#This Row],[Order Date]])/3,0)</f>
        <v>Q4</v>
      </c>
      <c r="AA5750" t="str">
        <f>TEXT(salestable[[#This Row],[Order Date]], "ddd")</f>
        <v>Thu</v>
      </c>
    </row>
    <row r="5751" spans="1:27"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s="3">
        <v>5</v>
      </c>
      <c r="T5751" s="4">
        <v>0</v>
      </c>
      <c r="U5751" s="3">
        <v>36.725499999999997</v>
      </c>
      <c r="V5751" s="2">
        <f>salestable[[#This Row],[Sales]] * (1 - salestable[[#This Row],[Discount]])</f>
        <v>74.95</v>
      </c>
      <c r="W5751" s="2">
        <f>salestable[[#This Row],[Sales]] * salestable[[#This Row],[Discount]]</f>
        <v>0</v>
      </c>
      <c r="X5751">
        <f>YEAR(salestable[[#This Row],[Order Date]])</f>
        <v>2017</v>
      </c>
      <c r="Y5751" t="str">
        <f>TEXT(salestable[[#This Row],[Order Date]],"MMMM")</f>
        <v>November</v>
      </c>
      <c r="Z5751" t="str">
        <f>"Q"&amp;ROUNDUP(MONTH(salestable[[#This Row],[Order Date]])/3,0)</f>
        <v>Q4</v>
      </c>
      <c r="AA5751" t="str">
        <f>TEXT(salestable[[#This Row],[Order Date]], "ddd")</f>
        <v>Sat</v>
      </c>
    </row>
    <row r="5752" spans="1:27"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s="3">
        <v>3</v>
      </c>
      <c r="T5752" s="4">
        <v>0.5</v>
      </c>
      <c r="U5752" s="3">
        <v>-184.8366</v>
      </c>
      <c r="V5752" s="2">
        <f>salestable[[#This Row],[Sales]] * (1 - salestable[[#This Row],[Discount]])</f>
        <v>177.72749999999999</v>
      </c>
      <c r="W5752" s="2">
        <f>salestable[[#This Row],[Sales]] * salestable[[#This Row],[Discount]]</f>
        <v>177.72749999999999</v>
      </c>
      <c r="X5752">
        <f>YEAR(salestable[[#This Row],[Order Date]])</f>
        <v>2014</v>
      </c>
      <c r="Y5752" t="str">
        <f>TEXT(salestable[[#This Row],[Order Date]],"MMMM")</f>
        <v>May</v>
      </c>
      <c r="Z5752" t="str">
        <f>"Q"&amp;ROUNDUP(MONTH(salestable[[#This Row],[Order Date]])/3,0)</f>
        <v>Q2</v>
      </c>
      <c r="AA5752" t="str">
        <f>TEXT(salestable[[#This Row],[Order Date]], "ddd")</f>
        <v>Fri</v>
      </c>
    </row>
    <row r="5753" spans="1:27"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s="3">
        <v>3</v>
      </c>
      <c r="T5753" s="4">
        <v>0</v>
      </c>
      <c r="U5753" s="3">
        <v>22.2</v>
      </c>
      <c r="V5753" s="2">
        <f>salestable[[#This Row],[Sales]] * (1 - salestable[[#This Row],[Discount]])</f>
        <v>44.4</v>
      </c>
      <c r="W5753" s="2">
        <f>salestable[[#This Row],[Sales]] * salestable[[#This Row],[Discount]]</f>
        <v>0</v>
      </c>
      <c r="X5753">
        <f>YEAR(salestable[[#This Row],[Order Date]])</f>
        <v>2016</v>
      </c>
      <c r="Y5753" t="str">
        <f>TEXT(salestable[[#This Row],[Order Date]],"MMMM")</f>
        <v>January</v>
      </c>
      <c r="Z5753" t="str">
        <f>"Q"&amp;ROUNDUP(MONTH(salestable[[#This Row],[Order Date]])/3,0)</f>
        <v>Q1</v>
      </c>
      <c r="AA5753" t="str">
        <f>TEXT(salestable[[#This Row],[Order Date]], "ddd")</f>
        <v>Fri</v>
      </c>
    </row>
    <row r="5754" spans="1:27"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s="3">
        <v>5</v>
      </c>
      <c r="T5754" s="4">
        <v>0</v>
      </c>
      <c r="U5754" s="3">
        <v>9.4990000000000006</v>
      </c>
      <c r="V5754" s="2">
        <f>salestable[[#This Row],[Sales]] * (1 - salestable[[#This Row],[Discount]])</f>
        <v>20.65</v>
      </c>
      <c r="W5754" s="2">
        <f>salestable[[#This Row],[Sales]] * salestable[[#This Row],[Discount]]</f>
        <v>0</v>
      </c>
      <c r="X5754">
        <f>YEAR(salestable[[#This Row],[Order Date]])</f>
        <v>2016</v>
      </c>
      <c r="Y5754" t="str">
        <f>TEXT(salestable[[#This Row],[Order Date]],"MMMM")</f>
        <v>January</v>
      </c>
      <c r="Z5754" t="str">
        <f>"Q"&amp;ROUNDUP(MONTH(salestable[[#This Row],[Order Date]])/3,0)</f>
        <v>Q1</v>
      </c>
      <c r="AA5754" t="str">
        <f>TEXT(salestable[[#This Row],[Order Date]], "ddd")</f>
        <v>Fri</v>
      </c>
    </row>
    <row r="5755" spans="1:27"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s="3">
        <v>4</v>
      </c>
      <c r="T5755" s="4">
        <v>0</v>
      </c>
      <c r="U5755" s="3">
        <v>225.26400000000001</v>
      </c>
      <c r="V5755" s="2">
        <f>salestable[[#This Row],[Sales]] * (1 - salestable[[#This Row],[Discount]])</f>
        <v>866.4</v>
      </c>
      <c r="W5755" s="2">
        <f>salestable[[#This Row],[Sales]] * salestable[[#This Row],[Discount]]</f>
        <v>0</v>
      </c>
      <c r="X5755">
        <f>YEAR(salestable[[#This Row],[Order Date]])</f>
        <v>2016</v>
      </c>
      <c r="Y5755" t="str">
        <f>TEXT(salestable[[#This Row],[Order Date]],"MMMM")</f>
        <v>February</v>
      </c>
      <c r="Z5755" t="str">
        <f>"Q"&amp;ROUNDUP(MONTH(salestable[[#This Row],[Order Date]])/3,0)</f>
        <v>Q1</v>
      </c>
      <c r="AA5755" t="str">
        <f>TEXT(salestable[[#This Row],[Order Date]], "ddd")</f>
        <v>Wed</v>
      </c>
    </row>
    <row r="5756" spans="1:27"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s="3">
        <v>2</v>
      </c>
      <c r="T5756" s="4">
        <v>0</v>
      </c>
      <c r="U5756" s="3">
        <v>1.4456</v>
      </c>
      <c r="V5756" s="2">
        <f>salestable[[#This Row],[Sales]] * (1 - salestable[[#This Row],[Discount]])</f>
        <v>5.56</v>
      </c>
      <c r="W5756" s="2">
        <f>salestable[[#This Row],[Sales]] * salestable[[#This Row],[Discount]]</f>
        <v>0</v>
      </c>
      <c r="X5756">
        <f>YEAR(salestable[[#This Row],[Order Date]])</f>
        <v>2015</v>
      </c>
      <c r="Y5756" t="str">
        <f>TEXT(salestable[[#This Row],[Order Date]],"MMMM")</f>
        <v>March</v>
      </c>
      <c r="Z5756" t="str">
        <f>"Q"&amp;ROUNDUP(MONTH(salestable[[#This Row],[Order Date]])/3,0)</f>
        <v>Q1</v>
      </c>
      <c r="AA5756" t="str">
        <f>TEXT(salestable[[#This Row],[Order Date]], "ddd")</f>
        <v>Sun</v>
      </c>
    </row>
    <row r="5757" spans="1:27"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s="3">
        <v>4</v>
      </c>
      <c r="T5757" s="4">
        <v>0.8</v>
      </c>
      <c r="U5757" s="3">
        <v>-8.532</v>
      </c>
      <c r="V5757" s="2">
        <f>salestable[[#This Row],[Sales]] * (1 - salestable[[#This Row],[Discount]])</f>
        <v>0.6319999999999999</v>
      </c>
      <c r="W5757" s="2">
        <f>salestable[[#This Row],[Sales]] * salestable[[#This Row],[Discount]]</f>
        <v>2.5280000000000005</v>
      </c>
      <c r="X5757">
        <f>YEAR(salestable[[#This Row],[Order Date]])</f>
        <v>2014</v>
      </c>
      <c r="Y5757" t="str">
        <f>TEXT(salestable[[#This Row],[Order Date]],"MMMM")</f>
        <v>October</v>
      </c>
      <c r="Z5757" t="str">
        <f>"Q"&amp;ROUNDUP(MONTH(salestable[[#This Row],[Order Date]])/3,0)</f>
        <v>Q4</v>
      </c>
      <c r="AA5757" t="str">
        <f>TEXT(salestable[[#This Row],[Order Date]], "ddd")</f>
        <v>Tue</v>
      </c>
    </row>
    <row r="5758" spans="1:27"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s="3">
        <v>5</v>
      </c>
      <c r="T5758" s="4">
        <v>0.2</v>
      </c>
      <c r="U5758" s="3">
        <v>624.98749999999995</v>
      </c>
      <c r="V5758" s="2">
        <f>salestable[[#This Row],[Sales]] * (1 - salestable[[#This Row],[Discount]])</f>
        <v>1599.9680000000001</v>
      </c>
      <c r="W5758" s="2">
        <f>salestable[[#This Row],[Sales]] * salestable[[#This Row],[Discount]]</f>
        <v>399.99200000000002</v>
      </c>
      <c r="X5758">
        <f>YEAR(salestable[[#This Row],[Order Date]])</f>
        <v>2014</v>
      </c>
      <c r="Y5758" t="str">
        <f>TEXT(salestable[[#This Row],[Order Date]],"MMMM")</f>
        <v>October</v>
      </c>
      <c r="Z5758" t="str">
        <f>"Q"&amp;ROUNDUP(MONTH(salestable[[#This Row],[Order Date]])/3,0)</f>
        <v>Q4</v>
      </c>
      <c r="AA5758" t="str">
        <f>TEXT(salestable[[#This Row],[Order Date]], "ddd")</f>
        <v>Tue</v>
      </c>
    </row>
    <row r="5759" spans="1:27"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s="3">
        <v>3</v>
      </c>
      <c r="T5759" s="4">
        <v>0.2</v>
      </c>
      <c r="U5759" s="3">
        <v>12.1149</v>
      </c>
      <c r="V5759" s="2">
        <f>salestable[[#This Row],[Sales]] * (1 - salestable[[#This Row],[Discount]])</f>
        <v>36.921600000000005</v>
      </c>
      <c r="W5759" s="2">
        <f>salestable[[#This Row],[Sales]] * salestable[[#This Row],[Discount]]</f>
        <v>9.2304000000000013</v>
      </c>
      <c r="X5759">
        <f>YEAR(salestable[[#This Row],[Order Date]])</f>
        <v>2015</v>
      </c>
      <c r="Y5759" t="str">
        <f>TEXT(salestable[[#This Row],[Order Date]],"MMMM")</f>
        <v>August</v>
      </c>
      <c r="Z5759" t="str">
        <f>"Q"&amp;ROUNDUP(MONTH(salestable[[#This Row],[Order Date]])/3,0)</f>
        <v>Q3</v>
      </c>
      <c r="AA5759" t="str">
        <f>TEXT(salestable[[#This Row],[Order Date]], "ddd")</f>
        <v>Tue</v>
      </c>
    </row>
    <row r="5760" spans="1:27"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s="3">
        <v>3</v>
      </c>
      <c r="T5760" s="4">
        <v>0.5</v>
      </c>
      <c r="U5760" s="3">
        <v>-1.9791000000000001</v>
      </c>
      <c r="V5760" s="2">
        <f>salestable[[#This Row],[Sales]] * (1 - salestable[[#This Row],[Discount]])</f>
        <v>16.4925</v>
      </c>
      <c r="W5760" s="2">
        <f>salestable[[#This Row],[Sales]] * salestable[[#This Row],[Discount]]</f>
        <v>16.4925</v>
      </c>
      <c r="X5760">
        <f>YEAR(salestable[[#This Row],[Order Date]])</f>
        <v>2015</v>
      </c>
      <c r="Y5760" t="str">
        <f>TEXT(salestable[[#This Row],[Order Date]],"MMMM")</f>
        <v>November</v>
      </c>
      <c r="Z5760" t="str">
        <f>"Q"&amp;ROUNDUP(MONTH(salestable[[#This Row],[Order Date]])/3,0)</f>
        <v>Q4</v>
      </c>
      <c r="AA5760" t="str">
        <f>TEXT(salestable[[#This Row],[Order Date]], "ddd")</f>
        <v>Sun</v>
      </c>
    </row>
    <row r="5761" spans="1:27"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s="3">
        <v>4</v>
      </c>
      <c r="T5761" s="4">
        <v>0</v>
      </c>
      <c r="U5761" s="3">
        <v>125.14319999999999</v>
      </c>
      <c r="V5761" s="2">
        <f>salestable[[#This Row],[Sales]] * (1 - salestable[[#This Row],[Discount]])</f>
        <v>481.32</v>
      </c>
      <c r="W5761" s="2">
        <f>salestable[[#This Row],[Sales]] * salestable[[#This Row],[Discount]]</f>
        <v>0</v>
      </c>
      <c r="X5761">
        <f>YEAR(salestable[[#This Row],[Order Date]])</f>
        <v>2016</v>
      </c>
      <c r="Y5761" t="str">
        <f>TEXT(salestable[[#This Row],[Order Date]],"MMMM")</f>
        <v>December</v>
      </c>
      <c r="Z5761" t="str">
        <f>"Q"&amp;ROUNDUP(MONTH(salestable[[#This Row],[Order Date]])/3,0)</f>
        <v>Q4</v>
      </c>
      <c r="AA5761" t="str">
        <f>TEXT(salestable[[#This Row],[Order Date]], "ddd")</f>
        <v>Fri</v>
      </c>
    </row>
    <row r="5762" spans="1:27"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s="3">
        <v>1</v>
      </c>
      <c r="T5762" s="4">
        <v>0.2</v>
      </c>
      <c r="U5762" s="3">
        <v>2.1545999999999998</v>
      </c>
      <c r="V5762" s="2">
        <f>salestable[[#This Row],[Sales]] * (1 - salestable[[#This Row],[Discount]])</f>
        <v>5.1072000000000006</v>
      </c>
      <c r="W5762" s="2">
        <f>salestable[[#This Row],[Sales]] * salestable[[#This Row],[Discount]]</f>
        <v>1.2768000000000002</v>
      </c>
      <c r="X5762">
        <f>YEAR(salestable[[#This Row],[Order Date]])</f>
        <v>2016</v>
      </c>
      <c r="Y5762" t="str">
        <f>TEXT(salestable[[#This Row],[Order Date]],"MMMM")</f>
        <v>December</v>
      </c>
      <c r="Z5762" t="str">
        <f>"Q"&amp;ROUNDUP(MONTH(salestable[[#This Row],[Order Date]])/3,0)</f>
        <v>Q4</v>
      </c>
      <c r="AA5762" t="str">
        <f>TEXT(salestable[[#This Row],[Order Date]], "ddd")</f>
        <v>Fri</v>
      </c>
    </row>
    <row r="5763" spans="1:27"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s="3">
        <v>3</v>
      </c>
      <c r="T5763" s="4">
        <v>0</v>
      </c>
      <c r="U5763" s="3">
        <v>152.0232</v>
      </c>
      <c r="V5763" s="2">
        <f>salestable[[#This Row],[Sales]] * (1 - salestable[[#This Row],[Discount]])</f>
        <v>542.94000000000005</v>
      </c>
      <c r="W5763" s="2">
        <f>salestable[[#This Row],[Sales]] * salestable[[#This Row],[Discount]]</f>
        <v>0</v>
      </c>
      <c r="X5763">
        <f>YEAR(salestable[[#This Row],[Order Date]])</f>
        <v>2017</v>
      </c>
      <c r="Y5763" t="str">
        <f>TEXT(salestable[[#This Row],[Order Date]],"MMMM")</f>
        <v>August</v>
      </c>
      <c r="Z5763" t="str">
        <f>"Q"&amp;ROUNDUP(MONTH(salestable[[#This Row],[Order Date]])/3,0)</f>
        <v>Q3</v>
      </c>
      <c r="AA5763" t="str">
        <f>TEXT(salestable[[#This Row],[Order Date]], "ddd")</f>
        <v>Sat</v>
      </c>
    </row>
    <row r="5764" spans="1:27"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s="3">
        <v>4</v>
      </c>
      <c r="T5764" s="4">
        <v>0</v>
      </c>
      <c r="U5764" s="3">
        <v>19.7712</v>
      </c>
      <c r="V5764" s="2">
        <f>salestable[[#This Row],[Sales]] * (1 - salestable[[#This Row],[Discount]])</f>
        <v>54.92</v>
      </c>
      <c r="W5764" s="2">
        <f>salestable[[#This Row],[Sales]] * salestable[[#This Row],[Discount]]</f>
        <v>0</v>
      </c>
      <c r="X5764">
        <f>YEAR(salestable[[#This Row],[Order Date]])</f>
        <v>2017</v>
      </c>
      <c r="Y5764" t="str">
        <f>TEXT(salestable[[#This Row],[Order Date]],"MMMM")</f>
        <v>August</v>
      </c>
      <c r="Z5764" t="str">
        <f>"Q"&amp;ROUNDUP(MONTH(salestable[[#This Row],[Order Date]])/3,0)</f>
        <v>Q3</v>
      </c>
      <c r="AA5764" t="str">
        <f>TEXT(salestable[[#This Row],[Order Date]], "ddd")</f>
        <v>Sat</v>
      </c>
    </row>
    <row r="5765" spans="1:27"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s="3">
        <v>10</v>
      </c>
      <c r="T5765" s="4">
        <v>0.1</v>
      </c>
      <c r="U5765" s="3">
        <v>209.274</v>
      </c>
      <c r="V5765" s="2">
        <f>salestable[[#This Row],[Sales]] * (1 - salestable[[#This Row],[Discount]])</f>
        <v>1303.9379999999999</v>
      </c>
      <c r="W5765" s="2">
        <f>salestable[[#This Row],[Sales]] * salestable[[#This Row],[Discount]]</f>
        <v>144.88200000000001</v>
      </c>
      <c r="X5765">
        <f>YEAR(salestable[[#This Row],[Order Date]])</f>
        <v>2015</v>
      </c>
      <c r="Y5765" t="str">
        <f>TEXT(salestable[[#This Row],[Order Date]],"MMMM")</f>
        <v>November</v>
      </c>
      <c r="Z5765" t="str">
        <f>"Q"&amp;ROUNDUP(MONTH(salestable[[#This Row],[Order Date]])/3,0)</f>
        <v>Q4</v>
      </c>
      <c r="AA5765" t="str">
        <f>TEXT(salestable[[#This Row],[Order Date]], "ddd")</f>
        <v>Tue</v>
      </c>
    </row>
    <row r="5766" spans="1:27"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s="3">
        <v>6</v>
      </c>
      <c r="T5766" s="4">
        <v>0</v>
      </c>
      <c r="U5766" s="3">
        <v>17.693999999999999</v>
      </c>
      <c r="V5766" s="2">
        <f>salestable[[#This Row],[Sales]] * (1 - salestable[[#This Row],[Discount]])</f>
        <v>353.88</v>
      </c>
      <c r="W5766" s="2">
        <f>salestable[[#This Row],[Sales]] * salestable[[#This Row],[Discount]]</f>
        <v>0</v>
      </c>
      <c r="X5766">
        <f>YEAR(salestable[[#This Row],[Order Date]])</f>
        <v>2015</v>
      </c>
      <c r="Y5766" t="str">
        <f>TEXT(salestable[[#This Row],[Order Date]],"MMMM")</f>
        <v>September</v>
      </c>
      <c r="Z5766" t="str">
        <f>"Q"&amp;ROUNDUP(MONTH(salestable[[#This Row],[Order Date]])/3,0)</f>
        <v>Q3</v>
      </c>
      <c r="AA5766" t="str">
        <f>TEXT(salestable[[#This Row],[Order Date]], "ddd")</f>
        <v>Thu</v>
      </c>
    </row>
    <row r="5767" spans="1:27"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s="3">
        <v>3</v>
      </c>
      <c r="T5767" s="4">
        <v>0.2</v>
      </c>
      <c r="U5767" s="3">
        <v>25.0182</v>
      </c>
      <c r="V5767" s="2">
        <f>salestable[[#This Row],[Sales]] * (1 - salestable[[#This Row],[Discount]])</f>
        <v>266.86080000000004</v>
      </c>
      <c r="W5767" s="2">
        <f>salestable[[#This Row],[Sales]] * salestable[[#This Row],[Discount]]</f>
        <v>66.71520000000001</v>
      </c>
      <c r="X5767">
        <f>YEAR(salestable[[#This Row],[Order Date]])</f>
        <v>2014</v>
      </c>
      <c r="Y5767" t="str">
        <f>TEXT(salestable[[#This Row],[Order Date]],"MMMM")</f>
        <v>November</v>
      </c>
      <c r="Z5767" t="str">
        <f>"Q"&amp;ROUNDUP(MONTH(salestable[[#This Row],[Order Date]])/3,0)</f>
        <v>Q4</v>
      </c>
      <c r="AA5767" t="str">
        <f>TEXT(salestable[[#This Row],[Order Date]], "ddd")</f>
        <v>Sat</v>
      </c>
    </row>
    <row r="5768" spans="1:27"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s="3">
        <v>6</v>
      </c>
      <c r="T5768" s="4">
        <v>0.2</v>
      </c>
      <c r="U5768" s="3">
        <v>20.2986</v>
      </c>
      <c r="V5768" s="2">
        <f>salestable[[#This Row],[Sales]] * (1 - salestable[[#This Row],[Discount]])</f>
        <v>48.115200000000002</v>
      </c>
      <c r="W5768" s="2">
        <f>salestable[[#This Row],[Sales]] * salestable[[#This Row],[Discount]]</f>
        <v>12.0288</v>
      </c>
      <c r="X5768">
        <f>YEAR(salestable[[#This Row],[Order Date]])</f>
        <v>2016</v>
      </c>
      <c r="Y5768" t="str">
        <f>TEXT(salestable[[#This Row],[Order Date]],"MMMM")</f>
        <v>October</v>
      </c>
      <c r="Z5768" t="str">
        <f>"Q"&amp;ROUNDUP(MONTH(salestable[[#This Row],[Order Date]])/3,0)</f>
        <v>Q4</v>
      </c>
      <c r="AA5768" t="str">
        <f>TEXT(salestable[[#This Row],[Order Date]], "ddd")</f>
        <v>Sat</v>
      </c>
    </row>
    <row r="5769" spans="1:27"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s="3">
        <v>6</v>
      </c>
      <c r="T5769" s="4">
        <v>0.2</v>
      </c>
      <c r="U5769" s="3">
        <v>20.234999999999999</v>
      </c>
      <c r="V5769" s="2">
        <f>salestable[[#This Row],[Sales]] * (1 - salestable[[#This Row],[Discount]])</f>
        <v>68.160000000000011</v>
      </c>
      <c r="W5769" s="2">
        <f>salestable[[#This Row],[Sales]] * salestable[[#This Row],[Discount]]</f>
        <v>17.040000000000003</v>
      </c>
      <c r="X5769">
        <f>YEAR(salestable[[#This Row],[Order Date]])</f>
        <v>2017</v>
      </c>
      <c r="Y5769" t="str">
        <f>TEXT(salestable[[#This Row],[Order Date]],"MMMM")</f>
        <v>September</v>
      </c>
      <c r="Z5769" t="str">
        <f>"Q"&amp;ROUNDUP(MONTH(salestable[[#This Row],[Order Date]])/3,0)</f>
        <v>Q3</v>
      </c>
      <c r="AA5769" t="str">
        <f>TEXT(salestable[[#This Row],[Order Date]], "ddd")</f>
        <v>Fri</v>
      </c>
    </row>
    <row r="5770" spans="1:27"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s="3">
        <v>1</v>
      </c>
      <c r="T5770" s="4">
        <v>0</v>
      </c>
      <c r="U5770" s="3">
        <v>1.512</v>
      </c>
      <c r="V5770" s="2">
        <f>salestable[[#This Row],[Sales]] * (1 - salestable[[#This Row],[Discount]])</f>
        <v>3.15</v>
      </c>
      <c r="W5770" s="2">
        <f>salestable[[#This Row],[Sales]] * salestable[[#This Row],[Discount]]</f>
        <v>0</v>
      </c>
      <c r="X5770">
        <f>YEAR(salestable[[#This Row],[Order Date]])</f>
        <v>2015</v>
      </c>
      <c r="Y5770" t="str">
        <f>TEXT(salestable[[#This Row],[Order Date]],"MMMM")</f>
        <v>February</v>
      </c>
      <c r="Z5770" t="str">
        <f>"Q"&amp;ROUNDUP(MONTH(salestable[[#This Row],[Order Date]])/3,0)</f>
        <v>Q1</v>
      </c>
      <c r="AA5770" t="str">
        <f>TEXT(salestable[[#This Row],[Order Date]], "ddd")</f>
        <v>Wed</v>
      </c>
    </row>
    <row r="5771" spans="1:27"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s="3">
        <v>4</v>
      </c>
      <c r="T5771" s="4">
        <v>0</v>
      </c>
      <c r="U5771" s="3">
        <v>10.224</v>
      </c>
      <c r="V5771" s="2">
        <f>salestable[[#This Row],[Sales]] * (1 - salestable[[#This Row],[Discount]])</f>
        <v>22.72</v>
      </c>
      <c r="W5771" s="2">
        <f>salestable[[#This Row],[Sales]] * salestable[[#This Row],[Discount]]</f>
        <v>0</v>
      </c>
      <c r="X5771">
        <f>YEAR(salestable[[#This Row],[Order Date]])</f>
        <v>2015</v>
      </c>
      <c r="Y5771" t="str">
        <f>TEXT(salestable[[#This Row],[Order Date]],"MMMM")</f>
        <v>February</v>
      </c>
      <c r="Z5771" t="str">
        <f>"Q"&amp;ROUNDUP(MONTH(salestable[[#This Row],[Order Date]])/3,0)</f>
        <v>Q1</v>
      </c>
      <c r="AA5771" t="str">
        <f>TEXT(salestable[[#This Row],[Order Date]], "ddd")</f>
        <v>Wed</v>
      </c>
    </row>
    <row r="5772" spans="1:27"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s="3">
        <v>3</v>
      </c>
      <c r="T5772" s="4">
        <v>0</v>
      </c>
      <c r="U5772" s="3">
        <v>4.6220999999999997</v>
      </c>
      <c r="V5772" s="2">
        <f>salestable[[#This Row],[Sales]] * (1 - salestable[[#This Row],[Discount]])</f>
        <v>14.91</v>
      </c>
      <c r="W5772" s="2">
        <f>salestable[[#This Row],[Sales]] * salestable[[#This Row],[Discount]]</f>
        <v>0</v>
      </c>
      <c r="X5772">
        <f>YEAR(salestable[[#This Row],[Order Date]])</f>
        <v>2015</v>
      </c>
      <c r="Y5772" t="str">
        <f>TEXT(salestable[[#This Row],[Order Date]],"MMMM")</f>
        <v>September</v>
      </c>
      <c r="Z5772" t="str">
        <f>"Q"&amp;ROUNDUP(MONTH(salestable[[#This Row],[Order Date]])/3,0)</f>
        <v>Q3</v>
      </c>
      <c r="AA5772" t="str">
        <f>TEXT(salestable[[#This Row],[Order Date]], "ddd")</f>
        <v>Thu</v>
      </c>
    </row>
    <row r="5773" spans="1:27"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s="3">
        <v>4</v>
      </c>
      <c r="T5773" s="4">
        <v>0</v>
      </c>
      <c r="U5773" s="3">
        <v>335.85480000000001</v>
      </c>
      <c r="V5773" s="2">
        <f>salestable[[#This Row],[Sales]] * (1 - salestable[[#This Row],[Discount]])</f>
        <v>1158.1199999999999</v>
      </c>
      <c r="W5773" s="2">
        <f>salestable[[#This Row],[Sales]] * salestable[[#This Row],[Discount]]</f>
        <v>0</v>
      </c>
      <c r="X5773">
        <f>YEAR(salestable[[#This Row],[Order Date]])</f>
        <v>2015</v>
      </c>
      <c r="Y5773" t="str">
        <f>TEXT(salestable[[#This Row],[Order Date]],"MMMM")</f>
        <v>September</v>
      </c>
      <c r="Z5773" t="str">
        <f>"Q"&amp;ROUNDUP(MONTH(salestable[[#This Row],[Order Date]])/3,0)</f>
        <v>Q3</v>
      </c>
      <c r="AA5773" t="str">
        <f>TEXT(salestable[[#This Row],[Order Date]], "ddd")</f>
        <v>Thu</v>
      </c>
    </row>
    <row r="5774" spans="1:27"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s="3">
        <v>1</v>
      </c>
      <c r="T5774" s="4">
        <v>0</v>
      </c>
      <c r="U5774" s="3">
        <v>233.99610000000001</v>
      </c>
      <c r="V5774" s="2">
        <f>salestable[[#This Row],[Sales]] * (1 - salestable[[#This Row],[Discount]])</f>
        <v>599.99</v>
      </c>
      <c r="W5774" s="2">
        <f>salestable[[#This Row],[Sales]] * salestable[[#This Row],[Discount]]</f>
        <v>0</v>
      </c>
      <c r="X5774">
        <f>YEAR(salestable[[#This Row],[Order Date]])</f>
        <v>2015</v>
      </c>
      <c r="Y5774" t="str">
        <f>TEXT(salestable[[#This Row],[Order Date]],"MMMM")</f>
        <v>November</v>
      </c>
      <c r="Z5774" t="str">
        <f>"Q"&amp;ROUNDUP(MONTH(salestable[[#This Row],[Order Date]])/3,0)</f>
        <v>Q4</v>
      </c>
      <c r="AA5774" t="str">
        <f>TEXT(salestable[[#This Row],[Order Date]], "ddd")</f>
        <v>Thu</v>
      </c>
    </row>
    <row r="5775" spans="1:27"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s="3">
        <v>2</v>
      </c>
      <c r="T5775" s="4">
        <v>0.2</v>
      </c>
      <c r="U5775" s="3">
        <v>2.3967999999999998</v>
      </c>
      <c r="V5775" s="2">
        <f>salestable[[#This Row],[Sales]] * (1 - salestable[[#This Row],[Discount]])</f>
        <v>19.174400000000002</v>
      </c>
      <c r="W5775" s="2">
        <f>salestable[[#This Row],[Sales]] * salestable[[#This Row],[Discount]]</f>
        <v>4.7936000000000005</v>
      </c>
      <c r="X5775">
        <f>YEAR(salestable[[#This Row],[Order Date]])</f>
        <v>2016</v>
      </c>
      <c r="Y5775" t="str">
        <f>TEXT(salestable[[#This Row],[Order Date]],"MMMM")</f>
        <v>August</v>
      </c>
      <c r="Z5775" t="str">
        <f>"Q"&amp;ROUNDUP(MONTH(salestable[[#This Row],[Order Date]])/3,0)</f>
        <v>Q3</v>
      </c>
      <c r="AA5775" t="str">
        <f>TEXT(salestable[[#This Row],[Order Date]], "ddd")</f>
        <v>Wed</v>
      </c>
    </row>
    <row r="5776" spans="1:27"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s="3">
        <v>7</v>
      </c>
      <c r="T5776" s="4">
        <v>0.2</v>
      </c>
      <c r="U5776" s="3">
        <v>-31.914400000000001</v>
      </c>
      <c r="V5776" s="2">
        <f>salestable[[#This Row],[Sales]] * (1 - salestable[[#This Row],[Discount]])</f>
        <v>510.63040000000001</v>
      </c>
      <c r="W5776" s="2">
        <f>salestable[[#This Row],[Sales]] * salestable[[#This Row],[Discount]]</f>
        <v>127.6576</v>
      </c>
      <c r="X5776">
        <f>YEAR(salestable[[#This Row],[Order Date]])</f>
        <v>2016</v>
      </c>
      <c r="Y5776" t="str">
        <f>TEXT(salestable[[#This Row],[Order Date]],"MMMM")</f>
        <v>April</v>
      </c>
      <c r="Z5776" t="str">
        <f>"Q"&amp;ROUNDUP(MONTH(salestable[[#This Row],[Order Date]])/3,0)</f>
        <v>Q2</v>
      </c>
      <c r="AA5776" t="str">
        <f>TEXT(salestable[[#This Row],[Order Date]], "ddd")</f>
        <v>Tue</v>
      </c>
    </row>
    <row r="5777" spans="1:27"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s="3">
        <v>1</v>
      </c>
      <c r="T5777" s="4">
        <v>0.2</v>
      </c>
      <c r="U5777" s="3">
        <v>4.6227999999999998</v>
      </c>
      <c r="V5777" s="2">
        <f>salestable[[#This Row],[Sales]] * (1 - salestable[[#This Row],[Discount]])</f>
        <v>10.566400000000002</v>
      </c>
      <c r="W5777" s="2">
        <f>salestable[[#This Row],[Sales]] * salestable[[#This Row],[Discount]]</f>
        <v>2.6416000000000004</v>
      </c>
      <c r="X5777">
        <f>YEAR(salestable[[#This Row],[Order Date]])</f>
        <v>2016</v>
      </c>
      <c r="Y5777" t="str">
        <f>TEXT(salestable[[#This Row],[Order Date]],"MMMM")</f>
        <v>April</v>
      </c>
      <c r="Z5777" t="str">
        <f>"Q"&amp;ROUNDUP(MONTH(salestable[[#This Row],[Order Date]])/3,0)</f>
        <v>Q2</v>
      </c>
      <c r="AA5777" t="str">
        <f>TEXT(salestable[[#This Row],[Order Date]], "ddd")</f>
        <v>Tue</v>
      </c>
    </row>
    <row r="5778" spans="1:27"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s="3">
        <v>3</v>
      </c>
      <c r="T5778" s="4">
        <v>0.2</v>
      </c>
      <c r="U5778" s="3">
        <v>5.8230000000000004</v>
      </c>
      <c r="V5778" s="2">
        <f>salestable[[#This Row],[Sales]] * (1 - salestable[[#This Row],[Discount]])</f>
        <v>12.422400000000001</v>
      </c>
      <c r="W5778" s="2">
        <f>salestable[[#This Row],[Sales]] * salestable[[#This Row],[Discount]]</f>
        <v>3.1056000000000004</v>
      </c>
      <c r="X5778">
        <f>YEAR(salestable[[#This Row],[Order Date]])</f>
        <v>2016</v>
      </c>
      <c r="Y5778" t="str">
        <f>TEXT(salestable[[#This Row],[Order Date]],"MMMM")</f>
        <v>December</v>
      </c>
      <c r="Z5778" t="str">
        <f>"Q"&amp;ROUNDUP(MONTH(salestable[[#This Row],[Order Date]])/3,0)</f>
        <v>Q4</v>
      </c>
      <c r="AA5778" t="str">
        <f>TEXT(salestable[[#This Row],[Order Date]], "ddd")</f>
        <v>Sun</v>
      </c>
    </row>
    <row r="5779" spans="1:27"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s="3">
        <v>1</v>
      </c>
      <c r="T5779" s="4">
        <v>0</v>
      </c>
      <c r="U5779" s="3">
        <v>50.328000000000003</v>
      </c>
      <c r="V5779" s="2">
        <f>salestable[[#This Row],[Sales]] * (1 - salestable[[#This Row],[Discount]])</f>
        <v>104.85</v>
      </c>
      <c r="W5779" s="2">
        <f>salestable[[#This Row],[Sales]] * salestable[[#This Row],[Discount]]</f>
        <v>0</v>
      </c>
      <c r="X5779">
        <f>YEAR(salestable[[#This Row],[Order Date]])</f>
        <v>2016</v>
      </c>
      <c r="Y5779" t="str">
        <f>TEXT(salestable[[#This Row],[Order Date]],"MMMM")</f>
        <v>December</v>
      </c>
      <c r="Z5779" t="str">
        <f>"Q"&amp;ROUNDUP(MONTH(salestable[[#This Row],[Order Date]])/3,0)</f>
        <v>Q4</v>
      </c>
      <c r="AA5779" t="str">
        <f>TEXT(salestable[[#This Row],[Order Date]], "ddd")</f>
        <v>Sun</v>
      </c>
    </row>
    <row r="5780" spans="1:27"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s="3">
        <v>3</v>
      </c>
      <c r="T5780" s="4">
        <v>0</v>
      </c>
      <c r="U5780" s="3">
        <v>7.9248000000000003</v>
      </c>
      <c r="V5780" s="2">
        <f>salestable[[#This Row],[Sales]] * (1 - salestable[[#This Row],[Discount]])</f>
        <v>30.48</v>
      </c>
      <c r="W5780" s="2">
        <f>salestable[[#This Row],[Sales]] * salestable[[#This Row],[Discount]]</f>
        <v>0</v>
      </c>
      <c r="X5780">
        <f>YEAR(salestable[[#This Row],[Order Date]])</f>
        <v>2014</v>
      </c>
      <c r="Y5780" t="str">
        <f>TEXT(salestable[[#This Row],[Order Date]],"MMMM")</f>
        <v>November</v>
      </c>
      <c r="Z5780" t="str">
        <f>"Q"&amp;ROUNDUP(MONTH(salestable[[#This Row],[Order Date]])/3,0)</f>
        <v>Q4</v>
      </c>
      <c r="AA5780" t="str">
        <f>TEXT(salestable[[#This Row],[Order Date]], "ddd")</f>
        <v>Tue</v>
      </c>
    </row>
    <row r="5781" spans="1:27"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s="3">
        <v>1</v>
      </c>
      <c r="T5781" s="4">
        <v>0.2</v>
      </c>
      <c r="U5781" s="3">
        <v>11.264799999999999</v>
      </c>
      <c r="V5781" s="2">
        <f>salestable[[#This Row],[Sales]] * (1 - salestable[[#This Row],[Discount]])</f>
        <v>90.118400000000008</v>
      </c>
      <c r="W5781" s="2">
        <f>salestable[[#This Row],[Sales]] * salestable[[#This Row],[Discount]]</f>
        <v>22.529600000000002</v>
      </c>
      <c r="X5781">
        <f>YEAR(salestable[[#This Row],[Order Date]])</f>
        <v>2014</v>
      </c>
      <c r="Y5781" t="str">
        <f>TEXT(salestable[[#This Row],[Order Date]],"MMMM")</f>
        <v>November</v>
      </c>
      <c r="Z5781" t="str">
        <f>"Q"&amp;ROUNDUP(MONTH(salestable[[#This Row],[Order Date]])/3,0)</f>
        <v>Q4</v>
      </c>
      <c r="AA5781" t="str">
        <f>TEXT(salestable[[#This Row],[Order Date]], "ddd")</f>
        <v>Tue</v>
      </c>
    </row>
    <row r="5782" spans="1:27"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s="3">
        <v>3</v>
      </c>
      <c r="T5782" s="4">
        <v>0.2</v>
      </c>
      <c r="U5782" s="3">
        <v>24.291899999999998</v>
      </c>
      <c r="V5782" s="2">
        <f>salestable[[#This Row],[Sales]] * (1 - salestable[[#This Row],[Discount]])</f>
        <v>57.580800000000004</v>
      </c>
      <c r="W5782" s="2">
        <f>salestable[[#This Row],[Sales]] * salestable[[#This Row],[Discount]]</f>
        <v>14.395200000000001</v>
      </c>
      <c r="X5782">
        <f>YEAR(salestable[[#This Row],[Order Date]])</f>
        <v>2015</v>
      </c>
      <c r="Y5782" t="str">
        <f>TEXT(salestable[[#This Row],[Order Date]],"MMMM")</f>
        <v>April</v>
      </c>
      <c r="Z5782" t="str">
        <f>"Q"&amp;ROUNDUP(MONTH(salestable[[#This Row],[Order Date]])/3,0)</f>
        <v>Q2</v>
      </c>
      <c r="AA5782" t="str">
        <f>TEXT(salestable[[#This Row],[Order Date]], "ddd")</f>
        <v>Thu</v>
      </c>
    </row>
    <row r="5783" spans="1:27"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s="3">
        <v>1</v>
      </c>
      <c r="T5783" s="4">
        <v>0</v>
      </c>
      <c r="U5783" s="3">
        <v>0.59670000000000001</v>
      </c>
      <c r="V5783" s="2">
        <f>salestable[[#This Row],[Sales]] * (1 - salestable[[#This Row],[Discount]])</f>
        <v>2.21</v>
      </c>
      <c r="W5783" s="2">
        <f>salestable[[#This Row],[Sales]] * salestable[[#This Row],[Discount]]</f>
        <v>0</v>
      </c>
      <c r="X5783">
        <f>YEAR(salestable[[#This Row],[Order Date]])</f>
        <v>2015</v>
      </c>
      <c r="Y5783" t="str">
        <f>TEXT(salestable[[#This Row],[Order Date]],"MMMM")</f>
        <v>December</v>
      </c>
      <c r="Z5783" t="str">
        <f>"Q"&amp;ROUNDUP(MONTH(salestable[[#This Row],[Order Date]])/3,0)</f>
        <v>Q4</v>
      </c>
      <c r="AA5783" t="str">
        <f>TEXT(salestable[[#This Row],[Order Date]], "ddd")</f>
        <v>Sat</v>
      </c>
    </row>
    <row r="5784" spans="1:27"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s="3">
        <v>4</v>
      </c>
      <c r="T5784" s="4">
        <v>0</v>
      </c>
      <c r="U5784" s="3">
        <v>7.4496000000000002</v>
      </c>
      <c r="V5784" s="2">
        <f>salestable[[#This Row],[Sales]] * (1 - salestable[[#This Row],[Discount]])</f>
        <v>15.52</v>
      </c>
      <c r="W5784" s="2">
        <f>salestable[[#This Row],[Sales]] * salestable[[#This Row],[Discount]]</f>
        <v>0</v>
      </c>
      <c r="X5784">
        <f>YEAR(salestable[[#This Row],[Order Date]])</f>
        <v>2015</v>
      </c>
      <c r="Y5784" t="str">
        <f>TEXT(salestable[[#This Row],[Order Date]],"MMMM")</f>
        <v>December</v>
      </c>
      <c r="Z5784" t="str">
        <f>"Q"&amp;ROUNDUP(MONTH(salestable[[#This Row],[Order Date]])/3,0)</f>
        <v>Q4</v>
      </c>
      <c r="AA5784" t="str">
        <f>TEXT(salestable[[#This Row],[Order Date]], "ddd")</f>
        <v>Sat</v>
      </c>
    </row>
    <row r="5785" spans="1:27"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s="3">
        <v>4</v>
      </c>
      <c r="T5785" s="4">
        <v>0</v>
      </c>
      <c r="U5785" s="3">
        <v>16.398</v>
      </c>
      <c r="V5785" s="2">
        <f>salestable[[#This Row],[Sales]] * (1 - salestable[[#This Row],[Discount]])</f>
        <v>36.44</v>
      </c>
      <c r="W5785" s="2">
        <f>salestable[[#This Row],[Sales]] * salestable[[#This Row],[Discount]]</f>
        <v>0</v>
      </c>
      <c r="X5785">
        <f>YEAR(salestable[[#This Row],[Order Date]])</f>
        <v>2015</v>
      </c>
      <c r="Y5785" t="str">
        <f>TEXT(salestable[[#This Row],[Order Date]],"MMMM")</f>
        <v>December</v>
      </c>
      <c r="Z5785" t="str">
        <f>"Q"&amp;ROUNDUP(MONTH(salestable[[#This Row],[Order Date]])/3,0)</f>
        <v>Q4</v>
      </c>
      <c r="AA5785" t="str">
        <f>TEXT(salestable[[#This Row],[Order Date]], "ddd")</f>
        <v>Sat</v>
      </c>
    </row>
    <row r="5786" spans="1:27"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s="3">
        <v>6</v>
      </c>
      <c r="T5786" s="4">
        <v>0.7</v>
      </c>
      <c r="U5786" s="3">
        <v>-384.71640000000002</v>
      </c>
      <c r="V5786" s="2">
        <f>salestable[[#This Row],[Sales]] * (1 - salestable[[#This Row],[Discount]])</f>
        <v>65.329200000000014</v>
      </c>
      <c r="W5786" s="2">
        <f>salestable[[#This Row],[Sales]] * salestable[[#This Row],[Discount]]</f>
        <v>152.4348</v>
      </c>
      <c r="X5786">
        <f>YEAR(salestable[[#This Row],[Order Date]])</f>
        <v>2017</v>
      </c>
      <c r="Y5786" t="str">
        <f>TEXT(salestable[[#This Row],[Order Date]],"MMMM")</f>
        <v>October</v>
      </c>
      <c r="Z5786" t="str">
        <f>"Q"&amp;ROUNDUP(MONTH(salestable[[#This Row],[Order Date]])/3,0)</f>
        <v>Q4</v>
      </c>
      <c r="AA5786" t="str">
        <f>TEXT(salestable[[#This Row],[Order Date]], "ddd")</f>
        <v>Mon</v>
      </c>
    </row>
    <row r="5787" spans="1:27"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s="3">
        <v>6</v>
      </c>
      <c r="T5787" s="4">
        <v>0.2</v>
      </c>
      <c r="U5787" s="3">
        <v>4.3956</v>
      </c>
      <c r="V5787" s="2">
        <f>salestable[[#This Row],[Sales]] * (1 - salestable[[#This Row],[Discount]])</f>
        <v>31.257600000000004</v>
      </c>
      <c r="W5787" s="2">
        <f>salestable[[#This Row],[Sales]] * salestable[[#This Row],[Discount]]</f>
        <v>7.8144000000000009</v>
      </c>
      <c r="X5787">
        <f>YEAR(salestable[[#This Row],[Order Date]])</f>
        <v>2017</v>
      </c>
      <c r="Y5787" t="str">
        <f>TEXT(salestable[[#This Row],[Order Date]],"MMMM")</f>
        <v>October</v>
      </c>
      <c r="Z5787" t="str">
        <f>"Q"&amp;ROUNDUP(MONTH(salestable[[#This Row],[Order Date]])/3,0)</f>
        <v>Q4</v>
      </c>
      <c r="AA5787" t="str">
        <f>TEXT(salestable[[#This Row],[Order Date]], "ddd")</f>
        <v>Mon</v>
      </c>
    </row>
    <row r="5788" spans="1:27"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s="3">
        <v>7</v>
      </c>
      <c r="T5788" s="4">
        <v>0.7</v>
      </c>
      <c r="U5788" s="3">
        <v>-16.601199999999999</v>
      </c>
      <c r="V5788" s="2">
        <f>salestable[[#This Row],[Sales]] * (1 - salestable[[#This Row],[Discount]])</f>
        <v>6.7914000000000012</v>
      </c>
      <c r="W5788" s="2">
        <f>salestable[[#This Row],[Sales]] * salestable[[#This Row],[Discount]]</f>
        <v>15.8466</v>
      </c>
      <c r="X5788">
        <f>YEAR(salestable[[#This Row],[Order Date]])</f>
        <v>2017</v>
      </c>
      <c r="Y5788" t="str">
        <f>TEXT(salestable[[#This Row],[Order Date]],"MMMM")</f>
        <v>October</v>
      </c>
      <c r="Z5788" t="str">
        <f>"Q"&amp;ROUNDUP(MONTH(salestable[[#This Row],[Order Date]])/3,0)</f>
        <v>Q4</v>
      </c>
      <c r="AA5788" t="str">
        <f>TEXT(salestable[[#This Row],[Order Date]], "ddd")</f>
        <v>Mon</v>
      </c>
    </row>
    <row r="5789" spans="1:27"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s="3">
        <v>7</v>
      </c>
      <c r="T5789" s="4">
        <v>0.2</v>
      </c>
      <c r="U5789" s="3">
        <v>10.7037</v>
      </c>
      <c r="V5789" s="2">
        <f>salestable[[#This Row],[Sales]] * (1 - salestable[[#This Row],[Discount]])</f>
        <v>76.115200000000002</v>
      </c>
      <c r="W5789" s="2">
        <f>salestable[[#This Row],[Sales]] * salestable[[#This Row],[Discount]]</f>
        <v>19.0288</v>
      </c>
      <c r="X5789">
        <f>YEAR(salestable[[#This Row],[Order Date]])</f>
        <v>2017</v>
      </c>
      <c r="Y5789" t="str">
        <f>TEXT(salestable[[#This Row],[Order Date]],"MMMM")</f>
        <v>October</v>
      </c>
      <c r="Z5789" t="str">
        <f>"Q"&amp;ROUNDUP(MONTH(salestable[[#This Row],[Order Date]])/3,0)</f>
        <v>Q4</v>
      </c>
      <c r="AA5789" t="str">
        <f>TEXT(salestable[[#This Row],[Order Date]], "ddd")</f>
        <v>Mon</v>
      </c>
    </row>
    <row r="5790" spans="1:27"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s="3">
        <v>5</v>
      </c>
      <c r="T5790" s="4">
        <v>0.2</v>
      </c>
      <c r="U5790" s="3">
        <v>1.8480000000000001</v>
      </c>
      <c r="V5790" s="2">
        <f>salestable[[#This Row],[Sales]] * (1 - salestable[[#This Row],[Discount]])</f>
        <v>9.8560000000000016</v>
      </c>
      <c r="W5790" s="2">
        <f>salestable[[#This Row],[Sales]] * salestable[[#This Row],[Discount]]</f>
        <v>2.4640000000000004</v>
      </c>
      <c r="X5790">
        <f>YEAR(salestable[[#This Row],[Order Date]])</f>
        <v>2017</v>
      </c>
      <c r="Y5790" t="str">
        <f>TEXT(salestable[[#This Row],[Order Date]],"MMMM")</f>
        <v>April</v>
      </c>
      <c r="Z5790" t="str">
        <f>"Q"&amp;ROUNDUP(MONTH(salestable[[#This Row],[Order Date]])/3,0)</f>
        <v>Q2</v>
      </c>
      <c r="AA5790" t="str">
        <f>TEXT(salestable[[#This Row],[Order Date]], "ddd")</f>
        <v>Mon</v>
      </c>
    </row>
    <row r="5791" spans="1:27"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s="3">
        <v>3</v>
      </c>
      <c r="T5791" s="4">
        <v>0.7</v>
      </c>
      <c r="U5791" s="3">
        <v>-3.0933000000000002</v>
      </c>
      <c r="V5791" s="2">
        <f>salestable[[#This Row],[Sales]] * (1 - salestable[[#This Row],[Discount]])</f>
        <v>1.3257000000000001</v>
      </c>
      <c r="W5791" s="2">
        <f>salestable[[#This Row],[Sales]] * salestable[[#This Row],[Discount]]</f>
        <v>3.0932999999999997</v>
      </c>
      <c r="X5791">
        <f>YEAR(salestable[[#This Row],[Order Date]])</f>
        <v>2017</v>
      </c>
      <c r="Y5791" t="str">
        <f>TEXT(salestable[[#This Row],[Order Date]],"MMMM")</f>
        <v>April</v>
      </c>
      <c r="Z5791" t="str">
        <f>"Q"&amp;ROUNDUP(MONTH(salestable[[#This Row],[Order Date]])/3,0)</f>
        <v>Q2</v>
      </c>
      <c r="AA5791" t="str">
        <f>TEXT(salestable[[#This Row],[Order Date]], "ddd")</f>
        <v>Mon</v>
      </c>
    </row>
    <row r="5792" spans="1:27"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s="3">
        <v>7</v>
      </c>
      <c r="T5792" s="4">
        <v>0</v>
      </c>
      <c r="U5792" s="3">
        <v>16.8</v>
      </c>
      <c r="V5792" s="2">
        <f>salestable[[#This Row],[Sales]] * (1 - salestable[[#This Row],[Discount]])</f>
        <v>35</v>
      </c>
      <c r="W5792" s="2">
        <f>salestable[[#This Row],[Sales]] * salestable[[#This Row],[Discount]]</f>
        <v>0</v>
      </c>
      <c r="X5792">
        <f>YEAR(salestable[[#This Row],[Order Date]])</f>
        <v>2017</v>
      </c>
      <c r="Y5792" t="str">
        <f>TEXT(salestable[[#This Row],[Order Date]],"MMMM")</f>
        <v>September</v>
      </c>
      <c r="Z5792" t="str">
        <f>"Q"&amp;ROUNDUP(MONTH(salestable[[#This Row],[Order Date]])/3,0)</f>
        <v>Q3</v>
      </c>
      <c r="AA5792" t="str">
        <f>TEXT(salestable[[#This Row],[Order Date]], "ddd")</f>
        <v>Fri</v>
      </c>
    </row>
    <row r="5793" spans="1:27"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s="3">
        <v>1</v>
      </c>
      <c r="T5793" s="4">
        <v>0.2</v>
      </c>
      <c r="U5793" s="3">
        <v>0</v>
      </c>
      <c r="V5793" s="2">
        <f>salestable[[#This Row],[Sales]] * (1 - salestable[[#This Row],[Discount]])</f>
        <v>58.227200000000011</v>
      </c>
      <c r="W5793" s="2">
        <f>salestable[[#This Row],[Sales]] * salestable[[#This Row],[Discount]]</f>
        <v>14.556800000000003</v>
      </c>
      <c r="X5793">
        <f>YEAR(salestable[[#This Row],[Order Date]])</f>
        <v>2017</v>
      </c>
      <c r="Y5793" t="str">
        <f>TEXT(salestable[[#This Row],[Order Date]],"MMMM")</f>
        <v>September</v>
      </c>
      <c r="Z5793" t="str">
        <f>"Q"&amp;ROUNDUP(MONTH(salestable[[#This Row],[Order Date]])/3,0)</f>
        <v>Q3</v>
      </c>
      <c r="AA5793" t="str">
        <f>TEXT(salestable[[#This Row],[Order Date]], "ddd")</f>
        <v>Fri</v>
      </c>
    </row>
    <row r="5794" spans="1:27"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s="3">
        <v>2</v>
      </c>
      <c r="T5794" s="4">
        <v>0</v>
      </c>
      <c r="U5794" s="3">
        <v>25.438400000000001</v>
      </c>
      <c r="V5794" s="2">
        <f>salestable[[#This Row],[Sales]] * (1 - salestable[[#This Row],[Discount]])</f>
        <v>97.84</v>
      </c>
      <c r="W5794" s="2">
        <f>salestable[[#This Row],[Sales]] * salestable[[#This Row],[Discount]]</f>
        <v>0</v>
      </c>
      <c r="X5794">
        <f>YEAR(salestable[[#This Row],[Order Date]])</f>
        <v>2017</v>
      </c>
      <c r="Y5794" t="str">
        <f>TEXT(salestable[[#This Row],[Order Date]],"MMMM")</f>
        <v>September</v>
      </c>
      <c r="Z5794" t="str">
        <f>"Q"&amp;ROUNDUP(MONTH(salestable[[#This Row],[Order Date]])/3,0)</f>
        <v>Q3</v>
      </c>
      <c r="AA5794" t="str">
        <f>TEXT(salestable[[#This Row],[Order Date]], "ddd")</f>
        <v>Fri</v>
      </c>
    </row>
    <row r="5795" spans="1:27"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s="3">
        <v>1</v>
      </c>
      <c r="T5795" s="4">
        <v>0</v>
      </c>
      <c r="U5795" s="3">
        <v>15.525</v>
      </c>
      <c r="V5795" s="2">
        <f>salestable[[#This Row],[Sales]] * (1 - salestable[[#This Row],[Discount]])</f>
        <v>51.75</v>
      </c>
      <c r="W5795" s="2">
        <f>salestable[[#This Row],[Sales]] * salestable[[#This Row],[Discount]]</f>
        <v>0</v>
      </c>
      <c r="X5795">
        <f>YEAR(salestable[[#This Row],[Order Date]])</f>
        <v>2017</v>
      </c>
      <c r="Y5795" t="str">
        <f>TEXT(salestable[[#This Row],[Order Date]],"MMMM")</f>
        <v>September</v>
      </c>
      <c r="Z5795" t="str">
        <f>"Q"&amp;ROUNDUP(MONTH(salestable[[#This Row],[Order Date]])/3,0)</f>
        <v>Q3</v>
      </c>
      <c r="AA5795" t="str">
        <f>TEXT(salestable[[#This Row],[Order Date]], "ddd")</f>
        <v>Fri</v>
      </c>
    </row>
    <row r="5796" spans="1:27"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s="3">
        <v>2</v>
      </c>
      <c r="T5796" s="4">
        <v>0.2</v>
      </c>
      <c r="U5796" s="3">
        <v>16.3352</v>
      </c>
      <c r="V5796" s="2">
        <f>salestable[[#This Row],[Sales]] * (1 - salestable[[#This Row],[Discount]])</f>
        <v>37.337600000000002</v>
      </c>
      <c r="W5796" s="2">
        <f>salestable[[#This Row],[Sales]] * salestable[[#This Row],[Discount]]</f>
        <v>9.3344000000000005</v>
      </c>
      <c r="X5796">
        <f>YEAR(salestable[[#This Row],[Order Date]])</f>
        <v>2017</v>
      </c>
      <c r="Y5796" t="str">
        <f>TEXT(salestable[[#This Row],[Order Date]],"MMMM")</f>
        <v>September</v>
      </c>
      <c r="Z5796" t="str">
        <f>"Q"&amp;ROUNDUP(MONTH(salestable[[#This Row],[Order Date]])/3,0)</f>
        <v>Q3</v>
      </c>
      <c r="AA5796" t="str">
        <f>TEXT(salestable[[#This Row],[Order Date]], "ddd")</f>
        <v>Fri</v>
      </c>
    </row>
    <row r="5797" spans="1:27"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s="3">
        <v>9</v>
      </c>
      <c r="T5797" s="4">
        <v>0</v>
      </c>
      <c r="U5797" s="3">
        <v>362.84039999999999</v>
      </c>
      <c r="V5797" s="2">
        <f>salestable[[#This Row],[Sales]] * (1 - salestable[[#This Row],[Discount]])</f>
        <v>1395.54</v>
      </c>
      <c r="W5797" s="2">
        <f>salestable[[#This Row],[Sales]] * salestable[[#This Row],[Discount]]</f>
        <v>0</v>
      </c>
      <c r="X5797">
        <f>YEAR(salestable[[#This Row],[Order Date]])</f>
        <v>2014</v>
      </c>
      <c r="Y5797" t="str">
        <f>TEXT(salestable[[#This Row],[Order Date]],"MMMM")</f>
        <v>September</v>
      </c>
      <c r="Z5797" t="str">
        <f>"Q"&amp;ROUNDUP(MONTH(salestable[[#This Row],[Order Date]])/3,0)</f>
        <v>Q3</v>
      </c>
      <c r="AA5797" t="str">
        <f>TEXT(salestable[[#This Row],[Order Date]], "ddd")</f>
        <v>Mon</v>
      </c>
    </row>
    <row r="5798" spans="1:27"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s="3">
        <v>4</v>
      </c>
      <c r="T5798" s="4">
        <v>0</v>
      </c>
      <c r="U5798" s="3">
        <v>36.381599999999999</v>
      </c>
      <c r="V5798" s="2">
        <f>salestable[[#This Row],[Sales]] * (1 - salestable[[#This Row],[Discount]])</f>
        <v>117.36</v>
      </c>
      <c r="W5798" s="2">
        <f>salestable[[#This Row],[Sales]] * salestable[[#This Row],[Discount]]</f>
        <v>0</v>
      </c>
      <c r="X5798">
        <f>YEAR(salestable[[#This Row],[Order Date]])</f>
        <v>2014</v>
      </c>
      <c r="Y5798" t="str">
        <f>TEXT(salestable[[#This Row],[Order Date]],"MMMM")</f>
        <v>September</v>
      </c>
      <c r="Z5798" t="str">
        <f>"Q"&amp;ROUNDUP(MONTH(salestable[[#This Row],[Order Date]])/3,0)</f>
        <v>Q3</v>
      </c>
      <c r="AA5798" t="str">
        <f>TEXT(salestable[[#This Row],[Order Date]], "ddd")</f>
        <v>Mon</v>
      </c>
    </row>
    <row r="5799" spans="1:27"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s="3">
        <v>3</v>
      </c>
      <c r="T5799" s="4">
        <v>0</v>
      </c>
      <c r="U5799" s="3">
        <v>8.6940000000000008</v>
      </c>
      <c r="V5799" s="2">
        <f>salestable[[#This Row],[Sales]] * (1 - salestable[[#This Row],[Discount]])</f>
        <v>18.899999999999999</v>
      </c>
      <c r="W5799" s="2">
        <f>salestable[[#This Row],[Sales]] * salestable[[#This Row],[Discount]]</f>
        <v>0</v>
      </c>
      <c r="X5799">
        <f>YEAR(salestable[[#This Row],[Order Date]])</f>
        <v>2014</v>
      </c>
      <c r="Y5799" t="str">
        <f>TEXT(salestable[[#This Row],[Order Date]],"MMMM")</f>
        <v>September</v>
      </c>
      <c r="Z5799" t="str">
        <f>"Q"&amp;ROUNDUP(MONTH(salestable[[#This Row],[Order Date]])/3,0)</f>
        <v>Q3</v>
      </c>
      <c r="AA5799" t="str">
        <f>TEXT(salestable[[#This Row],[Order Date]], "ddd")</f>
        <v>Mon</v>
      </c>
    </row>
    <row r="5800" spans="1:27"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s="3">
        <v>2</v>
      </c>
      <c r="T5800" s="4">
        <v>0</v>
      </c>
      <c r="U5800" s="3">
        <v>37.9848</v>
      </c>
      <c r="V5800" s="2">
        <f>salestable[[#This Row],[Sales]] * (1 - salestable[[#This Row],[Discount]])</f>
        <v>77.52</v>
      </c>
      <c r="W5800" s="2">
        <f>salestable[[#This Row],[Sales]] * salestable[[#This Row],[Discount]]</f>
        <v>0</v>
      </c>
      <c r="X5800">
        <f>YEAR(salestable[[#This Row],[Order Date]])</f>
        <v>2014</v>
      </c>
      <c r="Y5800" t="str">
        <f>TEXT(salestable[[#This Row],[Order Date]],"MMMM")</f>
        <v>September</v>
      </c>
      <c r="Z5800" t="str">
        <f>"Q"&amp;ROUNDUP(MONTH(salestable[[#This Row],[Order Date]])/3,0)</f>
        <v>Q3</v>
      </c>
      <c r="AA5800" t="str">
        <f>TEXT(salestable[[#This Row],[Order Date]], "ddd")</f>
        <v>Mon</v>
      </c>
    </row>
    <row r="5801" spans="1:27"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s="3">
        <v>2</v>
      </c>
      <c r="T5801" s="4">
        <v>0.3</v>
      </c>
      <c r="U5801" s="3">
        <v>-6.0195999999999996</v>
      </c>
      <c r="V5801" s="2">
        <f>salestable[[#This Row],[Sales]] * (1 - salestable[[#This Row],[Discount]])</f>
        <v>294.96039999999999</v>
      </c>
      <c r="W5801" s="2">
        <f>salestable[[#This Row],[Sales]] * salestable[[#This Row],[Discount]]</f>
        <v>126.41159999999999</v>
      </c>
      <c r="X5801">
        <f>YEAR(salestable[[#This Row],[Order Date]])</f>
        <v>2014</v>
      </c>
      <c r="Y5801" t="str">
        <f>TEXT(salestable[[#This Row],[Order Date]],"MMMM")</f>
        <v>August</v>
      </c>
      <c r="Z5801" t="str">
        <f>"Q"&amp;ROUNDUP(MONTH(salestable[[#This Row],[Order Date]])/3,0)</f>
        <v>Q3</v>
      </c>
      <c r="AA5801" t="str">
        <f>TEXT(salestable[[#This Row],[Order Date]], "ddd")</f>
        <v>Wed</v>
      </c>
    </row>
    <row r="5802" spans="1:27"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s="3">
        <v>4</v>
      </c>
      <c r="T5802" s="4">
        <v>0.2</v>
      </c>
      <c r="U5802" s="3">
        <v>43.197600000000001</v>
      </c>
      <c r="V5802" s="2">
        <f>salestable[[#This Row],[Sales]] * (1 - salestable[[#This Row],[Discount]])</f>
        <v>460.77440000000001</v>
      </c>
      <c r="W5802" s="2">
        <f>salestable[[#This Row],[Sales]] * salestable[[#This Row],[Discount]]</f>
        <v>115.1936</v>
      </c>
      <c r="X5802">
        <f>YEAR(salestable[[#This Row],[Order Date]])</f>
        <v>2014</v>
      </c>
      <c r="Y5802" t="str">
        <f>TEXT(salestable[[#This Row],[Order Date]],"MMMM")</f>
        <v>July</v>
      </c>
      <c r="Z5802" t="str">
        <f>"Q"&amp;ROUNDUP(MONTH(salestable[[#This Row],[Order Date]])/3,0)</f>
        <v>Q3</v>
      </c>
      <c r="AA5802" t="str">
        <f>TEXT(salestable[[#This Row],[Order Date]], "ddd")</f>
        <v>Fri</v>
      </c>
    </row>
    <row r="5803" spans="1:27"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s="3">
        <v>2</v>
      </c>
      <c r="T5803" s="4">
        <v>0.2</v>
      </c>
      <c r="U5803" s="3">
        <v>3.6288</v>
      </c>
      <c r="V5803" s="2">
        <f>salestable[[#This Row],[Sales]] * (1 - salestable[[#This Row],[Discount]])</f>
        <v>8.2944000000000013</v>
      </c>
      <c r="W5803" s="2">
        <f>salestable[[#This Row],[Sales]] * salestable[[#This Row],[Discount]]</f>
        <v>2.0736000000000003</v>
      </c>
      <c r="X5803">
        <f>YEAR(salestable[[#This Row],[Order Date]])</f>
        <v>2014</v>
      </c>
      <c r="Y5803" t="str">
        <f>TEXT(salestable[[#This Row],[Order Date]],"MMMM")</f>
        <v>July</v>
      </c>
      <c r="Z5803" t="str">
        <f>"Q"&amp;ROUNDUP(MONTH(salestable[[#This Row],[Order Date]])/3,0)</f>
        <v>Q3</v>
      </c>
      <c r="AA5803" t="str">
        <f>TEXT(salestable[[#This Row],[Order Date]], "ddd")</f>
        <v>Fri</v>
      </c>
    </row>
    <row r="5804" spans="1:27"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s="3">
        <v>2</v>
      </c>
      <c r="T5804" s="4">
        <v>0.2</v>
      </c>
      <c r="U5804" s="3">
        <v>1.1988000000000001</v>
      </c>
      <c r="V5804" s="2">
        <f>salestable[[#This Row],[Sales]] * (1 - salestable[[#This Row],[Discount]])</f>
        <v>12.7872</v>
      </c>
      <c r="W5804" s="2">
        <f>salestable[[#This Row],[Sales]] * salestable[[#This Row],[Discount]]</f>
        <v>3.1968000000000001</v>
      </c>
      <c r="X5804">
        <f>YEAR(salestable[[#This Row],[Order Date]])</f>
        <v>2015</v>
      </c>
      <c r="Y5804" t="str">
        <f>TEXT(salestable[[#This Row],[Order Date]],"MMMM")</f>
        <v>March</v>
      </c>
      <c r="Z5804" t="str">
        <f>"Q"&amp;ROUNDUP(MONTH(salestable[[#This Row],[Order Date]])/3,0)</f>
        <v>Q1</v>
      </c>
      <c r="AA5804" t="str">
        <f>TEXT(salestable[[#This Row],[Order Date]], "ddd")</f>
        <v>Sun</v>
      </c>
    </row>
    <row r="5805" spans="1:27"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s="3">
        <v>3</v>
      </c>
      <c r="T5805" s="4">
        <v>0.2</v>
      </c>
      <c r="U5805" s="3">
        <v>1.1556</v>
      </c>
      <c r="V5805" s="2">
        <f>salestable[[#This Row],[Sales]] * (1 - salestable[[#This Row],[Discount]])</f>
        <v>8.2176000000000009</v>
      </c>
      <c r="W5805" s="2">
        <f>salestable[[#This Row],[Sales]] * salestable[[#This Row],[Discount]]</f>
        <v>2.0544000000000002</v>
      </c>
      <c r="X5805">
        <f>YEAR(salestable[[#This Row],[Order Date]])</f>
        <v>2017</v>
      </c>
      <c r="Y5805" t="str">
        <f>TEXT(salestable[[#This Row],[Order Date]],"MMMM")</f>
        <v>May</v>
      </c>
      <c r="Z5805" t="str">
        <f>"Q"&amp;ROUNDUP(MONTH(salestable[[#This Row],[Order Date]])/3,0)</f>
        <v>Q2</v>
      </c>
      <c r="AA5805" t="str">
        <f>TEXT(salestable[[#This Row],[Order Date]], "ddd")</f>
        <v>Fri</v>
      </c>
    </row>
    <row r="5806" spans="1:27"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s="3">
        <v>4</v>
      </c>
      <c r="T5806" s="4">
        <v>0.2</v>
      </c>
      <c r="U5806" s="3">
        <v>6.1791999999999998</v>
      </c>
      <c r="V5806" s="2">
        <f>salestable[[#This Row],[Sales]] * (1 - salestable[[#This Row],[Discount]])</f>
        <v>49.433600000000006</v>
      </c>
      <c r="W5806" s="2">
        <f>salestable[[#This Row],[Sales]] * salestable[[#This Row],[Discount]]</f>
        <v>12.358400000000001</v>
      </c>
      <c r="X5806">
        <f>YEAR(salestable[[#This Row],[Order Date]])</f>
        <v>2017</v>
      </c>
      <c r="Y5806" t="str">
        <f>TEXT(salestable[[#This Row],[Order Date]],"MMMM")</f>
        <v>November</v>
      </c>
      <c r="Z5806" t="str">
        <f>"Q"&amp;ROUNDUP(MONTH(salestable[[#This Row],[Order Date]])/3,0)</f>
        <v>Q4</v>
      </c>
      <c r="AA5806" t="str">
        <f>TEXT(salestable[[#This Row],[Order Date]], "ddd")</f>
        <v>Mon</v>
      </c>
    </row>
    <row r="5807" spans="1:27"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s="3">
        <v>3</v>
      </c>
      <c r="T5807" s="4">
        <v>0.32</v>
      </c>
      <c r="U5807" s="3">
        <v>-27.264600000000002</v>
      </c>
      <c r="V5807" s="2">
        <f>salestable[[#This Row],[Sales]] * (1 - salestable[[#This Row],[Discount]])</f>
        <v>140.07945599999999</v>
      </c>
      <c r="W5807" s="2">
        <f>salestable[[#This Row],[Sales]] * salestable[[#This Row],[Discount]]</f>
        <v>65.919744000000009</v>
      </c>
      <c r="X5807">
        <f>YEAR(salestable[[#This Row],[Order Date]])</f>
        <v>2017</v>
      </c>
      <c r="Y5807" t="str">
        <f>TEXT(salestable[[#This Row],[Order Date]],"MMMM")</f>
        <v>November</v>
      </c>
      <c r="Z5807" t="str">
        <f>"Q"&amp;ROUNDUP(MONTH(salestable[[#This Row],[Order Date]])/3,0)</f>
        <v>Q4</v>
      </c>
      <c r="AA5807" t="str">
        <f>TEXT(salestable[[#This Row],[Order Date]], "ddd")</f>
        <v>Mon</v>
      </c>
    </row>
    <row r="5808" spans="1:27"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s="3">
        <v>3</v>
      </c>
      <c r="T5808" s="4">
        <v>0.2</v>
      </c>
      <c r="U5808" s="3">
        <v>4.1147999999999998</v>
      </c>
      <c r="V5808" s="2">
        <f>salestable[[#This Row],[Sales]] * (1 - salestable[[#This Row],[Discount]])</f>
        <v>9.7536000000000005</v>
      </c>
      <c r="W5808" s="2">
        <f>salestable[[#This Row],[Sales]] * salestable[[#This Row],[Discount]]</f>
        <v>2.4384000000000001</v>
      </c>
      <c r="X5808">
        <f>YEAR(salestable[[#This Row],[Order Date]])</f>
        <v>2016</v>
      </c>
      <c r="Y5808" t="str">
        <f>TEXT(salestable[[#This Row],[Order Date]],"MMMM")</f>
        <v>September</v>
      </c>
      <c r="Z5808" t="str">
        <f>"Q"&amp;ROUNDUP(MONTH(salestable[[#This Row],[Order Date]])/3,0)</f>
        <v>Q3</v>
      </c>
      <c r="AA5808" t="str">
        <f>TEXT(salestable[[#This Row],[Order Date]], "ddd")</f>
        <v>Sun</v>
      </c>
    </row>
    <row r="5809" spans="1:27"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s="3">
        <v>2</v>
      </c>
      <c r="T5809" s="4">
        <v>0.2</v>
      </c>
      <c r="U5809" s="3">
        <v>8.7167999999999992</v>
      </c>
      <c r="V5809" s="2">
        <f>salestable[[#This Row],[Sales]] * (1 - salestable[[#This Row],[Discount]])</f>
        <v>69.734400000000008</v>
      </c>
      <c r="W5809" s="2">
        <f>salestable[[#This Row],[Sales]] * salestable[[#This Row],[Discount]]</f>
        <v>17.433600000000002</v>
      </c>
      <c r="X5809">
        <f>YEAR(salestable[[#This Row],[Order Date]])</f>
        <v>2016</v>
      </c>
      <c r="Y5809" t="str">
        <f>TEXT(salestable[[#This Row],[Order Date]],"MMMM")</f>
        <v>September</v>
      </c>
      <c r="Z5809" t="str">
        <f>"Q"&amp;ROUNDUP(MONTH(salestable[[#This Row],[Order Date]])/3,0)</f>
        <v>Q3</v>
      </c>
      <c r="AA5809" t="str">
        <f>TEXT(salestable[[#This Row],[Order Date]], "ddd")</f>
        <v>Sun</v>
      </c>
    </row>
    <row r="5810" spans="1:27"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s="3">
        <v>2</v>
      </c>
      <c r="T5810" s="4">
        <v>0.2</v>
      </c>
      <c r="U5810" s="3">
        <v>8.3328000000000007</v>
      </c>
      <c r="V5810" s="2">
        <f>salestable[[#This Row],[Sales]] * (1 - salestable[[#This Row],[Discount]])</f>
        <v>25.395200000000003</v>
      </c>
      <c r="W5810" s="2">
        <f>salestable[[#This Row],[Sales]] * salestable[[#This Row],[Discount]]</f>
        <v>6.3488000000000007</v>
      </c>
      <c r="X5810">
        <f>YEAR(salestable[[#This Row],[Order Date]])</f>
        <v>2016</v>
      </c>
      <c r="Y5810" t="str">
        <f>TEXT(salestable[[#This Row],[Order Date]],"MMMM")</f>
        <v>September</v>
      </c>
      <c r="Z5810" t="str">
        <f>"Q"&amp;ROUNDUP(MONTH(salestable[[#This Row],[Order Date]])/3,0)</f>
        <v>Q3</v>
      </c>
      <c r="AA5810" t="str">
        <f>TEXT(salestable[[#This Row],[Order Date]], "ddd")</f>
        <v>Sun</v>
      </c>
    </row>
    <row r="5811" spans="1:27"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s="3">
        <v>4</v>
      </c>
      <c r="T5811" s="4">
        <v>0.2</v>
      </c>
      <c r="U5811" s="3">
        <v>-18.180800000000001</v>
      </c>
      <c r="V5811" s="2">
        <f>salestable[[#This Row],[Sales]] * (1 - salestable[[#This Row],[Discount]])</f>
        <v>105.7792</v>
      </c>
      <c r="W5811" s="2">
        <f>salestable[[#This Row],[Sales]] * salestable[[#This Row],[Discount]]</f>
        <v>26.444800000000001</v>
      </c>
      <c r="X5811">
        <f>YEAR(salestable[[#This Row],[Order Date]])</f>
        <v>2016</v>
      </c>
      <c r="Y5811" t="str">
        <f>TEXT(salestable[[#This Row],[Order Date]],"MMMM")</f>
        <v>February</v>
      </c>
      <c r="Z5811" t="str">
        <f>"Q"&amp;ROUNDUP(MONTH(salestable[[#This Row],[Order Date]])/3,0)</f>
        <v>Q1</v>
      </c>
      <c r="AA5811" t="str">
        <f>TEXT(salestable[[#This Row],[Order Date]], "ddd")</f>
        <v>Sat</v>
      </c>
    </row>
    <row r="5812" spans="1:27"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s="3">
        <v>4</v>
      </c>
      <c r="T5812" s="4">
        <v>0</v>
      </c>
      <c r="U5812" s="3">
        <v>48.539200000000001</v>
      </c>
      <c r="V5812" s="2">
        <f>salestable[[#This Row],[Sales]] * (1 - salestable[[#This Row],[Discount]])</f>
        <v>105.52</v>
      </c>
      <c r="W5812" s="2">
        <f>salestable[[#This Row],[Sales]] * salestable[[#This Row],[Discount]]</f>
        <v>0</v>
      </c>
      <c r="X5812">
        <f>YEAR(salestable[[#This Row],[Order Date]])</f>
        <v>2015</v>
      </c>
      <c r="Y5812" t="str">
        <f>TEXT(salestable[[#This Row],[Order Date]],"MMMM")</f>
        <v>March</v>
      </c>
      <c r="Z5812" t="str">
        <f>"Q"&amp;ROUNDUP(MONTH(salestable[[#This Row],[Order Date]])/3,0)</f>
        <v>Q1</v>
      </c>
      <c r="AA5812" t="str">
        <f>TEXT(salestable[[#This Row],[Order Date]], "ddd")</f>
        <v>Sun</v>
      </c>
    </row>
    <row r="5813" spans="1:27"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s="3">
        <v>2</v>
      </c>
      <c r="T5813" s="4">
        <v>0</v>
      </c>
      <c r="U5813" s="3">
        <v>15.6332</v>
      </c>
      <c r="V5813" s="2">
        <f>salestable[[#This Row],[Sales]] * (1 - salestable[[#This Row],[Discount]])</f>
        <v>91.96</v>
      </c>
      <c r="W5813" s="2">
        <f>salestable[[#This Row],[Sales]] * salestable[[#This Row],[Discount]]</f>
        <v>0</v>
      </c>
      <c r="X5813">
        <f>YEAR(salestable[[#This Row],[Order Date]])</f>
        <v>2015</v>
      </c>
      <c r="Y5813" t="str">
        <f>TEXT(salestable[[#This Row],[Order Date]],"MMMM")</f>
        <v>March</v>
      </c>
      <c r="Z5813" t="str">
        <f>"Q"&amp;ROUNDUP(MONTH(salestable[[#This Row],[Order Date]])/3,0)</f>
        <v>Q1</v>
      </c>
      <c r="AA5813" t="str">
        <f>TEXT(salestable[[#This Row],[Order Date]], "ddd")</f>
        <v>Sun</v>
      </c>
    </row>
    <row r="5814" spans="1:27"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s="3">
        <v>3</v>
      </c>
      <c r="T5814" s="4">
        <v>0.2</v>
      </c>
      <c r="U5814" s="3">
        <v>185.99700000000001</v>
      </c>
      <c r="V5814" s="2">
        <f>salestable[[#This Row],[Sales]] * (1 - salestable[[#This Row],[Discount]])</f>
        <v>1190.3808000000001</v>
      </c>
      <c r="W5814" s="2">
        <f>salestable[[#This Row],[Sales]] * salestable[[#This Row],[Discount]]</f>
        <v>297.59520000000003</v>
      </c>
      <c r="X5814">
        <f>YEAR(salestable[[#This Row],[Order Date]])</f>
        <v>2015</v>
      </c>
      <c r="Y5814" t="str">
        <f>TEXT(salestable[[#This Row],[Order Date]],"MMMM")</f>
        <v>March</v>
      </c>
      <c r="Z5814" t="str">
        <f>"Q"&amp;ROUNDUP(MONTH(salestable[[#This Row],[Order Date]])/3,0)</f>
        <v>Q1</v>
      </c>
      <c r="AA5814" t="str">
        <f>TEXT(salestable[[#This Row],[Order Date]], "ddd")</f>
        <v>Sun</v>
      </c>
    </row>
    <row r="5815" spans="1:27"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s="3">
        <v>3</v>
      </c>
      <c r="T5815" s="4">
        <v>0</v>
      </c>
      <c r="U5815" s="3">
        <v>9.3312000000000008</v>
      </c>
      <c r="V5815" s="2">
        <f>salestable[[#This Row],[Sales]] * (1 - salestable[[#This Row],[Discount]])</f>
        <v>19.440000000000001</v>
      </c>
      <c r="W5815" s="2">
        <f>salestable[[#This Row],[Sales]] * salestable[[#This Row],[Discount]]</f>
        <v>0</v>
      </c>
      <c r="X5815">
        <f>YEAR(salestable[[#This Row],[Order Date]])</f>
        <v>2015</v>
      </c>
      <c r="Y5815" t="str">
        <f>TEXT(salestable[[#This Row],[Order Date]],"MMMM")</f>
        <v>July</v>
      </c>
      <c r="Z5815" t="str">
        <f>"Q"&amp;ROUNDUP(MONTH(salestable[[#This Row],[Order Date]])/3,0)</f>
        <v>Q3</v>
      </c>
      <c r="AA5815" t="str">
        <f>TEXT(salestable[[#This Row],[Order Date]], "ddd")</f>
        <v>Thu</v>
      </c>
    </row>
    <row r="5816" spans="1:27"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s="3">
        <v>1</v>
      </c>
      <c r="T5816" s="4">
        <v>0.2</v>
      </c>
      <c r="U5816" s="3">
        <v>-0.72950000000000004</v>
      </c>
      <c r="V5816" s="2">
        <f>salestable[[#This Row],[Sales]] * (1 - salestable[[#This Row],[Discount]])</f>
        <v>9.3376000000000001</v>
      </c>
      <c r="W5816" s="2">
        <f>salestable[[#This Row],[Sales]] * salestable[[#This Row],[Discount]]</f>
        <v>2.3344</v>
      </c>
      <c r="X5816">
        <f>YEAR(salestable[[#This Row],[Order Date]])</f>
        <v>2015</v>
      </c>
      <c r="Y5816" t="str">
        <f>TEXT(salestable[[#This Row],[Order Date]],"MMMM")</f>
        <v>June</v>
      </c>
      <c r="Z5816" t="str">
        <f>"Q"&amp;ROUNDUP(MONTH(salestable[[#This Row],[Order Date]])/3,0)</f>
        <v>Q2</v>
      </c>
      <c r="AA5816" t="str">
        <f>TEXT(salestable[[#This Row],[Order Date]], "ddd")</f>
        <v>Mon</v>
      </c>
    </row>
    <row r="5817" spans="1:27"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s="3">
        <v>4</v>
      </c>
      <c r="T5817" s="4">
        <v>0</v>
      </c>
      <c r="U5817" s="3">
        <v>78.388800000000003</v>
      </c>
      <c r="V5817" s="2">
        <f>salestable[[#This Row],[Sales]] * (1 - salestable[[#This Row],[Discount]])</f>
        <v>279.95999999999998</v>
      </c>
      <c r="W5817" s="2">
        <f>salestable[[#This Row],[Sales]] * salestable[[#This Row],[Discount]]</f>
        <v>0</v>
      </c>
      <c r="X5817">
        <f>YEAR(salestable[[#This Row],[Order Date]])</f>
        <v>2014</v>
      </c>
      <c r="Y5817" t="str">
        <f>TEXT(salestable[[#This Row],[Order Date]],"MMMM")</f>
        <v>November</v>
      </c>
      <c r="Z5817" t="str">
        <f>"Q"&amp;ROUNDUP(MONTH(salestable[[#This Row],[Order Date]])/3,0)</f>
        <v>Q4</v>
      </c>
      <c r="AA5817" t="str">
        <f>TEXT(salestable[[#This Row],[Order Date]], "ddd")</f>
        <v>Wed</v>
      </c>
    </row>
    <row r="5818" spans="1:27"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s="3">
        <v>3</v>
      </c>
      <c r="T5818" s="4">
        <v>0.2</v>
      </c>
      <c r="U5818" s="3">
        <v>4.6806000000000001</v>
      </c>
      <c r="V5818" s="2">
        <f>salestable[[#This Row],[Sales]] * (1 - salestable[[#This Row],[Discount]])</f>
        <v>10.329600000000001</v>
      </c>
      <c r="W5818" s="2">
        <f>salestable[[#This Row],[Sales]] * salestable[[#This Row],[Discount]]</f>
        <v>2.5824000000000003</v>
      </c>
      <c r="X5818">
        <f>YEAR(salestable[[#This Row],[Order Date]])</f>
        <v>2014</v>
      </c>
      <c r="Y5818" t="str">
        <f>TEXT(salestable[[#This Row],[Order Date]],"MMMM")</f>
        <v>November</v>
      </c>
      <c r="Z5818" t="str">
        <f>"Q"&amp;ROUNDUP(MONTH(salestable[[#This Row],[Order Date]])/3,0)</f>
        <v>Q4</v>
      </c>
      <c r="AA5818" t="str">
        <f>TEXT(salestable[[#This Row],[Order Date]], "ddd")</f>
        <v>Wed</v>
      </c>
    </row>
    <row r="5819" spans="1:27"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s="3">
        <v>4</v>
      </c>
      <c r="T5819" s="4">
        <v>0.2</v>
      </c>
      <c r="U5819" s="3">
        <v>5.7671999999999999</v>
      </c>
      <c r="V5819" s="2">
        <f>salestable[[#This Row],[Sales]] * (1 - salestable[[#This Row],[Discount]])</f>
        <v>13.670400000000001</v>
      </c>
      <c r="W5819" s="2">
        <f>salestable[[#This Row],[Sales]] * salestable[[#This Row],[Discount]]</f>
        <v>3.4176000000000002</v>
      </c>
      <c r="X5819">
        <f>YEAR(salestable[[#This Row],[Order Date]])</f>
        <v>2014</v>
      </c>
      <c r="Y5819" t="str">
        <f>TEXT(salestable[[#This Row],[Order Date]],"MMMM")</f>
        <v>November</v>
      </c>
      <c r="Z5819" t="str">
        <f>"Q"&amp;ROUNDUP(MONTH(salestable[[#This Row],[Order Date]])/3,0)</f>
        <v>Q4</v>
      </c>
      <c r="AA5819" t="str">
        <f>TEXT(salestable[[#This Row],[Order Date]], "ddd")</f>
        <v>Wed</v>
      </c>
    </row>
    <row r="5820" spans="1:27"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s="3">
        <v>9</v>
      </c>
      <c r="T5820" s="4">
        <v>0</v>
      </c>
      <c r="U5820" s="3">
        <v>44.712000000000003</v>
      </c>
      <c r="V5820" s="2">
        <f>salestable[[#This Row],[Sales]] * (1 - salestable[[#This Row],[Discount]])</f>
        <v>93.15</v>
      </c>
      <c r="W5820" s="2">
        <f>salestable[[#This Row],[Sales]] * salestable[[#This Row],[Discount]]</f>
        <v>0</v>
      </c>
      <c r="X5820">
        <f>YEAR(salestable[[#This Row],[Order Date]])</f>
        <v>2014</v>
      </c>
      <c r="Y5820" t="str">
        <f>TEXT(salestable[[#This Row],[Order Date]],"MMMM")</f>
        <v>November</v>
      </c>
      <c r="Z5820" t="str">
        <f>"Q"&amp;ROUNDUP(MONTH(salestable[[#This Row],[Order Date]])/3,0)</f>
        <v>Q4</v>
      </c>
      <c r="AA5820" t="str">
        <f>TEXT(salestable[[#This Row],[Order Date]], "ddd")</f>
        <v>Wed</v>
      </c>
    </row>
    <row r="5821" spans="1:27"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s="3">
        <v>4</v>
      </c>
      <c r="T5821" s="4">
        <v>0</v>
      </c>
      <c r="U5821" s="3">
        <v>5.6448</v>
      </c>
      <c r="V5821" s="2">
        <f>salestable[[#This Row],[Sales]] * (1 - salestable[[#This Row],[Discount]])</f>
        <v>11.52</v>
      </c>
      <c r="W5821" s="2">
        <f>salestable[[#This Row],[Sales]] * salestable[[#This Row],[Discount]]</f>
        <v>0</v>
      </c>
      <c r="X5821">
        <f>YEAR(salestable[[#This Row],[Order Date]])</f>
        <v>2014</v>
      </c>
      <c r="Y5821" t="str">
        <f>TEXT(salestable[[#This Row],[Order Date]],"MMMM")</f>
        <v>November</v>
      </c>
      <c r="Z5821" t="str">
        <f>"Q"&amp;ROUNDUP(MONTH(salestable[[#This Row],[Order Date]])/3,0)</f>
        <v>Q4</v>
      </c>
      <c r="AA5821" t="str">
        <f>TEXT(salestable[[#This Row],[Order Date]], "ddd")</f>
        <v>Wed</v>
      </c>
    </row>
    <row r="5822" spans="1:27"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s="3">
        <v>2</v>
      </c>
      <c r="T5822" s="4">
        <v>0</v>
      </c>
      <c r="U5822" s="3">
        <v>4.7724000000000002</v>
      </c>
      <c r="V5822" s="2">
        <f>salestable[[#This Row],[Sales]] * (1 - salestable[[#This Row],[Discount]])</f>
        <v>238.62</v>
      </c>
      <c r="W5822" s="2">
        <f>salestable[[#This Row],[Sales]] * salestable[[#This Row],[Discount]]</f>
        <v>0</v>
      </c>
      <c r="X5822">
        <f>YEAR(salestable[[#This Row],[Order Date]])</f>
        <v>2017</v>
      </c>
      <c r="Y5822" t="str">
        <f>TEXT(salestable[[#This Row],[Order Date]],"MMMM")</f>
        <v>May</v>
      </c>
      <c r="Z5822" t="str">
        <f>"Q"&amp;ROUNDUP(MONTH(salestable[[#This Row],[Order Date]])/3,0)</f>
        <v>Q2</v>
      </c>
      <c r="AA5822" t="str">
        <f>TEXT(salestable[[#This Row],[Order Date]], "ddd")</f>
        <v>Fri</v>
      </c>
    </row>
    <row r="5823" spans="1:27"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s="3">
        <v>1</v>
      </c>
      <c r="T5823" s="4">
        <v>0</v>
      </c>
      <c r="U5823" s="3">
        <v>2.0979000000000001</v>
      </c>
      <c r="V5823" s="2">
        <f>salestable[[#This Row],[Sales]] * (1 - salestable[[#This Row],[Discount]])</f>
        <v>7.77</v>
      </c>
      <c r="W5823" s="2">
        <f>salestable[[#This Row],[Sales]] * salestable[[#This Row],[Discount]]</f>
        <v>0</v>
      </c>
      <c r="X5823">
        <f>YEAR(salestable[[#This Row],[Order Date]])</f>
        <v>2017</v>
      </c>
      <c r="Y5823" t="str">
        <f>TEXT(salestable[[#This Row],[Order Date]],"MMMM")</f>
        <v>May</v>
      </c>
      <c r="Z5823" t="str">
        <f>"Q"&amp;ROUNDUP(MONTH(salestable[[#This Row],[Order Date]])/3,0)</f>
        <v>Q2</v>
      </c>
      <c r="AA5823" t="str">
        <f>TEXT(salestable[[#This Row],[Order Date]], "ddd")</f>
        <v>Fri</v>
      </c>
    </row>
    <row r="5824" spans="1:27"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s="3">
        <v>5</v>
      </c>
      <c r="T5824" s="4">
        <v>0.2</v>
      </c>
      <c r="U5824" s="3">
        <v>-10.705500000000001</v>
      </c>
      <c r="V5824" s="2">
        <f>salestable[[#This Row],[Sales]] * (1 - salestable[[#This Row],[Discount]])</f>
        <v>228.38400000000001</v>
      </c>
      <c r="W5824" s="2">
        <f>salestable[[#This Row],[Sales]] * salestable[[#This Row],[Discount]]</f>
        <v>57.096000000000004</v>
      </c>
      <c r="X5824">
        <f>YEAR(salestable[[#This Row],[Order Date]])</f>
        <v>2017</v>
      </c>
      <c r="Y5824" t="str">
        <f>TEXT(salestable[[#This Row],[Order Date]],"MMMM")</f>
        <v>May</v>
      </c>
      <c r="Z5824" t="str">
        <f>"Q"&amp;ROUNDUP(MONTH(salestable[[#This Row],[Order Date]])/3,0)</f>
        <v>Q2</v>
      </c>
      <c r="AA5824" t="str">
        <f>TEXT(salestable[[#This Row],[Order Date]], "ddd")</f>
        <v>Fri</v>
      </c>
    </row>
    <row r="5825" spans="1:27"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s="3">
        <v>4</v>
      </c>
      <c r="T5825" s="4">
        <v>0.2</v>
      </c>
      <c r="U5825" s="3">
        <v>6.4691999999999998</v>
      </c>
      <c r="V5825" s="2">
        <f>salestable[[#This Row],[Sales]] * (1 - salestable[[#This Row],[Discount]])</f>
        <v>15.3344</v>
      </c>
      <c r="W5825" s="2">
        <f>salestable[[#This Row],[Sales]] * salestable[[#This Row],[Discount]]</f>
        <v>3.8336000000000001</v>
      </c>
      <c r="X5825">
        <f>YEAR(salestable[[#This Row],[Order Date]])</f>
        <v>2017</v>
      </c>
      <c r="Y5825" t="str">
        <f>TEXT(salestable[[#This Row],[Order Date]],"MMMM")</f>
        <v>May</v>
      </c>
      <c r="Z5825" t="str">
        <f>"Q"&amp;ROUNDUP(MONTH(salestable[[#This Row],[Order Date]])/3,0)</f>
        <v>Q2</v>
      </c>
      <c r="AA5825" t="str">
        <f>TEXT(salestable[[#This Row],[Order Date]], "ddd")</f>
        <v>Fri</v>
      </c>
    </row>
    <row r="5826" spans="1:27"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s="3">
        <v>3</v>
      </c>
      <c r="T5826" s="4">
        <v>0.2</v>
      </c>
      <c r="U5826" s="3">
        <v>1.9601999999999999</v>
      </c>
      <c r="V5826" s="2">
        <f>salestable[[#This Row],[Sales]] * (1 - salestable[[#This Row],[Discount]])</f>
        <v>20.908799999999999</v>
      </c>
      <c r="W5826" s="2">
        <f>salestable[[#This Row],[Sales]] * salestable[[#This Row],[Discount]]</f>
        <v>5.2271999999999998</v>
      </c>
      <c r="X5826">
        <f>YEAR(salestable[[#This Row],[Order Date]])</f>
        <v>2014</v>
      </c>
      <c r="Y5826" t="str">
        <f>TEXT(salestable[[#This Row],[Order Date]],"MMMM")</f>
        <v>May</v>
      </c>
      <c r="Z5826" t="str">
        <f>"Q"&amp;ROUNDUP(MONTH(salestable[[#This Row],[Order Date]])/3,0)</f>
        <v>Q2</v>
      </c>
      <c r="AA5826" t="str">
        <f>TEXT(salestable[[#This Row],[Order Date]], "ddd")</f>
        <v>Fri</v>
      </c>
    </row>
    <row r="5827" spans="1:27"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s="3">
        <v>4</v>
      </c>
      <c r="T5827" s="4">
        <v>0</v>
      </c>
      <c r="U5827" s="3">
        <v>201.31200000000001</v>
      </c>
      <c r="V5827" s="2">
        <f>salestable[[#This Row],[Sales]] * (1 - salestable[[#This Row],[Discount]])</f>
        <v>419.4</v>
      </c>
      <c r="W5827" s="2">
        <f>salestable[[#This Row],[Sales]] * salestable[[#This Row],[Discount]]</f>
        <v>0</v>
      </c>
      <c r="X5827">
        <f>YEAR(salestable[[#This Row],[Order Date]])</f>
        <v>2017</v>
      </c>
      <c r="Y5827" t="str">
        <f>TEXT(salestable[[#This Row],[Order Date]],"MMMM")</f>
        <v>September</v>
      </c>
      <c r="Z5827" t="str">
        <f>"Q"&amp;ROUNDUP(MONTH(salestable[[#This Row],[Order Date]])/3,0)</f>
        <v>Q3</v>
      </c>
      <c r="AA5827" t="str">
        <f>TEXT(salestable[[#This Row],[Order Date]], "ddd")</f>
        <v>Sun</v>
      </c>
    </row>
    <row r="5828" spans="1:27"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s="3">
        <v>1</v>
      </c>
      <c r="T5828" s="4">
        <v>0.1</v>
      </c>
      <c r="U5828" s="3">
        <v>14.124599999999999</v>
      </c>
      <c r="V5828" s="2">
        <f>salestable[[#This Row],[Sales]] * (1 - salestable[[#This Row],[Discount]])</f>
        <v>81.7209</v>
      </c>
      <c r="W5828" s="2">
        <f>salestable[[#This Row],[Sales]] * salestable[[#This Row],[Discount]]</f>
        <v>9.0800999999999998</v>
      </c>
      <c r="X5828">
        <f>YEAR(salestable[[#This Row],[Order Date]])</f>
        <v>2017</v>
      </c>
      <c r="Y5828" t="str">
        <f>TEXT(salestable[[#This Row],[Order Date]],"MMMM")</f>
        <v>September</v>
      </c>
      <c r="Z5828" t="str">
        <f>"Q"&amp;ROUNDUP(MONTH(salestable[[#This Row],[Order Date]])/3,0)</f>
        <v>Q3</v>
      </c>
      <c r="AA5828" t="str">
        <f>TEXT(salestable[[#This Row],[Order Date]], "ddd")</f>
        <v>Sun</v>
      </c>
    </row>
    <row r="5829" spans="1:27"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s="3">
        <v>2</v>
      </c>
      <c r="T5829" s="4">
        <v>0.1</v>
      </c>
      <c r="U5829" s="3">
        <v>-8.0784000000000002</v>
      </c>
      <c r="V5829" s="2">
        <f>salestable[[#This Row],[Sales]] * (1 - salestable[[#This Row],[Discount]])</f>
        <v>163.58760000000001</v>
      </c>
      <c r="W5829" s="2">
        <f>salestable[[#This Row],[Sales]] * salestable[[#This Row],[Discount]]</f>
        <v>18.176400000000001</v>
      </c>
      <c r="X5829">
        <f>YEAR(salestable[[#This Row],[Order Date]])</f>
        <v>2017</v>
      </c>
      <c r="Y5829" t="str">
        <f>TEXT(salestable[[#This Row],[Order Date]],"MMMM")</f>
        <v>September</v>
      </c>
      <c r="Z5829" t="str">
        <f>"Q"&amp;ROUNDUP(MONTH(salestable[[#This Row],[Order Date]])/3,0)</f>
        <v>Q3</v>
      </c>
      <c r="AA5829" t="str">
        <f>TEXT(salestable[[#This Row],[Order Date]], "ddd")</f>
        <v>Sun</v>
      </c>
    </row>
    <row r="5830" spans="1:27"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s="3">
        <v>2</v>
      </c>
      <c r="T5830" s="4">
        <v>0</v>
      </c>
      <c r="U5830" s="3">
        <v>2.2240000000000002</v>
      </c>
      <c r="V5830" s="2">
        <f>salestable[[#This Row],[Sales]] * (1 - salestable[[#This Row],[Discount]])</f>
        <v>5.56</v>
      </c>
      <c r="W5830" s="2">
        <f>salestable[[#This Row],[Sales]] * salestable[[#This Row],[Discount]]</f>
        <v>0</v>
      </c>
      <c r="X5830">
        <f>YEAR(salestable[[#This Row],[Order Date]])</f>
        <v>2017</v>
      </c>
      <c r="Y5830" t="str">
        <f>TEXT(salestable[[#This Row],[Order Date]],"MMMM")</f>
        <v>September</v>
      </c>
      <c r="Z5830" t="str">
        <f>"Q"&amp;ROUNDUP(MONTH(salestable[[#This Row],[Order Date]])/3,0)</f>
        <v>Q3</v>
      </c>
      <c r="AA5830" t="str">
        <f>TEXT(salestable[[#This Row],[Order Date]], "ddd")</f>
        <v>Sun</v>
      </c>
    </row>
    <row r="5831" spans="1:27"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s="3">
        <v>2</v>
      </c>
      <c r="T5831" s="4">
        <v>0</v>
      </c>
      <c r="U5831" s="3">
        <v>104.75279999999999</v>
      </c>
      <c r="V5831" s="2">
        <f>salestable[[#This Row],[Sales]] * (1 - salestable[[#This Row],[Discount]])</f>
        <v>581.96</v>
      </c>
      <c r="W5831" s="2">
        <f>salestable[[#This Row],[Sales]] * salestable[[#This Row],[Discount]]</f>
        <v>0</v>
      </c>
      <c r="X5831">
        <f>YEAR(salestable[[#This Row],[Order Date]])</f>
        <v>2016</v>
      </c>
      <c r="Y5831" t="str">
        <f>TEXT(salestable[[#This Row],[Order Date]],"MMMM")</f>
        <v>December</v>
      </c>
      <c r="Z5831" t="str">
        <f>"Q"&amp;ROUNDUP(MONTH(salestable[[#This Row],[Order Date]])/3,0)</f>
        <v>Q4</v>
      </c>
      <c r="AA5831" t="str">
        <f>TEXT(salestable[[#This Row],[Order Date]], "ddd")</f>
        <v>Sat</v>
      </c>
    </row>
    <row r="5832" spans="1:27"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s="3">
        <v>1</v>
      </c>
      <c r="T5832" s="4">
        <v>0</v>
      </c>
      <c r="U5832" s="3">
        <v>8.0945999999999998</v>
      </c>
      <c r="V5832" s="2">
        <f>salestable[[#This Row],[Sales]] * (1 - salestable[[#This Row],[Discount]])</f>
        <v>29.98</v>
      </c>
      <c r="W5832" s="2">
        <f>salestable[[#This Row],[Sales]] * salestable[[#This Row],[Discount]]</f>
        <v>0</v>
      </c>
      <c r="X5832">
        <f>YEAR(salestable[[#This Row],[Order Date]])</f>
        <v>2016</v>
      </c>
      <c r="Y5832" t="str">
        <f>TEXT(salestable[[#This Row],[Order Date]],"MMMM")</f>
        <v>December</v>
      </c>
      <c r="Z5832" t="str">
        <f>"Q"&amp;ROUNDUP(MONTH(salestable[[#This Row],[Order Date]])/3,0)</f>
        <v>Q4</v>
      </c>
      <c r="AA5832" t="str">
        <f>TEXT(salestable[[#This Row],[Order Date]], "ddd")</f>
        <v>Sat</v>
      </c>
    </row>
    <row r="5833" spans="1:27"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s="3">
        <v>4</v>
      </c>
      <c r="T5833" s="4">
        <v>0</v>
      </c>
      <c r="U5833" s="3">
        <v>176.78639999999999</v>
      </c>
      <c r="V5833" s="2">
        <f>salestable[[#This Row],[Sales]] * (1 - salestable[[#This Row],[Discount]])</f>
        <v>519.96</v>
      </c>
      <c r="W5833" s="2">
        <f>salestable[[#This Row],[Sales]] * salestable[[#This Row],[Discount]]</f>
        <v>0</v>
      </c>
      <c r="X5833">
        <f>YEAR(salestable[[#This Row],[Order Date]])</f>
        <v>2015</v>
      </c>
      <c r="Y5833" t="str">
        <f>TEXT(salestable[[#This Row],[Order Date]],"MMMM")</f>
        <v>July</v>
      </c>
      <c r="Z5833" t="str">
        <f>"Q"&amp;ROUNDUP(MONTH(salestable[[#This Row],[Order Date]])/3,0)</f>
        <v>Q3</v>
      </c>
      <c r="AA5833" t="str">
        <f>TEXT(salestable[[#This Row],[Order Date]], "ddd")</f>
        <v>Sat</v>
      </c>
    </row>
    <row r="5834" spans="1:27"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s="3">
        <v>3</v>
      </c>
      <c r="T5834" s="4">
        <v>0.2</v>
      </c>
      <c r="U5834" s="3">
        <v>2.0358000000000001</v>
      </c>
      <c r="V5834" s="2">
        <f>salestable[[#This Row],[Sales]] * (1 - salestable[[#This Row],[Discount]])</f>
        <v>5.0112000000000005</v>
      </c>
      <c r="W5834" s="2">
        <f>salestable[[#This Row],[Sales]] * salestable[[#This Row],[Discount]]</f>
        <v>1.2528000000000001</v>
      </c>
      <c r="X5834">
        <f>YEAR(salestable[[#This Row],[Order Date]])</f>
        <v>2016</v>
      </c>
      <c r="Y5834" t="str">
        <f>TEXT(salestable[[#This Row],[Order Date]],"MMMM")</f>
        <v>July</v>
      </c>
      <c r="Z5834" t="str">
        <f>"Q"&amp;ROUNDUP(MONTH(salestable[[#This Row],[Order Date]])/3,0)</f>
        <v>Q3</v>
      </c>
      <c r="AA5834" t="str">
        <f>TEXT(salestable[[#This Row],[Order Date]], "ddd")</f>
        <v>Thu</v>
      </c>
    </row>
    <row r="5835" spans="1:27"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s="3">
        <v>5</v>
      </c>
      <c r="T5835" s="4">
        <v>0.2</v>
      </c>
      <c r="U5835" s="3">
        <v>0</v>
      </c>
      <c r="V5835" s="2">
        <f>salestable[[#This Row],[Sales]] * (1 - salestable[[#This Row],[Discount]])</f>
        <v>291.13600000000002</v>
      </c>
      <c r="W5835" s="2">
        <f>salestable[[#This Row],[Sales]] * salestable[[#This Row],[Discount]]</f>
        <v>72.784000000000006</v>
      </c>
      <c r="X5835">
        <f>YEAR(salestable[[#This Row],[Order Date]])</f>
        <v>2016</v>
      </c>
      <c r="Y5835" t="str">
        <f>TEXT(salestable[[#This Row],[Order Date]],"MMMM")</f>
        <v>July</v>
      </c>
      <c r="Z5835" t="str">
        <f>"Q"&amp;ROUNDUP(MONTH(salestable[[#This Row],[Order Date]])/3,0)</f>
        <v>Q3</v>
      </c>
      <c r="AA5835" t="str">
        <f>TEXT(salestable[[#This Row],[Order Date]], "ddd")</f>
        <v>Thu</v>
      </c>
    </row>
    <row r="5836" spans="1:27"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s="3">
        <v>5</v>
      </c>
      <c r="T5836" s="4">
        <v>0.7</v>
      </c>
      <c r="U5836" s="3">
        <v>-42.8</v>
      </c>
      <c r="V5836" s="2">
        <f>salestable[[#This Row],[Sales]] * (1 - salestable[[#This Row],[Discount]])</f>
        <v>19.260000000000005</v>
      </c>
      <c r="W5836" s="2">
        <f>salestable[[#This Row],[Sales]] * salestable[[#This Row],[Discount]]</f>
        <v>44.94</v>
      </c>
      <c r="X5836">
        <f>YEAR(salestable[[#This Row],[Order Date]])</f>
        <v>2015</v>
      </c>
      <c r="Y5836" t="str">
        <f>TEXT(salestable[[#This Row],[Order Date]],"MMMM")</f>
        <v>June</v>
      </c>
      <c r="Z5836" t="str">
        <f>"Q"&amp;ROUNDUP(MONTH(salestable[[#This Row],[Order Date]])/3,0)</f>
        <v>Q2</v>
      </c>
      <c r="AA5836" t="str">
        <f>TEXT(salestable[[#This Row],[Order Date]], "ddd")</f>
        <v>Tue</v>
      </c>
    </row>
    <row r="5837" spans="1:27"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s="3">
        <v>3</v>
      </c>
      <c r="T5837" s="4">
        <v>0.7</v>
      </c>
      <c r="U5837" s="3">
        <v>-26.963999999999999</v>
      </c>
      <c r="V5837" s="2">
        <f>salestable[[#This Row],[Sales]] * (1 - salestable[[#This Row],[Discount]])</f>
        <v>11.556000000000003</v>
      </c>
      <c r="W5837" s="2">
        <f>salestable[[#This Row],[Sales]] * salestable[[#This Row],[Discount]]</f>
        <v>26.964000000000002</v>
      </c>
      <c r="X5837">
        <f>YEAR(salestable[[#This Row],[Order Date]])</f>
        <v>2015</v>
      </c>
      <c r="Y5837" t="str">
        <f>TEXT(salestable[[#This Row],[Order Date]],"MMMM")</f>
        <v>June</v>
      </c>
      <c r="Z5837" t="str">
        <f>"Q"&amp;ROUNDUP(MONTH(salestable[[#This Row],[Order Date]])/3,0)</f>
        <v>Q2</v>
      </c>
      <c r="AA5837" t="str">
        <f>TEXT(salestable[[#This Row],[Order Date]], "ddd")</f>
        <v>Tue</v>
      </c>
    </row>
    <row r="5838" spans="1:27"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s="3">
        <v>5</v>
      </c>
      <c r="T5838" s="4">
        <v>0.2</v>
      </c>
      <c r="U5838" s="3">
        <v>-8.1675000000000004</v>
      </c>
      <c r="V5838" s="2">
        <f>salestable[[#This Row],[Sales]] * (1 - salestable[[#This Row],[Discount]])</f>
        <v>58.08</v>
      </c>
      <c r="W5838" s="2">
        <f>salestable[[#This Row],[Sales]] * salestable[[#This Row],[Discount]]</f>
        <v>14.52</v>
      </c>
      <c r="X5838">
        <f>YEAR(salestable[[#This Row],[Order Date]])</f>
        <v>2015</v>
      </c>
      <c r="Y5838" t="str">
        <f>TEXT(salestable[[#This Row],[Order Date]],"MMMM")</f>
        <v>June</v>
      </c>
      <c r="Z5838" t="str">
        <f>"Q"&amp;ROUNDUP(MONTH(salestable[[#This Row],[Order Date]])/3,0)</f>
        <v>Q2</v>
      </c>
      <c r="AA5838" t="str">
        <f>TEXT(salestable[[#This Row],[Order Date]], "ddd")</f>
        <v>Tue</v>
      </c>
    </row>
    <row r="5839" spans="1:27"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s="3">
        <v>4</v>
      </c>
      <c r="T5839" s="4">
        <v>0.2</v>
      </c>
      <c r="U5839" s="3">
        <v>5.7568000000000001</v>
      </c>
      <c r="V5839" s="2">
        <f>salestable[[#This Row],[Sales]] * (1 - salestable[[#This Row],[Discount]])</f>
        <v>46.054400000000001</v>
      </c>
      <c r="W5839" s="2">
        <f>salestable[[#This Row],[Sales]] * salestable[[#This Row],[Discount]]</f>
        <v>11.5136</v>
      </c>
      <c r="X5839">
        <f>YEAR(salestable[[#This Row],[Order Date]])</f>
        <v>2017</v>
      </c>
      <c r="Y5839" t="str">
        <f>TEXT(salestable[[#This Row],[Order Date]],"MMMM")</f>
        <v>November</v>
      </c>
      <c r="Z5839" t="str">
        <f>"Q"&amp;ROUNDUP(MONTH(salestable[[#This Row],[Order Date]])/3,0)</f>
        <v>Q4</v>
      </c>
      <c r="AA5839" t="str">
        <f>TEXT(salestable[[#This Row],[Order Date]], "ddd")</f>
        <v>Mon</v>
      </c>
    </row>
    <row r="5840" spans="1:27"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s="3">
        <v>5</v>
      </c>
      <c r="T5840" s="4">
        <v>0</v>
      </c>
      <c r="U5840" s="3">
        <v>3.3479999999999999</v>
      </c>
      <c r="V5840" s="2">
        <f>salestable[[#This Row],[Sales]] * (1 - salestable[[#This Row],[Discount]])</f>
        <v>83.7</v>
      </c>
      <c r="W5840" s="2">
        <f>salestable[[#This Row],[Sales]] * salestable[[#This Row],[Discount]]</f>
        <v>0</v>
      </c>
      <c r="X5840">
        <f>YEAR(salestable[[#This Row],[Order Date]])</f>
        <v>2015</v>
      </c>
      <c r="Y5840" t="str">
        <f>TEXT(salestable[[#This Row],[Order Date]],"MMMM")</f>
        <v>March</v>
      </c>
      <c r="Z5840" t="str">
        <f>"Q"&amp;ROUNDUP(MONTH(salestable[[#This Row],[Order Date]])/3,0)</f>
        <v>Q1</v>
      </c>
      <c r="AA5840" t="str">
        <f>TEXT(salestable[[#This Row],[Order Date]], "ddd")</f>
        <v>Fri</v>
      </c>
    </row>
    <row r="5841" spans="1:27"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s="3">
        <v>5</v>
      </c>
      <c r="T5841" s="4">
        <v>0</v>
      </c>
      <c r="U5841" s="3">
        <v>15.552</v>
      </c>
      <c r="V5841" s="2">
        <f>salestable[[#This Row],[Sales]] * (1 - salestable[[#This Row],[Discount]])</f>
        <v>32.4</v>
      </c>
      <c r="W5841" s="2">
        <f>salestable[[#This Row],[Sales]] * salestable[[#This Row],[Discount]]</f>
        <v>0</v>
      </c>
      <c r="X5841">
        <f>YEAR(salestable[[#This Row],[Order Date]])</f>
        <v>2015</v>
      </c>
      <c r="Y5841" t="str">
        <f>TEXT(salestable[[#This Row],[Order Date]],"MMMM")</f>
        <v>September</v>
      </c>
      <c r="Z5841" t="str">
        <f>"Q"&amp;ROUNDUP(MONTH(salestable[[#This Row],[Order Date]])/3,0)</f>
        <v>Q3</v>
      </c>
      <c r="AA5841" t="str">
        <f>TEXT(salestable[[#This Row],[Order Date]], "ddd")</f>
        <v>Tue</v>
      </c>
    </row>
    <row r="5842" spans="1:27"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s="3">
        <v>2</v>
      </c>
      <c r="T5842" s="4">
        <v>0</v>
      </c>
      <c r="U5842" s="3">
        <v>11.035399999999999</v>
      </c>
      <c r="V5842" s="2">
        <f>salestable[[#This Row],[Sales]] * (1 - salestable[[#This Row],[Discount]])</f>
        <v>47.98</v>
      </c>
      <c r="W5842" s="2">
        <f>salestable[[#This Row],[Sales]] * salestable[[#This Row],[Discount]]</f>
        <v>0</v>
      </c>
      <c r="X5842">
        <f>YEAR(salestable[[#This Row],[Order Date]])</f>
        <v>2015</v>
      </c>
      <c r="Y5842" t="str">
        <f>TEXT(salestable[[#This Row],[Order Date]],"MMMM")</f>
        <v>September</v>
      </c>
      <c r="Z5842" t="str">
        <f>"Q"&amp;ROUNDUP(MONTH(salestable[[#This Row],[Order Date]])/3,0)</f>
        <v>Q3</v>
      </c>
      <c r="AA5842" t="str">
        <f>TEXT(salestable[[#This Row],[Order Date]], "ddd")</f>
        <v>Tue</v>
      </c>
    </row>
    <row r="5843" spans="1:27"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s="3">
        <v>4</v>
      </c>
      <c r="T5843" s="4">
        <v>0.2</v>
      </c>
      <c r="U5843" s="3">
        <v>51.996000000000002</v>
      </c>
      <c r="V5843" s="2">
        <f>salestable[[#This Row],[Sales]] * (1 - salestable[[#This Row],[Discount]])</f>
        <v>332.77440000000001</v>
      </c>
      <c r="W5843" s="2">
        <f>salestable[[#This Row],[Sales]] * salestable[[#This Row],[Discount]]</f>
        <v>83.193600000000004</v>
      </c>
      <c r="X5843">
        <f>YEAR(salestable[[#This Row],[Order Date]])</f>
        <v>2015</v>
      </c>
      <c r="Y5843" t="str">
        <f>TEXT(salestable[[#This Row],[Order Date]],"MMMM")</f>
        <v>November</v>
      </c>
      <c r="Z5843" t="str">
        <f>"Q"&amp;ROUNDUP(MONTH(salestable[[#This Row],[Order Date]])/3,0)</f>
        <v>Q4</v>
      </c>
      <c r="AA5843" t="str">
        <f>TEXT(salestable[[#This Row],[Order Date]], "ddd")</f>
        <v>Tue</v>
      </c>
    </row>
    <row r="5844" spans="1:27"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s="3">
        <v>5</v>
      </c>
      <c r="T5844" s="4">
        <v>0</v>
      </c>
      <c r="U5844" s="3">
        <v>6.0979999999999999</v>
      </c>
      <c r="V5844" s="2">
        <f>salestable[[#This Row],[Sales]] * (1 - salestable[[#This Row],[Discount]])</f>
        <v>304.89999999999998</v>
      </c>
      <c r="W5844" s="2">
        <f>salestable[[#This Row],[Sales]] * salestable[[#This Row],[Discount]]</f>
        <v>0</v>
      </c>
      <c r="X5844">
        <f>YEAR(salestable[[#This Row],[Order Date]])</f>
        <v>2015</v>
      </c>
      <c r="Y5844" t="str">
        <f>TEXT(salestable[[#This Row],[Order Date]],"MMMM")</f>
        <v>November</v>
      </c>
      <c r="Z5844" t="str">
        <f>"Q"&amp;ROUNDUP(MONTH(salestable[[#This Row],[Order Date]])/3,0)</f>
        <v>Q4</v>
      </c>
      <c r="AA5844" t="str">
        <f>TEXT(salestable[[#This Row],[Order Date]], "ddd")</f>
        <v>Tue</v>
      </c>
    </row>
    <row r="5845" spans="1:27"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s="3">
        <v>4</v>
      </c>
      <c r="T5845" s="4">
        <v>0</v>
      </c>
      <c r="U5845" s="3">
        <v>29.145600000000002</v>
      </c>
      <c r="V5845" s="2">
        <f>salestable[[#This Row],[Sales]] * (1 - salestable[[#This Row],[Discount]])</f>
        <v>80.959999999999994</v>
      </c>
      <c r="W5845" s="2">
        <f>salestable[[#This Row],[Sales]] * salestable[[#This Row],[Discount]]</f>
        <v>0</v>
      </c>
      <c r="X5845">
        <f>YEAR(salestable[[#This Row],[Order Date]])</f>
        <v>2015</v>
      </c>
      <c r="Y5845" t="str">
        <f>TEXT(salestable[[#This Row],[Order Date]],"MMMM")</f>
        <v>November</v>
      </c>
      <c r="Z5845" t="str">
        <f>"Q"&amp;ROUNDUP(MONTH(salestable[[#This Row],[Order Date]])/3,0)</f>
        <v>Q4</v>
      </c>
      <c r="AA5845" t="str">
        <f>TEXT(salestable[[#This Row],[Order Date]], "ddd")</f>
        <v>Tue</v>
      </c>
    </row>
    <row r="5846" spans="1:27"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s="3">
        <v>7</v>
      </c>
      <c r="T5846" s="4">
        <v>0</v>
      </c>
      <c r="U5846" s="3">
        <v>54.404699999999998</v>
      </c>
      <c r="V5846" s="2">
        <f>salestable[[#This Row],[Sales]] * (1 - salestable[[#This Row],[Discount]])</f>
        <v>777.21</v>
      </c>
      <c r="W5846" s="2">
        <f>salestable[[#This Row],[Sales]] * salestable[[#This Row],[Discount]]</f>
        <v>0</v>
      </c>
      <c r="X5846">
        <f>YEAR(salestable[[#This Row],[Order Date]])</f>
        <v>2015</v>
      </c>
      <c r="Y5846" t="str">
        <f>TEXT(salestable[[#This Row],[Order Date]],"MMMM")</f>
        <v>November</v>
      </c>
      <c r="Z5846" t="str">
        <f>"Q"&amp;ROUNDUP(MONTH(salestable[[#This Row],[Order Date]])/3,0)</f>
        <v>Q4</v>
      </c>
      <c r="AA5846" t="str">
        <f>TEXT(salestable[[#This Row],[Order Date]], "ddd")</f>
        <v>Tue</v>
      </c>
    </row>
    <row r="5847" spans="1:27"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s="3">
        <v>5</v>
      </c>
      <c r="T5847" s="4">
        <v>0</v>
      </c>
      <c r="U5847" s="3">
        <v>15.552</v>
      </c>
      <c r="V5847" s="2">
        <f>salestable[[#This Row],[Sales]] * (1 - salestable[[#This Row],[Discount]])</f>
        <v>32.4</v>
      </c>
      <c r="W5847" s="2">
        <f>salestable[[#This Row],[Sales]] * salestable[[#This Row],[Discount]]</f>
        <v>0</v>
      </c>
      <c r="X5847">
        <f>YEAR(salestable[[#This Row],[Order Date]])</f>
        <v>2015</v>
      </c>
      <c r="Y5847" t="str">
        <f>TEXT(salestable[[#This Row],[Order Date]],"MMMM")</f>
        <v>November</v>
      </c>
      <c r="Z5847" t="str">
        <f>"Q"&amp;ROUNDUP(MONTH(salestable[[#This Row],[Order Date]])/3,0)</f>
        <v>Q4</v>
      </c>
      <c r="AA5847" t="str">
        <f>TEXT(salestable[[#This Row],[Order Date]], "ddd")</f>
        <v>Tue</v>
      </c>
    </row>
    <row r="5848" spans="1:27"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s="3">
        <v>2</v>
      </c>
      <c r="T5848" s="4">
        <v>0.2</v>
      </c>
      <c r="U5848" s="3">
        <v>2.8195999999999999</v>
      </c>
      <c r="V5848" s="2">
        <f>salestable[[#This Row],[Sales]] * (1 - salestable[[#This Row],[Discount]])</f>
        <v>180.45440000000002</v>
      </c>
      <c r="W5848" s="2">
        <f>salestable[[#This Row],[Sales]] * salestable[[#This Row],[Discount]]</f>
        <v>45.113600000000005</v>
      </c>
      <c r="X5848">
        <f>YEAR(salestable[[#This Row],[Order Date]])</f>
        <v>2015</v>
      </c>
      <c r="Y5848" t="str">
        <f>TEXT(salestable[[#This Row],[Order Date]],"MMMM")</f>
        <v>November</v>
      </c>
      <c r="Z5848" t="str">
        <f>"Q"&amp;ROUNDUP(MONTH(salestable[[#This Row],[Order Date]])/3,0)</f>
        <v>Q4</v>
      </c>
      <c r="AA5848" t="str">
        <f>TEXT(salestable[[#This Row],[Order Date]], "ddd")</f>
        <v>Tue</v>
      </c>
    </row>
    <row r="5849" spans="1:27"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s="3">
        <v>3</v>
      </c>
      <c r="T5849" s="4">
        <v>0</v>
      </c>
      <c r="U5849" s="3">
        <v>15.372</v>
      </c>
      <c r="V5849" s="2">
        <f>salestable[[#This Row],[Sales]] * (1 - salestable[[#This Row],[Discount]])</f>
        <v>36.6</v>
      </c>
      <c r="W5849" s="2">
        <f>salestable[[#This Row],[Sales]] * salestable[[#This Row],[Discount]]</f>
        <v>0</v>
      </c>
      <c r="X5849">
        <f>YEAR(salestable[[#This Row],[Order Date]])</f>
        <v>2015</v>
      </c>
      <c r="Y5849" t="str">
        <f>TEXT(salestable[[#This Row],[Order Date]],"MMMM")</f>
        <v>November</v>
      </c>
      <c r="Z5849" t="str">
        <f>"Q"&amp;ROUNDUP(MONTH(salestable[[#This Row],[Order Date]])/3,0)</f>
        <v>Q4</v>
      </c>
      <c r="AA5849" t="str">
        <f>TEXT(salestable[[#This Row],[Order Date]], "ddd")</f>
        <v>Tue</v>
      </c>
    </row>
    <row r="5850" spans="1:27"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s="3">
        <v>2</v>
      </c>
      <c r="T5850" s="4">
        <v>0</v>
      </c>
      <c r="U5850" s="3">
        <v>178.91</v>
      </c>
      <c r="V5850" s="2">
        <f>salestable[[#This Row],[Sales]] * (1 - salestable[[#This Row],[Discount]])</f>
        <v>715.64</v>
      </c>
      <c r="W5850" s="2">
        <f>salestable[[#This Row],[Sales]] * salestable[[#This Row],[Discount]]</f>
        <v>0</v>
      </c>
      <c r="X5850">
        <f>YEAR(salestable[[#This Row],[Order Date]])</f>
        <v>2015</v>
      </c>
      <c r="Y5850" t="str">
        <f>TEXT(salestable[[#This Row],[Order Date]],"MMMM")</f>
        <v>November</v>
      </c>
      <c r="Z5850" t="str">
        <f>"Q"&amp;ROUNDUP(MONTH(salestable[[#This Row],[Order Date]])/3,0)</f>
        <v>Q4</v>
      </c>
      <c r="AA5850" t="str">
        <f>TEXT(salestable[[#This Row],[Order Date]], "ddd")</f>
        <v>Tue</v>
      </c>
    </row>
    <row r="5851" spans="1:27"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s="3">
        <v>3</v>
      </c>
      <c r="T5851" s="4">
        <v>0</v>
      </c>
      <c r="U5851" s="3">
        <v>143.1918</v>
      </c>
      <c r="V5851" s="2">
        <f>salestable[[#This Row],[Sales]] * (1 - salestable[[#This Row],[Discount]])</f>
        <v>795.51</v>
      </c>
      <c r="W5851" s="2">
        <f>salestable[[#This Row],[Sales]] * salestable[[#This Row],[Discount]]</f>
        <v>0</v>
      </c>
      <c r="X5851">
        <f>YEAR(salestable[[#This Row],[Order Date]])</f>
        <v>2015</v>
      </c>
      <c r="Y5851" t="str">
        <f>TEXT(salestable[[#This Row],[Order Date]],"MMMM")</f>
        <v>November</v>
      </c>
      <c r="Z5851" t="str">
        <f>"Q"&amp;ROUNDUP(MONTH(salestable[[#This Row],[Order Date]])/3,0)</f>
        <v>Q4</v>
      </c>
      <c r="AA5851" t="str">
        <f>TEXT(salestable[[#This Row],[Order Date]], "ddd")</f>
        <v>Tue</v>
      </c>
    </row>
    <row r="5852" spans="1:27"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s="3">
        <v>1</v>
      </c>
      <c r="T5852" s="4">
        <v>0</v>
      </c>
      <c r="U5852" s="3">
        <v>274.995</v>
      </c>
      <c r="V5852" s="2">
        <f>salestable[[#This Row],[Sales]] * (1 - salestable[[#This Row],[Discount]])</f>
        <v>549.99</v>
      </c>
      <c r="W5852" s="2">
        <f>salestable[[#This Row],[Sales]] * salestable[[#This Row],[Discount]]</f>
        <v>0</v>
      </c>
      <c r="X5852">
        <f>YEAR(salestable[[#This Row],[Order Date]])</f>
        <v>2015</v>
      </c>
      <c r="Y5852" t="str">
        <f>TEXT(salestable[[#This Row],[Order Date]],"MMMM")</f>
        <v>November</v>
      </c>
      <c r="Z5852" t="str">
        <f>"Q"&amp;ROUNDUP(MONTH(salestable[[#This Row],[Order Date]])/3,0)</f>
        <v>Q4</v>
      </c>
      <c r="AA5852" t="str">
        <f>TEXT(salestable[[#This Row],[Order Date]], "ddd")</f>
        <v>Tue</v>
      </c>
    </row>
    <row r="5853" spans="1:27"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s="3">
        <v>3</v>
      </c>
      <c r="T5853" s="4">
        <v>0</v>
      </c>
      <c r="U5853" s="3">
        <v>34.389600000000002</v>
      </c>
      <c r="V5853" s="2">
        <f>salestable[[#This Row],[Sales]] * (1 - salestable[[#This Row],[Discount]])</f>
        <v>74.760000000000005</v>
      </c>
      <c r="W5853" s="2">
        <f>salestable[[#This Row],[Sales]] * salestable[[#This Row],[Discount]]</f>
        <v>0</v>
      </c>
      <c r="X5853">
        <f>YEAR(salestable[[#This Row],[Order Date]])</f>
        <v>2015</v>
      </c>
      <c r="Y5853" t="str">
        <f>TEXT(salestable[[#This Row],[Order Date]],"MMMM")</f>
        <v>November</v>
      </c>
      <c r="Z5853" t="str">
        <f>"Q"&amp;ROUNDUP(MONTH(salestable[[#This Row],[Order Date]])/3,0)</f>
        <v>Q4</v>
      </c>
      <c r="AA5853" t="str">
        <f>TEXT(salestable[[#This Row],[Order Date]], "ddd")</f>
        <v>Tue</v>
      </c>
    </row>
    <row r="5854" spans="1:27"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s="3">
        <v>3</v>
      </c>
      <c r="T5854" s="4">
        <v>0</v>
      </c>
      <c r="U5854" s="3">
        <v>12.8568</v>
      </c>
      <c r="V5854" s="2">
        <f>salestable[[#This Row],[Sales]] * (1 - salestable[[#This Row],[Discount]])</f>
        <v>29.22</v>
      </c>
      <c r="W5854" s="2">
        <f>salestable[[#This Row],[Sales]] * salestable[[#This Row],[Discount]]</f>
        <v>0</v>
      </c>
      <c r="X5854">
        <f>YEAR(salestable[[#This Row],[Order Date]])</f>
        <v>2015</v>
      </c>
      <c r="Y5854" t="str">
        <f>TEXT(salestable[[#This Row],[Order Date]],"MMMM")</f>
        <v>November</v>
      </c>
      <c r="Z5854" t="str">
        <f>"Q"&amp;ROUNDUP(MONTH(salestable[[#This Row],[Order Date]])/3,0)</f>
        <v>Q4</v>
      </c>
      <c r="AA5854" t="str">
        <f>TEXT(salestable[[#This Row],[Order Date]], "ddd")</f>
        <v>Tue</v>
      </c>
    </row>
    <row r="5855" spans="1:27"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s="3">
        <v>2</v>
      </c>
      <c r="T5855" s="4">
        <v>0</v>
      </c>
      <c r="U5855" s="3">
        <v>4.7236000000000002</v>
      </c>
      <c r="V5855" s="2">
        <f>salestable[[#This Row],[Sales]] * (1 - salestable[[#This Row],[Discount]])</f>
        <v>9.64</v>
      </c>
      <c r="W5855" s="2">
        <f>salestable[[#This Row],[Sales]] * salestable[[#This Row],[Discount]]</f>
        <v>0</v>
      </c>
      <c r="X5855">
        <f>YEAR(salestable[[#This Row],[Order Date]])</f>
        <v>2014</v>
      </c>
      <c r="Y5855" t="str">
        <f>TEXT(salestable[[#This Row],[Order Date]],"MMMM")</f>
        <v>September</v>
      </c>
      <c r="Z5855" t="str">
        <f>"Q"&amp;ROUNDUP(MONTH(salestable[[#This Row],[Order Date]])/3,0)</f>
        <v>Q3</v>
      </c>
      <c r="AA5855" t="str">
        <f>TEXT(salestable[[#This Row],[Order Date]], "ddd")</f>
        <v>Wed</v>
      </c>
    </row>
    <row r="5856" spans="1:27"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s="3">
        <v>7</v>
      </c>
      <c r="T5856" s="4">
        <v>0.2</v>
      </c>
      <c r="U5856" s="3">
        <v>-1.2558</v>
      </c>
      <c r="V5856" s="2">
        <f>salestable[[#This Row],[Sales]] * (1 - salestable[[#This Row],[Discount]])</f>
        <v>26.790400000000002</v>
      </c>
      <c r="W5856" s="2">
        <f>salestable[[#This Row],[Sales]] * salestable[[#This Row],[Discount]]</f>
        <v>6.6976000000000004</v>
      </c>
      <c r="X5856">
        <f>YEAR(salestable[[#This Row],[Order Date]])</f>
        <v>2015</v>
      </c>
      <c r="Y5856" t="str">
        <f>TEXT(salestable[[#This Row],[Order Date]],"MMMM")</f>
        <v>August</v>
      </c>
      <c r="Z5856" t="str">
        <f>"Q"&amp;ROUNDUP(MONTH(salestable[[#This Row],[Order Date]])/3,0)</f>
        <v>Q3</v>
      </c>
      <c r="AA5856" t="str">
        <f>TEXT(salestable[[#This Row],[Order Date]], "ddd")</f>
        <v>Wed</v>
      </c>
    </row>
    <row r="5857" spans="1:27"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s="3">
        <v>3</v>
      </c>
      <c r="T5857" s="4">
        <v>0.2</v>
      </c>
      <c r="U5857" s="3">
        <v>-4.8959999999999999</v>
      </c>
      <c r="V5857" s="2">
        <f>salestable[[#This Row],[Sales]] * (1 - salestable[[#This Row],[Discount]])</f>
        <v>18.431999999999999</v>
      </c>
      <c r="W5857" s="2">
        <f>salestable[[#This Row],[Sales]] * salestable[[#This Row],[Discount]]</f>
        <v>4.6079999999999997</v>
      </c>
      <c r="X5857">
        <f>YEAR(salestable[[#This Row],[Order Date]])</f>
        <v>2015</v>
      </c>
      <c r="Y5857" t="str">
        <f>TEXT(salestable[[#This Row],[Order Date]],"MMMM")</f>
        <v>August</v>
      </c>
      <c r="Z5857" t="str">
        <f>"Q"&amp;ROUNDUP(MONTH(salestable[[#This Row],[Order Date]])/3,0)</f>
        <v>Q3</v>
      </c>
      <c r="AA5857" t="str">
        <f>TEXT(salestable[[#This Row],[Order Date]], "ddd")</f>
        <v>Wed</v>
      </c>
    </row>
    <row r="5858" spans="1:27"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s="3">
        <v>1</v>
      </c>
      <c r="T5858" s="4">
        <v>0.8</v>
      </c>
      <c r="U5858" s="3">
        <v>-2.1791999999999998</v>
      </c>
      <c r="V5858" s="2">
        <f>salestable[[#This Row],[Sales]] * (1 - salestable[[#This Row],[Discount]])</f>
        <v>0.27239999999999998</v>
      </c>
      <c r="W5858" s="2">
        <f>salestable[[#This Row],[Sales]] * salestable[[#This Row],[Discount]]</f>
        <v>1.0896000000000001</v>
      </c>
      <c r="X5858">
        <f>YEAR(salestable[[#This Row],[Order Date]])</f>
        <v>2015</v>
      </c>
      <c r="Y5858" t="str">
        <f>TEXT(salestable[[#This Row],[Order Date]],"MMMM")</f>
        <v>August</v>
      </c>
      <c r="Z5858" t="str">
        <f>"Q"&amp;ROUNDUP(MONTH(salestable[[#This Row],[Order Date]])/3,0)</f>
        <v>Q3</v>
      </c>
      <c r="AA5858" t="str">
        <f>TEXT(salestable[[#This Row],[Order Date]], "ddd")</f>
        <v>Wed</v>
      </c>
    </row>
    <row r="5859" spans="1:27"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s="3">
        <v>5</v>
      </c>
      <c r="T5859" s="4">
        <v>0.6</v>
      </c>
      <c r="U5859" s="3">
        <v>-11.439</v>
      </c>
      <c r="V5859" s="2">
        <f>salestable[[#This Row],[Sales]] * (1 - salestable[[#This Row],[Discount]])</f>
        <v>5.9039999999999999</v>
      </c>
      <c r="W5859" s="2">
        <f>salestable[[#This Row],[Sales]] * salestable[[#This Row],[Discount]]</f>
        <v>8.8559999999999999</v>
      </c>
      <c r="X5859">
        <f>YEAR(salestable[[#This Row],[Order Date]])</f>
        <v>2015</v>
      </c>
      <c r="Y5859" t="str">
        <f>TEXT(salestable[[#This Row],[Order Date]],"MMMM")</f>
        <v>August</v>
      </c>
      <c r="Z5859" t="str">
        <f>"Q"&amp;ROUNDUP(MONTH(salestable[[#This Row],[Order Date]])/3,0)</f>
        <v>Q3</v>
      </c>
      <c r="AA5859" t="str">
        <f>TEXT(salestable[[#This Row],[Order Date]], "ddd")</f>
        <v>Wed</v>
      </c>
    </row>
    <row r="5860" spans="1:27"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s="3">
        <v>2</v>
      </c>
      <c r="T5860" s="4">
        <v>0.15</v>
      </c>
      <c r="U5860" s="3">
        <v>14.098000000000001</v>
      </c>
      <c r="V5860" s="2">
        <f>salestable[[#This Row],[Sales]] * (1 - salestable[[#This Row],[Discount]])</f>
        <v>203.71609999999998</v>
      </c>
      <c r="W5860" s="2">
        <f>salestable[[#This Row],[Sales]] * salestable[[#This Row],[Discount]]</f>
        <v>35.9499</v>
      </c>
      <c r="X5860">
        <f>YEAR(salestable[[#This Row],[Order Date]])</f>
        <v>2017</v>
      </c>
      <c r="Y5860" t="str">
        <f>TEXT(salestable[[#This Row],[Order Date]],"MMMM")</f>
        <v>September</v>
      </c>
      <c r="Z5860" t="str">
        <f>"Q"&amp;ROUNDUP(MONTH(salestable[[#This Row],[Order Date]])/3,0)</f>
        <v>Q3</v>
      </c>
      <c r="AA5860" t="str">
        <f>TEXT(salestable[[#This Row],[Order Date]], "ddd")</f>
        <v>Sun</v>
      </c>
    </row>
    <row r="5861" spans="1:27"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s="3">
        <v>2</v>
      </c>
      <c r="T5861" s="4">
        <v>0</v>
      </c>
      <c r="U5861" s="3">
        <v>45.293999999999997</v>
      </c>
      <c r="V5861" s="2">
        <f>salestable[[#This Row],[Sales]] * (1 - salestable[[#This Row],[Discount]])</f>
        <v>301.95999999999998</v>
      </c>
      <c r="W5861" s="2">
        <f>salestable[[#This Row],[Sales]] * salestable[[#This Row],[Discount]]</f>
        <v>0</v>
      </c>
      <c r="X5861">
        <f>YEAR(salestable[[#This Row],[Order Date]])</f>
        <v>2015</v>
      </c>
      <c r="Y5861" t="str">
        <f>TEXT(salestable[[#This Row],[Order Date]],"MMMM")</f>
        <v>November</v>
      </c>
      <c r="Z5861" t="str">
        <f>"Q"&amp;ROUNDUP(MONTH(salestable[[#This Row],[Order Date]])/3,0)</f>
        <v>Q4</v>
      </c>
      <c r="AA5861" t="str">
        <f>TEXT(salestable[[#This Row],[Order Date]], "ddd")</f>
        <v>Sun</v>
      </c>
    </row>
    <row r="5862" spans="1:27"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s="3">
        <v>2</v>
      </c>
      <c r="T5862" s="4">
        <v>0.2</v>
      </c>
      <c r="U5862" s="3">
        <v>2.8883999999999999</v>
      </c>
      <c r="V5862" s="2">
        <f>salestable[[#This Row],[Sales]] * (1 - salestable[[#This Row],[Discount]])</f>
        <v>6.3744000000000005</v>
      </c>
      <c r="W5862" s="2">
        <f>salestable[[#This Row],[Sales]] * salestable[[#This Row],[Discount]]</f>
        <v>1.5936000000000001</v>
      </c>
      <c r="X5862">
        <f>YEAR(salestable[[#This Row],[Order Date]])</f>
        <v>2015</v>
      </c>
      <c r="Y5862" t="str">
        <f>TEXT(salestable[[#This Row],[Order Date]],"MMMM")</f>
        <v>April</v>
      </c>
      <c r="Z5862" t="str">
        <f>"Q"&amp;ROUNDUP(MONTH(salestable[[#This Row],[Order Date]])/3,0)</f>
        <v>Q2</v>
      </c>
      <c r="AA5862" t="str">
        <f>TEXT(salestable[[#This Row],[Order Date]], "ddd")</f>
        <v>Wed</v>
      </c>
    </row>
    <row r="5863" spans="1:27"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s="3">
        <v>2</v>
      </c>
      <c r="T5863" s="4">
        <v>0</v>
      </c>
      <c r="U5863" s="3">
        <v>53.860799999999998</v>
      </c>
      <c r="V5863" s="2">
        <f>salestable[[#This Row],[Sales]] * (1 - salestable[[#This Row],[Discount]])</f>
        <v>109.92</v>
      </c>
      <c r="W5863" s="2">
        <f>salestable[[#This Row],[Sales]] * salestable[[#This Row],[Discount]]</f>
        <v>0</v>
      </c>
      <c r="X5863">
        <f>YEAR(salestable[[#This Row],[Order Date]])</f>
        <v>2016</v>
      </c>
      <c r="Y5863" t="str">
        <f>TEXT(salestable[[#This Row],[Order Date]],"MMMM")</f>
        <v>May</v>
      </c>
      <c r="Z5863" t="str">
        <f>"Q"&amp;ROUNDUP(MONTH(salestable[[#This Row],[Order Date]])/3,0)</f>
        <v>Q2</v>
      </c>
      <c r="AA5863" t="str">
        <f>TEXT(salestable[[#This Row],[Order Date]], "ddd")</f>
        <v>Sun</v>
      </c>
    </row>
    <row r="5864" spans="1:27"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s="3">
        <v>3</v>
      </c>
      <c r="T5864" s="4">
        <v>0</v>
      </c>
      <c r="U5864" s="3">
        <v>9.3312000000000008</v>
      </c>
      <c r="V5864" s="2">
        <f>salestable[[#This Row],[Sales]] * (1 - salestable[[#This Row],[Discount]])</f>
        <v>19.440000000000001</v>
      </c>
      <c r="W5864" s="2">
        <f>salestable[[#This Row],[Sales]] * salestable[[#This Row],[Discount]]</f>
        <v>0</v>
      </c>
      <c r="X5864">
        <f>YEAR(salestable[[#This Row],[Order Date]])</f>
        <v>2016</v>
      </c>
      <c r="Y5864" t="str">
        <f>TEXT(salestable[[#This Row],[Order Date]],"MMMM")</f>
        <v>May</v>
      </c>
      <c r="Z5864" t="str">
        <f>"Q"&amp;ROUNDUP(MONTH(salestable[[#This Row],[Order Date]])/3,0)</f>
        <v>Q2</v>
      </c>
      <c r="AA5864" t="str">
        <f>TEXT(salestable[[#This Row],[Order Date]], "ddd")</f>
        <v>Sun</v>
      </c>
    </row>
    <row r="5865" spans="1:27"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s="3">
        <v>2</v>
      </c>
      <c r="T5865" s="4">
        <v>0</v>
      </c>
      <c r="U5865" s="3">
        <v>4.3524000000000003</v>
      </c>
      <c r="V5865" s="2">
        <f>salestable[[#This Row],[Sales]] * (1 - salestable[[#This Row],[Discount]])</f>
        <v>11.16</v>
      </c>
      <c r="W5865" s="2">
        <f>salestable[[#This Row],[Sales]] * salestable[[#This Row],[Discount]]</f>
        <v>0</v>
      </c>
      <c r="X5865">
        <f>YEAR(salestable[[#This Row],[Order Date]])</f>
        <v>2016</v>
      </c>
      <c r="Y5865" t="str">
        <f>TEXT(salestable[[#This Row],[Order Date]],"MMMM")</f>
        <v>May</v>
      </c>
      <c r="Z5865" t="str">
        <f>"Q"&amp;ROUNDUP(MONTH(salestable[[#This Row],[Order Date]])/3,0)</f>
        <v>Q2</v>
      </c>
      <c r="AA5865" t="str">
        <f>TEXT(salestable[[#This Row],[Order Date]], "ddd")</f>
        <v>Sun</v>
      </c>
    </row>
    <row r="5866" spans="1:27"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s="3">
        <v>3</v>
      </c>
      <c r="T5866" s="4">
        <v>0</v>
      </c>
      <c r="U5866" s="3">
        <v>22.2516</v>
      </c>
      <c r="V5866" s="2">
        <f>salestable[[#This Row],[Sales]] * (1 - salestable[[#This Row],[Discount]])</f>
        <v>79.47</v>
      </c>
      <c r="W5866" s="2">
        <f>salestable[[#This Row],[Sales]] * salestable[[#This Row],[Discount]]</f>
        <v>0</v>
      </c>
      <c r="X5866">
        <f>YEAR(salestable[[#This Row],[Order Date]])</f>
        <v>2014</v>
      </c>
      <c r="Y5866" t="str">
        <f>TEXT(salestable[[#This Row],[Order Date]],"MMMM")</f>
        <v>August</v>
      </c>
      <c r="Z5866" t="str">
        <f>"Q"&amp;ROUNDUP(MONTH(salestable[[#This Row],[Order Date]])/3,0)</f>
        <v>Q3</v>
      </c>
      <c r="AA5866" t="str">
        <f>TEXT(salestable[[#This Row],[Order Date]], "ddd")</f>
        <v>Tue</v>
      </c>
    </row>
    <row r="5867" spans="1:27"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s="3">
        <v>2</v>
      </c>
      <c r="T5867" s="4">
        <v>0</v>
      </c>
      <c r="U5867" s="3">
        <v>2.0064000000000002</v>
      </c>
      <c r="V5867" s="2">
        <f>salestable[[#This Row],[Sales]] * (1 - salestable[[#This Row],[Discount]])</f>
        <v>4.5599999999999996</v>
      </c>
      <c r="W5867" s="2">
        <f>salestable[[#This Row],[Sales]] * salestable[[#This Row],[Discount]]</f>
        <v>0</v>
      </c>
      <c r="X5867">
        <f>YEAR(salestable[[#This Row],[Order Date]])</f>
        <v>2014</v>
      </c>
      <c r="Y5867" t="str">
        <f>TEXT(salestable[[#This Row],[Order Date]],"MMMM")</f>
        <v>August</v>
      </c>
      <c r="Z5867" t="str">
        <f>"Q"&amp;ROUNDUP(MONTH(salestable[[#This Row],[Order Date]])/3,0)</f>
        <v>Q3</v>
      </c>
      <c r="AA5867" t="str">
        <f>TEXT(salestable[[#This Row],[Order Date]], "ddd")</f>
        <v>Tue</v>
      </c>
    </row>
    <row r="5868" spans="1:27"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s="3">
        <v>5</v>
      </c>
      <c r="T5868" s="4">
        <v>0</v>
      </c>
      <c r="U5868" s="3">
        <v>294.67099999999999</v>
      </c>
      <c r="V5868" s="2">
        <f>salestable[[#This Row],[Sales]] * (1 - salestable[[#This Row],[Discount]])</f>
        <v>1133.3499999999999</v>
      </c>
      <c r="W5868" s="2">
        <f>salestable[[#This Row],[Sales]] * salestable[[#This Row],[Discount]]</f>
        <v>0</v>
      </c>
      <c r="X5868">
        <f>YEAR(salestable[[#This Row],[Order Date]])</f>
        <v>2014</v>
      </c>
      <c r="Y5868" t="str">
        <f>TEXT(salestable[[#This Row],[Order Date]],"MMMM")</f>
        <v>August</v>
      </c>
      <c r="Z5868" t="str">
        <f>"Q"&amp;ROUNDUP(MONTH(salestable[[#This Row],[Order Date]])/3,0)</f>
        <v>Q3</v>
      </c>
      <c r="AA5868" t="str">
        <f>TEXT(salestable[[#This Row],[Order Date]], "ddd")</f>
        <v>Tue</v>
      </c>
    </row>
    <row r="5869" spans="1:27"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s="3">
        <v>1</v>
      </c>
      <c r="T5869" s="4">
        <v>0.2</v>
      </c>
      <c r="U5869" s="3">
        <v>0.58399999999999996</v>
      </c>
      <c r="V5869" s="2">
        <f>salestable[[#This Row],[Sales]] * (1 - salestable[[#This Row],[Discount]])</f>
        <v>3.7376</v>
      </c>
      <c r="W5869" s="2">
        <f>salestable[[#This Row],[Sales]] * salestable[[#This Row],[Discount]]</f>
        <v>0.93440000000000001</v>
      </c>
      <c r="X5869">
        <f>YEAR(salestable[[#This Row],[Order Date]])</f>
        <v>2016</v>
      </c>
      <c r="Y5869" t="str">
        <f>TEXT(salestable[[#This Row],[Order Date]],"MMMM")</f>
        <v>January</v>
      </c>
      <c r="Z5869" t="str">
        <f>"Q"&amp;ROUNDUP(MONTH(salestable[[#This Row],[Order Date]])/3,0)</f>
        <v>Q1</v>
      </c>
      <c r="AA5869" t="str">
        <f>TEXT(salestable[[#This Row],[Order Date]], "ddd")</f>
        <v>Mon</v>
      </c>
    </row>
    <row r="5870" spans="1:27"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s="3">
        <v>6</v>
      </c>
      <c r="T5870" s="4">
        <v>0.7</v>
      </c>
      <c r="U5870" s="3">
        <v>-80.177999999999997</v>
      </c>
      <c r="V5870" s="2">
        <f>salestable[[#This Row],[Sales]] * (1 - salestable[[#This Row],[Discount]])</f>
        <v>31.374000000000006</v>
      </c>
      <c r="W5870" s="2">
        <f>salestable[[#This Row],[Sales]] * salestable[[#This Row],[Discount]]</f>
        <v>73.205999999999989</v>
      </c>
      <c r="X5870">
        <f>YEAR(salestable[[#This Row],[Order Date]])</f>
        <v>2016</v>
      </c>
      <c r="Y5870" t="str">
        <f>TEXT(salestable[[#This Row],[Order Date]],"MMMM")</f>
        <v>January</v>
      </c>
      <c r="Z5870" t="str">
        <f>"Q"&amp;ROUNDUP(MONTH(salestable[[#This Row],[Order Date]])/3,0)</f>
        <v>Q1</v>
      </c>
      <c r="AA5870" t="str">
        <f>TEXT(salestable[[#This Row],[Order Date]], "ddd")</f>
        <v>Mon</v>
      </c>
    </row>
    <row r="5871" spans="1:27"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s="3">
        <v>4</v>
      </c>
      <c r="T5871" s="4">
        <v>0.2</v>
      </c>
      <c r="U5871" s="3">
        <v>100.196</v>
      </c>
      <c r="V5871" s="2">
        <f>salestable[[#This Row],[Sales]] * (1 - salestable[[#This Row],[Discount]])</f>
        <v>1282.5088000000001</v>
      </c>
      <c r="W5871" s="2">
        <f>salestable[[#This Row],[Sales]] * salestable[[#This Row],[Discount]]</f>
        <v>320.62720000000002</v>
      </c>
      <c r="X5871">
        <f>YEAR(salestable[[#This Row],[Order Date]])</f>
        <v>2016</v>
      </c>
      <c r="Y5871" t="str">
        <f>TEXT(salestable[[#This Row],[Order Date]],"MMMM")</f>
        <v>November</v>
      </c>
      <c r="Z5871" t="str">
        <f>"Q"&amp;ROUNDUP(MONTH(salestable[[#This Row],[Order Date]])/3,0)</f>
        <v>Q4</v>
      </c>
      <c r="AA5871" t="str">
        <f>TEXT(salestable[[#This Row],[Order Date]], "ddd")</f>
        <v>Mon</v>
      </c>
    </row>
    <row r="5872" spans="1:27"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s="3">
        <v>7</v>
      </c>
      <c r="T5872" s="4">
        <v>0.2</v>
      </c>
      <c r="U5872" s="3">
        <v>80.843000000000004</v>
      </c>
      <c r="V5872" s="2">
        <f>salestable[[#This Row],[Sales]] * (1 - salestable[[#This Row],[Discount]])</f>
        <v>1034.7904000000001</v>
      </c>
      <c r="W5872" s="2">
        <f>salestable[[#This Row],[Sales]] * salestable[[#This Row],[Discount]]</f>
        <v>258.69760000000002</v>
      </c>
      <c r="X5872">
        <f>YEAR(salestable[[#This Row],[Order Date]])</f>
        <v>2016</v>
      </c>
      <c r="Y5872" t="str">
        <f>TEXT(salestable[[#This Row],[Order Date]],"MMMM")</f>
        <v>June</v>
      </c>
      <c r="Z5872" t="str">
        <f>"Q"&amp;ROUNDUP(MONTH(salestable[[#This Row],[Order Date]])/3,0)</f>
        <v>Q2</v>
      </c>
      <c r="AA5872" t="str">
        <f>TEXT(salestable[[#This Row],[Order Date]], "ddd")</f>
        <v>Tue</v>
      </c>
    </row>
    <row r="5873" spans="1:27"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s="3">
        <v>3</v>
      </c>
      <c r="T5873" s="4">
        <v>0</v>
      </c>
      <c r="U5873" s="3">
        <v>21.7515</v>
      </c>
      <c r="V5873" s="2">
        <f>salestable[[#This Row],[Sales]] * (1 - salestable[[#This Row],[Discount]])</f>
        <v>127.95</v>
      </c>
      <c r="W5873" s="2">
        <f>salestable[[#This Row],[Sales]] * salestable[[#This Row],[Discount]]</f>
        <v>0</v>
      </c>
      <c r="X5873">
        <f>YEAR(salestable[[#This Row],[Order Date]])</f>
        <v>2016</v>
      </c>
      <c r="Y5873" t="str">
        <f>TEXT(salestable[[#This Row],[Order Date]],"MMMM")</f>
        <v>September</v>
      </c>
      <c r="Z5873" t="str">
        <f>"Q"&amp;ROUNDUP(MONTH(salestable[[#This Row],[Order Date]])/3,0)</f>
        <v>Q3</v>
      </c>
      <c r="AA5873" t="str">
        <f>TEXT(salestable[[#This Row],[Order Date]], "ddd")</f>
        <v>Sat</v>
      </c>
    </row>
    <row r="5874" spans="1:27"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s="3">
        <v>1</v>
      </c>
      <c r="T5874" s="4">
        <v>0</v>
      </c>
      <c r="U5874" s="3">
        <v>16.732800000000001</v>
      </c>
      <c r="V5874" s="2">
        <f>salestable[[#This Row],[Sales]] * (1 - salestable[[#This Row],[Discount]])</f>
        <v>59.76</v>
      </c>
      <c r="W5874" s="2">
        <f>salestable[[#This Row],[Sales]] * salestable[[#This Row],[Discount]]</f>
        <v>0</v>
      </c>
      <c r="X5874">
        <f>YEAR(salestable[[#This Row],[Order Date]])</f>
        <v>2017</v>
      </c>
      <c r="Y5874" t="str">
        <f>TEXT(salestable[[#This Row],[Order Date]],"MMMM")</f>
        <v>March</v>
      </c>
      <c r="Z5874" t="str">
        <f>"Q"&amp;ROUNDUP(MONTH(salestable[[#This Row],[Order Date]])/3,0)</f>
        <v>Q1</v>
      </c>
      <c r="AA5874" t="str">
        <f>TEXT(salestable[[#This Row],[Order Date]], "ddd")</f>
        <v>Thu</v>
      </c>
    </row>
    <row r="5875" spans="1:27"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s="3">
        <v>7</v>
      </c>
      <c r="T5875" s="4">
        <v>0</v>
      </c>
      <c r="U5875" s="3">
        <v>54.04</v>
      </c>
      <c r="V5875" s="2">
        <f>salestable[[#This Row],[Sales]] * (1 - salestable[[#This Row],[Discount]])</f>
        <v>108.08</v>
      </c>
      <c r="W5875" s="2">
        <f>salestable[[#This Row],[Sales]] * salestable[[#This Row],[Discount]]</f>
        <v>0</v>
      </c>
      <c r="X5875">
        <f>YEAR(salestable[[#This Row],[Order Date]])</f>
        <v>2017</v>
      </c>
      <c r="Y5875" t="str">
        <f>TEXT(salestable[[#This Row],[Order Date]],"MMMM")</f>
        <v>June</v>
      </c>
      <c r="Z5875" t="str">
        <f>"Q"&amp;ROUNDUP(MONTH(salestable[[#This Row],[Order Date]])/3,0)</f>
        <v>Q2</v>
      </c>
      <c r="AA5875" t="str">
        <f>TEXT(salestable[[#This Row],[Order Date]], "ddd")</f>
        <v>Sun</v>
      </c>
    </row>
    <row r="5876" spans="1:27"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s="3">
        <v>3</v>
      </c>
      <c r="T5876" s="4">
        <v>0</v>
      </c>
      <c r="U5876" s="3">
        <v>4.3883999999999999</v>
      </c>
      <c r="V5876" s="2">
        <f>salestable[[#This Row],[Sales]] * (1 - salestable[[#This Row],[Discount]])</f>
        <v>9.5399999999999991</v>
      </c>
      <c r="W5876" s="2">
        <f>salestable[[#This Row],[Sales]] * salestable[[#This Row],[Discount]]</f>
        <v>0</v>
      </c>
      <c r="X5876">
        <f>YEAR(salestable[[#This Row],[Order Date]])</f>
        <v>2017</v>
      </c>
      <c r="Y5876" t="str">
        <f>TEXT(salestable[[#This Row],[Order Date]],"MMMM")</f>
        <v>June</v>
      </c>
      <c r="Z5876" t="str">
        <f>"Q"&amp;ROUNDUP(MONTH(salestable[[#This Row],[Order Date]])/3,0)</f>
        <v>Q2</v>
      </c>
      <c r="AA5876" t="str">
        <f>TEXT(salestable[[#This Row],[Order Date]], "ddd")</f>
        <v>Sun</v>
      </c>
    </row>
    <row r="5877" spans="1:27"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s="3">
        <v>3</v>
      </c>
      <c r="T5877" s="4">
        <v>0.2</v>
      </c>
      <c r="U5877" s="3">
        <v>1.0268999999999999</v>
      </c>
      <c r="V5877" s="2">
        <f>salestable[[#This Row],[Sales]] * (1 - salestable[[#This Row],[Discount]])</f>
        <v>9.3888000000000016</v>
      </c>
      <c r="W5877" s="2">
        <f>salestable[[#This Row],[Sales]] * salestable[[#This Row],[Discount]]</f>
        <v>2.3472000000000004</v>
      </c>
      <c r="X5877">
        <f>YEAR(salestable[[#This Row],[Order Date]])</f>
        <v>2015</v>
      </c>
      <c r="Y5877" t="str">
        <f>TEXT(salestable[[#This Row],[Order Date]],"MMMM")</f>
        <v>April</v>
      </c>
      <c r="Z5877" t="str">
        <f>"Q"&amp;ROUNDUP(MONTH(salestable[[#This Row],[Order Date]])/3,0)</f>
        <v>Q2</v>
      </c>
      <c r="AA5877" t="str">
        <f>TEXT(salestable[[#This Row],[Order Date]], "ddd")</f>
        <v>Tue</v>
      </c>
    </row>
    <row r="5878" spans="1:27"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s="3">
        <v>7</v>
      </c>
      <c r="T5878" s="4">
        <v>0</v>
      </c>
      <c r="U5878" s="3">
        <v>219.45140000000001</v>
      </c>
      <c r="V5878" s="2">
        <f>salestable[[#This Row],[Sales]] * (1 - salestable[[#This Row],[Discount]])</f>
        <v>447.86</v>
      </c>
      <c r="W5878" s="2">
        <f>salestable[[#This Row],[Sales]] * salestable[[#This Row],[Discount]]</f>
        <v>0</v>
      </c>
      <c r="X5878">
        <f>YEAR(salestable[[#This Row],[Order Date]])</f>
        <v>2014</v>
      </c>
      <c r="Y5878" t="str">
        <f>TEXT(salestable[[#This Row],[Order Date]],"MMMM")</f>
        <v>May</v>
      </c>
      <c r="Z5878" t="str">
        <f>"Q"&amp;ROUNDUP(MONTH(salestable[[#This Row],[Order Date]])/3,0)</f>
        <v>Q2</v>
      </c>
      <c r="AA5878" t="str">
        <f>TEXT(salestable[[#This Row],[Order Date]], "ddd")</f>
        <v>Wed</v>
      </c>
    </row>
    <row r="5879" spans="1:27"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s="3">
        <v>3</v>
      </c>
      <c r="T5879" s="4">
        <v>0</v>
      </c>
      <c r="U5879" s="3">
        <v>8.7905999999999995</v>
      </c>
      <c r="V5879" s="2">
        <f>salestable[[#This Row],[Sales]] * (1 - salestable[[#This Row],[Discount]])</f>
        <v>17.940000000000001</v>
      </c>
      <c r="W5879" s="2">
        <f>salestable[[#This Row],[Sales]] * salestable[[#This Row],[Discount]]</f>
        <v>0</v>
      </c>
      <c r="X5879">
        <f>YEAR(salestable[[#This Row],[Order Date]])</f>
        <v>2014</v>
      </c>
      <c r="Y5879" t="str">
        <f>TEXT(salestable[[#This Row],[Order Date]],"MMMM")</f>
        <v>May</v>
      </c>
      <c r="Z5879" t="str">
        <f>"Q"&amp;ROUNDUP(MONTH(salestable[[#This Row],[Order Date]])/3,0)</f>
        <v>Q2</v>
      </c>
      <c r="AA5879" t="str">
        <f>TEXT(salestable[[#This Row],[Order Date]], "ddd")</f>
        <v>Wed</v>
      </c>
    </row>
    <row r="5880" spans="1:27"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s="3">
        <v>6</v>
      </c>
      <c r="T5880" s="4">
        <v>0</v>
      </c>
      <c r="U5880" s="3">
        <v>68.846400000000003</v>
      </c>
      <c r="V5880" s="2">
        <f>salestable[[#This Row],[Sales]] * (1 - salestable[[#This Row],[Discount]])</f>
        <v>245.88</v>
      </c>
      <c r="W5880" s="2">
        <f>salestable[[#This Row],[Sales]] * salestable[[#This Row],[Discount]]</f>
        <v>0</v>
      </c>
      <c r="X5880">
        <f>YEAR(salestable[[#This Row],[Order Date]])</f>
        <v>2014</v>
      </c>
      <c r="Y5880" t="str">
        <f>TEXT(salestable[[#This Row],[Order Date]],"MMMM")</f>
        <v>May</v>
      </c>
      <c r="Z5880" t="str">
        <f>"Q"&amp;ROUNDUP(MONTH(salestable[[#This Row],[Order Date]])/3,0)</f>
        <v>Q2</v>
      </c>
      <c r="AA5880" t="str">
        <f>TEXT(salestable[[#This Row],[Order Date]], "ddd")</f>
        <v>Wed</v>
      </c>
    </row>
    <row r="5881" spans="1:27"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s="3">
        <v>4</v>
      </c>
      <c r="T5881" s="4">
        <v>0</v>
      </c>
      <c r="U5881" s="3">
        <v>92.236800000000002</v>
      </c>
      <c r="V5881" s="2">
        <f>salestable[[#This Row],[Sales]] * (1 - salestable[[#This Row],[Discount]])</f>
        <v>192.16</v>
      </c>
      <c r="W5881" s="2">
        <f>salestable[[#This Row],[Sales]] * salestable[[#This Row],[Discount]]</f>
        <v>0</v>
      </c>
      <c r="X5881">
        <f>YEAR(salestable[[#This Row],[Order Date]])</f>
        <v>2016</v>
      </c>
      <c r="Y5881" t="str">
        <f>TEXT(salestable[[#This Row],[Order Date]],"MMMM")</f>
        <v>September</v>
      </c>
      <c r="Z5881" t="str">
        <f>"Q"&amp;ROUNDUP(MONTH(salestable[[#This Row],[Order Date]])/3,0)</f>
        <v>Q3</v>
      </c>
      <c r="AA5881" t="str">
        <f>TEXT(salestable[[#This Row],[Order Date]], "ddd")</f>
        <v>Mon</v>
      </c>
    </row>
    <row r="5882" spans="1:27"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s="3">
        <v>2</v>
      </c>
      <c r="T5882" s="4">
        <v>0.2</v>
      </c>
      <c r="U5882" s="3">
        <v>50.097999999999999</v>
      </c>
      <c r="V5882" s="2">
        <f>salestable[[#This Row],[Sales]] * (1 - salestable[[#This Row],[Discount]])</f>
        <v>641.25440000000003</v>
      </c>
      <c r="W5882" s="2">
        <f>salestable[[#This Row],[Sales]] * salestable[[#This Row],[Discount]]</f>
        <v>160.31360000000001</v>
      </c>
      <c r="X5882">
        <f>YEAR(salestable[[#This Row],[Order Date]])</f>
        <v>2016</v>
      </c>
      <c r="Y5882" t="str">
        <f>TEXT(salestable[[#This Row],[Order Date]],"MMMM")</f>
        <v>September</v>
      </c>
      <c r="Z5882" t="str">
        <f>"Q"&amp;ROUNDUP(MONTH(salestable[[#This Row],[Order Date]])/3,0)</f>
        <v>Q3</v>
      </c>
      <c r="AA5882" t="str">
        <f>TEXT(salestable[[#This Row],[Order Date]], "ddd")</f>
        <v>Sun</v>
      </c>
    </row>
    <row r="5883" spans="1:27"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s="3">
        <v>9</v>
      </c>
      <c r="T5883" s="4">
        <v>0</v>
      </c>
      <c r="U5883" s="3">
        <v>180.76589999999999</v>
      </c>
      <c r="V5883" s="2">
        <f>salestable[[#This Row],[Sales]] * (1 - salestable[[#This Row],[Discount]])</f>
        <v>368.91</v>
      </c>
      <c r="W5883" s="2">
        <f>salestable[[#This Row],[Sales]] * salestable[[#This Row],[Discount]]</f>
        <v>0</v>
      </c>
      <c r="X5883">
        <f>YEAR(salestable[[#This Row],[Order Date]])</f>
        <v>2016</v>
      </c>
      <c r="Y5883" t="str">
        <f>TEXT(salestable[[#This Row],[Order Date]],"MMMM")</f>
        <v>September</v>
      </c>
      <c r="Z5883" t="str">
        <f>"Q"&amp;ROUNDUP(MONTH(salestable[[#This Row],[Order Date]])/3,0)</f>
        <v>Q3</v>
      </c>
      <c r="AA5883" t="str">
        <f>TEXT(salestable[[#This Row],[Order Date]], "ddd")</f>
        <v>Sun</v>
      </c>
    </row>
    <row r="5884" spans="1:27"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s="3">
        <v>9</v>
      </c>
      <c r="T5884" s="4">
        <v>0.2</v>
      </c>
      <c r="U5884" s="3">
        <v>-99.621899999999997</v>
      </c>
      <c r="V5884" s="2">
        <f>salestable[[#This Row],[Sales]] * (1 - salestable[[#This Row],[Discount]])</f>
        <v>708.42240000000004</v>
      </c>
      <c r="W5884" s="2">
        <f>salestable[[#This Row],[Sales]] * salestable[[#This Row],[Discount]]</f>
        <v>177.10560000000001</v>
      </c>
      <c r="X5884">
        <f>YEAR(salestable[[#This Row],[Order Date]])</f>
        <v>2016</v>
      </c>
      <c r="Y5884" t="str">
        <f>TEXT(salestable[[#This Row],[Order Date]],"MMMM")</f>
        <v>September</v>
      </c>
      <c r="Z5884" t="str">
        <f>"Q"&amp;ROUNDUP(MONTH(salestable[[#This Row],[Order Date]])/3,0)</f>
        <v>Q3</v>
      </c>
      <c r="AA5884" t="str">
        <f>TEXT(salestable[[#This Row],[Order Date]], "ddd")</f>
        <v>Sun</v>
      </c>
    </row>
    <row r="5885" spans="1:27"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s="3">
        <v>2</v>
      </c>
      <c r="T5885" s="4">
        <v>0</v>
      </c>
      <c r="U5885" s="3">
        <v>7.3528000000000002</v>
      </c>
      <c r="V5885" s="2">
        <f>salestable[[#This Row],[Sales]] * (1 - salestable[[#This Row],[Discount]])</f>
        <v>28.28</v>
      </c>
      <c r="W5885" s="2">
        <f>salestable[[#This Row],[Sales]] * salestable[[#This Row],[Discount]]</f>
        <v>0</v>
      </c>
      <c r="X5885">
        <f>YEAR(salestable[[#This Row],[Order Date]])</f>
        <v>2016</v>
      </c>
      <c r="Y5885" t="str">
        <f>TEXT(salestable[[#This Row],[Order Date]],"MMMM")</f>
        <v>March</v>
      </c>
      <c r="Z5885" t="str">
        <f>"Q"&amp;ROUNDUP(MONTH(salestable[[#This Row],[Order Date]])/3,0)</f>
        <v>Q1</v>
      </c>
      <c r="AA5885" t="str">
        <f>TEXT(salestable[[#This Row],[Order Date]], "ddd")</f>
        <v>Sun</v>
      </c>
    </row>
    <row r="5886" spans="1:27"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s="3">
        <v>3</v>
      </c>
      <c r="T5886" s="4">
        <v>0</v>
      </c>
      <c r="U5886" s="3">
        <v>196.50360000000001</v>
      </c>
      <c r="V5886" s="2">
        <f>salestable[[#This Row],[Sales]] * (1 - salestable[[#This Row],[Discount]])</f>
        <v>4912.59</v>
      </c>
      <c r="W5886" s="2">
        <f>salestable[[#This Row],[Sales]] * salestable[[#This Row],[Discount]]</f>
        <v>0</v>
      </c>
      <c r="X5886">
        <f>YEAR(salestable[[#This Row],[Order Date]])</f>
        <v>2016</v>
      </c>
      <c r="Y5886" t="str">
        <f>TEXT(salestable[[#This Row],[Order Date]],"MMMM")</f>
        <v>March</v>
      </c>
      <c r="Z5886" t="str">
        <f>"Q"&amp;ROUNDUP(MONTH(salestable[[#This Row],[Order Date]])/3,0)</f>
        <v>Q1</v>
      </c>
      <c r="AA5886" t="str">
        <f>TEXT(salestable[[#This Row],[Order Date]], "ddd")</f>
        <v>Sun</v>
      </c>
    </row>
    <row r="5887" spans="1:27"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s="3">
        <v>3</v>
      </c>
      <c r="T5887" s="4">
        <v>0.2</v>
      </c>
      <c r="U5887" s="3">
        <v>5.0232000000000001</v>
      </c>
      <c r="V5887" s="2">
        <f>salestable[[#This Row],[Sales]] * (1 - salestable[[#This Row],[Discount]])</f>
        <v>11.4816</v>
      </c>
      <c r="W5887" s="2">
        <f>salestable[[#This Row],[Sales]] * salestable[[#This Row],[Discount]]</f>
        <v>2.8704000000000001</v>
      </c>
      <c r="X5887">
        <f>YEAR(salestable[[#This Row],[Order Date]])</f>
        <v>2014</v>
      </c>
      <c r="Y5887" t="str">
        <f>TEXT(salestable[[#This Row],[Order Date]],"MMMM")</f>
        <v>October</v>
      </c>
      <c r="Z5887" t="str">
        <f>"Q"&amp;ROUNDUP(MONTH(salestable[[#This Row],[Order Date]])/3,0)</f>
        <v>Q4</v>
      </c>
      <c r="AA5887" t="str">
        <f>TEXT(salestable[[#This Row],[Order Date]], "ddd")</f>
        <v>Thu</v>
      </c>
    </row>
    <row r="5888" spans="1:27"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s="3">
        <v>3</v>
      </c>
      <c r="T5888" s="4">
        <v>0</v>
      </c>
      <c r="U5888" s="3">
        <v>86.385599999999997</v>
      </c>
      <c r="V5888" s="2">
        <f>salestable[[#This Row],[Sales]] * (1 - salestable[[#This Row],[Discount]])</f>
        <v>179.97</v>
      </c>
      <c r="W5888" s="2">
        <f>salestable[[#This Row],[Sales]] * salestable[[#This Row],[Discount]]</f>
        <v>0</v>
      </c>
      <c r="X5888">
        <f>YEAR(salestable[[#This Row],[Order Date]])</f>
        <v>2014</v>
      </c>
      <c r="Y5888" t="str">
        <f>TEXT(salestable[[#This Row],[Order Date]],"MMMM")</f>
        <v>October</v>
      </c>
      <c r="Z5888" t="str">
        <f>"Q"&amp;ROUNDUP(MONTH(salestable[[#This Row],[Order Date]])/3,0)</f>
        <v>Q4</v>
      </c>
      <c r="AA5888" t="str">
        <f>TEXT(salestable[[#This Row],[Order Date]], "ddd")</f>
        <v>Thu</v>
      </c>
    </row>
    <row r="5889" spans="1:27"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s="3">
        <v>1</v>
      </c>
      <c r="T5889" s="4">
        <v>0</v>
      </c>
      <c r="U5889" s="3">
        <v>11.117599999999999</v>
      </c>
      <c r="V5889" s="2">
        <f>salestable[[#This Row],[Sales]] * (1 - salestable[[#This Row],[Discount]])</f>
        <v>42.76</v>
      </c>
      <c r="W5889" s="2">
        <f>salestable[[#This Row],[Sales]] * salestable[[#This Row],[Discount]]</f>
        <v>0</v>
      </c>
      <c r="X5889">
        <f>YEAR(salestable[[#This Row],[Order Date]])</f>
        <v>2017</v>
      </c>
      <c r="Y5889" t="str">
        <f>TEXT(salestable[[#This Row],[Order Date]],"MMMM")</f>
        <v>October</v>
      </c>
      <c r="Z5889" t="str">
        <f>"Q"&amp;ROUNDUP(MONTH(salestable[[#This Row],[Order Date]])/3,0)</f>
        <v>Q4</v>
      </c>
      <c r="AA5889" t="str">
        <f>TEXT(salestable[[#This Row],[Order Date]], "ddd")</f>
        <v>Sun</v>
      </c>
    </row>
    <row r="5890" spans="1:27"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s="3">
        <v>2</v>
      </c>
      <c r="T5890" s="4">
        <v>0</v>
      </c>
      <c r="U5890" s="3">
        <v>21.012799999999999</v>
      </c>
      <c r="V5890" s="2">
        <f>salestable[[#This Row],[Sales]] * (1 - salestable[[#This Row],[Discount]])</f>
        <v>45.68</v>
      </c>
      <c r="W5890" s="2">
        <f>salestable[[#This Row],[Sales]] * salestable[[#This Row],[Discount]]</f>
        <v>0</v>
      </c>
      <c r="X5890">
        <f>YEAR(salestable[[#This Row],[Order Date]])</f>
        <v>2015</v>
      </c>
      <c r="Y5890" t="str">
        <f>TEXT(salestable[[#This Row],[Order Date]],"MMMM")</f>
        <v>May</v>
      </c>
      <c r="Z5890" t="str">
        <f>"Q"&amp;ROUNDUP(MONTH(salestable[[#This Row],[Order Date]])/3,0)</f>
        <v>Q2</v>
      </c>
      <c r="AA5890" t="str">
        <f>TEXT(salestable[[#This Row],[Order Date]], "ddd")</f>
        <v>Thu</v>
      </c>
    </row>
    <row r="5891" spans="1:27"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s="3">
        <v>2</v>
      </c>
      <c r="T5891" s="4">
        <v>0</v>
      </c>
      <c r="U5891" s="3">
        <v>11.7782</v>
      </c>
      <c r="V5891" s="2">
        <f>salestable[[#This Row],[Sales]] * (1 - salestable[[#This Row],[Discount]])</f>
        <v>25.06</v>
      </c>
      <c r="W5891" s="2">
        <f>salestable[[#This Row],[Sales]] * salestable[[#This Row],[Discount]]</f>
        <v>0</v>
      </c>
      <c r="X5891">
        <f>YEAR(salestable[[#This Row],[Order Date]])</f>
        <v>2016</v>
      </c>
      <c r="Y5891" t="str">
        <f>TEXT(salestable[[#This Row],[Order Date]],"MMMM")</f>
        <v>April</v>
      </c>
      <c r="Z5891" t="str">
        <f>"Q"&amp;ROUNDUP(MONTH(salestable[[#This Row],[Order Date]])/3,0)</f>
        <v>Q2</v>
      </c>
      <c r="AA5891" t="str">
        <f>TEXT(salestable[[#This Row],[Order Date]], "ddd")</f>
        <v>Thu</v>
      </c>
    </row>
    <row r="5892" spans="1:27"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s="3">
        <v>1</v>
      </c>
      <c r="T5892" s="4">
        <v>0.2</v>
      </c>
      <c r="U5892" s="3">
        <v>13.4512</v>
      </c>
      <c r="V5892" s="2">
        <f>salestable[[#This Row],[Sales]] * (1 - salestable[[#This Row],[Discount]])</f>
        <v>30.745600000000003</v>
      </c>
      <c r="W5892" s="2">
        <f>salestable[[#This Row],[Sales]] * salestable[[#This Row],[Discount]]</f>
        <v>7.6864000000000008</v>
      </c>
      <c r="X5892">
        <f>YEAR(salestable[[#This Row],[Order Date]])</f>
        <v>2016</v>
      </c>
      <c r="Y5892" t="str">
        <f>TEXT(salestable[[#This Row],[Order Date]],"MMMM")</f>
        <v>November</v>
      </c>
      <c r="Z5892" t="str">
        <f>"Q"&amp;ROUNDUP(MONTH(salestable[[#This Row],[Order Date]])/3,0)</f>
        <v>Q4</v>
      </c>
      <c r="AA5892" t="str">
        <f>TEXT(salestable[[#This Row],[Order Date]], "ddd")</f>
        <v>Mon</v>
      </c>
    </row>
    <row r="5893" spans="1:27"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s="3">
        <v>2</v>
      </c>
      <c r="T5893" s="4">
        <v>0.2</v>
      </c>
      <c r="U5893" s="3">
        <v>1.6175999999999999</v>
      </c>
      <c r="V5893" s="2">
        <f>salestable[[#This Row],[Sales]] * (1 - salestable[[#This Row],[Discount]])</f>
        <v>17.2544</v>
      </c>
      <c r="W5893" s="2">
        <f>salestable[[#This Row],[Sales]] * salestable[[#This Row],[Discount]]</f>
        <v>4.3136000000000001</v>
      </c>
      <c r="X5893">
        <f>YEAR(salestable[[#This Row],[Order Date]])</f>
        <v>2016</v>
      </c>
      <c r="Y5893" t="str">
        <f>TEXT(salestable[[#This Row],[Order Date]],"MMMM")</f>
        <v>November</v>
      </c>
      <c r="Z5893" t="str">
        <f>"Q"&amp;ROUNDUP(MONTH(salestable[[#This Row],[Order Date]])/3,0)</f>
        <v>Q4</v>
      </c>
      <c r="AA5893" t="str">
        <f>TEXT(salestable[[#This Row],[Order Date]], "ddd")</f>
        <v>Mon</v>
      </c>
    </row>
    <row r="5894" spans="1:27"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s="3">
        <v>3</v>
      </c>
      <c r="T5894" s="4">
        <v>0.2</v>
      </c>
      <c r="U5894" s="3">
        <v>2.0394000000000001</v>
      </c>
      <c r="V5894" s="2">
        <f>salestable[[#This Row],[Sales]] * (1 - salestable[[#This Row],[Discount]])</f>
        <v>65.260800000000003</v>
      </c>
      <c r="W5894" s="2">
        <f>salestable[[#This Row],[Sales]] * salestable[[#This Row],[Discount]]</f>
        <v>16.315200000000001</v>
      </c>
      <c r="X5894">
        <f>YEAR(salestable[[#This Row],[Order Date]])</f>
        <v>2016</v>
      </c>
      <c r="Y5894" t="str">
        <f>TEXT(salestable[[#This Row],[Order Date]],"MMMM")</f>
        <v>November</v>
      </c>
      <c r="Z5894" t="str">
        <f>"Q"&amp;ROUNDUP(MONTH(salestable[[#This Row],[Order Date]])/3,0)</f>
        <v>Q4</v>
      </c>
      <c r="AA5894" t="str">
        <f>TEXT(salestable[[#This Row],[Order Date]], "ddd")</f>
        <v>Mon</v>
      </c>
    </row>
    <row r="5895" spans="1:27"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s="3">
        <v>1</v>
      </c>
      <c r="T5895" s="4">
        <v>0</v>
      </c>
      <c r="U5895" s="3">
        <v>1.3622000000000001</v>
      </c>
      <c r="V5895" s="2">
        <f>salestable[[#This Row],[Sales]] * (1 - salestable[[#This Row],[Discount]])</f>
        <v>2.78</v>
      </c>
      <c r="W5895" s="2">
        <f>salestable[[#This Row],[Sales]] * salestable[[#This Row],[Discount]]</f>
        <v>0</v>
      </c>
      <c r="X5895">
        <f>YEAR(salestable[[#This Row],[Order Date]])</f>
        <v>2017</v>
      </c>
      <c r="Y5895" t="str">
        <f>TEXT(salestable[[#This Row],[Order Date]],"MMMM")</f>
        <v>September</v>
      </c>
      <c r="Z5895" t="str">
        <f>"Q"&amp;ROUNDUP(MONTH(salestable[[#This Row],[Order Date]])/3,0)</f>
        <v>Q3</v>
      </c>
      <c r="AA5895" t="str">
        <f>TEXT(salestable[[#This Row],[Order Date]], "ddd")</f>
        <v>Sun</v>
      </c>
    </row>
    <row r="5896" spans="1:27"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s="3">
        <v>3</v>
      </c>
      <c r="T5896" s="4">
        <v>0</v>
      </c>
      <c r="U5896" s="3">
        <v>23.968800000000002</v>
      </c>
      <c r="V5896" s="2">
        <f>salestable[[#This Row],[Sales]] * (1 - salestable[[#This Row],[Discount]])</f>
        <v>99.87</v>
      </c>
      <c r="W5896" s="2">
        <f>salestable[[#This Row],[Sales]] * salestable[[#This Row],[Discount]]</f>
        <v>0</v>
      </c>
      <c r="X5896">
        <f>YEAR(salestable[[#This Row],[Order Date]])</f>
        <v>2017</v>
      </c>
      <c r="Y5896" t="str">
        <f>TEXT(salestable[[#This Row],[Order Date]],"MMMM")</f>
        <v>September</v>
      </c>
      <c r="Z5896" t="str">
        <f>"Q"&amp;ROUNDUP(MONTH(salestable[[#This Row],[Order Date]])/3,0)</f>
        <v>Q3</v>
      </c>
      <c r="AA5896" t="str">
        <f>TEXT(salestable[[#This Row],[Order Date]], "ddd")</f>
        <v>Sat</v>
      </c>
    </row>
    <row r="5897" spans="1:27"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s="3">
        <v>3</v>
      </c>
      <c r="T5897" s="4">
        <v>0</v>
      </c>
      <c r="U5897" s="3">
        <v>22.2</v>
      </c>
      <c r="V5897" s="2">
        <f>salestable[[#This Row],[Sales]] * (1 - salestable[[#This Row],[Discount]])</f>
        <v>44.4</v>
      </c>
      <c r="W5897" s="2">
        <f>salestable[[#This Row],[Sales]] * salestable[[#This Row],[Discount]]</f>
        <v>0</v>
      </c>
      <c r="X5897">
        <f>YEAR(salestable[[#This Row],[Order Date]])</f>
        <v>2014</v>
      </c>
      <c r="Y5897" t="str">
        <f>TEXT(salestable[[#This Row],[Order Date]],"MMMM")</f>
        <v>November</v>
      </c>
      <c r="Z5897" t="str">
        <f>"Q"&amp;ROUNDUP(MONTH(salestable[[#This Row],[Order Date]])/3,0)</f>
        <v>Q4</v>
      </c>
      <c r="AA5897" t="str">
        <f>TEXT(salestable[[#This Row],[Order Date]], "ddd")</f>
        <v>Sat</v>
      </c>
    </row>
    <row r="5898" spans="1:27"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s="3">
        <v>5</v>
      </c>
      <c r="T5898" s="4">
        <v>0</v>
      </c>
      <c r="U5898" s="3">
        <v>9.6300000000000008</v>
      </c>
      <c r="V5898" s="2">
        <f>salestable[[#This Row],[Sales]] * (1 - salestable[[#This Row],[Discount]])</f>
        <v>21.4</v>
      </c>
      <c r="W5898" s="2">
        <f>salestable[[#This Row],[Sales]] * salestable[[#This Row],[Discount]]</f>
        <v>0</v>
      </c>
      <c r="X5898">
        <f>YEAR(salestable[[#This Row],[Order Date]])</f>
        <v>2014</v>
      </c>
      <c r="Y5898" t="str">
        <f>TEXT(salestable[[#This Row],[Order Date]],"MMMM")</f>
        <v>November</v>
      </c>
      <c r="Z5898" t="str">
        <f>"Q"&amp;ROUNDUP(MONTH(salestable[[#This Row],[Order Date]])/3,0)</f>
        <v>Q4</v>
      </c>
      <c r="AA5898" t="str">
        <f>TEXT(salestable[[#This Row],[Order Date]], "ddd")</f>
        <v>Sat</v>
      </c>
    </row>
    <row r="5899" spans="1:27"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s="3">
        <v>4</v>
      </c>
      <c r="T5899" s="4">
        <v>0</v>
      </c>
      <c r="U5899" s="3">
        <v>22.0472</v>
      </c>
      <c r="V5899" s="2">
        <f>salestable[[#This Row],[Sales]] * (1 - salestable[[#This Row],[Discount]])</f>
        <v>71.12</v>
      </c>
      <c r="W5899" s="2">
        <f>salestable[[#This Row],[Sales]] * salestable[[#This Row],[Discount]]</f>
        <v>0</v>
      </c>
      <c r="X5899">
        <f>YEAR(salestable[[#This Row],[Order Date]])</f>
        <v>2016</v>
      </c>
      <c r="Y5899" t="str">
        <f>TEXT(salestable[[#This Row],[Order Date]],"MMMM")</f>
        <v>April</v>
      </c>
      <c r="Z5899" t="str">
        <f>"Q"&amp;ROUNDUP(MONTH(salestable[[#This Row],[Order Date]])/3,0)</f>
        <v>Q2</v>
      </c>
      <c r="AA5899" t="str">
        <f>TEXT(salestable[[#This Row],[Order Date]], "ddd")</f>
        <v>Sun</v>
      </c>
    </row>
    <row r="5900" spans="1:27"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s="3">
        <v>4</v>
      </c>
      <c r="T5900" s="4">
        <v>0</v>
      </c>
      <c r="U5900" s="3">
        <v>124.7808</v>
      </c>
      <c r="V5900" s="2">
        <f>salestable[[#This Row],[Sales]] * (1 - salestable[[#This Row],[Discount]])</f>
        <v>259.95999999999998</v>
      </c>
      <c r="W5900" s="2">
        <f>salestable[[#This Row],[Sales]] * salestable[[#This Row],[Discount]]</f>
        <v>0</v>
      </c>
      <c r="X5900">
        <f>YEAR(salestable[[#This Row],[Order Date]])</f>
        <v>2016</v>
      </c>
      <c r="Y5900" t="str">
        <f>TEXT(salestable[[#This Row],[Order Date]],"MMMM")</f>
        <v>April</v>
      </c>
      <c r="Z5900" t="str">
        <f>"Q"&amp;ROUNDUP(MONTH(salestable[[#This Row],[Order Date]])/3,0)</f>
        <v>Q2</v>
      </c>
      <c r="AA5900" t="str">
        <f>TEXT(salestable[[#This Row],[Order Date]], "ddd")</f>
        <v>Sun</v>
      </c>
    </row>
    <row r="5901" spans="1:27"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s="3">
        <v>1</v>
      </c>
      <c r="T5901" s="4">
        <v>0</v>
      </c>
      <c r="U5901" s="3">
        <v>4.8899999999999997</v>
      </c>
      <c r="V5901" s="2">
        <f>salestable[[#This Row],[Sales]] * (1 - salestable[[#This Row],[Discount]])</f>
        <v>9.7799999999999994</v>
      </c>
      <c r="W5901" s="2">
        <f>salestable[[#This Row],[Sales]] * salestable[[#This Row],[Discount]]</f>
        <v>0</v>
      </c>
      <c r="X5901">
        <f>YEAR(salestable[[#This Row],[Order Date]])</f>
        <v>2017</v>
      </c>
      <c r="Y5901" t="str">
        <f>TEXT(salestable[[#This Row],[Order Date]],"MMMM")</f>
        <v>January</v>
      </c>
      <c r="Z5901" t="str">
        <f>"Q"&amp;ROUNDUP(MONTH(salestable[[#This Row],[Order Date]])/3,0)</f>
        <v>Q1</v>
      </c>
      <c r="AA5901" t="str">
        <f>TEXT(salestable[[#This Row],[Order Date]], "ddd")</f>
        <v>Thu</v>
      </c>
    </row>
    <row r="5902" spans="1:27"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s="3">
        <v>9</v>
      </c>
      <c r="T5902" s="4">
        <v>0.2</v>
      </c>
      <c r="U5902" s="3">
        <v>7.56</v>
      </c>
      <c r="V5902" s="2">
        <f>salestable[[#This Row],[Sales]] * (1 - salestable[[#This Row],[Discount]])</f>
        <v>19.3536</v>
      </c>
      <c r="W5902" s="2">
        <f>salestable[[#This Row],[Sales]] * salestable[[#This Row],[Discount]]</f>
        <v>4.8384</v>
      </c>
      <c r="X5902">
        <f>YEAR(salestable[[#This Row],[Order Date]])</f>
        <v>2015</v>
      </c>
      <c r="Y5902" t="str">
        <f>TEXT(salestable[[#This Row],[Order Date]],"MMMM")</f>
        <v>November</v>
      </c>
      <c r="Z5902" t="str">
        <f>"Q"&amp;ROUNDUP(MONTH(salestable[[#This Row],[Order Date]])/3,0)</f>
        <v>Q4</v>
      </c>
      <c r="AA5902" t="str">
        <f>TEXT(salestable[[#This Row],[Order Date]], "ddd")</f>
        <v>Fri</v>
      </c>
    </row>
    <row r="5903" spans="1:27"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s="3">
        <v>3</v>
      </c>
      <c r="T5903" s="4">
        <v>0</v>
      </c>
      <c r="U5903" s="3">
        <v>10.4148</v>
      </c>
      <c r="V5903" s="2">
        <f>salestable[[#This Row],[Sales]] * (1 - salestable[[#This Row],[Discount]])</f>
        <v>31.56</v>
      </c>
      <c r="W5903" s="2">
        <f>salestable[[#This Row],[Sales]] * salestable[[#This Row],[Discount]]</f>
        <v>0</v>
      </c>
      <c r="X5903">
        <f>YEAR(salestable[[#This Row],[Order Date]])</f>
        <v>2016</v>
      </c>
      <c r="Y5903" t="str">
        <f>TEXT(salestable[[#This Row],[Order Date]],"MMMM")</f>
        <v>November</v>
      </c>
      <c r="Z5903" t="str">
        <f>"Q"&amp;ROUNDUP(MONTH(salestable[[#This Row],[Order Date]])/3,0)</f>
        <v>Q4</v>
      </c>
      <c r="AA5903" t="str">
        <f>TEXT(salestable[[#This Row],[Order Date]], "ddd")</f>
        <v>Sun</v>
      </c>
    </row>
    <row r="5904" spans="1:27"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s="3">
        <v>3</v>
      </c>
      <c r="T5904" s="4">
        <v>0</v>
      </c>
      <c r="U5904" s="3">
        <v>28.171800000000001</v>
      </c>
      <c r="V5904" s="2">
        <f>salestable[[#This Row],[Sales]] * (1 - salestable[[#This Row],[Discount]])</f>
        <v>59.94</v>
      </c>
      <c r="W5904" s="2">
        <f>salestable[[#This Row],[Sales]] * salestable[[#This Row],[Discount]]</f>
        <v>0</v>
      </c>
      <c r="X5904">
        <f>YEAR(salestable[[#This Row],[Order Date]])</f>
        <v>2017</v>
      </c>
      <c r="Y5904" t="str">
        <f>TEXT(salestable[[#This Row],[Order Date]],"MMMM")</f>
        <v>November</v>
      </c>
      <c r="Z5904" t="str">
        <f>"Q"&amp;ROUNDUP(MONTH(salestable[[#This Row],[Order Date]])/3,0)</f>
        <v>Q4</v>
      </c>
      <c r="AA5904" t="str">
        <f>TEXT(salestable[[#This Row],[Order Date]], "ddd")</f>
        <v>Mon</v>
      </c>
    </row>
    <row r="5905" spans="1:27"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s="3">
        <v>4</v>
      </c>
      <c r="T5905" s="4">
        <v>0</v>
      </c>
      <c r="U5905" s="3">
        <v>22.226400000000002</v>
      </c>
      <c r="V5905" s="2">
        <f>salestable[[#This Row],[Sales]] * (1 - salestable[[#This Row],[Discount]])</f>
        <v>45.36</v>
      </c>
      <c r="W5905" s="2">
        <f>salestable[[#This Row],[Sales]] * salestable[[#This Row],[Discount]]</f>
        <v>0</v>
      </c>
      <c r="X5905">
        <f>YEAR(salestable[[#This Row],[Order Date]])</f>
        <v>2017</v>
      </c>
      <c r="Y5905" t="str">
        <f>TEXT(salestable[[#This Row],[Order Date]],"MMMM")</f>
        <v>November</v>
      </c>
      <c r="Z5905" t="str">
        <f>"Q"&amp;ROUNDUP(MONTH(salestable[[#This Row],[Order Date]])/3,0)</f>
        <v>Q4</v>
      </c>
      <c r="AA5905" t="str">
        <f>TEXT(salestable[[#This Row],[Order Date]], "ddd")</f>
        <v>Mon</v>
      </c>
    </row>
    <row r="5906" spans="1:27"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s="3">
        <v>5</v>
      </c>
      <c r="T5906" s="4">
        <v>0</v>
      </c>
      <c r="U5906" s="3">
        <v>12.672000000000001</v>
      </c>
      <c r="V5906" s="2">
        <f>salestable[[#This Row],[Sales]] * (1 - salestable[[#This Row],[Discount]])</f>
        <v>26.4</v>
      </c>
      <c r="W5906" s="2">
        <f>salestable[[#This Row],[Sales]] * salestable[[#This Row],[Discount]]</f>
        <v>0</v>
      </c>
      <c r="X5906">
        <f>YEAR(salestable[[#This Row],[Order Date]])</f>
        <v>2017</v>
      </c>
      <c r="Y5906" t="str">
        <f>TEXT(salestable[[#This Row],[Order Date]],"MMMM")</f>
        <v>November</v>
      </c>
      <c r="Z5906" t="str">
        <f>"Q"&amp;ROUNDUP(MONTH(salestable[[#This Row],[Order Date]])/3,0)</f>
        <v>Q4</v>
      </c>
      <c r="AA5906" t="str">
        <f>TEXT(salestable[[#This Row],[Order Date]], "ddd")</f>
        <v>Mon</v>
      </c>
    </row>
    <row r="5907" spans="1:27"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s="3">
        <v>4</v>
      </c>
      <c r="T5907" s="4">
        <v>0</v>
      </c>
      <c r="U5907" s="3">
        <v>19.872</v>
      </c>
      <c r="V5907" s="2">
        <f>salestable[[#This Row],[Sales]] * (1 - salestable[[#This Row],[Discount]])</f>
        <v>41.4</v>
      </c>
      <c r="W5907" s="2">
        <f>salestable[[#This Row],[Sales]] * salestable[[#This Row],[Discount]]</f>
        <v>0</v>
      </c>
      <c r="X5907">
        <f>YEAR(salestable[[#This Row],[Order Date]])</f>
        <v>2017</v>
      </c>
      <c r="Y5907" t="str">
        <f>TEXT(salestable[[#This Row],[Order Date]],"MMMM")</f>
        <v>November</v>
      </c>
      <c r="Z5907" t="str">
        <f>"Q"&amp;ROUNDUP(MONTH(salestable[[#This Row],[Order Date]])/3,0)</f>
        <v>Q4</v>
      </c>
      <c r="AA5907" t="str">
        <f>TEXT(salestable[[#This Row],[Order Date]], "ddd")</f>
        <v>Mon</v>
      </c>
    </row>
    <row r="5908" spans="1:27"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s="3">
        <v>1</v>
      </c>
      <c r="T5908" s="4">
        <v>0</v>
      </c>
      <c r="U5908" s="3">
        <v>1.0169999999999999</v>
      </c>
      <c r="V5908" s="2">
        <f>salestable[[#This Row],[Sales]] * (1 - salestable[[#This Row],[Discount]])</f>
        <v>16.95</v>
      </c>
      <c r="W5908" s="2">
        <f>salestable[[#This Row],[Sales]] * salestable[[#This Row],[Discount]]</f>
        <v>0</v>
      </c>
      <c r="X5908">
        <f>YEAR(salestable[[#This Row],[Order Date]])</f>
        <v>2017</v>
      </c>
      <c r="Y5908" t="str">
        <f>TEXT(salestable[[#This Row],[Order Date]],"MMMM")</f>
        <v>November</v>
      </c>
      <c r="Z5908" t="str">
        <f>"Q"&amp;ROUNDUP(MONTH(salestable[[#This Row],[Order Date]])/3,0)</f>
        <v>Q4</v>
      </c>
      <c r="AA5908" t="str">
        <f>TEXT(salestable[[#This Row],[Order Date]], "ddd")</f>
        <v>Mon</v>
      </c>
    </row>
    <row r="5909" spans="1:27"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s="3">
        <v>2</v>
      </c>
      <c r="T5909" s="4">
        <v>0.2</v>
      </c>
      <c r="U5909" s="3">
        <v>9.2639999999999993</v>
      </c>
      <c r="V5909" s="2">
        <f>salestable[[#This Row],[Sales]] * (1 - salestable[[#This Row],[Discount]])</f>
        <v>19.763200000000001</v>
      </c>
      <c r="W5909" s="2">
        <f>salestable[[#This Row],[Sales]] * salestable[[#This Row],[Discount]]</f>
        <v>4.9408000000000003</v>
      </c>
      <c r="X5909">
        <f>YEAR(salestable[[#This Row],[Order Date]])</f>
        <v>2016</v>
      </c>
      <c r="Y5909" t="str">
        <f>TEXT(salestable[[#This Row],[Order Date]],"MMMM")</f>
        <v>December</v>
      </c>
      <c r="Z5909" t="str">
        <f>"Q"&amp;ROUNDUP(MONTH(salestable[[#This Row],[Order Date]])/3,0)</f>
        <v>Q4</v>
      </c>
      <c r="AA5909" t="str">
        <f>TEXT(salestable[[#This Row],[Order Date]], "ddd")</f>
        <v>Fri</v>
      </c>
    </row>
    <row r="5910" spans="1:27"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s="3">
        <v>3</v>
      </c>
      <c r="T5910" s="4">
        <v>0</v>
      </c>
      <c r="U5910" s="3">
        <v>26.864999999999998</v>
      </c>
      <c r="V5910" s="2">
        <f>salestable[[#This Row],[Sales]] * (1 - salestable[[#This Row],[Discount]])</f>
        <v>59.7</v>
      </c>
      <c r="W5910" s="2">
        <f>salestable[[#This Row],[Sales]] * salestable[[#This Row],[Discount]]</f>
        <v>0</v>
      </c>
      <c r="X5910">
        <f>YEAR(salestable[[#This Row],[Order Date]])</f>
        <v>2016</v>
      </c>
      <c r="Y5910" t="str">
        <f>TEXT(salestable[[#This Row],[Order Date]],"MMMM")</f>
        <v>December</v>
      </c>
      <c r="Z5910" t="str">
        <f>"Q"&amp;ROUNDUP(MONTH(salestable[[#This Row],[Order Date]])/3,0)</f>
        <v>Q4</v>
      </c>
      <c r="AA5910" t="str">
        <f>TEXT(salestable[[#This Row],[Order Date]], "ddd")</f>
        <v>Fri</v>
      </c>
    </row>
    <row r="5911" spans="1:27"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s="3">
        <v>3</v>
      </c>
      <c r="T5911" s="4">
        <v>0</v>
      </c>
      <c r="U5911" s="3">
        <v>5.6627999999999998</v>
      </c>
      <c r="V5911" s="2">
        <f>salestable[[#This Row],[Sales]] * (1 - salestable[[#This Row],[Discount]])</f>
        <v>14.52</v>
      </c>
      <c r="W5911" s="2">
        <f>salestable[[#This Row],[Sales]] * salestable[[#This Row],[Discount]]</f>
        <v>0</v>
      </c>
      <c r="X5911">
        <f>YEAR(salestable[[#This Row],[Order Date]])</f>
        <v>2016</v>
      </c>
      <c r="Y5911" t="str">
        <f>TEXT(salestable[[#This Row],[Order Date]],"MMMM")</f>
        <v>December</v>
      </c>
      <c r="Z5911" t="str">
        <f>"Q"&amp;ROUNDUP(MONTH(salestable[[#This Row],[Order Date]])/3,0)</f>
        <v>Q4</v>
      </c>
      <c r="AA5911" t="str">
        <f>TEXT(salestable[[#This Row],[Order Date]], "ddd")</f>
        <v>Fri</v>
      </c>
    </row>
    <row r="5912" spans="1:27"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s="3">
        <v>3</v>
      </c>
      <c r="T5912" s="4">
        <v>0.2</v>
      </c>
      <c r="U5912" s="3">
        <v>33.8598</v>
      </c>
      <c r="V5912" s="2">
        <f>salestable[[#This Row],[Sales]] * (1 - salestable[[#This Row],[Discount]])</f>
        <v>83.347200000000001</v>
      </c>
      <c r="W5912" s="2">
        <f>salestable[[#This Row],[Sales]] * salestable[[#This Row],[Discount]]</f>
        <v>20.8368</v>
      </c>
      <c r="X5912">
        <f>YEAR(salestable[[#This Row],[Order Date]])</f>
        <v>2016</v>
      </c>
      <c r="Y5912" t="str">
        <f>TEXT(salestable[[#This Row],[Order Date]],"MMMM")</f>
        <v>December</v>
      </c>
      <c r="Z5912" t="str">
        <f>"Q"&amp;ROUNDUP(MONTH(salestable[[#This Row],[Order Date]])/3,0)</f>
        <v>Q4</v>
      </c>
      <c r="AA5912" t="str">
        <f>TEXT(salestable[[#This Row],[Order Date]], "ddd")</f>
        <v>Fri</v>
      </c>
    </row>
    <row r="5913" spans="1:27"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s="3">
        <v>3</v>
      </c>
      <c r="T5913" s="4">
        <v>0</v>
      </c>
      <c r="U5913" s="3">
        <v>13.0284</v>
      </c>
      <c r="V5913" s="2">
        <f>salestable[[#This Row],[Sales]] * (1 - salestable[[#This Row],[Discount]])</f>
        <v>46.53</v>
      </c>
      <c r="W5913" s="2">
        <f>salestable[[#This Row],[Sales]] * salestable[[#This Row],[Discount]]</f>
        <v>0</v>
      </c>
      <c r="X5913">
        <f>YEAR(salestable[[#This Row],[Order Date]])</f>
        <v>2016</v>
      </c>
      <c r="Y5913" t="str">
        <f>TEXT(salestable[[#This Row],[Order Date]],"MMMM")</f>
        <v>December</v>
      </c>
      <c r="Z5913" t="str">
        <f>"Q"&amp;ROUNDUP(MONTH(salestable[[#This Row],[Order Date]])/3,0)</f>
        <v>Q4</v>
      </c>
      <c r="AA5913" t="str">
        <f>TEXT(salestable[[#This Row],[Order Date]], "ddd")</f>
        <v>Sat</v>
      </c>
    </row>
    <row r="5914" spans="1:27"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s="3">
        <v>3</v>
      </c>
      <c r="T5914" s="4">
        <v>0</v>
      </c>
      <c r="U5914" s="3">
        <v>6.63</v>
      </c>
      <c r="V5914" s="2">
        <f>salestable[[#This Row],[Sales]] * (1 - salestable[[#This Row],[Discount]])</f>
        <v>25.5</v>
      </c>
      <c r="W5914" s="2">
        <f>salestable[[#This Row],[Sales]] * salestable[[#This Row],[Discount]]</f>
        <v>0</v>
      </c>
      <c r="X5914">
        <f>YEAR(salestable[[#This Row],[Order Date]])</f>
        <v>2014</v>
      </c>
      <c r="Y5914" t="str">
        <f>TEXT(salestable[[#This Row],[Order Date]],"MMMM")</f>
        <v>August</v>
      </c>
      <c r="Z5914" t="str">
        <f>"Q"&amp;ROUNDUP(MONTH(salestable[[#This Row],[Order Date]])/3,0)</f>
        <v>Q3</v>
      </c>
      <c r="AA5914" t="str">
        <f>TEXT(salestable[[#This Row],[Order Date]], "ddd")</f>
        <v>Sun</v>
      </c>
    </row>
    <row r="5915" spans="1:27"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s="3">
        <v>5</v>
      </c>
      <c r="T5915" s="4">
        <v>0</v>
      </c>
      <c r="U5915" s="3">
        <v>1.0429999999999999</v>
      </c>
      <c r="V5915" s="2">
        <f>salestable[[#This Row],[Sales]] * (1 - salestable[[#This Row],[Discount]])</f>
        <v>14.9</v>
      </c>
      <c r="W5915" s="2">
        <f>salestable[[#This Row],[Sales]] * salestable[[#This Row],[Discount]]</f>
        <v>0</v>
      </c>
      <c r="X5915">
        <f>YEAR(salestable[[#This Row],[Order Date]])</f>
        <v>2015</v>
      </c>
      <c r="Y5915" t="str">
        <f>TEXT(salestable[[#This Row],[Order Date]],"MMMM")</f>
        <v>September</v>
      </c>
      <c r="Z5915" t="str">
        <f>"Q"&amp;ROUNDUP(MONTH(salestable[[#This Row],[Order Date]])/3,0)</f>
        <v>Q3</v>
      </c>
      <c r="AA5915" t="str">
        <f>TEXT(salestable[[#This Row],[Order Date]], "ddd")</f>
        <v>Thu</v>
      </c>
    </row>
    <row r="5916" spans="1:27"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s="3">
        <v>7</v>
      </c>
      <c r="T5916" s="4">
        <v>0</v>
      </c>
      <c r="U5916" s="3">
        <v>41.223700000000001</v>
      </c>
      <c r="V5916" s="2">
        <f>salestable[[#This Row],[Sales]] * (1 - salestable[[#This Row],[Discount]])</f>
        <v>87.71</v>
      </c>
      <c r="W5916" s="2">
        <f>salestable[[#This Row],[Sales]] * salestable[[#This Row],[Discount]]</f>
        <v>0</v>
      </c>
      <c r="X5916">
        <f>YEAR(salestable[[#This Row],[Order Date]])</f>
        <v>2015</v>
      </c>
      <c r="Y5916" t="str">
        <f>TEXT(salestable[[#This Row],[Order Date]],"MMMM")</f>
        <v>September</v>
      </c>
      <c r="Z5916" t="str">
        <f>"Q"&amp;ROUNDUP(MONTH(salestable[[#This Row],[Order Date]])/3,0)</f>
        <v>Q3</v>
      </c>
      <c r="AA5916" t="str">
        <f>TEXT(salestable[[#This Row],[Order Date]], "ddd")</f>
        <v>Thu</v>
      </c>
    </row>
    <row r="5917" spans="1:27"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s="3">
        <v>2</v>
      </c>
      <c r="T5917" s="4">
        <v>0.1</v>
      </c>
      <c r="U5917" s="3">
        <v>8.8783999999999992</v>
      </c>
      <c r="V5917" s="2">
        <f>salestable[[#This Row],[Sales]] * (1 - salestable[[#This Row],[Discount]])</f>
        <v>179.78760000000003</v>
      </c>
      <c r="W5917" s="2">
        <f>salestable[[#This Row],[Sales]] * salestable[[#This Row],[Discount]]</f>
        <v>19.976400000000002</v>
      </c>
      <c r="X5917">
        <f>YEAR(salestable[[#This Row],[Order Date]])</f>
        <v>2015</v>
      </c>
      <c r="Y5917" t="str">
        <f>TEXT(salestable[[#This Row],[Order Date]],"MMMM")</f>
        <v>September</v>
      </c>
      <c r="Z5917" t="str">
        <f>"Q"&amp;ROUNDUP(MONTH(salestable[[#This Row],[Order Date]])/3,0)</f>
        <v>Q3</v>
      </c>
      <c r="AA5917" t="str">
        <f>TEXT(salestable[[#This Row],[Order Date]], "ddd")</f>
        <v>Thu</v>
      </c>
    </row>
    <row r="5918" spans="1:27"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s="3">
        <v>4</v>
      </c>
      <c r="T5918" s="4">
        <v>0</v>
      </c>
      <c r="U5918" s="3">
        <v>27.434000000000001</v>
      </c>
      <c r="V5918" s="2">
        <f>salestable[[#This Row],[Sales]] * (1 - salestable[[#This Row],[Discount]])</f>
        <v>94.6</v>
      </c>
      <c r="W5918" s="2">
        <f>salestable[[#This Row],[Sales]] * salestable[[#This Row],[Discount]]</f>
        <v>0</v>
      </c>
      <c r="X5918">
        <f>YEAR(salestable[[#This Row],[Order Date]])</f>
        <v>2015</v>
      </c>
      <c r="Y5918" t="str">
        <f>TEXT(salestable[[#This Row],[Order Date]],"MMMM")</f>
        <v>September</v>
      </c>
      <c r="Z5918" t="str">
        <f>"Q"&amp;ROUNDUP(MONTH(salestable[[#This Row],[Order Date]])/3,0)</f>
        <v>Q3</v>
      </c>
      <c r="AA5918" t="str">
        <f>TEXT(salestable[[#This Row],[Order Date]], "ddd")</f>
        <v>Thu</v>
      </c>
    </row>
    <row r="5919" spans="1:27"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s="3">
        <v>6</v>
      </c>
      <c r="T5919" s="4">
        <v>0.2</v>
      </c>
      <c r="U5919" s="3">
        <v>158.57640000000001</v>
      </c>
      <c r="V5919" s="2">
        <f>salestable[[#This Row],[Sales]] * (1 - salestable[[#This Row],[Discount]])</f>
        <v>3382.9632000000001</v>
      </c>
      <c r="W5919" s="2">
        <f>salestable[[#This Row],[Sales]] * salestable[[#This Row],[Discount]]</f>
        <v>845.74080000000004</v>
      </c>
      <c r="X5919">
        <f>YEAR(salestable[[#This Row],[Order Date]])</f>
        <v>2015</v>
      </c>
      <c r="Y5919" t="str">
        <f>TEXT(salestable[[#This Row],[Order Date]],"MMMM")</f>
        <v>September</v>
      </c>
      <c r="Z5919" t="str">
        <f>"Q"&amp;ROUNDUP(MONTH(salestable[[#This Row],[Order Date]])/3,0)</f>
        <v>Q3</v>
      </c>
      <c r="AA5919" t="str">
        <f>TEXT(salestable[[#This Row],[Order Date]], "ddd")</f>
        <v>Thu</v>
      </c>
    </row>
    <row r="5920" spans="1:27"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s="3">
        <v>5</v>
      </c>
      <c r="T5920" s="4">
        <v>0.2</v>
      </c>
      <c r="U5920" s="3">
        <v>-25.048999999999999</v>
      </c>
      <c r="V5920" s="2">
        <f>salestable[[#This Row],[Sales]] * (1 - salestable[[#This Row],[Discount]])</f>
        <v>1603.1360000000002</v>
      </c>
      <c r="W5920" s="2">
        <f>salestable[[#This Row],[Sales]] * salestable[[#This Row],[Discount]]</f>
        <v>400.78400000000005</v>
      </c>
      <c r="X5920">
        <f>YEAR(salestable[[#This Row],[Order Date]])</f>
        <v>2015</v>
      </c>
      <c r="Y5920" t="str">
        <f>TEXT(salestable[[#This Row],[Order Date]],"MMMM")</f>
        <v>September</v>
      </c>
      <c r="Z5920" t="str">
        <f>"Q"&amp;ROUNDUP(MONTH(salestable[[#This Row],[Order Date]])/3,0)</f>
        <v>Q3</v>
      </c>
      <c r="AA5920" t="str">
        <f>TEXT(salestable[[#This Row],[Order Date]], "ddd")</f>
        <v>Thu</v>
      </c>
    </row>
    <row r="5921" spans="1:27"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s="3">
        <v>3</v>
      </c>
      <c r="T5921" s="4">
        <v>0</v>
      </c>
      <c r="U5921" s="3">
        <v>58.791600000000003</v>
      </c>
      <c r="V5921" s="2">
        <f>salestable[[#This Row],[Sales]] * (1 - salestable[[#This Row],[Discount]])</f>
        <v>209.97</v>
      </c>
      <c r="W5921" s="2">
        <f>salestable[[#This Row],[Sales]] * salestable[[#This Row],[Discount]]</f>
        <v>0</v>
      </c>
      <c r="X5921">
        <f>YEAR(salestable[[#This Row],[Order Date]])</f>
        <v>2015</v>
      </c>
      <c r="Y5921" t="str">
        <f>TEXT(salestable[[#This Row],[Order Date]],"MMMM")</f>
        <v>September</v>
      </c>
      <c r="Z5921" t="str">
        <f>"Q"&amp;ROUNDUP(MONTH(salestable[[#This Row],[Order Date]])/3,0)</f>
        <v>Q3</v>
      </c>
      <c r="AA5921" t="str">
        <f>TEXT(salestable[[#This Row],[Order Date]], "ddd")</f>
        <v>Thu</v>
      </c>
    </row>
    <row r="5922" spans="1:27"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s="3">
        <v>2</v>
      </c>
      <c r="T5922" s="4">
        <v>0</v>
      </c>
      <c r="U5922" s="3">
        <v>217.767</v>
      </c>
      <c r="V5922" s="2">
        <f>salestable[[#This Row],[Sales]] * (1 - salestable[[#This Row],[Discount]])</f>
        <v>659.9</v>
      </c>
      <c r="W5922" s="2">
        <f>salestable[[#This Row],[Sales]] * salestable[[#This Row],[Discount]]</f>
        <v>0</v>
      </c>
      <c r="X5922">
        <f>YEAR(salestable[[#This Row],[Order Date]])</f>
        <v>2015</v>
      </c>
      <c r="Y5922" t="str">
        <f>TEXT(salestable[[#This Row],[Order Date]],"MMMM")</f>
        <v>September</v>
      </c>
      <c r="Z5922" t="str">
        <f>"Q"&amp;ROUNDUP(MONTH(salestable[[#This Row],[Order Date]])/3,0)</f>
        <v>Q3</v>
      </c>
      <c r="AA5922" t="str">
        <f>TEXT(salestable[[#This Row],[Order Date]], "ddd")</f>
        <v>Thu</v>
      </c>
    </row>
    <row r="5923" spans="1:27"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s="3">
        <v>2</v>
      </c>
      <c r="T5923" s="4">
        <v>0</v>
      </c>
      <c r="U5923" s="3">
        <v>53.260800000000003</v>
      </c>
      <c r="V5923" s="2">
        <f>salestable[[#This Row],[Sales]] * (1 - salestable[[#This Row],[Discount]])</f>
        <v>110.96</v>
      </c>
      <c r="W5923" s="2">
        <f>salestable[[#This Row],[Sales]] * salestable[[#This Row],[Discount]]</f>
        <v>0</v>
      </c>
      <c r="X5923">
        <f>YEAR(salestable[[#This Row],[Order Date]])</f>
        <v>2015</v>
      </c>
      <c r="Y5923" t="str">
        <f>TEXT(salestable[[#This Row],[Order Date]],"MMMM")</f>
        <v>September</v>
      </c>
      <c r="Z5923" t="str">
        <f>"Q"&amp;ROUNDUP(MONTH(salestable[[#This Row],[Order Date]])/3,0)</f>
        <v>Q3</v>
      </c>
      <c r="AA5923" t="str">
        <f>TEXT(salestable[[#This Row],[Order Date]], "ddd")</f>
        <v>Thu</v>
      </c>
    </row>
    <row r="5924" spans="1:27"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s="3">
        <v>4</v>
      </c>
      <c r="T5924" s="4">
        <v>0</v>
      </c>
      <c r="U5924" s="3">
        <v>1.3560000000000001</v>
      </c>
      <c r="V5924" s="2">
        <f>salestable[[#This Row],[Sales]] * (1 - salestable[[#This Row],[Discount]])</f>
        <v>67.8</v>
      </c>
      <c r="W5924" s="2">
        <f>salestable[[#This Row],[Sales]] * salestable[[#This Row],[Discount]]</f>
        <v>0</v>
      </c>
      <c r="X5924">
        <f>YEAR(salestable[[#This Row],[Order Date]])</f>
        <v>2015</v>
      </c>
      <c r="Y5924" t="str">
        <f>TEXT(salestable[[#This Row],[Order Date]],"MMMM")</f>
        <v>September</v>
      </c>
      <c r="Z5924" t="str">
        <f>"Q"&amp;ROUNDUP(MONTH(salestable[[#This Row],[Order Date]])/3,0)</f>
        <v>Q3</v>
      </c>
      <c r="AA5924" t="str">
        <f>TEXT(salestable[[#This Row],[Order Date]], "ddd")</f>
        <v>Thu</v>
      </c>
    </row>
    <row r="5925" spans="1:27"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s="3">
        <v>2</v>
      </c>
      <c r="T5925" s="4">
        <v>0.4</v>
      </c>
      <c r="U5925" s="3">
        <v>-120.0508</v>
      </c>
      <c r="V5925" s="2">
        <f>salestable[[#This Row],[Sales]] * (1 - salestable[[#This Row],[Discount]])</f>
        <v>187.90559999999999</v>
      </c>
      <c r="W5925" s="2">
        <f>salestable[[#This Row],[Sales]] * salestable[[#This Row],[Discount]]</f>
        <v>125.2704</v>
      </c>
      <c r="X5925">
        <f>YEAR(salestable[[#This Row],[Order Date]])</f>
        <v>2016</v>
      </c>
      <c r="Y5925" t="str">
        <f>TEXT(salestable[[#This Row],[Order Date]],"MMMM")</f>
        <v>November</v>
      </c>
      <c r="Z5925" t="str">
        <f>"Q"&amp;ROUNDUP(MONTH(salestable[[#This Row],[Order Date]])/3,0)</f>
        <v>Q4</v>
      </c>
      <c r="AA5925" t="str">
        <f>TEXT(salestable[[#This Row],[Order Date]], "ddd")</f>
        <v>Sat</v>
      </c>
    </row>
    <row r="5926" spans="1:27"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s="3">
        <v>7</v>
      </c>
      <c r="T5926" s="4">
        <v>0</v>
      </c>
      <c r="U5926" s="3">
        <v>6.6584000000000003</v>
      </c>
      <c r="V5926" s="2">
        <f>salestable[[#This Row],[Sales]] * (1 - salestable[[#This Row],[Discount]])</f>
        <v>22.96</v>
      </c>
      <c r="W5926" s="2">
        <f>salestable[[#This Row],[Sales]] * salestable[[#This Row],[Discount]]</f>
        <v>0</v>
      </c>
      <c r="X5926">
        <f>YEAR(salestable[[#This Row],[Order Date]])</f>
        <v>2017</v>
      </c>
      <c r="Y5926" t="str">
        <f>TEXT(salestable[[#This Row],[Order Date]],"MMMM")</f>
        <v>November</v>
      </c>
      <c r="Z5926" t="str">
        <f>"Q"&amp;ROUNDUP(MONTH(salestable[[#This Row],[Order Date]])/3,0)</f>
        <v>Q4</v>
      </c>
      <c r="AA5926" t="str">
        <f>TEXT(salestable[[#This Row],[Order Date]], "ddd")</f>
        <v>Sun</v>
      </c>
    </row>
    <row r="5927" spans="1:27"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s="3">
        <v>10</v>
      </c>
      <c r="T5927" s="4">
        <v>0</v>
      </c>
      <c r="U5927" s="3">
        <v>362.83499999999998</v>
      </c>
      <c r="V5927" s="2">
        <f>salestable[[#This Row],[Sales]] * (1 - salestable[[#This Row],[Discount]])</f>
        <v>1099.5</v>
      </c>
      <c r="W5927" s="2">
        <f>salestable[[#This Row],[Sales]] * salestable[[#This Row],[Discount]]</f>
        <v>0</v>
      </c>
      <c r="X5927">
        <f>YEAR(salestable[[#This Row],[Order Date]])</f>
        <v>2017</v>
      </c>
      <c r="Y5927" t="str">
        <f>TEXT(salestable[[#This Row],[Order Date]],"MMMM")</f>
        <v>June</v>
      </c>
      <c r="Z5927" t="str">
        <f>"Q"&amp;ROUNDUP(MONTH(salestable[[#This Row],[Order Date]])/3,0)</f>
        <v>Q2</v>
      </c>
      <c r="AA5927" t="str">
        <f>TEXT(salestable[[#This Row],[Order Date]], "ddd")</f>
        <v>Sat</v>
      </c>
    </row>
    <row r="5928" spans="1:27"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s="3">
        <v>8</v>
      </c>
      <c r="T5928" s="4">
        <v>0</v>
      </c>
      <c r="U5928" s="3">
        <v>316.13920000000002</v>
      </c>
      <c r="V5928" s="2">
        <f>salestable[[#This Row],[Sales]] * (1 - salestable[[#This Row],[Discount]])</f>
        <v>1215.92</v>
      </c>
      <c r="W5928" s="2">
        <f>salestable[[#This Row],[Sales]] * salestable[[#This Row],[Discount]]</f>
        <v>0</v>
      </c>
      <c r="X5928">
        <f>YEAR(salestable[[#This Row],[Order Date]])</f>
        <v>2014</v>
      </c>
      <c r="Y5928" t="str">
        <f>TEXT(salestable[[#This Row],[Order Date]],"MMMM")</f>
        <v>April</v>
      </c>
      <c r="Z5928" t="str">
        <f>"Q"&amp;ROUNDUP(MONTH(salestable[[#This Row],[Order Date]])/3,0)</f>
        <v>Q2</v>
      </c>
      <c r="AA5928" t="str">
        <f>TEXT(salestable[[#This Row],[Order Date]], "ddd")</f>
        <v>Tue</v>
      </c>
    </row>
    <row r="5929" spans="1:27"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s="3">
        <v>1</v>
      </c>
      <c r="T5929" s="4">
        <v>0</v>
      </c>
      <c r="U5929" s="3">
        <v>3.4357000000000002</v>
      </c>
      <c r="V5929" s="2">
        <f>salestable[[#This Row],[Sales]] * (1 - salestable[[#This Row],[Discount]])</f>
        <v>7.31</v>
      </c>
      <c r="W5929" s="2">
        <f>salestable[[#This Row],[Sales]] * salestable[[#This Row],[Discount]]</f>
        <v>0</v>
      </c>
      <c r="X5929">
        <f>YEAR(salestable[[#This Row],[Order Date]])</f>
        <v>2014</v>
      </c>
      <c r="Y5929" t="str">
        <f>TEXT(salestable[[#This Row],[Order Date]],"MMMM")</f>
        <v>October</v>
      </c>
      <c r="Z5929" t="str">
        <f>"Q"&amp;ROUNDUP(MONTH(salestable[[#This Row],[Order Date]])/3,0)</f>
        <v>Q4</v>
      </c>
      <c r="AA5929" t="str">
        <f>TEXT(salestable[[#This Row],[Order Date]], "ddd")</f>
        <v>Sat</v>
      </c>
    </row>
    <row r="5930" spans="1:27"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s="3">
        <v>4</v>
      </c>
      <c r="T5930" s="4">
        <v>0</v>
      </c>
      <c r="U5930" s="3">
        <v>3.9247999999999998</v>
      </c>
      <c r="V5930" s="2">
        <f>salestable[[#This Row],[Sales]] * (1 - salestable[[#This Row],[Discount]])</f>
        <v>8.92</v>
      </c>
      <c r="W5930" s="2">
        <f>salestable[[#This Row],[Sales]] * salestable[[#This Row],[Discount]]</f>
        <v>0</v>
      </c>
      <c r="X5930">
        <f>YEAR(salestable[[#This Row],[Order Date]])</f>
        <v>2014</v>
      </c>
      <c r="Y5930" t="str">
        <f>TEXT(salestable[[#This Row],[Order Date]],"MMMM")</f>
        <v>October</v>
      </c>
      <c r="Z5930" t="str">
        <f>"Q"&amp;ROUNDUP(MONTH(salestable[[#This Row],[Order Date]])/3,0)</f>
        <v>Q4</v>
      </c>
      <c r="AA5930" t="str">
        <f>TEXT(salestable[[#This Row],[Order Date]], "ddd")</f>
        <v>Sat</v>
      </c>
    </row>
    <row r="5931" spans="1:27"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s="3">
        <v>3</v>
      </c>
      <c r="T5931" s="4">
        <v>0.5</v>
      </c>
      <c r="U5931" s="3">
        <v>-45.349200000000003</v>
      </c>
      <c r="V5931" s="2">
        <f>salestable[[#This Row],[Sales]] * (1 - salestable[[#This Row],[Discount]])</f>
        <v>43.604999999999997</v>
      </c>
      <c r="W5931" s="2">
        <f>salestable[[#This Row],[Sales]] * salestable[[#This Row],[Discount]]</f>
        <v>43.604999999999997</v>
      </c>
      <c r="X5931">
        <f>YEAR(salestable[[#This Row],[Order Date]])</f>
        <v>2017</v>
      </c>
      <c r="Y5931" t="str">
        <f>TEXT(salestable[[#This Row],[Order Date]],"MMMM")</f>
        <v>July</v>
      </c>
      <c r="Z5931" t="str">
        <f>"Q"&amp;ROUNDUP(MONTH(salestable[[#This Row],[Order Date]])/3,0)</f>
        <v>Q3</v>
      </c>
      <c r="AA5931" t="str">
        <f>TEXT(salestable[[#This Row],[Order Date]], "ddd")</f>
        <v>Fri</v>
      </c>
    </row>
    <row r="5932" spans="1:27"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s="3">
        <v>3</v>
      </c>
      <c r="T5932" s="4">
        <v>0.2</v>
      </c>
      <c r="U5932" s="3">
        <v>5.4432</v>
      </c>
      <c r="V5932" s="2">
        <f>salestable[[#This Row],[Sales]] * (1 - salestable[[#This Row],[Discount]])</f>
        <v>12.441600000000001</v>
      </c>
      <c r="W5932" s="2">
        <f>salestable[[#This Row],[Sales]] * salestable[[#This Row],[Discount]]</f>
        <v>3.1104000000000003</v>
      </c>
      <c r="X5932">
        <f>YEAR(salestable[[#This Row],[Order Date]])</f>
        <v>2017</v>
      </c>
      <c r="Y5932" t="str">
        <f>TEXT(salestable[[#This Row],[Order Date]],"MMMM")</f>
        <v>July</v>
      </c>
      <c r="Z5932" t="str">
        <f>"Q"&amp;ROUNDUP(MONTH(salestable[[#This Row],[Order Date]])/3,0)</f>
        <v>Q3</v>
      </c>
      <c r="AA5932" t="str">
        <f>TEXT(salestable[[#This Row],[Order Date]], "ddd")</f>
        <v>Fri</v>
      </c>
    </row>
    <row r="5933" spans="1:27"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s="3">
        <v>2</v>
      </c>
      <c r="T5933" s="4">
        <v>0.4</v>
      </c>
      <c r="U5933" s="3">
        <v>-113.998</v>
      </c>
      <c r="V5933" s="2">
        <f>salestable[[#This Row],[Sales]] * (1 - salestable[[#This Row],[Discount]])</f>
        <v>410.39280000000002</v>
      </c>
      <c r="W5933" s="2">
        <f>salestable[[#This Row],[Sales]] * salestable[[#This Row],[Discount]]</f>
        <v>273.59520000000003</v>
      </c>
      <c r="X5933">
        <f>YEAR(salestable[[#This Row],[Order Date]])</f>
        <v>2017</v>
      </c>
      <c r="Y5933" t="str">
        <f>TEXT(salestable[[#This Row],[Order Date]],"MMMM")</f>
        <v>July</v>
      </c>
      <c r="Z5933" t="str">
        <f>"Q"&amp;ROUNDUP(MONTH(salestable[[#This Row],[Order Date]])/3,0)</f>
        <v>Q3</v>
      </c>
      <c r="AA5933" t="str">
        <f>TEXT(salestable[[#This Row],[Order Date]], "ddd")</f>
        <v>Fri</v>
      </c>
    </row>
    <row r="5934" spans="1:27"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s="3">
        <v>3</v>
      </c>
      <c r="T5934" s="4">
        <v>0.2</v>
      </c>
      <c r="U5934" s="3">
        <v>1.0044</v>
      </c>
      <c r="V5934" s="2">
        <f>salestable[[#This Row],[Sales]] * (1 - salestable[[#This Row],[Discount]])</f>
        <v>10.7136</v>
      </c>
      <c r="W5934" s="2">
        <f>salestable[[#This Row],[Sales]] * salestable[[#This Row],[Discount]]</f>
        <v>2.6783999999999999</v>
      </c>
      <c r="X5934">
        <f>YEAR(salestable[[#This Row],[Order Date]])</f>
        <v>2017</v>
      </c>
      <c r="Y5934" t="str">
        <f>TEXT(salestable[[#This Row],[Order Date]],"MMMM")</f>
        <v>July</v>
      </c>
      <c r="Z5934" t="str">
        <f>"Q"&amp;ROUNDUP(MONTH(salestable[[#This Row],[Order Date]])/3,0)</f>
        <v>Q3</v>
      </c>
      <c r="AA5934" t="str">
        <f>TEXT(salestable[[#This Row],[Order Date]], "ddd")</f>
        <v>Fri</v>
      </c>
    </row>
    <row r="5935" spans="1:27"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s="3">
        <v>3</v>
      </c>
      <c r="T5935" s="4">
        <v>0.2</v>
      </c>
      <c r="U5935" s="3">
        <v>4.8231000000000002</v>
      </c>
      <c r="V5935" s="2">
        <f>salestable[[#This Row],[Sales]] * (1 - salestable[[#This Row],[Discount]])</f>
        <v>13.4208</v>
      </c>
      <c r="W5935" s="2">
        <f>salestable[[#This Row],[Sales]] * salestable[[#This Row],[Discount]]</f>
        <v>3.3552</v>
      </c>
      <c r="X5935">
        <f>YEAR(salestable[[#This Row],[Order Date]])</f>
        <v>2017</v>
      </c>
      <c r="Y5935" t="str">
        <f>TEXT(salestable[[#This Row],[Order Date]],"MMMM")</f>
        <v>July</v>
      </c>
      <c r="Z5935" t="str">
        <f>"Q"&amp;ROUNDUP(MONTH(salestable[[#This Row],[Order Date]])/3,0)</f>
        <v>Q3</v>
      </c>
      <c r="AA5935" t="str">
        <f>TEXT(salestable[[#This Row],[Order Date]], "ddd")</f>
        <v>Fri</v>
      </c>
    </row>
    <row r="5936" spans="1:27"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s="3">
        <v>2</v>
      </c>
      <c r="T5936" s="4">
        <v>0.2</v>
      </c>
      <c r="U5936" s="3">
        <v>85.787000000000006</v>
      </c>
      <c r="V5936" s="2">
        <f>salestable[[#This Row],[Sales]] * (1 - salestable[[#This Row],[Discount]])</f>
        <v>422.33600000000001</v>
      </c>
      <c r="W5936" s="2">
        <f>salestable[[#This Row],[Sales]] * salestable[[#This Row],[Discount]]</f>
        <v>105.584</v>
      </c>
      <c r="X5936">
        <f>YEAR(salestable[[#This Row],[Order Date]])</f>
        <v>2017</v>
      </c>
      <c r="Y5936" t="str">
        <f>TEXT(salestable[[#This Row],[Order Date]],"MMMM")</f>
        <v>July</v>
      </c>
      <c r="Z5936" t="str">
        <f>"Q"&amp;ROUNDUP(MONTH(salestable[[#This Row],[Order Date]])/3,0)</f>
        <v>Q3</v>
      </c>
      <c r="AA5936" t="str">
        <f>TEXT(salestable[[#This Row],[Order Date]], "ddd")</f>
        <v>Fri</v>
      </c>
    </row>
    <row r="5937" spans="1:27"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s="3">
        <v>5</v>
      </c>
      <c r="T5937" s="4">
        <v>0</v>
      </c>
      <c r="U5937" s="3">
        <v>8.6359999999999992</v>
      </c>
      <c r="V5937" s="2">
        <f>salestable[[#This Row],[Sales]] * (1 - salestable[[#This Row],[Discount]])</f>
        <v>25.4</v>
      </c>
      <c r="W5937" s="2">
        <f>salestable[[#This Row],[Sales]] * salestable[[#This Row],[Discount]]</f>
        <v>0</v>
      </c>
      <c r="X5937">
        <f>YEAR(salestable[[#This Row],[Order Date]])</f>
        <v>2016</v>
      </c>
      <c r="Y5937" t="str">
        <f>TEXT(salestable[[#This Row],[Order Date]],"MMMM")</f>
        <v>July</v>
      </c>
      <c r="Z5937" t="str">
        <f>"Q"&amp;ROUNDUP(MONTH(salestable[[#This Row],[Order Date]])/3,0)</f>
        <v>Q3</v>
      </c>
      <c r="AA5937" t="str">
        <f>TEXT(salestable[[#This Row],[Order Date]], "ddd")</f>
        <v>Mon</v>
      </c>
    </row>
    <row r="5938" spans="1:27"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s="3">
        <v>3</v>
      </c>
      <c r="T5938" s="4">
        <v>0.2</v>
      </c>
      <c r="U5938" s="3">
        <v>19.9665</v>
      </c>
      <c r="V5938" s="2">
        <f>salestable[[#This Row],[Sales]] * (1 - salestable[[#This Row],[Discount]])</f>
        <v>141.98400000000001</v>
      </c>
      <c r="W5938" s="2">
        <f>salestable[[#This Row],[Sales]] * salestable[[#This Row],[Discount]]</f>
        <v>35.496000000000002</v>
      </c>
      <c r="X5938">
        <f>YEAR(salestable[[#This Row],[Order Date]])</f>
        <v>2016</v>
      </c>
      <c r="Y5938" t="str">
        <f>TEXT(salestable[[#This Row],[Order Date]],"MMMM")</f>
        <v>July</v>
      </c>
      <c r="Z5938" t="str">
        <f>"Q"&amp;ROUNDUP(MONTH(salestable[[#This Row],[Order Date]])/3,0)</f>
        <v>Q3</v>
      </c>
      <c r="AA5938" t="str">
        <f>TEXT(salestable[[#This Row],[Order Date]], "ddd")</f>
        <v>Mon</v>
      </c>
    </row>
    <row r="5939" spans="1:27"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s="3">
        <v>3</v>
      </c>
      <c r="T5939" s="4">
        <v>0.2</v>
      </c>
      <c r="U5939" s="3">
        <v>8.9969999999999999</v>
      </c>
      <c r="V5939" s="2">
        <f>salestable[[#This Row],[Sales]] * (1 - salestable[[#This Row],[Discount]])</f>
        <v>57.580800000000004</v>
      </c>
      <c r="W5939" s="2">
        <f>salestable[[#This Row],[Sales]] * salestable[[#This Row],[Discount]]</f>
        <v>14.395200000000001</v>
      </c>
      <c r="X5939">
        <f>YEAR(salestable[[#This Row],[Order Date]])</f>
        <v>2016</v>
      </c>
      <c r="Y5939" t="str">
        <f>TEXT(salestable[[#This Row],[Order Date]],"MMMM")</f>
        <v>July</v>
      </c>
      <c r="Z5939" t="str">
        <f>"Q"&amp;ROUNDUP(MONTH(salestable[[#This Row],[Order Date]])/3,0)</f>
        <v>Q3</v>
      </c>
      <c r="AA5939" t="str">
        <f>TEXT(salestable[[#This Row],[Order Date]], "ddd")</f>
        <v>Mon</v>
      </c>
    </row>
    <row r="5940" spans="1:27"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s="3">
        <v>1</v>
      </c>
      <c r="T5940" s="4">
        <v>0.2</v>
      </c>
      <c r="U5940" s="3">
        <v>9.5991999999999997</v>
      </c>
      <c r="V5940" s="2">
        <f>salestable[[#This Row],[Sales]] * (1 - salestable[[#This Row],[Discount]])</f>
        <v>76.793600000000012</v>
      </c>
      <c r="W5940" s="2">
        <f>salestable[[#This Row],[Sales]] * salestable[[#This Row],[Discount]]</f>
        <v>19.198400000000003</v>
      </c>
      <c r="X5940">
        <f>YEAR(salestable[[#This Row],[Order Date]])</f>
        <v>2017</v>
      </c>
      <c r="Y5940" t="str">
        <f>TEXT(salestable[[#This Row],[Order Date]],"MMMM")</f>
        <v>May</v>
      </c>
      <c r="Z5940" t="str">
        <f>"Q"&amp;ROUNDUP(MONTH(salestable[[#This Row],[Order Date]])/3,0)</f>
        <v>Q2</v>
      </c>
      <c r="AA5940" t="str">
        <f>TEXT(salestable[[#This Row],[Order Date]], "ddd")</f>
        <v>Fri</v>
      </c>
    </row>
    <row r="5941" spans="1:27"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s="3">
        <v>4</v>
      </c>
      <c r="T5941" s="4">
        <v>0.2</v>
      </c>
      <c r="U5941" s="3">
        <v>4.2952000000000004</v>
      </c>
      <c r="V5941" s="2">
        <f>salestable[[#This Row],[Sales]] * (1 - salestable[[#This Row],[Discount]])</f>
        <v>10.572800000000001</v>
      </c>
      <c r="W5941" s="2">
        <f>salestable[[#This Row],[Sales]] * salestable[[#This Row],[Discount]]</f>
        <v>2.6432000000000002</v>
      </c>
      <c r="X5941">
        <f>YEAR(salestable[[#This Row],[Order Date]])</f>
        <v>2017</v>
      </c>
      <c r="Y5941" t="str">
        <f>TEXT(salestable[[#This Row],[Order Date]],"MMMM")</f>
        <v>May</v>
      </c>
      <c r="Z5941" t="str">
        <f>"Q"&amp;ROUNDUP(MONTH(salestable[[#This Row],[Order Date]])/3,0)</f>
        <v>Q2</v>
      </c>
      <c r="AA5941" t="str">
        <f>TEXT(salestable[[#This Row],[Order Date]], "ddd")</f>
        <v>Fri</v>
      </c>
    </row>
    <row r="5942" spans="1:27"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s="3">
        <v>12</v>
      </c>
      <c r="T5942" s="4">
        <v>0</v>
      </c>
      <c r="U5942" s="3">
        <v>130.75200000000001</v>
      </c>
      <c r="V5942" s="2">
        <f>salestable[[#This Row],[Sales]] * (1 - salestable[[#This Row],[Discount]])</f>
        <v>435.84</v>
      </c>
      <c r="W5942" s="2">
        <f>salestable[[#This Row],[Sales]] * salestable[[#This Row],[Discount]]</f>
        <v>0</v>
      </c>
      <c r="X5942">
        <f>YEAR(salestable[[#This Row],[Order Date]])</f>
        <v>2017</v>
      </c>
      <c r="Y5942" t="str">
        <f>TEXT(salestable[[#This Row],[Order Date]],"MMMM")</f>
        <v>October</v>
      </c>
      <c r="Z5942" t="str">
        <f>"Q"&amp;ROUNDUP(MONTH(salestable[[#This Row],[Order Date]])/3,0)</f>
        <v>Q4</v>
      </c>
      <c r="AA5942" t="str">
        <f>TEXT(salestable[[#This Row],[Order Date]], "ddd")</f>
        <v>Thu</v>
      </c>
    </row>
    <row r="5943" spans="1:27"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s="3">
        <v>2</v>
      </c>
      <c r="T5943" s="4">
        <v>0</v>
      </c>
      <c r="U5943" s="3">
        <v>1.5875999999999999</v>
      </c>
      <c r="V5943" s="2">
        <f>salestable[[#This Row],[Sales]] * (1 - salestable[[#This Row],[Discount]])</f>
        <v>5.88</v>
      </c>
      <c r="W5943" s="2">
        <f>salestable[[#This Row],[Sales]] * salestable[[#This Row],[Discount]]</f>
        <v>0</v>
      </c>
      <c r="X5943">
        <f>YEAR(salestable[[#This Row],[Order Date]])</f>
        <v>2017</v>
      </c>
      <c r="Y5943" t="str">
        <f>TEXT(salestable[[#This Row],[Order Date]],"MMMM")</f>
        <v>October</v>
      </c>
      <c r="Z5943" t="str">
        <f>"Q"&amp;ROUNDUP(MONTH(salestable[[#This Row],[Order Date]])/3,0)</f>
        <v>Q4</v>
      </c>
      <c r="AA5943" t="str">
        <f>TEXT(salestable[[#This Row],[Order Date]], "ddd")</f>
        <v>Thu</v>
      </c>
    </row>
    <row r="5944" spans="1:27"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s="3">
        <v>4</v>
      </c>
      <c r="T5944" s="4">
        <v>0.2</v>
      </c>
      <c r="U5944" s="3">
        <v>18.4772</v>
      </c>
      <c r="V5944" s="2">
        <f>salestable[[#This Row],[Sales]] * (1 - salestable[[#This Row],[Discount]])</f>
        <v>168.93440000000001</v>
      </c>
      <c r="W5944" s="2">
        <f>salestable[[#This Row],[Sales]] * salestable[[#This Row],[Discount]]</f>
        <v>42.233600000000003</v>
      </c>
      <c r="X5944">
        <f>YEAR(salestable[[#This Row],[Order Date]])</f>
        <v>2016</v>
      </c>
      <c r="Y5944" t="str">
        <f>TEXT(salestable[[#This Row],[Order Date]],"MMMM")</f>
        <v>August</v>
      </c>
      <c r="Z5944" t="str">
        <f>"Q"&amp;ROUNDUP(MONTH(salestable[[#This Row],[Order Date]])/3,0)</f>
        <v>Q3</v>
      </c>
      <c r="AA5944" t="str">
        <f>TEXT(salestable[[#This Row],[Order Date]], "ddd")</f>
        <v>Sat</v>
      </c>
    </row>
    <row r="5945" spans="1:27"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s="3">
        <v>1</v>
      </c>
      <c r="T5945" s="4">
        <v>0</v>
      </c>
      <c r="U5945" s="3">
        <v>2.6375999999999999</v>
      </c>
      <c r="V5945" s="2">
        <f>salestable[[#This Row],[Sales]] * (1 - salestable[[#This Row],[Discount]])</f>
        <v>6.28</v>
      </c>
      <c r="W5945" s="2">
        <f>salestable[[#This Row],[Sales]] * salestable[[#This Row],[Discount]]</f>
        <v>0</v>
      </c>
      <c r="X5945">
        <f>YEAR(salestable[[#This Row],[Order Date]])</f>
        <v>2014</v>
      </c>
      <c r="Y5945" t="str">
        <f>TEXT(salestable[[#This Row],[Order Date]],"MMMM")</f>
        <v>August</v>
      </c>
      <c r="Z5945" t="str">
        <f>"Q"&amp;ROUNDUP(MONTH(salestable[[#This Row],[Order Date]])/3,0)</f>
        <v>Q3</v>
      </c>
      <c r="AA5945" t="str">
        <f>TEXT(salestable[[#This Row],[Order Date]], "ddd")</f>
        <v>Mon</v>
      </c>
    </row>
    <row r="5946" spans="1:27"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s="3">
        <v>5</v>
      </c>
      <c r="T5946" s="4">
        <v>0</v>
      </c>
      <c r="U5946" s="3">
        <v>30.431999999999999</v>
      </c>
      <c r="V5946" s="2">
        <f>salestable[[#This Row],[Sales]] * (1 - salestable[[#This Row],[Discount]])</f>
        <v>95.1</v>
      </c>
      <c r="W5946" s="2">
        <f>salestable[[#This Row],[Sales]] * salestable[[#This Row],[Discount]]</f>
        <v>0</v>
      </c>
      <c r="X5946">
        <f>YEAR(salestable[[#This Row],[Order Date]])</f>
        <v>2014</v>
      </c>
      <c r="Y5946" t="str">
        <f>TEXT(salestable[[#This Row],[Order Date]],"MMMM")</f>
        <v>August</v>
      </c>
      <c r="Z5946" t="str">
        <f>"Q"&amp;ROUNDUP(MONTH(salestable[[#This Row],[Order Date]])/3,0)</f>
        <v>Q3</v>
      </c>
      <c r="AA5946" t="str">
        <f>TEXT(salestable[[#This Row],[Order Date]], "ddd")</f>
        <v>Mon</v>
      </c>
    </row>
    <row r="5947" spans="1:27"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s="3">
        <v>4</v>
      </c>
      <c r="T5947" s="4">
        <v>0</v>
      </c>
      <c r="U5947" s="3">
        <v>12.441599999999999</v>
      </c>
      <c r="V5947" s="2">
        <f>salestable[[#This Row],[Sales]] * (1 - salestable[[#This Row],[Discount]])</f>
        <v>25.92</v>
      </c>
      <c r="W5947" s="2">
        <f>salestable[[#This Row],[Sales]] * salestable[[#This Row],[Discount]]</f>
        <v>0</v>
      </c>
      <c r="X5947">
        <f>YEAR(salestable[[#This Row],[Order Date]])</f>
        <v>2014</v>
      </c>
      <c r="Y5947" t="str">
        <f>TEXT(salestable[[#This Row],[Order Date]],"MMMM")</f>
        <v>August</v>
      </c>
      <c r="Z5947" t="str">
        <f>"Q"&amp;ROUNDUP(MONTH(salestable[[#This Row],[Order Date]])/3,0)</f>
        <v>Q3</v>
      </c>
      <c r="AA5947" t="str">
        <f>TEXT(salestable[[#This Row],[Order Date]], "ddd")</f>
        <v>Mon</v>
      </c>
    </row>
    <row r="5948" spans="1:27"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s="3">
        <v>4</v>
      </c>
      <c r="T5948" s="4">
        <v>0</v>
      </c>
      <c r="U5948" s="3">
        <v>13.1868</v>
      </c>
      <c r="V5948" s="2">
        <f>salestable[[#This Row],[Sales]] * (1 - salestable[[#This Row],[Discount]])</f>
        <v>48.84</v>
      </c>
      <c r="W5948" s="2">
        <f>salestable[[#This Row],[Sales]] * salestable[[#This Row],[Discount]]</f>
        <v>0</v>
      </c>
      <c r="X5948">
        <f>YEAR(salestable[[#This Row],[Order Date]])</f>
        <v>2014</v>
      </c>
      <c r="Y5948" t="str">
        <f>TEXT(salestable[[#This Row],[Order Date]],"MMMM")</f>
        <v>August</v>
      </c>
      <c r="Z5948" t="str">
        <f>"Q"&amp;ROUNDUP(MONTH(salestable[[#This Row],[Order Date]])/3,0)</f>
        <v>Q3</v>
      </c>
      <c r="AA5948" t="str">
        <f>TEXT(salestable[[#This Row],[Order Date]], "ddd")</f>
        <v>Mon</v>
      </c>
    </row>
    <row r="5949" spans="1:27"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s="3">
        <v>5</v>
      </c>
      <c r="T5949" s="4">
        <v>0</v>
      </c>
      <c r="U5949" s="3">
        <v>12.691000000000001</v>
      </c>
      <c r="V5949" s="2">
        <f>salestable[[#This Row],[Sales]] * (1 - salestable[[#This Row],[Discount]])</f>
        <v>25.9</v>
      </c>
      <c r="W5949" s="2">
        <f>salestable[[#This Row],[Sales]] * salestable[[#This Row],[Discount]]</f>
        <v>0</v>
      </c>
      <c r="X5949">
        <f>YEAR(salestable[[#This Row],[Order Date]])</f>
        <v>2015</v>
      </c>
      <c r="Y5949" t="str">
        <f>TEXT(salestable[[#This Row],[Order Date]],"MMMM")</f>
        <v>September</v>
      </c>
      <c r="Z5949" t="str">
        <f>"Q"&amp;ROUNDUP(MONTH(salestable[[#This Row],[Order Date]])/3,0)</f>
        <v>Q3</v>
      </c>
      <c r="AA5949" t="str">
        <f>TEXT(salestable[[#This Row],[Order Date]], "ddd")</f>
        <v>Mon</v>
      </c>
    </row>
    <row r="5950" spans="1:27"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s="3">
        <v>4</v>
      </c>
      <c r="T5950" s="4">
        <v>0</v>
      </c>
      <c r="U5950" s="3">
        <v>19.6328</v>
      </c>
      <c r="V5950" s="2">
        <f>salestable[[#This Row],[Sales]] * (1 - salestable[[#This Row],[Discount]])</f>
        <v>42.68</v>
      </c>
      <c r="W5950" s="2">
        <f>salestable[[#This Row],[Sales]] * salestable[[#This Row],[Discount]]</f>
        <v>0</v>
      </c>
      <c r="X5950">
        <f>YEAR(salestable[[#This Row],[Order Date]])</f>
        <v>2017</v>
      </c>
      <c r="Y5950" t="str">
        <f>TEXT(salestable[[#This Row],[Order Date]],"MMMM")</f>
        <v>March</v>
      </c>
      <c r="Z5950" t="str">
        <f>"Q"&amp;ROUNDUP(MONTH(salestable[[#This Row],[Order Date]])/3,0)</f>
        <v>Q1</v>
      </c>
      <c r="AA5950" t="str">
        <f>TEXT(salestable[[#This Row],[Order Date]], "ddd")</f>
        <v>Sun</v>
      </c>
    </row>
    <row r="5951" spans="1:27"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s="3">
        <v>3</v>
      </c>
      <c r="T5951" s="4">
        <v>0</v>
      </c>
      <c r="U5951" s="3">
        <v>125.98739999999999</v>
      </c>
      <c r="V5951" s="2">
        <f>salestable[[#This Row],[Sales]] * (1 - salestable[[#This Row],[Discount]])</f>
        <v>299.97000000000003</v>
      </c>
      <c r="W5951" s="2">
        <f>salestable[[#This Row],[Sales]] * salestable[[#This Row],[Discount]]</f>
        <v>0</v>
      </c>
      <c r="X5951">
        <f>YEAR(salestable[[#This Row],[Order Date]])</f>
        <v>2017</v>
      </c>
      <c r="Y5951" t="str">
        <f>TEXT(salestable[[#This Row],[Order Date]],"MMMM")</f>
        <v>March</v>
      </c>
      <c r="Z5951" t="str">
        <f>"Q"&amp;ROUNDUP(MONTH(salestable[[#This Row],[Order Date]])/3,0)</f>
        <v>Q1</v>
      </c>
      <c r="AA5951" t="str">
        <f>TEXT(salestable[[#This Row],[Order Date]], "ddd")</f>
        <v>Sun</v>
      </c>
    </row>
    <row r="5952" spans="1:27"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s="3">
        <v>2</v>
      </c>
      <c r="T5952" s="4">
        <v>0</v>
      </c>
      <c r="U5952" s="3">
        <v>78.671999999999997</v>
      </c>
      <c r="V5952" s="2">
        <f>salestable[[#This Row],[Sales]] * (1 - salestable[[#This Row],[Discount]])</f>
        <v>262.24</v>
      </c>
      <c r="W5952" s="2">
        <f>salestable[[#This Row],[Sales]] * salestable[[#This Row],[Discount]]</f>
        <v>0</v>
      </c>
      <c r="X5952">
        <f>YEAR(salestable[[#This Row],[Order Date]])</f>
        <v>2017</v>
      </c>
      <c r="Y5952" t="str">
        <f>TEXT(salestable[[#This Row],[Order Date]],"MMMM")</f>
        <v>March</v>
      </c>
      <c r="Z5952" t="str">
        <f>"Q"&amp;ROUNDUP(MONTH(salestable[[#This Row],[Order Date]])/3,0)</f>
        <v>Q1</v>
      </c>
      <c r="AA5952" t="str">
        <f>TEXT(salestable[[#This Row],[Order Date]], "ddd")</f>
        <v>Sun</v>
      </c>
    </row>
    <row r="5953" spans="1:27"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s="3">
        <v>6</v>
      </c>
      <c r="T5953" s="4">
        <v>0</v>
      </c>
      <c r="U5953" s="3">
        <v>112.4928</v>
      </c>
      <c r="V5953" s="2">
        <f>salestable[[#This Row],[Sales]] * (1 - salestable[[#This Row],[Discount]])</f>
        <v>234.36</v>
      </c>
      <c r="W5953" s="2">
        <f>salestable[[#This Row],[Sales]] * salestable[[#This Row],[Discount]]</f>
        <v>0</v>
      </c>
      <c r="X5953">
        <f>YEAR(salestable[[#This Row],[Order Date]])</f>
        <v>2017</v>
      </c>
      <c r="Y5953" t="str">
        <f>TEXT(salestable[[#This Row],[Order Date]],"MMMM")</f>
        <v>March</v>
      </c>
      <c r="Z5953" t="str">
        <f>"Q"&amp;ROUNDUP(MONTH(salestable[[#This Row],[Order Date]])/3,0)</f>
        <v>Q1</v>
      </c>
      <c r="AA5953" t="str">
        <f>TEXT(salestable[[#This Row],[Order Date]], "ddd")</f>
        <v>Sun</v>
      </c>
    </row>
    <row r="5954" spans="1:27"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s="3">
        <v>4</v>
      </c>
      <c r="T5954" s="4">
        <v>0.2</v>
      </c>
      <c r="U5954" s="3">
        <v>7.2576000000000001</v>
      </c>
      <c r="V5954" s="2">
        <f>salestable[[#This Row],[Sales]] * (1 - salestable[[#This Row],[Discount]])</f>
        <v>16.588800000000003</v>
      </c>
      <c r="W5954" s="2">
        <f>salestable[[#This Row],[Sales]] * salestable[[#This Row],[Discount]]</f>
        <v>4.1472000000000007</v>
      </c>
      <c r="X5954">
        <f>YEAR(salestable[[#This Row],[Order Date]])</f>
        <v>2017</v>
      </c>
      <c r="Y5954" t="str">
        <f>TEXT(salestable[[#This Row],[Order Date]],"MMMM")</f>
        <v>April</v>
      </c>
      <c r="Z5954" t="str">
        <f>"Q"&amp;ROUNDUP(MONTH(salestable[[#This Row],[Order Date]])/3,0)</f>
        <v>Q2</v>
      </c>
      <c r="AA5954" t="str">
        <f>TEXT(salestable[[#This Row],[Order Date]], "ddd")</f>
        <v>Sat</v>
      </c>
    </row>
    <row r="5955" spans="1:27"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s="3">
        <v>5</v>
      </c>
      <c r="T5955" s="4">
        <v>0</v>
      </c>
      <c r="U5955" s="3">
        <v>2.94</v>
      </c>
      <c r="V5955" s="2">
        <f>salestable[[#This Row],[Sales]] * (1 - salestable[[#This Row],[Discount]])</f>
        <v>10.5</v>
      </c>
      <c r="W5955" s="2">
        <f>salestable[[#This Row],[Sales]] * salestable[[#This Row],[Discount]]</f>
        <v>0</v>
      </c>
      <c r="X5955">
        <f>YEAR(salestable[[#This Row],[Order Date]])</f>
        <v>2014</v>
      </c>
      <c r="Y5955" t="str">
        <f>TEXT(salestable[[#This Row],[Order Date]],"MMMM")</f>
        <v>March</v>
      </c>
      <c r="Z5955" t="str">
        <f>"Q"&amp;ROUNDUP(MONTH(salestable[[#This Row],[Order Date]])/3,0)</f>
        <v>Q1</v>
      </c>
      <c r="AA5955" t="str">
        <f>TEXT(salestable[[#This Row],[Order Date]], "ddd")</f>
        <v>Sun</v>
      </c>
    </row>
    <row r="5956" spans="1:27"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s="3">
        <v>2</v>
      </c>
      <c r="T5956" s="4">
        <v>0.2</v>
      </c>
      <c r="U5956" s="3">
        <v>7.7896000000000001</v>
      </c>
      <c r="V5956" s="2">
        <f>salestable[[#This Row],[Sales]] * (1 - salestable[[#This Row],[Discount]])</f>
        <v>19.174400000000002</v>
      </c>
      <c r="W5956" s="2">
        <f>salestable[[#This Row],[Sales]] * salestable[[#This Row],[Discount]]</f>
        <v>4.7936000000000005</v>
      </c>
      <c r="X5956">
        <f>YEAR(salestable[[#This Row],[Order Date]])</f>
        <v>2014</v>
      </c>
      <c r="Y5956" t="str">
        <f>TEXT(salestable[[#This Row],[Order Date]],"MMMM")</f>
        <v>November</v>
      </c>
      <c r="Z5956" t="str">
        <f>"Q"&amp;ROUNDUP(MONTH(salestable[[#This Row],[Order Date]])/3,0)</f>
        <v>Q4</v>
      </c>
      <c r="AA5956" t="str">
        <f>TEXT(salestable[[#This Row],[Order Date]], "ddd")</f>
        <v>Tue</v>
      </c>
    </row>
    <row r="5957" spans="1:27"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s="3">
        <v>4</v>
      </c>
      <c r="T5957" s="4">
        <v>0.5</v>
      </c>
      <c r="U5957" s="3">
        <v>-250.54079999999999</v>
      </c>
      <c r="V5957" s="2">
        <f>salestable[[#This Row],[Sales]] * (1 - salestable[[#This Row],[Discount]])</f>
        <v>260.98</v>
      </c>
      <c r="W5957" s="2">
        <f>salestable[[#This Row],[Sales]] * salestable[[#This Row],[Discount]]</f>
        <v>260.98</v>
      </c>
      <c r="X5957">
        <f>YEAR(salestable[[#This Row],[Order Date]])</f>
        <v>2014</v>
      </c>
      <c r="Y5957" t="str">
        <f>TEXT(salestable[[#This Row],[Order Date]],"MMMM")</f>
        <v>November</v>
      </c>
      <c r="Z5957" t="str">
        <f>"Q"&amp;ROUNDUP(MONTH(salestable[[#This Row],[Order Date]])/3,0)</f>
        <v>Q4</v>
      </c>
      <c r="AA5957" t="str">
        <f>TEXT(salestable[[#This Row],[Order Date]], "ddd")</f>
        <v>Tue</v>
      </c>
    </row>
    <row r="5958" spans="1:27"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s="3">
        <v>5</v>
      </c>
      <c r="T5958" s="4">
        <v>0</v>
      </c>
      <c r="U5958" s="3">
        <v>6.7655000000000003</v>
      </c>
      <c r="V5958" s="2">
        <f>salestable[[#This Row],[Sales]] * (1 - salestable[[#This Row],[Discount]])</f>
        <v>676.55</v>
      </c>
      <c r="W5958" s="2">
        <f>salestable[[#This Row],[Sales]] * salestable[[#This Row],[Discount]]</f>
        <v>0</v>
      </c>
      <c r="X5958">
        <f>YEAR(salestable[[#This Row],[Order Date]])</f>
        <v>2016</v>
      </c>
      <c r="Y5958" t="str">
        <f>TEXT(salestable[[#This Row],[Order Date]],"MMMM")</f>
        <v>March</v>
      </c>
      <c r="Z5958" t="str">
        <f>"Q"&amp;ROUNDUP(MONTH(salestable[[#This Row],[Order Date]])/3,0)</f>
        <v>Q1</v>
      </c>
      <c r="AA5958" t="str">
        <f>TEXT(salestable[[#This Row],[Order Date]], "ddd")</f>
        <v>Sat</v>
      </c>
    </row>
    <row r="5959" spans="1:27"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s="3">
        <v>5</v>
      </c>
      <c r="T5959" s="4">
        <v>0</v>
      </c>
      <c r="U5959" s="3">
        <v>40.274000000000001</v>
      </c>
      <c r="V5959" s="2">
        <f>salestable[[#This Row],[Sales]] * (1 - salestable[[#This Row],[Discount]])</f>
        <v>154.9</v>
      </c>
      <c r="W5959" s="2">
        <f>salestable[[#This Row],[Sales]] * salestable[[#This Row],[Discount]]</f>
        <v>0</v>
      </c>
      <c r="X5959">
        <f>YEAR(salestable[[#This Row],[Order Date]])</f>
        <v>2016</v>
      </c>
      <c r="Y5959" t="str">
        <f>TEXT(salestable[[#This Row],[Order Date]],"MMMM")</f>
        <v>March</v>
      </c>
      <c r="Z5959" t="str">
        <f>"Q"&amp;ROUNDUP(MONTH(salestable[[#This Row],[Order Date]])/3,0)</f>
        <v>Q1</v>
      </c>
      <c r="AA5959" t="str">
        <f>TEXT(salestable[[#This Row],[Order Date]], "ddd")</f>
        <v>Sat</v>
      </c>
    </row>
    <row r="5960" spans="1:27"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s="3">
        <v>4</v>
      </c>
      <c r="T5960" s="4">
        <v>0</v>
      </c>
      <c r="U5960" s="3">
        <v>14.974399999999999</v>
      </c>
      <c r="V5960" s="2">
        <f>salestable[[#This Row],[Sales]] * (1 - salestable[[#This Row],[Discount]])</f>
        <v>30.56</v>
      </c>
      <c r="W5960" s="2">
        <f>salestable[[#This Row],[Sales]] * salestable[[#This Row],[Discount]]</f>
        <v>0</v>
      </c>
      <c r="X5960">
        <f>YEAR(salestable[[#This Row],[Order Date]])</f>
        <v>2016</v>
      </c>
      <c r="Y5960" t="str">
        <f>TEXT(salestable[[#This Row],[Order Date]],"MMMM")</f>
        <v>March</v>
      </c>
      <c r="Z5960" t="str">
        <f>"Q"&amp;ROUNDUP(MONTH(salestable[[#This Row],[Order Date]])/3,0)</f>
        <v>Q1</v>
      </c>
      <c r="AA5960" t="str">
        <f>TEXT(salestable[[#This Row],[Order Date]], "ddd")</f>
        <v>Sat</v>
      </c>
    </row>
    <row r="5961" spans="1:27"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s="3">
        <v>3</v>
      </c>
      <c r="T5961" s="4">
        <v>0.2</v>
      </c>
      <c r="U5961" s="3">
        <v>77.035200000000003</v>
      </c>
      <c r="V5961" s="2">
        <f>salestable[[#This Row],[Sales]] * (1 - salestable[[#This Row],[Discount]])</f>
        <v>616.28160000000003</v>
      </c>
      <c r="W5961" s="2">
        <f>salestable[[#This Row],[Sales]] * salestable[[#This Row],[Discount]]</f>
        <v>154.07040000000001</v>
      </c>
      <c r="X5961">
        <f>YEAR(salestable[[#This Row],[Order Date]])</f>
        <v>2016</v>
      </c>
      <c r="Y5961" t="str">
        <f>TEXT(salestable[[#This Row],[Order Date]],"MMMM")</f>
        <v>March</v>
      </c>
      <c r="Z5961" t="str">
        <f>"Q"&amp;ROUNDUP(MONTH(salestable[[#This Row],[Order Date]])/3,0)</f>
        <v>Q1</v>
      </c>
      <c r="AA5961" t="str">
        <f>TEXT(salestable[[#This Row],[Order Date]], "ddd")</f>
        <v>Sat</v>
      </c>
    </row>
    <row r="5962" spans="1:27"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s="3">
        <v>4</v>
      </c>
      <c r="T5962" s="4">
        <v>0</v>
      </c>
      <c r="U5962" s="3">
        <v>6.5472000000000001</v>
      </c>
      <c r="V5962" s="2">
        <f>salestable[[#This Row],[Sales]] * (1 - salestable[[#This Row],[Discount]])</f>
        <v>21.12</v>
      </c>
      <c r="W5962" s="2">
        <f>salestable[[#This Row],[Sales]] * salestable[[#This Row],[Discount]]</f>
        <v>0</v>
      </c>
      <c r="X5962">
        <f>YEAR(salestable[[#This Row],[Order Date]])</f>
        <v>2017</v>
      </c>
      <c r="Y5962" t="str">
        <f>TEXT(salestable[[#This Row],[Order Date]],"MMMM")</f>
        <v>February</v>
      </c>
      <c r="Z5962" t="str">
        <f>"Q"&amp;ROUNDUP(MONTH(salestable[[#This Row],[Order Date]])/3,0)</f>
        <v>Q1</v>
      </c>
      <c r="AA5962" t="str">
        <f>TEXT(salestable[[#This Row],[Order Date]], "ddd")</f>
        <v>Thu</v>
      </c>
    </row>
    <row r="5963" spans="1:27"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s="3">
        <v>9</v>
      </c>
      <c r="T5963" s="4">
        <v>0.2</v>
      </c>
      <c r="U5963" s="3">
        <v>57.592799999999997</v>
      </c>
      <c r="V5963" s="2">
        <f>salestable[[#This Row],[Sales]] * (1 - salestable[[#This Row],[Discount]])</f>
        <v>460.74240000000003</v>
      </c>
      <c r="W5963" s="2">
        <f>salestable[[#This Row],[Sales]] * salestable[[#This Row],[Discount]]</f>
        <v>115.18560000000001</v>
      </c>
      <c r="X5963">
        <f>YEAR(salestable[[#This Row],[Order Date]])</f>
        <v>2014</v>
      </c>
      <c r="Y5963" t="str">
        <f>TEXT(salestable[[#This Row],[Order Date]],"MMMM")</f>
        <v>November</v>
      </c>
      <c r="Z5963" t="str">
        <f>"Q"&amp;ROUNDUP(MONTH(salestable[[#This Row],[Order Date]])/3,0)</f>
        <v>Q4</v>
      </c>
      <c r="AA5963" t="str">
        <f>TEXT(salestable[[#This Row],[Order Date]], "ddd")</f>
        <v>Tue</v>
      </c>
    </row>
    <row r="5964" spans="1:27"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s="3">
        <v>2</v>
      </c>
      <c r="T5964" s="4">
        <v>0</v>
      </c>
      <c r="U5964" s="3">
        <v>2.0228000000000002</v>
      </c>
      <c r="V5964" s="2">
        <f>salestable[[#This Row],[Sales]] * (1 - salestable[[#This Row],[Discount]])</f>
        <v>7.78</v>
      </c>
      <c r="W5964" s="2">
        <f>salestable[[#This Row],[Sales]] * salestable[[#This Row],[Discount]]</f>
        <v>0</v>
      </c>
      <c r="X5964">
        <f>YEAR(salestable[[#This Row],[Order Date]])</f>
        <v>2014</v>
      </c>
      <c r="Y5964" t="str">
        <f>TEXT(salestable[[#This Row],[Order Date]],"MMMM")</f>
        <v>November</v>
      </c>
      <c r="Z5964" t="str">
        <f>"Q"&amp;ROUNDUP(MONTH(salestable[[#This Row],[Order Date]])/3,0)</f>
        <v>Q4</v>
      </c>
      <c r="AA5964" t="str">
        <f>TEXT(salestable[[#This Row],[Order Date]], "ddd")</f>
        <v>Tue</v>
      </c>
    </row>
    <row r="5965" spans="1:27"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s="3">
        <v>4</v>
      </c>
      <c r="T5965" s="4">
        <v>0</v>
      </c>
      <c r="U5965" s="3">
        <v>55.764000000000003</v>
      </c>
      <c r="V5965" s="2">
        <f>salestable[[#This Row],[Sales]] * (1 - salestable[[#This Row],[Discount]])</f>
        <v>123.92</v>
      </c>
      <c r="W5965" s="2">
        <f>salestable[[#This Row],[Sales]] * salestable[[#This Row],[Discount]]</f>
        <v>0</v>
      </c>
      <c r="X5965">
        <f>YEAR(salestable[[#This Row],[Order Date]])</f>
        <v>2014</v>
      </c>
      <c r="Y5965" t="str">
        <f>TEXT(salestable[[#This Row],[Order Date]],"MMMM")</f>
        <v>November</v>
      </c>
      <c r="Z5965" t="str">
        <f>"Q"&amp;ROUNDUP(MONTH(salestable[[#This Row],[Order Date]])/3,0)</f>
        <v>Q4</v>
      </c>
      <c r="AA5965" t="str">
        <f>TEXT(salestable[[#This Row],[Order Date]], "ddd")</f>
        <v>Tue</v>
      </c>
    </row>
    <row r="5966" spans="1:27"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s="3">
        <v>3</v>
      </c>
      <c r="T5966" s="4">
        <v>0</v>
      </c>
      <c r="U5966" s="3">
        <v>5.1660000000000004</v>
      </c>
      <c r="V5966" s="2">
        <f>salestable[[#This Row],[Sales]] * (1 - salestable[[#This Row],[Discount]])</f>
        <v>17.22</v>
      </c>
      <c r="W5966" s="2">
        <f>salestable[[#This Row],[Sales]] * salestable[[#This Row],[Discount]]</f>
        <v>0</v>
      </c>
      <c r="X5966">
        <f>YEAR(salestable[[#This Row],[Order Date]])</f>
        <v>2017</v>
      </c>
      <c r="Y5966" t="str">
        <f>TEXT(salestable[[#This Row],[Order Date]],"MMMM")</f>
        <v>August</v>
      </c>
      <c r="Z5966" t="str">
        <f>"Q"&amp;ROUNDUP(MONTH(salestable[[#This Row],[Order Date]])/3,0)</f>
        <v>Q3</v>
      </c>
      <c r="AA5966" t="str">
        <f>TEXT(salestable[[#This Row],[Order Date]], "ddd")</f>
        <v>Sun</v>
      </c>
    </row>
    <row r="5967" spans="1:27"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s="3">
        <v>6</v>
      </c>
      <c r="T5967" s="4">
        <v>0</v>
      </c>
      <c r="U5967" s="3">
        <v>63.436799999999998</v>
      </c>
      <c r="V5967" s="2">
        <f>salestable[[#This Row],[Sales]] * (1 - salestable[[#This Row],[Discount]])</f>
        <v>226.56</v>
      </c>
      <c r="W5967" s="2">
        <f>salestable[[#This Row],[Sales]] * salestable[[#This Row],[Discount]]</f>
        <v>0</v>
      </c>
      <c r="X5967">
        <f>YEAR(salestable[[#This Row],[Order Date]])</f>
        <v>2017</v>
      </c>
      <c r="Y5967" t="str">
        <f>TEXT(salestable[[#This Row],[Order Date]],"MMMM")</f>
        <v>August</v>
      </c>
      <c r="Z5967" t="str">
        <f>"Q"&amp;ROUNDUP(MONTH(salestable[[#This Row],[Order Date]])/3,0)</f>
        <v>Q3</v>
      </c>
      <c r="AA5967" t="str">
        <f>TEXT(salestable[[#This Row],[Order Date]], "ddd")</f>
        <v>Sun</v>
      </c>
    </row>
    <row r="5968" spans="1:27"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s="3">
        <v>3</v>
      </c>
      <c r="T5968" s="4">
        <v>0.2</v>
      </c>
      <c r="U5968" s="3">
        <v>10.788</v>
      </c>
      <c r="V5968" s="2">
        <f>salestable[[#This Row],[Sales]] * (1 - salestable[[#This Row],[Discount]])</f>
        <v>86.304000000000002</v>
      </c>
      <c r="W5968" s="2">
        <f>salestable[[#This Row],[Sales]] * salestable[[#This Row],[Discount]]</f>
        <v>21.576000000000001</v>
      </c>
      <c r="X5968">
        <f>YEAR(salestable[[#This Row],[Order Date]])</f>
        <v>2017</v>
      </c>
      <c r="Y5968" t="str">
        <f>TEXT(salestable[[#This Row],[Order Date]],"MMMM")</f>
        <v>August</v>
      </c>
      <c r="Z5968" t="str">
        <f>"Q"&amp;ROUNDUP(MONTH(salestable[[#This Row],[Order Date]])/3,0)</f>
        <v>Q3</v>
      </c>
      <c r="AA5968" t="str">
        <f>TEXT(salestable[[#This Row],[Order Date]], "ddd")</f>
        <v>Sun</v>
      </c>
    </row>
    <row r="5969" spans="1:27"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s="3">
        <v>2</v>
      </c>
      <c r="T5969" s="4">
        <v>0</v>
      </c>
      <c r="U5969" s="3">
        <v>40.170200000000001</v>
      </c>
      <c r="V5969" s="2">
        <f>salestable[[#This Row],[Sales]] * (1 - salestable[[#This Row],[Discount]])</f>
        <v>81.98</v>
      </c>
      <c r="W5969" s="2">
        <f>salestable[[#This Row],[Sales]] * salestable[[#This Row],[Discount]]</f>
        <v>0</v>
      </c>
      <c r="X5969">
        <f>YEAR(salestable[[#This Row],[Order Date]])</f>
        <v>2016</v>
      </c>
      <c r="Y5969" t="str">
        <f>TEXT(salestable[[#This Row],[Order Date]],"MMMM")</f>
        <v>January</v>
      </c>
      <c r="Z5969" t="str">
        <f>"Q"&amp;ROUNDUP(MONTH(salestable[[#This Row],[Order Date]])/3,0)</f>
        <v>Q1</v>
      </c>
      <c r="AA5969" t="str">
        <f>TEXT(salestable[[#This Row],[Order Date]], "ddd")</f>
        <v>Fri</v>
      </c>
    </row>
    <row r="5970" spans="1:27"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s="3">
        <v>1</v>
      </c>
      <c r="T5970" s="4">
        <v>0</v>
      </c>
      <c r="U5970" s="3">
        <v>50.328000000000003</v>
      </c>
      <c r="V5970" s="2">
        <f>salestable[[#This Row],[Sales]] * (1 - salestable[[#This Row],[Discount]])</f>
        <v>104.85</v>
      </c>
      <c r="W5970" s="2">
        <f>salestable[[#This Row],[Sales]] * salestable[[#This Row],[Discount]]</f>
        <v>0</v>
      </c>
      <c r="X5970">
        <f>YEAR(salestable[[#This Row],[Order Date]])</f>
        <v>2014</v>
      </c>
      <c r="Y5970" t="str">
        <f>TEXT(salestable[[#This Row],[Order Date]],"MMMM")</f>
        <v>July</v>
      </c>
      <c r="Z5970" t="str">
        <f>"Q"&amp;ROUNDUP(MONTH(salestable[[#This Row],[Order Date]])/3,0)</f>
        <v>Q3</v>
      </c>
      <c r="AA5970" t="str">
        <f>TEXT(salestable[[#This Row],[Order Date]], "ddd")</f>
        <v>Sun</v>
      </c>
    </row>
    <row r="5971" spans="1:27"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s="3">
        <v>2</v>
      </c>
      <c r="T5971" s="4">
        <v>0.2</v>
      </c>
      <c r="U5971" s="3">
        <v>3.1551999999999998</v>
      </c>
      <c r="V5971" s="2">
        <f>salestable[[#This Row],[Sales]] * (1 - salestable[[#This Row],[Discount]])</f>
        <v>6.9632000000000005</v>
      </c>
      <c r="W5971" s="2">
        <f>salestable[[#This Row],[Sales]] * salestable[[#This Row],[Discount]]</f>
        <v>1.7408000000000001</v>
      </c>
      <c r="X5971">
        <f>YEAR(salestable[[#This Row],[Order Date]])</f>
        <v>2014</v>
      </c>
      <c r="Y5971" t="str">
        <f>TEXT(salestable[[#This Row],[Order Date]],"MMMM")</f>
        <v>July</v>
      </c>
      <c r="Z5971" t="str">
        <f>"Q"&amp;ROUNDUP(MONTH(salestable[[#This Row],[Order Date]])/3,0)</f>
        <v>Q3</v>
      </c>
      <c r="AA5971" t="str">
        <f>TEXT(salestable[[#This Row],[Order Date]], "ddd")</f>
        <v>Sun</v>
      </c>
    </row>
    <row r="5972" spans="1:27"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s="3">
        <v>4</v>
      </c>
      <c r="T5972" s="4">
        <v>0</v>
      </c>
      <c r="U5972" s="3">
        <v>9.7607999999999997</v>
      </c>
      <c r="V5972" s="2">
        <f>salestable[[#This Row],[Sales]] * (1 - salestable[[#This Row],[Discount]])</f>
        <v>19.920000000000002</v>
      </c>
      <c r="W5972" s="2">
        <f>salestable[[#This Row],[Sales]] * salestable[[#This Row],[Discount]]</f>
        <v>0</v>
      </c>
      <c r="X5972">
        <f>YEAR(salestable[[#This Row],[Order Date]])</f>
        <v>2014</v>
      </c>
      <c r="Y5972" t="str">
        <f>TEXT(salestable[[#This Row],[Order Date]],"MMMM")</f>
        <v>July</v>
      </c>
      <c r="Z5972" t="str">
        <f>"Q"&amp;ROUNDUP(MONTH(salestable[[#This Row],[Order Date]])/3,0)</f>
        <v>Q3</v>
      </c>
      <c r="AA5972" t="str">
        <f>TEXT(salestable[[#This Row],[Order Date]], "ddd")</f>
        <v>Sun</v>
      </c>
    </row>
    <row r="5973" spans="1:27"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s="3">
        <v>3</v>
      </c>
      <c r="T5973" s="4">
        <v>0</v>
      </c>
      <c r="U5973" s="3">
        <v>15.4872</v>
      </c>
      <c r="V5973" s="2">
        <f>salestable[[#This Row],[Sales]] * (1 - salestable[[#This Row],[Discount]])</f>
        <v>43.02</v>
      </c>
      <c r="W5973" s="2">
        <f>salestable[[#This Row],[Sales]] * salestable[[#This Row],[Discount]]</f>
        <v>0</v>
      </c>
      <c r="X5973">
        <f>YEAR(salestable[[#This Row],[Order Date]])</f>
        <v>2014</v>
      </c>
      <c r="Y5973" t="str">
        <f>TEXT(salestable[[#This Row],[Order Date]],"MMMM")</f>
        <v>July</v>
      </c>
      <c r="Z5973" t="str">
        <f>"Q"&amp;ROUNDUP(MONTH(salestable[[#This Row],[Order Date]])/3,0)</f>
        <v>Q3</v>
      </c>
      <c r="AA5973" t="str">
        <f>TEXT(salestable[[#This Row],[Order Date]], "ddd")</f>
        <v>Sun</v>
      </c>
    </row>
    <row r="5974" spans="1:27"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s="3">
        <v>1</v>
      </c>
      <c r="T5974" s="4">
        <v>0.2</v>
      </c>
      <c r="U5974" s="3">
        <v>30.097999999999999</v>
      </c>
      <c r="V5974" s="2">
        <f>salestable[[#This Row],[Sales]] * (1 - salestable[[#This Row],[Discount]])</f>
        <v>192.62720000000002</v>
      </c>
      <c r="W5974" s="2">
        <f>salestable[[#This Row],[Sales]] * salestable[[#This Row],[Discount]]</f>
        <v>48.156800000000004</v>
      </c>
      <c r="X5974">
        <f>YEAR(salestable[[#This Row],[Order Date]])</f>
        <v>2017</v>
      </c>
      <c r="Y5974" t="str">
        <f>TEXT(salestable[[#This Row],[Order Date]],"MMMM")</f>
        <v>February</v>
      </c>
      <c r="Z5974" t="str">
        <f>"Q"&amp;ROUNDUP(MONTH(salestable[[#This Row],[Order Date]])/3,0)</f>
        <v>Q1</v>
      </c>
      <c r="AA5974" t="str">
        <f>TEXT(salestable[[#This Row],[Order Date]], "ddd")</f>
        <v>Mon</v>
      </c>
    </row>
    <row r="5975" spans="1:27"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s="3">
        <v>2</v>
      </c>
      <c r="T5975" s="4">
        <v>0</v>
      </c>
      <c r="U5975" s="3">
        <v>124.488</v>
      </c>
      <c r="V5975" s="2">
        <f>salestable[[#This Row],[Sales]] * (1 - salestable[[#This Row],[Discount]])</f>
        <v>414.96</v>
      </c>
      <c r="W5975" s="2">
        <f>salestable[[#This Row],[Sales]] * salestable[[#This Row],[Discount]]</f>
        <v>0</v>
      </c>
      <c r="X5975">
        <f>YEAR(salestable[[#This Row],[Order Date]])</f>
        <v>2015</v>
      </c>
      <c r="Y5975" t="str">
        <f>TEXT(salestable[[#This Row],[Order Date]],"MMMM")</f>
        <v>December</v>
      </c>
      <c r="Z5975" t="str">
        <f>"Q"&amp;ROUNDUP(MONTH(salestable[[#This Row],[Order Date]])/3,0)</f>
        <v>Q4</v>
      </c>
      <c r="AA5975" t="str">
        <f>TEXT(salestable[[#This Row],[Order Date]], "ddd")</f>
        <v>Fri</v>
      </c>
    </row>
    <row r="5976" spans="1:27"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s="3">
        <v>5</v>
      </c>
      <c r="T5976" s="4">
        <v>0.2</v>
      </c>
      <c r="U5976" s="3">
        <v>-67.850999999999999</v>
      </c>
      <c r="V5976" s="2">
        <f>salestable[[#This Row],[Sales]] * (1 - salestable[[#This Row],[Discount]])</f>
        <v>310.17600000000004</v>
      </c>
      <c r="W5976" s="2">
        <f>salestable[[#This Row],[Sales]] * salestable[[#This Row],[Discount]]</f>
        <v>77.544000000000011</v>
      </c>
      <c r="X5976">
        <f>YEAR(salestable[[#This Row],[Order Date]])</f>
        <v>2016</v>
      </c>
      <c r="Y5976" t="str">
        <f>TEXT(salestable[[#This Row],[Order Date]],"MMMM")</f>
        <v>October</v>
      </c>
      <c r="Z5976" t="str">
        <f>"Q"&amp;ROUNDUP(MONTH(salestable[[#This Row],[Order Date]])/3,0)</f>
        <v>Q4</v>
      </c>
      <c r="AA5976" t="str">
        <f>TEXT(salestable[[#This Row],[Order Date]], "ddd")</f>
        <v>Sat</v>
      </c>
    </row>
    <row r="5977" spans="1:27"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s="3">
        <v>2</v>
      </c>
      <c r="T5977" s="4">
        <v>0</v>
      </c>
      <c r="U5977" s="3">
        <v>93.698800000000006</v>
      </c>
      <c r="V5977" s="2">
        <f>salestable[[#This Row],[Sales]] * (1 - salestable[[#This Row],[Discount]])</f>
        <v>360.38</v>
      </c>
      <c r="W5977" s="2">
        <f>salestable[[#This Row],[Sales]] * salestable[[#This Row],[Discount]]</f>
        <v>0</v>
      </c>
      <c r="X5977">
        <f>YEAR(salestable[[#This Row],[Order Date]])</f>
        <v>2017</v>
      </c>
      <c r="Y5977" t="str">
        <f>TEXT(salestable[[#This Row],[Order Date]],"MMMM")</f>
        <v>July</v>
      </c>
      <c r="Z5977" t="str">
        <f>"Q"&amp;ROUNDUP(MONTH(salestable[[#This Row],[Order Date]])/3,0)</f>
        <v>Q3</v>
      </c>
      <c r="AA5977" t="str">
        <f>TEXT(salestable[[#This Row],[Order Date]], "ddd")</f>
        <v>Thu</v>
      </c>
    </row>
    <row r="5978" spans="1:27"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s="3">
        <v>2</v>
      </c>
      <c r="T5978" s="4">
        <v>0</v>
      </c>
      <c r="U5978" s="3">
        <v>6.2375999999999996</v>
      </c>
      <c r="V5978" s="2">
        <f>salestable[[#This Row],[Sales]] * (1 - salestable[[#This Row],[Discount]])</f>
        <v>13.56</v>
      </c>
      <c r="W5978" s="2">
        <f>salestable[[#This Row],[Sales]] * salestable[[#This Row],[Discount]]</f>
        <v>0</v>
      </c>
      <c r="X5978">
        <f>YEAR(salestable[[#This Row],[Order Date]])</f>
        <v>2017</v>
      </c>
      <c r="Y5978" t="str">
        <f>TEXT(salestable[[#This Row],[Order Date]],"MMMM")</f>
        <v>July</v>
      </c>
      <c r="Z5978" t="str">
        <f>"Q"&amp;ROUNDUP(MONTH(salestable[[#This Row],[Order Date]])/3,0)</f>
        <v>Q3</v>
      </c>
      <c r="AA5978" t="str">
        <f>TEXT(salestable[[#This Row],[Order Date]], "ddd")</f>
        <v>Thu</v>
      </c>
    </row>
    <row r="5979" spans="1:27"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s="3">
        <v>10</v>
      </c>
      <c r="T5979" s="4">
        <v>0.2</v>
      </c>
      <c r="U5979" s="3">
        <v>34.5</v>
      </c>
      <c r="V5979" s="2">
        <f>salestable[[#This Row],[Sales]] * (1 - salestable[[#This Row],[Discount]])</f>
        <v>441.6</v>
      </c>
      <c r="W5979" s="2">
        <f>salestable[[#This Row],[Sales]] * salestable[[#This Row],[Discount]]</f>
        <v>110.4</v>
      </c>
      <c r="X5979">
        <f>YEAR(salestable[[#This Row],[Order Date]])</f>
        <v>2017</v>
      </c>
      <c r="Y5979" t="str">
        <f>TEXT(salestable[[#This Row],[Order Date]],"MMMM")</f>
        <v>April</v>
      </c>
      <c r="Z5979" t="str">
        <f>"Q"&amp;ROUNDUP(MONTH(salestable[[#This Row],[Order Date]])/3,0)</f>
        <v>Q2</v>
      </c>
      <c r="AA5979" t="str">
        <f>TEXT(salestable[[#This Row],[Order Date]], "ddd")</f>
        <v>Mon</v>
      </c>
    </row>
    <row r="5980" spans="1:27"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s="3">
        <v>5</v>
      </c>
      <c r="T5980" s="4">
        <v>0</v>
      </c>
      <c r="U5980" s="3">
        <v>111.774</v>
      </c>
      <c r="V5980" s="2">
        <f>salestable[[#This Row],[Sales]] * (1 - salestable[[#This Row],[Discount]])</f>
        <v>429.9</v>
      </c>
      <c r="W5980" s="2">
        <f>salestable[[#This Row],[Sales]] * salestable[[#This Row],[Discount]]</f>
        <v>0</v>
      </c>
      <c r="X5980">
        <f>YEAR(salestable[[#This Row],[Order Date]])</f>
        <v>2014</v>
      </c>
      <c r="Y5980" t="str">
        <f>TEXT(salestable[[#This Row],[Order Date]],"MMMM")</f>
        <v>September</v>
      </c>
      <c r="Z5980" t="str">
        <f>"Q"&amp;ROUNDUP(MONTH(salestable[[#This Row],[Order Date]])/3,0)</f>
        <v>Q3</v>
      </c>
      <c r="AA5980" t="str">
        <f>TEXT(salestable[[#This Row],[Order Date]], "ddd")</f>
        <v>Sun</v>
      </c>
    </row>
    <row r="5981" spans="1:27"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s="3">
        <v>2</v>
      </c>
      <c r="T5981" s="4">
        <v>0</v>
      </c>
      <c r="U5981" s="3">
        <v>15.3888</v>
      </c>
      <c r="V5981" s="2">
        <f>salestable[[#This Row],[Sales]] * (1 - salestable[[#This Row],[Discount]])</f>
        <v>32.06</v>
      </c>
      <c r="W5981" s="2">
        <f>salestable[[#This Row],[Sales]] * salestable[[#This Row],[Discount]]</f>
        <v>0</v>
      </c>
      <c r="X5981">
        <f>YEAR(salestable[[#This Row],[Order Date]])</f>
        <v>2014</v>
      </c>
      <c r="Y5981" t="str">
        <f>TEXT(salestable[[#This Row],[Order Date]],"MMMM")</f>
        <v>September</v>
      </c>
      <c r="Z5981" t="str">
        <f>"Q"&amp;ROUNDUP(MONTH(salestable[[#This Row],[Order Date]])/3,0)</f>
        <v>Q3</v>
      </c>
      <c r="AA5981" t="str">
        <f>TEXT(salestable[[#This Row],[Order Date]], "ddd")</f>
        <v>Sun</v>
      </c>
    </row>
    <row r="5982" spans="1:27"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s="3">
        <v>2</v>
      </c>
      <c r="T5982" s="4">
        <v>0</v>
      </c>
      <c r="U5982" s="3">
        <v>45.348799999999997</v>
      </c>
      <c r="V5982" s="2">
        <f>salestable[[#This Row],[Sales]] * (1 - salestable[[#This Row],[Discount]])</f>
        <v>161.96</v>
      </c>
      <c r="W5982" s="2">
        <f>salestable[[#This Row],[Sales]] * salestable[[#This Row],[Discount]]</f>
        <v>0</v>
      </c>
      <c r="X5982">
        <f>YEAR(salestable[[#This Row],[Order Date]])</f>
        <v>2014</v>
      </c>
      <c r="Y5982" t="str">
        <f>TEXT(salestable[[#This Row],[Order Date]],"MMMM")</f>
        <v>September</v>
      </c>
      <c r="Z5982" t="str">
        <f>"Q"&amp;ROUNDUP(MONTH(salestable[[#This Row],[Order Date]])/3,0)</f>
        <v>Q3</v>
      </c>
      <c r="AA5982" t="str">
        <f>TEXT(salestable[[#This Row],[Order Date]], "ddd")</f>
        <v>Sun</v>
      </c>
    </row>
    <row r="5983" spans="1:27"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s="3">
        <v>2</v>
      </c>
      <c r="T5983" s="4">
        <v>0</v>
      </c>
      <c r="U5983" s="3">
        <v>5.7594000000000003</v>
      </c>
      <c r="V5983" s="2">
        <f>salestable[[#This Row],[Sales]] * (1 - salestable[[#This Row],[Discount]])</f>
        <v>19.86</v>
      </c>
      <c r="W5983" s="2">
        <f>salestable[[#This Row],[Sales]] * salestable[[#This Row],[Discount]]</f>
        <v>0</v>
      </c>
      <c r="X5983">
        <f>YEAR(salestable[[#This Row],[Order Date]])</f>
        <v>2014</v>
      </c>
      <c r="Y5983" t="str">
        <f>TEXT(salestable[[#This Row],[Order Date]],"MMMM")</f>
        <v>September</v>
      </c>
      <c r="Z5983" t="str">
        <f>"Q"&amp;ROUNDUP(MONTH(salestable[[#This Row],[Order Date]])/3,0)</f>
        <v>Q3</v>
      </c>
      <c r="AA5983" t="str">
        <f>TEXT(salestable[[#This Row],[Order Date]], "ddd")</f>
        <v>Sun</v>
      </c>
    </row>
    <row r="5984" spans="1:27"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s="3">
        <v>2</v>
      </c>
      <c r="T5984" s="4">
        <v>0</v>
      </c>
      <c r="U5984" s="3">
        <v>6.3503999999999996</v>
      </c>
      <c r="V5984" s="2">
        <f>salestable[[#This Row],[Sales]] * (1 - salestable[[#This Row],[Discount]])</f>
        <v>12.96</v>
      </c>
      <c r="W5984" s="2">
        <f>salestable[[#This Row],[Sales]] * salestable[[#This Row],[Discount]]</f>
        <v>0</v>
      </c>
      <c r="X5984">
        <f>YEAR(salestable[[#This Row],[Order Date]])</f>
        <v>2016</v>
      </c>
      <c r="Y5984" t="str">
        <f>TEXT(salestable[[#This Row],[Order Date]],"MMMM")</f>
        <v>November</v>
      </c>
      <c r="Z5984" t="str">
        <f>"Q"&amp;ROUNDUP(MONTH(salestable[[#This Row],[Order Date]])/3,0)</f>
        <v>Q4</v>
      </c>
      <c r="AA5984" t="str">
        <f>TEXT(salestable[[#This Row],[Order Date]], "ddd")</f>
        <v>Mon</v>
      </c>
    </row>
    <row r="5985" spans="1:27"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s="3">
        <v>6</v>
      </c>
      <c r="T5985" s="4">
        <v>0.2</v>
      </c>
      <c r="U5985" s="3">
        <v>6.42</v>
      </c>
      <c r="V5985" s="2">
        <f>salestable[[#This Row],[Sales]] * (1 - salestable[[#This Row],[Discount]])</f>
        <v>16.435200000000002</v>
      </c>
      <c r="W5985" s="2">
        <f>salestable[[#This Row],[Sales]] * salestable[[#This Row],[Discount]]</f>
        <v>4.1088000000000005</v>
      </c>
      <c r="X5985">
        <f>YEAR(salestable[[#This Row],[Order Date]])</f>
        <v>2017</v>
      </c>
      <c r="Y5985" t="str">
        <f>TEXT(salestable[[#This Row],[Order Date]],"MMMM")</f>
        <v>September</v>
      </c>
      <c r="Z5985" t="str">
        <f>"Q"&amp;ROUNDUP(MONTH(salestable[[#This Row],[Order Date]])/3,0)</f>
        <v>Q3</v>
      </c>
      <c r="AA5985" t="str">
        <f>TEXT(salestable[[#This Row],[Order Date]], "ddd")</f>
        <v>Sat</v>
      </c>
    </row>
    <row r="5986" spans="1:27"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s="3">
        <v>6</v>
      </c>
      <c r="T5986" s="4">
        <v>0</v>
      </c>
      <c r="U5986" s="3">
        <v>76.087800000000001</v>
      </c>
      <c r="V5986" s="2">
        <f>salestable[[#This Row],[Sales]] * (1 - salestable[[#This Row],[Discount]])</f>
        <v>185.58</v>
      </c>
      <c r="W5986" s="2">
        <f>salestable[[#This Row],[Sales]] * salestable[[#This Row],[Discount]]</f>
        <v>0</v>
      </c>
      <c r="X5986">
        <f>YEAR(salestable[[#This Row],[Order Date]])</f>
        <v>2016</v>
      </c>
      <c r="Y5986" t="str">
        <f>TEXT(salestable[[#This Row],[Order Date]],"MMMM")</f>
        <v>July</v>
      </c>
      <c r="Z5986" t="str">
        <f>"Q"&amp;ROUNDUP(MONTH(salestable[[#This Row],[Order Date]])/3,0)</f>
        <v>Q3</v>
      </c>
      <c r="AA5986" t="str">
        <f>TEXT(salestable[[#This Row],[Order Date]], "ddd")</f>
        <v>Tue</v>
      </c>
    </row>
    <row r="5987" spans="1:27"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s="3">
        <v>2</v>
      </c>
      <c r="T5987" s="4">
        <v>0</v>
      </c>
      <c r="U5987" s="3">
        <v>35.677599999999998</v>
      </c>
      <c r="V5987" s="2">
        <f>salestable[[#This Row],[Sales]] * (1 - salestable[[#This Row],[Discount]])</f>
        <v>77.56</v>
      </c>
      <c r="W5987" s="2">
        <f>salestable[[#This Row],[Sales]] * salestable[[#This Row],[Discount]]</f>
        <v>0</v>
      </c>
      <c r="X5987">
        <f>YEAR(salestable[[#This Row],[Order Date]])</f>
        <v>2016</v>
      </c>
      <c r="Y5987" t="str">
        <f>TEXT(salestable[[#This Row],[Order Date]],"MMMM")</f>
        <v>July</v>
      </c>
      <c r="Z5987" t="str">
        <f>"Q"&amp;ROUNDUP(MONTH(salestable[[#This Row],[Order Date]])/3,0)</f>
        <v>Q3</v>
      </c>
      <c r="AA5987" t="str">
        <f>TEXT(salestable[[#This Row],[Order Date]], "ddd")</f>
        <v>Tue</v>
      </c>
    </row>
    <row r="5988" spans="1:27"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s="3">
        <v>4</v>
      </c>
      <c r="T5988" s="4">
        <v>0</v>
      </c>
      <c r="U5988" s="3">
        <v>0.87919999999999998</v>
      </c>
      <c r="V5988" s="2">
        <f>salestable[[#This Row],[Sales]] * (1 - salestable[[#This Row],[Discount]])</f>
        <v>87.92</v>
      </c>
      <c r="W5988" s="2">
        <f>salestable[[#This Row],[Sales]] * salestable[[#This Row],[Discount]]</f>
        <v>0</v>
      </c>
      <c r="X5988">
        <f>YEAR(salestable[[#This Row],[Order Date]])</f>
        <v>2016</v>
      </c>
      <c r="Y5988" t="str">
        <f>TEXT(salestable[[#This Row],[Order Date]],"MMMM")</f>
        <v>July</v>
      </c>
      <c r="Z5988" t="str">
        <f>"Q"&amp;ROUNDUP(MONTH(salestable[[#This Row],[Order Date]])/3,0)</f>
        <v>Q3</v>
      </c>
      <c r="AA5988" t="str">
        <f>TEXT(salestable[[#This Row],[Order Date]], "ddd")</f>
        <v>Tue</v>
      </c>
    </row>
    <row r="5989" spans="1:27"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s="3">
        <v>6</v>
      </c>
      <c r="T5989" s="4">
        <v>0</v>
      </c>
      <c r="U5989" s="3">
        <v>120.5106</v>
      </c>
      <c r="V5989" s="2">
        <f>salestable[[#This Row],[Sales]] * (1 - salestable[[#This Row],[Discount]])</f>
        <v>245.94</v>
      </c>
      <c r="W5989" s="2">
        <f>salestable[[#This Row],[Sales]] * salestable[[#This Row],[Discount]]</f>
        <v>0</v>
      </c>
      <c r="X5989">
        <f>YEAR(salestable[[#This Row],[Order Date]])</f>
        <v>2016</v>
      </c>
      <c r="Y5989" t="str">
        <f>TEXT(salestable[[#This Row],[Order Date]],"MMMM")</f>
        <v>July</v>
      </c>
      <c r="Z5989" t="str">
        <f>"Q"&amp;ROUNDUP(MONTH(salestable[[#This Row],[Order Date]])/3,0)</f>
        <v>Q3</v>
      </c>
      <c r="AA5989" t="str">
        <f>TEXT(salestable[[#This Row],[Order Date]], "ddd")</f>
        <v>Tue</v>
      </c>
    </row>
    <row r="5990" spans="1:27"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s="3">
        <v>1</v>
      </c>
      <c r="T5990" s="4">
        <v>0</v>
      </c>
      <c r="U5990" s="3">
        <v>4.0419999999999998</v>
      </c>
      <c r="V5990" s="2">
        <f>salestable[[#This Row],[Sales]] * (1 - salestable[[#This Row],[Discount]])</f>
        <v>8.6</v>
      </c>
      <c r="W5990" s="2">
        <f>salestable[[#This Row],[Sales]] * salestable[[#This Row],[Discount]]</f>
        <v>0</v>
      </c>
      <c r="X5990">
        <f>YEAR(salestable[[#This Row],[Order Date]])</f>
        <v>2016</v>
      </c>
      <c r="Y5990" t="str">
        <f>TEXT(salestable[[#This Row],[Order Date]],"MMMM")</f>
        <v>July</v>
      </c>
      <c r="Z5990" t="str">
        <f>"Q"&amp;ROUNDUP(MONTH(salestable[[#This Row],[Order Date]])/3,0)</f>
        <v>Q3</v>
      </c>
      <c r="AA5990" t="str">
        <f>TEXT(salestable[[#This Row],[Order Date]], "ddd")</f>
        <v>Tue</v>
      </c>
    </row>
    <row r="5991" spans="1:27"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s="3">
        <v>5</v>
      </c>
      <c r="T5991" s="4">
        <v>0</v>
      </c>
      <c r="U5991" s="3">
        <v>126.22499999999999</v>
      </c>
      <c r="V5991" s="2">
        <f>salestable[[#This Row],[Sales]] * (1 - salestable[[#This Row],[Discount]])</f>
        <v>504.9</v>
      </c>
      <c r="W5991" s="2">
        <f>salestable[[#This Row],[Sales]] * salestable[[#This Row],[Discount]]</f>
        <v>0</v>
      </c>
      <c r="X5991">
        <f>YEAR(salestable[[#This Row],[Order Date]])</f>
        <v>2016</v>
      </c>
      <c r="Y5991" t="str">
        <f>TEXT(salestable[[#This Row],[Order Date]],"MMMM")</f>
        <v>July</v>
      </c>
      <c r="Z5991" t="str">
        <f>"Q"&amp;ROUNDUP(MONTH(salestable[[#This Row],[Order Date]])/3,0)</f>
        <v>Q3</v>
      </c>
      <c r="AA5991" t="str">
        <f>TEXT(salestable[[#This Row],[Order Date]], "ddd")</f>
        <v>Tue</v>
      </c>
    </row>
    <row r="5992" spans="1:27"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s="3">
        <v>7</v>
      </c>
      <c r="T5992" s="4">
        <v>0.2</v>
      </c>
      <c r="U5992" s="3">
        <v>884.05799999999999</v>
      </c>
      <c r="V5992" s="2">
        <f>salestable[[#This Row],[Sales]] * (1 - salestable[[#This Row],[Discount]])</f>
        <v>1885.9903999999999</v>
      </c>
      <c r="W5992" s="2">
        <f>salestable[[#This Row],[Sales]] * salestable[[#This Row],[Discount]]</f>
        <v>471.49759999999998</v>
      </c>
      <c r="X5992">
        <f>YEAR(salestable[[#This Row],[Order Date]])</f>
        <v>2017</v>
      </c>
      <c r="Y5992" t="str">
        <f>TEXT(salestable[[#This Row],[Order Date]],"MMMM")</f>
        <v>September</v>
      </c>
      <c r="Z5992" t="str">
        <f>"Q"&amp;ROUNDUP(MONTH(salestable[[#This Row],[Order Date]])/3,0)</f>
        <v>Q3</v>
      </c>
      <c r="AA5992" t="str">
        <f>TEXT(salestable[[#This Row],[Order Date]], "ddd")</f>
        <v>Fri</v>
      </c>
    </row>
    <row r="5993" spans="1:27"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s="3">
        <v>7</v>
      </c>
      <c r="T5993" s="4">
        <v>0.2</v>
      </c>
      <c r="U5993" s="3">
        <v>32.335099999999997</v>
      </c>
      <c r="V5993" s="2">
        <f>salestable[[#This Row],[Sales]] * (1 - salestable[[#This Row],[Discount]])</f>
        <v>295.6352</v>
      </c>
      <c r="W5993" s="2">
        <f>salestable[[#This Row],[Sales]] * salestable[[#This Row],[Discount]]</f>
        <v>73.908799999999999</v>
      </c>
      <c r="X5993">
        <f>YEAR(salestable[[#This Row],[Order Date]])</f>
        <v>2017</v>
      </c>
      <c r="Y5993" t="str">
        <f>TEXT(salestable[[#This Row],[Order Date]],"MMMM")</f>
        <v>September</v>
      </c>
      <c r="Z5993" t="str">
        <f>"Q"&amp;ROUNDUP(MONTH(salestable[[#This Row],[Order Date]])/3,0)</f>
        <v>Q3</v>
      </c>
      <c r="AA5993" t="str">
        <f>TEXT(salestable[[#This Row],[Order Date]], "ddd")</f>
        <v>Fri</v>
      </c>
    </row>
    <row r="5994" spans="1:27"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s="3">
        <v>3</v>
      </c>
      <c r="T5994" s="4">
        <v>0.2</v>
      </c>
      <c r="U5994" s="3">
        <v>-20.784600000000001</v>
      </c>
      <c r="V5994" s="2">
        <f>salestable[[#This Row],[Sales]] * (1 - salestable[[#This Row],[Discount]])</f>
        <v>147.80160000000001</v>
      </c>
      <c r="W5994" s="2">
        <f>salestable[[#This Row],[Sales]] * salestable[[#This Row],[Discount]]</f>
        <v>36.950400000000002</v>
      </c>
      <c r="X5994">
        <f>YEAR(salestable[[#This Row],[Order Date]])</f>
        <v>2017</v>
      </c>
      <c r="Y5994" t="str">
        <f>TEXT(salestable[[#This Row],[Order Date]],"MMMM")</f>
        <v>September</v>
      </c>
      <c r="Z5994" t="str">
        <f>"Q"&amp;ROUNDUP(MONTH(salestable[[#This Row],[Order Date]])/3,0)</f>
        <v>Q3</v>
      </c>
      <c r="AA5994" t="str">
        <f>TEXT(salestable[[#This Row],[Order Date]], "ddd")</f>
        <v>Fri</v>
      </c>
    </row>
    <row r="5995" spans="1:27"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s="3">
        <v>5</v>
      </c>
      <c r="T5995" s="4">
        <v>0.2</v>
      </c>
      <c r="U5995" s="3">
        <v>-4.0599999999999996</v>
      </c>
      <c r="V5995" s="2">
        <f>salestable[[#This Row],[Sales]] * (1 - salestable[[#This Row],[Discount]])</f>
        <v>51.967999999999996</v>
      </c>
      <c r="W5995" s="2">
        <f>salestable[[#This Row],[Sales]] * salestable[[#This Row],[Discount]]</f>
        <v>12.991999999999999</v>
      </c>
      <c r="X5995">
        <f>YEAR(salestable[[#This Row],[Order Date]])</f>
        <v>2016</v>
      </c>
      <c r="Y5995" t="str">
        <f>TEXT(salestable[[#This Row],[Order Date]],"MMMM")</f>
        <v>December</v>
      </c>
      <c r="Z5995" t="str">
        <f>"Q"&amp;ROUNDUP(MONTH(salestable[[#This Row],[Order Date]])/3,0)</f>
        <v>Q4</v>
      </c>
      <c r="AA5995" t="str">
        <f>TEXT(salestable[[#This Row],[Order Date]], "ddd")</f>
        <v>Sun</v>
      </c>
    </row>
    <row r="5996" spans="1:27"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s="3">
        <v>2</v>
      </c>
      <c r="T5996" s="4">
        <v>0.2</v>
      </c>
      <c r="U5996" s="3">
        <v>1.69</v>
      </c>
      <c r="V5996" s="2">
        <f>salestable[[#This Row],[Sales]] * (1 - salestable[[#This Row],[Discount]])</f>
        <v>10.816000000000001</v>
      </c>
      <c r="W5996" s="2">
        <f>salestable[[#This Row],[Sales]] * salestable[[#This Row],[Discount]]</f>
        <v>2.7040000000000002</v>
      </c>
      <c r="X5996">
        <f>YEAR(salestable[[#This Row],[Order Date]])</f>
        <v>2016</v>
      </c>
      <c r="Y5996" t="str">
        <f>TEXT(salestable[[#This Row],[Order Date]],"MMMM")</f>
        <v>December</v>
      </c>
      <c r="Z5996" t="str">
        <f>"Q"&amp;ROUNDUP(MONTH(salestable[[#This Row],[Order Date]])/3,0)</f>
        <v>Q4</v>
      </c>
      <c r="AA5996" t="str">
        <f>TEXT(salestable[[#This Row],[Order Date]], "ddd")</f>
        <v>Sun</v>
      </c>
    </row>
    <row r="5997" spans="1:27"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s="3">
        <v>5</v>
      </c>
      <c r="T5997" s="4">
        <v>0.3</v>
      </c>
      <c r="U5997" s="3">
        <v>-137.529</v>
      </c>
      <c r="V5997" s="2">
        <f>salestable[[#This Row],[Sales]] * (1 - salestable[[#This Row],[Discount]])</f>
        <v>320.90100000000001</v>
      </c>
      <c r="W5997" s="2">
        <f>salestable[[#This Row],[Sales]] * salestable[[#This Row],[Discount]]</f>
        <v>137.529</v>
      </c>
      <c r="X5997">
        <f>YEAR(salestable[[#This Row],[Order Date]])</f>
        <v>2016</v>
      </c>
      <c r="Y5997" t="str">
        <f>TEXT(salestable[[#This Row],[Order Date]],"MMMM")</f>
        <v>December</v>
      </c>
      <c r="Z5997" t="str">
        <f>"Q"&amp;ROUNDUP(MONTH(salestable[[#This Row],[Order Date]])/3,0)</f>
        <v>Q4</v>
      </c>
      <c r="AA5997" t="str">
        <f>TEXT(salestable[[#This Row],[Order Date]], "ddd")</f>
        <v>Sun</v>
      </c>
    </row>
    <row r="5998" spans="1:27"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s="3">
        <v>4</v>
      </c>
      <c r="T5998" s="4">
        <v>0.2</v>
      </c>
      <c r="U5998" s="3">
        <v>24.196000000000002</v>
      </c>
      <c r="V5998" s="2">
        <f>salestable[[#This Row],[Sales]] * (1 - salestable[[#This Row],[Discount]])</f>
        <v>309.70880000000005</v>
      </c>
      <c r="W5998" s="2">
        <f>salestable[[#This Row],[Sales]] * salestable[[#This Row],[Discount]]</f>
        <v>77.427200000000013</v>
      </c>
      <c r="X5998">
        <f>YEAR(salestable[[#This Row],[Order Date]])</f>
        <v>2016</v>
      </c>
      <c r="Y5998" t="str">
        <f>TEXT(salestable[[#This Row],[Order Date]],"MMMM")</f>
        <v>December</v>
      </c>
      <c r="Z5998" t="str">
        <f>"Q"&amp;ROUNDUP(MONTH(salestable[[#This Row],[Order Date]])/3,0)</f>
        <v>Q4</v>
      </c>
      <c r="AA5998" t="str">
        <f>TEXT(salestable[[#This Row],[Order Date]], "ddd")</f>
        <v>Sun</v>
      </c>
    </row>
    <row r="5999" spans="1:27"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s="3">
        <v>3</v>
      </c>
      <c r="T5999" s="4">
        <v>0.4</v>
      </c>
      <c r="U5999" s="3">
        <v>-147.8655</v>
      </c>
      <c r="V5999" s="2">
        <f>salestable[[#This Row],[Sales]] * (1 - salestable[[#This Row],[Discount]])</f>
        <v>197.15399999999997</v>
      </c>
      <c r="W5999" s="2">
        <f>salestable[[#This Row],[Sales]] * salestable[[#This Row],[Discount]]</f>
        <v>131.43600000000001</v>
      </c>
      <c r="X5999">
        <f>YEAR(salestable[[#This Row],[Order Date]])</f>
        <v>2016</v>
      </c>
      <c r="Y5999" t="str">
        <f>TEXT(salestable[[#This Row],[Order Date]],"MMMM")</f>
        <v>December</v>
      </c>
      <c r="Z5999" t="str">
        <f>"Q"&amp;ROUNDUP(MONTH(salestable[[#This Row],[Order Date]])/3,0)</f>
        <v>Q4</v>
      </c>
      <c r="AA5999" t="str">
        <f>TEXT(salestable[[#This Row],[Order Date]], "ddd")</f>
        <v>Sun</v>
      </c>
    </row>
    <row r="6000" spans="1:27"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s="3">
        <v>3</v>
      </c>
      <c r="T6000" s="4">
        <v>0.2</v>
      </c>
      <c r="U6000" s="3">
        <v>4.2294</v>
      </c>
      <c r="V6000" s="2">
        <f>salestable[[#This Row],[Sales]] * (1 - salestable[[#This Row],[Discount]])</f>
        <v>270.6816</v>
      </c>
      <c r="W6000" s="2">
        <f>salestable[[#This Row],[Sales]] * salestable[[#This Row],[Discount]]</f>
        <v>67.670400000000001</v>
      </c>
      <c r="X6000">
        <f>YEAR(salestable[[#This Row],[Order Date]])</f>
        <v>2014</v>
      </c>
      <c r="Y6000" t="str">
        <f>TEXT(salestable[[#This Row],[Order Date]],"MMMM")</f>
        <v>December</v>
      </c>
      <c r="Z6000" t="str">
        <f>"Q"&amp;ROUNDUP(MONTH(salestable[[#This Row],[Order Date]])/3,0)</f>
        <v>Q4</v>
      </c>
      <c r="AA6000" t="str">
        <f>TEXT(salestable[[#This Row],[Order Date]], "ddd")</f>
        <v>Wed</v>
      </c>
    </row>
    <row r="6001" spans="1:27"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s="3">
        <v>4</v>
      </c>
      <c r="T6001" s="4">
        <v>0</v>
      </c>
      <c r="U6001" s="3">
        <v>12.441599999999999</v>
      </c>
      <c r="V6001" s="2">
        <f>salestable[[#This Row],[Sales]] * (1 - salestable[[#This Row],[Discount]])</f>
        <v>25.92</v>
      </c>
      <c r="W6001" s="2">
        <f>salestable[[#This Row],[Sales]] * salestable[[#This Row],[Discount]]</f>
        <v>0</v>
      </c>
      <c r="X6001">
        <f>YEAR(salestable[[#This Row],[Order Date]])</f>
        <v>2014</v>
      </c>
      <c r="Y6001" t="str">
        <f>TEXT(salestable[[#This Row],[Order Date]],"MMMM")</f>
        <v>December</v>
      </c>
      <c r="Z6001" t="str">
        <f>"Q"&amp;ROUNDUP(MONTH(salestable[[#This Row],[Order Date]])/3,0)</f>
        <v>Q4</v>
      </c>
      <c r="AA6001" t="str">
        <f>TEXT(salestable[[#This Row],[Order Date]], "ddd")</f>
        <v>Wed</v>
      </c>
    </row>
    <row r="6002" spans="1:27"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s="3">
        <v>4</v>
      </c>
      <c r="T6002" s="4">
        <v>0</v>
      </c>
      <c r="U6002" s="3">
        <v>42.025599999999997</v>
      </c>
      <c r="V6002" s="2">
        <f>salestable[[#This Row],[Sales]] * (1 - salestable[[#This Row],[Discount]])</f>
        <v>91.36</v>
      </c>
      <c r="W6002" s="2">
        <f>salestable[[#This Row],[Sales]] * salestable[[#This Row],[Discount]]</f>
        <v>0</v>
      </c>
      <c r="X6002">
        <f>YEAR(salestable[[#This Row],[Order Date]])</f>
        <v>2014</v>
      </c>
      <c r="Y6002" t="str">
        <f>TEXT(salestable[[#This Row],[Order Date]],"MMMM")</f>
        <v>December</v>
      </c>
      <c r="Z6002" t="str">
        <f>"Q"&amp;ROUNDUP(MONTH(salestable[[#This Row],[Order Date]])/3,0)</f>
        <v>Q4</v>
      </c>
      <c r="AA6002" t="str">
        <f>TEXT(salestable[[#This Row],[Order Date]], "ddd")</f>
        <v>Wed</v>
      </c>
    </row>
    <row r="6003" spans="1:27"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s="3">
        <v>3</v>
      </c>
      <c r="T6003" s="4">
        <v>0.2</v>
      </c>
      <c r="U6003" s="3">
        <v>7.6965000000000003</v>
      </c>
      <c r="V6003" s="2">
        <f>salestable[[#This Row],[Sales]] * (1 - salestable[[#This Row],[Discount]])</f>
        <v>70.367999999999995</v>
      </c>
      <c r="W6003" s="2">
        <f>salestable[[#This Row],[Sales]] * salestable[[#This Row],[Discount]]</f>
        <v>17.591999999999999</v>
      </c>
      <c r="X6003">
        <f>YEAR(salestable[[#This Row],[Order Date]])</f>
        <v>2014</v>
      </c>
      <c r="Y6003" t="str">
        <f>TEXT(salestable[[#This Row],[Order Date]],"MMMM")</f>
        <v>December</v>
      </c>
      <c r="Z6003" t="str">
        <f>"Q"&amp;ROUNDUP(MONTH(salestable[[#This Row],[Order Date]])/3,0)</f>
        <v>Q4</v>
      </c>
      <c r="AA6003" t="str">
        <f>TEXT(salestable[[#This Row],[Order Date]], "ddd")</f>
        <v>Sat</v>
      </c>
    </row>
    <row r="6004" spans="1:27"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s="3">
        <v>2</v>
      </c>
      <c r="T6004" s="4">
        <v>0.7</v>
      </c>
      <c r="U6004" s="3">
        <v>-4.1711999999999998</v>
      </c>
      <c r="V6004" s="2">
        <f>salestable[[#This Row],[Sales]] * (1 - salestable[[#This Row],[Discount]])</f>
        <v>1.5642000000000003</v>
      </c>
      <c r="W6004" s="2">
        <f>salestable[[#This Row],[Sales]] * salestable[[#This Row],[Discount]]</f>
        <v>3.6497999999999999</v>
      </c>
      <c r="X6004">
        <f>YEAR(salestable[[#This Row],[Order Date]])</f>
        <v>2014</v>
      </c>
      <c r="Y6004" t="str">
        <f>TEXT(salestable[[#This Row],[Order Date]],"MMMM")</f>
        <v>December</v>
      </c>
      <c r="Z6004" t="str">
        <f>"Q"&amp;ROUNDUP(MONTH(salestable[[#This Row],[Order Date]])/3,0)</f>
        <v>Q4</v>
      </c>
      <c r="AA6004" t="str">
        <f>TEXT(salestable[[#This Row],[Order Date]], "ddd")</f>
        <v>Sat</v>
      </c>
    </row>
    <row r="6005" spans="1:27"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s="3">
        <v>1</v>
      </c>
      <c r="T6005" s="4">
        <v>0.7</v>
      </c>
      <c r="U6005" s="3">
        <v>-8.6058000000000003</v>
      </c>
      <c r="V6005" s="2">
        <f>salestable[[#This Row],[Sales]] * (1 - salestable[[#This Row],[Discount]])</f>
        <v>3.6882000000000006</v>
      </c>
      <c r="W6005" s="2">
        <f>salestable[[#This Row],[Sales]] * salestable[[#This Row],[Discount]]</f>
        <v>8.6058000000000003</v>
      </c>
      <c r="X6005">
        <f>YEAR(salestable[[#This Row],[Order Date]])</f>
        <v>2017</v>
      </c>
      <c r="Y6005" t="str">
        <f>TEXT(salestable[[#This Row],[Order Date]],"MMMM")</f>
        <v>September</v>
      </c>
      <c r="Z6005" t="str">
        <f>"Q"&amp;ROUNDUP(MONTH(salestable[[#This Row],[Order Date]])/3,0)</f>
        <v>Q3</v>
      </c>
      <c r="AA6005" t="str">
        <f>TEXT(salestable[[#This Row],[Order Date]], "ddd")</f>
        <v>Thu</v>
      </c>
    </row>
    <row r="6006" spans="1:27"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s="3">
        <v>4</v>
      </c>
      <c r="T6006" s="4">
        <v>0</v>
      </c>
      <c r="U6006" s="3">
        <v>8.2992000000000008</v>
      </c>
      <c r="V6006" s="2">
        <f>salestable[[#This Row],[Sales]] * (1 - salestable[[#This Row],[Discount]])</f>
        <v>19.760000000000002</v>
      </c>
      <c r="W6006" s="2">
        <f>salestable[[#This Row],[Sales]] * salestable[[#This Row],[Discount]]</f>
        <v>0</v>
      </c>
      <c r="X6006">
        <f>YEAR(salestable[[#This Row],[Order Date]])</f>
        <v>2017</v>
      </c>
      <c r="Y6006" t="str">
        <f>TEXT(salestable[[#This Row],[Order Date]],"MMMM")</f>
        <v>September</v>
      </c>
      <c r="Z6006" t="str">
        <f>"Q"&amp;ROUNDUP(MONTH(salestable[[#This Row],[Order Date]])/3,0)</f>
        <v>Q3</v>
      </c>
      <c r="AA6006" t="str">
        <f>TEXT(salestable[[#This Row],[Order Date]], "ddd")</f>
        <v>Thu</v>
      </c>
    </row>
    <row r="6007" spans="1:27"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s="3">
        <v>2</v>
      </c>
      <c r="T6007" s="4">
        <v>0.1</v>
      </c>
      <c r="U6007" s="3">
        <v>8.5372000000000003</v>
      </c>
      <c r="V6007" s="2">
        <f>salestable[[#This Row],[Sales]] * (1 - salestable[[#This Row],[Discount]])</f>
        <v>98.787599999999998</v>
      </c>
      <c r="W6007" s="2">
        <f>salestable[[#This Row],[Sales]] * salestable[[#This Row],[Discount]]</f>
        <v>10.9764</v>
      </c>
      <c r="X6007">
        <f>YEAR(salestable[[#This Row],[Order Date]])</f>
        <v>2015</v>
      </c>
      <c r="Y6007" t="str">
        <f>TEXT(salestable[[#This Row],[Order Date]],"MMMM")</f>
        <v>November</v>
      </c>
      <c r="Z6007" t="str">
        <f>"Q"&amp;ROUNDUP(MONTH(salestable[[#This Row],[Order Date]])/3,0)</f>
        <v>Q4</v>
      </c>
      <c r="AA6007" t="str">
        <f>TEXT(salestable[[#This Row],[Order Date]], "ddd")</f>
        <v>Mon</v>
      </c>
    </row>
    <row r="6008" spans="1:27"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s="3">
        <v>3</v>
      </c>
      <c r="T6008" s="4">
        <v>0</v>
      </c>
      <c r="U6008" s="3">
        <v>3.8654999999999999</v>
      </c>
      <c r="V6008" s="2">
        <f>salestable[[#This Row],[Sales]] * (1 - salestable[[#This Row],[Discount]])</f>
        <v>128.85</v>
      </c>
      <c r="W6008" s="2">
        <f>salestable[[#This Row],[Sales]] * salestable[[#This Row],[Discount]]</f>
        <v>0</v>
      </c>
      <c r="X6008">
        <f>YEAR(salestable[[#This Row],[Order Date]])</f>
        <v>2017</v>
      </c>
      <c r="Y6008" t="str">
        <f>TEXT(salestable[[#This Row],[Order Date]],"MMMM")</f>
        <v>December</v>
      </c>
      <c r="Z6008" t="str">
        <f>"Q"&amp;ROUNDUP(MONTH(salestable[[#This Row],[Order Date]])/3,0)</f>
        <v>Q4</v>
      </c>
      <c r="AA6008" t="str">
        <f>TEXT(salestable[[#This Row],[Order Date]], "ddd")</f>
        <v>Mon</v>
      </c>
    </row>
    <row r="6009" spans="1:27"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s="3">
        <v>3</v>
      </c>
      <c r="T6009" s="4">
        <v>0</v>
      </c>
      <c r="U6009" s="3">
        <v>21.7515</v>
      </c>
      <c r="V6009" s="2">
        <f>salestable[[#This Row],[Sales]] * (1 - salestable[[#This Row],[Discount]])</f>
        <v>127.95</v>
      </c>
      <c r="W6009" s="2">
        <f>salestable[[#This Row],[Sales]] * salestable[[#This Row],[Discount]]</f>
        <v>0</v>
      </c>
      <c r="X6009">
        <f>YEAR(salestable[[#This Row],[Order Date]])</f>
        <v>2017</v>
      </c>
      <c r="Y6009" t="str">
        <f>TEXT(salestable[[#This Row],[Order Date]],"MMMM")</f>
        <v>April</v>
      </c>
      <c r="Z6009" t="str">
        <f>"Q"&amp;ROUNDUP(MONTH(salestable[[#This Row],[Order Date]])/3,0)</f>
        <v>Q2</v>
      </c>
      <c r="AA6009" t="str">
        <f>TEXT(salestable[[#This Row],[Order Date]], "ddd")</f>
        <v>Sat</v>
      </c>
    </row>
    <row r="6010" spans="1:27"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s="3">
        <v>3</v>
      </c>
      <c r="T6010" s="4">
        <v>0</v>
      </c>
      <c r="U6010" s="3">
        <v>31.519200000000001</v>
      </c>
      <c r="V6010" s="2">
        <f>salestable[[#This Row],[Sales]] * (1 - salestable[[#This Row],[Discount]])</f>
        <v>68.52</v>
      </c>
      <c r="W6010" s="2">
        <f>salestable[[#This Row],[Sales]] * salestable[[#This Row],[Discount]]</f>
        <v>0</v>
      </c>
      <c r="X6010">
        <f>YEAR(salestable[[#This Row],[Order Date]])</f>
        <v>2015</v>
      </c>
      <c r="Y6010" t="str">
        <f>TEXT(salestable[[#This Row],[Order Date]],"MMMM")</f>
        <v>December</v>
      </c>
      <c r="Z6010" t="str">
        <f>"Q"&amp;ROUNDUP(MONTH(salestable[[#This Row],[Order Date]])/3,0)</f>
        <v>Q4</v>
      </c>
      <c r="AA6010" t="str">
        <f>TEXT(salestable[[#This Row],[Order Date]], "ddd")</f>
        <v>Wed</v>
      </c>
    </row>
    <row r="6011" spans="1:27"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s="3">
        <v>3</v>
      </c>
      <c r="T6011" s="4">
        <v>0</v>
      </c>
      <c r="U6011" s="3">
        <v>14.2386</v>
      </c>
      <c r="V6011" s="2">
        <f>salestable[[#This Row],[Sales]] * (1 - salestable[[#This Row],[Discount]])</f>
        <v>74.94</v>
      </c>
      <c r="W6011" s="2">
        <f>salestable[[#This Row],[Sales]] * salestable[[#This Row],[Discount]]</f>
        <v>0</v>
      </c>
      <c r="X6011">
        <f>YEAR(salestable[[#This Row],[Order Date]])</f>
        <v>2015</v>
      </c>
      <c r="Y6011" t="str">
        <f>TEXT(salestable[[#This Row],[Order Date]],"MMMM")</f>
        <v>December</v>
      </c>
      <c r="Z6011" t="str">
        <f>"Q"&amp;ROUNDUP(MONTH(salestable[[#This Row],[Order Date]])/3,0)</f>
        <v>Q4</v>
      </c>
      <c r="AA6011" t="str">
        <f>TEXT(salestable[[#This Row],[Order Date]], "ddd")</f>
        <v>Wed</v>
      </c>
    </row>
    <row r="6012" spans="1:27"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s="3">
        <v>6</v>
      </c>
      <c r="T6012" s="4">
        <v>0.2</v>
      </c>
      <c r="U6012" s="3">
        <v>286.71300000000002</v>
      </c>
      <c r="V6012" s="2">
        <f>salestable[[#This Row],[Sales]] * (1 - salestable[[#This Row],[Discount]])</f>
        <v>2038.848</v>
      </c>
      <c r="W6012" s="2">
        <f>salestable[[#This Row],[Sales]] * salestable[[#This Row],[Discount]]</f>
        <v>509.71199999999999</v>
      </c>
      <c r="X6012">
        <f>YEAR(salestable[[#This Row],[Order Date]])</f>
        <v>2015</v>
      </c>
      <c r="Y6012" t="str">
        <f>TEXT(salestable[[#This Row],[Order Date]],"MMMM")</f>
        <v>December</v>
      </c>
      <c r="Z6012" t="str">
        <f>"Q"&amp;ROUNDUP(MONTH(salestable[[#This Row],[Order Date]])/3,0)</f>
        <v>Q4</v>
      </c>
      <c r="AA6012" t="str">
        <f>TEXT(salestable[[#This Row],[Order Date]], "ddd")</f>
        <v>Wed</v>
      </c>
    </row>
    <row r="6013" spans="1:27"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s="3">
        <v>3</v>
      </c>
      <c r="T6013" s="4">
        <v>0</v>
      </c>
      <c r="U6013" s="3">
        <v>122.148</v>
      </c>
      <c r="V6013" s="2">
        <f>salestable[[#This Row],[Sales]] * (1 - salestable[[#This Row],[Discount]])</f>
        <v>271.44</v>
      </c>
      <c r="W6013" s="2">
        <f>salestable[[#This Row],[Sales]] * salestable[[#This Row],[Discount]]</f>
        <v>0</v>
      </c>
      <c r="X6013">
        <f>YEAR(salestable[[#This Row],[Order Date]])</f>
        <v>2015</v>
      </c>
      <c r="Y6013" t="str">
        <f>TEXT(salestable[[#This Row],[Order Date]],"MMMM")</f>
        <v>December</v>
      </c>
      <c r="Z6013" t="str">
        <f>"Q"&amp;ROUNDUP(MONTH(salestable[[#This Row],[Order Date]])/3,0)</f>
        <v>Q4</v>
      </c>
      <c r="AA6013" t="str">
        <f>TEXT(salestable[[#This Row],[Order Date]], "ddd")</f>
        <v>Wed</v>
      </c>
    </row>
    <row r="6014" spans="1:27"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s="3">
        <v>3</v>
      </c>
      <c r="T6014" s="4">
        <v>0.2</v>
      </c>
      <c r="U6014" s="3">
        <v>35.984999999999999</v>
      </c>
      <c r="V6014" s="2">
        <f>salestable[[#This Row],[Sales]] * (1 - salestable[[#This Row],[Discount]])</f>
        <v>230.304</v>
      </c>
      <c r="W6014" s="2">
        <f>salestable[[#This Row],[Sales]] * salestable[[#This Row],[Discount]]</f>
        <v>57.576000000000001</v>
      </c>
      <c r="X6014">
        <f>YEAR(salestable[[#This Row],[Order Date]])</f>
        <v>2015</v>
      </c>
      <c r="Y6014" t="str">
        <f>TEXT(salestable[[#This Row],[Order Date]],"MMMM")</f>
        <v>December</v>
      </c>
      <c r="Z6014" t="str">
        <f>"Q"&amp;ROUNDUP(MONTH(salestable[[#This Row],[Order Date]])/3,0)</f>
        <v>Q4</v>
      </c>
      <c r="AA6014" t="str">
        <f>TEXT(salestable[[#This Row],[Order Date]], "ddd")</f>
        <v>Wed</v>
      </c>
    </row>
    <row r="6015" spans="1:27"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s="3">
        <v>5</v>
      </c>
      <c r="T6015" s="4">
        <v>0</v>
      </c>
      <c r="U6015" s="3">
        <v>7.1520000000000001</v>
      </c>
      <c r="V6015" s="2">
        <f>salestable[[#This Row],[Sales]] * (1 - salestable[[#This Row],[Discount]])</f>
        <v>14.9</v>
      </c>
      <c r="W6015" s="2">
        <f>salestable[[#This Row],[Sales]] * salestable[[#This Row],[Discount]]</f>
        <v>0</v>
      </c>
      <c r="X6015">
        <f>YEAR(salestable[[#This Row],[Order Date]])</f>
        <v>2016</v>
      </c>
      <c r="Y6015" t="str">
        <f>TEXT(salestable[[#This Row],[Order Date]],"MMMM")</f>
        <v>March</v>
      </c>
      <c r="Z6015" t="str">
        <f>"Q"&amp;ROUNDUP(MONTH(salestable[[#This Row],[Order Date]])/3,0)</f>
        <v>Q1</v>
      </c>
      <c r="AA6015" t="str">
        <f>TEXT(salestable[[#This Row],[Order Date]], "ddd")</f>
        <v>Thu</v>
      </c>
    </row>
    <row r="6016" spans="1:27"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s="3">
        <v>8</v>
      </c>
      <c r="T6016" s="4">
        <v>0.2</v>
      </c>
      <c r="U6016" s="3">
        <v>363.90480000000002</v>
      </c>
      <c r="V6016" s="2">
        <f>salestable[[#This Row],[Sales]] * (1 - salestable[[#This Row],[Discount]])</f>
        <v>3327.1296000000002</v>
      </c>
      <c r="W6016" s="2">
        <f>salestable[[#This Row],[Sales]] * salestable[[#This Row],[Discount]]</f>
        <v>831.78240000000005</v>
      </c>
      <c r="X6016">
        <f>YEAR(salestable[[#This Row],[Order Date]])</f>
        <v>2016</v>
      </c>
      <c r="Y6016" t="str">
        <f>TEXT(salestable[[#This Row],[Order Date]],"MMMM")</f>
        <v>March</v>
      </c>
      <c r="Z6016" t="str">
        <f>"Q"&amp;ROUNDUP(MONTH(salestable[[#This Row],[Order Date]])/3,0)</f>
        <v>Q1</v>
      </c>
      <c r="AA6016" t="str">
        <f>TEXT(salestable[[#This Row],[Order Date]], "ddd")</f>
        <v>Thu</v>
      </c>
    </row>
    <row r="6017" spans="1:27"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s="3">
        <v>2</v>
      </c>
      <c r="T6017" s="4">
        <v>0</v>
      </c>
      <c r="U6017" s="3">
        <v>15.6332</v>
      </c>
      <c r="V6017" s="2">
        <f>salestable[[#This Row],[Sales]] * (1 - salestable[[#This Row],[Discount]])</f>
        <v>91.96</v>
      </c>
      <c r="W6017" s="2">
        <f>salestable[[#This Row],[Sales]] * salestable[[#This Row],[Discount]]</f>
        <v>0</v>
      </c>
      <c r="X6017">
        <f>YEAR(salestable[[#This Row],[Order Date]])</f>
        <v>2014</v>
      </c>
      <c r="Y6017" t="str">
        <f>TEXT(salestable[[#This Row],[Order Date]],"MMMM")</f>
        <v>April</v>
      </c>
      <c r="Z6017" t="str">
        <f>"Q"&amp;ROUNDUP(MONTH(salestable[[#This Row],[Order Date]])/3,0)</f>
        <v>Q2</v>
      </c>
      <c r="AA6017" t="str">
        <f>TEXT(salestable[[#This Row],[Order Date]], "ddd")</f>
        <v>Sun</v>
      </c>
    </row>
    <row r="6018" spans="1:27"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s="3">
        <v>7</v>
      </c>
      <c r="T6018" s="4">
        <v>0</v>
      </c>
      <c r="U6018" s="3">
        <v>12.9129</v>
      </c>
      <c r="V6018" s="2">
        <f>salestable[[#This Row],[Sales]] * (1 - salestable[[#This Row],[Discount]])</f>
        <v>33.11</v>
      </c>
      <c r="W6018" s="2">
        <f>salestable[[#This Row],[Sales]] * salestable[[#This Row],[Discount]]</f>
        <v>0</v>
      </c>
      <c r="X6018">
        <f>YEAR(salestable[[#This Row],[Order Date]])</f>
        <v>2014</v>
      </c>
      <c r="Y6018" t="str">
        <f>TEXT(salestable[[#This Row],[Order Date]],"MMMM")</f>
        <v>April</v>
      </c>
      <c r="Z6018" t="str">
        <f>"Q"&amp;ROUNDUP(MONTH(salestable[[#This Row],[Order Date]])/3,0)</f>
        <v>Q2</v>
      </c>
      <c r="AA6018" t="str">
        <f>TEXT(salestable[[#This Row],[Order Date]], "ddd")</f>
        <v>Sun</v>
      </c>
    </row>
    <row r="6019" spans="1:27"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s="3">
        <v>3</v>
      </c>
      <c r="T6019" s="4">
        <v>0</v>
      </c>
      <c r="U6019" s="3">
        <v>9.3312000000000008</v>
      </c>
      <c r="V6019" s="2">
        <f>salestable[[#This Row],[Sales]] * (1 - salestable[[#This Row],[Discount]])</f>
        <v>19.440000000000001</v>
      </c>
      <c r="W6019" s="2">
        <f>salestable[[#This Row],[Sales]] * salestable[[#This Row],[Discount]]</f>
        <v>0</v>
      </c>
      <c r="X6019">
        <f>YEAR(salestable[[#This Row],[Order Date]])</f>
        <v>2014</v>
      </c>
      <c r="Y6019" t="str">
        <f>TEXT(salestable[[#This Row],[Order Date]],"MMMM")</f>
        <v>April</v>
      </c>
      <c r="Z6019" t="str">
        <f>"Q"&amp;ROUNDUP(MONTH(salestable[[#This Row],[Order Date]])/3,0)</f>
        <v>Q2</v>
      </c>
      <c r="AA6019" t="str">
        <f>TEXT(salestable[[#This Row],[Order Date]], "ddd")</f>
        <v>Sun</v>
      </c>
    </row>
    <row r="6020" spans="1:27"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s="3">
        <v>1</v>
      </c>
      <c r="T6020" s="4">
        <v>0</v>
      </c>
      <c r="U6020" s="3">
        <v>26.630400000000002</v>
      </c>
      <c r="V6020" s="2">
        <f>salestable[[#This Row],[Sales]] * (1 - salestable[[#This Row],[Discount]])</f>
        <v>55.48</v>
      </c>
      <c r="W6020" s="2">
        <f>salestable[[#This Row],[Sales]] * salestable[[#This Row],[Discount]]</f>
        <v>0</v>
      </c>
      <c r="X6020">
        <f>YEAR(salestable[[#This Row],[Order Date]])</f>
        <v>2014</v>
      </c>
      <c r="Y6020" t="str">
        <f>TEXT(salestable[[#This Row],[Order Date]],"MMMM")</f>
        <v>April</v>
      </c>
      <c r="Z6020" t="str">
        <f>"Q"&amp;ROUNDUP(MONTH(salestable[[#This Row],[Order Date]])/3,0)</f>
        <v>Q2</v>
      </c>
      <c r="AA6020" t="str">
        <f>TEXT(salestable[[#This Row],[Order Date]], "ddd")</f>
        <v>Sun</v>
      </c>
    </row>
    <row r="6021" spans="1:27"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s="3">
        <v>5</v>
      </c>
      <c r="T6021" s="4">
        <v>0.2</v>
      </c>
      <c r="U6021" s="3">
        <v>11.49</v>
      </c>
      <c r="V6021" s="2">
        <f>salestable[[#This Row],[Sales]] * (1 - salestable[[#This Row],[Discount]])</f>
        <v>73.536000000000001</v>
      </c>
      <c r="W6021" s="2">
        <f>salestable[[#This Row],[Sales]] * salestable[[#This Row],[Discount]]</f>
        <v>18.384</v>
      </c>
      <c r="X6021">
        <f>YEAR(salestable[[#This Row],[Order Date]])</f>
        <v>2014</v>
      </c>
      <c r="Y6021" t="str">
        <f>TEXT(salestable[[#This Row],[Order Date]],"MMMM")</f>
        <v>October</v>
      </c>
      <c r="Z6021" t="str">
        <f>"Q"&amp;ROUNDUP(MONTH(salestable[[#This Row],[Order Date]])/3,0)</f>
        <v>Q4</v>
      </c>
      <c r="AA6021" t="str">
        <f>TEXT(salestable[[#This Row],[Order Date]], "ddd")</f>
        <v>Sun</v>
      </c>
    </row>
    <row r="6022" spans="1:27"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s="3">
        <v>2</v>
      </c>
      <c r="T6022" s="4">
        <v>0</v>
      </c>
      <c r="U6022" s="3">
        <v>4.6818</v>
      </c>
      <c r="V6022" s="2">
        <f>salestable[[#This Row],[Sales]] * (1 - salestable[[#This Row],[Discount]])</f>
        <v>17.34</v>
      </c>
      <c r="W6022" s="2">
        <f>salestable[[#This Row],[Sales]] * salestable[[#This Row],[Discount]]</f>
        <v>0</v>
      </c>
      <c r="X6022">
        <f>YEAR(salestable[[#This Row],[Order Date]])</f>
        <v>2016</v>
      </c>
      <c r="Y6022" t="str">
        <f>TEXT(salestable[[#This Row],[Order Date]],"MMMM")</f>
        <v>August</v>
      </c>
      <c r="Z6022" t="str">
        <f>"Q"&amp;ROUNDUP(MONTH(salestable[[#This Row],[Order Date]])/3,0)</f>
        <v>Q3</v>
      </c>
      <c r="AA6022" t="str">
        <f>TEXT(salestable[[#This Row],[Order Date]], "ddd")</f>
        <v>Sat</v>
      </c>
    </row>
    <row r="6023" spans="1:27"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s="3">
        <v>2</v>
      </c>
      <c r="T6023" s="4">
        <v>0</v>
      </c>
      <c r="U6023" s="3">
        <v>15.1158</v>
      </c>
      <c r="V6023" s="2">
        <f>salestable[[#This Row],[Sales]] * (1 - salestable[[#This Row],[Discount]])</f>
        <v>71.98</v>
      </c>
      <c r="W6023" s="2">
        <f>salestable[[#This Row],[Sales]] * salestable[[#This Row],[Discount]]</f>
        <v>0</v>
      </c>
      <c r="X6023">
        <f>YEAR(salestable[[#This Row],[Order Date]])</f>
        <v>2016</v>
      </c>
      <c r="Y6023" t="str">
        <f>TEXT(salestable[[#This Row],[Order Date]],"MMMM")</f>
        <v>August</v>
      </c>
      <c r="Z6023" t="str">
        <f>"Q"&amp;ROUNDUP(MONTH(salestable[[#This Row],[Order Date]])/3,0)</f>
        <v>Q3</v>
      </c>
      <c r="AA6023" t="str">
        <f>TEXT(salestable[[#This Row],[Order Date]], "ddd")</f>
        <v>Sat</v>
      </c>
    </row>
    <row r="6024" spans="1:27"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s="3">
        <v>3</v>
      </c>
      <c r="T6024" s="4">
        <v>0.2</v>
      </c>
      <c r="U6024" s="3">
        <v>2.4780000000000002</v>
      </c>
      <c r="V6024" s="2">
        <f>salestable[[#This Row],[Sales]] * (1 - salestable[[#This Row],[Discount]])</f>
        <v>5.6640000000000006</v>
      </c>
      <c r="W6024" s="2">
        <f>salestable[[#This Row],[Sales]] * salestable[[#This Row],[Discount]]</f>
        <v>1.4160000000000001</v>
      </c>
      <c r="X6024">
        <f>YEAR(salestable[[#This Row],[Order Date]])</f>
        <v>2014</v>
      </c>
      <c r="Y6024" t="str">
        <f>TEXT(salestable[[#This Row],[Order Date]],"MMMM")</f>
        <v>November</v>
      </c>
      <c r="Z6024" t="str">
        <f>"Q"&amp;ROUNDUP(MONTH(salestable[[#This Row],[Order Date]])/3,0)</f>
        <v>Q4</v>
      </c>
      <c r="AA6024" t="str">
        <f>TEXT(salestable[[#This Row],[Order Date]], "ddd")</f>
        <v>Mon</v>
      </c>
    </row>
    <row r="6025" spans="1:27"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s="3">
        <v>2</v>
      </c>
      <c r="T6025" s="4">
        <v>0</v>
      </c>
      <c r="U6025" s="3">
        <v>4.8986000000000001</v>
      </c>
      <c r="V6025" s="2">
        <f>salestable[[#This Row],[Sales]] * (1 - salestable[[#This Row],[Discount]])</f>
        <v>69.98</v>
      </c>
      <c r="W6025" s="2">
        <f>salestable[[#This Row],[Sales]] * salestable[[#This Row],[Discount]]</f>
        <v>0</v>
      </c>
      <c r="X6025">
        <f>YEAR(salestable[[#This Row],[Order Date]])</f>
        <v>2017</v>
      </c>
      <c r="Y6025" t="str">
        <f>TEXT(salestable[[#This Row],[Order Date]],"MMMM")</f>
        <v>April</v>
      </c>
      <c r="Z6025" t="str">
        <f>"Q"&amp;ROUNDUP(MONTH(salestable[[#This Row],[Order Date]])/3,0)</f>
        <v>Q2</v>
      </c>
      <c r="AA6025" t="str">
        <f>TEXT(salestable[[#This Row],[Order Date]], "ddd")</f>
        <v>Mon</v>
      </c>
    </row>
    <row r="6026" spans="1:27"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s="3">
        <v>8</v>
      </c>
      <c r="T6026" s="4">
        <v>0.2</v>
      </c>
      <c r="U6026" s="3">
        <v>64.627200000000002</v>
      </c>
      <c r="V6026" s="2">
        <f>salestable[[#This Row],[Sales]] * (1 - salestable[[#This Row],[Discount]])</f>
        <v>517.01760000000002</v>
      </c>
      <c r="W6026" s="2">
        <f>salestable[[#This Row],[Sales]] * salestable[[#This Row],[Discount]]</f>
        <v>129.2544</v>
      </c>
      <c r="X6026">
        <f>YEAR(salestable[[#This Row],[Order Date]])</f>
        <v>2017</v>
      </c>
      <c r="Y6026" t="str">
        <f>TEXT(salestable[[#This Row],[Order Date]],"MMMM")</f>
        <v>August</v>
      </c>
      <c r="Z6026" t="str">
        <f>"Q"&amp;ROUNDUP(MONTH(salestable[[#This Row],[Order Date]])/3,0)</f>
        <v>Q3</v>
      </c>
      <c r="AA6026" t="str">
        <f>TEXT(salestable[[#This Row],[Order Date]], "ddd")</f>
        <v>Thu</v>
      </c>
    </row>
    <row r="6027" spans="1:27"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s="3">
        <v>2</v>
      </c>
      <c r="T6027" s="4">
        <v>0.2</v>
      </c>
      <c r="U6027" s="3">
        <v>3.7584</v>
      </c>
      <c r="V6027" s="2">
        <f>salestable[[#This Row],[Sales]] * (1 - salestable[[#This Row],[Discount]])</f>
        <v>8.2944000000000013</v>
      </c>
      <c r="W6027" s="2">
        <f>salestable[[#This Row],[Sales]] * salestable[[#This Row],[Discount]]</f>
        <v>2.0736000000000003</v>
      </c>
      <c r="X6027">
        <f>YEAR(salestable[[#This Row],[Order Date]])</f>
        <v>2017</v>
      </c>
      <c r="Y6027" t="str">
        <f>TEXT(salestable[[#This Row],[Order Date]],"MMMM")</f>
        <v>August</v>
      </c>
      <c r="Z6027" t="str">
        <f>"Q"&amp;ROUNDUP(MONTH(salestable[[#This Row],[Order Date]])/3,0)</f>
        <v>Q3</v>
      </c>
      <c r="AA6027" t="str">
        <f>TEXT(salestable[[#This Row],[Order Date]], "ddd")</f>
        <v>Thu</v>
      </c>
    </row>
    <row r="6028" spans="1:27"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s="3">
        <v>5</v>
      </c>
      <c r="T6028" s="4">
        <v>0</v>
      </c>
      <c r="U6028" s="3">
        <v>0.33600000000000002</v>
      </c>
      <c r="V6028" s="2">
        <f>salestable[[#This Row],[Sales]] * (1 - salestable[[#This Row],[Discount]])</f>
        <v>8.4</v>
      </c>
      <c r="W6028" s="2">
        <f>salestable[[#This Row],[Sales]] * salestable[[#This Row],[Discount]]</f>
        <v>0</v>
      </c>
      <c r="X6028">
        <f>YEAR(salestable[[#This Row],[Order Date]])</f>
        <v>2017</v>
      </c>
      <c r="Y6028" t="str">
        <f>TEXT(salestable[[#This Row],[Order Date]],"MMMM")</f>
        <v>February</v>
      </c>
      <c r="Z6028" t="str">
        <f>"Q"&amp;ROUNDUP(MONTH(salestable[[#This Row],[Order Date]])/3,0)</f>
        <v>Q1</v>
      </c>
      <c r="AA6028" t="str">
        <f>TEXT(salestable[[#This Row],[Order Date]], "ddd")</f>
        <v>Thu</v>
      </c>
    </row>
    <row r="6029" spans="1:27"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s="3">
        <v>5</v>
      </c>
      <c r="T6029" s="4">
        <v>0.2</v>
      </c>
      <c r="U6029" s="3">
        <v>25.186</v>
      </c>
      <c r="V6029" s="2">
        <f>salestable[[#This Row],[Sales]] * (1 - salestable[[#This Row],[Discount]])</f>
        <v>57.567999999999998</v>
      </c>
      <c r="W6029" s="2">
        <f>salestable[[#This Row],[Sales]] * salestable[[#This Row],[Discount]]</f>
        <v>14.391999999999999</v>
      </c>
      <c r="X6029">
        <f>YEAR(salestable[[#This Row],[Order Date]])</f>
        <v>2017</v>
      </c>
      <c r="Y6029" t="str">
        <f>TEXT(salestable[[#This Row],[Order Date]],"MMMM")</f>
        <v>February</v>
      </c>
      <c r="Z6029" t="str">
        <f>"Q"&amp;ROUNDUP(MONTH(salestable[[#This Row],[Order Date]])/3,0)</f>
        <v>Q1</v>
      </c>
      <c r="AA6029" t="str">
        <f>TEXT(salestable[[#This Row],[Order Date]], "ddd")</f>
        <v>Thu</v>
      </c>
    </row>
    <row r="6030" spans="1:27"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s="3">
        <v>2</v>
      </c>
      <c r="T6030" s="4">
        <v>0.2</v>
      </c>
      <c r="U6030" s="3">
        <v>6.0060000000000002</v>
      </c>
      <c r="V6030" s="2">
        <f>salestable[[#This Row],[Sales]] * (1 - salestable[[#This Row],[Discount]])</f>
        <v>14.784000000000001</v>
      </c>
      <c r="W6030" s="2">
        <f>salestable[[#This Row],[Sales]] * salestable[[#This Row],[Discount]]</f>
        <v>3.6960000000000002</v>
      </c>
      <c r="X6030">
        <f>YEAR(salestable[[#This Row],[Order Date]])</f>
        <v>2016</v>
      </c>
      <c r="Y6030" t="str">
        <f>TEXT(salestable[[#This Row],[Order Date]],"MMMM")</f>
        <v>November</v>
      </c>
      <c r="Z6030" t="str">
        <f>"Q"&amp;ROUNDUP(MONTH(salestable[[#This Row],[Order Date]])/3,0)</f>
        <v>Q4</v>
      </c>
      <c r="AA6030" t="str">
        <f>TEXT(salestable[[#This Row],[Order Date]], "ddd")</f>
        <v>Sat</v>
      </c>
    </row>
    <row r="6031" spans="1:27"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s="3">
        <v>3</v>
      </c>
      <c r="T6031" s="4">
        <v>0</v>
      </c>
      <c r="U6031" s="3">
        <v>2.8536000000000001</v>
      </c>
      <c r="V6031" s="2">
        <f>salestable[[#This Row],[Sales]] * (1 - salestable[[#This Row],[Discount]])</f>
        <v>9.84</v>
      </c>
      <c r="W6031" s="2">
        <f>salestable[[#This Row],[Sales]] * salestable[[#This Row],[Discount]]</f>
        <v>0</v>
      </c>
      <c r="X6031">
        <f>YEAR(salestable[[#This Row],[Order Date]])</f>
        <v>2016</v>
      </c>
      <c r="Y6031" t="str">
        <f>TEXT(salestable[[#This Row],[Order Date]],"MMMM")</f>
        <v>November</v>
      </c>
      <c r="Z6031" t="str">
        <f>"Q"&amp;ROUNDUP(MONTH(salestable[[#This Row],[Order Date]])/3,0)</f>
        <v>Q4</v>
      </c>
      <c r="AA6031" t="str">
        <f>TEXT(salestable[[#This Row],[Order Date]], "ddd")</f>
        <v>Mon</v>
      </c>
    </row>
    <row r="6032" spans="1:27"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s="3">
        <v>1</v>
      </c>
      <c r="T6032" s="4">
        <v>0.2</v>
      </c>
      <c r="U6032" s="3">
        <v>23.923999999999999</v>
      </c>
      <c r="V6032" s="2">
        <f>salestable[[#This Row],[Sales]] * (1 - salestable[[#This Row],[Discount]])</f>
        <v>191.39200000000002</v>
      </c>
      <c r="W6032" s="2">
        <f>salestable[[#This Row],[Sales]] * salestable[[#This Row],[Discount]]</f>
        <v>47.848000000000006</v>
      </c>
      <c r="X6032">
        <f>YEAR(salestable[[#This Row],[Order Date]])</f>
        <v>2017</v>
      </c>
      <c r="Y6032" t="str">
        <f>TEXT(salestable[[#This Row],[Order Date]],"MMMM")</f>
        <v>July</v>
      </c>
      <c r="Z6032" t="str">
        <f>"Q"&amp;ROUNDUP(MONTH(salestable[[#This Row],[Order Date]])/3,0)</f>
        <v>Q3</v>
      </c>
      <c r="AA6032" t="str">
        <f>TEXT(salestable[[#This Row],[Order Date]], "ddd")</f>
        <v>Thu</v>
      </c>
    </row>
    <row r="6033" spans="1:27"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s="3">
        <v>4</v>
      </c>
      <c r="T6033" s="4">
        <v>0</v>
      </c>
      <c r="U6033" s="3">
        <v>6.5472000000000001</v>
      </c>
      <c r="V6033" s="2">
        <f>salestable[[#This Row],[Sales]] * (1 - salestable[[#This Row],[Discount]])</f>
        <v>21.12</v>
      </c>
      <c r="W6033" s="2">
        <f>salestable[[#This Row],[Sales]] * salestable[[#This Row],[Discount]]</f>
        <v>0</v>
      </c>
      <c r="X6033">
        <f>YEAR(salestable[[#This Row],[Order Date]])</f>
        <v>2016</v>
      </c>
      <c r="Y6033" t="str">
        <f>TEXT(salestable[[#This Row],[Order Date]],"MMMM")</f>
        <v>December</v>
      </c>
      <c r="Z6033" t="str">
        <f>"Q"&amp;ROUNDUP(MONTH(salestable[[#This Row],[Order Date]])/3,0)</f>
        <v>Q4</v>
      </c>
      <c r="AA6033" t="str">
        <f>TEXT(salestable[[#This Row],[Order Date]], "ddd")</f>
        <v>Sun</v>
      </c>
    </row>
    <row r="6034" spans="1:27"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s="3">
        <v>5</v>
      </c>
      <c r="T6034" s="4">
        <v>0</v>
      </c>
      <c r="U6034" s="3">
        <v>15.372</v>
      </c>
      <c r="V6034" s="2">
        <f>salestable[[#This Row],[Sales]] * (1 - salestable[[#This Row],[Discount]])</f>
        <v>54.9</v>
      </c>
      <c r="W6034" s="2">
        <f>salestable[[#This Row],[Sales]] * salestable[[#This Row],[Discount]]</f>
        <v>0</v>
      </c>
      <c r="X6034">
        <f>YEAR(salestable[[#This Row],[Order Date]])</f>
        <v>2017</v>
      </c>
      <c r="Y6034" t="str">
        <f>TEXT(salestable[[#This Row],[Order Date]],"MMMM")</f>
        <v>April</v>
      </c>
      <c r="Z6034" t="str">
        <f>"Q"&amp;ROUNDUP(MONTH(salestable[[#This Row],[Order Date]])/3,0)</f>
        <v>Q2</v>
      </c>
      <c r="AA6034" t="str">
        <f>TEXT(salestable[[#This Row],[Order Date]], "ddd")</f>
        <v>Sun</v>
      </c>
    </row>
    <row r="6035" spans="1:27"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s="3">
        <v>3</v>
      </c>
      <c r="T6035" s="4">
        <v>0</v>
      </c>
      <c r="U6035" s="3">
        <v>5.1816000000000004</v>
      </c>
      <c r="V6035" s="2">
        <f>salestable[[#This Row],[Sales]] * (1 - salestable[[#This Row],[Discount]])</f>
        <v>15.24</v>
      </c>
      <c r="W6035" s="2">
        <f>salestable[[#This Row],[Sales]] * salestable[[#This Row],[Discount]]</f>
        <v>0</v>
      </c>
      <c r="X6035">
        <f>YEAR(salestable[[#This Row],[Order Date]])</f>
        <v>2015</v>
      </c>
      <c r="Y6035" t="str">
        <f>TEXT(salestable[[#This Row],[Order Date]],"MMMM")</f>
        <v>December</v>
      </c>
      <c r="Z6035" t="str">
        <f>"Q"&amp;ROUNDUP(MONTH(salestable[[#This Row],[Order Date]])/3,0)</f>
        <v>Q4</v>
      </c>
      <c r="AA6035" t="str">
        <f>TEXT(salestable[[#This Row],[Order Date]], "ddd")</f>
        <v>Mon</v>
      </c>
    </row>
    <row r="6036" spans="1:27"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s="3">
        <v>2</v>
      </c>
      <c r="T6036" s="4">
        <v>0.8</v>
      </c>
      <c r="U6036" s="3">
        <v>-52.833599999999997</v>
      </c>
      <c r="V6036" s="2">
        <f>salestable[[#This Row],[Sales]] * (1 - salestable[[#This Row],[Discount]])</f>
        <v>3.9135999999999993</v>
      </c>
      <c r="W6036" s="2">
        <f>salestable[[#This Row],[Sales]] * salestable[[#This Row],[Discount]]</f>
        <v>15.654400000000003</v>
      </c>
      <c r="X6036">
        <f>YEAR(salestable[[#This Row],[Order Date]])</f>
        <v>2015</v>
      </c>
      <c r="Y6036" t="str">
        <f>TEXT(salestable[[#This Row],[Order Date]],"MMMM")</f>
        <v>April</v>
      </c>
      <c r="Z6036" t="str">
        <f>"Q"&amp;ROUNDUP(MONTH(salestable[[#This Row],[Order Date]])/3,0)</f>
        <v>Q2</v>
      </c>
      <c r="AA6036" t="str">
        <f>TEXT(salestable[[#This Row],[Order Date]], "ddd")</f>
        <v>Sun</v>
      </c>
    </row>
    <row r="6037" spans="1:27"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s="3">
        <v>4</v>
      </c>
      <c r="T6037" s="4">
        <v>0.8</v>
      </c>
      <c r="U6037" s="3">
        <v>-512.14679999999998</v>
      </c>
      <c r="V6037" s="2">
        <f>salestable[[#This Row],[Sales]] * (1 - salestable[[#This Row],[Discount]])</f>
        <v>62.078399999999988</v>
      </c>
      <c r="W6037" s="2">
        <f>salestable[[#This Row],[Sales]] * salestable[[#This Row],[Discount]]</f>
        <v>248.31360000000001</v>
      </c>
      <c r="X6037">
        <f>YEAR(salestable[[#This Row],[Order Date]])</f>
        <v>2015</v>
      </c>
      <c r="Y6037" t="str">
        <f>TEXT(salestable[[#This Row],[Order Date]],"MMMM")</f>
        <v>April</v>
      </c>
      <c r="Z6037" t="str">
        <f>"Q"&amp;ROUNDUP(MONTH(salestable[[#This Row],[Order Date]])/3,0)</f>
        <v>Q2</v>
      </c>
      <c r="AA6037" t="str">
        <f>TEXT(salestable[[#This Row],[Order Date]], "ddd")</f>
        <v>Sun</v>
      </c>
    </row>
    <row r="6038" spans="1:27"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s="3">
        <v>3</v>
      </c>
      <c r="T6038" s="4">
        <v>0</v>
      </c>
      <c r="U6038" s="3">
        <v>16.614000000000001</v>
      </c>
      <c r="V6038" s="2">
        <f>salestable[[#This Row],[Sales]] * (1 - salestable[[#This Row],[Discount]])</f>
        <v>42.6</v>
      </c>
      <c r="W6038" s="2">
        <f>salestable[[#This Row],[Sales]] * salestable[[#This Row],[Discount]]</f>
        <v>0</v>
      </c>
      <c r="X6038">
        <f>YEAR(salestable[[#This Row],[Order Date]])</f>
        <v>2016</v>
      </c>
      <c r="Y6038" t="str">
        <f>TEXT(salestable[[#This Row],[Order Date]],"MMMM")</f>
        <v>September</v>
      </c>
      <c r="Z6038" t="str">
        <f>"Q"&amp;ROUNDUP(MONTH(salestable[[#This Row],[Order Date]])/3,0)</f>
        <v>Q3</v>
      </c>
      <c r="AA6038" t="str">
        <f>TEXT(salestable[[#This Row],[Order Date]], "ddd")</f>
        <v>Sun</v>
      </c>
    </row>
    <row r="6039" spans="1:27"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s="3">
        <v>6</v>
      </c>
      <c r="T6039" s="4">
        <v>0</v>
      </c>
      <c r="U6039" s="3">
        <v>54.691200000000002</v>
      </c>
      <c r="V6039" s="2">
        <f>salestable[[#This Row],[Sales]] * (1 - salestable[[#This Row],[Discount]])</f>
        <v>113.94</v>
      </c>
      <c r="W6039" s="2">
        <f>salestable[[#This Row],[Sales]] * salestable[[#This Row],[Discount]]</f>
        <v>0</v>
      </c>
      <c r="X6039">
        <f>YEAR(salestable[[#This Row],[Order Date]])</f>
        <v>2016</v>
      </c>
      <c r="Y6039" t="str">
        <f>TEXT(salestable[[#This Row],[Order Date]],"MMMM")</f>
        <v>September</v>
      </c>
      <c r="Z6039" t="str">
        <f>"Q"&amp;ROUNDUP(MONTH(salestable[[#This Row],[Order Date]])/3,0)</f>
        <v>Q3</v>
      </c>
      <c r="AA6039" t="str">
        <f>TEXT(salestable[[#This Row],[Order Date]], "ddd")</f>
        <v>Sun</v>
      </c>
    </row>
    <row r="6040" spans="1:27"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s="3">
        <v>4</v>
      </c>
      <c r="T6040" s="4">
        <v>0</v>
      </c>
      <c r="U6040" s="3">
        <v>5.1967999999999996</v>
      </c>
      <c r="V6040" s="2">
        <f>salestable[[#This Row],[Sales]] * (1 - salestable[[#This Row],[Discount]])</f>
        <v>129.91999999999999</v>
      </c>
      <c r="W6040" s="2">
        <f>salestable[[#This Row],[Sales]] * salestable[[#This Row],[Discount]]</f>
        <v>0</v>
      </c>
      <c r="X6040">
        <f>YEAR(salestable[[#This Row],[Order Date]])</f>
        <v>2016</v>
      </c>
      <c r="Y6040" t="str">
        <f>TEXT(salestable[[#This Row],[Order Date]],"MMMM")</f>
        <v>September</v>
      </c>
      <c r="Z6040" t="str">
        <f>"Q"&amp;ROUNDUP(MONTH(salestable[[#This Row],[Order Date]])/3,0)</f>
        <v>Q3</v>
      </c>
      <c r="AA6040" t="str">
        <f>TEXT(salestable[[#This Row],[Order Date]], "ddd")</f>
        <v>Sun</v>
      </c>
    </row>
    <row r="6041" spans="1:27"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s="3">
        <v>3</v>
      </c>
      <c r="T6041" s="4">
        <v>0</v>
      </c>
      <c r="U6041" s="3">
        <v>2.5344000000000002</v>
      </c>
      <c r="V6041" s="2">
        <f>salestable[[#This Row],[Sales]] * (1 - salestable[[#This Row],[Discount]])</f>
        <v>5.28</v>
      </c>
      <c r="W6041" s="2">
        <f>salestable[[#This Row],[Sales]] * salestable[[#This Row],[Discount]]</f>
        <v>0</v>
      </c>
      <c r="X6041">
        <f>YEAR(salestable[[#This Row],[Order Date]])</f>
        <v>2016</v>
      </c>
      <c r="Y6041" t="str">
        <f>TEXT(salestable[[#This Row],[Order Date]],"MMMM")</f>
        <v>September</v>
      </c>
      <c r="Z6041" t="str">
        <f>"Q"&amp;ROUNDUP(MONTH(salestable[[#This Row],[Order Date]])/3,0)</f>
        <v>Q3</v>
      </c>
      <c r="AA6041" t="str">
        <f>TEXT(salestable[[#This Row],[Order Date]], "ddd")</f>
        <v>Sun</v>
      </c>
    </row>
    <row r="6042" spans="1:27"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s="3">
        <v>3</v>
      </c>
      <c r="T6042" s="4">
        <v>0.2</v>
      </c>
      <c r="U6042" s="3">
        <v>75.180000000000007</v>
      </c>
      <c r="V6042" s="2">
        <f>salestable[[#This Row],[Sales]] * (1 - salestable[[#This Row],[Discount]])</f>
        <v>687.36000000000013</v>
      </c>
      <c r="W6042" s="2">
        <f>salestable[[#This Row],[Sales]] * salestable[[#This Row],[Discount]]</f>
        <v>171.84000000000003</v>
      </c>
      <c r="X6042">
        <f>YEAR(salestable[[#This Row],[Order Date]])</f>
        <v>2017</v>
      </c>
      <c r="Y6042" t="str">
        <f>TEXT(salestable[[#This Row],[Order Date]],"MMMM")</f>
        <v>September</v>
      </c>
      <c r="Z6042" t="str">
        <f>"Q"&amp;ROUNDUP(MONTH(salestable[[#This Row],[Order Date]])/3,0)</f>
        <v>Q3</v>
      </c>
      <c r="AA6042" t="str">
        <f>TEXT(salestable[[#This Row],[Order Date]], "ddd")</f>
        <v>Sun</v>
      </c>
    </row>
    <row r="6043" spans="1:27"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s="3">
        <v>3</v>
      </c>
      <c r="T6043" s="4">
        <v>0.2</v>
      </c>
      <c r="U6043" s="3">
        <v>177.19800000000001</v>
      </c>
      <c r="V6043" s="2">
        <f>salestable[[#This Row],[Sales]] * (1 - salestable[[#This Row],[Discount]])</f>
        <v>405.024</v>
      </c>
      <c r="W6043" s="2">
        <f>salestable[[#This Row],[Sales]] * salestable[[#This Row],[Discount]]</f>
        <v>101.256</v>
      </c>
      <c r="X6043">
        <f>YEAR(salestable[[#This Row],[Order Date]])</f>
        <v>2017</v>
      </c>
      <c r="Y6043" t="str">
        <f>TEXT(salestable[[#This Row],[Order Date]],"MMMM")</f>
        <v>September</v>
      </c>
      <c r="Z6043" t="str">
        <f>"Q"&amp;ROUNDUP(MONTH(salestable[[#This Row],[Order Date]])/3,0)</f>
        <v>Q3</v>
      </c>
      <c r="AA6043" t="str">
        <f>TEXT(salestable[[#This Row],[Order Date]], "ddd")</f>
        <v>Sun</v>
      </c>
    </row>
    <row r="6044" spans="1:27"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s="3">
        <v>2</v>
      </c>
      <c r="T6044" s="4">
        <v>0.2</v>
      </c>
      <c r="U6044" s="3">
        <v>3.9512</v>
      </c>
      <c r="V6044" s="2">
        <f>salestable[[#This Row],[Sales]] * (1 - salestable[[#This Row],[Discount]])</f>
        <v>11.494400000000001</v>
      </c>
      <c r="W6044" s="2">
        <f>salestable[[#This Row],[Sales]] * salestable[[#This Row],[Discount]]</f>
        <v>2.8736000000000002</v>
      </c>
      <c r="X6044">
        <f>YEAR(salestable[[#This Row],[Order Date]])</f>
        <v>2016</v>
      </c>
      <c r="Y6044" t="str">
        <f>TEXT(salestable[[#This Row],[Order Date]],"MMMM")</f>
        <v>February</v>
      </c>
      <c r="Z6044" t="str">
        <f>"Q"&amp;ROUNDUP(MONTH(salestable[[#This Row],[Order Date]])/3,0)</f>
        <v>Q1</v>
      </c>
      <c r="AA6044" t="str">
        <f>TEXT(salestable[[#This Row],[Order Date]], "ddd")</f>
        <v>Thu</v>
      </c>
    </row>
    <row r="6045" spans="1:27"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s="3">
        <v>3</v>
      </c>
      <c r="T6045" s="4">
        <v>0.2</v>
      </c>
      <c r="U6045" s="3">
        <v>-35.364600000000003</v>
      </c>
      <c r="V6045" s="2">
        <f>salestable[[#This Row],[Sales]] * (1 - salestable[[#This Row],[Discount]])</f>
        <v>251.48159999999999</v>
      </c>
      <c r="W6045" s="2">
        <f>salestable[[#This Row],[Sales]] * salestable[[#This Row],[Discount]]</f>
        <v>62.870399999999997</v>
      </c>
      <c r="X6045">
        <f>YEAR(salestable[[#This Row],[Order Date]])</f>
        <v>2017</v>
      </c>
      <c r="Y6045" t="str">
        <f>TEXT(salestable[[#This Row],[Order Date]],"MMMM")</f>
        <v>May</v>
      </c>
      <c r="Z6045" t="str">
        <f>"Q"&amp;ROUNDUP(MONTH(salestable[[#This Row],[Order Date]])/3,0)</f>
        <v>Q2</v>
      </c>
      <c r="AA6045" t="str">
        <f>TEXT(salestable[[#This Row],[Order Date]], "ddd")</f>
        <v>Fri</v>
      </c>
    </row>
    <row r="6046" spans="1:27"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s="3">
        <v>7</v>
      </c>
      <c r="T6046" s="4">
        <v>0.2</v>
      </c>
      <c r="U6046" s="3">
        <v>10.109400000000001</v>
      </c>
      <c r="V6046" s="2">
        <f>salestable[[#This Row],[Sales]] * (1 - salestable[[#This Row],[Discount]])</f>
        <v>22.310400000000001</v>
      </c>
      <c r="W6046" s="2">
        <f>salestable[[#This Row],[Sales]] * salestable[[#This Row],[Discount]]</f>
        <v>5.5776000000000003</v>
      </c>
      <c r="X6046">
        <f>YEAR(salestable[[#This Row],[Order Date]])</f>
        <v>2017</v>
      </c>
      <c r="Y6046" t="str">
        <f>TEXT(salestable[[#This Row],[Order Date]],"MMMM")</f>
        <v>May</v>
      </c>
      <c r="Z6046" t="str">
        <f>"Q"&amp;ROUNDUP(MONTH(salestable[[#This Row],[Order Date]])/3,0)</f>
        <v>Q2</v>
      </c>
      <c r="AA6046" t="str">
        <f>TEXT(salestable[[#This Row],[Order Date]], "ddd")</f>
        <v>Fri</v>
      </c>
    </row>
    <row r="6047" spans="1:27"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s="3">
        <v>3</v>
      </c>
      <c r="T6047" s="4">
        <v>0.2</v>
      </c>
      <c r="U6047" s="3">
        <v>89.307000000000002</v>
      </c>
      <c r="V6047" s="2">
        <f>salestable[[#This Row],[Sales]] * (1 - salestable[[#This Row],[Discount]])</f>
        <v>190.52160000000001</v>
      </c>
      <c r="W6047" s="2">
        <f>salestable[[#This Row],[Sales]] * salestable[[#This Row],[Discount]]</f>
        <v>47.630400000000002</v>
      </c>
      <c r="X6047">
        <f>YEAR(salestable[[#This Row],[Order Date]])</f>
        <v>2015</v>
      </c>
      <c r="Y6047" t="str">
        <f>TEXT(salestable[[#This Row],[Order Date]],"MMMM")</f>
        <v>September</v>
      </c>
      <c r="Z6047" t="str">
        <f>"Q"&amp;ROUNDUP(MONTH(salestable[[#This Row],[Order Date]])/3,0)</f>
        <v>Q3</v>
      </c>
      <c r="AA6047" t="str">
        <f>TEXT(salestable[[#This Row],[Order Date]], "ddd")</f>
        <v>Thu</v>
      </c>
    </row>
    <row r="6048" spans="1:27"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s="3">
        <v>3</v>
      </c>
      <c r="T6048" s="4">
        <v>0</v>
      </c>
      <c r="U6048" s="3">
        <v>173.23500000000001</v>
      </c>
      <c r="V6048" s="2">
        <f>salestable[[#This Row],[Sales]] * (1 - salestable[[#This Row],[Discount]])</f>
        <v>692.94</v>
      </c>
      <c r="W6048" s="2">
        <f>salestable[[#This Row],[Sales]] * salestable[[#This Row],[Discount]]</f>
        <v>0</v>
      </c>
      <c r="X6048">
        <f>YEAR(salestable[[#This Row],[Order Date]])</f>
        <v>2016</v>
      </c>
      <c r="Y6048" t="str">
        <f>TEXT(salestable[[#This Row],[Order Date]],"MMMM")</f>
        <v>June</v>
      </c>
      <c r="Z6048" t="str">
        <f>"Q"&amp;ROUNDUP(MONTH(salestable[[#This Row],[Order Date]])/3,0)</f>
        <v>Q2</v>
      </c>
      <c r="AA6048" t="str">
        <f>TEXT(salestable[[#This Row],[Order Date]], "ddd")</f>
        <v>Thu</v>
      </c>
    </row>
    <row r="6049" spans="1:27"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s="3">
        <v>9</v>
      </c>
      <c r="T6049" s="4">
        <v>0.7</v>
      </c>
      <c r="U6049" s="3">
        <v>-12.9168</v>
      </c>
      <c r="V6049" s="2">
        <f>salestable[[#This Row],[Sales]] * (1 - salestable[[#This Row],[Discount]])</f>
        <v>4.8438000000000008</v>
      </c>
      <c r="W6049" s="2">
        <f>salestable[[#This Row],[Sales]] * salestable[[#This Row],[Discount]]</f>
        <v>11.302199999999999</v>
      </c>
      <c r="X6049">
        <f>YEAR(salestable[[#This Row],[Order Date]])</f>
        <v>2015</v>
      </c>
      <c r="Y6049" t="str">
        <f>TEXT(salestable[[#This Row],[Order Date]],"MMMM")</f>
        <v>November</v>
      </c>
      <c r="Z6049" t="str">
        <f>"Q"&amp;ROUNDUP(MONTH(salestable[[#This Row],[Order Date]])/3,0)</f>
        <v>Q4</v>
      </c>
      <c r="AA6049" t="str">
        <f>TEXT(salestable[[#This Row],[Order Date]], "ddd")</f>
        <v>Sat</v>
      </c>
    </row>
    <row r="6050" spans="1:27"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s="3">
        <v>5</v>
      </c>
      <c r="T6050" s="4">
        <v>0.7</v>
      </c>
      <c r="U6050" s="3">
        <v>-1031.5385000000001</v>
      </c>
      <c r="V6050" s="2">
        <f>salestable[[#This Row],[Sales]] * (1 - salestable[[#This Row],[Discount]])</f>
        <v>403.64550000000003</v>
      </c>
      <c r="W6050" s="2">
        <f>salestable[[#This Row],[Sales]] * salestable[[#This Row],[Discount]]</f>
        <v>941.83949999999982</v>
      </c>
      <c r="X6050">
        <f>YEAR(salestable[[#This Row],[Order Date]])</f>
        <v>2015</v>
      </c>
      <c r="Y6050" t="str">
        <f>TEXT(salestable[[#This Row],[Order Date]],"MMMM")</f>
        <v>November</v>
      </c>
      <c r="Z6050" t="str">
        <f>"Q"&amp;ROUNDUP(MONTH(salestable[[#This Row],[Order Date]])/3,0)</f>
        <v>Q4</v>
      </c>
      <c r="AA6050" t="str">
        <f>TEXT(salestable[[#This Row],[Order Date]], "ddd")</f>
        <v>Sat</v>
      </c>
    </row>
    <row r="6051" spans="1:27"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s="3">
        <v>7</v>
      </c>
      <c r="T6051" s="4">
        <v>0.2</v>
      </c>
      <c r="U6051" s="3">
        <v>54.215000000000003</v>
      </c>
      <c r="V6051" s="2">
        <f>salestable[[#This Row],[Sales]] * (1 - salestable[[#This Row],[Discount]])</f>
        <v>138.79040000000001</v>
      </c>
      <c r="W6051" s="2">
        <f>salestable[[#This Row],[Sales]] * salestable[[#This Row],[Discount]]</f>
        <v>34.697600000000001</v>
      </c>
      <c r="X6051">
        <f>YEAR(salestable[[#This Row],[Order Date]])</f>
        <v>2016</v>
      </c>
      <c r="Y6051" t="str">
        <f>TEXT(salestable[[#This Row],[Order Date]],"MMMM")</f>
        <v>June</v>
      </c>
      <c r="Z6051" t="str">
        <f>"Q"&amp;ROUNDUP(MONTH(salestable[[#This Row],[Order Date]])/3,0)</f>
        <v>Q2</v>
      </c>
      <c r="AA6051" t="str">
        <f>TEXT(salestable[[#This Row],[Order Date]], "ddd")</f>
        <v>Wed</v>
      </c>
    </row>
    <row r="6052" spans="1:27"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s="3">
        <v>5</v>
      </c>
      <c r="T6052" s="4">
        <v>0</v>
      </c>
      <c r="U6052" s="3">
        <v>16.170000000000002</v>
      </c>
      <c r="V6052" s="2">
        <f>salestable[[#This Row],[Sales]] * (1 - salestable[[#This Row],[Discount]])</f>
        <v>57.75</v>
      </c>
      <c r="W6052" s="2">
        <f>salestable[[#This Row],[Sales]] * salestable[[#This Row],[Discount]]</f>
        <v>0</v>
      </c>
      <c r="X6052">
        <f>YEAR(salestable[[#This Row],[Order Date]])</f>
        <v>2015</v>
      </c>
      <c r="Y6052" t="str">
        <f>TEXT(salestable[[#This Row],[Order Date]],"MMMM")</f>
        <v>April</v>
      </c>
      <c r="Z6052" t="str">
        <f>"Q"&amp;ROUNDUP(MONTH(salestable[[#This Row],[Order Date]])/3,0)</f>
        <v>Q2</v>
      </c>
      <c r="AA6052" t="str">
        <f>TEXT(salestable[[#This Row],[Order Date]], "ddd")</f>
        <v>Sat</v>
      </c>
    </row>
    <row r="6053" spans="1:27"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s="3">
        <v>5</v>
      </c>
      <c r="T6053" s="4">
        <v>0</v>
      </c>
      <c r="U6053" s="3">
        <v>76.272000000000006</v>
      </c>
      <c r="V6053" s="2">
        <f>salestable[[#This Row],[Sales]] * (1 - salestable[[#This Row],[Discount]])</f>
        <v>272.39999999999998</v>
      </c>
      <c r="W6053" s="2">
        <f>salestable[[#This Row],[Sales]] * salestable[[#This Row],[Discount]]</f>
        <v>0</v>
      </c>
      <c r="X6053">
        <f>YEAR(salestable[[#This Row],[Order Date]])</f>
        <v>2015</v>
      </c>
      <c r="Y6053" t="str">
        <f>TEXT(salestable[[#This Row],[Order Date]],"MMMM")</f>
        <v>April</v>
      </c>
      <c r="Z6053" t="str">
        <f>"Q"&amp;ROUNDUP(MONTH(salestable[[#This Row],[Order Date]])/3,0)</f>
        <v>Q2</v>
      </c>
      <c r="AA6053" t="str">
        <f>TEXT(salestable[[#This Row],[Order Date]], "ddd")</f>
        <v>Sat</v>
      </c>
    </row>
    <row r="6054" spans="1:27"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s="3">
        <v>3</v>
      </c>
      <c r="T6054" s="4">
        <v>0.2</v>
      </c>
      <c r="U6054" s="3">
        <v>4.0338000000000003</v>
      </c>
      <c r="V6054" s="2">
        <f>salestable[[#This Row],[Sales]] * (1 - salestable[[#This Row],[Discount]])</f>
        <v>9.5616000000000003</v>
      </c>
      <c r="W6054" s="2">
        <f>salestable[[#This Row],[Sales]] * salestable[[#This Row],[Discount]]</f>
        <v>2.3904000000000001</v>
      </c>
      <c r="X6054">
        <f>YEAR(salestable[[#This Row],[Order Date]])</f>
        <v>2016</v>
      </c>
      <c r="Y6054" t="str">
        <f>TEXT(salestable[[#This Row],[Order Date]],"MMMM")</f>
        <v>September</v>
      </c>
      <c r="Z6054" t="str">
        <f>"Q"&amp;ROUNDUP(MONTH(salestable[[#This Row],[Order Date]])/3,0)</f>
        <v>Q3</v>
      </c>
      <c r="AA6054" t="str">
        <f>TEXT(salestable[[#This Row],[Order Date]], "ddd")</f>
        <v>Fri</v>
      </c>
    </row>
    <row r="6055" spans="1:27"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s="3">
        <v>4</v>
      </c>
      <c r="T6055" s="4">
        <v>0.2</v>
      </c>
      <c r="U6055" s="3">
        <v>7.7</v>
      </c>
      <c r="V6055" s="2">
        <f>salestable[[#This Row],[Sales]] * (1 - salestable[[#This Row],[Discount]])</f>
        <v>22.400000000000002</v>
      </c>
      <c r="W6055" s="2">
        <f>salestable[[#This Row],[Sales]] * salestable[[#This Row],[Discount]]</f>
        <v>5.6000000000000005</v>
      </c>
      <c r="X6055">
        <f>YEAR(salestable[[#This Row],[Order Date]])</f>
        <v>2016</v>
      </c>
      <c r="Y6055" t="str">
        <f>TEXT(salestable[[#This Row],[Order Date]],"MMMM")</f>
        <v>September</v>
      </c>
      <c r="Z6055" t="str">
        <f>"Q"&amp;ROUNDUP(MONTH(salestable[[#This Row],[Order Date]])/3,0)</f>
        <v>Q3</v>
      </c>
      <c r="AA6055" t="str">
        <f>TEXT(salestable[[#This Row],[Order Date]], "ddd")</f>
        <v>Fri</v>
      </c>
    </row>
    <row r="6056" spans="1:27"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s="3">
        <v>7</v>
      </c>
      <c r="T6056" s="4">
        <v>0.7</v>
      </c>
      <c r="U6056" s="3">
        <v>-9.7607999999999997</v>
      </c>
      <c r="V6056" s="2">
        <f>salestable[[#This Row],[Sales]] * (1 - salestable[[#This Row],[Discount]])</f>
        <v>3.6603000000000008</v>
      </c>
      <c r="W6056" s="2">
        <f>salestable[[#This Row],[Sales]] * salestable[[#This Row],[Discount]]</f>
        <v>8.5406999999999993</v>
      </c>
      <c r="X6056">
        <f>YEAR(salestable[[#This Row],[Order Date]])</f>
        <v>2016</v>
      </c>
      <c r="Y6056" t="str">
        <f>TEXT(salestable[[#This Row],[Order Date]],"MMMM")</f>
        <v>September</v>
      </c>
      <c r="Z6056" t="str">
        <f>"Q"&amp;ROUNDUP(MONTH(salestable[[#This Row],[Order Date]])/3,0)</f>
        <v>Q3</v>
      </c>
      <c r="AA6056" t="str">
        <f>TEXT(salestable[[#This Row],[Order Date]], "ddd")</f>
        <v>Fri</v>
      </c>
    </row>
    <row r="6057" spans="1:27"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s="3">
        <v>1</v>
      </c>
      <c r="T6057" s="4">
        <v>0.8</v>
      </c>
      <c r="U6057" s="3">
        <v>-3.4121999999999999</v>
      </c>
      <c r="V6057" s="2">
        <f>salestable[[#This Row],[Sales]] * (1 - salestable[[#This Row],[Discount]])</f>
        <v>0.41359999999999991</v>
      </c>
      <c r="W6057" s="2">
        <f>salestable[[#This Row],[Sales]] * salestable[[#This Row],[Discount]]</f>
        <v>1.6544000000000001</v>
      </c>
      <c r="X6057">
        <f>YEAR(salestable[[#This Row],[Order Date]])</f>
        <v>2016</v>
      </c>
      <c r="Y6057" t="str">
        <f>TEXT(salestable[[#This Row],[Order Date]],"MMMM")</f>
        <v>August</v>
      </c>
      <c r="Z6057" t="str">
        <f>"Q"&amp;ROUNDUP(MONTH(salestable[[#This Row],[Order Date]])/3,0)</f>
        <v>Q3</v>
      </c>
      <c r="AA6057" t="str">
        <f>TEXT(salestable[[#This Row],[Order Date]], "ddd")</f>
        <v>Thu</v>
      </c>
    </row>
    <row r="6058" spans="1:27"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s="3">
        <v>8</v>
      </c>
      <c r="T6058" s="4">
        <v>0.2</v>
      </c>
      <c r="U6058" s="3">
        <v>30.391999999999999</v>
      </c>
      <c r="V6058" s="2">
        <f>salestable[[#This Row],[Sales]] * (1 - salestable[[#This Row],[Discount]])</f>
        <v>67.072000000000003</v>
      </c>
      <c r="W6058" s="2">
        <f>salestable[[#This Row],[Sales]] * salestable[[#This Row],[Discount]]</f>
        <v>16.768000000000001</v>
      </c>
      <c r="X6058">
        <f>YEAR(salestable[[#This Row],[Order Date]])</f>
        <v>2016</v>
      </c>
      <c r="Y6058" t="str">
        <f>TEXT(salestable[[#This Row],[Order Date]],"MMMM")</f>
        <v>August</v>
      </c>
      <c r="Z6058" t="str">
        <f>"Q"&amp;ROUNDUP(MONTH(salestable[[#This Row],[Order Date]])/3,0)</f>
        <v>Q3</v>
      </c>
      <c r="AA6058" t="str">
        <f>TEXT(salestable[[#This Row],[Order Date]], "ddd")</f>
        <v>Thu</v>
      </c>
    </row>
    <row r="6059" spans="1:27"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s="3">
        <v>2</v>
      </c>
      <c r="T6059" s="4">
        <v>0</v>
      </c>
      <c r="U6059" s="3">
        <v>5.3391999999999999</v>
      </c>
      <c r="V6059" s="2">
        <f>salestable[[#This Row],[Sales]] * (1 - salestable[[#This Row],[Discount]])</f>
        <v>11.36</v>
      </c>
      <c r="W6059" s="2">
        <f>salestable[[#This Row],[Sales]] * salestable[[#This Row],[Discount]]</f>
        <v>0</v>
      </c>
      <c r="X6059">
        <f>YEAR(salestable[[#This Row],[Order Date]])</f>
        <v>2014</v>
      </c>
      <c r="Y6059" t="str">
        <f>TEXT(salestable[[#This Row],[Order Date]],"MMMM")</f>
        <v>March</v>
      </c>
      <c r="Z6059" t="str">
        <f>"Q"&amp;ROUNDUP(MONTH(salestable[[#This Row],[Order Date]])/3,0)</f>
        <v>Q1</v>
      </c>
      <c r="AA6059" t="str">
        <f>TEXT(salestable[[#This Row],[Order Date]], "ddd")</f>
        <v>Sun</v>
      </c>
    </row>
    <row r="6060" spans="1:27"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s="3">
        <v>5</v>
      </c>
      <c r="T6060" s="4">
        <v>0</v>
      </c>
      <c r="U6060" s="3">
        <v>17.472000000000001</v>
      </c>
      <c r="V6060" s="2">
        <f>salestable[[#This Row],[Sales]] * (1 - salestable[[#This Row],[Discount]])</f>
        <v>36.4</v>
      </c>
      <c r="W6060" s="2">
        <f>salestable[[#This Row],[Sales]] * salestable[[#This Row],[Discount]]</f>
        <v>0</v>
      </c>
      <c r="X6060">
        <f>YEAR(salestable[[#This Row],[Order Date]])</f>
        <v>2014</v>
      </c>
      <c r="Y6060" t="str">
        <f>TEXT(salestable[[#This Row],[Order Date]],"MMMM")</f>
        <v>March</v>
      </c>
      <c r="Z6060" t="str">
        <f>"Q"&amp;ROUNDUP(MONTH(salestable[[#This Row],[Order Date]])/3,0)</f>
        <v>Q1</v>
      </c>
      <c r="AA6060" t="str">
        <f>TEXT(salestable[[#This Row],[Order Date]], "ddd")</f>
        <v>Sun</v>
      </c>
    </row>
    <row r="6061" spans="1:27"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s="3">
        <v>2</v>
      </c>
      <c r="T6061" s="4">
        <v>0.2</v>
      </c>
      <c r="U6061" s="3">
        <v>6.992</v>
      </c>
      <c r="V6061" s="2">
        <f>salestable[[#This Row],[Sales]] * (1 - salestable[[#This Row],[Discount]])</f>
        <v>22.374400000000001</v>
      </c>
      <c r="W6061" s="2">
        <f>salestable[[#This Row],[Sales]] * salestable[[#This Row],[Discount]]</f>
        <v>5.5936000000000003</v>
      </c>
      <c r="X6061">
        <f>YEAR(salestable[[#This Row],[Order Date]])</f>
        <v>2014</v>
      </c>
      <c r="Y6061" t="str">
        <f>TEXT(salestable[[#This Row],[Order Date]],"MMMM")</f>
        <v>December</v>
      </c>
      <c r="Z6061" t="str">
        <f>"Q"&amp;ROUNDUP(MONTH(salestable[[#This Row],[Order Date]])/3,0)</f>
        <v>Q4</v>
      </c>
      <c r="AA6061" t="str">
        <f>TEXT(salestable[[#This Row],[Order Date]], "ddd")</f>
        <v>Tue</v>
      </c>
    </row>
    <row r="6062" spans="1:27"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s="3">
        <v>4</v>
      </c>
      <c r="T6062" s="4">
        <v>0</v>
      </c>
      <c r="U6062" s="3">
        <v>38.3508</v>
      </c>
      <c r="V6062" s="2">
        <f>salestable[[#This Row],[Sales]] * (1 - salestable[[#This Row],[Discount]])</f>
        <v>142.04</v>
      </c>
      <c r="W6062" s="2">
        <f>salestable[[#This Row],[Sales]] * salestable[[#This Row],[Discount]]</f>
        <v>0</v>
      </c>
      <c r="X6062">
        <f>YEAR(salestable[[#This Row],[Order Date]])</f>
        <v>2015</v>
      </c>
      <c r="Y6062" t="str">
        <f>TEXT(salestable[[#This Row],[Order Date]],"MMMM")</f>
        <v>April</v>
      </c>
      <c r="Z6062" t="str">
        <f>"Q"&amp;ROUNDUP(MONTH(salestable[[#This Row],[Order Date]])/3,0)</f>
        <v>Q2</v>
      </c>
      <c r="AA6062" t="str">
        <f>TEXT(salestable[[#This Row],[Order Date]], "ddd")</f>
        <v>Fri</v>
      </c>
    </row>
    <row r="6063" spans="1:27"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s="3">
        <v>3</v>
      </c>
      <c r="T6063" s="4">
        <v>0</v>
      </c>
      <c r="U6063" s="3">
        <v>6.0147000000000004</v>
      </c>
      <c r="V6063" s="2">
        <f>salestable[[#This Row],[Sales]] * (1 - salestable[[#This Row],[Discount]])</f>
        <v>14.67</v>
      </c>
      <c r="W6063" s="2">
        <f>salestable[[#This Row],[Sales]] * salestable[[#This Row],[Discount]]</f>
        <v>0</v>
      </c>
      <c r="X6063">
        <f>YEAR(salestable[[#This Row],[Order Date]])</f>
        <v>2015</v>
      </c>
      <c r="Y6063" t="str">
        <f>TEXT(salestable[[#This Row],[Order Date]],"MMMM")</f>
        <v>April</v>
      </c>
      <c r="Z6063" t="str">
        <f>"Q"&amp;ROUNDUP(MONTH(salestable[[#This Row],[Order Date]])/3,0)</f>
        <v>Q2</v>
      </c>
      <c r="AA6063" t="str">
        <f>TEXT(salestable[[#This Row],[Order Date]], "ddd")</f>
        <v>Fri</v>
      </c>
    </row>
    <row r="6064" spans="1:27"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s="3">
        <v>5</v>
      </c>
      <c r="T6064" s="4">
        <v>0.2</v>
      </c>
      <c r="U6064" s="3">
        <v>224.99250000000001</v>
      </c>
      <c r="V6064" s="2">
        <f>salestable[[#This Row],[Sales]] * (1 - salestable[[#This Row],[Discount]])</f>
        <v>959.96800000000007</v>
      </c>
      <c r="W6064" s="2">
        <f>salestable[[#This Row],[Sales]] * salestable[[#This Row],[Discount]]</f>
        <v>239.99200000000002</v>
      </c>
      <c r="X6064">
        <f>YEAR(salestable[[#This Row],[Order Date]])</f>
        <v>2015</v>
      </c>
      <c r="Y6064" t="str">
        <f>TEXT(salestable[[#This Row],[Order Date]],"MMMM")</f>
        <v>December</v>
      </c>
      <c r="Z6064" t="str">
        <f>"Q"&amp;ROUNDUP(MONTH(salestable[[#This Row],[Order Date]])/3,0)</f>
        <v>Q4</v>
      </c>
      <c r="AA6064" t="str">
        <f>TEXT(salestable[[#This Row],[Order Date]], "ddd")</f>
        <v>Fri</v>
      </c>
    </row>
    <row r="6065" spans="1:27"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s="3">
        <v>3</v>
      </c>
      <c r="T6065" s="4">
        <v>0</v>
      </c>
      <c r="U6065" s="3">
        <v>6.1740000000000004</v>
      </c>
      <c r="V6065" s="2">
        <f>salestable[[#This Row],[Sales]] * (1 - salestable[[#This Row],[Discount]])</f>
        <v>12.6</v>
      </c>
      <c r="W6065" s="2">
        <f>salestable[[#This Row],[Sales]] * salestable[[#This Row],[Discount]]</f>
        <v>0</v>
      </c>
      <c r="X6065">
        <f>YEAR(salestable[[#This Row],[Order Date]])</f>
        <v>2015</v>
      </c>
      <c r="Y6065" t="str">
        <f>TEXT(salestable[[#This Row],[Order Date]],"MMMM")</f>
        <v>December</v>
      </c>
      <c r="Z6065" t="str">
        <f>"Q"&amp;ROUNDUP(MONTH(salestable[[#This Row],[Order Date]])/3,0)</f>
        <v>Q4</v>
      </c>
      <c r="AA6065" t="str">
        <f>TEXT(salestable[[#This Row],[Order Date]], "ddd")</f>
        <v>Fri</v>
      </c>
    </row>
    <row r="6066" spans="1:27"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s="3">
        <v>3</v>
      </c>
      <c r="T6066" s="4">
        <v>0</v>
      </c>
      <c r="U6066" s="3">
        <v>8.0730000000000004</v>
      </c>
      <c r="V6066" s="2">
        <f>salestable[[#This Row],[Sales]] * (1 - salestable[[#This Row],[Discount]])</f>
        <v>17.940000000000001</v>
      </c>
      <c r="W6066" s="2">
        <f>salestable[[#This Row],[Sales]] * salestable[[#This Row],[Discount]]</f>
        <v>0</v>
      </c>
      <c r="X6066">
        <f>YEAR(salestable[[#This Row],[Order Date]])</f>
        <v>2015</v>
      </c>
      <c r="Y6066" t="str">
        <f>TEXT(salestable[[#This Row],[Order Date]],"MMMM")</f>
        <v>December</v>
      </c>
      <c r="Z6066" t="str">
        <f>"Q"&amp;ROUNDUP(MONTH(salestable[[#This Row],[Order Date]])/3,0)</f>
        <v>Q4</v>
      </c>
      <c r="AA6066" t="str">
        <f>TEXT(salestable[[#This Row],[Order Date]], "ddd")</f>
        <v>Fri</v>
      </c>
    </row>
    <row r="6067" spans="1:27"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s="3">
        <v>6</v>
      </c>
      <c r="T6067" s="4">
        <v>0.2</v>
      </c>
      <c r="U6067" s="3">
        <v>7.7687999999999997</v>
      </c>
      <c r="V6067" s="2">
        <f>salestable[[#This Row],[Sales]] * (1 - salestable[[#This Row],[Discount]])</f>
        <v>19.123200000000001</v>
      </c>
      <c r="W6067" s="2">
        <f>salestable[[#This Row],[Sales]] * salestable[[#This Row],[Discount]]</f>
        <v>4.7808000000000002</v>
      </c>
      <c r="X6067">
        <f>YEAR(salestable[[#This Row],[Order Date]])</f>
        <v>2015</v>
      </c>
      <c r="Y6067" t="str">
        <f>TEXT(salestable[[#This Row],[Order Date]],"MMMM")</f>
        <v>April</v>
      </c>
      <c r="Z6067" t="str">
        <f>"Q"&amp;ROUNDUP(MONTH(salestable[[#This Row],[Order Date]])/3,0)</f>
        <v>Q2</v>
      </c>
      <c r="AA6067" t="str">
        <f>TEXT(salestable[[#This Row],[Order Date]], "ddd")</f>
        <v>Sun</v>
      </c>
    </row>
    <row r="6068" spans="1:27"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s="3">
        <v>8</v>
      </c>
      <c r="T6068" s="4">
        <v>0.2</v>
      </c>
      <c r="U6068" s="3">
        <v>10.007999999999999</v>
      </c>
      <c r="V6068" s="2">
        <f>salestable[[#This Row],[Sales]] * (1 - salestable[[#This Row],[Discount]])</f>
        <v>71.167999999999992</v>
      </c>
      <c r="W6068" s="2">
        <f>salestable[[#This Row],[Sales]] * salestable[[#This Row],[Discount]]</f>
        <v>17.791999999999998</v>
      </c>
      <c r="X6068">
        <f>YEAR(salestable[[#This Row],[Order Date]])</f>
        <v>2015</v>
      </c>
      <c r="Y6068" t="str">
        <f>TEXT(salestable[[#This Row],[Order Date]],"MMMM")</f>
        <v>January</v>
      </c>
      <c r="Z6068" t="str">
        <f>"Q"&amp;ROUNDUP(MONTH(salestable[[#This Row],[Order Date]])/3,0)</f>
        <v>Q1</v>
      </c>
      <c r="AA6068" t="str">
        <f>TEXT(salestable[[#This Row],[Order Date]], "ddd")</f>
        <v>Sat</v>
      </c>
    </row>
    <row r="6069" spans="1:27"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s="3">
        <v>8</v>
      </c>
      <c r="T6069" s="4">
        <v>0.2</v>
      </c>
      <c r="U6069" s="3">
        <v>-97.176000000000002</v>
      </c>
      <c r="V6069" s="2">
        <f>salestable[[#This Row],[Sales]] * (1 - salestable[[#This Row],[Discount]])</f>
        <v>414.61760000000004</v>
      </c>
      <c r="W6069" s="2">
        <f>salestable[[#This Row],[Sales]] * salestable[[#This Row],[Discount]]</f>
        <v>103.65440000000001</v>
      </c>
      <c r="X6069">
        <f>YEAR(salestable[[#This Row],[Order Date]])</f>
        <v>2017</v>
      </c>
      <c r="Y6069" t="str">
        <f>TEXT(salestable[[#This Row],[Order Date]],"MMMM")</f>
        <v>May</v>
      </c>
      <c r="Z6069" t="str">
        <f>"Q"&amp;ROUNDUP(MONTH(salestable[[#This Row],[Order Date]])/3,0)</f>
        <v>Q2</v>
      </c>
      <c r="AA6069" t="str">
        <f>TEXT(salestable[[#This Row],[Order Date]], "ddd")</f>
        <v>Sat</v>
      </c>
    </row>
    <row r="6070" spans="1:27"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s="3">
        <v>1</v>
      </c>
      <c r="T6070" s="4">
        <v>0</v>
      </c>
      <c r="U6070" s="3">
        <v>3.3504</v>
      </c>
      <c r="V6070" s="2">
        <f>salestable[[#This Row],[Sales]] * (1 - salestable[[#This Row],[Discount]])</f>
        <v>6.98</v>
      </c>
      <c r="W6070" s="2">
        <f>salestable[[#This Row],[Sales]] * salestable[[#This Row],[Discount]]</f>
        <v>0</v>
      </c>
      <c r="X6070">
        <f>YEAR(salestable[[#This Row],[Order Date]])</f>
        <v>2017</v>
      </c>
      <c r="Y6070" t="str">
        <f>TEXT(salestable[[#This Row],[Order Date]],"MMMM")</f>
        <v>May</v>
      </c>
      <c r="Z6070" t="str">
        <f>"Q"&amp;ROUNDUP(MONTH(salestable[[#This Row],[Order Date]])/3,0)</f>
        <v>Q2</v>
      </c>
      <c r="AA6070" t="str">
        <f>TEXT(salestable[[#This Row],[Order Date]], "ddd")</f>
        <v>Sat</v>
      </c>
    </row>
    <row r="6071" spans="1:27"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s="3">
        <v>1</v>
      </c>
      <c r="T6071" s="4">
        <v>0.2</v>
      </c>
      <c r="U6071" s="3">
        <v>38.61</v>
      </c>
      <c r="V6071" s="2">
        <f>salestable[[#This Row],[Sales]] * (1 - salestable[[#This Row],[Discount]])</f>
        <v>274.56</v>
      </c>
      <c r="W6071" s="2">
        <f>salestable[[#This Row],[Sales]] * salestable[[#This Row],[Discount]]</f>
        <v>68.64</v>
      </c>
      <c r="X6071">
        <f>YEAR(salestable[[#This Row],[Order Date]])</f>
        <v>2017</v>
      </c>
      <c r="Y6071" t="str">
        <f>TEXT(salestable[[#This Row],[Order Date]],"MMMM")</f>
        <v>May</v>
      </c>
      <c r="Z6071" t="str">
        <f>"Q"&amp;ROUNDUP(MONTH(salestable[[#This Row],[Order Date]])/3,0)</f>
        <v>Q2</v>
      </c>
      <c r="AA6071" t="str">
        <f>TEXT(salestable[[#This Row],[Order Date]], "ddd")</f>
        <v>Sat</v>
      </c>
    </row>
    <row r="6072" spans="1:27"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s="3">
        <v>3</v>
      </c>
      <c r="T6072" s="4">
        <v>0.2</v>
      </c>
      <c r="U6072" s="3">
        <v>5.9211</v>
      </c>
      <c r="V6072" s="2">
        <f>salestable[[#This Row],[Sales]] * (1 - salestable[[#This Row],[Discount]])</f>
        <v>14.035200000000001</v>
      </c>
      <c r="W6072" s="2">
        <f>salestable[[#This Row],[Sales]] * salestable[[#This Row],[Discount]]</f>
        <v>3.5088000000000004</v>
      </c>
      <c r="X6072">
        <f>YEAR(salestable[[#This Row],[Order Date]])</f>
        <v>2017</v>
      </c>
      <c r="Y6072" t="str">
        <f>TEXT(salestable[[#This Row],[Order Date]],"MMMM")</f>
        <v>August</v>
      </c>
      <c r="Z6072" t="str">
        <f>"Q"&amp;ROUNDUP(MONTH(salestable[[#This Row],[Order Date]])/3,0)</f>
        <v>Q3</v>
      </c>
      <c r="AA6072" t="str">
        <f>TEXT(salestable[[#This Row],[Order Date]], "ddd")</f>
        <v>Sun</v>
      </c>
    </row>
    <row r="6073" spans="1:27"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s="3">
        <v>2</v>
      </c>
      <c r="T6073" s="4">
        <v>0.2</v>
      </c>
      <c r="U6073" s="3">
        <v>-26.720400000000001</v>
      </c>
      <c r="V6073" s="2">
        <f>salestable[[#This Row],[Sales]] * (1 - salestable[[#This Row],[Discount]])</f>
        <v>122.15039999999999</v>
      </c>
      <c r="W6073" s="2">
        <f>salestable[[#This Row],[Sales]] * salestable[[#This Row],[Discount]]</f>
        <v>30.537599999999998</v>
      </c>
      <c r="X6073">
        <f>YEAR(salestable[[#This Row],[Order Date]])</f>
        <v>2015</v>
      </c>
      <c r="Y6073" t="str">
        <f>TEXT(salestable[[#This Row],[Order Date]],"MMMM")</f>
        <v>December</v>
      </c>
      <c r="Z6073" t="str">
        <f>"Q"&amp;ROUNDUP(MONTH(salestable[[#This Row],[Order Date]])/3,0)</f>
        <v>Q4</v>
      </c>
      <c r="AA6073" t="str">
        <f>TEXT(salestable[[#This Row],[Order Date]], "ddd")</f>
        <v>Thu</v>
      </c>
    </row>
    <row r="6074" spans="1:27"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s="3">
        <v>2</v>
      </c>
      <c r="T6074" s="4">
        <v>0.2</v>
      </c>
      <c r="U6074" s="3">
        <v>0.56679999999999997</v>
      </c>
      <c r="V6074" s="2">
        <f>salestable[[#This Row],[Sales]] * (1 - salestable[[#This Row],[Discount]])</f>
        <v>2.7904</v>
      </c>
      <c r="W6074" s="2">
        <f>salestable[[#This Row],[Sales]] * salestable[[#This Row],[Discount]]</f>
        <v>0.6976</v>
      </c>
      <c r="X6074">
        <f>YEAR(salestable[[#This Row],[Order Date]])</f>
        <v>2015</v>
      </c>
      <c r="Y6074" t="str">
        <f>TEXT(salestable[[#This Row],[Order Date]],"MMMM")</f>
        <v>December</v>
      </c>
      <c r="Z6074" t="str">
        <f>"Q"&amp;ROUNDUP(MONTH(salestable[[#This Row],[Order Date]])/3,0)</f>
        <v>Q4</v>
      </c>
      <c r="AA6074" t="str">
        <f>TEXT(salestable[[#This Row],[Order Date]], "ddd")</f>
        <v>Thu</v>
      </c>
    </row>
    <row r="6075" spans="1:27"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s="3">
        <v>2</v>
      </c>
      <c r="T6075" s="4">
        <v>0.2</v>
      </c>
      <c r="U6075" s="3">
        <v>-1.3248</v>
      </c>
      <c r="V6075" s="2">
        <f>salestable[[#This Row],[Sales]] * (1 - salestable[[#This Row],[Discount]])</f>
        <v>4.7103999999999999</v>
      </c>
      <c r="W6075" s="2">
        <f>salestable[[#This Row],[Sales]] * salestable[[#This Row],[Discount]]</f>
        <v>1.1776</v>
      </c>
      <c r="X6075">
        <f>YEAR(salestable[[#This Row],[Order Date]])</f>
        <v>2015</v>
      </c>
      <c r="Y6075" t="str">
        <f>TEXT(salestable[[#This Row],[Order Date]],"MMMM")</f>
        <v>December</v>
      </c>
      <c r="Z6075" t="str">
        <f>"Q"&amp;ROUNDUP(MONTH(salestable[[#This Row],[Order Date]])/3,0)</f>
        <v>Q4</v>
      </c>
      <c r="AA6075" t="str">
        <f>TEXT(salestable[[#This Row],[Order Date]], "ddd")</f>
        <v>Thu</v>
      </c>
    </row>
    <row r="6076" spans="1:27"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s="3">
        <v>3</v>
      </c>
      <c r="T6076" s="4">
        <v>0.2</v>
      </c>
      <c r="U6076" s="3">
        <v>51.823799999999999</v>
      </c>
      <c r="V6076" s="2">
        <f>salestable[[#This Row],[Sales]] * (1 - salestable[[#This Row],[Discount]])</f>
        <v>122.8416</v>
      </c>
      <c r="W6076" s="2">
        <f>salestable[[#This Row],[Sales]] * salestable[[#This Row],[Discount]]</f>
        <v>30.7104</v>
      </c>
      <c r="X6076">
        <f>YEAR(salestable[[#This Row],[Order Date]])</f>
        <v>2017</v>
      </c>
      <c r="Y6076" t="str">
        <f>TEXT(salestable[[#This Row],[Order Date]],"MMMM")</f>
        <v>December</v>
      </c>
      <c r="Z6076" t="str">
        <f>"Q"&amp;ROUNDUP(MONTH(salestable[[#This Row],[Order Date]])/3,0)</f>
        <v>Q4</v>
      </c>
      <c r="AA6076" t="str">
        <f>TEXT(salestable[[#This Row],[Order Date]], "ddd")</f>
        <v>Mon</v>
      </c>
    </row>
    <row r="6077" spans="1:27"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s="3">
        <v>2</v>
      </c>
      <c r="T6077" s="4">
        <v>0</v>
      </c>
      <c r="U6077" s="3">
        <v>2.7061999999999999</v>
      </c>
      <c r="V6077" s="2">
        <f>salestable[[#This Row],[Sales]] * (1 - salestable[[#This Row],[Discount]])</f>
        <v>270.62</v>
      </c>
      <c r="W6077" s="2">
        <f>salestable[[#This Row],[Sales]] * salestable[[#This Row],[Discount]]</f>
        <v>0</v>
      </c>
      <c r="X6077">
        <f>YEAR(salestable[[#This Row],[Order Date]])</f>
        <v>2017</v>
      </c>
      <c r="Y6077" t="str">
        <f>TEXT(salestable[[#This Row],[Order Date]],"MMMM")</f>
        <v>December</v>
      </c>
      <c r="Z6077" t="str">
        <f>"Q"&amp;ROUNDUP(MONTH(salestable[[#This Row],[Order Date]])/3,0)</f>
        <v>Q4</v>
      </c>
      <c r="AA6077" t="str">
        <f>TEXT(salestable[[#This Row],[Order Date]], "ddd")</f>
        <v>Mon</v>
      </c>
    </row>
    <row r="6078" spans="1:27"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s="3">
        <v>6</v>
      </c>
      <c r="T6078" s="4">
        <v>0</v>
      </c>
      <c r="U6078" s="3">
        <v>206.316</v>
      </c>
      <c r="V6078" s="2">
        <f>salestable[[#This Row],[Sales]] * (1 - salestable[[#This Row],[Discount]])</f>
        <v>468.9</v>
      </c>
      <c r="W6078" s="2">
        <f>salestable[[#This Row],[Sales]] * salestable[[#This Row],[Discount]]</f>
        <v>0</v>
      </c>
      <c r="X6078">
        <f>YEAR(salestable[[#This Row],[Order Date]])</f>
        <v>2016</v>
      </c>
      <c r="Y6078" t="str">
        <f>TEXT(salestable[[#This Row],[Order Date]],"MMMM")</f>
        <v>September</v>
      </c>
      <c r="Z6078" t="str">
        <f>"Q"&amp;ROUNDUP(MONTH(salestable[[#This Row],[Order Date]])/3,0)</f>
        <v>Q3</v>
      </c>
      <c r="AA6078" t="str">
        <f>TEXT(salestable[[#This Row],[Order Date]], "ddd")</f>
        <v>Thu</v>
      </c>
    </row>
    <row r="6079" spans="1:27"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s="3">
        <v>2</v>
      </c>
      <c r="T6079" s="4">
        <v>0</v>
      </c>
      <c r="U6079" s="3">
        <v>30.441600000000001</v>
      </c>
      <c r="V6079" s="2">
        <f>salestable[[#This Row],[Sales]] * (1 - salestable[[#This Row],[Discount]])</f>
        <v>72.48</v>
      </c>
      <c r="W6079" s="2">
        <f>salestable[[#This Row],[Sales]] * salestable[[#This Row],[Discount]]</f>
        <v>0</v>
      </c>
      <c r="X6079">
        <f>YEAR(salestable[[#This Row],[Order Date]])</f>
        <v>2016</v>
      </c>
      <c r="Y6079" t="str">
        <f>TEXT(salestable[[#This Row],[Order Date]],"MMMM")</f>
        <v>September</v>
      </c>
      <c r="Z6079" t="str">
        <f>"Q"&amp;ROUNDUP(MONTH(salestable[[#This Row],[Order Date]])/3,0)</f>
        <v>Q3</v>
      </c>
      <c r="AA6079" t="str">
        <f>TEXT(salestable[[#This Row],[Order Date]], "ddd")</f>
        <v>Thu</v>
      </c>
    </row>
    <row r="6080" spans="1:27"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s="3">
        <v>3</v>
      </c>
      <c r="T6080" s="4">
        <v>0</v>
      </c>
      <c r="U6080" s="3">
        <v>3.2850000000000001</v>
      </c>
      <c r="V6080" s="2">
        <f>salestable[[#This Row],[Sales]] * (1 - salestable[[#This Row],[Discount]])</f>
        <v>10.95</v>
      </c>
      <c r="W6080" s="2">
        <f>salestable[[#This Row],[Sales]] * salestable[[#This Row],[Discount]]</f>
        <v>0</v>
      </c>
      <c r="X6080">
        <f>YEAR(salestable[[#This Row],[Order Date]])</f>
        <v>2016</v>
      </c>
      <c r="Y6080" t="str">
        <f>TEXT(salestable[[#This Row],[Order Date]],"MMMM")</f>
        <v>September</v>
      </c>
      <c r="Z6080" t="str">
        <f>"Q"&amp;ROUNDUP(MONTH(salestable[[#This Row],[Order Date]])/3,0)</f>
        <v>Q3</v>
      </c>
      <c r="AA6080" t="str">
        <f>TEXT(salestable[[#This Row],[Order Date]], "ddd")</f>
        <v>Thu</v>
      </c>
    </row>
    <row r="6081" spans="1:27"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s="3">
        <v>3</v>
      </c>
      <c r="T6081" s="4">
        <v>0</v>
      </c>
      <c r="U6081" s="3">
        <v>61.382399999999997</v>
      </c>
      <c r="V6081" s="2">
        <f>salestable[[#This Row],[Sales]] * (1 - salestable[[#This Row],[Discount]])</f>
        <v>191.82</v>
      </c>
      <c r="W6081" s="2">
        <f>salestable[[#This Row],[Sales]] * salestable[[#This Row],[Discount]]</f>
        <v>0</v>
      </c>
      <c r="X6081">
        <f>YEAR(salestable[[#This Row],[Order Date]])</f>
        <v>2016</v>
      </c>
      <c r="Y6081" t="str">
        <f>TEXT(salestable[[#This Row],[Order Date]],"MMMM")</f>
        <v>September</v>
      </c>
      <c r="Z6081" t="str">
        <f>"Q"&amp;ROUNDUP(MONTH(salestable[[#This Row],[Order Date]])/3,0)</f>
        <v>Q3</v>
      </c>
      <c r="AA6081" t="str">
        <f>TEXT(salestable[[#This Row],[Order Date]], "ddd")</f>
        <v>Thu</v>
      </c>
    </row>
    <row r="6082" spans="1:27"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s="3">
        <v>9</v>
      </c>
      <c r="T6082" s="4">
        <v>0.2</v>
      </c>
      <c r="U6082" s="3">
        <v>7.5528000000000004</v>
      </c>
      <c r="V6082" s="2">
        <f>salestable[[#This Row],[Sales]] * (1 - salestable[[#This Row],[Discount]])</f>
        <v>120.84480000000002</v>
      </c>
      <c r="W6082" s="2">
        <f>salestable[[#This Row],[Sales]] * salestable[[#This Row],[Discount]]</f>
        <v>30.211200000000005</v>
      </c>
      <c r="X6082">
        <f>YEAR(salestable[[#This Row],[Order Date]])</f>
        <v>2017</v>
      </c>
      <c r="Y6082" t="str">
        <f>TEXT(salestable[[#This Row],[Order Date]],"MMMM")</f>
        <v>August</v>
      </c>
      <c r="Z6082" t="str">
        <f>"Q"&amp;ROUNDUP(MONTH(salestable[[#This Row],[Order Date]])/3,0)</f>
        <v>Q3</v>
      </c>
      <c r="AA6082" t="str">
        <f>TEXT(salestable[[#This Row],[Order Date]], "ddd")</f>
        <v>Sat</v>
      </c>
    </row>
    <row r="6083" spans="1:27"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s="3">
        <v>5</v>
      </c>
      <c r="T6083" s="4">
        <v>0.6</v>
      </c>
      <c r="U6083" s="3">
        <v>-11.321999999999999</v>
      </c>
      <c r="V6083" s="2">
        <f>salestable[[#This Row],[Sales]] * (1 - salestable[[#This Row],[Discount]])</f>
        <v>10.064</v>
      </c>
      <c r="W6083" s="2">
        <f>salestable[[#This Row],[Sales]] * salestable[[#This Row],[Discount]]</f>
        <v>15.096</v>
      </c>
      <c r="X6083">
        <f>YEAR(salestable[[#This Row],[Order Date]])</f>
        <v>2014</v>
      </c>
      <c r="Y6083" t="str">
        <f>TEXT(salestable[[#This Row],[Order Date]],"MMMM")</f>
        <v>February</v>
      </c>
      <c r="Z6083" t="str">
        <f>"Q"&amp;ROUNDUP(MONTH(salestable[[#This Row],[Order Date]])/3,0)</f>
        <v>Q1</v>
      </c>
      <c r="AA6083" t="str">
        <f>TEXT(salestable[[#This Row],[Order Date]], "ddd")</f>
        <v>Tue</v>
      </c>
    </row>
    <row r="6084" spans="1:27"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s="3">
        <v>6</v>
      </c>
      <c r="T6084" s="4">
        <v>0.8</v>
      </c>
      <c r="U6084" s="3">
        <v>-9.6348000000000003</v>
      </c>
      <c r="V6084" s="2">
        <f>salestable[[#This Row],[Sales]] * (1 - salestable[[#This Row],[Discount]])</f>
        <v>1.2431999999999999</v>
      </c>
      <c r="W6084" s="2">
        <f>salestable[[#This Row],[Sales]] * salestable[[#This Row],[Discount]]</f>
        <v>4.9728000000000003</v>
      </c>
      <c r="X6084">
        <f>YEAR(salestable[[#This Row],[Order Date]])</f>
        <v>2016</v>
      </c>
      <c r="Y6084" t="str">
        <f>TEXT(salestable[[#This Row],[Order Date]],"MMMM")</f>
        <v>November</v>
      </c>
      <c r="Z6084" t="str">
        <f>"Q"&amp;ROUNDUP(MONTH(salestable[[#This Row],[Order Date]])/3,0)</f>
        <v>Q4</v>
      </c>
      <c r="AA6084" t="str">
        <f>TEXT(salestable[[#This Row],[Order Date]], "ddd")</f>
        <v>Tue</v>
      </c>
    </row>
    <row r="6085" spans="1:27"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s="3">
        <v>9</v>
      </c>
      <c r="T6085" s="4">
        <v>0.2</v>
      </c>
      <c r="U6085" s="3">
        <v>2.6568000000000001</v>
      </c>
      <c r="V6085" s="2">
        <f>salestable[[#This Row],[Sales]] * (1 - salestable[[#This Row],[Discount]])</f>
        <v>18.892800000000001</v>
      </c>
      <c r="W6085" s="2">
        <f>salestable[[#This Row],[Sales]] * salestable[[#This Row],[Discount]]</f>
        <v>4.7232000000000003</v>
      </c>
      <c r="X6085">
        <f>YEAR(salestable[[#This Row],[Order Date]])</f>
        <v>2016</v>
      </c>
      <c r="Y6085" t="str">
        <f>TEXT(salestable[[#This Row],[Order Date]],"MMMM")</f>
        <v>November</v>
      </c>
      <c r="Z6085" t="str">
        <f>"Q"&amp;ROUNDUP(MONTH(salestable[[#This Row],[Order Date]])/3,0)</f>
        <v>Q4</v>
      </c>
      <c r="AA6085" t="str">
        <f>TEXT(salestable[[#This Row],[Order Date]], "ddd")</f>
        <v>Tue</v>
      </c>
    </row>
    <row r="6086" spans="1:27"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s="3">
        <v>2</v>
      </c>
      <c r="T6086" s="4">
        <v>0.2</v>
      </c>
      <c r="U6086" s="3">
        <v>-0.6008</v>
      </c>
      <c r="V6086" s="2">
        <f>salestable[[#This Row],[Sales]] * (1 - salestable[[#This Row],[Discount]])</f>
        <v>19.2256</v>
      </c>
      <c r="W6086" s="2">
        <f>salestable[[#This Row],[Sales]] * salestable[[#This Row],[Discount]]</f>
        <v>4.8064</v>
      </c>
      <c r="X6086">
        <f>YEAR(salestable[[#This Row],[Order Date]])</f>
        <v>2016</v>
      </c>
      <c r="Y6086" t="str">
        <f>TEXT(salestable[[#This Row],[Order Date]],"MMMM")</f>
        <v>November</v>
      </c>
      <c r="Z6086" t="str">
        <f>"Q"&amp;ROUNDUP(MONTH(salestable[[#This Row],[Order Date]])/3,0)</f>
        <v>Q4</v>
      </c>
      <c r="AA6086" t="str">
        <f>TEXT(salestable[[#This Row],[Order Date]], "ddd")</f>
        <v>Tue</v>
      </c>
    </row>
    <row r="6087" spans="1:27"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s="3">
        <v>1</v>
      </c>
      <c r="T6087" s="4">
        <v>0.2</v>
      </c>
      <c r="U6087" s="3">
        <v>0.67859999999999998</v>
      </c>
      <c r="V6087" s="2">
        <f>salestable[[#This Row],[Sales]] * (1 - salestable[[#This Row],[Discount]])</f>
        <v>1.6704000000000001</v>
      </c>
      <c r="W6087" s="2">
        <f>salestable[[#This Row],[Sales]] * salestable[[#This Row],[Discount]]</f>
        <v>0.41760000000000003</v>
      </c>
      <c r="X6087">
        <f>YEAR(salestable[[#This Row],[Order Date]])</f>
        <v>2016</v>
      </c>
      <c r="Y6087" t="str">
        <f>TEXT(salestable[[#This Row],[Order Date]],"MMMM")</f>
        <v>November</v>
      </c>
      <c r="Z6087" t="str">
        <f>"Q"&amp;ROUNDUP(MONTH(salestable[[#This Row],[Order Date]])/3,0)</f>
        <v>Q4</v>
      </c>
      <c r="AA6087" t="str">
        <f>TEXT(salestable[[#This Row],[Order Date]], "ddd")</f>
        <v>Tue</v>
      </c>
    </row>
    <row r="6088" spans="1:27"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s="3">
        <v>6</v>
      </c>
      <c r="T6088" s="4">
        <v>0.8</v>
      </c>
      <c r="U6088" s="3">
        <v>-6.7320000000000002</v>
      </c>
      <c r="V6088" s="2">
        <f>salestable[[#This Row],[Sales]] * (1 - salestable[[#This Row],[Discount]])</f>
        <v>0.89759999999999984</v>
      </c>
      <c r="W6088" s="2">
        <f>salestable[[#This Row],[Sales]] * salestable[[#This Row],[Discount]]</f>
        <v>3.5904000000000007</v>
      </c>
      <c r="X6088">
        <f>YEAR(salestable[[#This Row],[Order Date]])</f>
        <v>2016</v>
      </c>
      <c r="Y6088" t="str">
        <f>TEXT(salestable[[#This Row],[Order Date]],"MMMM")</f>
        <v>November</v>
      </c>
      <c r="Z6088" t="str">
        <f>"Q"&amp;ROUNDUP(MONTH(salestable[[#This Row],[Order Date]])/3,0)</f>
        <v>Q4</v>
      </c>
      <c r="AA6088" t="str">
        <f>TEXT(salestable[[#This Row],[Order Date]], "ddd")</f>
        <v>Tue</v>
      </c>
    </row>
    <row r="6089" spans="1:27"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s="3">
        <v>3</v>
      </c>
      <c r="T6089" s="4">
        <v>0</v>
      </c>
      <c r="U6089" s="3">
        <v>12.8568</v>
      </c>
      <c r="V6089" s="2">
        <f>salestable[[#This Row],[Sales]] * (1 - salestable[[#This Row],[Discount]])</f>
        <v>29.22</v>
      </c>
      <c r="W6089" s="2">
        <f>salestable[[#This Row],[Sales]] * salestable[[#This Row],[Discount]]</f>
        <v>0</v>
      </c>
      <c r="X6089">
        <f>YEAR(salestable[[#This Row],[Order Date]])</f>
        <v>2015</v>
      </c>
      <c r="Y6089" t="str">
        <f>TEXT(salestable[[#This Row],[Order Date]],"MMMM")</f>
        <v>December</v>
      </c>
      <c r="Z6089" t="str">
        <f>"Q"&amp;ROUNDUP(MONTH(salestable[[#This Row],[Order Date]])/3,0)</f>
        <v>Q4</v>
      </c>
      <c r="AA6089" t="str">
        <f>TEXT(salestable[[#This Row],[Order Date]], "ddd")</f>
        <v>Mon</v>
      </c>
    </row>
    <row r="6090" spans="1:27"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s="3">
        <v>1</v>
      </c>
      <c r="T6090" s="4">
        <v>0</v>
      </c>
      <c r="U6090" s="3">
        <v>3.1103999999999998</v>
      </c>
      <c r="V6090" s="2">
        <f>salestable[[#This Row],[Sales]] * (1 - salestable[[#This Row],[Discount]])</f>
        <v>6.48</v>
      </c>
      <c r="W6090" s="2">
        <f>salestable[[#This Row],[Sales]] * salestable[[#This Row],[Discount]]</f>
        <v>0</v>
      </c>
      <c r="X6090">
        <f>YEAR(salestable[[#This Row],[Order Date]])</f>
        <v>2015</v>
      </c>
      <c r="Y6090" t="str">
        <f>TEXT(salestable[[#This Row],[Order Date]],"MMMM")</f>
        <v>June</v>
      </c>
      <c r="Z6090" t="str">
        <f>"Q"&amp;ROUNDUP(MONTH(salestable[[#This Row],[Order Date]])/3,0)</f>
        <v>Q2</v>
      </c>
      <c r="AA6090" t="str">
        <f>TEXT(salestable[[#This Row],[Order Date]], "ddd")</f>
        <v>Sat</v>
      </c>
    </row>
    <row r="6091" spans="1:27"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s="3">
        <v>2</v>
      </c>
      <c r="T6091" s="4">
        <v>0.7</v>
      </c>
      <c r="U6091" s="3">
        <v>-0.99</v>
      </c>
      <c r="V6091" s="2">
        <f>salestable[[#This Row],[Sales]] * (1 - salestable[[#This Row],[Discount]])</f>
        <v>0.35640000000000005</v>
      </c>
      <c r="W6091" s="2">
        <f>salestable[[#This Row],[Sales]] * salestable[[#This Row],[Discount]]</f>
        <v>0.83159999999999989</v>
      </c>
      <c r="X6091">
        <f>YEAR(salestable[[#This Row],[Order Date]])</f>
        <v>2017</v>
      </c>
      <c r="Y6091" t="str">
        <f>TEXT(salestable[[#This Row],[Order Date]],"MMMM")</f>
        <v>December</v>
      </c>
      <c r="Z6091" t="str">
        <f>"Q"&amp;ROUNDUP(MONTH(salestable[[#This Row],[Order Date]])/3,0)</f>
        <v>Q4</v>
      </c>
      <c r="AA6091" t="str">
        <f>TEXT(salestable[[#This Row],[Order Date]], "ddd")</f>
        <v>Thu</v>
      </c>
    </row>
    <row r="6092" spans="1:27"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s="3">
        <v>3</v>
      </c>
      <c r="T6092" s="4">
        <v>0.1</v>
      </c>
      <c r="U6092" s="3">
        <v>18.176400000000001</v>
      </c>
      <c r="V6092" s="2">
        <f>salestable[[#This Row],[Sales]] * (1 - salestable[[#This Row],[Discount]])</f>
        <v>245.38140000000001</v>
      </c>
      <c r="W6092" s="2">
        <f>salestable[[#This Row],[Sales]] * salestable[[#This Row],[Discount]]</f>
        <v>27.264600000000002</v>
      </c>
      <c r="X6092">
        <f>YEAR(salestable[[#This Row],[Order Date]])</f>
        <v>2017</v>
      </c>
      <c r="Y6092" t="str">
        <f>TEXT(salestable[[#This Row],[Order Date]],"MMMM")</f>
        <v>September</v>
      </c>
      <c r="Z6092" t="str">
        <f>"Q"&amp;ROUNDUP(MONTH(salestable[[#This Row],[Order Date]])/3,0)</f>
        <v>Q3</v>
      </c>
      <c r="AA6092" t="str">
        <f>TEXT(salestable[[#This Row],[Order Date]], "ddd")</f>
        <v>Wed</v>
      </c>
    </row>
    <row r="6093" spans="1:27"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s="3">
        <v>2</v>
      </c>
      <c r="T6093" s="4">
        <v>0</v>
      </c>
      <c r="U6093" s="3">
        <v>95.76</v>
      </c>
      <c r="V6093" s="2">
        <f>salestable[[#This Row],[Sales]] * (1 - salestable[[#This Row],[Discount]])</f>
        <v>212.8</v>
      </c>
      <c r="W6093" s="2">
        <f>salestable[[#This Row],[Sales]] * salestable[[#This Row],[Discount]]</f>
        <v>0</v>
      </c>
      <c r="X6093">
        <f>YEAR(salestable[[#This Row],[Order Date]])</f>
        <v>2017</v>
      </c>
      <c r="Y6093" t="str">
        <f>TEXT(salestable[[#This Row],[Order Date]],"MMMM")</f>
        <v>September</v>
      </c>
      <c r="Z6093" t="str">
        <f>"Q"&amp;ROUNDUP(MONTH(salestable[[#This Row],[Order Date]])/3,0)</f>
        <v>Q3</v>
      </c>
      <c r="AA6093" t="str">
        <f>TEXT(salestable[[#This Row],[Order Date]], "ddd")</f>
        <v>Wed</v>
      </c>
    </row>
    <row r="6094" spans="1:27"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s="3">
        <v>9</v>
      </c>
      <c r="T6094" s="4">
        <v>0</v>
      </c>
      <c r="U6094" s="3">
        <v>18.104399999999998</v>
      </c>
      <c r="V6094" s="2">
        <f>salestable[[#This Row],[Sales]] * (1 - salestable[[#This Row],[Discount]])</f>
        <v>38.520000000000003</v>
      </c>
      <c r="W6094" s="2">
        <f>salestable[[#This Row],[Sales]] * salestable[[#This Row],[Discount]]</f>
        <v>0</v>
      </c>
      <c r="X6094">
        <f>YEAR(salestable[[#This Row],[Order Date]])</f>
        <v>2017</v>
      </c>
      <c r="Y6094" t="str">
        <f>TEXT(salestable[[#This Row],[Order Date]],"MMMM")</f>
        <v>September</v>
      </c>
      <c r="Z6094" t="str">
        <f>"Q"&amp;ROUNDUP(MONTH(salestable[[#This Row],[Order Date]])/3,0)</f>
        <v>Q3</v>
      </c>
      <c r="AA6094" t="str">
        <f>TEXT(salestable[[#This Row],[Order Date]], "ddd")</f>
        <v>Wed</v>
      </c>
    </row>
    <row r="6095" spans="1:27"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s="3">
        <v>2</v>
      </c>
      <c r="T6095" s="4">
        <v>0</v>
      </c>
      <c r="U6095" s="3">
        <v>21.792000000000002</v>
      </c>
      <c r="V6095" s="2">
        <f>salestable[[#This Row],[Sales]] * (1 - salestable[[#This Row],[Discount]])</f>
        <v>72.64</v>
      </c>
      <c r="W6095" s="2">
        <f>salestable[[#This Row],[Sales]] * salestable[[#This Row],[Discount]]</f>
        <v>0</v>
      </c>
      <c r="X6095">
        <f>YEAR(salestable[[#This Row],[Order Date]])</f>
        <v>2017</v>
      </c>
      <c r="Y6095" t="str">
        <f>TEXT(salestable[[#This Row],[Order Date]],"MMMM")</f>
        <v>September</v>
      </c>
      <c r="Z6095" t="str">
        <f>"Q"&amp;ROUNDUP(MONTH(salestable[[#This Row],[Order Date]])/3,0)</f>
        <v>Q3</v>
      </c>
      <c r="AA6095" t="str">
        <f>TEXT(salestable[[#This Row],[Order Date]], "ddd")</f>
        <v>Wed</v>
      </c>
    </row>
    <row r="6096" spans="1:27"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s="3">
        <v>4</v>
      </c>
      <c r="T6096" s="4">
        <v>0</v>
      </c>
      <c r="U6096" s="3">
        <v>12.712</v>
      </c>
      <c r="V6096" s="2">
        <f>salestable[[#This Row],[Sales]] * (1 - salestable[[#This Row],[Discount]])</f>
        <v>45.4</v>
      </c>
      <c r="W6096" s="2">
        <f>salestable[[#This Row],[Sales]] * salestable[[#This Row],[Discount]]</f>
        <v>0</v>
      </c>
      <c r="X6096">
        <f>YEAR(salestable[[#This Row],[Order Date]])</f>
        <v>2017</v>
      </c>
      <c r="Y6096" t="str">
        <f>TEXT(salestable[[#This Row],[Order Date]],"MMMM")</f>
        <v>September</v>
      </c>
      <c r="Z6096" t="str">
        <f>"Q"&amp;ROUNDUP(MONTH(salestable[[#This Row],[Order Date]])/3,0)</f>
        <v>Q3</v>
      </c>
      <c r="AA6096" t="str">
        <f>TEXT(salestable[[#This Row],[Order Date]], "ddd")</f>
        <v>Wed</v>
      </c>
    </row>
    <row r="6097" spans="1:27"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s="3">
        <v>2</v>
      </c>
      <c r="T6097" s="4">
        <v>0</v>
      </c>
      <c r="U6097" s="3">
        <v>6.3296000000000001</v>
      </c>
      <c r="V6097" s="2">
        <f>salestable[[#This Row],[Sales]] * (1 - salestable[[#This Row],[Discount]])</f>
        <v>13.76</v>
      </c>
      <c r="W6097" s="2">
        <f>salestable[[#This Row],[Sales]] * salestable[[#This Row],[Discount]]</f>
        <v>0</v>
      </c>
      <c r="X6097">
        <f>YEAR(salestable[[#This Row],[Order Date]])</f>
        <v>2017</v>
      </c>
      <c r="Y6097" t="str">
        <f>TEXT(salestable[[#This Row],[Order Date]],"MMMM")</f>
        <v>September</v>
      </c>
      <c r="Z6097" t="str">
        <f>"Q"&amp;ROUNDUP(MONTH(salestable[[#This Row],[Order Date]])/3,0)</f>
        <v>Q3</v>
      </c>
      <c r="AA6097" t="str">
        <f>TEXT(salestable[[#This Row],[Order Date]], "ddd")</f>
        <v>Wed</v>
      </c>
    </row>
    <row r="6098" spans="1:27"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s="3">
        <v>1</v>
      </c>
      <c r="T6098" s="4">
        <v>0.1</v>
      </c>
      <c r="U6098" s="3">
        <v>8.0991</v>
      </c>
      <c r="V6098" s="2">
        <f>salestable[[#This Row],[Sales]] * (1 - salestable[[#This Row],[Discount]])</f>
        <v>72.891900000000007</v>
      </c>
      <c r="W6098" s="2">
        <f>salestable[[#This Row],[Sales]] * salestable[[#This Row],[Discount]]</f>
        <v>8.0991</v>
      </c>
      <c r="X6098">
        <f>YEAR(salestable[[#This Row],[Order Date]])</f>
        <v>2017</v>
      </c>
      <c r="Y6098" t="str">
        <f>TEXT(salestable[[#This Row],[Order Date]],"MMMM")</f>
        <v>September</v>
      </c>
      <c r="Z6098" t="str">
        <f>"Q"&amp;ROUNDUP(MONTH(salestable[[#This Row],[Order Date]])/3,0)</f>
        <v>Q3</v>
      </c>
      <c r="AA6098" t="str">
        <f>TEXT(salestable[[#This Row],[Order Date]], "ddd")</f>
        <v>Wed</v>
      </c>
    </row>
    <row r="6099" spans="1:27"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s="3">
        <v>3</v>
      </c>
      <c r="T6099" s="4">
        <v>0.2</v>
      </c>
      <c r="U6099" s="3">
        <v>3.9771000000000001</v>
      </c>
      <c r="V6099" s="2">
        <f>salestable[[#This Row],[Sales]] * (1 - salestable[[#This Row],[Discount]])</f>
        <v>9.4272000000000009</v>
      </c>
      <c r="W6099" s="2">
        <f>salestable[[#This Row],[Sales]] * salestable[[#This Row],[Discount]]</f>
        <v>2.3568000000000002</v>
      </c>
      <c r="X6099">
        <f>YEAR(salestable[[#This Row],[Order Date]])</f>
        <v>2017</v>
      </c>
      <c r="Y6099" t="str">
        <f>TEXT(salestable[[#This Row],[Order Date]],"MMMM")</f>
        <v>September</v>
      </c>
      <c r="Z6099" t="str">
        <f>"Q"&amp;ROUNDUP(MONTH(salestable[[#This Row],[Order Date]])/3,0)</f>
        <v>Q3</v>
      </c>
      <c r="AA6099" t="str">
        <f>TEXT(salestable[[#This Row],[Order Date]], "ddd")</f>
        <v>Wed</v>
      </c>
    </row>
    <row r="6100" spans="1:27"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s="3">
        <v>2</v>
      </c>
      <c r="T6100" s="4">
        <v>0</v>
      </c>
      <c r="U6100" s="3">
        <v>1.7876000000000001</v>
      </c>
      <c r="V6100" s="2">
        <f>salestable[[#This Row],[Sales]] * (1 - salestable[[#This Row],[Discount]])</f>
        <v>4.3600000000000003</v>
      </c>
      <c r="W6100" s="2">
        <f>salestable[[#This Row],[Sales]] * salestable[[#This Row],[Discount]]</f>
        <v>0</v>
      </c>
      <c r="X6100">
        <f>YEAR(salestable[[#This Row],[Order Date]])</f>
        <v>2017</v>
      </c>
      <c r="Y6100" t="str">
        <f>TEXT(salestable[[#This Row],[Order Date]],"MMMM")</f>
        <v>September</v>
      </c>
      <c r="Z6100" t="str">
        <f>"Q"&amp;ROUNDUP(MONTH(salestable[[#This Row],[Order Date]])/3,0)</f>
        <v>Q3</v>
      </c>
      <c r="AA6100" t="str">
        <f>TEXT(salestable[[#This Row],[Order Date]], "ddd")</f>
        <v>Wed</v>
      </c>
    </row>
    <row r="6101" spans="1:27"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s="3">
        <v>11</v>
      </c>
      <c r="T6101" s="4">
        <v>0.1</v>
      </c>
      <c r="U6101" s="3">
        <v>609.71569999999997</v>
      </c>
      <c r="V6101" s="2">
        <f>salestable[[#This Row],[Sales]] * (1 - salestable[[#This Row],[Discount]])</f>
        <v>2599.3143</v>
      </c>
      <c r="W6101" s="2">
        <f>salestable[[#This Row],[Sales]] * salestable[[#This Row],[Discount]]</f>
        <v>288.81270000000001</v>
      </c>
      <c r="X6101">
        <f>YEAR(salestable[[#This Row],[Order Date]])</f>
        <v>2017</v>
      </c>
      <c r="Y6101" t="str">
        <f>TEXT(salestable[[#This Row],[Order Date]],"MMMM")</f>
        <v>September</v>
      </c>
      <c r="Z6101" t="str">
        <f>"Q"&amp;ROUNDUP(MONTH(salestable[[#This Row],[Order Date]])/3,0)</f>
        <v>Q3</v>
      </c>
      <c r="AA6101" t="str">
        <f>TEXT(salestable[[#This Row],[Order Date]], "ddd")</f>
        <v>Wed</v>
      </c>
    </row>
    <row r="6102" spans="1:27"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s="3">
        <v>2</v>
      </c>
      <c r="T6102" s="4">
        <v>0</v>
      </c>
      <c r="U6102" s="3">
        <v>350.90820000000002</v>
      </c>
      <c r="V6102" s="2">
        <f>salestable[[#This Row],[Sales]] * (1 - salestable[[#This Row],[Discount]])</f>
        <v>1299.6600000000001</v>
      </c>
      <c r="W6102" s="2">
        <f>salestable[[#This Row],[Sales]] * salestable[[#This Row],[Discount]]</f>
        <v>0</v>
      </c>
      <c r="X6102">
        <f>YEAR(salestable[[#This Row],[Order Date]])</f>
        <v>2017</v>
      </c>
      <c r="Y6102" t="str">
        <f>TEXT(salestable[[#This Row],[Order Date]],"MMMM")</f>
        <v>September</v>
      </c>
      <c r="Z6102" t="str">
        <f>"Q"&amp;ROUNDUP(MONTH(salestable[[#This Row],[Order Date]])/3,0)</f>
        <v>Q3</v>
      </c>
      <c r="AA6102" t="str">
        <f>TEXT(salestable[[#This Row],[Order Date]], "ddd")</f>
        <v>Wed</v>
      </c>
    </row>
    <row r="6103" spans="1:27"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s="3">
        <v>5</v>
      </c>
      <c r="T6103" s="4">
        <v>0.1</v>
      </c>
      <c r="U6103" s="3">
        <v>375.73500000000001</v>
      </c>
      <c r="V6103" s="2">
        <f>salestable[[#This Row],[Sales]] * (1 - salestable[[#This Row],[Discount]])</f>
        <v>2028.9689999999998</v>
      </c>
      <c r="W6103" s="2">
        <f>salestable[[#This Row],[Sales]] * salestable[[#This Row],[Discount]]</f>
        <v>225.441</v>
      </c>
      <c r="X6103">
        <f>YEAR(salestable[[#This Row],[Order Date]])</f>
        <v>2017</v>
      </c>
      <c r="Y6103" t="str">
        <f>TEXT(salestable[[#This Row],[Order Date]],"MMMM")</f>
        <v>September</v>
      </c>
      <c r="Z6103" t="str">
        <f>"Q"&amp;ROUNDUP(MONTH(salestable[[#This Row],[Order Date]])/3,0)</f>
        <v>Q3</v>
      </c>
      <c r="AA6103" t="str">
        <f>TEXT(salestable[[#This Row],[Order Date]], "ddd")</f>
        <v>Wed</v>
      </c>
    </row>
    <row r="6104" spans="1:27"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s="3">
        <v>3</v>
      </c>
      <c r="T6104" s="4">
        <v>0</v>
      </c>
      <c r="U6104" s="3">
        <v>28.3095</v>
      </c>
      <c r="V6104" s="2">
        <f>salestable[[#This Row],[Sales]] * (1 - salestable[[#This Row],[Discount]])</f>
        <v>104.85</v>
      </c>
      <c r="W6104" s="2">
        <f>salestable[[#This Row],[Sales]] * salestable[[#This Row],[Discount]]</f>
        <v>0</v>
      </c>
      <c r="X6104">
        <f>YEAR(salestable[[#This Row],[Order Date]])</f>
        <v>2017</v>
      </c>
      <c r="Y6104" t="str">
        <f>TEXT(salestable[[#This Row],[Order Date]],"MMMM")</f>
        <v>September</v>
      </c>
      <c r="Z6104" t="str">
        <f>"Q"&amp;ROUNDUP(MONTH(salestable[[#This Row],[Order Date]])/3,0)</f>
        <v>Q3</v>
      </c>
      <c r="AA6104" t="str">
        <f>TEXT(salestable[[#This Row],[Order Date]], "ddd")</f>
        <v>Wed</v>
      </c>
    </row>
    <row r="6105" spans="1:27"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s="3">
        <v>3</v>
      </c>
      <c r="T6105" s="4">
        <v>0</v>
      </c>
      <c r="U6105" s="3">
        <v>20.389800000000001</v>
      </c>
      <c r="V6105" s="2">
        <f>salestable[[#This Row],[Sales]] * (1 - salestable[[#This Row],[Discount]])</f>
        <v>59.97</v>
      </c>
      <c r="W6105" s="2">
        <f>salestable[[#This Row],[Sales]] * salestable[[#This Row],[Discount]]</f>
        <v>0</v>
      </c>
      <c r="X6105">
        <f>YEAR(salestable[[#This Row],[Order Date]])</f>
        <v>2017</v>
      </c>
      <c r="Y6105" t="str">
        <f>TEXT(salestable[[#This Row],[Order Date]],"MMMM")</f>
        <v>September</v>
      </c>
      <c r="Z6105" t="str">
        <f>"Q"&amp;ROUNDUP(MONTH(salestable[[#This Row],[Order Date]])/3,0)</f>
        <v>Q3</v>
      </c>
      <c r="AA6105" t="str">
        <f>TEXT(salestable[[#This Row],[Order Date]], "ddd")</f>
        <v>Wed</v>
      </c>
    </row>
    <row r="6106" spans="1:27"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s="3">
        <v>2</v>
      </c>
      <c r="T6106" s="4">
        <v>0.4</v>
      </c>
      <c r="U6106" s="3">
        <v>-83.875200000000007</v>
      </c>
      <c r="V6106" s="2">
        <f>salestable[[#This Row],[Sales]] * (1 - salestable[[#This Row],[Discount]])</f>
        <v>188.71919999999997</v>
      </c>
      <c r="W6106" s="2">
        <f>salestable[[#This Row],[Sales]] * salestable[[#This Row],[Discount]]</f>
        <v>125.8128</v>
      </c>
      <c r="X6106">
        <f>YEAR(salestable[[#This Row],[Order Date]])</f>
        <v>2017</v>
      </c>
      <c r="Y6106" t="str">
        <f>TEXT(salestable[[#This Row],[Order Date]],"MMMM")</f>
        <v>August</v>
      </c>
      <c r="Z6106" t="str">
        <f>"Q"&amp;ROUNDUP(MONTH(salestable[[#This Row],[Order Date]])/3,0)</f>
        <v>Q3</v>
      </c>
      <c r="AA6106" t="str">
        <f>TEXT(salestable[[#This Row],[Order Date]], "ddd")</f>
        <v>Tue</v>
      </c>
    </row>
    <row r="6107" spans="1:27"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s="3">
        <v>4</v>
      </c>
      <c r="T6107" s="4">
        <v>0.2</v>
      </c>
      <c r="U6107" s="3">
        <v>3.5783999999999998</v>
      </c>
      <c r="V6107" s="2">
        <f>salestable[[#This Row],[Sales]] * (1 - salestable[[#This Row],[Discount]])</f>
        <v>10.9056</v>
      </c>
      <c r="W6107" s="2">
        <f>salestable[[#This Row],[Sales]] * salestable[[#This Row],[Discount]]</f>
        <v>2.7263999999999999</v>
      </c>
      <c r="X6107">
        <f>YEAR(salestable[[#This Row],[Order Date]])</f>
        <v>2015</v>
      </c>
      <c r="Y6107" t="str">
        <f>TEXT(salestable[[#This Row],[Order Date]],"MMMM")</f>
        <v>June</v>
      </c>
      <c r="Z6107" t="str">
        <f>"Q"&amp;ROUNDUP(MONTH(salestable[[#This Row],[Order Date]])/3,0)</f>
        <v>Q2</v>
      </c>
      <c r="AA6107" t="str">
        <f>TEXT(salestable[[#This Row],[Order Date]], "ddd")</f>
        <v>Thu</v>
      </c>
    </row>
    <row r="6108" spans="1:27"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s="3">
        <v>2</v>
      </c>
      <c r="T6108" s="4">
        <v>0.8</v>
      </c>
      <c r="U6108" s="3">
        <v>-49.551600000000001</v>
      </c>
      <c r="V6108" s="2">
        <f>salestable[[#This Row],[Sales]] * (1 - salestable[[#This Row],[Discount]])</f>
        <v>3.8863999999999987</v>
      </c>
      <c r="W6108" s="2">
        <f>salestable[[#This Row],[Sales]] * salestable[[#This Row],[Discount]]</f>
        <v>15.5456</v>
      </c>
      <c r="X6108">
        <f>YEAR(salestable[[#This Row],[Order Date]])</f>
        <v>2014</v>
      </c>
      <c r="Y6108" t="str">
        <f>TEXT(salestable[[#This Row],[Order Date]],"MMMM")</f>
        <v>December</v>
      </c>
      <c r="Z6108" t="str">
        <f>"Q"&amp;ROUNDUP(MONTH(salestable[[#This Row],[Order Date]])/3,0)</f>
        <v>Q4</v>
      </c>
      <c r="AA6108" t="str">
        <f>TEXT(salestable[[#This Row],[Order Date]], "ddd")</f>
        <v>Sat</v>
      </c>
    </row>
    <row r="6109" spans="1:27"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s="3">
        <v>5</v>
      </c>
      <c r="T6109" s="4">
        <v>0.2</v>
      </c>
      <c r="U6109" s="3">
        <v>-8.18</v>
      </c>
      <c r="V6109" s="2">
        <f>salestable[[#This Row],[Sales]] * (1 - salestable[[#This Row],[Discount]])</f>
        <v>52.352000000000004</v>
      </c>
      <c r="W6109" s="2">
        <f>salestable[[#This Row],[Sales]] * salestable[[#This Row],[Discount]]</f>
        <v>13.088000000000001</v>
      </c>
      <c r="X6109">
        <f>YEAR(salestable[[#This Row],[Order Date]])</f>
        <v>2014</v>
      </c>
      <c r="Y6109" t="str">
        <f>TEXT(salestable[[#This Row],[Order Date]],"MMMM")</f>
        <v>December</v>
      </c>
      <c r="Z6109" t="str">
        <f>"Q"&amp;ROUNDUP(MONTH(salestable[[#This Row],[Order Date]])/3,0)</f>
        <v>Q4</v>
      </c>
      <c r="AA6109" t="str">
        <f>TEXT(salestable[[#This Row],[Order Date]], "ddd")</f>
        <v>Sat</v>
      </c>
    </row>
    <row r="6110" spans="1:27"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s="3">
        <v>2</v>
      </c>
      <c r="T6110" s="4">
        <v>0.2</v>
      </c>
      <c r="U6110" s="3">
        <v>2.1</v>
      </c>
      <c r="V6110" s="2">
        <f>salestable[[#This Row],[Sales]] * (1 - salestable[[#This Row],[Discount]])</f>
        <v>4.8000000000000007</v>
      </c>
      <c r="W6110" s="2">
        <f>salestable[[#This Row],[Sales]] * salestable[[#This Row],[Discount]]</f>
        <v>1.2000000000000002</v>
      </c>
      <c r="X6110">
        <f>YEAR(salestable[[#This Row],[Order Date]])</f>
        <v>2016</v>
      </c>
      <c r="Y6110" t="str">
        <f>TEXT(salestable[[#This Row],[Order Date]],"MMMM")</f>
        <v>September</v>
      </c>
      <c r="Z6110" t="str">
        <f>"Q"&amp;ROUNDUP(MONTH(salestable[[#This Row],[Order Date]])/3,0)</f>
        <v>Q3</v>
      </c>
      <c r="AA6110" t="str">
        <f>TEXT(salestable[[#This Row],[Order Date]], "ddd")</f>
        <v>Sun</v>
      </c>
    </row>
    <row r="6111" spans="1:27"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s="3">
        <v>3</v>
      </c>
      <c r="T6111" s="4">
        <v>0.8</v>
      </c>
      <c r="U6111" s="3">
        <v>-3.2435999999999998</v>
      </c>
      <c r="V6111" s="2">
        <f>salestable[[#This Row],[Sales]] * (1 - salestable[[#This Row],[Discount]])</f>
        <v>0.38159999999999988</v>
      </c>
      <c r="W6111" s="2">
        <f>salestable[[#This Row],[Sales]] * salestable[[#This Row],[Discount]]</f>
        <v>1.5264</v>
      </c>
      <c r="X6111">
        <f>YEAR(salestable[[#This Row],[Order Date]])</f>
        <v>2016</v>
      </c>
      <c r="Y6111" t="str">
        <f>TEXT(salestable[[#This Row],[Order Date]],"MMMM")</f>
        <v>September</v>
      </c>
      <c r="Z6111" t="str">
        <f>"Q"&amp;ROUNDUP(MONTH(salestable[[#This Row],[Order Date]])/3,0)</f>
        <v>Q3</v>
      </c>
      <c r="AA6111" t="str">
        <f>TEXT(salestable[[#This Row],[Order Date]], "ddd")</f>
        <v>Sun</v>
      </c>
    </row>
    <row r="6112" spans="1:27"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s="3">
        <v>7</v>
      </c>
      <c r="T6112" s="4">
        <v>0.3</v>
      </c>
      <c r="U6112" s="3">
        <v>-21.0686</v>
      </c>
      <c r="V6112" s="2">
        <f>salestable[[#This Row],[Sales]] * (1 - salestable[[#This Row],[Discount]])</f>
        <v>1032.3613999999998</v>
      </c>
      <c r="W6112" s="2">
        <f>salestable[[#This Row],[Sales]] * salestable[[#This Row],[Discount]]</f>
        <v>442.44059999999996</v>
      </c>
      <c r="X6112">
        <f>YEAR(salestable[[#This Row],[Order Date]])</f>
        <v>2016</v>
      </c>
      <c r="Y6112" t="str">
        <f>TEXT(salestable[[#This Row],[Order Date]],"MMMM")</f>
        <v>November</v>
      </c>
      <c r="Z6112" t="str">
        <f>"Q"&amp;ROUNDUP(MONTH(salestable[[#This Row],[Order Date]])/3,0)</f>
        <v>Q4</v>
      </c>
      <c r="AA6112" t="str">
        <f>TEXT(salestable[[#This Row],[Order Date]], "ddd")</f>
        <v>Sat</v>
      </c>
    </row>
    <row r="6113" spans="1:27"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s="3">
        <v>2</v>
      </c>
      <c r="T6113" s="4">
        <v>0.2</v>
      </c>
      <c r="U6113" s="3">
        <v>33.028799999999997</v>
      </c>
      <c r="V6113" s="2">
        <f>salestable[[#This Row],[Sales]] * (1 - salestable[[#This Row],[Discount]])</f>
        <v>88.076800000000006</v>
      </c>
      <c r="W6113" s="2">
        <f>salestable[[#This Row],[Sales]] * salestable[[#This Row],[Discount]]</f>
        <v>22.019200000000001</v>
      </c>
      <c r="X6113">
        <f>YEAR(salestable[[#This Row],[Order Date]])</f>
        <v>2016</v>
      </c>
      <c r="Y6113" t="str">
        <f>TEXT(salestable[[#This Row],[Order Date]],"MMMM")</f>
        <v>November</v>
      </c>
      <c r="Z6113" t="str">
        <f>"Q"&amp;ROUNDUP(MONTH(salestable[[#This Row],[Order Date]])/3,0)</f>
        <v>Q4</v>
      </c>
      <c r="AA6113" t="str">
        <f>TEXT(salestable[[#This Row],[Order Date]], "ddd")</f>
        <v>Sat</v>
      </c>
    </row>
    <row r="6114" spans="1:27"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s="3">
        <v>6</v>
      </c>
      <c r="T6114" s="4">
        <v>0.2</v>
      </c>
      <c r="U6114" s="3">
        <v>5.4443999999999999</v>
      </c>
      <c r="V6114" s="2">
        <f>salestable[[#This Row],[Sales]] * (1 - salestable[[#This Row],[Discount]])</f>
        <v>13.4016</v>
      </c>
      <c r="W6114" s="2">
        <f>salestable[[#This Row],[Sales]] * salestable[[#This Row],[Discount]]</f>
        <v>3.3504</v>
      </c>
      <c r="X6114">
        <f>YEAR(salestable[[#This Row],[Order Date]])</f>
        <v>2016</v>
      </c>
      <c r="Y6114" t="str">
        <f>TEXT(salestable[[#This Row],[Order Date]],"MMMM")</f>
        <v>November</v>
      </c>
      <c r="Z6114" t="str">
        <f>"Q"&amp;ROUNDUP(MONTH(salestable[[#This Row],[Order Date]])/3,0)</f>
        <v>Q4</v>
      </c>
      <c r="AA6114" t="str">
        <f>TEXT(salestable[[#This Row],[Order Date]], "ddd")</f>
        <v>Sat</v>
      </c>
    </row>
    <row r="6115" spans="1:27"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s="3">
        <v>9</v>
      </c>
      <c r="T6115" s="4">
        <v>0.3</v>
      </c>
      <c r="U6115" s="3">
        <v>0</v>
      </c>
      <c r="V6115" s="2">
        <f>salestable[[#This Row],[Sales]] * (1 - salestable[[#This Row],[Discount]])</f>
        <v>1075.9518</v>
      </c>
      <c r="W6115" s="2">
        <f>salestable[[#This Row],[Sales]] * salestable[[#This Row],[Discount]]</f>
        <v>461.12220000000002</v>
      </c>
      <c r="X6115">
        <f>YEAR(salestable[[#This Row],[Order Date]])</f>
        <v>2016</v>
      </c>
      <c r="Y6115" t="str">
        <f>TEXT(salestable[[#This Row],[Order Date]],"MMMM")</f>
        <v>November</v>
      </c>
      <c r="Z6115" t="str">
        <f>"Q"&amp;ROUNDUP(MONTH(salestable[[#This Row],[Order Date]])/3,0)</f>
        <v>Q4</v>
      </c>
      <c r="AA6115" t="str">
        <f>TEXT(salestable[[#This Row],[Order Date]], "ddd")</f>
        <v>Sat</v>
      </c>
    </row>
    <row r="6116" spans="1:27"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s="3">
        <v>2</v>
      </c>
      <c r="T6116" s="4">
        <v>0.3</v>
      </c>
      <c r="U6116" s="3">
        <v>-12.8392</v>
      </c>
      <c r="V6116" s="2">
        <f>salestable[[#This Row],[Sales]] * (1 - salestable[[#This Row],[Discount]])</f>
        <v>314.56040000000002</v>
      </c>
      <c r="W6116" s="2">
        <f>salestable[[#This Row],[Sales]] * salestable[[#This Row],[Discount]]</f>
        <v>134.8116</v>
      </c>
      <c r="X6116">
        <f>YEAR(salestable[[#This Row],[Order Date]])</f>
        <v>2016</v>
      </c>
      <c r="Y6116" t="str">
        <f>TEXT(salestable[[#This Row],[Order Date]],"MMMM")</f>
        <v>November</v>
      </c>
      <c r="Z6116" t="str">
        <f>"Q"&amp;ROUNDUP(MONTH(salestable[[#This Row],[Order Date]])/3,0)</f>
        <v>Q4</v>
      </c>
      <c r="AA6116" t="str">
        <f>TEXT(salestable[[#This Row],[Order Date]], "ddd")</f>
        <v>Sat</v>
      </c>
    </row>
    <row r="6117" spans="1:27"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s="3">
        <v>6</v>
      </c>
      <c r="T6117" s="4">
        <v>0.2</v>
      </c>
      <c r="U6117" s="3">
        <v>14.1426</v>
      </c>
      <c r="V6117" s="2">
        <f>salestable[[#This Row],[Sales]] * (1 - salestable[[#This Row],[Discount]])</f>
        <v>33.523200000000003</v>
      </c>
      <c r="W6117" s="2">
        <f>salestable[[#This Row],[Sales]] * salestable[[#This Row],[Discount]]</f>
        <v>8.3808000000000007</v>
      </c>
      <c r="X6117">
        <f>YEAR(salestable[[#This Row],[Order Date]])</f>
        <v>2016</v>
      </c>
      <c r="Y6117" t="str">
        <f>TEXT(salestable[[#This Row],[Order Date]],"MMMM")</f>
        <v>March</v>
      </c>
      <c r="Z6117" t="str">
        <f>"Q"&amp;ROUNDUP(MONTH(salestable[[#This Row],[Order Date]])/3,0)</f>
        <v>Q1</v>
      </c>
      <c r="AA6117" t="str">
        <f>TEXT(salestable[[#This Row],[Order Date]], "ddd")</f>
        <v>Mon</v>
      </c>
    </row>
    <row r="6118" spans="1:27"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s="3">
        <v>4</v>
      </c>
      <c r="T6118" s="4">
        <v>0</v>
      </c>
      <c r="U6118" s="3">
        <v>592.78959999999995</v>
      </c>
      <c r="V6118" s="2">
        <f>salestable[[#This Row],[Sales]] * (1 - salestable[[#This Row],[Discount]])</f>
        <v>2279.96</v>
      </c>
      <c r="W6118" s="2">
        <f>salestable[[#This Row],[Sales]] * salestable[[#This Row],[Discount]]</f>
        <v>0</v>
      </c>
      <c r="X6118">
        <f>YEAR(salestable[[#This Row],[Order Date]])</f>
        <v>2016</v>
      </c>
      <c r="Y6118" t="str">
        <f>TEXT(salestable[[#This Row],[Order Date]],"MMMM")</f>
        <v>November</v>
      </c>
      <c r="Z6118" t="str">
        <f>"Q"&amp;ROUNDUP(MONTH(salestable[[#This Row],[Order Date]])/3,0)</f>
        <v>Q4</v>
      </c>
      <c r="AA6118" t="str">
        <f>TEXT(salestable[[#This Row],[Order Date]], "ddd")</f>
        <v>Sun</v>
      </c>
    </row>
    <row r="6119" spans="1:27"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s="3">
        <v>3</v>
      </c>
      <c r="T6119" s="4">
        <v>0</v>
      </c>
      <c r="U6119" s="3">
        <v>6.8723999999999998</v>
      </c>
      <c r="V6119" s="2">
        <f>salestable[[#This Row],[Sales]] * (1 - salestable[[#This Row],[Discount]])</f>
        <v>14.94</v>
      </c>
      <c r="W6119" s="2">
        <f>salestable[[#This Row],[Sales]] * salestable[[#This Row],[Discount]]</f>
        <v>0</v>
      </c>
      <c r="X6119">
        <f>YEAR(salestable[[#This Row],[Order Date]])</f>
        <v>2016</v>
      </c>
      <c r="Y6119" t="str">
        <f>TEXT(salestable[[#This Row],[Order Date]],"MMMM")</f>
        <v>November</v>
      </c>
      <c r="Z6119" t="str">
        <f>"Q"&amp;ROUNDUP(MONTH(salestable[[#This Row],[Order Date]])/3,0)</f>
        <v>Q4</v>
      </c>
      <c r="AA6119" t="str">
        <f>TEXT(salestable[[#This Row],[Order Date]], "ddd")</f>
        <v>Sun</v>
      </c>
    </row>
    <row r="6120" spans="1:27"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s="3">
        <v>3</v>
      </c>
      <c r="T6120" s="4">
        <v>0.2</v>
      </c>
      <c r="U6120" s="3">
        <v>19.197600000000001</v>
      </c>
      <c r="V6120" s="2">
        <f>salestable[[#This Row],[Sales]] * (1 - salestable[[#This Row],[Discount]])</f>
        <v>153.58080000000001</v>
      </c>
      <c r="W6120" s="2">
        <f>salestable[[#This Row],[Sales]] * salestable[[#This Row],[Discount]]</f>
        <v>38.395200000000003</v>
      </c>
      <c r="X6120">
        <f>YEAR(salestable[[#This Row],[Order Date]])</f>
        <v>2017</v>
      </c>
      <c r="Y6120" t="str">
        <f>TEXT(salestable[[#This Row],[Order Date]],"MMMM")</f>
        <v>September</v>
      </c>
      <c r="Z6120" t="str">
        <f>"Q"&amp;ROUNDUP(MONTH(salestable[[#This Row],[Order Date]])/3,0)</f>
        <v>Q3</v>
      </c>
      <c r="AA6120" t="str">
        <f>TEXT(salestable[[#This Row],[Order Date]], "ddd")</f>
        <v>Tue</v>
      </c>
    </row>
    <row r="6121" spans="1:27"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s="3">
        <v>3</v>
      </c>
      <c r="T6121" s="4">
        <v>0.2</v>
      </c>
      <c r="U6121" s="3">
        <v>6.5537999999999998</v>
      </c>
      <c r="V6121" s="2">
        <f>salestable[[#This Row],[Sales]] * (1 - salestable[[#This Row],[Discount]])</f>
        <v>19.0656</v>
      </c>
      <c r="W6121" s="2">
        <f>salestable[[#This Row],[Sales]] * salestable[[#This Row],[Discount]]</f>
        <v>4.7664</v>
      </c>
      <c r="X6121">
        <f>YEAR(salestable[[#This Row],[Order Date]])</f>
        <v>2017</v>
      </c>
      <c r="Y6121" t="str">
        <f>TEXT(salestable[[#This Row],[Order Date]],"MMMM")</f>
        <v>September</v>
      </c>
      <c r="Z6121" t="str">
        <f>"Q"&amp;ROUNDUP(MONTH(salestable[[#This Row],[Order Date]])/3,0)</f>
        <v>Q3</v>
      </c>
      <c r="AA6121" t="str">
        <f>TEXT(salestable[[#This Row],[Order Date]], "ddd")</f>
        <v>Tue</v>
      </c>
    </row>
    <row r="6122" spans="1:27"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s="3">
        <v>8</v>
      </c>
      <c r="T6122" s="4">
        <v>0.2</v>
      </c>
      <c r="U6122" s="3">
        <v>61.382399999999997</v>
      </c>
      <c r="V6122" s="2">
        <f>salestable[[#This Row],[Sales]] * (1 - salestable[[#This Row],[Discount]])</f>
        <v>327.37280000000004</v>
      </c>
      <c r="W6122" s="2">
        <f>salestable[[#This Row],[Sales]] * salestable[[#This Row],[Discount]]</f>
        <v>81.84320000000001</v>
      </c>
      <c r="X6122">
        <f>YEAR(salestable[[#This Row],[Order Date]])</f>
        <v>2017</v>
      </c>
      <c r="Y6122" t="str">
        <f>TEXT(salestable[[#This Row],[Order Date]],"MMMM")</f>
        <v>September</v>
      </c>
      <c r="Z6122" t="str">
        <f>"Q"&amp;ROUNDUP(MONTH(salestable[[#This Row],[Order Date]])/3,0)</f>
        <v>Q3</v>
      </c>
      <c r="AA6122" t="str">
        <f>TEXT(salestable[[#This Row],[Order Date]], "ddd")</f>
        <v>Tue</v>
      </c>
    </row>
    <row r="6123" spans="1:27"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s="3">
        <v>2</v>
      </c>
      <c r="T6123" s="4">
        <v>0.7</v>
      </c>
      <c r="U6123" s="3">
        <v>-128.2388</v>
      </c>
      <c r="V6123" s="2">
        <f>salestable[[#This Row],[Sales]] * (1 - salestable[[#This Row],[Discount]])</f>
        <v>21.776400000000002</v>
      </c>
      <c r="W6123" s="2">
        <f>salestable[[#This Row],[Sales]] * salestable[[#This Row],[Discount]]</f>
        <v>50.811599999999991</v>
      </c>
      <c r="X6123">
        <f>YEAR(salestable[[#This Row],[Order Date]])</f>
        <v>2017</v>
      </c>
      <c r="Y6123" t="str">
        <f>TEXT(salestable[[#This Row],[Order Date]],"MMMM")</f>
        <v>September</v>
      </c>
      <c r="Z6123" t="str">
        <f>"Q"&amp;ROUNDUP(MONTH(salestable[[#This Row],[Order Date]])/3,0)</f>
        <v>Q3</v>
      </c>
      <c r="AA6123" t="str">
        <f>TEXT(salestable[[#This Row],[Order Date]], "ddd")</f>
        <v>Tue</v>
      </c>
    </row>
    <row r="6124" spans="1:27"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s="3">
        <v>2</v>
      </c>
      <c r="T6124" s="4">
        <v>0.2</v>
      </c>
      <c r="U6124" s="3">
        <v>4.6176000000000004</v>
      </c>
      <c r="V6124" s="2">
        <f>salestable[[#This Row],[Sales]] * (1 - salestable[[#This Row],[Discount]])</f>
        <v>49.254400000000004</v>
      </c>
      <c r="W6124" s="2">
        <f>salestable[[#This Row],[Sales]] * salestable[[#This Row],[Discount]]</f>
        <v>12.313600000000001</v>
      </c>
      <c r="X6124">
        <f>YEAR(salestable[[#This Row],[Order Date]])</f>
        <v>2017</v>
      </c>
      <c r="Y6124" t="str">
        <f>TEXT(salestable[[#This Row],[Order Date]],"MMMM")</f>
        <v>December</v>
      </c>
      <c r="Z6124" t="str">
        <f>"Q"&amp;ROUNDUP(MONTH(salestable[[#This Row],[Order Date]])/3,0)</f>
        <v>Q4</v>
      </c>
      <c r="AA6124" t="str">
        <f>TEXT(salestable[[#This Row],[Order Date]], "ddd")</f>
        <v>Mon</v>
      </c>
    </row>
    <row r="6125" spans="1:27"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s="3">
        <v>4</v>
      </c>
      <c r="T6125" s="4">
        <v>0.2</v>
      </c>
      <c r="U6125" s="3">
        <v>6.8120000000000003</v>
      </c>
      <c r="V6125" s="2">
        <f>salestable[[#This Row],[Sales]] * (1 - salestable[[#This Row],[Discount]])</f>
        <v>16.768000000000001</v>
      </c>
      <c r="W6125" s="2">
        <f>salestable[[#This Row],[Sales]] * salestable[[#This Row],[Discount]]</f>
        <v>4.1920000000000002</v>
      </c>
      <c r="X6125">
        <f>YEAR(salestable[[#This Row],[Order Date]])</f>
        <v>2015</v>
      </c>
      <c r="Y6125" t="str">
        <f>TEXT(salestable[[#This Row],[Order Date]],"MMMM")</f>
        <v>August</v>
      </c>
      <c r="Z6125" t="str">
        <f>"Q"&amp;ROUNDUP(MONTH(salestable[[#This Row],[Order Date]])/3,0)</f>
        <v>Q3</v>
      </c>
      <c r="AA6125" t="str">
        <f>TEXT(salestable[[#This Row],[Order Date]], "ddd")</f>
        <v>Mon</v>
      </c>
    </row>
    <row r="6126" spans="1:27"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s="3">
        <v>5</v>
      </c>
      <c r="T6126" s="4">
        <v>0</v>
      </c>
      <c r="U6126" s="3">
        <v>8.5024999999999995</v>
      </c>
      <c r="V6126" s="2">
        <f>salestable[[#This Row],[Sales]] * (1 - salestable[[#This Row],[Discount]])</f>
        <v>44.75</v>
      </c>
      <c r="W6126" s="2">
        <f>salestable[[#This Row],[Sales]] * salestable[[#This Row],[Discount]]</f>
        <v>0</v>
      </c>
      <c r="X6126">
        <f>YEAR(salestable[[#This Row],[Order Date]])</f>
        <v>2017</v>
      </c>
      <c r="Y6126" t="str">
        <f>TEXT(salestable[[#This Row],[Order Date]],"MMMM")</f>
        <v>June</v>
      </c>
      <c r="Z6126" t="str">
        <f>"Q"&amp;ROUNDUP(MONTH(salestable[[#This Row],[Order Date]])/3,0)</f>
        <v>Q2</v>
      </c>
      <c r="AA6126" t="str">
        <f>TEXT(salestable[[#This Row],[Order Date]], "ddd")</f>
        <v>Sat</v>
      </c>
    </row>
    <row r="6127" spans="1:27"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s="3">
        <v>2</v>
      </c>
      <c r="T6127" s="4">
        <v>0</v>
      </c>
      <c r="U6127" s="3">
        <v>5.3819999999999997</v>
      </c>
      <c r="V6127" s="2">
        <f>salestable[[#This Row],[Sales]] * (1 - salestable[[#This Row],[Discount]])</f>
        <v>11.96</v>
      </c>
      <c r="W6127" s="2">
        <f>salestable[[#This Row],[Sales]] * salestable[[#This Row],[Discount]]</f>
        <v>0</v>
      </c>
      <c r="X6127">
        <f>YEAR(salestable[[#This Row],[Order Date]])</f>
        <v>2017</v>
      </c>
      <c r="Y6127" t="str">
        <f>TEXT(salestable[[#This Row],[Order Date]],"MMMM")</f>
        <v>June</v>
      </c>
      <c r="Z6127" t="str">
        <f>"Q"&amp;ROUNDUP(MONTH(salestable[[#This Row],[Order Date]])/3,0)</f>
        <v>Q2</v>
      </c>
      <c r="AA6127" t="str">
        <f>TEXT(salestable[[#This Row],[Order Date]], "ddd")</f>
        <v>Sat</v>
      </c>
    </row>
    <row r="6128" spans="1:27"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s="3">
        <v>1</v>
      </c>
      <c r="T6128" s="4">
        <v>0.2</v>
      </c>
      <c r="U6128" s="3">
        <v>1.2714000000000001</v>
      </c>
      <c r="V6128" s="2">
        <f>salestable[[#This Row],[Sales]] * (1 - salestable[[#This Row],[Discount]])</f>
        <v>3.1295999999999999</v>
      </c>
      <c r="W6128" s="2">
        <f>salestable[[#This Row],[Sales]] * salestable[[#This Row],[Discount]]</f>
        <v>0.78239999999999998</v>
      </c>
      <c r="X6128">
        <f>YEAR(salestable[[#This Row],[Order Date]])</f>
        <v>2017</v>
      </c>
      <c r="Y6128" t="str">
        <f>TEXT(salestable[[#This Row],[Order Date]],"MMMM")</f>
        <v>June</v>
      </c>
      <c r="Z6128" t="str">
        <f>"Q"&amp;ROUNDUP(MONTH(salestable[[#This Row],[Order Date]])/3,0)</f>
        <v>Q2</v>
      </c>
      <c r="AA6128" t="str">
        <f>TEXT(salestable[[#This Row],[Order Date]], "ddd")</f>
        <v>Sat</v>
      </c>
    </row>
    <row r="6129" spans="1:27"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s="3">
        <v>6</v>
      </c>
      <c r="T6129" s="4">
        <v>0.1</v>
      </c>
      <c r="U6129" s="3">
        <v>54.665999999999997</v>
      </c>
      <c r="V6129" s="2">
        <f>salestable[[#This Row],[Sales]] * (1 - salestable[[#This Row],[Discount]])</f>
        <v>295.19639999999998</v>
      </c>
      <c r="W6129" s="2">
        <f>salestable[[#This Row],[Sales]] * salestable[[#This Row],[Discount]]</f>
        <v>32.799599999999998</v>
      </c>
      <c r="X6129">
        <f>YEAR(salestable[[#This Row],[Order Date]])</f>
        <v>2016</v>
      </c>
      <c r="Y6129" t="str">
        <f>TEXT(salestable[[#This Row],[Order Date]],"MMMM")</f>
        <v>March</v>
      </c>
      <c r="Z6129" t="str">
        <f>"Q"&amp;ROUNDUP(MONTH(salestable[[#This Row],[Order Date]])/3,0)</f>
        <v>Q1</v>
      </c>
      <c r="AA6129" t="str">
        <f>TEXT(salestable[[#This Row],[Order Date]], "ddd")</f>
        <v>Thu</v>
      </c>
    </row>
    <row r="6130" spans="1:27"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s="3">
        <v>4</v>
      </c>
      <c r="T6130" s="4">
        <v>0.2</v>
      </c>
      <c r="U6130" s="3">
        <v>18.527999999999999</v>
      </c>
      <c r="V6130" s="2">
        <f>salestable[[#This Row],[Sales]] * (1 - salestable[[#This Row],[Discount]])</f>
        <v>39.526400000000002</v>
      </c>
      <c r="W6130" s="2">
        <f>salestable[[#This Row],[Sales]] * salestable[[#This Row],[Discount]]</f>
        <v>9.8816000000000006</v>
      </c>
      <c r="X6130">
        <f>YEAR(salestable[[#This Row],[Order Date]])</f>
        <v>2014</v>
      </c>
      <c r="Y6130" t="str">
        <f>TEXT(salestable[[#This Row],[Order Date]],"MMMM")</f>
        <v>October</v>
      </c>
      <c r="Z6130" t="str">
        <f>"Q"&amp;ROUNDUP(MONTH(salestable[[#This Row],[Order Date]])/3,0)</f>
        <v>Q4</v>
      </c>
      <c r="AA6130" t="str">
        <f>TEXT(salestable[[#This Row],[Order Date]], "ddd")</f>
        <v>Sat</v>
      </c>
    </row>
    <row r="6131" spans="1:27"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s="3">
        <v>3</v>
      </c>
      <c r="T6131" s="4">
        <v>0</v>
      </c>
      <c r="U6131" s="3">
        <v>20.767499999999998</v>
      </c>
      <c r="V6131" s="2">
        <f>salestable[[#This Row],[Sales]] * (1 - salestable[[#This Row],[Discount]])</f>
        <v>53.25</v>
      </c>
      <c r="W6131" s="2">
        <f>salestable[[#This Row],[Sales]] * salestable[[#This Row],[Discount]]</f>
        <v>0</v>
      </c>
      <c r="X6131">
        <f>YEAR(salestable[[#This Row],[Order Date]])</f>
        <v>2017</v>
      </c>
      <c r="Y6131" t="str">
        <f>TEXT(salestable[[#This Row],[Order Date]],"MMMM")</f>
        <v>March</v>
      </c>
      <c r="Z6131" t="str">
        <f>"Q"&amp;ROUNDUP(MONTH(salestable[[#This Row],[Order Date]])/3,0)</f>
        <v>Q1</v>
      </c>
      <c r="AA6131" t="str">
        <f>TEXT(salestable[[#This Row],[Order Date]], "ddd")</f>
        <v>Sun</v>
      </c>
    </row>
    <row r="6132" spans="1:27"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s="3">
        <v>2</v>
      </c>
      <c r="T6132" s="4">
        <v>0</v>
      </c>
      <c r="U6132" s="3">
        <v>1.3160000000000001</v>
      </c>
      <c r="V6132" s="2">
        <f>salestable[[#This Row],[Sales]] * (1 - salestable[[#This Row],[Discount]])</f>
        <v>3.76</v>
      </c>
      <c r="W6132" s="2">
        <f>salestable[[#This Row],[Sales]] * salestable[[#This Row],[Discount]]</f>
        <v>0</v>
      </c>
      <c r="X6132">
        <f>YEAR(salestable[[#This Row],[Order Date]])</f>
        <v>2017</v>
      </c>
      <c r="Y6132" t="str">
        <f>TEXT(salestable[[#This Row],[Order Date]],"MMMM")</f>
        <v>March</v>
      </c>
      <c r="Z6132" t="str">
        <f>"Q"&amp;ROUNDUP(MONTH(salestable[[#This Row],[Order Date]])/3,0)</f>
        <v>Q1</v>
      </c>
      <c r="AA6132" t="str">
        <f>TEXT(salestable[[#This Row],[Order Date]], "ddd")</f>
        <v>Sun</v>
      </c>
    </row>
    <row r="6133" spans="1:27"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s="3">
        <v>14</v>
      </c>
      <c r="T6133" s="4">
        <v>0.1</v>
      </c>
      <c r="U6133" s="3">
        <v>161.9674</v>
      </c>
      <c r="V6133" s="2">
        <f>salestable[[#This Row],[Sales]] * (1 - salestable[[#This Row],[Discount]])</f>
        <v>690.49260000000004</v>
      </c>
      <c r="W6133" s="2">
        <f>salestable[[#This Row],[Sales]] * salestable[[#This Row],[Discount]]</f>
        <v>76.721400000000003</v>
      </c>
      <c r="X6133">
        <f>YEAR(salestable[[#This Row],[Order Date]])</f>
        <v>2014</v>
      </c>
      <c r="Y6133" t="str">
        <f>TEXT(salestable[[#This Row],[Order Date]],"MMMM")</f>
        <v>December</v>
      </c>
      <c r="Z6133" t="str">
        <f>"Q"&amp;ROUNDUP(MONTH(salestable[[#This Row],[Order Date]])/3,0)</f>
        <v>Q4</v>
      </c>
      <c r="AA6133" t="str">
        <f>TEXT(salestable[[#This Row],[Order Date]], "ddd")</f>
        <v>Sat</v>
      </c>
    </row>
    <row r="6134" spans="1:27"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s="3">
        <v>5</v>
      </c>
      <c r="T6134" s="4">
        <v>0.2</v>
      </c>
      <c r="U6134" s="3">
        <v>59.435499999999998</v>
      </c>
      <c r="V6134" s="2">
        <f>salestable[[#This Row],[Sales]] * (1 - salestable[[#This Row],[Discount]])</f>
        <v>131.16800000000001</v>
      </c>
      <c r="W6134" s="2">
        <f>salestable[[#This Row],[Sales]] * salestable[[#This Row],[Discount]]</f>
        <v>32.792000000000002</v>
      </c>
      <c r="X6134">
        <f>YEAR(salestable[[#This Row],[Order Date]])</f>
        <v>2017</v>
      </c>
      <c r="Y6134" t="str">
        <f>TEXT(salestable[[#This Row],[Order Date]],"MMMM")</f>
        <v>September</v>
      </c>
      <c r="Z6134" t="str">
        <f>"Q"&amp;ROUNDUP(MONTH(salestable[[#This Row],[Order Date]])/3,0)</f>
        <v>Q3</v>
      </c>
      <c r="AA6134" t="str">
        <f>TEXT(salestable[[#This Row],[Order Date]], "ddd")</f>
        <v>Fri</v>
      </c>
    </row>
    <row r="6135" spans="1:27"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s="3">
        <v>2</v>
      </c>
      <c r="T6135" s="4">
        <v>0.2</v>
      </c>
      <c r="U6135" s="3">
        <v>12.096</v>
      </c>
      <c r="V6135" s="2">
        <f>salestable[[#This Row],[Sales]] * (1 - salestable[[#This Row],[Discount]])</f>
        <v>129.024</v>
      </c>
      <c r="W6135" s="2">
        <f>salestable[[#This Row],[Sales]] * salestable[[#This Row],[Discount]]</f>
        <v>32.256</v>
      </c>
      <c r="X6135">
        <f>YEAR(salestable[[#This Row],[Order Date]])</f>
        <v>2016</v>
      </c>
      <c r="Y6135" t="str">
        <f>TEXT(salestable[[#This Row],[Order Date]],"MMMM")</f>
        <v>August</v>
      </c>
      <c r="Z6135" t="str">
        <f>"Q"&amp;ROUNDUP(MONTH(salestable[[#This Row],[Order Date]])/3,0)</f>
        <v>Q3</v>
      </c>
      <c r="AA6135" t="str">
        <f>TEXT(salestable[[#This Row],[Order Date]], "ddd")</f>
        <v>Tue</v>
      </c>
    </row>
    <row r="6136" spans="1:27"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s="3">
        <v>4</v>
      </c>
      <c r="T6136" s="4">
        <v>0</v>
      </c>
      <c r="U6136" s="3">
        <v>55.911999999999999</v>
      </c>
      <c r="V6136" s="2">
        <f>salestable[[#This Row],[Sales]] * (1 - salestable[[#This Row],[Discount]])</f>
        <v>192.8</v>
      </c>
      <c r="W6136" s="2">
        <f>salestable[[#This Row],[Sales]] * salestable[[#This Row],[Discount]]</f>
        <v>0</v>
      </c>
      <c r="X6136">
        <f>YEAR(salestable[[#This Row],[Order Date]])</f>
        <v>2016</v>
      </c>
      <c r="Y6136" t="str">
        <f>TEXT(salestable[[#This Row],[Order Date]],"MMMM")</f>
        <v>November</v>
      </c>
      <c r="Z6136" t="str">
        <f>"Q"&amp;ROUNDUP(MONTH(salestable[[#This Row],[Order Date]])/3,0)</f>
        <v>Q4</v>
      </c>
      <c r="AA6136" t="str">
        <f>TEXT(salestable[[#This Row],[Order Date]], "ddd")</f>
        <v>Fri</v>
      </c>
    </row>
    <row r="6137" spans="1:27"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s="3">
        <v>3</v>
      </c>
      <c r="T6137" s="4">
        <v>0.2</v>
      </c>
      <c r="U6137" s="3">
        <v>3.4620000000000002</v>
      </c>
      <c r="V6137" s="2">
        <f>salestable[[#This Row],[Sales]] * (1 - salestable[[#This Row],[Discount]])</f>
        <v>22.156800000000004</v>
      </c>
      <c r="W6137" s="2">
        <f>salestable[[#This Row],[Sales]] * salestable[[#This Row],[Discount]]</f>
        <v>5.539200000000001</v>
      </c>
      <c r="X6137">
        <f>YEAR(salestable[[#This Row],[Order Date]])</f>
        <v>2015</v>
      </c>
      <c r="Y6137" t="str">
        <f>TEXT(salestable[[#This Row],[Order Date]],"MMMM")</f>
        <v>October</v>
      </c>
      <c r="Z6137" t="str">
        <f>"Q"&amp;ROUNDUP(MONTH(salestable[[#This Row],[Order Date]])/3,0)</f>
        <v>Q4</v>
      </c>
      <c r="AA6137" t="str">
        <f>TEXT(salestable[[#This Row],[Order Date]], "ddd")</f>
        <v>Sun</v>
      </c>
    </row>
    <row r="6138" spans="1:27"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s="3">
        <v>6</v>
      </c>
      <c r="T6138" s="4">
        <v>0.8</v>
      </c>
      <c r="U6138" s="3">
        <v>-186.56819999999999</v>
      </c>
      <c r="V6138" s="2">
        <f>salestable[[#This Row],[Sales]] * (1 - salestable[[#This Row],[Discount]])</f>
        <v>14.632799999999998</v>
      </c>
      <c r="W6138" s="2">
        <f>salestable[[#This Row],[Sales]] * salestable[[#This Row],[Discount]]</f>
        <v>58.531200000000005</v>
      </c>
      <c r="X6138">
        <f>YEAR(salestable[[#This Row],[Order Date]])</f>
        <v>2015</v>
      </c>
      <c r="Y6138" t="str">
        <f>TEXT(salestable[[#This Row],[Order Date]],"MMMM")</f>
        <v>October</v>
      </c>
      <c r="Z6138" t="str">
        <f>"Q"&amp;ROUNDUP(MONTH(salestable[[#This Row],[Order Date]])/3,0)</f>
        <v>Q4</v>
      </c>
      <c r="AA6138" t="str">
        <f>TEXT(salestable[[#This Row],[Order Date]], "ddd")</f>
        <v>Sun</v>
      </c>
    </row>
    <row r="6139" spans="1:27"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s="3">
        <v>6</v>
      </c>
      <c r="T6139" s="4">
        <v>0.2</v>
      </c>
      <c r="U6139" s="3">
        <v>11.2224</v>
      </c>
      <c r="V6139" s="2">
        <f>salestable[[#This Row],[Sales]] * (1 - salestable[[#This Row],[Discount]])</f>
        <v>25.651200000000003</v>
      </c>
      <c r="W6139" s="2">
        <f>salestable[[#This Row],[Sales]] * salestable[[#This Row],[Discount]]</f>
        <v>6.4128000000000007</v>
      </c>
      <c r="X6139">
        <f>YEAR(salestable[[#This Row],[Order Date]])</f>
        <v>2016</v>
      </c>
      <c r="Y6139" t="str">
        <f>TEXT(salestable[[#This Row],[Order Date]],"MMMM")</f>
        <v>October</v>
      </c>
      <c r="Z6139" t="str">
        <f>"Q"&amp;ROUNDUP(MONTH(salestable[[#This Row],[Order Date]])/3,0)</f>
        <v>Q4</v>
      </c>
      <c r="AA6139" t="str">
        <f>TEXT(salestable[[#This Row],[Order Date]], "ddd")</f>
        <v>Mon</v>
      </c>
    </row>
    <row r="6140" spans="1:27"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s="3">
        <v>2</v>
      </c>
      <c r="T6140" s="4">
        <v>0.15</v>
      </c>
      <c r="U6140" s="3">
        <v>-12.098000000000001</v>
      </c>
      <c r="V6140" s="2">
        <f>salestable[[#This Row],[Sales]] * (1 - salestable[[#This Row],[Discount]])</f>
        <v>174.81610000000001</v>
      </c>
      <c r="W6140" s="2">
        <f>salestable[[#This Row],[Sales]] * salestable[[#This Row],[Discount]]</f>
        <v>30.849899999999998</v>
      </c>
      <c r="X6140">
        <f>YEAR(salestable[[#This Row],[Order Date]])</f>
        <v>2014</v>
      </c>
      <c r="Y6140" t="str">
        <f>TEXT(salestable[[#This Row],[Order Date]],"MMMM")</f>
        <v>March</v>
      </c>
      <c r="Z6140" t="str">
        <f>"Q"&amp;ROUNDUP(MONTH(salestable[[#This Row],[Order Date]])/3,0)</f>
        <v>Q1</v>
      </c>
      <c r="AA6140" t="str">
        <f>TEXT(salestable[[#This Row],[Order Date]], "ddd")</f>
        <v>Sun</v>
      </c>
    </row>
    <row r="6141" spans="1:27"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s="3">
        <v>3</v>
      </c>
      <c r="T6141" s="4">
        <v>0</v>
      </c>
      <c r="U6141" s="3">
        <v>30.014399999999998</v>
      </c>
      <c r="V6141" s="2">
        <f>salestable[[#This Row],[Sales]] * (1 - salestable[[#This Row],[Discount]])</f>
        <v>115.44</v>
      </c>
      <c r="W6141" s="2">
        <f>salestable[[#This Row],[Sales]] * salestable[[#This Row],[Discount]]</f>
        <v>0</v>
      </c>
      <c r="X6141">
        <f>YEAR(salestable[[#This Row],[Order Date]])</f>
        <v>2015</v>
      </c>
      <c r="Y6141" t="str">
        <f>TEXT(salestable[[#This Row],[Order Date]],"MMMM")</f>
        <v>April</v>
      </c>
      <c r="Z6141" t="str">
        <f>"Q"&amp;ROUNDUP(MONTH(salestable[[#This Row],[Order Date]])/3,0)</f>
        <v>Q2</v>
      </c>
      <c r="AA6141" t="str">
        <f>TEXT(salestable[[#This Row],[Order Date]], "ddd")</f>
        <v>Sat</v>
      </c>
    </row>
    <row r="6142" spans="1:27"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s="3">
        <v>5</v>
      </c>
      <c r="T6142" s="4">
        <v>0</v>
      </c>
      <c r="U6142" s="3">
        <v>134.65199999999999</v>
      </c>
      <c r="V6142" s="2">
        <f>salestable[[#This Row],[Sales]] * (1 - salestable[[#This Row],[Discount]])</f>
        <v>274.8</v>
      </c>
      <c r="W6142" s="2">
        <f>salestable[[#This Row],[Sales]] * salestable[[#This Row],[Discount]]</f>
        <v>0</v>
      </c>
      <c r="X6142">
        <f>YEAR(salestable[[#This Row],[Order Date]])</f>
        <v>2017</v>
      </c>
      <c r="Y6142" t="str">
        <f>TEXT(salestable[[#This Row],[Order Date]],"MMMM")</f>
        <v>July</v>
      </c>
      <c r="Z6142" t="str">
        <f>"Q"&amp;ROUNDUP(MONTH(salestable[[#This Row],[Order Date]])/3,0)</f>
        <v>Q3</v>
      </c>
      <c r="AA6142" t="str">
        <f>TEXT(salestable[[#This Row],[Order Date]], "ddd")</f>
        <v>Sun</v>
      </c>
    </row>
    <row r="6143" spans="1:27"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s="3">
        <v>4</v>
      </c>
      <c r="T6143" s="4">
        <v>0</v>
      </c>
      <c r="U6143" s="3">
        <v>3.9127999999999998</v>
      </c>
      <c r="V6143" s="2">
        <f>salestable[[#This Row],[Sales]] * (1 - salestable[[#This Row],[Discount]])</f>
        <v>195.64</v>
      </c>
      <c r="W6143" s="2">
        <f>salestable[[#This Row],[Sales]] * salestable[[#This Row],[Discount]]</f>
        <v>0</v>
      </c>
      <c r="X6143">
        <f>YEAR(salestable[[#This Row],[Order Date]])</f>
        <v>2017</v>
      </c>
      <c r="Y6143" t="str">
        <f>TEXT(salestable[[#This Row],[Order Date]],"MMMM")</f>
        <v>July</v>
      </c>
      <c r="Z6143" t="str">
        <f>"Q"&amp;ROUNDUP(MONTH(salestable[[#This Row],[Order Date]])/3,0)</f>
        <v>Q3</v>
      </c>
      <c r="AA6143" t="str">
        <f>TEXT(salestable[[#This Row],[Order Date]], "ddd")</f>
        <v>Sun</v>
      </c>
    </row>
    <row r="6144" spans="1:27"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s="3">
        <v>2</v>
      </c>
      <c r="T6144" s="4">
        <v>0</v>
      </c>
      <c r="U6144" s="3">
        <v>74.8142</v>
      </c>
      <c r="V6144" s="2">
        <f>salestable[[#This Row],[Sales]] * (1 - salestable[[#This Row],[Discount]])</f>
        <v>257.98</v>
      </c>
      <c r="W6144" s="2">
        <f>salestable[[#This Row],[Sales]] * salestable[[#This Row],[Discount]]</f>
        <v>0</v>
      </c>
      <c r="X6144">
        <f>YEAR(salestable[[#This Row],[Order Date]])</f>
        <v>2017</v>
      </c>
      <c r="Y6144" t="str">
        <f>TEXT(salestable[[#This Row],[Order Date]],"MMMM")</f>
        <v>July</v>
      </c>
      <c r="Z6144" t="str">
        <f>"Q"&amp;ROUNDUP(MONTH(salestable[[#This Row],[Order Date]])/3,0)</f>
        <v>Q3</v>
      </c>
      <c r="AA6144" t="str">
        <f>TEXT(salestable[[#This Row],[Order Date]], "ddd")</f>
        <v>Sun</v>
      </c>
    </row>
    <row r="6145" spans="1:27"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s="3">
        <v>6</v>
      </c>
      <c r="T6145" s="4">
        <v>0</v>
      </c>
      <c r="U6145" s="3">
        <v>48.806399999999996</v>
      </c>
      <c r="V6145" s="2">
        <f>salestable[[#This Row],[Sales]] * (1 - salestable[[#This Row],[Discount]])</f>
        <v>119.04</v>
      </c>
      <c r="W6145" s="2">
        <f>salestable[[#This Row],[Sales]] * salestable[[#This Row],[Discount]]</f>
        <v>0</v>
      </c>
      <c r="X6145">
        <f>YEAR(salestable[[#This Row],[Order Date]])</f>
        <v>2017</v>
      </c>
      <c r="Y6145" t="str">
        <f>TEXT(salestable[[#This Row],[Order Date]],"MMMM")</f>
        <v>July</v>
      </c>
      <c r="Z6145" t="str">
        <f>"Q"&amp;ROUNDUP(MONTH(salestable[[#This Row],[Order Date]])/3,0)</f>
        <v>Q3</v>
      </c>
      <c r="AA6145" t="str">
        <f>TEXT(salestable[[#This Row],[Order Date]], "ddd")</f>
        <v>Sun</v>
      </c>
    </row>
    <row r="6146" spans="1:27"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s="3">
        <v>3</v>
      </c>
      <c r="T6146" s="4">
        <v>0</v>
      </c>
      <c r="U6146" s="3">
        <v>9.2322000000000006</v>
      </c>
      <c r="V6146" s="2">
        <f>salestable[[#This Row],[Sales]] * (1 - salestable[[#This Row],[Discount]])</f>
        <v>20.07</v>
      </c>
      <c r="W6146" s="2">
        <f>salestable[[#This Row],[Sales]] * salestable[[#This Row],[Discount]]</f>
        <v>0</v>
      </c>
      <c r="X6146">
        <f>YEAR(salestable[[#This Row],[Order Date]])</f>
        <v>2017</v>
      </c>
      <c r="Y6146" t="str">
        <f>TEXT(salestable[[#This Row],[Order Date]],"MMMM")</f>
        <v>June</v>
      </c>
      <c r="Z6146" t="str">
        <f>"Q"&amp;ROUNDUP(MONTH(salestable[[#This Row],[Order Date]])/3,0)</f>
        <v>Q2</v>
      </c>
      <c r="AA6146" t="str">
        <f>TEXT(salestable[[#This Row],[Order Date]], "ddd")</f>
        <v>Tue</v>
      </c>
    </row>
    <row r="6147" spans="1:27"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s="3">
        <v>4</v>
      </c>
      <c r="T6147" s="4">
        <v>0</v>
      </c>
      <c r="U6147" s="3">
        <v>3.1751999999999998</v>
      </c>
      <c r="V6147" s="2">
        <f>salestable[[#This Row],[Sales]] * (1 - salestable[[#This Row],[Discount]])</f>
        <v>11.76</v>
      </c>
      <c r="W6147" s="2">
        <f>salestable[[#This Row],[Sales]] * salestable[[#This Row],[Discount]]</f>
        <v>0</v>
      </c>
      <c r="X6147">
        <f>YEAR(salestable[[#This Row],[Order Date]])</f>
        <v>2014</v>
      </c>
      <c r="Y6147" t="str">
        <f>TEXT(salestable[[#This Row],[Order Date]],"MMMM")</f>
        <v>December</v>
      </c>
      <c r="Z6147" t="str">
        <f>"Q"&amp;ROUNDUP(MONTH(salestable[[#This Row],[Order Date]])/3,0)</f>
        <v>Q4</v>
      </c>
      <c r="AA6147" t="str">
        <f>TEXT(salestable[[#This Row],[Order Date]], "ddd")</f>
        <v>Mon</v>
      </c>
    </row>
    <row r="6148" spans="1:27"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s="3">
        <v>4</v>
      </c>
      <c r="T6148" s="4">
        <v>0</v>
      </c>
      <c r="U6148" s="3">
        <v>3.1751999999999998</v>
      </c>
      <c r="V6148" s="2">
        <f>salestable[[#This Row],[Sales]] * (1 - salestable[[#This Row],[Discount]])</f>
        <v>11.76</v>
      </c>
      <c r="W6148" s="2">
        <f>salestable[[#This Row],[Sales]] * salestable[[#This Row],[Discount]]</f>
        <v>0</v>
      </c>
      <c r="X6148">
        <f>YEAR(salestable[[#This Row],[Order Date]])</f>
        <v>2017</v>
      </c>
      <c r="Y6148" t="str">
        <f>TEXT(salestable[[#This Row],[Order Date]],"MMMM")</f>
        <v>November</v>
      </c>
      <c r="Z6148" t="str">
        <f>"Q"&amp;ROUNDUP(MONTH(salestable[[#This Row],[Order Date]])/3,0)</f>
        <v>Q4</v>
      </c>
      <c r="AA6148" t="str">
        <f>TEXT(salestable[[#This Row],[Order Date]], "ddd")</f>
        <v>Tue</v>
      </c>
    </row>
    <row r="6149" spans="1:27"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s="3">
        <v>2</v>
      </c>
      <c r="T6149" s="4">
        <v>0.2</v>
      </c>
      <c r="U6149" s="3">
        <v>14.7668</v>
      </c>
      <c r="V6149" s="2">
        <f>salestable[[#This Row],[Sales]] * (1 - salestable[[#This Row],[Discount]])</f>
        <v>32.588799999999999</v>
      </c>
      <c r="W6149" s="2">
        <f>salestable[[#This Row],[Sales]] * salestable[[#This Row],[Discount]]</f>
        <v>8.1471999999999998</v>
      </c>
      <c r="X6149">
        <f>YEAR(salestable[[#This Row],[Order Date]])</f>
        <v>2017</v>
      </c>
      <c r="Y6149" t="str">
        <f>TEXT(salestable[[#This Row],[Order Date]],"MMMM")</f>
        <v>November</v>
      </c>
      <c r="Z6149" t="str">
        <f>"Q"&amp;ROUNDUP(MONTH(salestable[[#This Row],[Order Date]])/3,0)</f>
        <v>Q4</v>
      </c>
      <c r="AA6149" t="str">
        <f>TEXT(salestable[[#This Row],[Order Date]], "ddd")</f>
        <v>Tue</v>
      </c>
    </row>
    <row r="6150" spans="1:27"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s="3">
        <v>2</v>
      </c>
      <c r="T6150" s="4">
        <v>0.2</v>
      </c>
      <c r="U6150" s="3">
        <v>12.599</v>
      </c>
      <c r="V6150" s="2">
        <f>salestable[[#This Row],[Sales]] * (1 - salestable[[#This Row],[Discount]])</f>
        <v>161.2672</v>
      </c>
      <c r="W6150" s="2">
        <f>salestable[[#This Row],[Sales]] * salestable[[#This Row],[Discount]]</f>
        <v>40.316800000000001</v>
      </c>
      <c r="X6150">
        <f>YEAR(salestable[[#This Row],[Order Date]])</f>
        <v>2016</v>
      </c>
      <c r="Y6150" t="str">
        <f>TEXT(salestable[[#This Row],[Order Date]],"MMMM")</f>
        <v>June</v>
      </c>
      <c r="Z6150" t="str">
        <f>"Q"&amp;ROUNDUP(MONTH(salestable[[#This Row],[Order Date]])/3,0)</f>
        <v>Q2</v>
      </c>
      <c r="AA6150" t="str">
        <f>TEXT(salestable[[#This Row],[Order Date]], "ddd")</f>
        <v>Mon</v>
      </c>
    </row>
    <row r="6151" spans="1:27"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s="3">
        <v>6</v>
      </c>
      <c r="T6151" s="4">
        <v>0.2</v>
      </c>
      <c r="U6151" s="3">
        <v>-34.070399999999999</v>
      </c>
      <c r="V6151" s="2">
        <f>salestable[[#This Row],[Sales]] * (1 - salestable[[#This Row],[Discount]])</f>
        <v>272.56319999999999</v>
      </c>
      <c r="W6151" s="2">
        <f>salestable[[#This Row],[Sales]] * salestable[[#This Row],[Discount]]</f>
        <v>68.140799999999999</v>
      </c>
      <c r="X6151">
        <f>YEAR(salestable[[#This Row],[Order Date]])</f>
        <v>2017</v>
      </c>
      <c r="Y6151" t="str">
        <f>TEXT(salestable[[#This Row],[Order Date]],"MMMM")</f>
        <v>December</v>
      </c>
      <c r="Z6151" t="str">
        <f>"Q"&amp;ROUNDUP(MONTH(salestable[[#This Row],[Order Date]])/3,0)</f>
        <v>Q4</v>
      </c>
      <c r="AA6151" t="str">
        <f>TEXT(salestable[[#This Row],[Order Date]], "ddd")</f>
        <v>Thu</v>
      </c>
    </row>
    <row r="6152" spans="1:27"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s="3">
        <v>5</v>
      </c>
      <c r="T6152" s="4">
        <v>0</v>
      </c>
      <c r="U6152" s="3">
        <v>88.724999999999994</v>
      </c>
      <c r="V6152" s="2">
        <f>salestable[[#This Row],[Sales]] * (1 - salestable[[#This Row],[Discount]])</f>
        <v>354.9</v>
      </c>
      <c r="W6152" s="2">
        <f>salestable[[#This Row],[Sales]] * salestable[[#This Row],[Discount]]</f>
        <v>0</v>
      </c>
      <c r="X6152">
        <f>YEAR(salestable[[#This Row],[Order Date]])</f>
        <v>2016</v>
      </c>
      <c r="Y6152" t="str">
        <f>TEXT(salestable[[#This Row],[Order Date]],"MMMM")</f>
        <v>April</v>
      </c>
      <c r="Z6152" t="str">
        <f>"Q"&amp;ROUNDUP(MONTH(salestable[[#This Row],[Order Date]])/3,0)</f>
        <v>Q2</v>
      </c>
      <c r="AA6152" t="str">
        <f>TEXT(salestable[[#This Row],[Order Date]], "ddd")</f>
        <v>Fri</v>
      </c>
    </row>
    <row r="6153" spans="1:27"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s="3">
        <v>10</v>
      </c>
      <c r="T6153" s="4">
        <v>0.15</v>
      </c>
      <c r="U6153" s="3">
        <v>70.489999999999995</v>
      </c>
      <c r="V6153" s="2">
        <f>salestable[[#This Row],[Sales]] * (1 - salestable[[#This Row],[Discount]])</f>
        <v>1018.5804999999999</v>
      </c>
      <c r="W6153" s="2">
        <f>salestable[[#This Row],[Sales]] * salestable[[#This Row],[Discount]]</f>
        <v>179.74949999999998</v>
      </c>
      <c r="X6153">
        <f>YEAR(salestable[[#This Row],[Order Date]])</f>
        <v>2014</v>
      </c>
      <c r="Y6153" t="str">
        <f>TEXT(salestable[[#This Row],[Order Date]],"MMMM")</f>
        <v>March</v>
      </c>
      <c r="Z6153" t="str">
        <f>"Q"&amp;ROUNDUP(MONTH(salestable[[#This Row],[Order Date]])/3,0)</f>
        <v>Q1</v>
      </c>
      <c r="AA6153" t="str">
        <f>TEXT(salestable[[#This Row],[Order Date]], "ddd")</f>
        <v>Tue</v>
      </c>
    </row>
    <row r="6154" spans="1:27"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s="3">
        <v>4</v>
      </c>
      <c r="T6154" s="4">
        <v>0</v>
      </c>
      <c r="U6154" s="3">
        <v>0.87919999999999998</v>
      </c>
      <c r="V6154" s="2">
        <f>salestable[[#This Row],[Sales]] * (1 - salestable[[#This Row],[Discount]])</f>
        <v>87.92</v>
      </c>
      <c r="W6154" s="2">
        <f>salestable[[#This Row],[Sales]] * salestable[[#This Row],[Discount]]</f>
        <v>0</v>
      </c>
      <c r="X6154">
        <f>YEAR(salestable[[#This Row],[Order Date]])</f>
        <v>2017</v>
      </c>
      <c r="Y6154" t="str">
        <f>TEXT(salestable[[#This Row],[Order Date]],"MMMM")</f>
        <v>July</v>
      </c>
      <c r="Z6154" t="str">
        <f>"Q"&amp;ROUNDUP(MONTH(salestable[[#This Row],[Order Date]])/3,0)</f>
        <v>Q3</v>
      </c>
      <c r="AA6154" t="str">
        <f>TEXT(salestable[[#This Row],[Order Date]], "ddd")</f>
        <v>Mon</v>
      </c>
    </row>
    <row r="6155" spans="1:27"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s="3">
        <v>2</v>
      </c>
      <c r="T6155" s="4">
        <v>0.2</v>
      </c>
      <c r="U6155" s="3">
        <v>10.393599999999999</v>
      </c>
      <c r="V6155" s="2">
        <f>salestable[[#This Row],[Sales]] * (1 - salestable[[#This Row],[Discount]])</f>
        <v>41.574400000000004</v>
      </c>
      <c r="W6155" s="2">
        <f>salestable[[#This Row],[Sales]] * salestable[[#This Row],[Discount]]</f>
        <v>10.393600000000001</v>
      </c>
      <c r="X6155">
        <f>YEAR(salestable[[#This Row],[Order Date]])</f>
        <v>2017</v>
      </c>
      <c r="Y6155" t="str">
        <f>TEXT(salestable[[#This Row],[Order Date]],"MMMM")</f>
        <v>April</v>
      </c>
      <c r="Z6155" t="str">
        <f>"Q"&amp;ROUNDUP(MONTH(salestable[[#This Row],[Order Date]])/3,0)</f>
        <v>Q2</v>
      </c>
      <c r="AA6155" t="str">
        <f>TEXT(salestable[[#This Row],[Order Date]], "ddd")</f>
        <v>Thu</v>
      </c>
    </row>
    <row r="6156" spans="1:27"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s="3">
        <v>3</v>
      </c>
      <c r="T6156" s="4">
        <v>0.2</v>
      </c>
      <c r="U6156" s="3">
        <v>5.7752999999999997</v>
      </c>
      <c r="V6156" s="2">
        <f>salestable[[#This Row],[Sales]] * (1 - salestable[[#This Row],[Discount]])</f>
        <v>41.068800000000003</v>
      </c>
      <c r="W6156" s="2">
        <f>salestable[[#This Row],[Sales]] * salestable[[#This Row],[Discount]]</f>
        <v>10.267200000000001</v>
      </c>
      <c r="X6156">
        <f>YEAR(salestable[[#This Row],[Order Date]])</f>
        <v>2017</v>
      </c>
      <c r="Y6156" t="str">
        <f>TEXT(salestable[[#This Row],[Order Date]],"MMMM")</f>
        <v>April</v>
      </c>
      <c r="Z6156" t="str">
        <f>"Q"&amp;ROUNDUP(MONTH(salestable[[#This Row],[Order Date]])/3,0)</f>
        <v>Q2</v>
      </c>
      <c r="AA6156" t="str">
        <f>TEXT(salestable[[#This Row],[Order Date]], "ddd")</f>
        <v>Thu</v>
      </c>
    </row>
    <row r="6157" spans="1:27"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s="3">
        <v>1</v>
      </c>
      <c r="T6157" s="4">
        <v>0.2</v>
      </c>
      <c r="U6157" s="3">
        <v>33.270400000000002</v>
      </c>
      <c r="V6157" s="2">
        <f>salestable[[#This Row],[Sales]] * (1 - salestable[[#This Row],[Discount]])</f>
        <v>266.16320000000002</v>
      </c>
      <c r="W6157" s="2">
        <f>salestable[[#This Row],[Sales]] * salestable[[#This Row],[Discount]]</f>
        <v>66.540800000000004</v>
      </c>
      <c r="X6157">
        <f>YEAR(salestable[[#This Row],[Order Date]])</f>
        <v>2017</v>
      </c>
      <c r="Y6157" t="str">
        <f>TEXT(salestable[[#This Row],[Order Date]],"MMMM")</f>
        <v>April</v>
      </c>
      <c r="Z6157" t="str">
        <f>"Q"&amp;ROUNDUP(MONTH(salestable[[#This Row],[Order Date]])/3,0)</f>
        <v>Q2</v>
      </c>
      <c r="AA6157" t="str">
        <f>TEXT(salestable[[#This Row],[Order Date]], "ddd")</f>
        <v>Thu</v>
      </c>
    </row>
    <row r="6158" spans="1:27"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s="3">
        <v>3</v>
      </c>
      <c r="T6158" s="4">
        <v>0.2</v>
      </c>
      <c r="U6158" s="3">
        <v>9.5418000000000003</v>
      </c>
      <c r="V6158" s="2">
        <f>salestable[[#This Row],[Sales]] * (1 - salestable[[#This Row],[Discount]])</f>
        <v>33.926400000000001</v>
      </c>
      <c r="W6158" s="2">
        <f>salestable[[#This Row],[Sales]] * salestable[[#This Row],[Discount]]</f>
        <v>8.4816000000000003</v>
      </c>
      <c r="X6158">
        <f>YEAR(salestable[[#This Row],[Order Date]])</f>
        <v>2017</v>
      </c>
      <c r="Y6158" t="str">
        <f>TEXT(salestable[[#This Row],[Order Date]],"MMMM")</f>
        <v>April</v>
      </c>
      <c r="Z6158" t="str">
        <f>"Q"&amp;ROUNDUP(MONTH(salestable[[#This Row],[Order Date]])/3,0)</f>
        <v>Q2</v>
      </c>
      <c r="AA6158" t="str">
        <f>TEXT(salestable[[#This Row],[Order Date]], "ddd")</f>
        <v>Thu</v>
      </c>
    </row>
    <row r="6159" spans="1:27"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s="3">
        <v>3</v>
      </c>
      <c r="T6159" s="4">
        <v>0</v>
      </c>
      <c r="U6159" s="3">
        <v>38.323799999999999</v>
      </c>
      <c r="V6159" s="2">
        <f>salestable[[#This Row],[Sales]] * (1 - salestable[[#This Row],[Discount]])</f>
        <v>81.540000000000006</v>
      </c>
      <c r="W6159" s="2">
        <f>salestable[[#This Row],[Sales]] * salestable[[#This Row],[Discount]]</f>
        <v>0</v>
      </c>
      <c r="X6159">
        <f>YEAR(salestable[[#This Row],[Order Date]])</f>
        <v>2016</v>
      </c>
      <c r="Y6159" t="str">
        <f>TEXT(salestable[[#This Row],[Order Date]],"MMMM")</f>
        <v>August</v>
      </c>
      <c r="Z6159" t="str">
        <f>"Q"&amp;ROUNDUP(MONTH(salestable[[#This Row],[Order Date]])/3,0)</f>
        <v>Q3</v>
      </c>
      <c r="AA6159" t="str">
        <f>TEXT(salestable[[#This Row],[Order Date]], "ddd")</f>
        <v>Wed</v>
      </c>
    </row>
    <row r="6160" spans="1:27"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s="3">
        <v>12</v>
      </c>
      <c r="T6160" s="4">
        <v>0</v>
      </c>
      <c r="U6160" s="3">
        <v>23.4192</v>
      </c>
      <c r="V6160" s="2">
        <f>salestable[[#This Row],[Sales]] * (1 - salestable[[#This Row],[Discount]])</f>
        <v>167.28</v>
      </c>
      <c r="W6160" s="2">
        <f>salestable[[#This Row],[Sales]] * salestable[[#This Row],[Discount]]</f>
        <v>0</v>
      </c>
      <c r="X6160">
        <f>YEAR(salestable[[#This Row],[Order Date]])</f>
        <v>2016</v>
      </c>
      <c r="Y6160" t="str">
        <f>TEXT(salestable[[#This Row],[Order Date]],"MMMM")</f>
        <v>August</v>
      </c>
      <c r="Z6160" t="str">
        <f>"Q"&amp;ROUNDUP(MONTH(salestable[[#This Row],[Order Date]])/3,0)</f>
        <v>Q3</v>
      </c>
      <c r="AA6160" t="str">
        <f>TEXT(salestable[[#This Row],[Order Date]], "ddd")</f>
        <v>Wed</v>
      </c>
    </row>
    <row r="6161" spans="1:27"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s="3">
        <v>4</v>
      </c>
      <c r="T6161" s="4">
        <v>0</v>
      </c>
      <c r="U6161" s="3">
        <v>108.1752</v>
      </c>
      <c r="V6161" s="2">
        <f>salestable[[#This Row],[Sales]] * (1 - salestable[[#This Row],[Discount]])</f>
        <v>772.68</v>
      </c>
      <c r="W6161" s="2">
        <f>salestable[[#This Row],[Sales]] * salestable[[#This Row],[Discount]]</f>
        <v>0</v>
      </c>
      <c r="X6161">
        <f>YEAR(salestable[[#This Row],[Order Date]])</f>
        <v>2016</v>
      </c>
      <c r="Y6161" t="str">
        <f>TEXT(salestable[[#This Row],[Order Date]],"MMMM")</f>
        <v>December</v>
      </c>
      <c r="Z6161" t="str">
        <f>"Q"&amp;ROUNDUP(MONTH(salestable[[#This Row],[Order Date]])/3,0)</f>
        <v>Q4</v>
      </c>
      <c r="AA6161" t="str">
        <f>TEXT(salestable[[#This Row],[Order Date]], "ddd")</f>
        <v>Sat</v>
      </c>
    </row>
    <row r="6162" spans="1:27"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s="3">
        <v>3</v>
      </c>
      <c r="T6162" s="4">
        <v>0.2</v>
      </c>
      <c r="U6162" s="3">
        <v>28.347899999999999</v>
      </c>
      <c r="V6162" s="2">
        <f>salestable[[#This Row],[Sales]] * (1 - salestable[[#This Row],[Discount]])</f>
        <v>259.18080000000003</v>
      </c>
      <c r="W6162" s="2">
        <f>salestable[[#This Row],[Sales]] * salestable[[#This Row],[Discount]]</f>
        <v>64.795200000000008</v>
      </c>
      <c r="X6162">
        <f>YEAR(salestable[[#This Row],[Order Date]])</f>
        <v>2014</v>
      </c>
      <c r="Y6162" t="str">
        <f>TEXT(salestable[[#This Row],[Order Date]],"MMMM")</f>
        <v>March</v>
      </c>
      <c r="Z6162" t="str">
        <f>"Q"&amp;ROUNDUP(MONTH(salestable[[#This Row],[Order Date]])/3,0)</f>
        <v>Q1</v>
      </c>
      <c r="AA6162" t="str">
        <f>TEXT(salestable[[#This Row],[Order Date]], "ddd")</f>
        <v>Wed</v>
      </c>
    </row>
    <row r="6163" spans="1:27"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s="3">
        <v>4</v>
      </c>
      <c r="T6163" s="4">
        <v>0.2</v>
      </c>
      <c r="U6163" s="3">
        <v>3.9851999999999999</v>
      </c>
      <c r="V6163" s="2">
        <f>salestable[[#This Row],[Sales]] * (1 - salestable[[#This Row],[Discount]])</f>
        <v>9.4464000000000006</v>
      </c>
      <c r="W6163" s="2">
        <f>salestable[[#This Row],[Sales]] * salestable[[#This Row],[Discount]]</f>
        <v>2.3616000000000001</v>
      </c>
      <c r="X6163">
        <f>YEAR(salestable[[#This Row],[Order Date]])</f>
        <v>2014</v>
      </c>
      <c r="Y6163" t="str">
        <f>TEXT(salestable[[#This Row],[Order Date]],"MMMM")</f>
        <v>March</v>
      </c>
      <c r="Z6163" t="str">
        <f>"Q"&amp;ROUNDUP(MONTH(salestable[[#This Row],[Order Date]])/3,0)</f>
        <v>Q1</v>
      </c>
      <c r="AA6163" t="str">
        <f>TEXT(salestable[[#This Row],[Order Date]], "ddd")</f>
        <v>Wed</v>
      </c>
    </row>
    <row r="6164" spans="1:27"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s="3">
        <v>3</v>
      </c>
      <c r="T6164" s="4">
        <v>0.2</v>
      </c>
      <c r="U6164" s="3">
        <v>1.962</v>
      </c>
      <c r="V6164" s="2">
        <f>salestable[[#This Row],[Sales]] * (1 - salestable[[#This Row],[Discount]])</f>
        <v>20.928000000000001</v>
      </c>
      <c r="W6164" s="2">
        <f>salestable[[#This Row],[Sales]] * salestable[[#This Row],[Discount]]</f>
        <v>5.2320000000000002</v>
      </c>
      <c r="X6164">
        <f>YEAR(salestable[[#This Row],[Order Date]])</f>
        <v>2014</v>
      </c>
      <c r="Y6164" t="str">
        <f>TEXT(salestable[[#This Row],[Order Date]],"MMMM")</f>
        <v>March</v>
      </c>
      <c r="Z6164" t="str">
        <f>"Q"&amp;ROUNDUP(MONTH(salestable[[#This Row],[Order Date]])/3,0)</f>
        <v>Q1</v>
      </c>
      <c r="AA6164" t="str">
        <f>TEXT(salestable[[#This Row],[Order Date]], "ddd")</f>
        <v>Wed</v>
      </c>
    </row>
    <row r="6165" spans="1:27"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s="3">
        <v>5</v>
      </c>
      <c r="T6165" s="4">
        <v>0.7</v>
      </c>
      <c r="U6165" s="3">
        <v>-25.736999999999998</v>
      </c>
      <c r="V6165" s="2">
        <f>salestable[[#This Row],[Sales]] * (1 - salestable[[#This Row],[Discount]])</f>
        <v>10.071000000000002</v>
      </c>
      <c r="W6165" s="2">
        <f>salestable[[#This Row],[Sales]] * salestable[[#This Row],[Discount]]</f>
        <v>23.498999999999999</v>
      </c>
      <c r="X6165">
        <f>YEAR(salestable[[#This Row],[Order Date]])</f>
        <v>2014</v>
      </c>
      <c r="Y6165" t="str">
        <f>TEXT(salestable[[#This Row],[Order Date]],"MMMM")</f>
        <v>March</v>
      </c>
      <c r="Z6165" t="str">
        <f>"Q"&amp;ROUNDUP(MONTH(salestable[[#This Row],[Order Date]])/3,0)</f>
        <v>Q1</v>
      </c>
      <c r="AA6165" t="str">
        <f>TEXT(salestable[[#This Row],[Order Date]], "ddd")</f>
        <v>Wed</v>
      </c>
    </row>
    <row r="6166" spans="1:27"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s="3">
        <v>3</v>
      </c>
      <c r="T6166" s="4">
        <v>0.2</v>
      </c>
      <c r="U6166" s="3">
        <v>1.3728</v>
      </c>
      <c r="V6166" s="2">
        <f>salestable[[#This Row],[Sales]] * (1 - salestable[[#This Row],[Discount]])</f>
        <v>3.9936000000000003</v>
      </c>
      <c r="W6166" s="2">
        <f>salestable[[#This Row],[Sales]] * salestable[[#This Row],[Discount]]</f>
        <v>0.99840000000000007</v>
      </c>
      <c r="X6166">
        <f>YEAR(salestable[[#This Row],[Order Date]])</f>
        <v>2014</v>
      </c>
      <c r="Y6166" t="str">
        <f>TEXT(salestable[[#This Row],[Order Date]],"MMMM")</f>
        <v>March</v>
      </c>
      <c r="Z6166" t="str">
        <f>"Q"&amp;ROUNDUP(MONTH(salestable[[#This Row],[Order Date]])/3,0)</f>
        <v>Q1</v>
      </c>
      <c r="AA6166" t="str">
        <f>TEXT(salestable[[#This Row],[Order Date]], "ddd")</f>
        <v>Wed</v>
      </c>
    </row>
    <row r="6167" spans="1:27"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s="3">
        <v>3</v>
      </c>
      <c r="T6167" s="4">
        <v>0.2</v>
      </c>
      <c r="U6167" s="3">
        <v>5.5044000000000004</v>
      </c>
      <c r="V6167" s="2">
        <f>salestable[[#This Row],[Sales]] * (1 - salestable[[#This Row],[Discount]])</f>
        <v>16.012799999999999</v>
      </c>
      <c r="W6167" s="2">
        <f>salestable[[#This Row],[Sales]] * salestable[[#This Row],[Discount]]</f>
        <v>4.0031999999999996</v>
      </c>
      <c r="X6167">
        <f>YEAR(salestable[[#This Row],[Order Date]])</f>
        <v>2014</v>
      </c>
      <c r="Y6167" t="str">
        <f>TEXT(salestable[[#This Row],[Order Date]],"MMMM")</f>
        <v>March</v>
      </c>
      <c r="Z6167" t="str">
        <f>"Q"&amp;ROUNDUP(MONTH(salestable[[#This Row],[Order Date]])/3,0)</f>
        <v>Q1</v>
      </c>
      <c r="AA6167" t="str">
        <f>TEXT(salestable[[#This Row],[Order Date]], "ddd")</f>
        <v>Wed</v>
      </c>
    </row>
    <row r="6168" spans="1:27"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s="3">
        <v>2</v>
      </c>
      <c r="T6168" s="4">
        <v>0.2</v>
      </c>
      <c r="U6168" s="3">
        <v>53.2</v>
      </c>
      <c r="V6168" s="2">
        <f>salestable[[#This Row],[Sales]] * (1 - salestable[[#This Row],[Discount]])</f>
        <v>136.19200000000001</v>
      </c>
      <c r="W6168" s="2">
        <f>salestable[[#This Row],[Sales]] * salestable[[#This Row],[Discount]]</f>
        <v>34.048000000000002</v>
      </c>
      <c r="X6168">
        <f>YEAR(salestable[[#This Row],[Order Date]])</f>
        <v>2014</v>
      </c>
      <c r="Y6168" t="str">
        <f>TEXT(salestable[[#This Row],[Order Date]],"MMMM")</f>
        <v>March</v>
      </c>
      <c r="Z6168" t="str">
        <f>"Q"&amp;ROUNDUP(MONTH(salestable[[#This Row],[Order Date]])/3,0)</f>
        <v>Q1</v>
      </c>
      <c r="AA6168" t="str">
        <f>TEXT(salestable[[#This Row],[Order Date]], "ddd")</f>
        <v>Wed</v>
      </c>
    </row>
    <row r="6169" spans="1:27"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s="3">
        <v>3</v>
      </c>
      <c r="T6169" s="4">
        <v>0.2</v>
      </c>
      <c r="U6169" s="3">
        <v>44.045999999999999</v>
      </c>
      <c r="V6169" s="2">
        <f>salestable[[#This Row],[Sales]] * (1 - salestable[[#This Row],[Discount]])</f>
        <v>93.964800000000011</v>
      </c>
      <c r="W6169" s="2">
        <f>salestable[[#This Row],[Sales]] * salestable[[#This Row],[Discount]]</f>
        <v>23.491200000000003</v>
      </c>
      <c r="X6169">
        <f>YEAR(salestable[[#This Row],[Order Date]])</f>
        <v>2015</v>
      </c>
      <c r="Y6169" t="str">
        <f>TEXT(salestable[[#This Row],[Order Date]],"MMMM")</f>
        <v>April</v>
      </c>
      <c r="Z6169" t="str">
        <f>"Q"&amp;ROUNDUP(MONTH(salestable[[#This Row],[Order Date]])/3,0)</f>
        <v>Q2</v>
      </c>
      <c r="AA6169" t="str">
        <f>TEXT(salestable[[#This Row],[Order Date]], "ddd")</f>
        <v>Mon</v>
      </c>
    </row>
    <row r="6170" spans="1:27"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s="3">
        <v>2</v>
      </c>
      <c r="T6170" s="4">
        <v>0</v>
      </c>
      <c r="U6170" s="3">
        <v>11.250400000000001</v>
      </c>
      <c r="V6170" s="2">
        <f>salestable[[#This Row],[Sales]] * (1 - salestable[[#This Row],[Discount]])</f>
        <v>22.96</v>
      </c>
      <c r="W6170" s="2">
        <f>salestable[[#This Row],[Sales]] * salestable[[#This Row],[Discount]]</f>
        <v>0</v>
      </c>
      <c r="X6170">
        <f>YEAR(salestable[[#This Row],[Order Date]])</f>
        <v>2015</v>
      </c>
      <c r="Y6170" t="str">
        <f>TEXT(salestable[[#This Row],[Order Date]],"MMMM")</f>
        <v>September</v>
      </c>
      <c r="Z6170" t="str">
        <f>"Q"&amp;ROUNDUP(MONTH(salestable[[#This Row],[Order Date]])/3,0)</f>
        <v>Q3</v>
      </c>
      <c r="AA6170" t="str">
        <f>TEXT(salestable[[#This Row],[Order Date]], "ddd")</f>
        <v>Sat</v>
      </c>
    </row>
    <row r="6171" spans="1:27"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s="3">
        <v>2</v>
      </c>
      <c r="T6171" s="4">
        <v>0</v>
      </c>
      <c r="U6171" s="3">
        <v>6.4127999999999998</v>
      </c>
      <c r="V6171" s="2">
        <f>salestable[[#This Row],[Sales]] * (1 - salestable[[#This Row],[Discount]])</f>
        <v>13.36</v>
      </c>
      <c r="W6171" s="2">
        <f>salestable[[#This Row],[Sales]] * salestable[[#This Row],[Discount]]</f>
        <v>0</v>
      </c>
      <c r="X6171">
        <f>YEAR(salestable[[#This Row],[Order Date]])</f>
        <v>2014</v>
      </c>
      <c r="Y6171" t="str">
        <f>TEXT(salestable[[#This Row],[Order Date]],"MMMM")</f>
        <v>August</v>
      </c>
      <c r="Z6171" t="str">
        <f>"Q"&amp;ROUNDUP(MONTH(salestable[[#This Row],[Order Date]])/3,0)</f>
        <v>Q3</v>
      </c>
      <c r="AA6171" t="str">
        <f>TEXT(salestable[[#This Row],[Order Date]], "ddd")</f>
        <v>Wed</v>
      </c>
    </row>
    <row r="6172" spans="1:27"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s="3">
        <v>3</v>
      </c>
      <c r="T6172" s="4">
        <v>0.2</v>
      </c>
      <c r="U6172" s="3">
        <v>11.5587</v>
      </c>
      <c r="V6172" s="2">
        <f>salestable[[#This Row],[Sales]] * (1 - salestable[[#This Row],[Discount]])</f>
        <v>27.398399999999999</v>
      </c>
      <c r="W6172" s="2">
        <f>salestable[[#This Row],[Sales]] * salestable[[#This Row],[Discount]]</f>
        <v>6.8495999999999997</v>
      </c>
      <c r="X6172">
        <f>YEAR(salestable[[#This Row],[Order Date]])</f>
        <v>2016</v>
      </c>
      <c r="Y6172" t="str">
        <f>TEXT(salestable[[#This Row],[Order Date]],"MMMM")</f>
        <v>December</v>
      </c>
      <c r="Z6172" t="str">
        <f>"Q"&amp;ROUNDUP(MONTH(salestable[[#This Row],[Order Date]])/3,0)</f>
        <v>Q4</v>
      </c>
      <c r="AA6172" t="str">
        <f>TEXT(salestable[[#This Row],[Order Date]], "ddd")</f>
        <v>Mon</v>
      </c>
    </row>
    <row r="6173" spans="1:27"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s="3">
        <v>2</v>
      </c>
      <c r="T6173" s="4">
        <v>0</v>
      </c>
      <c r="U6173" s="3">
        <v>1.0207999999999999</v>
      </c>
      <c r="V6173" s="2">
        <f>salestable[[#This Row],[Sales]] * (1 - salestable[[#This Row],[Discount]])</f>
        <v>3.52</v>
      </c>
      <c r="W6173" s="2">
        <f>salestable[[#This Row],[Sales]] * salestable[[#This Row],[Discount]]</f>
        <v>0</v>
      </c>
      <c r="X6173">
        <f>YEAR(salestable[[#This Row],[Order Date]])</f>
        <v>2016</v>
      </c>
      <c r="Y6173" t="str">
        <f>TEXT(salestable[[#This Row],[Order Date]],"MMMM")</f>
        <v>December</v>
      </c>
      <c r="Z6173" t="str">
        <f>"Q"&amp;ROUNDUP(MONTH(salestable[[#This Row],[Order Date]])/3,0)</f>
        <v>Q4</v>
      </c>
      <c r="AA6173" t="str">
        <f>TEXT(salestable[[#This Row],[Order Date]], "ddd")</f>
        <v>Mon</v>
      </c>
    </row>
    <row r="6174" spans="1:27"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s="3">
        <v>5</v>
      </c>
      <c r="T6174" s="4">
        <v>0</v>
      </c>
      <c r="U6174" s="3">
        <v>12.548999999999999</v>
      </c>
      <c r="V6174" s="2">
        <f>salestable[[#This Row],[Sales]] * (1 - salestable[[#This Row],[Discount]])</f>
        <v>26.7</v>
      </c>
      <c r="W6174" s="2">
        <f>salestable[[#This Row],[Sales]] * salestable[[#This Row],[Discount]]</f>
        <v>0</v>
      </c>
      <c r="X6174">
        <f>YEAR(salestable[[#This Row],[Order Date]])</f>
        <v>2014</v>
      </c>
      <c r="Y6174" t="str">
        <f>TEXT(salestable[[#This Row],[Order Date]],"MMMM")</f>
        <v>August</v>
      </c>
      <c r="Z6174" t="str">
        <f>"Q"&amp;ROUNDUP(MONTH(salestable[[#This Row],[Order Date]])/3,0)</f>
        <v>Q3</v>
      </c>
      <c r="AA6174" t="str">
        <f>TEXT(salestable[[#This Row],[Order Date]], "ddd")</f>
        <v>Sat</v>
      </c>
    </row>
    <row r="6175" spans="1:27"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s="3">
        <v>2</v>
      </c>
      <c r="T6175" s="4">
        <v>0</v>
      </c>
      <c r="U6175" s="3">
        <v>9.1159999999999997</v>
      </c>
      <c r="V6175" s="2">
        <f>salestable[[#This Row],[Sales]] * (1 - salestable[[#This Row],[Discount]])</f>
        <v>21.2</v>
      </c>
      <c r="W6175" s="2">
        <f>salestable[[#This Row],[Sales]] * salestable[[#This Row],[Discount]]</f>
        <v>0</v>
      </c>
      <c r="X6175">
        <f>YEAR(salestable[[#This Row],[Order Date]])</f>
        <v>2014</v>
      </c>
      <c r="Y6175" t="str">
        <f>TEXT(salestable[[#This Row],[Order Date]],"MMMM")</f>
        <v>August</v>
      </c>
      <c r="Z6175" t="str">
        <f>"Q"&amp;ROUNDUP(MONTH(salestable[[#This Row],[Order Date]])/3,0)</f>
        <v>Q3</v>
      </c>
      <c r="AA6175" t="str">
        <f>TEXT(salestable[[#This Row],[Order Date]], "ddd")</f>
        <v>Sat</v>
      </c>
    </row>
    <row r="6176" spans="1:27"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s="3">
        <v>2</v>
      </c>
      <c r="T6176" s="4">
        <v>0</v>
      </c>
      <c r="U6176" s="3">
        <v>226.36259999999999</v>
      </c>
      <c r="V6176" s="2">
        <f>salestable[[#This Row],[Sales]] * (1 - salestable[[#This Row],[Discount]])</f>
        <v>838.38</v>
      </c>
      <c r="W6176" s="2">
        <f>salestable[[#This Row],[Sales]] * salestable[[#This Row],[Discount]]</f>
        <v>0</v>
      </c>
      <c r="X6176">
        <f>YEAR(salestable[[#This Row],[Order Date]])</f>
        <v>2014</v>
      </c>
      <c r="Y6176" t="str">
        <f>TEXT(salestable[[#This Row],[Order Date]],"MMMM")</f>
        <v>August</v>
      </c>
      <c r="Z6176" t="str">
        <f>"Q"&amp;ROUNDUP(MONTH(salestable[[#This Row],[Order Date]])/3,0)</f>
        <v>Q3</v>
      </c>
      <c r="AA6176" t="str">
        <f>TEXT(salestable[[#This Row],[Order Date]], "ddd")</f>
        <v>Sat</v>
      </c>
    </row>
    <row r="6177" spans="1:27"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s="3">
        <v>4</v>
      </c>
      <c r="T6177" s="4">
        <v>0</v>
      </c>
      <c r="U6177" s="3">
        <v>422.51</v>
      </c>
      <c r="V6177" s="2">
        <f>salestable[[#This Row],[Sales]] * (1 - salestable[[#This Row],[Discount]])</f>
        <v>1690.04</v>
      </c>
      <c r="W6177" s="2">
        <f>salestable[[#This Row],[Sales]] * salestable[[#This Row],[Discount]]</f>
        <v>0</v>
      </c>
      <c r="X6177">
        <f>YEAR(salestable[[#This Row],[Order Date]])</f>
        <v>2015</v>
      </c>
      <c r="Y6177" t="str">
        <f>TEXT(salestable[[#This Row],[Order Date]],"MMMM")</f>
        <v>September</v>
      </c>
      <c r="Z6177" t="str">
        <f>"Q"&amp;ROUNDUP(MONTH(salestable[[#This Row],[Order Date]])/3,0)</f>
        <v>Q3</v>
      </c>
      <c r="AA6177" t="str">
        <f>TEXT(salestable[[#This Row],[Order Date]], "ddd")</f>
        <v>Mon</v>
      </c>
    </row>
    <row r="6178" spans="1:27"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s="3">
        <v>7</v>
      </c>
      <c r="T6178" s="4">
        <v>0</v>
      </c>
      <c r="U6178" s="3">
        <v>24.0688</v>
      </c>
      <c r="V6178" s="2">
        <f>salestable[[#This Row],[Sales]] * (1 - salestable[[#This Row],[Discount]])</f>
        <v>85.96</v>
      </c>
      <c r="W6178" s="2">
        <f>salestable[[#This Row],[Sales]] * salestable[[#This Row],[Discount]]</f>
        <v>0</v>
      </c>
      <c r="X6178">
        <f>YEAR(salestable[[#This Row],[Order Date]])</f>
        <v>2015</v>
      </c>
      <c r="Y6178" t="str">
        <f>TEXT(salestable[[#This Row],[Order Date]],"MMMM")</f>
        <v>September</v>
      </c>
      <c r="Z6178" t="str">
        <f>"Q"&amp;ROUNDUP(MONTH(salestable[[#This Row],[Order Date]])/3,0)</f>
        <v>Q3</v>
      </c>
      <c r="AA6178" t="str">
        <f>TEXT(salestable[[#This Row],[Order Date]], "ddd")</f>
        <v>Mon</v>
      </c>
    </row>
    <row r="6179" spans="1:27"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s="3">
        <v>2</v>
      </c>
      <c r="T6179" s="4">
        <v>0</v>
      </c>
      <c r="U6179" s="3">
        <v>57.321199999999997</v>
      </c>
      <c r="V6179" s="2">
        <f>salestable[[#This Row],[Sales]] * (1 - salestable[[#This Row],[Discount]])</f>
        <v>121.96</v>
      </c>
      <c r="W6179" s="2">
        <f>salestable[[#This Row],[Sales]] * salestable[[#This Row],[Discount]]</f>
        <v>0</v>
      </c>
      <c r="X6179">
        <f>YEAR(salestable[[#This Row],[Order Date]])</f>
        <v>2015</v>
      </c>
      <c r="Y6179" t="str">
        <f>TEXT(salestable[[#This Row],[Order Date]],"MMMM")</f>
        <v>September</v>
      </c>
      <c r="Z6179" t="str">
        <f>"Q"&amp;ROUNDUP(MONTH(salestable[[#This Row],[Order Date]])/3,0)</f>
        <v>Q3</v>
      </c>
      <c r="AA6179" t="str">
        <f>TEXT(salestable[[#This Row],[Order Date]], "ddd")</f>
        <v>Mon</v>
      </c>
    </row>
    <row r="6180" spans="1:27"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s="3">
        <v>4</v>
      </c>
      <c r="T6180" s="4">
        <v>0</v>
      </c>
      <c r="U6180" s="3">
        <v>11.720800000000001</v>
      </c>
      <c r="V6180" s="2">
        <f>salestable[[#This Row],[Sales]] * (1 - salestable[[#This Row],[Discount]])</f>
        <v>23.92</v>
      </c>
      <c r="W6180" s="2">
        <f>salestable[[#This Row],[Sales]] * salestable[[#This Row],[Discount]]</f>
        <v>0</v>
      </c>
      <c r="X6180">
        <f>YEAR(salestable[[#This Row],[Order Date]])</f>
        <v>2015</v>
      </c>
      <c r="Y6180" t="str">
        <f>TEXT(salestable[[#This Row],[Order Date]],"MMMM")</f>
        <v>September</v>
      </c>
      <c r="Z6180" t="str">
        <f>"Q"&amp;ROUNDUP(MONTH(salestable[[#This Row],[Order Date]])/3,0)</f>
        <v>Q3</v>
      </c>
      <c r="AA6180" t="str">
        <f>TEXT(salestable[[#This Row],[Order Date]], "ddd")</f>
        <v>Mon</v>
      </c>
    </row>
    <row r="6181" spans="1:27"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s="3">
        <v>2</v>
      </c>
      <c r="T6181" s="4">
        <v>0</v>
      </c>
      <c r="U6181" s="3">
        <v>6.3959999999999999</v>
      </c>
      <c r="V6181" s="2">
        <f>salestable[[#This Row],[Sales]] * (1 - salestable[[#This Row],[Discount]])</f>
        <v>63.96</v>
      </c>
      <c r="W6181" s="2">
        <f>salestable[[#This Row],[Sales]] * salestable[[#This Row],[Discount]]</f>
        <v>0</v>
      </c>
      <c r="X6181">
        <f>YEAR(salestable[[#This Row],[Order Date]])</f>
        <v>2015</v>
      </c>
      <c r="Y6181" t="str">
        <f>TEXT(salestable[[#This Row],[Order Date]],"MMMM")</f>
        <v>September</v>
      </c>
      <c r="Z6181" t="str">
        <f>"Q"&amp;ROUNDUP(MONTH(salestable[[#This Row],[Order Date]])/3,0)</f>
        <v>Q3</v>
      </c>
      <c r="AA6181" t="str">
        <f>TEXT(salestable[[#This Row],[Order Date]], "ddd")</f>
        <v>Mon</v>
      </c>
    </row>
    <row r="6182" spans="1:27"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s="3">
        <v>5</v>
      </c>
      <c r="T6182" s="4">
        <v>0</v>
      </c>
      <c r="U6182" s="3">
        <v>176.386</v>
      </c>
      <c r="V6182" s="2">
        <f>salestable[[#This Row],[Sales]] * (1 - salestable[[#This Row],[Discount]])</f>
        <v>629.95000000000005</v>
      </c>
      <c r="W6182" s="2">
        <f>salestable[[#This Row],[Sales]] * salestable[[#This Row],[Discount]]</f>
        <v>0</v>
      </c>
      <c r="X6182">
        <f>YEAR(salestable[[#This Row],[Order Date]])</f>
        <v>2015</v>
      </c>
      <c r="Y6182" t="str">
        <f>TEXT(salestable[[#This Row],[Order Date]],"MMMM")</f>
        <v>September</v>
      </c>
      <c r="Z6182" t="str">
        <f>"Q"&amp;ROUNDUP(MONTH(salestable[[#This Row],[Order Date]])/3,0)</f>
        <v>Q3</v>
      </c>
      <c r="AA6182" t="str">
        <f>TEXT(salestable[[#This Row],[Order Date]], "ddd")</f>
        <v>Mon</v>
      </c>
    </row>
    <row r="6183" spans="1:27"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s="3">
        <v>3</v>
      </c>
      <c r="T6183" s="4">
        <v>0</v>
      </c>
      <c r="U6183" s="3">
        <v>32.981699999999996</v>
      </c>
      <c r="V6183" s="2">
        <f>salestable[[#This Row],[Sales]] * (1 - salestable[[#This Row],[Discount]])</f>
        <v>113.73</v>
      </c>
      <c r="W6183" s="2">
        <f>salestable[[#This Row],[Sales]] * salestable[[#This Row],[Discount]]</f>
        <v>0</v>
      </c>
      <c r="X6183">
        <f>YEAR(salestable[[#This Row],[Order Date]])</f>
        <v>2015</v>
      </c>
      <c r="Y6183" t="str">
        <f>TEXT(salestable[[#This Row],[Order Date]],"MMMM")</f>
        <v>September</v>
      </c>
      <c r="Z6183" t="str">
        <f>"Q"&amp;ROUNDUP(MONTH(salestable[[#This Row],[Order Date]])/3,0)</f>
        <v>Q3</v>
      </c>
      <c r="AA6183" t="str">
        <f>TEXT(salestable[[#This Row],[Order Date]], "ddd")</f>
        <v>Mon</v>
      </c>
    </row>
    <row r="6184" spans="1:27"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s="3">
        <v>2</v>
      </c>
      <c r="T6184" s="4">
        <v>0</v>
      </c>
      <c r="U6184" s="3">
        <v>6.8620000000000001</v>
      </c>
      <c r="V6184" s="2">
        <f>salestable[[#This Row],[Sales]] * (1 - salestable[[#This Row],[Discount]])</f>
        <v>14.6</v>
      </c>
      <c r="W6184" s="2">
        <f>salestable[[#This Row],[Sales]] * salestable[[#This Row],[Discount]]</f>
        <v>0</v>
      </c>
      <c r="X6184">
        <f>YEAR(salestable[[#This Row],[Order Date]])</f>
        <v>2015</v>
      </c>
      <c r="Y6184" t="str">
        <f>TEXT(salestable[[#This Row],[Order Date]],"MMMM")</f>
        <v>September</v>
      </c>
      <c r="Z6184" t="str">
        <f>"Q"&amp;ROUNDUP(MONTH(salestable[[#This Row],[Order Date]])/3,0)</f>
        <v>Q3</v>
      </c>
      <c r="AA6184" t="str">
        <f>TEXT(salestable[[#This Row],[Order Date]], "ddd")</f>
        <v>Mon</v>
      </c>
    </row>
    <row r="6185" spans="1:27"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s="3">
        <v>8</v>
      </c>
      <c r="T6185" s="4">
        <v>0</v>
      </c>
      <c r="U6185" s="3">
        <v>17.756799999999998</v>
      </c>
      <c r="V6185" s="2">
        <f>salestable[[#This Row],[Sales]] * (1 - salestable[[#This Row],[Discount]])</f>
        <v>887.84</v>
      </c>
      <c r="W6185" s="2">
        <f>salestable[[#This Row],[Sales]] * salestable[[#This Row],[Discount]]</f>
        <v>0</v>
      </c>
      <c r="X6185">
        <f>YEAR(salestable[[#This Row],[Order Date]])</f>
        <v>2015</v>
      </c>
      <c r="Y6185" t="str">
        <f>TEXT(salestable[[#This Row],[Order Date]],"MMMM")</f>
        <v>September</v>
      </c>
      <c r="Z6185" t="str">
        <f>"Q"&amp;ROUNDUP(MONTH(salestable[[#This Row],[Order Date]])/3,0)</f>
        <v>Q3</v>
      </c>
      <c r="AA6185" t="str">
        <f>TEXT(salestable[[#This Row],[Order Date]], "ddd")</f>
        <v>Mon</v>
      </c>
    </row>
    <row r="6186" spans="1:27"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s="3">
        <v>5</v>
      </c>
      <c r="T6186" s="4">
        <v>0.2</v>
      </c>
      <c r="U6186" s="3">
        <v>25.245000000000001</v>
      </c>
      <c r="V6186" s="2">
        <f>salestable[[#This Row],[Sales]] * (1 - salestable[[#This Row],[Discount]])</f>
        <v>323.13600000000002</v>
      </c>
      <c r="W6186" s="2">
        <f>salestable[[#This Row],[Sales]] * salestable[[#This Row],[Discount]]</f>
        <v>80.784000000000006</v>
      </c>
      <c r="X6186">
        <f>YEAR(salestable[[#This Row],[Order Date]])</f>
        <v>2016</v>
      </c>
      <c r="Y6186" t="str">
        <f>TEXT(salestable[[#This Row],[Order Date]],"MMMM")</f>
        <v>December</v>
      </c>
      <c r="Z6186" t="str">
        <f>"Q"&amp;ROUNDUP(MONTH(salestable[[#This Row],[Order Date]])/3,0)</f>
        <v>Q4</v>
      </c>
      <c r="AA6186" t="str">
        <f>TEXT(salestable[[#This Row],[Order Date]], "ddd")</f>
        <v>Sun</v>
      </c>
    </row>
    <row r="6187" spans="1:27"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s="3">
        <v>10</v>
      </c>
      <c r="T6187" s="4">
        <v>0.2</v>
      </c>
      <c r="U6187" s="3">
        <v>10.68</v>
      </c>
      <c r="V6187" s="2">
        <f>salestable[[#This Row],[Sales]] * (1 - salestable[[#This Row],[Discount]])</f>
        <v>85.44</v>
      </c>
      <c r="W6187" s="2">
        <f>salestable[[#This Row],[Sales]] * salestable[[#This Row],[Discount]]</f>
        <v>21.36</v>
      </c>
      <c r="X6187">
        <f>YEAR(salestable[[#This Row],[Order Date]])</f>
        <v>2015</v>
      </c>
      <c r="Y6187" t="str">
        <f>TEXT(salestable[[#This Row],[Order Date]],"MMMM")</f>
        <v>August</v>
      </c>
      <c r="Z6187" t="str">
        <f>"Q"&amp;ROUNDUP(MONTH(salestable[[#This Row],[Order Date]])/3,0)</f>
        <v>Q3</v>
      </c>
      <c r="AA6187" t="str">
        <f>TEXT(salestable[[#This Row],[Order Date]], "ddd")</f>
        <v>Fri</v>
      </c>
    </row>
    <row r="6188" spans="1:27"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s="3">
        <v>3</v>
      </c>
      <c r="T6188" s="4">
        <v>0</v>
      </c>
      <c r="U6188" s="3">
        <v>20.575500000000002</v>
      </c>
      <c r="V6188" s="2">
        <f>salestable[[#This Row],[Sales]] * (1 - salestable[[#This Row],[Discount]])</f>
        <v>70.95</v>
      </c>
      <c r="W6188" s="2">
        <f>salestable[[#This Row],[Sales]] * salestable[[#This Row],[Discount]]</f>
        <v>0</v>
      </c>
      <c r="X6188">
        <f>YEAR(salestable[[#This Row],[Order Date]])</f>
        <v>2015</v>
      </c>
      <c r="Y6188" t="str">
        <f>TEXT(salestable[[#This Row],[Order Date]],"MMMM")</f>
        <v>November</v>
      </c>
      <c r="Z6188" t="str">
        <f>"Q"&amp;ROUNDUP(MONTH(salestable[[#This Row],[Order Date]])/3,0)</f>
        <v>Q4</v>
      </c>
      <c r="AA6188" t="str">
        <f>TEXT(salestable[[#This Row],[Order Date]], "ddd")</f>
        <v>Sun</v>
      </c>
    </row>
    <row r="6189" spans="1:27"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s="3">
        <v>6</v>
      </c>
      <c r="T6189" s="4">
        <v>0.2</v>
      </c>
      <c r="U6189" s="3">
        <v>11.7936</v>
      </c>
      <c r="V6189" s="2">
        <f>salestable[[#This Row],[Sales]] * (1 - salestable[[#This Row],[Discount]])</f>
        <v>27.955200000000005</v>
      </c>
      <c r="W6189" s="2">
        <f>salestable[[#This Row],[Sales]] * salestable[[#This Row],[Discount]]</f>
        <v>6.9888000000000012</v>
      </c>
      <c r="X6189">
        <f>YEAR(salestable[[#This Row],[Order Date]])</f>
        <v>2015</v>
      </c>
      <c r="Y6189" t="str">
        <f>TEXT(salestable[[#This Row],[Order Date]],"MMMM")</f>
        <v>November</v>
      </c>
      <c r="Z6189" t="str">
        <f>"Q"&amp;ROUNDUP(MONTH(salestable[[#This Row],[Order Date]])/3,0)</f>
        <v>Q4</v>
      </c>
      <c r="AA6189" t="str">
        <f>TEXT(salestable[[#This Row],[Order Date]], "ddd")</f>
        <v>Sun</v>
      </c>
    </row>
    <row r="6190" spans="1:27"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s="3">
        <v>6</v>
      </c>
      <c r="T6190" s="4">
        <v>0</v>
      </c>
      <c r="U6190" s="3">
        <v>35.712000000000003</v>
      </c>
      <c r="V6190" s="2">
        <f>salestable[[#This Row],[Sales]] * (1 - salestable[[#This Row],[Discount]])</f>
        <v>119.04</v>
      </c>
      <c r="W6190" s="2">
        <f>salestable[[#This Row],[Sales]] * salestable[[#This Row],[Discount]]</f>
        <v>0</v>
      </c>
      <c r="X6190">
        <f>YEAR(salestable[[#This Row],[Order Date]])</f>
        <v>2015</v>
      </c>
      <c r="Y6190" t="str">
        <f>TEXT(salestable[[#This Row],[Order Date]],"MMMM")</f>
        <v>November</v>
      </c>
      <c r="Z6190" t="str">
        <f>"Q"&amp;ROUNDUP(MONTH(salestable[[#This Row],[Order Date]])/3,0)</f>
        <v>Q4</v>
      </c>
      <c r="AA6190" t="str">
        <f>TEXT(salestable[[#This Row],[Order Date]], "ddd")</f>
        <v>Sun</v>
      </c>
    </row>
    <row r="6191" spans="1:27"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s="3">
        <v>4</v>
      </c>
      <c r="T6191" s="4">
        <v>0.2</v>
      </c>
      <c r="U6191" s="3">
        <v>47.98</v>
      </c>
      <c r="V6191" s="2">
        <f>salestable[[#This Row],[Sales]] * (1 - salestable[[#This Row],[Discount]])</f>
        <v>307.072</v>
      </c>
      <c r="W6191" s="2">
        <f>salestable[[#This Row],[Sales]] * salestable[[#This Row],[Discount]]</f>
        <v>76.768000000000001</v>
      </c>
      <c r="X6191">
        <f>YEAR(salestable[[#This Row],[Order Date]])</f>
        <v>2017</v>
      </c>
      <c r="Y6191" t="str">
        <f>TEXT(salestable[[#This Row],[Order Date]],"MMMM")</f>
        <v>April</v>
      </c>
      <c r="Z6191" t="str">
        <f>"Q"&amp;ROUNDUP(MONTH(salestable[[#This Row],[Order Date]])/3,0)</f>
        <v>Q2</v>
      </c>
      <c r="AA6191" t="str">
        <f>TEXT(salestable[[#This Row],[Order Date]], "ddd")</f>
        <v>Tue</v>
      </c>
    </row>
    <row r="6192" spans="1:27"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s="3">
        <v>9</v>
      </c>
      <c r="T6192" s="4">
        <v>0</v>
      </c>
      <c r="U6192" s="3">
        <v>207.88560000000001</v>
      </c>
      <c r="V6192" s="2">
        <f>salestable[[#This Row],[Sales]] * (1 - salestable[[#This Row],[Discount]])</f>
        <v>799.56</v>
      </c>
      <c r="W6192" s="2">
        <f>salestable[[#This Row],[Sales]] * salestable[[#This Row],[Discount]]</f>
        <v>0</v>
      </c>
      <c r="X6192">
        <f>YEAR(salestable[[#This Row],[Order Date]])</f>
        <v>2016</v>
      </c>
      <c r="Y6192" t="str">
        <f>TEXT(salestable[[#This Row],[Order Date]],"MMMM")</f>
        <v>December</v>
      </c>
      <c r="Z6192" t="str">
        <f>"Q"&amp;ROUNDUP(MONTH(salestable[[#This Row],[Order Date]])/3,0)</f>
        <v>Q4</v>
      </c>
      <c r="AA6192" t="str">
        <f>TEXT(salestable[[#This Row],[Order Date]], "ddd")</f>
        <v>Sat</v>
      </c>
    </row>
    <row r="6193" spans="1:27"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s="3">
        <v>3</v>
      </c>
      <c r="T6193" s="4">
        <v>0</v>
      </c>
      <c r="U6193" s="3">
        <v>8.4887999999999995</v>
      </c>
      <c r="V6193" s="2">
        <f>salestable[[#This Row],[Sales]] * (1 - salestable[[#This Row],[Discount]])</f>
        <v>31.44</v>
      </c>
      <c r="W6193" s="2">
        <f>salestable[[#This Row],[Sales]] * salestable[[#This Row],[Discount]]</f>
        <v>0</v>
      </c>
      <c r="X6193">
        <f>YEAR(salestable[[#This Row],[Order Date]])</f>
        <v>2017</v>
      </c>
      <c r="Y6193" t="str">
        <f>TEXT(salestable[[#This Row],[Order Date]],"MMMM")</f>
        <v>December</v>
      </c>
      <c r="Z6193" t="str">
        <f>"Q"&amp;ROUNDUP(MONTH(salestable[[#This Row],[Order Date]])/3,0)</f>
        <v>Q4</v>
      </c>
      <c r="AA6193" t="str">
        <f>TEXT(salestable[[#This Row],[Order Date]], "ddd")</f>
        <v>Wed</v>
      </c>
    </row>
    <row r="6194" spans="1:27"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s="3">
        <v>5</v>
      </c>
      <c r="T6194" s="4">
        <v>0.2</v>
      </c>
      <c r="U6194" s="3">
        <v>9.0719999999999992</v>
      </c>
      <c r="V6194" s="2">
        <f>salestable[[#This Row],[Sales]] * (1 - salestable[[#This Row],[Discount]])</f>
        <v>20.736000000000004</v>
      </c>
      <c r="W6194" s="2">
        <f>salestable[[#This Row],[Sales]] * salestable[[#This Row],[Discount]]</f>
        <v>5.1840000000000011</v>
      </c>
      <c r="X6194">
        <f>YEAR(salestable[[#This Row],[Order Date]])</f>
        <v>2017</v>
      </c>
      <c r="Y6194" t="str">
        <f>TEXT(salestable[[#This Row],[Order Date]],"MMMM")</f>
        <v>December</v>
      </c>
      <c r="Z6194" t="str">
        <f>"Q"&amp;ROUNDUP(MONTH(salestable[[#This Row],[Order Date]])/3,0)</f>
        <v>Q4</v>
      </c>
      <c r="AA6194" t="str">
        <f>TEXT(salestable[[#This Row],[Order Date]], "ddd")</f>
        <v>Fri</v>
      </c>
    </row>
    <row r="6195" spans="1:27"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s="3">
        <v>5</v>
      </c>
      <c r="T6195" s="4">
        <v>0.8</v>
      </c>
      <c r="U6195" s="3">
        <v>-9.8115000000000006</v>
      </c>
      <c r="V6195" s="2">
        <f>salestable[[#This Row],[Sales]] * (1 - salestable[[#This Row],[Discount]])</f>
        <v>1.2659999999999998</v>
      </c>
      <c r="W6195" s="2">
        <f>salestable[[#This Row],[Sales]] * salestable[[#This Row],[Discount]]</f>
        <v>5.0640000000000001</v>
      </c>
      <c r="X6195">
        <f>YEAR(salestable[[#This Row],[Order Date]])</f>
        <v>2017</v>
      </c>
      <c r="Y6195" t="str">
        <f>TEXT(salestable[[#This Row],[Order Date]],"MMMM")</f>
        <v>December</v>
      </c>
      <c r="Z6195" t="str">
        <f>"Q"&amp;ROUNDUP(MONTH(salestable[[#This Row],[Order Date]])/3,0)</f>
        <v>Q4</v>
      </c>
      <c r="AA6195" t="str">
        <f>TEXT(salestable[[#This Row],[Order Date]], "ddd")</f>
        <v>Fri</v>
      </c>
    </row>
    <row r="6196" spans="1:27"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s="3">
        <v>5</v>
      </c>
      <c r="T6196" s="4">
        <v>0.2</v>
      </c>
      <c r="U6196" s="3">
        <v>26.558</v>
      </c>
      <c r="V6196" s="2">
        <f>salestable[[#This Row],[Sales]] * (1 - salestable[[#This Row],[Discount]])</f>
        <v>60.704000000000001</v>
      </c>
      <c r="W6196" s="2">
        <f>salestable[[#This Row],[Sales]] * salestable[[#This Row],[Discount]]</f>
        <v>15.176</v>
      </c>
      <c r="X6196">
        <f>YEAR(salestable[[#This Row],[Order Date]])</f>
        <v>2017</v>
      </c>
      <c r="Y6196" t="str">
        <f>TEXT(salestable[[#This Row],[Order Date]],"MMMM")</f>
        <v>December</v>
      </c>
      <c r="Z6196" t="str">
        <f>"Q"&amp;ROUNDUP(MONTH(salestable[[#This Row],[Order Date]])/3,0)</f>
        <v>Q4</v>
      </c>
      <c r="AA6196" t="str">
        <f>TEXT(salestable[[#This Row],[Order Date]], "ddd")</f>
        <v>Fri</v>
      </c>
    </row>
    <row r="6197" spans="1:27"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s="3">
        <v>2</v>
      </c>
      <c r="T6197" s="4">
        <v>0.4</v>
      </c>
      <c r="U6197" s="3">
        <v>-76.997200000000007</v>
      </c>
      <c r="V6197" s="2">
        <f>salestable[[#This Row],[Sales]] * (1 - salestable[[#This Row],[Discount]])</f>
        <v>197.99279999999999</v>
      </c>
      <c r="W6197" s="2">
        <f>salestable[[#This Row],[Sales]] * salestable[[#This Row],[Discount]]</f>
        <v>131.99520000000001</v>
      </c>
      <c r="X6197">
        <f>YEAR(salestable[[#This Row],[Order Date]])</f>
        <v>2017</v>
      </c>
      <c r="Y6197" t="str">
        <f>TEXT(salestable[[#This Row],[Order Date]],"MMMM")</f>
        <v>October</v>
      </c>
      <c r="Z6197" t="str">
        <f>"Q"&amp;ROUNDUP(MONTH(salestable[[#This Row],[Order Date]])/3,0)</f>
        <v>Q4</v>
      </c>
      <c r="AA6197" t="str">
        <f>TEXT(salestable[[#This Row],[Order Date]], "ddd")</f>
        <v>Sat</v>
      </c>
    </row>
    <row r="6198" spans="1:27"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s="3">
        <v>3</v>
      </c>
      <c r="T6198" s="4">
        <v>0.2</v>
      </c>
      <c r="U6198" s="3">
        <v>-4.4610000000000003</v>
      </c>
      <c r="V6198" s="2">
        <f>salestable[[#This Row],[Sales]] * (1 - salestable[[#This Row],[Discount]])</f>
        <v>57.100800000000007</v>
      </c>
      <c r="W6198" s="2">
        <f>salestable[[#This Row],[Sales]] * salestable[[#This Row],[Discount]]</f>
        <v>14.275200000000002</v>
      </c>
      <c r="X6198">
        <f>YEAR(salestable[[#This Row],[Order Date]])</f>
        <v>2017</v>
      </c>
      <c r="Y6198" t="str">
        <f>TEXT(salestable[[#This Row],[Order Date]],"MMMM")</f>
        <v>October</v>
      </c>
      <c r="Z6198" t="str">
        <f>"Q"&amp;ROUNDUP(MONTH(salestable[[#This Row],[Order Date]])/3,0)</f>
        <v>Q4</v>
      </c>
      <c r="AA6198" t="str">
        <f>TEXT(salestable[[#This Row],[Order Date]], "ddd")</f>
        <v>Sat</v>
      </c>
    </row>
    <row r="6199" spans="1:27"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s="3">
        <v>7</v>
      </c>
      <c r="T6199" s="4">
        <v>0</v>
      </c>
      <c r="U6199" s="3">
        <v>28.6965</v>
      </c>
      <c r="V6199" s="2">
        <f>salestable[[#This Row],[Sales]] * (1 - salestable[[#This Row],[Discount]])</f>
        <v>63.77</v>
      </c>
      <c r="W6199" s="2">
        <f>salestable[[#This Row],[Sales]] * salestable[[#This Row],[Discount]]</f>
        <v>0</v>
      </c>
      <c r="X6199">
        <f>YEAR(salestable[[#This Row],[Order Date]])</f>
        <v>2015</v>
      </c>
      <c r="Y6199" t="str">
        <f>TEXT(salestable[[#This Row],[Order Date]],"MMMM")</f>
        <v>November</v>
      </c>
      <c r="Z6199" t="str">
        <f>"Q"&amp;ROUNDUP(MONTH(salestable[[#This Row],[Order Date]])/3,0)</f>
        <v>Q4</v>
      </c>
      <c r="AA6199" t="str">
        <f>TEXT(salestable[[#This Row],[Order Date]], "ddd")</f>
        <v>Fri</v>
      </c>
    </row>
    <row r="6200" spans="1:27"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s="3">
        <v>3</v>
      </c>
      <c r="T6200" s="4">
        <v>0</v>
      </c>
      <c r="U6200" s="3">
        <v>13.2522</v>
      </c>
      <c r="V6200" s="2">
        <f>salestable[[#This Row],[Sales]] * (1 - salestable[[#This Row],[Discount]])</f>
        <v>50.97</v>
      </c>
      <c r="W6200" s="2">
        <f>salestable[[#This Row],[Sales]] * salestable[[#This Row],[Discount]]</f>
        <v>0</v>
      </c>
      <c r="X6200">
        <f>YEAR(salestable[[#This Row],[Order Date]])</f>
        <v>2015</v>
      </c>
      <c r="Y6200" t="str">
        <f>TEXT(salestable[[#This Row],[Order Date]],"MMMM")</f>
        <v>November</v>
      </c>
      <c r="Z6200" t="str">
        <f>"Q"&amp;ROUNDUP(MONTH(salestable[[#This Row],[Order Date]])/3,0)</f>
        <v>Q4</v>
      </c>
      <c r="AA6200" t="str">
        <f>TEXT(salestable[[#This Row],[Order Date]], "ddd")</f>
        <v>Fri</v>
      </c>
    </row>
    <row r="6201" spans="1:27"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s="3">
        <v>2</v>
      </c>
      <c r="T6201" s="4">
        <v>0</v>
      </c>
      <c r="U6201" s="3">
        <v>46.118400000000001</v>
      </c>
      <c r="V6201" s="2">
        <f>salestable[[#This Row],[Sales]] * (1 - salestable[[#This Row],[Discount]])</f>
        <v>96.08</v>
      </c>
      <c r="W6201" s="2">
        <f>salestable[[#This Row],[Sales]] * salestable[[#This Row],[Discount]]</f>
        <v>0</v>
      </c>
      <c r="X6201">
        <f>YEAR(salestable[[#This Row],[Order Date]])</f>
        <v>2015</v>
      </c>
      <c r="Y6201" t="str">
        <f>TEXT(salestable[[#This Row],[Order Date]],"MMMM")</f>
        <v>November</v>
      </c>
      <c r="Z6201" t="str">
        <f>"Q"&amp;ROUNDUP(MONTH(salestable[[#This Row],[Order Date]])/3,0)</f>
        <v>Q4</v>
      </c>
      <c r="AA6201" t="str">
        <f>TEXT(salestable[[#This Row],[Order Date]], "ddd")</f>
        <v>Fri</v>
      </c>
    </row>
    <row r="6202" spans="1:27"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s="3">
        <v>4</v>
      </c>
      <c r="T6202" s="4">
        <v>0.2</v>
      </c>
      <c r="U6202" s="3">
        <v>485.98919999999998</v>
      </c>
      <c r="V6202" s="2">
        <f>salestable[[#This Row],[Sales]] * (1 - salestable[[#This Row],[Discount]])</f>
        <v>1151.9744000000001</v>
      </c>
      <c r="W6202" s="2">
        <f>salestable[[#This Row],[Sales]] * salestable[[#This Row],[Discount]]</f>
        <v>287.99360000000001</v>
      </c>
      <c r="X6202">
        <f>YEAR(salestable[[#This Row],[Order Date]])</f>
        <v>2015</v>
      </c>
      <c r="Y6202" t="str">
        <f>TEXT(salestable[[#This Row],[Order Date]],"MMMM")</f>
        <v>April</v>
      </c>
      <c r="Z6202" t="str">
        <f>"Q"&amp;ROUNDUP(MONTH(salestable[[#This Row],[Order Date]])/3,0)</f>
        <v>Q2</v>
      </c>
      <c r="AA6202" t="str">
        <f>TEXT(salestable[[#This Row],[Order Date]], "ddd")</f>
        <v>Thu</v>
      </c>
    </row>
    <row r="6203" spans="1:27"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s="3">
        <v>3</v>
      </c>
      <c r="T6203" s="4">
        <v>0.2</v>
      </c>
      <c r="U6203" s="3">
        <v>-4.9005000000000001</v>
      </c>
      <c r="V6203" s="2">
        <f>salestable[[#This Row],[Sales]] * (1 - salestable[[#This Row],[Discount]])</f>
        <v>34.848000000000006</v>
      </c>
      <c r="W6203" s="2">
        <f>salestable[[#This Row],[Sales]] * salestable[[#This Row],[Discount]]</f>
        <v>8.7120000000000015</v>
      </c>
      <c r="X6203">
        <f>YEAR(salestable[[#This Row],[Order Date]])</f>
        <v>2015</v>
      </c>
      <c r="Y6203" t="str">
        <f>TEXT(salestable[[#This Row],[Order Date]],"MMMM")</f>
        <v>April</v>
      </c>
      <c r="Z6203" t="str">
        <f>"Q"&amp;ROUNDUP(MONTH(salestable[[#This Row],[Order Date]])/3,0)</f>
        <v>Q2</v>
      </c>
      <c r="AA6203" t="str">
        <f>TEXT(salestable[[#This Row],[Order Date]], "ddd")</f>
        <v>Thu</v>
      </c>
    </row>
    <row r="6204" spans="1:27"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s="3">
        <v>5</v>
      </c>
      <c r="T6204" s="4">
        <v>0.2</v>
      </c>
      <c r="U6204" s="3">
        <v>7.0490000000000004</v>
      </c>
      <c r="V6204" s="2">
        <f>salestable[[#This Row],[Sales]] * (1 - salestable[[#This Row],[Discount]])</f>
        <v>451.13599999999997</v>
      </c>
      <c r="W6204" s="2">
        <f>salestable[[#This Row],[Sales]] * salestable[[#This Row],[Discount]]</f>
        <v>112.78399999999999</v>
      </c>
      <c r="X6204">
        <f>YEAR(salestable[[#This Row],[Order Date]])</f>
        <v>2016</v>
      </c>
      <c r="Y6204" t="str">
        <f>TEXT(salestable[[#This Row],[Order Date]],"MMMM")</f>
        <v>December</v>
      </c>
      <c r="Z6204" t="str">
        <f>"Q"&amp;ROUNDUP(MONTH(salestable[[#This Row],[Order Date]])/3,0)</f>
        <v>Q4</v>
      </c>
      <c r="AA6204" t="str">
        <f>TEXT(salestable[[#This Row],[Order Date]], "ddd")</f>
        <v>Fri</v>
      </c>
    </row>
    <row r="6205" spans="1:27"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s="3">
        <v>8</v>
      </c>
      <c r="T6205" s="4">
        <v>0.4</v>
      </c>
      <c r="U6205" s="3">
        <v>-47.0304</v>
      </c>
      <c r="V6205" s="2">
        <f>salestable[[#This Row],[Sales]] * (1 - salestable[[#This Row],[Discount]])</f>
        <v>141.09119999999999</v>
      </c>
      <c r="W6205" s="2">
        <f>salestable[[#This Row],[Sales]] * salestable[[#This Row],[Discount]]</f>
        <v>94.0608</v>
      </c>
      <c r="X6205">
        <f>YEAR(salestable[[#This Row],[Order Date]])</f>
        <v>2016</v>
      </c>
      <c r="Y6205" t="str">
        <f>TEXT(salestable[[#This Row],[Order Date]],"MMMM")</f>
        <v>October</v>
      </c>
      <c r="Z6205" t="str">
        <f>"Q"&amp;ROUNDUP(MONTH(salestable[[#This Row],[Order Date]])/3,0)</f>
        <v>Q4</v>
      </c>
      <c r="AA6205" t="str">
        <f>TEXT(salestable[[#This Row],[Order Date]], "ddd")</f>
        <v>Fri</v>
      </c>
    </row>
    <row r="6206" spans="1:27"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s="3">
        <v>2</v>
      </c>
      <c r="T6206" s="4">
        <v>0.2</v>
      </c>
      <c r="U6206" s="3">
        <v>1.7352000000000001</v>
      </c>
      <c r="V6206" s="2">
        <f>salestable[[#This Row],[Sales]] * (1 - salestable[[#This Row],[Discount]])</f>
        <v>6.1696</v>
      </c>
      <c r="W6206" s="2">
        <f>salestable[[#This Row],[Sales]] * salestable[[#This Row],[Discount]]</f>
        <v>1.5424</v>
      </c>
      <c r="X6206">
        <f>YEAR(salestable[[#This Row],[Order Date]])</f>
        <v>2017</v>
      </c>
      <c r="Y6206" t="str">
        <f>TEXT(salestable[[#This Row],[Order Date]],"MMMM")</f>
        <v>December</v>
      </c>
      <c r="Z6206" t="str">
        <f>"Q"&amp;ROUNDUP(MONTH(salestable[[#This Row],[Order Date]])/3,0)</f>
        <v>Q4</v>
      </c>
      <c r="AA6206" t="str">
        <f>TEXT(salestable[[#This Row],[Order Date]], "ddd")</f>
        <v>Fri</v>
      </c>
    </row>
    <row r="6207" spans="1:27"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s="3">
        <v>7</v>
      </c>
      <c r="T6207" s="4">
        <v>0.2</v>
      </c>
      <c r="U6207" s="3">
        <v>15.942500000000001</v>
      </c>
      <c r="V6207" s="2">
        <f>salestable[[#This Row],[Sales]] * (1 - salestable[[#This Row],[Discount]])</f>
        <v>40.812800000000003</v>
      </c>
      <c r="W6207" s="2">
        <f>salestable[[#This Row],[Sales]] * salestable[[#This Row],[Discount]]</f>
        <v>10.203200000000001</v>
      </c>
      <c r="X6207">
        <f>YEAR(salestable[[#This Row],[Order Date]])</f>
        <v>2016</v>
      </c>
      <c r="Y6207" t="str">
        <f>TEXT(salestable[[#This Row],[Order Date]],"MMMM")</f>
        <v>October</v>
      </c>
      <c r="Z6207" t="str">
        <f>"Q"&amp;ROUNDUP(MONTH(salestable[[#This Row],[Order Date]])/3,0)</f>
        <v>Q4</v>
      </c>
      <c r="AA6207" t="str">
        <f>TEXT(salestable[[#This Row],[Order Date]], "ddd")</f>
        <v>Thu</v>
      </c>
    </row>
    <row r="6208" spans="1:27"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s="3">
        <v>4</v>
      </c>
      <c r="T6208" s="4">
        <v>0.2</v>
      </c>
      <c r="U6208" s="3">
        <v>7.89</v>
      </c>
      <c r="V6208" s="2">
        <f>salestable[[#This Row],[Sales]] * (1 - salestable[[#This Row],[Discount]])</f>
        <v>20.198400000000003</v>
      </c>
      <c r="W6208" s="2">
        <f>salestable[[#This Row],[Sales]] * salestable[[#This Row],[Discount]]</f>
        <v>5.0496000000000008</v>
      </c>
      <c r="X6208">
        <f>YEAR(salestable[[#This Row],[Order Date]])</f>
        <v>2016</v>
      </c>
      <c r="Y6208" t="str">
        <f>TEXT(salestable[[#This Row],[Order Date]],"MMMM")</f>
        <v>October</v>
      </c>
      <c r="Z6208" t="str">
        <f>"Q"&amp;ROUNDUP(MONTH(salestable[[#This Row],[Order Date]])/3,0)</f>
        <v>Q4</v>
      </c>
      <c r="AA6208" t="str">
        <f>TEXT(salestable[[#This Row],[Order Date]], "ddd")</f>
        <v>Thu</v>
      </c>
    </row>
    <row r="6209" spans="1:27"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s="3">
        <v>1</v>
      </c>
      <c r="T6209" s="4">
        <v>0.3</v>
      </c>
      <c r="U6209" s="3">
        <v>-14.5764</v>
      </c>
      <c r="V6209" s="2">
        <f>salestable[[#This Row],[Sales]] * (1 - salestable[[#This Row],[Discount]])</f>
        <v>39.680199999999999</v>
      </c>
      <c r="W6209" s="2">
        <f>salestable[[#This Row],[Sales]] * salestable[[#This Row],[Discount]]</f>
        <v>17.005800000000001</v>
      </c>
      <c r="X6209">
        <f>YEAR(salestable[[#This Row],[Order Date]])</f>
        <v>2016</v>
      </c>
      <c r="Y6209" t="str">
        <f>TEXT(salestable[[#This Row],[Order Date]],"MMMM")</f>
        <v>October</v>
      </c>
      <c r="Z6209" t="str">
        <f>"Q"&amp;ROUNDUP(MONTH(salestable[[#This Row],[Order Date]])/3,0)</f>
        <v>Q4</v>
      </c>
      <c r="AA6209" t="str">
        <f>TEXT(salestable[[#This Row],[Order Date]], "ddd")</f>
        <v>Thu</v>
      </c>
    </row>
    <row r="6210" spans="1:27"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s="3">
        <v>2</v>
      </c>
      <c r="T6210" s="4">
        <v>0.2</v>
      </c>
      <c r="U6210" s="3">
        <v>-6.3959999999999999</v>
      </c>
      <c r="V6210" s="2">
        <f>salestable[[#This Row],[Sales]] * (1 - salestable[[#This Row],[Discount]])</f>
        <v>40.934400000000004</v>
      </c>
      <c r="W6210" s="2">
        <f>salestable[[#This Row],[Sales]] * salestable[[#This Row],[Discount]]</f>
        <v>10.233600000000001</v>
      </c>
      <c r="X6210">
        <f>YEAR(salestable[[#This Row],[Order Date]])</f>
        <v>2017</v>
      </c>
      <c r="Y6210" t="str">
        <f>TEXT(salestable[[#This Row],[Order Date]],"MMMM")</f>
        <v>September</v>
      </c>
      <c r="Z6210" t="str">
        <f>"Q"&amp;ROUNDUP(MONTH(salestable[[#This Row],[Order Date]])/3,0)</f>
        <v>Q3</v>
      </c>
      <c r="AA6210" t="str">
        <f>TEXT(salestable[[#This Row],[Order Date]], "ddd")</f>
        <v>Fri</v>
      </c>
    </row>
    <row r="6211" spans="1:27"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s="3">
        <v>9</v>
      </c>
      <c r="T6211" s="4">
        <v>0.2</v>
      </c>
      <c r="U6211" s="3">
        <v>942.81569999999999</v>
      </c>
      <c r="V6211" s="2">
        <f>salestable[[#This Row],[Sales]] * (1 - salestable[[#This Row],[Discount]])</f>
        <v>2234.8224</v>
      </c>
      <c r="W6211" s="2">
        <f>salestable[[#This Row],[Sales]] * salestable[[#This Row],[Discount]]</f>
        <v>558.7056</v>
      </c>
      <c r="X6211">
        <f>YEAR(salestable[[#This Row],[Order Date]])</f>
        <v>2017</v>
      </c>
      <c r="Y6211" t="str">
        <f>TEXT(salestable[[#This Row],[Order Date]],"MMMM")</f>
        <v>August</v>
      </c>
      <c r="Z6211" t="str">
        <f>"Q"&amp;ROUNDUP(MONTH(salestable[[#This Row],[Order Date]])/3,0)</f>
        <v>Q3</v>
      </c>
      <c r="AA6211" t="str">
        <f>TEXT(salestable[[#This Row],[Order Date]], "ddd")</f>
        <v>Fri</v>
      </c>
    </row>
    <row r="6212" spans="1:27"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s="3">
        <v>7</v>
      </c>
      <c r="T6212" s="4">
        <v>0</v>
      </c>
      <c r="U6212" s="3">
        <v>290.00580000000002</v>
      </c>
      <c r="V6212" s="2">
        <f>salestable[[#This Row],[Sales]] * (1 - salestable[[#This Row],[Discount]])</f>
        <v>1000.02</v>
      </c>
      <c r="W6212" s="2">
        <f>salestable[[#This Row],[Sales]] * salestable[[#This Row],[Discount]]</f>
        <v>0</v>
      </c>
      <c r="X6212">
        <f>YEAR(salestable[[#This Row],[Order Date]])</f>
        <v>2017</v>
      </c>
      <c r="Y6212" t="str">
        <f>TEXT(salestable[[#This Row],[Order Date]],"MMMM")</f>
        <v>August</v>
      </c>
      <c r="Z6212" t="str">
        <f>"Q"&amp;ROUNDUP(MONTH(salestable[[#This Row],[Order Date]])/3,0)</f>
        <v>Q3</v>
      </c>
      <c r="AA6212" t="str">
        <f>TEXT(salestable[[#This Row],[Order Date]], "ddd")</f>
        <v>Fri</v>
      </c>
    </row>
    <row r="6213" spans="1:27"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s="3">
        <v>3</v>
      </c>
      <c r="T6213" s="4">
        <v>0</v>
      </c>
      <c r="U6213" s="3">
        <v>22.419599999999999</v>
      </c>
      <c r="V6213" s="2">
        <f>salestable[[#This Row],[Sales]] * (1 - salestable[[#This Row],[Discount]])</f>
        <v>65.94</v>
      </c>
      <c r="W6213" s="2">
        <f>salestable[[#This Row],[Sales]] * salestable[[#This Row],[Discount]]</f>
        <v>0</v>
      </c>
      <c r="X6213">
        <f>YEAR(salestable[[#This Row],[Order Date]])</f>
        <v>2017</v>
      </c>
      <c r="Y6213" t="str">
        <f>TEXT(salestable[[#This Row],[Order Date]],"MMMM")</f>
        <v>August</v>
      </c>
      <c r="Z6213" t="str">
        <f>"Q"&amp;ROUNDUP(MONTH(salestable[[#This Row],[Order Date]])/3,0)</f>
        <v>Q3</v>
      </c>
      <c r="AA6213" t="str">
        <f>TEXT(salestable[[#This Row],[Order Date]], "ddd")</f>
        <v>Fri</v>
      </c>
    </row>
    <row r="6214" spans="1:27"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s="3">
        <v>3</v>
      </c>
      <c r="T6214" s="4">
        <v>0</v>
      </c>
      <c r="U6214" s="3">
        <v>9.1199999999999992</v>
      </c>
      <c r="V6214" s="2">
        <f>salestable[[#This Row],[Sales]] * (1 - salestable[[#This Row],[Discount]])</f>
        <v>18.239999999999998</v>
      </c>
      <c r="W6214" s="2">
        <f>salestable[[#This Row],[Sales]] * salestable[[#This Row],[Discount]]</f>
        <v>0</v>
      </c>
      <c r="X6214">
        <f>YEAR(salestable[[#This Row],[Order Date]])</f>
        <v>2017</v>
      </c>
      <c r="Y6214" t="str">
        <f>TEXT(salestable[[#This Row],[Order Date]],"MMMM")</f>
        <v>November</v>
      </c>
      <c r="Z6214" t="str">
        <f>"Q"&amp;ROUNDUP(MONTH(salestable[[#This Row],[Order Date]])/3,0)</f>
        <v>Q4</v>
      </c>
      <c r="AA6214" t="str">
        <f>TEXT(salestable[[#This Row],[Order Date]], "ddd")</f>
        <v>Sun</v>
      </c>
    </row>
    <row r="6215" spans="1:27"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s="3">
        <v>2</v>
      </c>
      <c r="T6215" s="4">
        <v>0</v>
      </c>
      <c r="U6215" s="3">
        <v>22.0748</v>
      </c>
      <c r="V6215" s="2">
        <f>salestable[[#This Row],[Sales]] * (1 - salestable[[#This Row],[Discount]])</f>
        <v>76.12</v>
      </c>
      <c r="W6215" s="2">
        <f>salestable[[#This Row],[Sales]] * salestable[[#This Row],[Discount]]</f>
        <v>0</v>
      </c>
      <c r="X6215">
        <f>YEAR(salestable[[#This Row],[Order Date]])</f>
        <v>2017</v>
      </c>
      <c r="Y6215" t="str">
        <f>TEXT(salestable[[#This Row],[Order Date]],"MMMM")</f>
        <v>November</v>
      </c>
      <c r="Z6215" t="str">
        <f>"Q"&amp;ROUNDUP(MONTH(salestable[[#This Row],[Order Date]])/3,0)</f>
        <v>Q4</v>
      </c>
      <c r="AA6215" t="str">
        <f>TEXT(salestable[[#This Row],[Order Date]], "ddd")</f>
        <v>Sun</v>
      </c>
    </row>
    <row r="6216" spans="1:27"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s="3">
        <v>1</v>
      </c>
      <c r="T6216" s="4">
        <v>0</v>
      </c>
      <c r="U6216" s="3">
        <v>3.7435999999999998</v>
      </c>
      <c r="V6216" s="2">
        <f>salestable[[#This Row],[Sales]] * (1 - salestable[[#This Row],[Discount]])</f>
        <v>7.64</v>
      </c>
      <c r="W6216" s="2">
        <f>salestable[[#This Row],[Sales]] * salestable[[#This Row],[Discount]]</f>
        <v>0</v>
      </c>
      <c r="X6216">
        <f>YEAR(salestable[[#This Row],[Order Date]])</f>
        <v>2014</v>
      </c>
      <c r="Y6216" t="str">
        <f>TEXT(salestable[[#This Row],[Order Date]],"MMMM")</f>
        <v>October</v>
      </c>
      <c r="Z6216" t="str">
        <f>"Q"&amp;ROUNDUP(MONTH(salestable[[#This Row],[Order Date]])/3,0)</f>
        <v>Q4</v>
      </c>
      <c r="AA6216" t="str">
        <f>TEXT(salestable[[#This Row],[Order Date]], "ddd")</f>
        <v>Sat</v>
      </c>
    </row>
    <row r="6217" spans="1:27"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s="3">
        <v>3</v>
      </c>
      <c r="T6217" s="4">
        <v>0</v>
      </c>
      <c r="U6217" s="3">
        <v>27.945599999999999</v>
      </c>
      <c r="V6217" s="2">
        <f>salestable[[#This Row],[Sales]] * (1 - salestable[[#This Row],[Discount]])</f>
        <v>68.16</v>
      </c>
      <c r="W6217" s="2">
        <f>salestable[[#This Row],[Sales]] * salestable[[#This Row],[Discount]]</f>
        <v>0</v>
      </c>
      <c r="X6217">
        <f>YEAR(salestable[[#This Row],[Order Date]])</f>
        <v>2015</v>
      </c>
      <c r="Y6217" t="str">
        <f>TEXT(salestable[[#This Row],[Order Date]],"MMMM")</f>
        <v>November</v>
      </c>
      <c r="Z6217" t="str">
        <f>"Q"&amp;ROUNDUP(MONTH(salestable[[#This Row],[Order Date]])/3,0)</f>
        <v>Q4</v>
      </c>
      <c r="AA6217" t="str">
        <f>TEXT(salestable[[#This Row],[Order Date]], "ddd")</f>
        <v>Sat</v>
      </c>
    </row>
    <row r="6218" spans="1:27"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s="3">
        <v>8</v>
      </c>
      <c r="T6218" s="4">
        <v>0</v>
      </c>
      <c r="U6218" s="3">
        <v>29.252800000000001</v>
      </c>
      <c r="V6218" s="2">
        <f>salestable[[#This Row],[Sales]] * (1 - salestable[[#This Row],[Discount]])</f>
        <v>62.24</v>
      </c>
      <c r="W6218" s="2">
        <f>salestable[[#This Row],[Sales]] * salestable[[#This Row],[Discount]]</f>
        <v>0</v>
      </c>
      <c r="X6218">
        <f>YEAR(salestable[[#This Row],[Order Date]])</f>
        <v>2015</v>
      </c>
      <c r="Y6218" t="str">
        <f>TEXT(salestable[[#This Row],[Order Date]],"MMMM")</f>
        <v>November</v>
      </c>
      <c r="Z6218" t="str">
        <f>"Q"&amp;ROUNDUP(MONTH(salestable[[#This Row],[Order Date]])/3,0)</f>
        <v>Q4</v>
      </c>
      <c r="AA6218" t="str">
        <f>TEXT(salestable[[#This Row],[Order Date]], "ddd")</f>
        <v>Sat</v>
      </c>
    </row>
    <row r="6219" spans="1:27"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s="3">
        <v>3</v>
      </c>
      <c r="T6219" s="4">
        <v>0</v>
      </c>
      <c r="U6219" s="3">
        <v>0.29970000000000002</v>
      </c>
      <c r="V6219" s="2">
        <f>salestable[[#This Row],[Sales]] * (1 - salestable[[#This Row],[Discount]])</f>
        <v>29.97</v>
      </c>
      <c r="W6219" s="2">
        <f>salestable[[#This Row],[Sales]] * salestable[[#This Row],[Discount]]</f>
        <v>0</v>
      </c>
      <c r="X6219">
        <f>YEAR(salestable[[#This Row],[Order Date]])</f>
        <v>2015</v>
      </c>
      <c r="Y6219" t="str">
        <f>TEXT(salestable[[#This Row],[Order Date]],"MMMM")</f>
        <v>July</v>
      </c>
      <c r="Z6219" t="str">
        <f>"Q"&amp;ROUNDUP(MONTH(salestable[[#This Row],[Order Date]])/3,0)</f>
        <v>Q3</v>
      </c>
      <c r="AA6219" t="str">
        <f>TEXT(salestable[[#This Row],[Order Date]], "ddd")</f>
        <v>Mon</v>
      </c>
    </row>
    <row r="6220" spans="1:27"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s="3">
        <v>6</v>
      </c>
      <c r="T6220" s="4">
        <v>0</v>
      </c>
      <c r="U6220" s="3">
        <v>35.195999999999998</v>
      </c>
      <c r="V6220" s="2">
        <f>salestable[[#This Row],[Sales]] * (1 - salestable[[#This Row],[Discount]])</f>
        <v>125.7</v>
      </c>
      <c r="W6220" s="2">
        <f>salestable[[#This Row],[Sales]] * salestable[[#This Row],[Discount]]</f>
        <v>0</v>
      </c>
      <c r="X6220">
        <f>YEAR(salestable[[#This Row],[Order Date]])</f>
        <v>2016</v>
      </c>
      <c r="Y6220" t="str">
        <f>TEXT(salestable[[#This Row],[Order Date]],"MMMM")</f>
        <v>October</v>
      </c>
      <c r="Z6220" t="str">
        <f>"Q"&amp;ROUNDUP(MONTH(salestable[[#This Row],[Order Date]])/3,0)</f>
        <v>Q4</v>
      </c>
      <c r="AA6220" t="str">
        <f>TEXT(salestable[[#This Row],[Order Date]], "ddd")</f>
        <v>Thu</v>
      </c>
    </row>
    <row r="6221" spans="1:27"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s="3">
        <v>2</v>
      </c>
      <c r="T6221" s="4">
        <v>0</v>
      </c>
      <c r="U6221" s="3">
        <v>51.834600000000002</v>
      </c>
      <c r="V6221" s="2">
        <f>salestable[[#This Row],[Sales]] * (1 - salestable[[#This Row],[Discount]])</f>
        <v>191.98</v>
      </c>
      <c r="W6221" s="2">
        <f>salestable[[#This Row],[Sales]] * salestable[[#This Row],[Discount]]</f>
        <v>0</v>
      </c>
      <c r="X6221">
        <f>YEAR(salestable[[#This Row],[Order Date]])</f>
        <v>2016</v>
      </c>
      <c r="Y6221" t="str">
        <f>TEXT(salestable[[#This Row],[Order Date]],"MMMM")</f>
        <v>October</v>
      </c>
      <c r="Z6221" t="str">
        <f>"Q"&amp;ROUNDUP(MONTH(salestable[[#This Row],[Order Date]])/3,0)</f>
        <v>Q4</v>
      </c>
      <c r="AA6221" t="str">
        <f>TEXT(salestable[[#This Row],[Order Date]], "ddd")</f>
        <v>Thu</v>
      </c>
    </row>
    <row r="6222" spans="1:27"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s="3">
        <v>7</v>
      </c>
      <c r="T6222" s="4">
        <v>0</v>
      </c>
      <c r="U6222" s="3">
        <v>1.4601999999999999</v>
      </c>
      <c r="V6222" s="2">
        <f>salestable[[#This Row],[Sales]] * (1 - salestable[[#This Row],[Discount]])</f>
        <v>20.86</v>
      </c>
      <c r="W6222" s="2">
        <f>salestable[[#This Row],[Sales]] * salestable[[#This Row],[Discount]]</f>
        <v>0</v>
      </c>
      <c r="X6222">
        <f>YEAR(salestable[[#This Row],[Order Date]])</f>
        <v>2016</v>
      </c>
      <c r="Y6222" t="str">
        <f>TEXT(salestable[[#This Row],[Order Date]],"MMMM")</f>
        <v>October</v>
      </c>
      <c r="Z6222" t="str">
        <f>"Q"&amp;ROUNDUP(MONTH(salestable[[#This Row],[Order Date]])/3,0)</f>
        <v>Q4</v>
      </c>
      <c r="AA6222" t="str">
        <f>TEXT(salestable[[#This Row],[Order Date]], "ddd")</f>
        <v>Thu</v>
      </c>
    </row>
    <row r="6223" spans="1:27"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s="3">
        <v>9</v>
      </c>
      <c r="T6223" s="4">
        <v>0</v>
      </c>
      <c r="U6223" s="3">
        <v>26.082000000000001</v>
      </c>
      <c r="V6223" s="2">
        <f>salestable[[#This Row],[Sales]] * (1 - salestable[[#This Row],[Discount]])</f>
        <v>56.7</v>
      </c>
      <c r="W6223" s="2">
        <f>salestable[[#This Row],[Sales]] * salestable[[#This Row],[Discount]]</f>
        <v>0</v>
      </c>
      <c r="X6223">
        <f>YEAR(salestable[[#This Row],[Order Date]])</f>
        <v>2017</v>
      </c>
      <c r="Y6223" t="str">
        <f>TEXT(salestable[[#This Row],[Order Date]],"MMMM")</f>
        <v>September</v>
      </c>
      <c r="Z6223" t="str">
        <f>"Q"&amp;ROUNDUP(MONTH(salestable[[#This Row],[Order Date]])/3,0)</f>
        <v>Q3</v>
      </c>
      <c r="AA6223" t="str">
        <f>TEXT(salestable[[#This Row],[Order Date]], "ddd")</f>
        <v>Thu</v>
      </c>
    </row>
    <row r="6224" spans="1:27"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s="3">
        <v>4</v>
      </c>
      <c r="T6224" s="4">
        <v>0.2</v>
      </c>
      <c r="U6224" s="3">
        <v>19.084800000000001</v>
      </c>
      <c r="V6224" s="2">
        <f>salestable[[#This Row],[Sales]] * (1 - salestable[[#This Row],[Discount]])</f>
        <v>58.163199999999996</v>
      </c>
      <c r="W6224" s="2">
        <f>salestable[[#This Row],[Sales]] * salestable[[#This Row],[Discount]]</f>
        <v>14.540799999999999</v>
      </c>
      <c r="X6224">
        <f>YEAR(salestable[[#This Row],[Order Date]])</f>
        <v>2017</v>
      </c>
      <c r="Y6224" t="str">
        <f>TEXT(salestable[[#This Row],[Order Date]],"MMMM")</f>
        <v>December</v>
      </c>
      <c r="Z6224" t="str">
        <f>"Q"&amp;ROUNDUP(MONTH(salestable[[#This Row],[Order Date]])/3,0)</f>
        <v>Q4</v>
      </c>
      <c r="AA6224" t="str">
        <f>TEXT(salestable[[#This Row],[Order Date]], "ddd")</f>
        <v>Sat</v>
      </c>
    </row>
    <row r="6225" spans="1:27"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s="3">
        <v>7</v>
      </c>
      <c r="T6225" s="4">
        <v>0.2</v>
      </c>
      <c r="U6225" s="3">
        <v>1.0730999999999999</v>
      </c>
      <c r="V6225" s="2">
        <f>salestable[[#This Row],[Sales]] * (1 - salestable[[#This Row],[Discount]])</f>
        <v>9.8111999999999995</v>
      </c>
      <c r="W6225" s="2">
        <f>salestable[[#This Row],[Sales]] * salestable[[#This Row],[Discount]]</f>
        <v>2.4527999999999999</v>
      </c>
      <c r="X6225">
        <f>YEAR(salestable[[#This Row],[Order Date]])</f>
        <v>2017</v>
      </c>
      <c r="Y6225" t="str">
        <f>TEXT(salestable[[#This Row],[Order Date]],"MMMM")</f>
        <v>December</v>
      </c>
      <c r="Z6225" t="str">
        <f>"Q"&amp;ROUNDUP(MONTH(salestable[[#This Row],[Order Date]])/3,0)</f>
        <v>Q4</v>
      </c>
      <c r="AA6225" t="str">
        <f>TEXT(salestable[[#This Row],[Order Date]], "ddd")</f>
        <v>Sat</v>
      </c>
    </row>
    <row r="6226" spans="1:27"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s="3">
        <v>3</v>
      </c>
      <c r="T6226" s="4">
        <v>0.2</v>
      </c>
      <c r="U6226" s="3">
        <v>-54.588000000000001</v>
      </c>
      <c r="V6226" s="2">
        <f>salestable[[#This Row],[Sales]] * (1 - salestable[[#This Row],[Discount]])</f>
        <v>174.6816</v>
      </c>
      <c r="W6226" s="2">
        <f>salestable[[#This Row],[Sales]] * salestable[[#This Row],[Discount]]</f>
        <v>43.670400000000001</v>
      </c>
      <c r="X6226">
        <f>YEAR(salestable[[#This Row],[Order Date]])</f>
        <v>2017</v>
      </c>
      <c r="Y6226" t="str">
        <f>TEXT(salestable[[#This Row],[Order Date]],"MMMM")</f>
        <v>December</v>
      </c>
      <c r="Z6226" t="str">
        <f>"Q"&amp;ROUNDUP(MONTH(salestable[[#This Row],[Order Date]])/3,0)</f>
        <v>Q4</v>
      </c>
      <c r="AA6226" t="str">
        <f>TEXT(salestable[[#This Row],[Order Date]], "ddd")</f>
        <v>Sat</v>
      </c>
    </row>
    <row r="6227" spans="1:27"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s="3">
        <v>1</v>
      </c>
      <c r="T6227" s="4">
        <v>0.7</v>
      </c>
      <c r="U6227" s="3">
        <v>-103.86060000000001</v>
      </c>
      <c r="V6227" s="2">
        <f>salestable[[#This Row],[Sales]] * (1 - salestable[[#This Row],[Discount]])</f>
        <v>19.888200000000001</v>
      </c>
      <c r="W6227" s="2">
        <f>salestable[[#This Row],[Sales]] * salestable[[#This Row],[Discount]]</f>
        <v>46.405799999999992</v>
      </c>
      <c r="X6227">
        <f>YEAR(salestable[[#This Row],[Order Date]])</f>
        <v>2015</v>
      </c>
      <c r="Y6227" t="str">
        <f>TEXT(salestable[[#This Row],[Order Date]],"MMMM")</f>
        <v>October</v>
      </c>
      <c r="Z6227" t="str">
        <f>"Q"&amp;ROUNDUP(MONTH(salestable[[#This Row],[Order Date]])/3,0)</f>
        <v>Q4</v>
      </c>
      <c r="AA6227" t="str">
        <f>TEXT(salestable[[#This Row],[Order Date]], "ddd")</f>
        <v>Mon</v>
      </c>
    </row>
    <row r="6228" spans="1:27"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s="3">
        <v>4</v>
      </c>
      <c r="T6228" s="4">
        <v>0.2</v>
      </c>
      <c r="U6228" s="3">
        <v>-14.558400000000001</v>
      </c>
      <c r="V6228" s="2">
        <f>salestable[[#This Row],[Sales]] * (1 - salestable[[#This Row],[Discount]])</f>
        <v>232.93440000000001</v>
      </c>
      <c r="W6228" s="2">
        <f>salestable[[#This Row],[Sales]] * salestable[[#This Row],[Discount]]</f>
        <v>58.233600000000003</v>
      </c>
      <c r="X6228">
        <f>YEAR(salestable[[#This Row],[Order Date]])</f>
        <v>2015</v>
      </c>
      <c r="Y6228" t="str">
        <f>TEXT(salestable[[#This Row],[Order Date]],"MMMM")</f>
        <v>October</v>
      </c>
      <c r="Z6228" t="str">
        <f>"Q"&amp;ROUNDUP(MONTH(salestable[[#This Row],[Order Date]])/3,0)</f>
        <v>Q4</v>
      </c>
      <c r="AA6228" t="str">
        <f>TEXT(salestable[[#This Row],[Order Date]], "ddd")</f>
        <v>Mon</v>
      </c>
    </row>
    <row r="6229" spans="1:27"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s="3">
        <v>3</v>
      </c>
      <c r="T6229" s="4">
        <v>0.2</v>
      </c>
      <c r="U6229" s="3">
        <v>7.7679</v>
      </c>
      <c r="V6229" s="2">
        <f>salestable[[#This Row],[Sales]] * (1 - salestable[[#This Row],[Discount]])</f>
        <v>71.020799999999994</v>
      </c>
      <c r="W6229" s="2">
        <f>salestable[[#This Row],[Sales]] * salestable[[#This Row],[Discount]]</f>
        <v>17.755199999999999</v>
      </c>
      <c r="X6229">
        <f>YEAR(salestable[[#This Row],[Order Date]])</f>
        <v>2014</v>
      </c>
      <c r="Y6229" t="str">
        <f>TEXT(salestable[[#This Row],[Order Date]],"MMMM")</f>
        <v>November</v>
      </c>
      <c r="Z6229" t="str">
        <f>"Q"&amp;ROUNDUP(MONTH(salestable[[#This Row],[Order Date]])/3,0)</f>
        <v>Q4</v>
      </c>
      <c r="AA6229" t="str">
        <f>TEXT(salestable[[#This Row],[Order Date]], "ddd")</f>
        <v>Sun</v>
      </c>
    </row>
    <row r="6230" spans="1:27"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s="3">
        <v>4</v>
      </c>
      <c r="T6230" s="4">
        <v>0.4</v>
      </c>
      <c r="U6230" s="3">
        <v>-20.235600000000002</v>
      </c>
      <c r="V6230" s="2">
        <f>salestable[[#This Row],[Sales]] * (1 - salestable[[#This Row],[Discount]])</f>
        <v>66.2256</v>
      </c>
      <c r="W6230" s="2">
        <f>salestable[[#This Row],[Sales]] * salestable[[#This Row],[Discount]]</f>
        <v>44.150400000000005</v>
      </c>
      <c r="X6230">
        <f>YEAR(salestable[[#This Row],[Order Date]])</f>
        <v>2016</v>
      </c>
      <c r="Y6230" t="str">
        <f>TEXT(salestable[[#This Row],[Order Date]],"MMMM")</f>
        <v>January</v>
      </c>
      <c r="Z6230" t="str">
        <f>"Q"&amp;ROUNDUP(MONTH(salestable[[#This Row],[Order Date]])/3,0)</f>
        <v>Q1</v>
      </c>
      <c r="AA6230" t="str">
        <f>TEXT(salestable[[#This Row],[Order Date]], "ddd")</f>
        <v>Fri</v>
      </c>
    </row>
    <row r="6231" spans="1:27"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s="3">
        <v>3</v>
      </c>
      <c r="T6231" s="4">
        <v>0.2</v>
      </c>
      <c r="U6231" s="3">
        <v>15.863099999999999</v>
      </c>
      <c r="V6231" s="2">
        <f>salestable[[#This Row],[Sales]] * (1 - salestable[[#This Row],[Discount]])</f>
        <v>44.140800000000006</v>
      </c>
      <c r="W6231" s="2">
        <f>salestable[[#This Row],[Sales]] * salestable[[#This Row],[Discount]]</f>
        <v>11.035200000000001</v>
      </c>
      <c r="X6231">
        <f>YEAR(salestable[[#This Row],[Order Date]])</f>
        <v>2016</v>
      </c>
      <c r="Y6231" t="str">
        <f>TEXT(salestable[[#This Row],[Order Date]],"MMMM")</f>
        <v>January</v>
      </c>
      <c r="Z6231" t="str">
        <f>"Q"&amp;ROUNDUP(MONTH(salestable[[#This Row],[Order Date]])/3,0)</f>
        <v>Q1</v>
      </c>
      <c r="AA6231" t="str">
        <f>TEXT(salestable[[#This Row],[Order Date]], "ddd")</f>
        <v>Fri</v>
      </c>
    </row>
    <row r="6232" spans="1:27"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s="3">
        <v>4</v>
      </c>
      <c r="T6232" s="4">
        <v>0</v>
      </c>
      <c r="U6232" s="3">
        <v>11.8248</v>
      </c>
      <c r="V6232" s="2">
        <f>salestable[[#This Row],[Sales]] * (1 - salestable[[#This Row],[Discount]])</f>
        <v>30.32</v>
      </c>
      <c r="W6232" s="2">
        <f>salestable[[#This Row],[Sales]] * salestable[[#This Row],[Discount]]</f>
        <v>0</v>
      </c>
      <c r="X6232">
        <f>YEAR(salestable[[#This Row],[Order Date]])</f>
        <v>2017</v>
      </c>
      <c r="Y6232" t="str">
        <f>TEXT(salestable[[#This Row],[Order Date]],"MMMM")</f>
        <v>July</v>
      </c>
      <c r="Z6232" t="str">
        <f>"Q"&amp;ROUNDUP(MONTH(salestable[[#This Row],[Order Date]])/3,0)</f>
        <v>Q3</v>
      </c>
      <c r="AA6232" t="str">
        <f>TEXT(salestable[[#This Row],[Order Date]], "ddd")</f>
        <v>Tue</v>
      </c>
    </row>
    <row r="6233" spans="1:27"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s="3">
        <v>2</v>
      </c>
      <c r="T6233" s="4">
        <v>0.2</v>
      </c>
      <c r="U6233" s="3">
        <v>8.8783999999999992</v>
      </c>
      <c r="V6233" s="2">
        <f>salestable[[#This Row],[Sales]] * (1 - salestable[[#This Row],[Discount]])</f>
        <v>142.05440000000002</v>
      </c>
      <c r="W6233" s="2">
        <f>salestable[[#This Row],[Sales]] * salestable[[#This Row],[Discount]]</f>
        <v>35.513600000000004</v>
      </c>
      <c r="X6233">
        <f>YEAR(salestable[[#This Row],[Order Date]])</f>
        <v>2017</v>
      </c>
      <c r="Y6233" t="str">
        <f>TEXT(salestable[[#This Row],[Order Date]],"MMMM")</f>
        <v>September</v>
      </c>
      <c r="Z6233" t="str">
        <f>"Q"&amp;ROUNDUP(MONTH(salestable[[#This Row],[Order Date]])/3,0)</f>
        <v>Q3</v>
      </c>
      <c r="AA6233" t="str">
        <f>TEXT(salestable[[#This Row],[Order Date]], "ddd")</f>
        <v>Mon</v>
      </c>
    </row>
    <row r="6234" spans="1:27"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s="3">
        <v>3</v>
      </c>
      <c r="T6234" s="4">
        <v>0</v>
      </c>
      <c r="U6234" s="3">
        <v>9.3312000000000008</v>
      </c>
      <c r="V6234" s="2">
        <f>salestable[[#This Row],[Sales]] * (1 - salestable[[#This Row],[Discount]])</f>
        <v>19.440000000000001</v>
      </c>
      <c r="W6234" s="2">
        <f>salestable[[#This Row],[Sales]] * salestable[[#This Row],[Discount]]</f>
        <v>0</v>
      </c>
      <c r="X6234">
        <f>YEAR(salestable[[#This Row],[Order Date]])</f>
        <v>2017</v>
      </c>
      <c r="Y6234" t="str">
        <f>TEXT(salestable[[#This Row],[Order Date]],"MMMM")</f>
        <v>September</v>
      </c>
      <c r="Z6234" t="str">
        <f>"Q"&amp;ROUNDUP(MONTH(salestable[[#This Row],[Order Date]])/3,0)</f>
        <v>Q3</v>
      </c>
      <c r="AA6234" t="str">
        <f>TEXT(salestable[[#This Row],[Order Date]], "ddd")</f>
        <v>Mon</v>
      </c>
    </row>
    <row r="6235" spans="1:27"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s="3">
        <v>11</v>
      </c>
      <c r="T6235" s="4">
        <v>0</v>
      </c>
      <c r="U6235" s="3">
        <v>34.214399999999998</v>
      </c>
      <c r="V6235" s="2">
        <f>salestable[[#This Row],[Sales]] * (1 - salestable[[#This Row],[Discount]])</f>
        <v>71.28</v>
      </c>
      <c r="W6235" s="2">
        <f>salestable[[#This Row],[Sales]] * salestable[[#This Row],[Discount]]</f>
        <v>0</v>
      </c>
      <c r="X6235">
        <f>YEAR(salestable[[#This Row],[Order Date]])</f>
        <v>2017</v>
      </c>
      <c r="Y6235" t="str">
        <f>TEXT(salestable[[#This Row],[Order Date]],"MMMM")</f>
        <v>September</v>
      </c>
      <c r="Z6235" t="str">
        <f>"Q"&amp;ROUNDUP(MONTH(salestable[[#This Row],[Order Date]])/3,0)</f>
        <v>Q3</v>
      </c>
      <c r="AA6235" t="str">
        <f>TEXT(salestable[[#This Row],[Order Date]], "ddd")</f>
        <v>Mon</v>
      </c>
    </row>
    <row r="6236" spans="1:27"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s="3">
        <v>5</v>
      </c>
      <c r="T6236" s="4">
        <v>0.2</v>
      </c>
      <c r="U6236" s="3">
        <v>459.98750000000001</v>
      </c>
      <c r="V6236" s="2">
        <f>salestable[[#This Row],[Sales]] * (1 - salestable[[#This Row],[Discount]])</f>
        <v>1177.568</v>
      </c>
      <c r="W6236" s="2">
        <f>salestable[[#This Row],[Sales]] * salestable[[#This Row],[Discount]]</f>
        <v>294.392</v>
      </c>
      <c r="X6236">
        <f>YEAR(salestable[[#This Row],[Order Date]])</f>
        <v>2017</v>
      </c>
      <c r="Y6236" t="str">
        <f>TEXT(salestable[[#This Row],[Order Date]],"MMMM")</f>
        <v>September</v>
      </c>
      <c r="Z6236" t="str">
        <f>"Q"&amp;ROUNDUP(MONTH(salestable[[#This Row],[Order Date]])/3,0)</f>
        <v>Q3</v>
      </c>
      <c r="AA6236" t="str">
        <f>TEXT(salestable[[#This Row],[Order Date]], "ddd")</f>
        <v>Mon</v>
      </c>
    </row>
    <row r="6237" spans="1:27"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s="3">
        <v>5</v>
      </c>
      <c r="T6237" s="4">
        <v>0.2</v>
      </c>
      <c r="U6237" s="3">
        <v>-17.991</v>
      </c>
      <c r="V6237" s="2">
        <f>salestable[[#This Row],[Sales]] * (1 - salestable[[#This Row],[Discount]])</f>
        <v>63.967999999999996</v>
      </c>
      <c r="W6237" s="2">
        <f>salestable[[#This Row],[Sales]] * salestable[[#This Row],[Discount]]</f>
        <v>15.991999999999999</v>
      </c>
      <c r="X6237">
        <f>YEAR(salestable[[#This Row],[Order Date]])</f>
        <v>2017</v>
      </c>
      <c r="Y6237" t="str">
        <f>TEXT(salestable[[#This Row],[Order Date]],"MMMM")</f>
        <v>September</v>
      </c>
      <c r="Z6237" t="str">
        <f>"Q"&amp;ROUNDUP(MONTH(salestable[[#This Row],[Order Date]])/3,0)</f>
        <v>Q3</v>
      </c>
      <c r="AA6237" t="str">
        <f>TEXT(salestable[[#This Row],[Order Date]], "ddd")</f>
        <v>Mon</v>
      </c>
    </row>
    <row r="6238" spans="1:27"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s="3">
        <v>3</v>
      </c>
      <c r="T6238" s="4">
        <v>0.2</v>
      </c>
      <c r="U6238" s="3">
        <v>21.591000000000001</v>
      </c>
      <c r="V6238" s="2">
        <f>salestable[[#This Row],[Sales]] * (1 - salestable[[#This Row],[Discount]])</f>
        <v>46.0608</v>
      </c>
      <c r="W6238" s="2">
        <f>salestable[[#This Row],[Sales]] * salestable[[#This Row],[Discount]]</f>
        <v>11.5152</v>
      </c>
      <c r="X6238">
        <f>YEAR(salestable[[#This Row],[Order Date]])</f>
        <v>2016</v>
      </c>
      <c r="Y6238" t="str">
        <f>TEXT(salestable[[#This Row],[Order Date]],"MMMM")</f>
        <v>February</v>
      </c>
      <c r="Z6238" t="str">
        <f>"Q"&amp;ROUNDUP(MONTH(salestable[[#This Row],[Order Date]])/3,0)</f>
        <v>Q1</v>
      </c>
      <c r="AA6238" t="str">
        <f>TEXT(salestable[[#This Row],[Order Date]], "ddd")</f>
        <v>Tue</v>
      </c>
    </row>
    <row r="6239" spans="1:27"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s="3">
        <v>4</v>
      </c>
      <c r="T6239" s="4">
        <v>0.2</v>
      </c>
      <c r="U6239" s="3">
        <v>9.2175999999999991</v>
      </c>
      <c r="V6239" s="2">
        <f>salestable[[#This Row],[Sales]] * (1 - salestable[[#This Row],[Discount]])</f>
        <v>21.0688</v>
      </c>
      <c r="W6239" s="2">
        <f>salestable[[#This Row],[Sales]] * salestable[[#This Row],[Discount]]</f>
        <v>5.2671999999999999</v>
      </c>
      <c r="X6239">
        <f>YEAR(salestable[[#This Row],[Order Date]])</f>
        <v>2016</v>
      </c>
      <c r="Y6239" t="str">
        <f>TEXT(salestable[[#This Row],[Order Date]],"MMMM")</f>
        <v>January</v>
      </c>
      <c r="Z6239" t="str">
        <f>"Q"&amp;ROUNDUP(MONTH(salestable[[#This Row],[Order Date]])/3,0)</f>
        <v>Q1</v>
      </c>
      <c r="AA6239" t="str">
        <f>TEXT(salestable[[#This Row],[Order Date]], "ddd")</f>
        <v>Fri</v>
      </c>
    </row>
    <row r="6240" spans="1:27"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s="3">
        <v>3</v>
      </c>
      <c r="T6240" s="4">
        <v>0</v>
      </c>
      <c r="U6240" s="3">
        <v>21.645</v>
      </c>
      <c r="V6240" s="2">
        <f>salestable[[#This Row],[Sales]] * (1 - salestable[[#This Row],[Discount]])</f>
        <v>166.5</v>
      </c>
      <c r="W6240" s="2">
        <f>salestable[[#This Row],[Sales]] * salestable[[#This Row],[Discount]]</f>
        <v>0</v>
      </c>
      <c r="X6240">
        <f>YEAR(salestable[[#This Row],[Order Date]])</f>
        <v>2015</v>
      </c>
      <c r="Y6240" t="str">
        <f>TEXT(salestable[[#This Row],[Order Date]],"MMMM")</f>
        <v>December</v>
      </c>
      <c r="Z6240" t="str">
        <f>"Q"&amp;ROUNDUP(MONTH(salestable[[#This Row],[Order Date]])/3,0)</f>
        <v>Q4</v>
      </c>
      <c r="AA6240" t="str">
        <f>TEXT(salestable[[#This Row],[Order Date]], "ddd")</f>
        <v>Sat</v>
      </c>
    </row>
    <row r="6241" spans="1:27"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s="3">
        <v>2</v>
      </c>
      <c r="T6241" s="4">
        <v>0</v>
      </c>
      <c r="U6241" s="3">
        <v>93.698800000000006</v>
      </c>
      <c r="V6241" s="2">
        <f>salestable[[#This Row],[Sales]] * (1 - salestable[[#This Row],[Discount]])</f>
        <v>360.38</v>
      </c>
      <c r="W6241" s="2">
        <f>salestable[[#This Row],[Sales]] * salestable[[#This Row],[Discount]]</f>
        <v>0</v>
      </c>
      <c r="X6241">
        <f>YEAR(salestable[[#This Row],[Order Date]])</f>
        <v>2015</v>
      </c>
      <c r="Y6241" t="str">
        <f>TEXT(salestable[[#This Row],[Order Date]],"MMMM")</f>
        <v>December</v>
      </c>
      <c r="Z6241" t="str">
        <f>"Q"&amp;ROUNDUP(MONTH(salestable[[#This Row],[Order Date]])/3,0)</f>
        <v>Q4</v>
      </c>
      <c r="AA6241" t="str">
        <f>TEXT(salestable[[#This Row],[Order Date]], "ddd")</f>
        <v>Sat</v>
      </c>
    </row>
    <row r="6242" spans="1:27"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s="3">
        <v>1</v>
      </c>
      <c r="T6242" s="4">
        <v>0.2</v>
      </c>
      <c r="U6242" s="3">
        <v>3.8168000000000002</v>
      </c>
      <c r="V6242" s="2">
        <f>salestable[[#This Row],[Sales]] * (1 - salestable[[#This Row],[Discount]])</f>
        <v>9.3952000000000009</v>
      </c>
      <c r="W6242" s="2">
        <f>salestable[[#This Row],[Sales]] * salestable[[#This Row],[Discount]]</f>
        <v>2.3488000000000002</v>
      </c>
      <c r="X6242">
        <f>YEAR(salestable[[#This Row],[Order Date]])</f>
        <v>2016</v>
      </c>
      <c r="Y6242" t="str">
        <f>TEXT(salestable[[#This Row],[Order Date]],"MMMM")</f>
        <v>October</v>
      </c>
      <c r="Z6242" t="str">
        <f>"Q"&amp;ROUNDUP(MONTH(salestable[[#This Row],[Order Date]])/3,0)</f>
        <v>Q4</v>
      </c>
      <c r="AA6242" t="str">
        <f>TEXT(salestable[[#This Row],[Order Date]], "ddd")</f>
        <v>Sat</v>
      </c>
    </row>
    <row r="6243" spans="1:27"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s="3">
        <v>8</v>
      </c>
      <c r="T6243" s="4">
        <v>0</v>
      </c>
      <c r="U6243" s="3">
        <v>101.4504</v>
      </c>
      <c r="V6243" s="2">
        <f>salestable[[#This Row],[Sales]] * (1 - salestable[[#This Row],[Discount]])</f>
        <v>247.44</v>
      </c>
      <c r="W6243" s="2">
        <f>salestable[[#This Row],[Sales]] * salestable[[#This Row],[Discount]]</f>
        <v>0</v>
      </c>
      <c r="X6243">
        <f>YEAR(salestable[[#This Row],[Order Date]])</f>
        <v>2017</v>
      </c>
      <c r="Y6243" t="str">
        <f>TEXT(salestable[[#This Row],[Order Date]],"MMMM")</f>
        <v>May</v>
      </c>
      <c r="Z6243" t="str">
        <f>"Q"&amp;ROUNDUP(MONTH(salestable[[#This Row],[Order Date]])/3,0)</f>
        <v>Q2</v>
      </c>
      <c r="AA6243" t="str">
        <f>TEXT(salestable[[#This Row],[Order Date]], "ddd")</f>
        <v>Sun</v>
      </c>
    </row>
    <row r="6244" spans="1:27"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s="3">
        <v>2</v>
      </c>
      <c r="T6244" s="4">
        <v>0.7</v>
      </c>
      <c r="U6244" s="3">
        <v>-14.592000000000001</v>
      </c>
      <c r="V6244" s="2">
        <f>salestable[[#This Row],[Sales]] * (1 - salestable[[#This Row],[Discount]])</f>
        <v>5.4720000000000004</v>
      </c>
      <c r="W6244" s="2">
        <f>salestable[[#This Row],[Sales]] * salestable[[#This Row],[Discount]]</f>
        <v>12.767999999999999</v>
      </c>
      <c r="X6244">
        <f>YEAR(salestable[[#This Row],[Order Date]])</f>
        <v>2014</v>
      </c>
      <c r="Y6244" t="str">
        <f>TEXT(salestable[[#This Row],[Order Date]],"MMMM")</f>
        <v>December</v>
      </c>
      <c r="Z6244" t="str">
        <f>"Q"&amp;ROUNDUP(MONTH(salestable[[#This Row],[Order Date]])/3,0)</f>
        <v>Q4</v>
      </c>
      <c r="AA6244" t="str">
        <f>TEXT(salestable[[#This Row],[Order Date]], "ddd")</f>
        <v>Sun</v>
      </c>
    </row>
    <row r="6245" spans="1:27"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s="3">
        <v>3</v>
      </c>
      <c r="T6245" s="4">
        <v>0</v>
      </c>
      <c r="U6245" s="3">
        <v>7.6050000000000004</v>
      </c>
      <c r="V6245" s="2">
        <f>salestable[[#This Row],[Sales]] * (1 - salestable[[#This Row],[Discount]])</f>
        <v>25.35</v>
      </c>
      <c r="W6245" s="2">
        <f>salestable[[#This Row],[Sales]] * salestable[[#This Row],[Discount]]</f>
        <v>0</v>
      </c>
      <c r="X6245">
        <f>YEAR(salestable[[#This Row],[Order Date]])</f>
        <v>2016</v>
      </c>
      <c r="Y6245" t="str">
        <f>TEXT(salestable[[#This Row],[Order Date]],"MMMM")</f>
        <v>November</v>
      </c>
      <c r="Z6245" t="str">
        <f>"Q"&amp;ROUNDUP(MONTH(salestable[[#This Row],[Order Date]])/3,0)</f>
        <v>Q4</v>
      </c>
      <c r="AA6245" t="str">
        <f>TEXT(salestable[[#This Row],[Order Date]], "ddd")</f>
        <v>Thu</v>
      </c>
    </row>
    <row r="6246" spans="1:27"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s="3">
        <v>6</v>
      </c>
      <c r="T6246" s="4">
        <v>0</v>
      </c>
      <c r="U6246" s="3">
        <v>30.950399999999998</v>
      </c>
      <c r="V6246" s="2">
        <f>salestable[[#This Row],[Sales]] * (1 - salestable[[#This Row],[Discount]])</f>
        <v>119.04</v>
      </c>
      <c r="W6246" s="2">
        <f>salestable[[#This Row],[Sales]] * salestable[[#This Row],[Discount]]</f>
        <v>0</v>
      </c>
      <c r="X6246">
        <f>YEAR(salestable[[#This Row],[Order Date]])</f>
        <v>2015</v>
      </c>
      <c r="Y6246" t="str">
        <f>TEXT(salestable[[#This Row],[Order Date]],"MMMM")</f>
        <v>November</v>
      </c>
      <c r="Z6246" t="str">
        <f>"Q"&amp;ROUNDUP(MONTH(salestable[[#This Row],[Order Date]])/3,0)</f>
        <v>Q4</v>
      </c>
      <c r="AA6246" t="str">
        <f>TEXT(salestable[[#This Row],[Order Date]], "ddd")</f>
        <v>Fri</v>
      </c>
    </row>
    <row r="6247" spans="1:27"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s="3">
        <v>3</v>
      </c>
      <c r="T6247" s="4">
        <v>0</v>
      </c>
      <c r="U6247" s="3">
        <v>6.4206000000000003</v>
      </c>
      <c r="V6247" s="2">
        <f>salestable[[#This Row],[Sales]] * (1 - salestable[[#This Row],[Discount]])</f>
        <v>22.14</v>
      </c>
      <c r="W6247" s="2">
        <f>salestable[[#This Row],[Sales]] * salestable[[#This Row],[Discount]]</f>
        <v>0</v>
      </c>
      <c r="X6247">
        <f>YEAR(salestable[[#This Row],[Order Date]])</f>
        <v>2015</v>
      </c>
      <c r="Y6247" t="str">
        <f>TEXT(salestable[[#This Row],[Order Date]],"MMMM")</f>
        <v>November</v>
      </c>
      <c r="Z6247" t="str">
        <f>"Q"&amp;ROUNDUP(MONTH(salestable[[#This Row],[Order Date]])/3,0)</f>
        <v>Q4</v>
      </c>
      <c r="AA6247" t="str">
        <f>TEXT(salestable[[#This Row],[Order Date]], "ddd")</f>
        <v>Fri</v>
      </c>
    </row>
    <row r="6248" spans="1:27"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s="3">
        <v>2</v>
      </c>
      <c r="T6248" s="4">
        <v>0</v>
      </c>
      <c r="U6248" s="3">
        <v>6.0114000000000001</v>
      </c>
      <c r="V6248" s="2">
        <f>salestable[[#This Row],[Sales]] * (1 - salestable[[#This Row],[Discount]])</f>
        <v>13.98</v>
      </c>
      <c r="W6248" s="2">
        <f>salestable[[#This Row],[Sales]] * salestable[[#This Row],[Discount]]</f>
        <v>0</v>
      </c>
      <c r="X6248">
        <f>YEAR(salestable[[#This Row],[Order Date]])</f>
        <v>2015</v>
      </c>
      <c r="Y6248" t="str">
        <f>TEXT(salestable[[#This Row],[Order Date]],"MMMM")</f>
        <v>November</v>
      </c>
      <c r="Z6248" t="str">
        <f>"Q"&amp;ROUNDUP(MONTH(salestable[[#This Row],[Order Date]])/3,0)</f>
        <v>Q4</v>
      </c>
      <c r="AA6248" t="str">
        <f>TEXT(salestable[[#This Row],[Order Date]], "ddd")</f>
        <v>Fri</v>
      </c>
    </row>
    <row r="6249" spans="1:27"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s="3">
        <v>1</v>
      </c>
      <c r="T6249" s="4">
        <v>0</v>
      </c>
      <c r="U6249" s="3">
        <v>19.968599999999999</v>
      </c>
      <c r="V6249" s="2">
        <f>salestable[[#This Row],[Sales]] * (1 - salestable[[#This Row],[Discount]])</f>
        <v>43.41</v>
      </c>
      <c r="W6249" s="2">
        <f>salestable[[#This Row],[Sales]] * salestable[[#This Row],[Discount]]</f>
        <v>0</v>
      </c>
      <c r="X6249">
        <f>YEAR(salestable[[#This Row],[Order Date]])</f>
        <v>2017</v>
      </c>
      <c r="Y6249" t="str">
        <f>TEXT(salestable[[#This Row],[Order Date]],"MMMM")</f>
        <v>May</v>
      </c>
      <c r="Z6249" t="str">
        <f>"Q"&amp;ROUNDUP(MONTH(salestable[[#This Row],[Order Date]])/3,0)</f>
        <v>Q2</v>
      </c>
      <c r="AA6249" t="str">
        <f>TEXT(salestable[[#This Row],[Order Date]], "ddd")</f>
        <v>Mon</v>
      </c>
    </row>
    <row r="6250" spans="1:27"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s="3">
        <v>3</v>
      </c>
      <c r="T6250" s="4">
        <v>0</v>
      </c>
      <c r="U6250" s="3">
        <v>2.6208</v>
      </c>
      <c r="V6250" s="2">
        <f>salestable[[#This Row],[Sales]] * (1 - salestable[[#This Row],[Discount]])</f>
        <v>6.24</v>
      </c>
      <c r="W6250" s="2">
        <f>salestable[[#This Row],[Sales]] * salestable[[#This Row],[Discount]]</f>
        <v>0</v>
      </c>
      <c r="X6250">
        <f>YEAR(salestable[[#This Row],[Order Date]])</f>
        <v>2017</v>
      </c>
      <c r="Y6250" t="str">
        <f>TEXT(salestable[[#This Row],[Order Date]],"MMMM")</f>
        <v>May</v>
      </c>
      <c r="Z6250" t="str">
        <f>"Q"&amp;ROUNDUP(MONTH(salestable[[#This Row],[Order Date]])/3,0)</f>
        <v>Q2</v>
      </c>
      <c r="AA6250" t="str">
        <f>TEXT(salestable[[#This Row],[Order Date]], "ddd")</f>
        <v>Mon</v>
      </c>
    </row>
    <row r="6251" spans="1:27"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s="3">
        <v>2</v>
      </c>
      <c r="T6251" s="4">
        <v>0</v>
      </c>
      <c r="U6251" s="3">
        <v>120.94159999999999</v>
      </c>
      <c r="V6251" s="2">
        <f>salestable[[#This Row],[Sales]] * (1 - salestable[[#This Row],[Discount]])</f>
        <v>465.16</v>
      </c>
      <c r="W6251" s="2">
        <f>salestable[[#This Row],[Sales]] * salestable[[#This Row],[Discount]]</f>
        <v>0</v>
      </c>
      <c r="X6251">
        <f>YEAR(salestable[[#This Row],[Order Date]])</f>
        <v>2017</v>
      </c>
      <c r="Y6251" t="str">
        <f>TEXT(salestable[[#This Row],[Order Date]],"MMMM")</f>
        <v>May</v>
      </c>
      <c r="Z6251" t="str">
        <f>"Q"&amp;ROUNDUP(MONTH(salestable[[#This Row],[Order Date]])/3,0)</f>
        <v>Q2</v>
      </c>
      <c r="AA6251" t="str">
        <f>TEXT(salestable[[#This Row],[Order Date]], "ddd")</f>
        <v>Mon</v>
      </c>
    </row>
    <row r="6252" spans="1:27"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s="3">
        <v>1</v>
      </c>
      <c r="T6252" s="4">
        <v>0</v>
      </c>
      <c r="U6252" s="3">
        <v>3.99</v>
      </c>
      <c r="V6252" s="2">
        <f>salestable[[#This Row],[Sales]] * (1 - salestable[[#This Row],[Discount]])</f>
        <v>7.98</v>
      </c>
      <c r="W6252" s="2">
        <f>salestable[[#This Row],[Sales]] * salestable[[#This Row],[Discount]]</f>
        <v>0</v>
      </c>
      <c r="X6252">
        <f>YEAR(salestable[[#This Row],[Order Date]])</f>
        <v>2017</v>
      </c>
      <c r="Y6252" t="str">
        <f>TEXT(salestable[[#This Row],[Order Date]],"MMMM")</f>
        <v>May</v>
      </c>
      <c r="Z6252" t="str">
        <f>"Q"&amp;ROUNDUP(MONTH(salestable[[#This Row],[Order Date]])/3,0)</f>
        <v>Q2</v>
      </c>
      <c r="AA6252" t="str">
        <f>TEXT(salestable[[#This Row],[Order Date]], "ddd")</f>
        <v>Mon</v>
      </c>
    </row>
    <row r="6253" spans="1:27"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s="3">
        <v>1</v>
      </c>
      <c r="T6253" s="4">
        <v>0.8</v>
      </c>
      <c r="U6253" s="3">
        <v>-6.3441000000000001</v>
      </c>
      <c r="V6253" s="2">
        <f>salestable[[#This Row],[Sales]] * (1 - salestable[[#This Row],[Discount]])</f>
        <v>0.47879999999999989</v>
      </c>
      <c r="W6253" s="2">
        <f>salestable[[#This Row],[Sales]] * salestable[[#This Row],[Discount]]</f>
        <v>1.9152000000000002</v>
      </c>
      <c r="X6253">
        <f>YEAR(salestable[[#This Row],[Order Date]])</f>
        <v>2014</v>
      </c>
      <c r="Y6253" t="str">
        <f>TEXT(salestable[[#This Row],[Order Date]],"MMMM")</f>
        <v>December</v>
      </c>
      <c r="Z6253" t="str">
        <f>"Q"&amp;ROUNDUP(MONTH(salestable[[#This Row],[Order Date]])/3,0)</f>
        <v>Q4</v>
      </c>
      <c r="AA6253" t="str">
        <f>TEXT(salestable[[#This Row],[Order Date]], "ddd")</f>
        <v>Tue</v>
      </c>
    </row>
    <row r="6254" spans="1:27"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s="3">
        <v>9</v>
      </c>
      <c r="T6254" s="4">
        <v>0</v>
      </c>
      <c r="U6254" s="3">
        <v>27.993600000000001</v>
      </c>
      <c r="V6254" s="2">
        <f>salestable[[#This Row],[Sales]] * (1 - salestable[[#This Row],[Discount]])</f>
        <v>58.32</v>
      </c>
      <c r="W6254" s="2">
        <f>salestable[[#This Row],[Sales]] * salestable[[#This Row],[Discount]]</f>
        <v>0</v>
      </c>
      <c r="X6254">
        <f>YEAR(salestable[[#This Row],[Order Date]])</f>
        <v>2014</v>
      </c>
      <c r="Y6254" t="str">
        <f>TEXT(salestable[[#This Row],[Order Date]],"MMMM")</f>
        <v>April</v>
      </c>
      <c r="Z6254" t="str">
        <f>"Q"&amp;ROUNDUP(MONTH(salestable[[#This Row],[Order Date]])/3,0)</f>
        <v>Q2</v>
      </c>
      <c r="AA6254" t="str">
        <f>TEXT(salestable[[#This Row],[Order Date]], "ddd")</f>
        <v>Mon</v>
      </c>
    </row>
    <row r="6255" spans="1:27"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s="3">
        <v>3</v>
      </c>
      <c r="T6255" s="4">
        <v>0</v>
      </c>
      <c r="U6255" s="3">
        <v>50.2425</v>
      </c>
      <c r="V6255" s="2">
        <f>salestable[[#This Row],[Sales]] * (1 - salestable[[#This Row],[Discount]])</f>
        <v>200.97</v>
      </c>
      <c r="W6255" s="2">
        <f>salestable[[#This Row],[Sales]] * salestable[[#This Row],[Discount]]</f>
        <v>0</v>
      </c>
      <c r="X6255">
        <f>YEAR(salestable[[#This Row],[Order Date]])</f>
        <v>2014</v>
      </c>
      <c r="Y6255" t="str">
        <f>TEXT(salestable[[#This Row],[Order Date]],"MMMM")</f>
        <v>April</v>
      </c>
      <c r="Z6255" t="str">
        <f>"Q"&amp;ROUNDUP(MONTH(salestable[[#This Row],[Order Date]])/3,0)</f>
        <v>Q2</v>
      </c>
      <c r="AA6255" t="str">
        <f>TEXT(salestable[[#This Row],[Order Date]], "ddd")</f>
        <v>Mon</v>
      </c>
    </row>
    <row r="6256" spans="1:27"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s="3">
        <v>8</v>
      </c>
      <c r="T6256" s="4">
        <v>0</v>
      </c>
      <c r="U6256" s="3">
        <v>8.1167999999999996</v>
      </c>
      <c r="V6256" s="2">
        <f>salestable[[#This Row],[Sales]] * (1 - salestable[[#This Row],[Discount]])</f>
        <v>21.36</v>
      </c>
      <c r="W6256" s="2">
        <f>salestable[[#This Row],[Sales]] * salestable[[#This Row],[Discount]]</f>
        <v>0</v>
      </c>
      <c r="X6256">
        <f>YEAR(salestable[[#This Row],[Order Date]])</f>
        <v>2015</v>
      </c>
      <c r="Y6256" t="str">
        <f>TEXT(salestable[[#This Row],[Order Date]],"MMMM")</f>
        <v>September</v>
      </c>
      <c r="Z6256" t="str">
        <f>"Q"&amp;ROUNDUP(MONTH(salestable[[#This Row],[Order Date]])/3,0)</f>
        <v>Q3</v>
      </c>
      <c r="AA6256" t="str">
        <f>TEXT(salestable[[#This Row],[Order Date]], "ddd")</f>
        <v>Tue</v>
      </c>
    </row>
    <row r="6257" spans="1:27"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s="3">
        <v>4</v>
      </c>
      <c r="T6257" s="4">
        <v>0.2</v>
      </c>
      <c r="U6257" s="3">
        <v>3.4496000000000002</v>
      </c>
      <c r="V6257" s="2">
        <f>salestable[[#This Row],[Sales]] * (1 - salestable[[#This Row],[Discount]])</f>
        <v>7.8848000000000003</v>
      </c>
      <c r="W6257" s="2">
        <f>salestable[[#This Row],[Sales]] * salestable[[#This Row],[Discount]]</f>
        <v>1.9712000000000001</v>
      </c>
      <c r="X6257">
        <f>YEAR(salestable[[#This Row],[Order Date]])</f>
        <v>2017</v>
      </c>
      <c r="Y6257" t="str">
        <f>TEXT(salestable[[#This Row],[Order Date]],"MMMM")</f>
        <v>September</v>
      </c>
      <c r="Z6257" t="str">
        <f>"Q"&amp;ROUNDUP(MONTH(salestable[[#This Row],[Order Date]])/3,0)</f>
        <v>Q3</v>
      </c>
      <c r="AA6257" t="str">
        <f>TEXT(salestable[[#This Row],[Order Date]], "ddd")</f>
        <v>Sat</v>
      </c>
    </row>
    <row r="6258" spans="1:27"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s="3">
        <v>1</v>
      </c>
      <c r="T6258" s="4">
        <v>0.7</v>
      </c>
      <c r="U6258" s="3">
        <v>-2.5255999999999998</v>
      </c>
      <c r="V6258" s="2">
        <f>salestable[[#This Row],[Sales]] * (1 - salestable[[#This Row],[Discount]])</f>
        <v>1.0332000000000001</v>
      </c>
      <c r="W6258" s="2">
        <f>salestable[[#This Row],[Sales]] * salestable[[#This Row],[Discount]]</f>
        <v>2.4107999999999996</v>
      </c>
      <c r="X6258">
        <f>YEAR(salestable[[#This Row],[Order Date]])</f>
        <v>2015</v>
      </c>
      <c r="Y6258" t="str">
        <f>TEXT(salestable[[#This Row],[Order Date]],"MMMM")</f>
        <v>September</v>
      </c>
      <c r="Z6258" t="str">
        <f>"Q"&amp;ROUNDUP(MONTH(salestable[[#This Row],[Order Date]])/3,0)</f>
        <v>Q3</v>
      </c>
      <c r="AA6258" t="str">
        <f>TEXT(salestable[[#This Row],[Order Date]], "ddd")</f>
        <v>Sun</v>
      </c>
    </row>
    <row r="6259" spans="1:27"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s="3">
        <v>2</v>
      </c>
      <c r="T6259" s="4">
        <v>0.2</v>
      </c>
      <c r="U6259" s="3">
        <v>-81.725800000000007</v>
      </c>
      <c r="V6259" s="2">
        <f>salestable[[#This Row],[Sales]] * (1 - salestable[[#This Row],[Discount]])</f>
        <v>307.67360000000002</v>
      </c>
      <c r="W6259" s="2">
        <f>salestable[[#This Row],[Sales]] * salestable[[#This Row],[Discount]]</f>
        <v>76.918400000000005</v>
      </c>
      <c r="X6259">
        <f>YEAR(salestable[[#This Row],[Order Date]])</f>
        <v>2017</v>
      </c>
      <c r="Y6259" t="str">
        <f>TEXT(salestable[[#This Row],[Order Date]],"MMMM")</f>
        <v>November</v>
      </c>
      <c r="Z6259" t="str">
        <f>"Q"&amp;ROUNDUP(MONTH(salestable[[#This Row],[Order Date]])/3,0)</f>
        <v>Q4</v>
      </c>
      <c r="AA6259" t="str">
        <f>TEXT(salestable[[#This Row],[Order Date]], "ddd")</f>
        <v>Thu</v>
      </c>
    </row>
    <row r="6260" spans="1:27"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s="3">
        <v>3</v>
      </c>
      <c r="T6260" s="4">
        <v>0</v>
      </c>
      <c r="U6260" s="3">
        <v>11.2308</v>
      </c>
      <c r="V6260" s="2">
        <f>salestable[[#This Row],[Sales]] * (1 - salestable[[#This Row],[Discount]])</f>
        <v>22.92</v>
      </c>
      <c r="W6260" s="2">
        <f>salestable[[#This Row],[Sales]] * salestable[[#This Row],[Discount]]</f>
        <v>0</v>
      </c>
      <c r="X6260">
        <f>YEAR(salestable[[#This Row],[Order Date]])</f>
        <v>2015</v>
      </c>
      <c r="Y6260" t="str">
        <f>TEXT(salestable[[#This Row],[Order Date]],"MMMM")</f>
        <v>March</v>
      </c>
      <c r="Z6260" t="str">
        <f>"Q"&amp;ROUNDUP(MONTH(salestable[[#This Row],[Order Date]])/3,0)</f>
        <v>Q1</v>
      </c>
      <c r="AA6260" t="str">
        <f>TEXT(salestable[[#This Row],[Order Date]], "ddd")</f>
        <v>Sat</v>
      </c>
    </row>
    <row r="6261" spans="1:27"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s="3">
        <v>4</v>
      </c>
      <c r="T6261" s="4">
        <v>0</v>
      </c>
      <c r="U6261" s="3">
        <v>5.5663999999999998</v>
      </c>
      <c r="V6261" s="2">
        <f>salestable[[#This Row],[Sales]] * (1 - salestable[[#This Row],[Discount]])</f>
        <v>11.36</v>
      </c>
      <c r="W6261" s="2">
        <f>salestable[[#This Row],[Sales]] * salestable[[#This Row],[Discount]]</f>
        <v>0</v>
      </c>
      <c r="X6261">
        <f>YEAR(salestable[[#This Row],[Order Date]])</f>
        <v>2015</v>
      </c>
      <c r="Y6261" t="str">
        <f>TEXT(salestable[[#This Row],[Order Date]],"MMMM")</f>
        <v>August</v>
      </c>
      <c r="Z6261" t="str">
        <f>"Q"&amp;ROUNDUP(MONTH(salestable[[#This Row],[Order Date]])/3,0)</f>
        <v>Q3</v>
      </c>
      <c r="AA6261" t="str">
        <f>TEXT(salestable[[#This Row],[Order Date]], "ddd")</f>
        <v>Thu</v>
      </c>
    </row>
    <row r="6262" spans="1:27"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s="3">
        <v>3</v>
      </c>
      <c r="T6262" s="4">
        <v>0.2</v>
      </c>
      <c r="U6262" s="3">
        <v>4.9248000000000003</v>
      </c>
      <c r="V6262" s="2">
        <f>salestable[[#This Row],[Sales]] * (1 - salestable[[#This Row],[Discount]])</f>
        <v>11.6736</v>
      </c>
      <c r="W6262" s="2">
        <f>salestable[[#This Row],[Sales]] * salestable[[#This Row],[Discount]]</f>
        <v>2.9184000000000001</v>
      </c>
      <c r="X6262">
        <f>YEAR(salestable[[#This Row],[Order Date]])</f>
        <v>2015</v>
      </c>
      <c r="Y6262" t="str">
        <f>TEXT(salestable[[#This Row],[Order Date]],"MMMM")</f>
        <v>May</v>
      </c>
      <c r="Z6262" t="str">
        <f>"Q"&amp;ROUNDUP(MONTH(salestable[[#This Row],[Order Date]])/3,0)</f>
        <v>Q2</v>
      </c>
      <c r="AA6262" t="str">
        <f>TEXT(salestable[[#This Row],[Order Date]], "ddd")</f>
        <v>Tue</v>
      </c>
    </row>
    <row r="6263" spans="1:27"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s="3">
        <v>4</v>
      </c>
      <c r="T6263" s="4">
        <v>0</v>
      </c>
      <c r="U6263" s="3">
        <v>19.872</v>
      </c>
      <c r="V6263" s="2">
        <f>salestable[[#This Row],[Sales]] * (1 - salestable[[#This Row],[Discount]])</f>
        <v>41.4</v>
      </c>
      <c r="W6263" s="2">
        <f>salestable[[#This Row],[Sales]] * salestable[[#This Row],[Discount]]</f>
        <v>0</v>
      </c>
      <c r="X6263">
        <f>YEAR(salestable[[#This Row],[Order Date]])</f>
        <v>2017</v>
      </c>
      <c r="Y6263" t="str">
        <f>TEXT(salestable[[#This Row],[Order Date]],"MMMM")</f>
        <v>July</v>
      </c>
      <c r="Z6263" t="str">
        <f>"Q"&amp;ROUNDUP(MONTH(salestable[[#This Row],[Order Date]])/3,0)</f>
        <v>Q3</v>
      </c>
      <c r="AA6263" t="str">
        <f>TEXT(salestable[[#This Row],[Order Date]], "ddd")</f>
        <v>Sun</v>
      </c>
    </row>
    <row r="6264" spans="1:27"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s="3">
        <v>7</v>
      </c>
      <c r="T6264" s="4">
        <v>0.8</v>
      </c>
      <c r="U6264" s="3">
        <v>-729.91380000000004</v>
      </c>
      <c r="V6264" s="2">
        <f>salestable[[#This Row],[Sales]] * (1 - salestable[[#This Row],[Discount]])</f>
        <v>88.474399999999989</v>
      </c>
      <c r="W6264" s="2">
        <f>salestable[[#This Row],[Sales]] * salestable[[#This Row],[Discount]]</f>
        <v>353.89760000000001</v>
      </c>
      <c r="X6264">
        <f>YEAR(salestable[[#This Row],[Order Date]])</f>
        <v>2016</v>
      </c>
      <c r="Y6264" t="str">
        <f>TEXT(salestable[[#This Row],[Order Date]],"MMMM")</f>
        <v>September</v>
      </c>
      <c r="Z6264" t="str">
        <f>"Q"&amp;ROUNDUP(MONTH(salestable[[#This Row],[Order Date]])/3,0)</f>
        <v>Q3</v>
      </c>
      <c r="AA6264" t="str">
        <f>TEXT(salestable[[#This Row],[Order Date]], "ddd")</f>
        <v>Sat</v>
      </c>
    </row>
    <row r="6265" spans="1:27"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s="3">
        <v>3</v>
      </c>
      <c r="T6265" s="4">
        <v>0</v>
      </c>
      <c r="U6265" s="3">
        <v>15.525</v>
      </c>
      <c r="V6265" s="2">
        <f>salestable[[#This Row],[Sales]] * (1 - salestable[[#This Row],[Discount]])</f>
        <v>34.5</v>
      </c>
      <c r="W6265" s="2">
        <f>salestable[[#This Row],[Sales]] * salestable[[#This Row],[Discount]]</f>
        <v>0</v>
      </c>
      <c r="X6265">
        <f>YEAR(salestable[[#This Row],[Order Date]])</f>
        <v>2017</v>
      </c>
      <c r="Y6265" t="str">
        <f>TEXT(salestable[[#This Row],[Order Date]],"MMMM")</f>
        <v>May</v>
      </c>
      <c r="Z6265" t="str">
        <f>"Q"&amp;ROUNDUP(MONTH(salestable[[#This Row],[Order Date]])/3,0)</f>
        <v>Q2</v>
      </c>
      <c r="AA6265" t="str">
        <f>TEXT(salestable[[#This Row],[Order Date]], "ddd")</f>
        <v>Fri</v>
      </c>
    </row>
    <row r="6266" spans="1:27"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s="3">
        <v>5</v>
      </c>
      <c r="T6266" s="4">
        <v>0</v>
      </c>
      <c r="U6266" s="3">
        <v>14.425000000000001</v>
      </c>
      <c r="V6266" s="2">
        <f>salestable[[#This Row],[Sales]] * (1 - salestable[[#This Row],[Discount]])</f>
        <v>28.85</v>
      </c>
      <c r="W6266" s="2">
        <f>salestable[[#This Row],[Sales]] * salestable[[#This Row],[Discount]]</f>
        <v>0</v>
      </c>
      <c r="X6266">
        <f>YEAR(salestable[[#This Row],[Order Date]])</f>
        <v>2016</v>
      </c>
      <c r="Y6266" t="str">
        <f>TEXT(salestable[[#This Row],[Order Date]],"MMMM")</f>
        <v>October</v>
      </c>
      <c r="Z6266" t="str">
        <f>"Q"&amp;ROUNDUP(MONTH(salestable[[#This Row],[Order Date]])/3,0)</f>
        <v>Q4</v>
      </c>
      <c r="AA6266" t="str">
        <f>TEXT(salestable[[#This Row],[Order Date]], "ddd")</f>
        <v>Thu</v>
      </c>
    </row>
    <row r="6267" spans="1:27"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s="3">
        <v>2</v>
      </c>
      <c r="T6267" s="4">
        <v>0.2</v>
      </c>
      <c r="U6267" s="3">
        <v>1.1772</v>
      </c>
      <c r="V6267" s="2">
        <f>salestable[[#This Row],[Sales]] * (1 - salestable[[#This Row],[Discount]])</f>
        <v>2.7904</v>
      </c>
      <c r="W6267" s="2">
        <f>salestable[[#This Row],[Sales]] * salestable[[#This Row],[Discount]]</f>
        <v>0.6976</v>
      </c>
      <c r="X6267">
        <f>YEAR(salestable[[#This Row],[Order Date]])</f>
        <v>2014</v>
      </c>
      <c r="Y6267" t="str">
        <f>TEXT(salestable[[#This Row],[Order Date]],"MMMM")</f>
        <v>November</v>
      </c>
      <c r="Z6267" t="str">
        <f>"Q"&amp;ROUNDUP(MONTH(salestable[[#This Row],[Order Date]])/3,0)</f>
        <v>Q4</v>
      </c>
      <c r="AA6267" t="str">
        <f>TEXT(salestable[[#This Row],[Order Date]], "ddd")</f>
        <v>Mon</v>
      </c>
    </row>
    <row r="6268" spans="1:27"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s="3">
        <v>9</v>
      </c>
      <c r="T6268" s="4">
        <v>0.2</v>
      </c>
      <c r="U6268" s="3">
        <v>48.551400000000001</v>
      </c>
      <c r="V6268" s="2">
        <f>salestable[[#This Row],[Sales]] * (1 - salestable[[#This Row],[Discount]])</f>
        <v>115.0848</v>
      </c>
      <c r="W6268" s="2">
        <f>salestable[[#This Row],[Sales]] * salestable[[#This Row],[Discount]]</f>
        <v>28.7712</v>
      </c>
      <c r="X6268">
        <f>YEAR(salestable[[#This Row],[Order Date]])</f>
        <v>2014</v>
      </c>
      <c r="Y6268" t="str">
        <f>TEXT(salestable[[#This Row],[Order Date]],"MMMM")</f>
        <v>November</v>
      </c>
      <c r="Z6268" t="str">
        <f>"Q"&amp;ROUNDUP(MONTH(salestable[[#This Row],[Order Date]])/3,0)</f>
        <v>Q4</v>
      </c>
      <c r="AA6268" t="str">
        <f>TEXT(salestable[[#This Row],[Order Date]], "ddd")</f>
        <v>Mon</v>
      </c>
    </row>
    <row r="6269" spans="1:27"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s="3">
        <v>2</v>
      </c>
      <c r="T6269" s="4">
        <v>0</v>
      </c>
      <c r="U6269" s="3">
        <v>93.593999999999994</v>
      </c>
      <c r="V6269" s="2">
        <f>salestable[[#This Row],[Sales]] * (1 - salestable[[#This Row],[Discount]])</f>
        <v>311.98</v>
      </c>
      <c r="W6269" s="2">
        <f>salestable[[#This Row],[Sales]] * salestable[[#This Row],[Discount]]</f>
        <v>0</v>
      </c>
      <c r="X6269">
        <f>YEAR(salestable[[#This Row],[Order Date]])</f>
        <v>2015</v>
      </c>
      <c r="Y6269" t="str">
        <f>TEXT(salestable[[#This Row],[Order Date]],"MMMM")</f>
        <v>October</v>
      </c>
      <c r="Z6269" t="str">
        <f>"Q"&amp;ROUNDUP(MONTH(salestable[[#This Row],[Order Date]])/3,0)</f>
        <v>Q4</v>
      </c>
      <c r="AA6269" t="str">
        <f>TEXT(salestable[[#This Row],[Order Date]], "ddd")</f>
        <v>Thu</v>
      </c>
    </row>
    <row r="6270" spans="1:27"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s="3">
        <v>5</v>
      </c>
      <c r="T6270" s="4">
        <v>0</v>
      </c>
      <c r="U6270" s="3">
        <v>10.327</v>
      </c>
      <c r="V6270" s="2">
        <f>salestable[[#This Row],[Sales]] * (1 - salestable[[#This Row],[Discount]])</f>
        <v>22.45</v>
      </c>
      <c r="W6270" s="2">
        <f>salestable[[#This Row],[Sales]] * salestable[[#This Row],[Discount]]</f>
        <v>0</v>
      </c>
      <c r="X6270">
        <f>YEAR(salestable[[#This Row],[Order Date]])</f>
        <v>2015</v>
      </c>
      <c r="Y6270" t="str">
        <f>TEXT(salestable[[#This Row],[Order Date]],"MMMM")</f>
        <v>October</v>
      </c>
      <c r="Z6270" t="str">
        <f>"Q"&amp;ROUNDUP(MONTH(salestable[[#This Row],[Order Date]])/3,0)</f>
        <v>Q4</v>
      </c>
      <c r="AA6270" t="str">
        <f>TEXT(salestable[[#This Row],[Order Date]], "ddd")</f>
        <v>Thu</v>
      </c>
    </row>
    <row r="6271" spans="1:27"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s="3">
        <v>1</v>
      </c>
      <c r="T6271" s="4">
        <v>0.2</v>
      </c>
      <c r="U6271" s="3">
        <v>-7.9984000000000002</v>
      </c>
      <c r="V6271" s="2">
        <f>salestable[[#This Row],[Sales]] * (1 - salestable[[#This Row],[Discount]])</f>
        <v>31.993600000000001</v>
      </c>
      <c r="W6271" s="2">
        <f>salestable[[#This Row],[Sales]] * salestable[[#This Row],[Discount]]</f>
        <v>7.9984000000000002</v>
      </c>
      <c r="X6271">
        <f>YEAR(salestable[[#This Row],[Order Date]])</f>
        <v>2017</v>
      </c>
      <c r="Y6271" t="str">
        <f>TEXT(salestable[[#This Row],[Order Date]],"MMMM")</f>
        <v>December</v>
      </c>
      <c r="Z6271" t="str">
        <f>"Q"&amp;ROUNDUP(MONTH(salestable[[#This Row],[Order Date]])/3,0)</f>
        <v>Q4</v>
      </c>
      <c r="AA6271" t="str">
        <f>TEXT(salestable[[#This Row],[Order Date]], "ddd")</f>
        <v>Sat</v>
      </c>
    </row>
    <row r="6272" spans="1:27"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s="3">
        <v>9</v>
      </c>
      <c r="T6272" s="4">
        <v>0.2</v>
      </c>
      <c r="U6272" s="3">
        <v>43.464599999999997</v>
      </c>
      <c r="V6272" s="2">
        <f>salestable[[#This Row],[Sales]] * (1 - salestable[[#This Row],[Discount]])</f>
        <v>927.24480000000005</v>
      </c>
      <c r="W6272" s="2">
        <f>salestable[[#This Row],[Sales]] * salestable[[#This Row],[Discount]]</f>
        <v>231.81120000000001</v>
      </c>
      <c r="X6272">
        <f>YEAR(salestable[[#This Row],[Order Date]])</f>
        <v>2017</v>
      </c>
      <c r="Y6272" t="str">
        <f>TEXT(salestable[[#This Row],[Order Date]],"MMMM")</f>
        <v>December</v>
      </c>
      <c r="Z6272" t="str">
        <f>"Q"&amp;ROUNDUP(MONTH(salestable[[#This Row],[Order Date]])/3,0)</f>
        <v>Q4</v>
      </c>
      <c r="AA6272" t="str">
        <f>TEXT(salestable[[#This Row],[Order Date]], "ddd")</f>
        <v>Sat</v>
      </c>
    </row>
    <row r="6273" spans="1:27"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s="3">
        <v>5</v>
      </c>
      <c r="T6273" s="4">
        <v>0</v>
      </c>
      <c r="U6273" s="3">
        <v>44.975000000000001</v>
      </c>
      <c r="V6273" s="2">
        <f>salestable[[#This Row],[Sales]] * (1 - salestable[[#This Row],[Discount]])</f>
        <v>179.9</v>
      </c>
      <c r="W6273" s="2">
        <f>salestable[[#This Row],[Sales]] * salestable[[#This Row],[Discount]]</f>
        <v>0</v>
      </c>
      <c r="X6273">
        <f>YEAR(salestable[[#This Row],[Order Date]])</f>
        <v>2017</v>
      </c>
      <c r="Y6273" t="str">
        <f>TEXT(salestable[[#This Row],[Order Date]],"MMMM")</f>
        <v>December</v>
      </c>
      <c r="Z6273" t="str">
        <f>"Q"&amp;ROUNDUP(MONTH(salestable[[#This Row],[Order Date]])/3,0)</f>
        <v>Q4</v>
      </c>
      <c r="AA6273" t="str">
        <f>TEXT(salestable[[#This Row],[Order Date]], "ddd")</f>
        <v>Sat</v>
      </c>
    </row>
    <row r="6274" spans="1:27"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s="3">
        <v>7</v>
      </c>
      <c r="T6274" s="4">
        <v>0.2</v>
      </c>
      <c r="U6274" s="3">
        <v>23.2624</v>
      </c>
      <c r="V6274" s="2">
        <f>salestable[[#This Row],[Sales]] * (1 - salestable[[#This Row],[Discount]])</f>
        <v>93.049599999999998</v>
      </c>
      <c r="W6274" s="2">
        <f>salestable[[#This Row],[Sales]] * salestable[[#This Row],[Discount]]</f>
        <v>23.2624</v>
      </c>
      <c r="X6274">
        <f>YEAR(salestable[[#This Row],[Order Date]])</f>
        <v>2017</v>
      </c>
      <c r="Y6274" t="str">
        <f>TEXT(salestable[[#This Row],[Order Date]],"MMMM")</f>
        <v>December</v>
      </c>
      <c r="Z6274" t="str">
        <f>"Q"&amp;ROUNDUP(MONTH(salestable[[#This Row],[Order Date]])/3,0)</f>
        <v>Q4</v>
      </c>
      <c r="AA6274" t="str">
        <f>TEXT(salestable[[#This Row],[Order Date]], "ddd")</f>
        <v>Mon</v>
      </c>
    </row>
    <row r="6275" spans="1:27"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s="3">
        <v>3</v>
      </c>
      <c r="T6275" s="4">
        <v>0</v>
      </c>
      <c r="U6275" s="3">
        <v>4.4711999999999996</v>
      </c>
      <c r="V6275" s="2">
        <f>salestable[[#This Row],[Sales]] * (1 - salestable[[#This Row],[Discount]])</f>
        <v>12.42</v>
      </c>
      <c r="W6275" s="2">
        <f>salestable[[#This Row],[Sales]] * salestable[[#This Row],[Discount]]</f>
        <v>0</v>
      </c>
      <c r="X6275">
        <f>YEAR(salestable[[#This Row],[Order Date]])</f>
        <v>2016</v>
      </c>
      <c r="Y6275" t="str">
        <f>TEXT(salestable[[#This Row],[Order Date]],"MMMM")</f>
        <v>July</v>
      </c>
      <c r="Z6275" t="str">
        <f>"Q"&amp;ROUNDUP(MONTH(salestable[[#This Row],[Order Date]])/3,0)</f>
        <v>Q3</v>
      </c>
      <c r="AA6275" t="str">
        <f>TEXT(salestable[[#This Row],[Order Date]], "ddd")</f>
        <v>Sun</v>
      </c>
    </row>
    <row r="6276" spans="1:27"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s="3">
        <v>3</v>
      </c>
      <c r="T6276" s="4">
        <v>0</v>
      </c>
      <c r="U6276" s="3">
        <v>89.963999999999999</v>
      </c>
      <c r="V6276" s="2">
        <f>salestable[[#This Row],[Sales]] * (1 - salestable[[#This Row],[Discount]])</f>
        <v>428.4</v>
      </c>
      <c r="W6276" s="2">
        <f>salestable[[#This Row],[Sales]] * salestable[[#This Row],[Discount]]</f>
        <v>0</v>
      </c>
      <c r="X6276">
        <f>YEAR(salestable[[#This Row],[Order Date]])</f>
        <v>2016</v>
      </c>
      <c r="Y6276" t="str">
        <f>TEXT(salestable[[#This Row],[Order Date]],"MMMM")</f>
        <v>July</v>
      </c>
      <c r="Z6276" t="str">
        <f>"Q"&amp;ROUNDUP(MONTH(salestable[[#This Row],[Order Date]])/3,0)</f>
        <v>Q3</v>
      </c>
      <c r="AA6276" t="str">
        <f>TEXT(salestable[[#This Row],[Order Date]], "ddd")</f>
        <v>Sun</v>
      </c>
    </row>
    <row r="6277" spans="1:27"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s="3">
        <v>5</v>
      </c>
      <c r="T6277" s="4">
        <v>0</v>
      </c>
      <c r="U6277" s="3">
        <v>10.89</v>
      </c>
      <c r="V6277" s="2">
        <f>salestable[[#This Row],[Sales]] * (1 - salestable[[#This Row],[Discount]])</f>
        <v>24.75</v>
      </c>
      <c r="W6277" s="2">
        <f>salestable[[#This Row],[Sales]] * salestable[[#This Row],[Discount]]</f>
        <v>0</v>
      </c>
      <c r="X6277">
        <f>YEAR(salestable[[#This Row],[Order Date]])</f>
        <v>2016</v>
      </c>
      <c r="Y6277" t="str">
        <f>TEXT(salestable[[#This Row],[Order Date]],"MMMM")</f>
        <v>July</v>
      </c>
      <c r="Z6277" t="str">
        <f>"Q"&amp;ROUNDUP(MONTH(salestable[[#This Row],[Order Date]])/3,0)</f>
        <v>Q3</v>
      </c>
      <c r="AA6277" t="str">
        <f>TEXT(salestable[[#This Row],[Order Date]], "ddd")</f>
        <v>Sun</v>
      </c>
    </row>
    <row r="6278" spans="1:27"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s="3">
        <v>7</v>
      </c>
      <c r="T6278" s="4">
        <v>0</v>
      </c>
      <c r="U6278" s="3">
        <v>41.223700000000001</v>
      </c>
      <c r="V6278" s="2">
        <f>salestable[[#This Row],[Sales]] * (1 - salestable[[#This Row],[Discount]])</f>
        <v>87.71</v>
      </c>
      <c r="W6278" s="2">
        <f>salestable[[#This Row],[Sales]] * salestable[[#This Row],[Discount]]</f>
        <v>0</v>
      </c>
      <c r="X6278">
        <f>YEAR(salestable[[#This Row],[Order Date]])</f>
        <v>2016</v>
      </c>
      <c r="Y6278" t="str">
        <f>TEXT(salestable[[#This Row],[Order Date]],"MMMM")</f>
        <v>July</v>
      </c>
      <c r="Z6278" t="str">
        <f>"Q"&amp;ROUNDUP(MONTH(salestable[[#This Row],[Order Date]])/3,0)</f>
        <v>Q3</v>
      </c>
      <c r="AA6278" t="str">
        <f>TEXT(salestable[[#This Row],[Order Date]], "ddd")</f>
        <v>Sun</v>
      </c>
    </row>
    <row r="6279" spans="1:27"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s="3">
        <v>2</v>
      </c>
      <c r="T6279" s="4">
        <v>0</v>
      </c>
      <c r="U6279" s="3">
        <v>17.38</v>
      </c>
      <c r="V6279" s="2">
        <f>salestable[[#This Row],[Sales]] * (1 - salestable[[#This Row],[Discount]])</f>
        <v>69.52</v>
      </c>
      <c r="W6279" s="2">
        <f>salestable[[#This Row],[Sales]] * salestable[[#This Row],[Discount]]</f>
        <v>0</v>
      </c>
      <c r="X6279">
        <f>YEAR(salestable[[#This Row],[Order Date]])</f>
        <v>2016</v>
      </c>
      <c r="Y6279" t="str">
        <f>TEXT(salestable[[#This Row],[Order Date]],"MMMM")</f>
        <v>July</v>
      </c>
      <c r="Z6279" t="str">
        <f>"Q"&amp;ROUNDUP(MONTH(salestable[[#This Row],[Order Date]])/3,0)</f>
        <v>Q3</v>
      </c>
      <c r="AA6279" t="str">
        <f>TEXT(salestable[[#This Row],[Order Date]], "ddd")</f>
        <v>Sun</v>
      </c>
    </row>
    <row r="6280" spans="1:27"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s="3">
        <v>2</v>
      </c>
      <c r="T6280" s="4">
        <v>0.2</v>
      </c>
      <c r="U6280" s="3">
        <v>-4.6764000000000001</v>
      </c>
      <c r="V6280" s="2">
        <f>salestable[[#This Row],[Sales]] * (1 - salestable[[#This Row],[Discount]])</f>
        <v>16.627199999999998</v>
      </c>
      <c r="W6280" s="2">
        <f>salestable[[#This Row],[Sales]] * salestable[[#This Row],[Discount]]</f>
        <v>4.1567999999999996</v>
      </c>
      <c r="X6280">
        <f>YEAR(salestable[[#This Row],[Order Date]])</f>
        <v>2016</v>
      </c>
      <c r="Y6280" t="str">
        <f>TEXT(salestable[[#This Row],[Order Date]],"MMMM")</f>
        <v>July</v>
      </c>
      <c r="Z6280" t="str">
        <f>"Q"&amp;ROUNDUP(MONTH(salestable[[#This Row],[Order Date]])/3,0)</f>
        <v>Q3</v>
      </c>
      <c r="AA6280" t="str">
        <f>TEXT(salestable[[#This Row],[Order Date]], "ddd")</f>
        <v>Sun</v>
      </c>
    </row>
    <row r="6281" spans="1:27"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s="3">
        <v>3</v>
      </c>
      <c r="T6281" s="4">
        <v>0.2</v>
      </c>
      <c r="U6281" s="3">
        <v>4.1651999999999996</v>
      </c>
      <c r="V6281" s="2">
        <f>salestable[[#This Row],[Sales]] * (1 - salestable[[#This Row],[Discount]])</f>
        <v>10.252800000000001</v>
      </c>
      <c r="W6281" s="2">
        <f>salestable[[#This Row],[Sales]] * salestable[[#This Row],[Discount]]</f>
        <v>2.5632000000000001</v>
      </c>
      <c r="X6281">
        <f>YEAR(salestable[[#This Row],[Order Date]])</f>
        <v>2016</v>
      </c>
      <c r="Y6281" t="str">
        <f>TEXT(salestable[[#This Row],[Order Date]],"MMMM")</f>
        <v>July</v>
      </c>
      <c r="Z6281" t="str">
        <f>"Q"&amp;ROUNDUP(MONTH(salestable[[#This Row],[Order Date]])/3,0)</f>
        <v>Q3</v>
      </c>
      <c r="AA6281" t="str">
        <f>TEXT(salestable[[#This Row],[Order Date]], "ddd")</f>
        <v>Sun</v>
      </c>
    </row>
    <row r="6282" spans="1:27"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s="3">
        <v>2</v>
      </c>
      <c r="T6282" s="4">
        <v>0.2</v>
      </c>
      <c r="U6282" s="3">
        <v>1.9925999999999999</v>
      </c>
      <c r="V6282" s="2">
        <f>salestable[[#This Row],[Sales]] * (1 - salestable[[#This Row],[Discount]])</f>
        <v>4.7232000000000003</v>
      </c>
      <c r="W6282" s="2">
        <f>salestable[[#This Row],[Sales]] * salestable[[#This Row],[Discount]]</f>
        <v>1.1808000000000001</v>
      </c>
      <c r="X6282">
        <f>YEAR(salestable[[#This Row],[Order Date]])</f>
        <v>2017</v>
      </c>
      <c r="Y6282" t="str">
        <f>TEXT(salestable[[#This Row],[Order Date]],"MMMM")</f>
        <v>May</v>
      </c>
      <c r="Z6282" t="str">
        <f>"Q"&amp;ROUNDUP(MONTH(salestable[[#This Row],[Order Date]])/3,0)</f>
        <v>Q2</v>
      </c>
      <c r="AA6282" t="str">
        <f>TEXT(salestable[[#This Row],[Order Date]], "ddd")</f>
        <v>Fri</v>
      </c>
    </row>
    <row r="6283" spans="1:27"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s="3">
        <v>2</v>
      </c>
      <c r="T6283" s="4">
        <v>0.2</v>
      </c>
      <c r="U6283" s="3">
        <v>9.5736000000000008</v>
      </c>
      <c r="V6283" s="2">
        <f>salestable[[#This Row],[Sales]] * (1 - salestable[[#This Row],[Discount]])</f>
        <v>51.059200000000004</v>
      </c>
      <c r="W6283" s="2">
        <f>salestable[[#This Row],[Sales]] * salestable[[#This Row],[Discount]]</f>
        <v>12.764800000000001</v>
      </c>
      <c r="X6283">
        <f>YEAR(salestable[[#This Row],[Order Date]])</f>
        <v>2015</v>
      </c>
      <c r="Y6283" t="str">
        <f>TEXT(salestable[[#This Row],[Order Date]],"MMMM")</f>
        <v>November</v>
      </c>
      <c r="Z6283" t="str">
        <f>"Q"&amp;ROUNDUP(MONTH(salestable[[#This Row],[Order Date]])/3,0)</f>
        <v>Q4</v>
      </c>
      <c r="AA6283" t="str">
        <f>TEXT(salestable[[#This Row],[Order Date]], "ddd")</f>
        <v>Fri</v>
      </c>
    </row>
    <row r="6284" spans="1:27"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s="3">
        <v>3</v>
      </c>
      <c r="T6284" s="4">
        <v>0.2</v>
      </c>
      <c r="U6284" s="3">
        <v>-26.541</v>
      </c>
      <c r="V6284" s="2">
        <f>salestable[[#This Row],[Sales]] * (1 - salestable[[#This Row],[Discount]])</f>
        <v>113.24160000000001</v>
      </c>
      <c r="W6284" s="2">
        <f>salestable[[#This Row],[Sales]] * salestable[[#This Row],[Discount]]</f>
        <v>28.310400000000001</v>
      </c>
      <c r="X6284">
        <f>YEAR(salestable[[#This Row],[Order Date]])</f>
        <v>2015</v>
      </c>
      <c r="Y6284" t="str">
        <f>TEXT(salestable[[#This Row],[Order Date]],"MMMM")</f>
        <v>November</v>
      </c>
      <c r="Z6284" t="str">
        <f>"Q"&amp;ROUNDUP(MONTH(salestable[[#This Row],[Order Date]])/3,0)</f>
        <v>Q4</v>
      </c>
      <c r="AA6284" t="str">
        <f>TEXT(salestable[[#This Row],[Order Date]], "ddd")</f>
        <v>Fri</v>
      </c>
    </row>
    <row r="6285" spans="1:27"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s="3">
        <v>5</v>
      </c>
      <c r="T6285" s="4">
        <v>0</v>
      </c>
      <c r="U6285" s="3">
        <v>143.303</v>
      </c>
      <c r="V6285" s="2">
        <f>salestable[[#This Row],[Sales]] * (1 - salestable[[#This Row],[Discount]])</f>
        <v>304.89999999999998</v>
      </c>
      <c r="W6285" s="2">
        <f>salestable[[#This Row],[Sales]] * salestable[[#This Row],[Discount]]</f>
        <v>0</v>
      </c>
      <c r="X6285">
        <f>YEAR(salestable[[#This Row],[Order Date]])</f>
        <v>2016</v>
      </c>
      <c r="Y6285" t="str">
        <f>TEXT(salestable[[#This Row],[Order Date]],"MMMM")</f>
        <v>September</v>
      </c>
      <c r="Z6285" t="str">
        <f>"Q"&amp;ROUNDUP(MONTH(salestable[[#This Row],[Order Date]])/3,0)</f>
        <v>Q3</v>
      </c>
      <c r="AA6285" t="str">
        <f>TEXT(salestable[[#This Row],[Order Date]], "ddd")</f>
        <v>Sat</v>
      </c>
    </row>
    <row r="6286" spans="1:27"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s="3">
        <v>5</v>
      </c>
      <c r="T6286" s="4">
        <v>0.2</v>
      </c>
      <c r="U6286" s="3">
        <v>56.323999999999998</v>
      </c>
      <c r="V6286" s="2">
        <f>salestable[[#This Row],[Sales]] * (1 - salestable[[#This Row],[Discount]])</f>
        <v>450.59200000000004</v>
      </c>
      <c r="W6286" s="2">
        <f>salestable[[#This Row],[Sales]] * salestable[[#This Row],[Discount]]</f>
        <v>112.64800000000001</v>
      </c>
      <c r="X6286">
        <f>YEAR(salestable[[#This Row],[Order Date]])</f>
        <v>2016</v>
      </c>
      <c r="Y6286" t="str">
        <f>TEXT(salestable[[#This Row],[Order Date]],"MMMM")</f>
        <v>September</v>
      </c>
      <c r="Z6286" t="str">
        <f>"Q"&amp;ROUNDUP(MONTH(salestable[[#This Row],[Order Date]])/3,0)</f>
        <v>Q3</v>
      </c>
      <c r="AA6286" t="str">
        <f>TEXT(salestable[[#This Row],[Order Date]], "ddd")</f>
        <v>Sat</v>
      </c>
    </row>
    <row r="6287" spans="1:27"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s="3">
        <v>2</v>
      </c>
      <c r="T6287" s="4">
        <v>0.4</v>
      </c>
      <c r="U6287" s="3">
        <v>-231.41159999999999</v>
      </c>
      <c r="V6287" s="2">
        <f>salestable[[#This Row],[Sales]] * (1 - salestable[[#This Row],[Discount]])</f>
        <v>396.7056</v>
      </c>
      <c r="W6287" s="2">
        <f>salestable[[#This Row],[Sales]] * salestable[[#This Row],[Discount]]</f>
        <v>264.47040000000004</v>
      </c>
      <c r="X6287">
        <f>YEAR(salestable[[#This Row],[Order Date]])</f>
        <v>2016</v>
      </c>
      <c r="Y6287" t="str">
        <f>TEXT(salestable[[#This Row],[Order Date]],"MMMM")</f>
        <v>October</v>
      </c>
      <c r="Z6287" t="str">
        <f>"Q"&amp;ROUNDUP(MONTH(salestable[[#This Row],[Order Date]])/3,0)</f>
        <v>Q4</v>
      </c>
      <c r="AA6287" t="str">
        <f>TEXT(salestable[[#This Row],[Order Date]], "ddd")</f>
        <v>Fri</v>
      </c>
    </row>
    <row r="6288" spans="1:27"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s="3">
        <v>3</v>
      </c>
      <c r="T6288" s="4">
        <v>0.2</v>
      </c>
      <c r="U6288" s="3">
        <v>17.998200000000001</v>
      </c>
      <c r="V6288" s="2">
        <f>salestable[[#This Row],[Sales]] * (1 - salestable[[#This Row],[Discount]])</f>
        <v>191.98080000000002</v>
      </c>
      <c r="W6288" s="2">
        <f>salestable[[#This Row],[Sales]] * salestable[[#This Row],[Discount]]</f>
        <v>47.995200000000004</v>
      </c>
      <c r="X6288">
        <f>YEAR(salestable[[#This Row],[Order Date]])</f>
        <v>2016</v>
      </c>
      <c r="Y6288" t="str">
        <f>TEXT(salestable[[#This Row],[Order Date]],"MMMM")</f>
        <v>October</v>
      </c>
      <c r="Z6288" t="str">
        <f>"Q"&amp;ROUNDUP(MONTH(salestable[[#This Row],[Order Date]])/3,0)</f>
        <v>Q4</v>
      </c>
      <c r="AA6288" t="str">
        <f>TEXT(salestable[[#This Row],[Order Date]], "ddd")</f>
        <v>Mon</v>
      </c>
    </row>
    <row r="6289" spans="1:27"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s="3">
        <v>3</v>
      </c>
      <c r="T6289" s="4">
        <v>0.2</v>
      </c>
      <c r="U6289" s="3">
        <v>-87.935400000000001</v>
      </c>
      <c r="V6289" s="2">
        <f>salestable[[#This Row],[Sales]] * (1 - salestable[[#This Row],[Discount]])</f>
        <v>401.99040000000002</v>
      </c>
      <c r="W6289" s="2">
        <f>salestable[[#This Row],[Sales]] * salestable[[#This Row],[Discount]]</f>
        <v>100.49760000000001</v>
      </c>
      <c r="X6289">
        <f>YEAR(salestable[[#This Row],[Order Date]])</f>
        <v>2014</v>
      </c>
      <c r="Y6289" t="str">
        <f>TEXT(salestable[[#This Row],[Order Date]],"MMMM")</f>
        <v>July</v>
      </c>
      <c r="Z6289" t="str">
        <f>"Q"&amp;ROUNDUP(MONTH(salestable[[#This Row],[Order Date]])/3,0)</f>
        <v>Q3</v>
      </c>
      <c r="AA6289" t="str">
        <f>TEXT(salestable[[#This Row],[Order Date]], "ddd")</f>
        <v>Tue</v>
      </c>
    </row>
    <row r="6290" spans="1:27"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s="3">
        <v>6</v>
      </c>
      <c r="T6290" s="4">
        <v>0.2</v>
      </c>
      <c r="U6290" s="3">
        <v>68.846400000000003</v>
      </c>
      <c r="V6290" s="2">
        <f>salestable[[#This Row],[Sales]] * (1 - salestable[[#This Row],[Discount]])</f>
        <v>157.36320000000001</v>
      </c>
      <c r="W6290" s="2">
        <f>salestable[[#This Row],[Sales]] * salestable[[#This Row],[Discount]]</f>
        <v>39.340800000000002</v>
      </c>
      <c r="X6290">
        <f>YEAR(salestable[[#This Row],[Order Date]])</f>
        <v>2014</v>
      </c>
      <c r="Y6290" t="str">
        <f>TEXT(salestable[[#This Row],[Order Date]],"MMMM")</f>
        <v>July</v>
      </c>
      <c r="Z6290" t="str">
        <f>"Q"&amp;ROUNDUP(MONTH(salestable[[#This Row],[Order Date]])/3,0)</f>
        <v>Q3</v>
      </c>
      <c r="AA6290" t="str">
        <f>TEXT(salestable[[#This Row],[Order Date]], "ddd")</f>
        <v>Tue</v>
      </c>
    </row>
    <row r="6291" spans="1:27"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s="3">
        <v>4</v>
      </c>
      <c r="T6291" s="4">
        <v>0.2</v>
      </c>
      <c r="U6291" s="3">
        <v>102.9528</v>
      </c>
      <c r="V6291" s="2">
        <f>salestable[[#This Row],[Sales]] * (1 - salestable[[#This Row],[Discount]])</f>
        <v>732.10879999999997</v>
      </c>
      <c r="W6291" s="2">
        <f>salestable[[#This Row],[Sales]] * salestable[[#This Row],[Discount]]</f>
        <v>183.02719999999999</v>
      </c>
      <c r="X6291">
        <f>YEAR(salestable[[#This Row],[Order Date]])</f>
        <v>2015</v>
      </c>
      <c r="Y6291" t="str">
        <f>TEXT(salestable[[#This Row],[Order Date]],"MMMM")</f>
        <v>March</v>
      </c>
      <c r="Z6291" t="str">
        <f>"Q"&amp;ROUNDUP(MONTH(salestable[[#This Row],[Order Date]])/3,0)</f>
        <v>Q1</v>
      </c>
      <c r="AA6291" t="str">
        <f>TEXT(salestable[[#This Row],[Order Date]], "ddd")</f>
        <v>Fri</v>
      </c>
    </row>
    <row r="6292" spans="1:27"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s="3">
        <v>8</v>
      </c>
      <c r="T6292" s="4">
        <v>0</v>
      </c>
      <c r="U6292" s="3">
        <v>91.772800000000004</v>
      </c>
      <c r="V6292" s="2">
        <f>salestable[[#This Row],[Sales]] * (1 - salestable[[#This Row],[Discount]])</f>
        <v>327.76</v>
      </c>
      <c r="W6292" s="2">
        <f>salestable[[#This Row],[Sales]] * salestable[[#This Row],[Discount]]</f>
        <v>0</v>
      </c>
      <c r="X6292">
        <f>YEAR(salestable[[#This Row],[Order Date]])</f>
        <v>2015</v>
      </c>
      <c r="Y6292" t="str">
        <f>TEXT(salestable[[#This Row],[Order Date]],"MMMM")</f>
        <v>March</v>
      </c>
      <c r="Z6292" t="str">
        <f>"Q"&amp;ROUNDUP(MONTH(salestable[[#This Row],[Order Date]])/3,0)</f>
        <v>Q1</v>
      </c>
      <c r="AA6292" t="str">
        <f>TEXT(salestable[[#This Row],[Order Date]], "ddd")</f>
        <v>Fri</v>
      </c>
    </row>
    <row r="6293" spans="1:27"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s="3">
        <v>2</v>
      </c>
      <c r="T6293" s="4">
        <v>0</v>
      </c>
      <c r="U6293" s="3">
        <v>168.47040000000001</v>
      </c>
      <c r="V6293" s="2">
        <f>salestable[[#This Row],[Sales]] * (1 - salestable[[#This Row],[Discount]])</f>
        <v>701.96</v>
      </c>
      <c r="W6293" s="2">
        <f>salestable[[#This Row],[Sales]] * salestable[[#This Row],[Discount]]</f>
        <v>0</v>
      </c>
      <c r="X6293">
        <f>YEAR(salestable[[#This Row],[Order Date]])</f>
        <v>2017</v>
      </c>
      <c r="Y6293" t="str">
        <f>TEXT(salestable[[#This Row],[Order Date]],"MMMM")</f>
        <v>December</v>
      </c>
      <c r="Z6293" t="str">
        <f>"Q"&amp;ROUNDUP(MONTH(salestable[[#This Row],[Order Date]])/3,0)</f>
        <v>Q4</v>
      </c>
      <c r="AA6293" t="str">
        <f>TEXT(salestable[[#This Row],[Order Date]], "ddd")</f>
        <v>Sat</v>
      </c>
    </row>
    <row r="6294" spans="1:27"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s="3">
        <v>3</v>
      </c>
      <c r="T6294" s="4">
        <v>0.2</v>
      </c>
      <c r="U6294" s="3">
        <v>7.7679</v>
      </c>
      <c r="V6294" s="2">
        <f>salestable[[#This Row],[Sales]] * (1 - salestable[[#This Row],[Discount]])</f>
        <v>71.020799999999994</v>
      </c>
      <c r="W6294" s="2">
        <f>salestable[[#This Row],[Sales]] * salestable[[#This Row],[Discount]]</f>
        <v>17.755199999999999</v>
      </c>
      <c r="X6294">
        <f>YEAR(salestable[[#This Row],[Order Date]])</f>
        <v>2015</v>
      </c>
      <c r="Y6294" t="str">
        <f>TEXT(salestable[[#This Row],[Order Date]],"MMMM")</f>
        <v>April</v>
      </c>
      <c r="Z6294" t="str">
        <f>"Q"&amp;ROUNDUP(MONTH(salestable[[#This Row],[Order Date]])/3,0)</f>
        <v>Q2</v>
      </c>
      <c r="AA6294" t="str">
        <f>TEXT(salestable[[#This Row],[Order Date]], "ddd")</f>
        <v>Wed</v>
      </c>
    </row>
    <row r="6295" spans="1:27"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s="3">
        <v>3</v>
      </c>
      <c r="T6295" s="4">
        <v>0</v>
      </c>
      <c r="U6295" s="3">
        <v>16.676400000000001</v>
      </c>
      <c r="V6295" s="2">
        <f>salestable[[#This Row],[Sales]] * (1 - salestable[[#This Row],[Discount]])</f>
        <v>64.14</v>
      </c>
      <c r="W6295" s="2">
        <f>salestable[[#This Row],[Sales]] * salestable[[#This Row],[Discount]]</f>
        <v>0</v>
      </c>
      <c r="X6295">
        <f>YEAR(salestable[[#This Row],[Order Date]])</f>
        <v>2015</v>
      </c>
      <c r="Y6295" t="str">
        <f>TEXT(salestable[[#This Row],[Order Date]],"MMMM")</f>
        <v>April</v>
      </c>
      <c r="Z6295" t="str">
        <f>"Q"&amp;ROUNDUP(MONTH(salestable[[#This Row],[Order Date]])/3,0)</f>
        <v>Q2</v>
      </c>
      <c r="AA6295" t="str">
        <f>TEXT(salestable[[#This Row],[Order Date]], "ddd")</f>
        <v>Wed</v>
      </c>
    </row>
    <row r="6296" spans="1:27"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s="3">
        <v>1</v>
      </c>
      <c r="T6296" s="4">
        <v>0.2</v>
      </c>
      <c r="U6296" s="3">
        <v>12.582000000000001</v>
      </c>
      <c r="V6296" s="2">
        <f>salestable[[#This Row],[Sales]] * (1 - salestable[[#This Row],[Discount]])</f>
        <v>26.8416</v>
      </c>
      <c r="W6296" s="2">
        <f>salestable[[#This Row],[Sales]] * salestable[[#This Row],[Discount]]</f>
        <v>6.7103999999999999</v>
      </c>
      <c r="X6296">
        <f>YEAR(salestable[[#This Row],[Order Date]])</f>
        <v>2014</v>
      </c>
      <c r="Y6296" t="str">
        <f>TEXT(salestable[[#This Row],[Order Date]],"MMMM")</f>
        <v>September</v>
      </c>
      <c r="Z6296" t="str">
        <f>"Q"&amp;ROUNDUP(MONTH(salestable[[#This Row],[Order Date]])/3,0)</f>
        <v>Q3</v>
      </c>
      <c r="AA6296" t="str">
        <f>TEXT(salestable[[#This Row],[Order Date]], "ddd")</f>
        <v>Tue</v>
      </c>
    </row>
    <row r="6297" spans="1:27"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s="3">
        <v>6</v>
      </c>
      <c r="T6297" s="4">
        <v>0</v>
      </c>
      <c r="U6297" s="3">
        <v>503.78219999999999</v>
      </c>
      <c r="V6297" s="2">
        <f>salestable[[#This Row],[Sales]] * (1 - salestable[[#This Row],[Discount]])</f>
        <v>1737.18</v>
      </c>
      <c r="W6297" s="2">
        <f>salestable[[#This Row],[Sales]] * salestable[[#This Row],[Discount]]</f>
        <v>0</v>
      </c>
      <c r="X6297">
        <f>YEAR(salestable[[#This Row],[Order Date]])</f>
        <v>2014</v>
      </c>
      <c r="Y6297" t="str">
        <f>TEXT(salestable[[#This Row],[Order Date]],"MMMM")</f>
        <v>December</v>
      </c>
      <c r="Z6297" t="str">
        <f>"Q"&amp;ROUNDUP(MONTH(salestable[[#This Row],[Order Date]])/3,0)</f>
        <v>Q4</v>
      </c>
      <c r="AA6297" t="str">
        <f>TEXT(salestable[[#This Row],[Order Date]], "ddd")</f>
        <v>Sun</v>
      </c>
    </row>
    <row r="6298" spans="1:27"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s="3">
        <v>5</v>
      </c>
      <c r="T6298" s="4">
        <v>0</v>
      </c>
      <c r="U6298" s="3">
        <v>84.51</v>
      </c>
      <c r="V6298" s="2">
        <f>salestable[[#This Row],[Sales]] * (1 - salestable[[#This Row],[Discount]])</f>
        <v>704.25</v>
      </c>
      <c r="W6298" s="2">
        <f>salestable[[#This Row],[Sales]] * salestable[[#This Row],[Discount]]</f>
        <v>0</v>
      </c>
      <c r="X6298">
        <f>YEAR(salestable[[#This Row],[Order Date]])</f>
        <v>2014</v>
      </c>
      <c r="Y6298" t="str">
        <f>TEXT(salestable[[#This Row],[Order Date]],"MMMM")</f>
        <v>December</v>
      </c>
      <c r="Z6298" t="str">
        <f>"Q"&amp;ROUNDUP(MONTH(salestable[[#This Row],[Order Date]])/3,0)</f>
        <v>Q4</v>
      </c>
      <c r="AA6298" t="str">
        <f>TEXT(salestable[[#This Row],[Order Date]], "ddd")</f>
        <v>Sun</v>
      </c>
    </row>
    <row r="6299" spans="1:27"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s="3">
        <v>4</v>
      </c>
      <c r="T6299" s="4">
        <v>0</v>
      </c>
      <c r="U6299" s="3">
        <v>66.627200000000002</v>
      </c>
      <c r="V6299" s="2">
        <f>salestable[[#This Row],[Sales]] * (1 - salestable[[#This Row],[Discount]])</f>
        <v>141.76</v>
      </c>
      <c r="W6299" s="2">
        <f>salestable[[#This Row],[Sales]] * salestable[[#This Row],[Discount]]</f>
        <v>0</v>
      </c>
      <c r="X6299">
        <f>YEAR(salestable[[#This Row],[Order Date]])</f>
        <v>2014</v>
      </c>
      <c r="Y6299" t="str">
        <f>TEXT(salestable[[#This Row],[Order Date]],"MMMM")</f>
        <v>December</v>
      </c>
      <c r="Z6299" t="str">
        <f>"Q"&amp;ROUNDUP(MONTH(salestable[[#This Row],[Order Date]])/3,0)</f>
        <v>Q4</v>
      </c>
      <c r="AA6299" t="str">
        <f>TEXT(salestable[[#This Row],[Order Date]], "ddd")</f>
        <v>Sun</v>
      </c>
    </row>
    <row r="6300" spans="1:27"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s="3">
        <v>3</v>
      </c>
      <c r="T6300" s="4">
        <v>0.2</v>
      </c>
      <c r="U6300" s="3">
        <v>12.2715</v>
      </c>
      <c r="V6300" s="2">
        <f>salestable[[#This Row],[Sales]] * (1 - salestable[[#This Row],[Discount]])</f>
        <v>29.088000000000001</v>
      </c>
      <c r="W6300" s="2">
        <f>salestable[[#This Row],[Sales]] * salestable[[#This Row],[Discount]]</f>
        <v>7.2720000000000002</v>
      </c>
      <c r="X6300">
        <f>YEAR(salestable[[#This Row],[Order Date]])</f>
        <v>2014</v>
      </c>
      <c r="Y6300" t="str">
        <f>TEXT(salestable[[#This Row],[Order Date]],"MMMM")</f>
        <v>October</v>
      </c>
      <c r="Z6300" t="str">
        <f>"Q"&amp;ROUNDUP(MONTH(salestable[[#This Row],[Order Date]])/3,0)</f>
        <v>Q4</v>
      </c>
      <c r="AA6300" t="str">
        <f>TEXT(salestable[[#This Row],[Order Date]], "ddd")</f>
        <v>Tue</v>
      </c>
    </row>
    <row r="6301" spans="1:27"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s="3">
        <v>3</v>
      </c>
      <c r="T6301" s="4">
        <v>0</v>
      </c>
      <c r="U6301" s="3">
        <v>9.5571000000000002</v>
      </c>
      <c r="V6301" s="2">
        <f>salestable[[#This Row],[Sales]] * (1 - salestable[[#This Row],[Discount]])</f>
        <v>25.83</v>
      </c>
      <c r="W6301" s="2">
        <f>salestable[[#This Row],[Sales]] * salestable[[#This Row],[Discount]]</f>
        <v>0</v>
      </c>
      <c r="X6301">
        <f>YEAR(salestable[[#This Row],[Order Date]])</f>
        <v>2017</v>
      </c>
      <c r="Y6301" t="str">
        <f>TEXT(salestable[[#This Row],[Order Date]],"MMMM")</f>
        <v>November</v>
      </c>
      <c r="Z6301" t="str">
        <f>"Q"&amp;ROUNDUP(MONTH(salestable[[#This Row],[Order Date]])/3,0)</f>
        <v>Q4</v>
      </c>
      <c r="AA6301" t="str">
        <f>TEXT(salestable[[#This Row],[Order Date]], "ddd")</f>
        <v>Thu</v>
      </c>
    </row>
    <row r="6302" spans="1:27"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s="3">
        <v>3</v>
      </c>
      <c r="T6302" s="4">
        <v>0.8</v>
      </c>
      <c r="U6302" s="3">
        <v>-38.111400000000003</v>
      </c>
      <c r="V6302" s="2">
        <f>salestable[[#This Row],[Sales]] * (1 - salestable[[#This Row],[Discount]])</f>
        <v>4.9175999999999993</v>
      </c>
      <c r="W6302" s="2">
        <f>salestable[[#This Row],[Sales]] * salestable[[#This Row],[Discount]]</f>
        <v>19.670400000000001</v>
      </c>
      <c r="X6302">
        <f>YEAR(salestable[[#This Row],[Order Date]])</f>
        <v>2014</v>
      </c>
      <c r="Y6302" t="str">
        <f>TEXT(salestable[[#This Row],[Order Date]],"MMMM")</f>
        <v>June</v>
      </c>
      <c r="Z6302" t="str">
        <f>"Q"&amp;ROUNDUP(MONTH(salestable[[#This Row],[Order Date]])/3,0)</f>
        <v>Q2</v>
      </c>
      <c r="AA6302" t="str">
        <f>TEXT(salestable[[#This Row],[Order Date]], "ddd")</f>
        <v>Fri</v>
      </c>
    </row>
    <row r="6303" spans="1:27"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s="3">
        <v>2</v>
      </c>
      <c r="T6303" s="4">
        <v>0.2</v>
      </c>
      <c r="U6303" s="3">
        <v>4.7195999999999998</v>
      </c>
      <c r="V6303" s="2">
        <f>salestable[[#This Row],[Sales]] * (1 - salestable[[#This Row],[Discount]])</f>
        <v>11.187200000000001</v>
      </c>
      <c r="W6303" s="2">
        <f>salestable[[#This Row],[Sales]] * salestable[[#This Row],[Discount]]</f>
        <v>2.7968000000000002</v>
      </c>
      <c r="X6303">
        <f>YEAR(salestable[[#This Row],[Order Date]])</f>
        <v>2014</v>
      </c>
      <c r="Y6303" t="str">
        <f>TEXT(salestable[[#This Row],[Order Date]],"MMMM")</f>
        <v>June</v>
      </c>
      <c r="Z6303" t="str">
        <f>"Q"&amp;ROUNDUP(MONTH(salestable[[#This Row],[Order Date]])/3,0)</f>
        <v>Q2</v>
      </c>
      <c r="AA6303" t="str">
        <f>TEXT(salestable[[#This Row],[Order Date]], "ddd")</f>
        <v>Fri</v>
      </c>
    </row>
    <row r="6304" spans="1:27"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s="3">
        <v>5</v>
      </c>
      <c r="T6304" s="4">
        <v>0.2</v>
      </c>
      <c r="U6304" s="3">
        <v>19.596</v>
      </c>
      <c r="V6304" s="2">
        <f>salestable[[#This Row],[Sales]] * (1 - salestable[[#This Row],[Discount]])</f>
        <v>156.76800000000003</v>
      </c>
      <c r="W6304" s="2">
        <f>salestable[[#This Row],[Sales]] * salestable[[#This Row],[Discount]]</f>
        <v>39.192000000000007</v>
      </c>
      <c r="X6304">
        <f>YEAR(salestable[[#This Row],[Order Date]])</f>
        <v>2017</v>
      </c>
      <c r="Y6304" t="str">
        <f>TEXT(salestable[[#This Row],[Order Date]],"MMMM")</f>
        <v>November</v>
      </c>
      <c r="Z6304" t="str">
        <f>"Q"&amp;ROUNDUP(MONTH(salestable[[#This Row],[Order Date]])/3,0)</f>
        <v>Q4</v>
      </c>
      <c r="AA6304" t="str">
        <f>TEXT(salestable[[#This Row],[Order Date]], "ddd")</f>
        <v>Thu</v>
      </c>
    </row>
    <row r="6305" spans="1:27"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s="3">
        <v>3</v>
      </c>
      <c r="T6305" s="4">
        <v>0.2</v>
      </c>
      <c r="U6305" s="3">
        <v>23.234999999999999</v>
      </c>
      <c r="V6305" s="2">
        <f>salestable[[#This Row],[Sales]] * (1 - salestable[[#This Row],[Discount]])</f>
        <v>59.481600000000007</v>
      </c>
      <c r="W6305" s="2">
        <f>salestable[[#This Row],[Sales]] * salestable[[#This Row],[Discount]]</f>
        <v>14.870400000000002</v>
      </c>
      <c r="X6305">
        <f>YEAR(salestable[[#This Row],[Order Date]])</f>
        <v>2017</v>
      </c>
      <c r="Y6305" t="str">
        <f>TEXT(salestable[[#This Row],[Order Date]],"MMMM")</f>
        <v>June</v>
      </c>
      <c r="Z6305" t="str">
        <f>"Q"&amp;ROUNDUP(MONTH(salestable[[#This Row],[Order Date]])/3,0)</f>
        <v>Q2</v>
      </c>
      <c r="AA6305" t="str">
        <f>TEXT(salestable[[#This Row],[Order Date]], "ddd")</f>
        <v>Sun</v>
      </c>
    </row>
    <row r="6306" spans="1:27"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s="3">
        <v>1</v>
      </c>
      <c r="T6306" s="4">
        <v>0</v>
      </c>
      <c r="U6306" s="3">
        <v>3.2063999999999999</v>
      </c>
      <c r="V6306" s="2">
        <f>salestable[[#This Row],[Sales]] * (1 - salestable[[#This Row],[Discount]])</f>
        <v>6.68</v>
      </c>
      <c r="W6306" s="2">
        <f>salestable[[#This Row],[Sales]] * salestable[[#This Row],[Discount]]</f>
        <v>0</v>
      </c>
      <c r="X6306">
        <f>YEAR(salestable[[#This Row],[Order Date]])</f>
        <v>2017</v>
      </c>
      <c r="Y6306" t="str">
        <f>TEXT(salestable[[#This Row],[Order Date]],"MMMM")</f>
        <v>May</v>
      </c>
      <c r="Z6306" t="str">
        <f>"Q"&amp;ROUNDUP(MONTH(salestable[[#This Row],[Order Date]])/3,0)</f>
        <v>Q2</v>
      </c>
      <c r="AA6306" t="str">
        <f>TEXT(salestable[[#This Row],[Order Date]], "ddd")</f>
        <v>Fri</v>
      </c>
    </row>
    <row r="6307" spans="1:27"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s="3">
        <v>7</v>
      </c>
      <c r="T6307" s="4">
        <v>0.2</v>
      </c>
      <c r="U6307" s="3">
        <v>-4.1761999999999997</v>
      </c>
      <c r="V6307" s="2">
        <f>salestable[[#This Row],[Sales]] * (1 - salestable[[#This Row],[Discount]])</f>
        <v>14.0672</v>
      </c>
      <c r="W6307" s="2">
        <f>salestable[[#This Row],[Sales]] * salestable[[#This Row],[Discount]]</f>
        <v>3.5167999999999999</v>
      </c>
      <c r="X6307">
        <f>YEAR(salestable[[#This Row],[Order Date]])</f>
        <v>2016</v>
      </c>
      <c r="Y6307" t="str">
        <f>TEXT(salestable[[#This Row],[Order Date]],"MMMM")</f>
        <v>November</v>
      </c>
      <c r="Z6307" t="str">
        <f>"Q"&amp;ROUNDUP(MONTH(salestable[[#This Row],[Order Date]])/3,0)</f>
        <v>Q4</v>
      </c>
      <c r="AA6307" t="str">
        <f>TEXT(salestable[[#This Row],[Order Date]], "ddd")</f>
        <v>Fri</v>
      </c>
    </row>
    <row r="6308" spans="1:27"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s="3">
        <v>1</v>
      </c>
      <c r="T6308" s="4">
        <v>0.2</v>
      </c>
      <c r="U6308" s="3">
        <v>-14.4078</v>
      </c>
      <c r="V6308" s="2">
        <f>salestable[[#This Row],[Sales]] * (1 - salestable[[#This Row],[Discount]])</f>
        <v>83.827200000000005</v>
      </c>
      <c r="W6308" s="2">
        <f>salestable[[#This Row],[Sales]] * salestable[[#This Row],[Discount]]</f>
        <v>20.956800000000001</v>
      </c>
      <c r="X6308">
        <f>YEAR(salestable[[#This Row],[Order Date]])</f>
        <v>2016</v>
      </c>
      <c r="Y6308" t="str">
        <f>TEXT(salestable[[#This Row],[Order Date]],"MMMM")</f>
        <v>November</v>
      </c>
      <c r="Z6308" t="str">
        <f>"Q"&amp;ROUNDUP(MONTH(salestable[[#This Row],[Order Date]])/3,0)</f>
        <v>Q4</v>
      </c>
      <c r="AA6308" t="str">
        <f>TEXT(salestable[[#This Row],[Order Date]], "ddd")</f>
        <v>Fri</v>
      </c>
    </row>
    <row r="6309" spans="1:27"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s="3">
        <v>3</v>
      </c>
      <c r="T6309" s="4">
        <v>0.2</v>
      </c>
      <c r="U6309" s="3">
        <v>16.783200000000001</v>
      </c>
      <c r="V6309" s="2">
        <f>salestable[[#This Row],[Sales]] * (1 - salestable[[#This Row],[Discount]])</f>
        <v>38.361600000000003</v>
      </c>
      <c r="W6309" s="2">
        <f>salestable[[#This Row],[Sales]] * salestable[[#This Row],[Discount]]</f>
        <v>9.5904000000000007</v>
      </c>
      <c r="X6309">
        <f>YEAR(salestable[[#This Row],[Order Date]])</f>
        <v>2016</v>
      </c>
      <c r="Y6309" t="str">
        <f>TEXT(salestable[[#This Row],[Order Date]],"MMMM")</f>
        <v>November</v>
      </c>
      <c r="Z6309" t="str">
        <f>"Q"&amp;ROUNDUP(MONTH(salestable[[#This Row],[Order Date]])/3,0)</f>
        <v>Q4</v>
      </c>
      <c r="AA6309" t="str">
        <f>TEXT(salestable[[#This Row],[Order Date]], "ddd")</f>
        <v>Fri</v>
      </c>
    </row>
    <row r="6310" spans="1:27"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s="3">
        <v>3</v>
      </c>
      <c r="T6310" s="4">
        <v>0.2</v>
      </c>
      <c r="U6310" s="3">
        <v>-97.552800000000005</v>
      </c>
      <c r="V6310" s="2">
        <f>salestable[[#This Row],[Sales]] * (1 - salestable[[#This Row],[Discount]])</f>
        <v>520.28160000000003</v>
      </c>
      <c r="W6310" s="2">
        <f>salestable[[#This Row],[Sales]] * salestable[[#This Row],[Discount]]</f>
        <v>130.07040000000001</v>
      </c>
      <c r="X6310">
        <f>YEAR(salestable[[#This Row],[Order Date]])</f>
        <v>2016</v>
      </c>
      <c r="Y6310" t="str">
        <f>TEXT(salestable[[#This Row],[Order Date]],"MMMM")</f>
        <v>November</v>
      </c>
      <c r="Z6310" t="str">
        <f>"Q"&amp;ROUNDUP(MONTH(salestable[[#This Row],[Order Date]])/3,0)</f>
        <v>Q4</v>
      </c>
      <c r="AA6310" t="str">
        <f>TEXT(salestable[[#This Row],[Order Date]], "ddd")</f>
        <v>Fri</v>
      </c>
    </row>
    <row r="6311" spans="1:27"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s="3">
        <v>8</v>
      </c>
      <c r="T6311" s="4">
        <v>0.2</v>
      </c>
      <c r="U6311" s="3">
        <v>228.07919999999999</v>
      </c>
      <c r="V6311" s="2">
        <f>salestable[[#This Row],[Sales]] * (1 - salestable[[#This Row],[Discount]])</f>
        <v>503.34719999999999</v>
      </c>
      <c r="W6311" s="2">
        <f>salestable[[#This Row],[Sales]] * salestable[[#This Row],[Discount]]</f>
        <v>125.8368</v>
      </c>
      <c r="X6311">
        <f>YEAR(salestable[[#This Row],[Order Date]])</f>
        <v>2016</v>
      </c>
      <c r="Y6311" t="str">
        <f>TEXT(salestable[[#This Row],[Order Date]],"MMMM")</f>
        <v>November</v>
      </c>
      <c r="Z6311" t="str">
        <f>"Q"&amp;ROUNDUP(MONTH(salestable[[#This Row],[Order Date]])/3,0)</f>
        <v>Q4</v>
      </c>
      <c r="AA6311" t="str">
        <f>TEXT(salestable[[#This Row],[Order Date]], "ddd")</f>
        <v>Fri</v>
      </c>
    </row>
    <row r="6312" spans="1:27"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s="3">
        <v>1</v>
      </c>
      <c r="T6312" s="4">
        <v>0.2</v>
      </c>
      <c r="U6312" s="3">
        <v>5.3116000000000003</v>
      </c>
      <c r="V6312" s="2">
        <f>salestable[[#This Row],[Sales]] * (1 - salestable[[#This Row],[Discount]])</f>
        <v>12.1408</v>
      </c>
      <c r="W6312" s="2">
        <f>salestable[[#This Row],[Sales]] * salestable[[#This Row],[Discount]]</f>
        <v>3.0352000000000001</v>
      </c>
      <c r="X6312">
        <f>YEAR(salestable[[#This Row],[Order Date]])</f>
        <v>2016</v>
      </c>
      <c r="Y6312" t="str">
        <f>TEXT(salestable[[#This Row],[Order Date]],"MMMM")</f>
        <v>November</v>
      </c>
      <c r="Z6312" t="str">
        <f>"Q"&amp;ROUNDUP(MONTH(salestable[[#This Row],[Order Date]])/3,0)</f>
        <v>Q4</v>
      </c>
      <c r="AA6312" t="str">
        <f>TEXT(salestable[[#This Row],[Order Date]], "ddd")</f>
        <v>Fri</v>
      </c>
    </row>
    <row r="6313" spans="1:27"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s="3">
        <v>3</v>
      </c>
      <c r="T6313" s="4">
        <v>0</v>
      </c>
      <c r="U6313" s="3">
        <v>21.7515</v>
      </c>
      <c r="V6313" s="2">
        <f>salestable[[#This Row],[Sales]] * (1 - salestable[[#This Row],[Discount]])</f>
        <v>127.95</v>
      </c>
      <c r="W6313" s="2">
        <f>salestable[[#This Row],[Sales]] * salestable[[#This Row],[Discount]]</f>
        <v>0</v>
      </c>
      <c r="X6313">
        <f>YEAR(salestable[[#This Row],[Order Date]])</f>
        <v>2014</v>
      </c>
      <c r="Y6313" t="str">
        <f>TEXT(salestable[[#This Row],[Order Date]],"MMMM")</f>
        <v>September</v>
      </c>
      <c r="Z6313" t="str">
        <f>"Q"&amp;ROUNDUP(MONTH(salestable[[#This Row],[Order Date]])/3,0)</f>
        <v>Q3</v>
      </c>
      <c r="AA6313" t="str">
        <f>TEXT(salestable[[#This Row],[Order Date]], "ddd")</f>
        <v>Thu</v>
      </c>
    </row>
    <row r="6314" spans="1:27"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s="3">
        <v>3</v>
      </c>
      <c r="T6314" s="4">
        <v>0</v>
      </c>
      <c r="U6314" s="3">
        <v>81.131399999999999</v>
      </c>
      <c r="V6314" s="2">
        <f>salestable[[#This Row],[Sales]] * (1 - salestable[[#This Row],[Discount]])</f>
        <v>579.51</v>
      </c>
      <c r="W6314" s="2">
        <f>salestable[[#This Row],[Sales]] * salestable[[#This Row],[Discount]]</f>
        <v>0</v>
      </c>
      <c r="X6314">
        <f>YEAR(salestable[[#This Row],[Order Date]])</f>
        <v>2017</v>
      </c>
      <c r="Y6314" t="str">
        <f>TEXT(salestable[[#This Row],[Order Date]],"MMMM")</f>
        <v>February</v>
      </c>
      <c r="Z6314" t="str">
        <f>"Q"&amp;ROUNDUP(MONTH(salestable[[#This Row],[Order Date]])/3,0)</f>
        <v>Q1</v>
      </c>
      <c r="AA6314" t="str">
        <f>TEXT(salestable[[#This Row],[Order Date]], "ddd")</f>
        <v>Thu</v>
      </c>
    </row>
    <row r="6315" spans="1:27"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s="3">
        <v>1</v>
      </c>
      <c r="T6315" s="4">
        <v>0</v>
      </c>
      <c r="U6315" s="3">
        <v>7.3451000000000004</v>
      </c>
      <c r="V6315" s="2">
        <f>salestable[[#This Row],[Sales]] * (1 - salestable[[#This Row],[Discount]])</f>
        <v>14.99</v>
      </c>
      <c r="W6315" s="2">
        <f>salestable[[#This Row],[Sales]] * salestable[[#This Row],[Discount]]</f>
        <v>0</v>
      </c>
      <c r="X6315">
        <f>YEAR(salestable[[#This Row],[Order Date]])</f>
        <v>2017</v>
      </c>
      <c r="Y6315" t="str">
        <f>TEXT(salestable[[#This Row],[Order Date]],"MMMM")</f>
        <v>February</v>
      </c>
      <c r="Z6315" t="str">
        <f>"Q"&amp;ROUNDUP(MONTH(salestable[[#This Row],[Order Date]])/3,0)</f>
        <v>Q1</v>
      </c>
      <c r="AA6315" t="str">
        <f>TEXT(salestable[[#This Row],[Order Date]], "ddd")</f>
        <v>Thu</v>
      </c>
    </row>
    <row r="6316" spans="1:27"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s="3">
        <v>4</v>
      </c>
      <c r="T6316" s="4">
        <v>0</v>
      </c>
      <c r="U6316" s="3">
        <v>45.576000000000001</v>
      </c>
      <c r="V6316" s="2">
        <f>salestable[[#This Row],[Sales]] * (1 - salestable[[#This Row],[Discount]])</f>
        <v>151.91999999999999</v>
      </c>
      <c r="W6316" s="2">
        <f>salestable[[#This Row],[Sales]] * salestable[[#This Row],[Discount]]</f>
        <v>0</v>
      </c>
      <c r="X6316">
        <f>YEAR(salestable[[#This Row],[Order Date]])</f>
        <v>2014</v>
      </c>
      <c r="Y6316" t="str">
        <f>TEXT(salestable[[#This Row],[Order Date]],"MMMM")</f>
        <v>November</v>
      </c>
      <c r="Z6316" t="str">
        <f>"Q"&amp;ROUNDUP(MONTH(salestable[[#This Row],[Order Date]])/3,0)</f>
        <v>Q4</v>
      </c>
      <c r="AA6316" t="str">
        <f>TEXT(salestable[[#This Row],[Order Date]], "ddd")</f>
        <v>Mon</v>
      </c>
    </row>
    <row r="6317" spans="1:27"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s="3">
        <v>2</v>
      </c>
      <c r="T6317" s="4">
        <v>0</v>
      </c>
      <c r="U6317" s="3">
        <v>96.343800000000002</v>
      </c>
      <c r="V6317" s="2">
        <f>salestable[[#This Row],[Sales]] * (1 - salestable[[#This Row],[Discount]])</f>
        <v>196.62</v>
      </c>
      <c r="W6317" s="2">
        <f>salestable[[#This Row],[Sales]] * salestable[[#This Row],[Discount]]</f>
        <v>0</v>
      </c>
      <c r="X6317">
        <f>YEAR(salestable[[#This Row],[Order Date]])</f>
        <v>2014</v>
      </c>
      <c r="Y6317" t="str">
        <f>TEXT(salestable[[#This Row],[Order Date]],"MMMM")</f>
        <v>November</v>
      </c>
      <c r="Z6317" t="str">
        <f>"Q"&amp;ROUNDUP(MONTH(salestable[[#This Row],[Order Date]])/3,0)</f>
        <v>Q4</v>
      </c>
      <c r="AA6317" t="str">
        <f>TEXT(salestable[[#This Row],[Order Date]], "ddd")</f>
        <v>Mon</v>
      </c>
    </row>
    <row r="6318" spans="1:27"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s="3">
        <v>3</v>
      </c>
      <c r="T6318" s="4">
        <v>0</v>
      </c>
      <c r="U6318" s="3">
        <v>69.177599999999998</v>
      </c>
      <c r="V6318" s="2">
        <f>salestable[[#This Row],[Sales]] * (1 - salestable[[#This Row],[Discount]])</f>
        <v>144.12</v>
      </c>
      <c r="W6318" s="2">
        <f>salestable[[#This Row],[Sales]] * salestable[[#This Row],[Discount]]</f>
        <v>0</v>
      </c>
      <c r="X6318">
        <f>YEAR(salestable[[#This Row],[Order Date]])</f>
        <v>2014</v>
      </c>
      <c r="Y6318" t="str">
        <f>TEXT(salestable[[#This Row],[Order Date]],"MMMM")</f>
        <v>November</v>
      </c>
      <c r="Z6318" t="str">
        <f>"Q"&amp;ROUNDUP(MONTH(salestable[[#This Row],[Order Date]])/3,0)</f>
        <v>Q4</v>
      </c>
      <c r="AA6318" t="str">
        <f>TEXT(salestable[[#This Row],[Order Date]], "ddd")</f>
        <v>Mon</v>
      </c>
    </row>
    <row r="6319" spans="1:27"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s="3">
        <v>2</v>
      </c>
      <c r="T6319" s="4">
        <v>0</v>
      </c>
      <c r="U6319" s="3">
        <v>7.98</v>
      </c>
      <c r="V6319" s="2">
        <f>salestable[[#This Row],[Sales]] * (1 - salestable[[#This Row],[Discount]])</f>
        <v>15.96</v>
      </c>
      <c r="W6319" s="2">
        <f>salestable[[#This Row],[Sales]] * salestable[[#This Row],[Discount]]</f>
        <v>0</v>
      </c>
      <c r="X6319">
        <f>YEAR(salestable[[#This Row],[Order Date]])</f>
        <v>2014</v>
      </c>
      <c r="Y6319" t="str">
        <f>TEXT(salestable[[#This Row],[Order Date]],"MMMM")</f>
        <v>November</v>
      </c>
      <c r="Z6319" t="str">
        <f>"Q"&amp;ROUNDUP(MONTH(salestable[[#This Row],[Order Date]])/3,0)</f>
        <v>Q4</v>
      </c>
      <c r="AA6319" t="str">
        <f>TEXT(salestable[[#This Row],[Order Date]], "ddd")</f>
        <v>Mon</v>
      </c>
    </row>
    <row r="6320" spans="1:27"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s="3">
        <v>5</v>
      </c>
      <c r="T6320" s="4">
        <v>0.2</v>
      </c>
      <c r="U6320" s="3">
        <v>3.4965000000000002</v>
      </c>
      <c r="V6320" s="2">
        <f>salestable[[#This Row],[Sales]] * (1 - salestable[[#This Row],[Discount]])</f>
        <v>31.968000000000004</v>
      </c>
      <c r="W6320" s="2">
        <f>salestable[[#This Row],[Sales]] * salestable[[#This Row],[Discount]]</f>
        <v>7.9920000000000009</v>
      </c>
      <c r="X6320">
        <f>YEAR(salestable[[#This Row],[Order Date]])</f>
        <v>2017</v>
      </c>
      <c r="Y6320" t="str">
        <f>TEXT(salestable[[#This Row],[Order Date]],"MMMM")</f>
        <v>November</v>
      </c>
      <c r="Z6320" t="str">
        <f>"Q"&amp;ROUNDUP(MONTH(salestable[[#This Row],[Order Date]])/3,0)</f>
        <v>Q4</v>
      </c>
      <c r="AA6320" t="str">
        <f>TEXT(salestable[[#This Row],[Order Date]], "ddd")</f>
        <v>Sat</v>
      </c>
    </row>
    <row r="6321" spans="1:27"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s="3">
        <v>6</v>
      </c>
      <c r="T6321" s="4">
        <v>0</v>
      </c>
      <c r="U6321" s="3">
        <v>15.336</v>
      </c>
      <c r="V6321" s="2">
        <f>salestable[[#This Row],[Sales]] * (1 - salestable[[#This Row],[Discount]])</f>
        <v>34.08</v>
      </c>
      <c r="W6321" s="2">
        <f>salestable[[#This Row],[Sales]] * salestable[[#This Row],[Discount]]</f>
        <v>0</v>
      </c>
      <c r="X6321">
        <f>YEAR(salestable[[#This Row],[Order Date]])</f>
        <v>2017</v>
      </c>
      <c r="Y6321" t="str">
        <f>TEXT(salestable[[#This Row],[Order Date]],"MMMM")</f>
        <v>November</v>
      </c>
      <c r="Z6321" t="str">
        <f>"Q"&amp;ROUNDUP(MONTH(salestable[[#This Row],[Order Date]])/3,0)</f>
        <v>Q4</v>
      </c>
      <c r="AA6321" t="str">
        <f>TEXT(salestable[[#This Row],[Order Date]], "ddd")</f>
        <v>Sat</v>
      </c>
    </row>
    <row r="6322" spans="1:27"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s="3">
        <v>2</v>
      </c>
      <c r="T6322" s="4">
        <v>0.2</v>
      </c>
      <c r="U6322" s="3">
        <v>3.6288</v>
      </c>
      <c r="V6322" s="2">
        <f>salestable[[#This Row],[Sales]] * (1 - salestable[[#This Row],[Discount]])</f>
        <v>8.2944000000000013</v>
      </c>
      <c r="W6322" s="2">
        <f>salestable[[#This Row],[Sales]] * salestable[[#This Row],[Discount]]</f>
        <v>2.0736000000000003</v>
      </c>
      <c r="X6322">
        <f>YEAR(salestable[[#This Row],[Order Date]])</f>
        <v>2017</v>
      </c>
      <c r="Y6322" t="str">
        <f>TEXT(salestable[[#This Row],[Order Date]],"MMMM")</f>
        <v>September</v>
      </c>
      <c r="Z6322" t="str">
        <f>"Q"&amp;ROUNDUP(MONTH(salestable[[#This Row],[Order Date]])/3,0)</f>
        <v>Q3</v>
      </c>
      <c r="AA6322" t="str">
        <f>TEXT(salestable[[#This Row],[Order Date]], "ddd")</f>
        <v>Thu</v>
      </c>
    </row>
    <row r="6323" spans="1:27"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s="3">
        <v>3</v>
      </c>
      <c r="T6323" s="4">
        <v>0.2</v>
      </c>
      <c r="U6323" s="3">
        <v>2.8100999999999998</v>
      </c>
      <c r="V6323" s="2">
        <f>salestable[[#This Row],[Sales]] * (1 - salestable[[#This Row],[Discount]])</f>
        <v>6.2016</v>
      </c>
      <c r="W6323" s="2">
        <f>salestable[[#This Row],[Sales]] * salestable[[#This Row],[Discount]]</f>
        <v>1.5504</v>
      </c>
      <c r="X6323">
        <f>YEAR(salestable[[#This Row],[Order Date]])</f>
        <v>2014</v>
      </c>
      <c r="Y6323" t="str">
        <f>TEXT(salestable[[#This Row],[Order Date]],"MMMM")</f>
        <v>October</v>
      </c>
      <c r="Z6323" t="str">
        <f>"Q"&amp;ROUNDUP(MONTH(salestable[[#This Row],[Order Date]])/3,0)</f>
        <v>Q4</v>
      </c>
      <c r="AA6323" t="str">
        <f>TEXT(salestable[[#This Row],[Order Date]], "ddd")</f>
        <v>Mon</v>
      </c>
    </row>
    <row r="6324" spans="1:27"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s="3">
        <v>2</v>
      </c>
      <c r="T6324" s="4">
        <v>0</v>
      </c>
      <c r="U6324" s="3">
        <v>7.4871999999999996</v>
      </c>
      <c r="V6324" s="2">
        <f>salestable[[#This Row],[Sales]] * (1 - salestable[[#This Row],[Discount]])</f>
        <v>15.28</v>
      </c>
      <c r="W6324" s="2">
        <f>salestable[[#This Row],[Sales]] * salestable[[#This Row],[Discount]]</f>
        <v>0</v>
      </c>
      <c r="X6324">
        <f>YEAR(salestable[[#This Row],[Order Date]])</f>
        <v>2014</v>
      </c>
      <c r="Y6324" t="str">
        <f>TEXT(salestable[[#This Row],[Order Date]],"MMMM")</f>
        <v>June</v>
      </c>
      <c r="Z6324" t="str">
        <f>"Q"&amp;ROUNDUP(MONTH(salestable[[#This Row],[Order Date]])/3,0)</f>
        <v>Q2</v>
      </c>
      <c r="AA6324" t="str">
        <f>TEXT(salestable[[#This Row],[Order Date]], "ddd")</f>
        <v>Tue</v>
      </c>
    </row>
    <row r="6325" spans="1:27"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s="3">
        <v>3</v>
      </c>
      <c r="T6325" s="4">
        <v>0</v>
      </c>
      <c r="U6325" s="3">
        <v>31.0059</v>
      </c>
      <c r="V6325" s="2">
        <f>salestable[[#This Row],[Sales]] * (1 - salestable[[#This Row],[Discount]])</f>
        <v>65.97</v>
      </c>
      <c r="W6325" s="2">
        <f>salestable[[#This Row],[Sales]] * salestable[[#This Row],[Discount]]</f>
        <v>0</v>
      </c>
      <c r="X6325">
        <f>YEAR(salestable[[#This Row],[Order Date]])</f>
        <v>2014</v>
      </c>
      <c r="Y6325" t="str">
        <f>TEXT(salestable[[#This Row],[Order Date]],"MMMM")</f>
        <v>June</v>
      </c>
      <c r="Z6325" t="str">
        <f>"Q"&amp;ROUNDUP(MONTH(salestable[[#This Row],[Order Date]])/3,0)</f>
        <v>Q2</v>
      </c>
      <c r="AA6325" t="str">
        <f>TEXT(salestable[[#This Row],[Order Date]], "ddd")</f>
        <v>Tue</v>
      </c>
    </row>
    <row r="6326" spans="1:27"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s="3">
        <v>5</v>
      </c>
      <c r="T6326" s="4">
        <v>0</v>
      </c>
      <c r="U6326" s="3">
        <v>16.032</v>
      </c>
      <c r="V6326" s="2">
        <f>salestable[[#This Row],[Sales]] * (1 - salestable[[#This Row],[Discount]])</f>
        <v>33.4</v>
      </c>
      <c r="W6326" s="2">
        <f>salestable[[#This Row],[Sales]] * salestable[[#This Row],[Discount]]</f>
        <v>0</v>
      </c>
      <c r="X6326">
        <f>YEAR(salestable[[#This Row],[Order Date]])</f>
        <v>2015</v>
      </c>
      <c r="Y6326" t="str">
        <f>TEXT(salestable[[#This Row],[Order Date]],"MMMM")</f>
        <v>October</v>
      </c>
      <c r="Z6326" t="str">
        <f>"Q"&amp;ROUNDUP(MONTH(salestable[[#This Row],[Order Date]])/3,0)</f>
        <v>Q4</v>
      </c>
      <c r="AA6326" t="str">
        <f>TEXT(salestable[[#This Row],[Order Date]], "ddd")</f>
        <v>Thu</v>
      </c>
    </row>
    <row r="6327" spans="1:27"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s="3">
        <v>4</v>
      </c>
      <c r="T6327" s="4">
        <v>0</v>
      </c>
      <c r="U6327" s="3">
        <v>103.3116</v>
      </c>
      <c r="V6327" s="2">
        <f>salestable[[#This Row],[Sales]] * (1 - salestable[[#This Row],[Discount]])</f>
        <v>210.84</v>
      </c>
      <c r="W6327" s="2">
        <f>salestable[[#This Row],[Sales]] * salestable[[#This Row],[Discount]]</f>
        <v>0</v>
      </c>
      <c r="X6327">
        <f>YEAR(salestable[[#This Row],[Order Date]])</f>
        <v>2015</v>
      </c>
      <c r="Y6327" t="str">
        <f>TEXT(salestable[[#This Row],[Order Date]],"MMMM")</f>
        <v>October</v>
      </c>
      <c r="Z6327" t="str">
        <f>"Q"&amp;ROUNDUP(MONTH(salestable[[#This Row],[Order Date]])/3,0)</f>
        <v>Q4</v>
      </c>
      <c r="AA6327" t="str">
        <f>TEXT(salestable[[#This Row],[Order Date]], "ddd")</f>
        <v>Thu</v>
      </c>
    </row>
    <row r="6328" spans="1:27"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s="3">
        <v>1</v>
      </c>
      <c r="T6328" s="4">
        <v>0</v>
      </c>
      <c r="U6328" s="3">
        <v>4.0541999999999998</v>
      </c>
      <c r="V6328" s="2">
        <f>salestable[[#This Row],[Sales]] * (1 - salestable[[#This Row],[Discount]])</f>
        <v>13.98</v>
      </c>
      <c r="W6328" s="2">
        <f>salestable[[#This Row],[Sales]] * salestable[[#This Row],[Discount]]</f>
        <v>0</v>
      </c>
      <c r="X6328">
        <f>YEAR(salestable[[#This Row],[Order Date]])</f>
        <v>2014</v>
      </c>
      <c r="Y6328" t="str">
        <f>TEXT(salestable[[#This Row],[Order Date]],"MMMM")</f>
        <v>January</v>
      </c>
      <c r="Z6328" t="str">
        <f>"Q"&amp;ROUNDUP(MONTH(salestable[[#This Row],[Order Date]])/3,0)</f>
        <v>Q1</v>
      </c>
      <c r="AA6328" t="str">
        <f>TEXT(salestable[[#This Row],[Order Date]], "ddd")</f>
        <v>Mon</v>
      </c>
    </row>
    <row r="6329" spans="1:27"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s="3">
        <v>3</v>
      </c>
      <c r="T6329" s="4">
        <v>0</v>
      </c>
      <c r="U6329" s="3">
        <v>30.023399999999999</v>
      </c>
      <c r="V6329" s="2">
        <f>salestable[[#This Row],[Sales]] * (1 - salestable[[#This Row],[Discount]])</f>
        <v>272.94</v>
      </c>
      <c r="W6329" s="2">
        <f>salestable[[#This Row],[Sales]] * salestable[[#This Row],[Discount]]</f>
        <v>0</v>
      </c>
      <c r="X6329">
        <f>YEAR(salestable[[#This Row],[Order Date]])</f>
        <v>2014</v>
      </c>
      <c r="Y6329" t="str">
        <f>TEXT(salestable[[#This Row],[Order Date]],"MMMM")</f>
        <v>January</v>
      </c>
      <c r="Z6329" t="str">
        <f>"Q"&amp;ROUNDUP(MONTH(salestable[[#This Row],[Order Date]])/3,0)</f>
        <v>Q1</v>
      </c>
      <c r="AA6329" t="str">
        <f>TEXT(salestable[[#This Row],[Order Date]], "ddd")</f>
        <v>Mon</v>
      </c>
    </row>
    <row r="6330" spans="1:27"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s="3">
        <v>5</v>
      </c>
      <c r="T6330" s="4">
        <v>0</v>
      </c>
      <c r="U6330" s="3">
        <v>8.9535</v>
      </c>
      <c r="V6330" s="2">
        <f>salestable[[#This Row],[Sales]] * (1 - salestable[[#This Row],[Discount]])</f>
        <v>19.05</v>
      </c>
      <c r="W6330" s="2">
        <f>salestable[[#This Row],[Sales]] * salestable[[#This Row],[Discount]]</f>
        <v>0</v>
      </c>
      <c r="X6330">
        <f>YEAR(salestable[[#This Row],[Order Date]])</f>
        <v>2014</v>
      </c>
      <c r="Y6330" t="str">
        <f>TEXT(salestable[[#This Row],[Order Date]],"MMMM")</f>
        <v>January</v>
      </c>
      <c r="Z6330" t="str">
        <f>"Q"&amp;ROUNDUP(MONTH(salestable[[#This Row],[Order Date]])/3,0)</f>
        <v>Q1</v>
      </c>
      <c r="AA6330" t="str">
        <f>TEXT(salestable[[#This Row],[Order Date]], "ddd")</f>
        <v>Mon</v>
      </c>
    </row>
    <row r="6331" spans="1:27"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s="3">
        <v>4</v>
      </c>
      <c r="T6331" s="4">
        <v>0.1</v>
      </c>
      <c r="U6331" s="3">
        <v>93.581599999999995</v>
      </c>
      <c r="V6331" s="2">
        <f>salestable[[#This Row],[Sales]] * (1 - salestable[[#This Row],[Discount]])</f>
        <v>222.9444</v>
      </c>
      <c r="W6331" s="2">
        <f>salestable[[#This Row],[Sales]] * salestable[[#This Row],[Discount]]</f>
        <v>24.771600000000003</v>
      </c>
      <c r="X6331">
        <f>YEAR(salestable[[#This Row],[Order Date]])</f>
        <v>2014</v>
      </c>
      <c r="Y6331" t="str">
        <f>TEXT(salestable[[#This Row],[Order Date]],"MMMM")</f>
        <v>January</v>
      </c>
      <c r="Z6331" t="str">
        <f>"Q"&amp;ROUNDUP(MONTH(salestable[[#This Row],[Order Date]])/3,0)</f>
        <v>Q1</v>
      </c>
      <c r="AA6331" t="str">
        <f>TEXT(salestable[[#This Row],[Order Date]], "ddd")</f>
        <v>Mon</v>
      </c>
    </row>
    <row r="6332" spans="1:27"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s="3">
        <v>2</v>
      </c>
      <c r="T6332" s="4">
        <v>0</v>
      </c>
      <c r="U6332" s="3">
        <v>15.979200000000001</v>
      </c>
      <c r="V6332" s="2">
        <f>salestable[[#This Row],[Sales]] * (1 - salestable[[#This Row],[Discount]])</f>
        <v>66.58</v>
      </c>
      <c r="W6332" s="2">
        <f>salestable[[#This Row],[Sales]] * salestable[[#This Row],[Discount]]</f>
        <v>0</v>
      </c>
      <c r="X6332">
        <f>YEAR(salestable[[#This Row],[Order Date]])</f>
        <v>2014</v>
      </c>
      <c r="Y6332" t="str">
        <f>TEXT(salestable[[#This Row],[Order Date]],"MMMM")</f>
        <v>January</v>
      </c>
      <c r="Z6332" t="str">
        <f>"Q"&amp;ROUNDUP(MONTH(salestable[[#This Row],[Order Date]])/3,0)</f>
        <v>Q1</v>
      </c>
      <c r="AA6332" t="str">
        <f>TEXT(salestable[[#This Row],[Order Date]], "ddd")</f>
        <v>Mon</v>
      </c>
    </row>
    <row r="6333" spans="1:27"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s="3">
        <v>3</v>
      </c>
      <c r="T6333" s="4">
        <v>0</v>
      </c>
      <c r="U6333" s="3">
        <v>12.736800000000001</v>
      </c>
      <c r="V6333" s="2">
        <f>salestable[[#This Row],[Sales]] * (1 - salestable[[#This Row],[Discount]])</f>
        <v>43.92</v>
      </c>
      <c r="W6333" s="2">
        <f>salestable[[#This Row],[Sales]] * salestable[[#This Row],[Discount]]</f>
        <v>0</v>
      </c>
      <c r="X6333">
        <f>YEAR(salestable[[#This Row],[Order Date]])</f>
        <v>2014</v>
      </c>
      <c r="Y6333" t="str">
        <f>TEXT(salestable[[#This Row],[Order Date]],"MMMM")</f>
        <v>January</v>
      </c>
      <c r="Z6333" t="str">
        <f>"Q"&amp;ROUNDUP(MONTH(salestable[[#This Row],[Order Date]])/3,0)</f>
        <v>Q1</v>
      </c>
      <c r="AA6333" t="str">
        <f>TEXT(salestable[[#This Row],[Order Date]], "ddd")</f>
        <v>Mon</v>
      </c>
    </row>
    <row r="6334" spans="1:27"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s="3">
        <v>3</v>
      </c>
      <c r="T6334" s="4">
        <v>0</v>
      </c>
      <c r="U6334" s="3">
        <v>4.8609</v>
      </c>
      <c r="V6334" s="2">
        <f>salestable[[#This Row],[Sales]] * (1 - salestable[[#This Row],[Discount]])</f>
        <v>14.73</v>
      </c>
      <c r="W6334" s="2">
        <f>salestable[[#This Row],[Sales]] * salestable[[#This Row],[Discount]]</f>
        <v>0</v>
      </c>
      <c r="X6334">
        <f>YEAR(salestable[[#This Row],[Order Date]])</f>
        <v>2014</v>
      </c>
      <c r="Y6334" t="str">
        <f>TEXT(salestable[[#This Row],[Order Date]],"MMMM")</f>
        <v>January</v>
      </c>
      <c r="Z6334" t="str">
        <f>"Q"&amp;ROUNDUP(MONTH(salestable[[#This Row],[Order Date]])/3,0)</f>
        <v>Q1</v>
      </c>
      <c r="AA6334" t="str">
        <f>TEXT(salestable[[#This Row],[Order Date]], "ddd")</f>
        <v>Mon</v>
      </c>
    </row>
    <row r="6335" spans="1:27"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s="3">
        <v>5</v>
      </c>
      <c r="T6335" s="4">
        <v>0</v>
      </c>
      <c r="U6335" s="3">
        <v>13.365</v>
      </c>
      <c r="V6335" s="2">
        <f>salestable[[#This Row],[Sales]] * (1 - salestable[[#This Row],[Discount]])</f>
        <v>29.7</v>
      </c>
      <c r="W6335" s="2">
        <f>salestable[[#This Row],[Sales]] * salestable[[#This Row],[Discount]]</f>
        <v>0</v>
      </c>
      <c r="X6335">
        <f>YEAR(salestable[[#This Row],[Order Date]])</f>
        <v>2014</v>
      </c>
      <c r="Y6335" t="str">
        <f>TEXT(salestable[[#This Row],[Order Date]],"MMMM")</f>
        <v>January</v>
      </c>
      <c r="Z6335" t="str">
        <f>"Q"&amp;ROUNDUP(MONTH(salestable[[#This Row],[Order Date]])/3,0)</f>
        <v>Q1</v>
      </c>
      <c r="AA6335" t="str">
        <f>TEXT(salestable[[#This Row],[Order Date]], "ddd")</f>
        <v>Mon</v>
      </c>
    </row>
    <row r="6336" spans="1:27"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s="3">
        <v>4</v>
      </c>
      <c r="T6336" s="4">
        <v>0</v>
      </c>
      <c r="U6336" s="3">
        <v>23.086400000000001</v>
      </c>
      <c r="V6336" s="2">
        <f>salestable[[#This Row],[Sales]] * (1 - salestable[[#This Row],[Discount]])</f>
        <v>49.12</v>
      </c>
      <c r="W6336" s="2">
        <f>salestable[[#This Row],[Sales]] * salestable[[#This Row],[Discount]]</f>
        <v>0</v>
      </c>
      <c r="X6336">
        <f>YEAR(salestable[[#This Row],[Order Date]])</f>
        <v>2014</v>
      </c>
      <c r="Y6336" t="str">
        <f>TEXT(salestable[[#This Row],[Order Date]],"MMMM")</f>
        <v>July</v>
      </c>
      <c r="Z6336" t="str">
        <f>"Q"&amp;ROUNDUP(MONTH(salestable[[#This Row],[Order Date]])/3,0)</f>
        <v>Q3</v>
      </c>
      <c r="AA6336" t="str">
        <f>TEXT(salestable[[#This Row],[Order Date]], "ddd")</f>
        <v>Fri</v>
      </c>
    </row>
    <row r="6337" spans="1:27"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s="3">
        <v>5</v>
      </c>
      <c r="T6337" s="4">
        <v>0.2</v>
      </c>
      <c r="U6337" s="3">
        <v>6.3979999999999997</v>
      </c>
      <c r="V6337" s="2">
        <f>salestable[[#This Row],[Sales]] * (1 - salestable[[#This Row],[Discount]])</f>
        <v>14.624000000000002</v>
      </c>
      <c r="W6337" s="2">
        <f>salestable[[#This Row],[Sales]] * salestable[[#This Row],[Discount]]</f>
        <v>3.6560000000000006</v>
      </c>
      <c r="X6337">
        <f>YEAR(salestable[[#This Row],[Order Date]])</f>
        <v>2014</v>
      </c>
      <c r="Y6337" t="str">
        <f>TEXT(salestable[[#This Row],[Order Date]],"MMMM")</f>
        <v>July</v>
      </c>
      <c r="Z6337" t="str">
        <f>"Q"&amp;ROUNDUP(MONTH(salestable[[#This Row],[Order Date]])/3,0)</f>
        <v>Q3</v>
      </c>
      <c r="AA6337" t="str">
        <f>TEXT(salestable[[#This Row],[Order Date]], "ddd")</f>
        <v>Fri</v>
      </c>
    </row>
    <row r="6338" spans="1:27"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s="3">
        <v>4</v>
      </c>
      <c r="T6338" s="4">
        <v>0</v>
      </c>
      <c r="U6338" s="3">
        <v>15.993600000000001</v>
      </c>
      <c r="V6338" s="2">
        <f>salestable[[#This Row],[Sales]] * (1 - salestable[[#This Row],[Discount]])</f>
        <v>47.04</v>
      </c>
      <c r="W6338" s="2">
        <f>salestable[[#This Row],[Sales]] * salestable[[#This Row],[Discount]]</f>
        <v>0</v>
      </c>
      <c r="X6338">
        <f>YEAR(salestable[[#This Row],[Order Date]])</f>
        <v>2016</v>
      </c>
      <c r="Y6338" t="str">
        <f>TEXT(salestable[[#This Row],[Order Date]],"MMMM")</f>
        <v>August</v>
      </c>
      <c r="Z6338" t="str">
        <f>"Q"&amp;ROUNDUP(MONTH(salestable[[#This Row],[Order Date]])/3,0)</f>
        <v>Q3</v>
      </c>
      <c r="AA6338" t="str">
        <f>TEXT(salestable[[#This Row],[Order Date]], "ddd")</f>
        <v>Tue</v>
      </c>
    </row>
    <row r="6339" spans="1:27"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s="3">
        <v>5</v>
      </c>
      <c r="T6339" s="4">
        <v>0.2</v>
      </c>
      <c r="U6339" s="3">
        <v>42.494999999999997</v>
      </c>
      <c r="V6339" s="2">
        <f>salestable[[#This Row],[Sales]] * (1 - salestable[[#This Row],[Discount]])</f>
        <v>271.96800000000002</v>
      </c>
      <c r="W6339" s="2">
        <f>salestable[[#This Row],[Sales]] * salestable[[#This Row],[Discount]]</f>
        <v>67.992000000000004</v>
      </c>
      <c r="X6339">
        <f>YEAR(salestable[[#This Row],[Order Date]])</f>
        <v>2016</v>
      </c>
      <c r="Y6339" t="str">
        <f>TEXT(salestable[[#This Row],[Order Date]],"MMMM")</f>
        <v>August</v>
      </c>
      <c r="Z6339" t="str">
        <f>"Q"&amp;ROUNDUP(MONTH(salestable[[#This Row],[Order Date]])/3,0)</f>
        <v>Q3</v>
      </c>
      <c r="AA6339" t="str">
        <f>TEXT(salestable[[#This Row],[Order Date]], "ddd")</f>
        <v>Tue</v>
      </c>
    </row>
    <row r="6340" spans="1:27"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s="3">
        <v>4</v>
      </c>
      <c r="T6340" s="4">
        <v>0</v>
      </c>
      <c r="U6340" s="3">
        <v>43.9</v>
      </c>
      <c r="V6340" s="2">
        <f>salestable[[#This Row],[Sales]] * (1 - salestable[[#This Row],[Discount]])</f>
        <v>87.8</v>
      </c>
      <c r="W6340" s="2">
        <f>salestable[[#This Row],[Sales]] * salestable[[#This Row],[Discount]]</f>
        <v>0</v>
      </c>
      <c r="X6340">
        <f>YEAR(salestable[[#This Row],[Order Date]])</f>
        <v>2017</v>
      </c>
      <c r="Y6340" t="str">
        <f>TEXT(salestable[[#This Row],[Order Date]],"MMMM")</f>
        <v>October</v>
      </c>
      <c r="Z6340" t="str">
        <f>"Q"&amp;ROUNDUP(MONTH(salestable[[#This Row],[Order Date]])/3,0)</f>
        <v>Q4</v>
      </c>
      <c r="AA6340" t="str">
        <f>TEXT(salestable[[#This Row],[Order Date]], "ddd")</f>
        <v>Thu</v>
      </c>
    </row>
    <row r="6341" spans="1:27"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s="3">
        <v>2</v>
      </c>
      <c r="T6341" s="4">
        <v>0.1</v>
      </c>
      <c r="U6341" s="3">
        <v>2.4598</v>
      </c>
      <c r="V6341" s="2">
        <f>salestable[[#This Row],[Sales]] * (1 - salestable[[#This Row],[Discount]])</f>
        <v>199.24380000000002</v>
      </c>
      <c r="W6341" s="2">
        <f>salestable[[#This Row],[Sales]] * salestable[[#This Row],[Discount]]</f>
        <v>22.138200000000001</v>
      </c>
      <c r="X6341">
        <f>YEAR(salestable[[#This Row],[Order Date]])</f>
        <v>2017</v>
      </c>
      <c r="Y6341" t="str">
        <f>TEXT(salestable[[#This Row],[Order Date]],"MMMM")</f>
        <v>October</v>
      </c>
      <c r="Z6341" t="str">
        <f>"Q"&amp;ROUNDUP(MONTH(salestable[[#This Row],[Order Date]])/3,0)</f>
        <v>Q4</v>
      </c>
      <c r="AA6341" t="str">
        <f>TEXT(salestable[[#This Row],[Order Date]], "ddd")</f>
        <v>Thu</v>
      </c>
    </row>
    <row r="6342" spans="1:27"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s="3">
        <v>4</v>
      </c>
      <c r="T6342" s="4">
        <v>0</v>
      </c>
      <c r="U6342" s="3">
        <v>1351.9896000000001</v>
      </c>
      <c r="V6342" s="2">
        <f>salestable[[#This Row],[Sales]] * (1 - salestable[[#This Row],[Discount]])</f>
        <v>5199.96</v>
      </c>
      <c r="W6342" s="2">
        <f>salestable[[#This Row],[Sales]] * salestable[[#This Row],[Discount]]</f>
        <v>0</v>
      </c>
      <c r="X6342">
        <f>YEAR(salestable[[#This Row],[Order Date]])</f>
        <v>2017</v>
      </c>
      <c r="Y6342" t="str">
        <f>TEXT(salestable[[#This Row],[Order Date]],"MMMM")</f>
        <v>October</v>
      </c>
      <c r="Z6342" t="str">
        <f>"Q"&amp;ROUNDUP(MONTH(salestable[[#This Row],[Order Date]])/3,0)</f>
        <v>Q4</v>
      </c>
      <c r="AA6342" t="str">
        <f>TEXT(salestable[[#This Row],[Order Date]], "ddd")</f>
        <v>Thu</v>
      </c>
    </row>
    <row r="6343" spans="1:27"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s="3">
        <v>4</v>
      </c>
      <c r="T6343" s="4">
        <v>0.2</v>
      </c>
      <c r="U6343" s="3">
        <v>-35.215200000000003</v>
      </c>
      <c r="V6343" s="2">
        <f>salestable[[#This Row],[Sales]] * (1 - salestable[[#This Row],[Discount]])</f>
        <v>125.20960000000001</v>
      </c>
      <c r="W6343" s="2">
        <f>salestable[[#This Row],[Sales]] * salestable[[#This Row],[Discount]]</f>
        <v>31.302400000000002</v>
      </c>
      <c r="X6343">
        <f>YEAR(salestable[[#This Row],[Order Date]])</f>
        <v>2016</v>
      </c>
      <c r="Y6343" t="str">
        <f>TEXT(salestable[[#This Row],[Order Date]],"MMMM")</f>
        <v>December</v>
      </c>
      <c r="Z6343" t="str">
        <f>"Q"&amp;ROUNDUP(MONTH(salestable[[#This Row],[Order Date]])/3,0)</f>
        <v>Q4</v>
      </c>
      <c r="AA6343" t="str">
        <f>TEXT(salestable[[#This Row],[Order Date]], "ddd")</f>
        <v>Sat</v>
      </c>
    </row>
    <row r="6344" spans="1:27"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s="3">
        <v>3</v>
      </c>
      <c r="T6344" s="4">
        <v>0</v>
      </c>
      <c r="U6344" s="3">
        <v>52.734000000000002</v>
      </c>
      <c r="V6344" s="2">
        <f>salestable[[#This Row],[Sales]] * (1 - salestable[[#This Row],[Discount]])</f>
        <v>119.85</v>
      </c>
      <c r="W6344" s="2">
        <f>salestable[[#This Row],[Sales]] * salestable[[#This Row],[Discount]]</f>
        <v>0</v>
      </c>
      <c r="X6344">
        <f>YEAR(salestable[[#This Row],[Order Date]])</f>
        <v>2015</v>
      </c>
      <c r="Y6344" t="str">
        <f>TEXT(salestable[[#This Row],[Order Date]],"MMMM")</f>
        <v>March</v>
      </c>
      <c r="Z6344" t="str">
        <f>"Q"&amp;ROUNDUP(MONTH(salestable[[#This Row],[Order Date]])/3,0)</f>
        <v>Q1</v>
      </c>
      <c r="AA6344" t="str">
        <f>TEXT(salestable[[#This Row],[Order Date]], "ddd")</f>
        <v>Sat</v>
      </c>
    </row>
    <row r="6345" spans="1:27"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s="3">
        <v>2</v>
      </c>
      <c r="T6345" s="4">
        <v>0</v>
      </c>
      <c r="U6345" s="3">
        <v>14.9156</v>
      </c>
      <c r="V6345" s="2">
        <f>salestable[[#This Row],[Sales]] * (1 - salestable[[#This Row],[Discount]])</f>
        <v>30.44</v>
      </c>
      <c r="W6345" s="2">
        <f>salestable[[#This Row],[Sales]] * salestable[[#This Row],[Discount]]</f>
        <v>0</v>
      </c>
      <c r="X6345">
        <f>YEAR(salestable[[#This Row],[Order Date]])</f>
        <v>2015</v>
      </c>
      <c r="Y6345" t="str">
        <f>TEXT(salestable[[#This Row],[Order Date]],"MMMM")</f>
        <v>March</v>
      </c>
      <c r="Z6345" t="str">
        <f>"Q"&amp;ROUNDUP(MONTH(salestable[[#This Row],[Order Date]])/3,0)</f>
        <v>Q1</v>
      </c>
      <c r="AA6345" t="str">
        <f>TEXT(salestable[[#This Row],[Order Date]], "ddd")</f>
        <v>Sat</v>
      </c>
    </row>
    <row r="6346" spans="1:27"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s="3">
        <v>2</v>
      </c>
      <c r="T6346" s="4">
        <v>0</v>
      </c>
      <c r="U6346" s="3">
        <v>33.254399999999997</v>
      </c>
      <c r="V6346" s="2">
        <f>salestable[[#This Row],[Sales]] * (1 - salestable[[#This Row],[Discount]])</f>
        <v>69.28</v>
      </c>
      <c r="W6346" s="2">
        <f>salestable[[#This Row],[Sales]] * salestable[[#This Row],[Discount]]</f>
        <v>0</v>
      </c>
      <c r="X6346">
        <f>YEAR(salestable[[#This Row],[Order Date]])</f>
        <v>2015</v>
      </c>
      <c r="Y6346" t="str">
        <f>TEXT(salestable[[#This Row],[Order Date]],"MMMM")</f>
        <v>March</v>
      </c>
      <c r="Z6346" t="str">
        <f>"Q"&amp;ROUNDUP(MONTH(salestable[[#This Row],[Order Date]])/3,0)</f>
        <v>Q1</v>
      </c>
      <c r="AA6346" t="str">
        <f>TEXT(salestable[[#This Row],[Order Date]], "ddd")</f>
        <v>Sat</v>
      </c>
    </row>
    <row r="6347" spans="1:27"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s="3">
        <v>3</v>
      </c>
      <c r="T6347" s="4">
        <v>0</v>
      </c>
      <c r="U6347" s="3">
        <v>170.51130000000001</v>
      </c>
      <c r="V6347" s="2">
        <f>salestable[[#This Row],[Sales]] * (1 - salestable[[#This Row],[Discount]])</f>
        <v>587.97</v>
      </c>
      <c r="W6347" s="2">
        <f>salestable[[#This Row],[Sales]] * salestable[[#This Row],[Discount]]</f>
        <v>0</v>
      </c>
      <c r="X6347">
        <f>YEAR(salestable[[#This Row],[Order Date]])</f>
        <v>2015</v>
      </c>
      <c r="Y6347" t="str">
        <f>TEXT(salestable[[#This Row],[Order Date]],"MMMM")</f>
        <v>March</v>
      </c>
      <c r="Z6347" t="str">
        <f>"Q"&amp;ROUNDUP(MONTH(salestable[[#This Row],[Order Date]])/3,0)</f>
        <v>Q1</v>
      </c>
      <c r="AA6347" t="str">
        <f>TEXT(salestable[[#This Row],[Order Date]], "ddd")</f>
        <v>Sat</v>
      </c>
    </row>
    <row r="6348" spans="1:27"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s="3">
        <v>5</v>
      </c>
      <c r="T6348" s="4">
        <v>0</v>
      </c>
      <c r="U6348" s="3">
        <v>12.029500000000001</v>
      </c>
      <c r="V6348" s="2">
        <f>salestable[[#This Row],[Sales]] * (1 - salestable[[#This Row],[Discount]])</f>
        <v>24.55</v>
      </c>
      <c r="W6348" s="2">
        <f>salestable[[#This Row],[Sales]] * salestable[[#This Row],[Discount]]</f>
        <v>0</v>
      </c>
      <c r="X6348">
        <f>YEAR(salestable[[#This Row],[Order Date]])</f>
        <v>2017</v>
      </c>
      <c r="Y6348" t="str">
        <f>TEXT(salestable[[#This Row],[Order Date]],"MMMM")</f>
        <v>October</v>
      </c>
      <c r="Z6348" t="str">
        <f>"Q"&amp;ROUNDUP(MONTH(salestable[[#This Row],[Order Date]])/3,0)</f>
        <v>Q4</v>
      </c>
      <c r="AA6348" t="str">
        <f>TEXT(salestable[[#This Row],[Order Date]], "ddd")</f>
        <v>Fri</v>
      </c>
    </row>
    <row r="6349" spans="1:27"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s="3">
        <v>1</v>
      </c>
      <c r="T6349" s="4">
        <v>0.2</v>
      </c>
      <c r="U6349" s="3">
        <v>4.4138000000000002</v>
      </c>
      <c r="V6349" s="2">
        <f>salestable[[#This Row],[Sales]] * (1 - salestable[[#This Row],[Discount]])</f>
        <v>9.7408000000000001</v>
      </c>
      <c r="W6349" s="2">
        <f>salestable[[#This Row],[Sales]] * salestable[[#This Row],[Discount]]</f>
        <v>2.4352</v>
      </c>
      <c r="X6349">
        <f>YEAR(salestable[[#This Row],[Order Date]])</f>
        <v>2015</v>
      </c>
      <c r="Y6349" t="str">
        <f>TEXT(salestable[[#This Row],[Order Date]],"MMMM")</f>
        <v>May</v>
      </c>
      <c r="Z6349" t="str">
        <f>"Q"&amp;ROUNDUP(MONTH(salestable[[#This Row],[Order Date]])/3,0)</f>
        <v>Q2</v>
      </c>
      <c r="AA6349" t="str">
        <f>TEXT(salestable[[#This Row],[Order Date]], "ddd")</f>
        <v>Fri</v>
      </c>
    </row>
    <row r="6350" spans="1:27"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s="3">
        <v>3</v>
      </c>
      <c r="T6350" s="4">
        <v>0</v>
      </c>
      <c r="U6350" s="3">
        <v>10.4496</v>
      </c>
      <c r="V6350" s="2">
        <f>salestable[[#This Row],[Sales]] * (1 - salestable[[#This Row],[Discount]])</f>
        <v>37.32</v>
      </c>
      <c r="W6350" s="2">
        <f>salestable[[#This Row],[Sales]] * salestable[[#This Row],[Discount]]</f>
        <v>0</v>
      </c>
      <c r="X6350">
        <f>YEAR(salestable[[#This Row],[Order Date]])</f>
        <v>2015</v>
      </c>
      <c r="Y6350" t="str">
        <f>TEXT(salestable[[#This Row],[Order Date]],"MMMM")</f>
        <v>May</v>
      </c>
      <c r="Z6350" t="str">
        <f>"Q"&amp;ROUNDUP(MONTH(salestable[[#This Row],[Order Date]])/3,0)</f>
        <v>Q2</v>
      </c>
      <c r="AA6350" t="str">
        <f>TEXT(salestable[[#This Row],[Order Date]], "ddd")</f>
        <v>Fri</v>
      </c>
    </row>
    <row r="6351" spans="1:27"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s="3">
        <v>2</v>
      </c>
      <c r="T6351" s="4">
        <v>0</v>
      </c>
      <c r="U6351" s="3">
        <v>10.518000000000001</v>
      </c>
      <c r="V6351" s="2">
        <f>salestable[[#This Row],[Sales]] * (1 - salestable[[#This Row],[Discount]])</f>
        <v>35.06</v>
      </c>
      <c r="W6351" s="2">
        <f>salestable[[#This Row],[Sales]] * salestable[[#This Row],[Discount]]</f>
        <v>0</v>
      </c>
      <c r="X6351">
        <f>YEAR(salestable[[#This Row],[Order Date]])</f>
        <v>2015</v>
      </c>
      <c r="Y6351" t="str">
        <f>TEXT(salestable[[#This Row],[Order Date]],"MMMM")</f>
        <v>May</v>
      </c>
      <c r="Z6351" t="str">
        <f>"Q"&amp;ROUNDUP(MONTH(salestable[[#This Row],[Order Date]])/3,0)</f>
        <v>Q2</v>
      </c>
      <c r="AA6351" t="str">
        <f>TEXT(salestable[[#This Row],[Order Date]], "ddd")</f>
        <v>Fri</v>
      </c>
    </row>
    <row r="6352" spans="1:27"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s="3">
        <v>5</v>
      </c>
      <c r="T6352" s="4">
        <v>0.6</v>
      </c>
      <c r="U6352" s="3">
        <v>-105.69</v>
      </c>
      <c r="V6352" s="2">
        <f>salestable[[#This Row],[Sales]] * (1 - salestable[[#This Row],[Discount]])</f>
        <v>43.360000000000007</v>
      </c>
      <c r="W6352" s="2">
        <f>salestable[[#This Row],[Sales]] * salestable[[#This Row],[Discount]]</f>
        <v>65.040000000000006</v>
      </c>
      <c r="X6352">
        <f>YEAR(salestable[[#This Row],[Order Date]])</f>
        <v>2017</v>
      </c>
      <c r="Y6352" t="str">
        <f>TEXT(salestable[[#This Row],[Order Date]],"MMMM")</f>
        <v>September</v>
      </c>
      <c r="Z6352" t="str">
        <f>"Q"&amp;ROUNDUP(MONTH(salestable[[#This Row],[Order Date]])/3,0)</f>
        <v>Q3</v>
      </c>
      <c r="AA6352" t="str">
        <f>TEXT(salestable[[#This Row],[Order Date]], "ddd")</f>
        <v>Sun</v>
      </c>
    </row>
    <row r="6353" spans="1:27"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s="3">
        <v>2</v>
      </c>
      <c r="T6353" s="4">
        <v>0.2</v>
      </c>
      <c r="U6353" s="3">
        <v>27.103200000000001</v>
      </c>
      <c r="V6353" s="2">
        <f>salestable[[#This Row],[Sales]] * (1 - salestable[[#This Row],[Discount]])</f>
        <v>289.10079999999999</v>
      </c>
      <c r="W6353" s="2">
        <f>salestable[[#This Row],[Sales]] * salestable[[#This Row],[Discount]]</f>
        <v>72.275199999999998</v>
      </c>
      <c r="X6353">
        <f>YEAR(salestable[[#This Row],[Order Date]])</f>
        <v>2017</v>
      </c>
      <c r="Y6353" t="str">
        <f>TEXT(salestable[[#This Row],[Order Date]],"MMMM")</f>
        <v>November</v>
      </c>
      <c r="Z6353" t="str">
        <f>"Q"&amp;ROUNDUP(MONTH(salestable[[#This Row],[Order Date]])/3,0)</f>
        <v>Q4</v>
      </c>
      <c r="AA6353" t="str">
        <f>TEXT(salestable[[#This Row],[Order Date]], "ddd")</f>
        <v>Fri</v>
      </c>
    </row>
    <row r="6354" spans="1:27"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s="3">
        <v>1</v>
      </c>
      <c r="T6354" s="4">
        <v>0.7</v>
      </c>
      <c r="U6354" s="3">
        <v>-2.0099999999999998</v>
      </c>
      <c r="V6354" s="2">
        <f>salestable[[#This Row],[Sales]] * (1 - salestable[[#This Row],[Discount]])</f>
        <v>0.72360000000000013</v>
      </c>
      <c r="W6354" s="2">
        <f>salestable[[#This Row],[Sales]] * salestable[[#This Row],[Discount]]</f>
        <v>1.6883999999999999</v>
      </c>
      <c r="X6354">
        <f>YEAR(salestable[[#This Row],[Order Date]])</f>
        <v>2015</v>
      </c>
      <c r="Y6354" t="str">
        <f>TEXT(salestable[[#This Row],[Order Date]],"MMMM")</f>
        <v>September</v>
      </c>
      <c r="Z6354" t="str">
        <f>"Q"&amp;ROUNDUP(MONTH(salestable[[#This Row],[Order Date]])/3,0)</f>
        <v>Q3</v>
      </c>
      <c r="AA6354" t="str">
        <f>TEXT(salestable[[#This Row],[Order Date]], "ddd")</f>
        <v>Sun</v>
      </c>
    </row>
    <row r="6355" spans="1:27"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s="3">
        <v>1</v>
      </c>
      <c r="T6355" s="4">
        <v>0</v>
      </c>
      <c r="U6355" s="3">
        <v>2.0975000000000001</v>
      </c>
      <c r="V6355" s="2">
        <f>salestable[[#This Row],[Sales]] * (1 - salestable[[#This Row],[Discount]])</f>
        <v>8.39</v>
      </c>
      <c r="W6355" s="2">
        <f>salestable[[#This Row],[Sales]] * salestable[[#This Row],[Discount]]</f>
        <v>0</v>
      </c>
      <c r="X6355">
        <f>YEAR(salestable[[#This Row],[Order Date]])</f>
        <v>2015</v>
      </c>
      <c r="Y6355" t="str">
        <f>TEXT(salestable[[#This Row],[Order Date]],"MMMM")</f>
        <v>September</v>
      </c>
      <c r="Z6355" t="str">
        <f>"Q"&amp;ROUNDUP(MONTH(salestable[[#This Row],[Order Date]])/3,0)</f>
        <v>Q3</v>
      </c>
      <c r="AA6355" t="str">
        <f>TEXT(salestable[[#This Row],[Order Date]], "ddd")</f>
        <v>Sun</v>
      </c>
    </row>
    <row r="6356" spans="1:27"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s="3">
        <v>2</v>
      </c>
      <c r="T6356" s="4">
        <v>0</v>
      </c>
      <c r="U6356" s="3">
        <v>101.39400000000001</v>
      </c>
      <c r="V6356" s="2">
        <f>salestable[[#This Row],[Sales]] * (1 - salestable[[#This Row],[Discount]])</f>
        <v>337.98</v>
      </c>
      <c r="W6356" s="2">
        <f>salestable[[#This Row],[Sales]] * salestable[[#This Row],[Discount]]</f>
        <v>0</v>
      </c>
      <c r="X6356">
        <f>YEAR(salestable[[#This Row],[Order Date]])</f>
        <v>2015</v>
      </c>
      <c r="Y6356" t="str">
        <f>TEXT(salestable[[#This Row],[Order Date]],"MMMM")</f>
        <v>September</v>
      </c>
      <c r="Z6356" t="str">
        <f>"Q"&amp;ROUNDUP(MONTH(salestable[[#This Row],[Order Date]])/3,0)</f>
        <v>Q3</v>
      </c>
      <c r="AA6356" t="str">
        <f>TEXT(salestable[[#This Row],[Order Date]], "ddd")</f>
        <v>Sun</v>
      </c>
    </row>
    <row r="6357" spans="1:27"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s="3">
        <v>5</v>
      </c>
      <c r="T6357" s="4">
        <v>0.2</v>
      </c>
      <c r="U6357" s="3">
        <v>-13.637</v>
      </c>
      <c r="V6357" s="2">
        <f>salestable[[#This Row],[Sales]] * (1 - salestable[[#This Row],[Discount]])</f>
        <v>67.13600000000001</v>
      </c>
      <c r="W6357" s="2">
        <f>salestable[[#This Row],[Sales]] * salestable[[#This Row],[Discount]]</f>
        <v>16.784000000000002</v>
      </c>
      <c r="X6357">
        <f>YEAR(salestable[[#This Row],[Order Date]])</f>
        <v>2014</v>
      </c>
      <c r="Y6357" t="str">
        <f>TEXT(salestable[[#This Row],[Order Date]],"MMMM")</f>
        <v>October</v>
      </c>
      <c r="Z6357" t="str">
        <f>"Q"&amp;ROUNDUP(MONTH(salestable[[#This Row],[Order Date]])/3,0)</f>
        <v>Q4</v>
      </c>
      <c r="AA6357" t="str">
        <f>TEXT(salestable[[#This Row],[Order Date]], "ddd")</f>
        <v>Mon</v>
      </c>
    </row>
    <row r="6358" spans="1:27"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s="3">
        <v>5</v>
      </c>
      <c r="T6358" s="4">
        <v>0.2</v>
      </c>
      <c r="U6358" s="3">
        <v>6.8879999999999999</v>
      </c>
      <c r="V6358" s="2">
        <f>salestable[[#This Row],[Sales]] * (1 - salestable[[#This Row],[Discount]])</f>
        <v>15.744</v>
      </c>
      <c r="W6358" s="2">
        <f>salestable[[#This Row],[Sales]] * salestable[[#This Row],[Discount]]</f>
        <v>3.9359999999999999</v>
      </c>
      <c r="X6358">
        <f>YEAR(salestable[[#This Row],[Order Date]])</f>
        <v>2017</v>
      </c>
      <c r="Y6358" t="str">
        <f>TEXT(salestable[[#This Row],[Order Date]],"MMMM")</f>
        <v>January</v>
      </c>
      <c r="Z6358" t="str">
        <f>"Q"&amp;ROUNDUP(MONTH(salestable[[#This Row],[Order Date]])/3,0)</f>
        <v>Q1</v>
      </c>
      <c r="AA6358" t="str">
        <f>TEXT(salestable[[#This Row],[Order Date]], "ddd")</f>
        <v>Mon</v>
      </c>
    </row>
    <row r="6359" spans="1:27"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s="3">
        <v>4</v>
      </c>
      <c r="T6359" s="4">
        <v>0</v>
      </c>
      <c r="U6359" s="3">
        <v>12.441599999999999</v>
      </c>
      <c r="V6359" s="2">
        <f>salestable[[#This Row],[Sales]] * (1 - salestable[[#This Row],[Discount]])</f>
        <v>25.92</v>
      </c>
      <c r="W6359" s="2">
        <f>salestable[[#This Row],[Sales]] * salestable[[#This Row],[Discount]]</f>
        <v>0</v>
      </c>
      <c r="X6359">
        <f>YEAR(salestable[[#This Row],[Order Date]])</f>
        <v>2017</v>
      </c>
      <c r="Y6359" t="str">
        <f>TEXT(salestable[[#This Row],[Order Date]],"MMMM")</f>
        <v>January</v>
      </c>
      <c r="Z6359" t="str">
        <f>"Q"&amp;ROUNDUP(MONTH(salestable[[#This Row],[Order Date]])/3,0)</f>
        <v>Q1</v>
      </c>
      <c r="AA6359" t="str">
        <f>TEXT(salestable[[#This Row],[Order Date]], "ddd")</f>
        <v>Mon</v>
      </c>
    </row>
    <row r="6360" spans="1:27"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s="3">
        <v>1</v>
      </c>
      <c r="T6360" s="4">
        <v>0</v>
      </c>
      <c r="U6360" s="3">
        <v>3.1103999999999998</v>
      </c>
      <c r="V6360" s="2">
        <f>salestable[[#This Row],[Sales]] * (1 - salestable[[#This Row],[Discount]])</f>
        <v>6.48</v>
      </c>
      <c r="W6360" s="2">
        <f>salestable[[#This Row],[Sales]] * salestable[[#This Row],[Discount]]</f>
        <v>0</v>
      </c>
      <c r="X6360">
        <f>YEAR(salestable[[#This Row],[Order Date]])</f>
        <v>2017</v>
      </c>
      <c r="Y6360" t="str">
        <f>TEXT(salestable[[#This Row],[Order Date]],"MMMM")</f>
        <v>January</v>
      </c>
      <c r="Z6360" t="str">
        <f>"Q"&amp;ROUNDUP(MONTH(salestable[[#This Row],[Order Date]])/3,0)</f>
        <v>Q1</v>
      </c>
      <c r="AA6360" t="str">
        <f>TEXT(salestable[[#This Row],[Order Date]], "ddd")</f>
        <v>Mon</v>
      </c>
    </row>
    <row r="6361" spans="1:27"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s="3">
        <v>6</v>
      </c>
      <c r="T6361" s="4">
        <v>0.2</v>
      </c>
      <c r="U6361" s="3">
        <v>8.6351999999999993</v>
      </c>
      <c r="V6361" s="2">
        <f>salestable[[#This Row],[Sales]] * (1 - salestable[[#This Row],[Discount]])</f>
        <v>69.081600000000009</v>
      </c>
      <c r="W6361" s="2">
        <f>salestable[[#This Row],[Sales]] * salestable[[#This Row],[Discount]]</f>
        <v>17.270400000000002</v>
      </c>
      <c r="X6361">
        <f>YEAR(salestable[[#This Row],[Order Date]])</f>
        <v>2017</v>
      </c>
      <c r="Y6361" t="str">
        <f>TEXT(salestable[[#This Row],[Order Date]],"MMMM")</f>
        <v>January</v>
      </c>
      <c r="Z6361" t="str">
        <f>"Q"&amp;ROUNDUP(MONTH(salestable[[#This Row],[Order Date]])/3,0)</f>
        <v>Q1</v>
      </c>
      <c r="AA6361" t="str">
        <f>TEXT(salestable[[#This Row],[Order Date]], "ddd")</f>
        <v>Mon</v>
      </c>
    </row>
    <row r="6362" spans="1:27"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s="3">
        <v>2</v>
      </c>
      <c r="T6362" s="4">
        <v>0</v>
      </c>
      <c r="U6362" s="3">
        <v>15.763999999999999</v>
      </c>
      <c r="V6362" s="2">
        <f>salestable[[#This Row],[Sales]] * (1 - salestable[[#This Row],[Discount]])</f>
        <v>56.3</v>
      </c>
      <c r="W6362" s="2">
        <f>salestable[[#This Row],[Sales]] * salestable[[#This Row],[Discount]]</f>
        <v>0</v>
      </c>
      <c r="X6362">
        <f>YEAR(salestable[[#This Row],[Order Date]])</f>
        <v>2015</v>
      </c>
      <c r="Y6362" t="str">
        <f>TEXT(salestable[[#This Row],[Order Date]],"MMMM")</f>
        <v>December</v>
      </c>
      <c r="Z6362" t="str">
        <f>"Q"&amp;ROUNDUP(MONTH(salestable[[#This Row],[Order Date]])/3,0)</f>
        <v>Q4</v>
      </c>
      <c r="AA6362" t="str">
        <f>TEXT(salestable[[#This Row],[Order Date]], "ddd")</f>
        <v>Thu</v>
      </c>
    </row>
    <row r="6363" spans="1:27"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s="3">
        <v>7</v>
      </c>
      <c r="T6363" s="4">
        <v>0.2</v>
      </c>
      <c r="U6363" s="3">
        <v>8.2901000000000007</v>
      </c>
      <c r="V6363" s="2">
        <f>salestable[[#This Row],[Sales]] * (1 - salestable[[#This Row],[Discount]])</f>
        <v>40.812800000000003</v>
      </c>
      <c r="W6363" s="2">
        <f>salestable[[#This Row],[Sales]] * salestable[[#This Row],[Discount]]</f>
        <v>10.203200000000001</v>
      </c>
      <c r="X6363">
        <f>YEAR(salestable[[#This Row],[Order Date]])</f>
        <v>2014</v>
      </c>
      <c r="Y6363" t="str">
        <f>TEXT(salestable[[#This Row],[Order Date]],"MMMM")</f>
        <v>November</v>
      </c>
      <c r="Z6363" t="str">
        <f>"Q"&amp;ROUNDUP(MONTH(salestable[[#This Row],[Order Date]])/3,0)</f>
        <v>Q4</v>
      </c>
      <c r="AA6363" t="str">
        <f>TEXT(salestable[[#This Row],[Order Date]], "ddd")</f>
        <v>Tue</v>
      </c>
    </row>
    <row r="6364" spans="1:27"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s="3">
        <v>5</v>
      </c>
      <c r="T6364" s="4">
        <v>0.2</v>
      </c>
      <c r="U6364" s="3">
        <v>56.55</v>
      </c>
      <c r="V6364" s="2">
        <f>salestable[[#This Row],[Sales]] * (1 - salestable[[#This Row],[Discount]])</f>
        <v>120.64000000000001</v>
      </c>
      <c r="W6364" s="2">
        <f>salestable[[#This Row],[Sales]] * salestable[[#This Row],[Discount]]</f>
        <v>30.160000000000004</v>
      </c>
      <c r="X6364">
        <f>YEAR(salestable[[#This Row],[Order Date]])</f>
        <v>2017</v>
      </c>
      <c r="Y6364" t="str">
        <f>TEXT(salestable[[#This Row],[Order Date]],"MMMM")</f>
        <v>November</v>
      </c>
      <c r="Z6364" t="str">
        <f>"Q"&amp;ROUNDUP(MONTH(salestable[[#This Row],[Order Date]])/3,0)</f>
        <v>Q4</v>
      </c>
      <c r="AA6364" t="str">
        <f>TEXT(salestable[[#This Row],[Order Date]], "ddd")</f>
        <v>Tue</v>
      </c>
    </row>
    <row r="6365" spans="1:27"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s="3">
        <v>1</v>
      </c>
      <c r="T6365" s="4">
        <v>0.2</v>
      </c>
      <c r="U6365" s="3">
        <v>103.9992</v>
      </c>
      <c r="V6365" s="2">
        <f>salestable[[#This Row],[Sales]] * (1 - salestable[[#This Row],[Discount]])</f>
        <v>831.99360000000001</v>
      </c>
      <c r="W6365" s="2">
        <f>salestable[[#This Row],[Sales]] * salestable[[#This Row],[Discount]]</f>
        <v>207.9984</v>
      </c>
      <c r="X6365">
        <f>YEAR(salestable[[#This Row],[Order Date]])</f>
        <v>2017</v>
      </c>
      <c r="Y6365" t="str">
        <f>TEXT(salestable[[#This Row],[Order Date]],"MMMM")</f>
        <v>November</v>
      </c>
      <c r="Z6365" t="str">
        <f>"Q"&amp;ROUNDUP(MONTH(salestable[[#This Row],[Order Date]])/3,0)</f>
        <v>Q4</v>
      </c>
      <c r="AA6365" t="str">
        <f>TEXT(salestable[[#This Row],[Order Date]], "ddd")</f>
        <v>Tue</v>
      </c>
    </row>
    <row r="6366" spans="1:27"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s="3">
        <v>8</v>
      </c>
      <c r="T6366" s="4">
        <v>0</v>
      </c>
      <c r="U6366" s="3">
        <v>24.883199999999999</v>
      </c>
      <c r="V6366" s="2">
        <f>salestable[[#This Row],[Sales]] * (1 - salestable[[#This Row],[Discount]])</f>
        <v>51.84</v>
      </c>
      <c r="W6366" s="2">
        <f>salestable[[#This Row],[Sales]] * salestable[[#This Row],[Discount]]</f>
        <v>0</v>
      </c>
      <c r="X6366">
        <f>YEAR(salestable[[#This Row],[Order Date]])</f>
        <v>2017</v>
      </c>
      <c r="Y6366" t="str">
        <f>TEXT(salestable[[#This Row],[Order Date]],"MMMM")</f>
        <v>November</v>
      </c>
      <c r="Z6366" t="str">
        <f>"Q"&amp;ROUNDUP(MONTH(salestable[[#This Row],[Order Date]])/3,0)</f>
        <v>Q4</v>
      </c>
      <c r="AA6366" t="str">
        <f>TEXT(salestable[[#This Row],[Order Date]], "ddd")</f>
        <v>Tue</v>
      </c>
    </row>
    <row r="6367" spans="1:27"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s="3">
        <v>1</v>
      </c>
      <c r="T6367" s="4">
        <v>0</v>
      </c>
      <c r="U6367" s="3">
        <v>11.1294</v>
      </c>
      <c r="V6367" s="2">
        <f>salestable[[#This Row],[Sales]] * (1 - salestable[[#This Row],[Discount]])</f>
        <v>41.22</v>
      </c>
      <c r="W6367" s="2">
        <f>salestable[[#This Row],[Sales]] * salestable[[#This Row],[Discount]]</f>
        <v>0</v>
      </c>
      <c r="X6367">
        <f>YEAR(salestable[[#This Row],[Order Date]])</f>
        <v>2017</v>
      </c>
      <c r="Y6367" t="str">
        <f>TEXT(salestable[[#This Row],[Order Date]],"MMMM")</f>
        <v>April</v>
      </c>
      <c r="Z6367" t="str">
        <f>"Q"&amp;ROUNDUP(MONTH(salestable[[#This Row],[Order Date]])/3,0)</f>
        <v>Q2</v>
      </c>
      <c r="AA6367" t="str">
        <f>TEXT(salestable[[#This Row],[Order Date]], "ddd")</f>
        <v>Tue</v>
      </c>
    </row>
    <row r="6368" spans="1:27"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s="3">
        <v>1</v>
      </c>
      <c r="T6368" s="4">
        <v>0</v>
      </c>
      <c r="U6368" s="3">
        <v>7.2111000000000001</v>
      </c>
      <c r="V6368" s="2">
        <f>salestable[[#This Row],[Sales]] * (1 - salestable[[#This Row],[Discount]])</f>
        <v>240.37</v>
      </c>
      <c r="W6368" s="2">
        <f>salestable[[#This Row],[Sales]] * salestable[[#This Row],[Discount]]</f>
        <v>0</v>
      </c>
      <c r="X6368">
        <f>YEAR(salestable[[#This Row],[Order Date]])</f>
        <v>2017</v>
      </c>
      <c r="Y6368" t="str">
        <f>TEXT(salestable[[#This Row],[Order Date]],"MMMM")</f>
        <v>April</v>
      </c>
      <c r="Z6368" t="str">
        <f>"Q"&amp;ROUNDUP(MONTH(salestable[[#This Row],[Order Date]])/3,0)</f>
        <v>Q2</v>
      </c>
      <c r="AA6368" t="str">
        <f>TEXT(salestable[[#This Row],[Order Date]], "ddd")</f>
        <v>Tue</v>
      </c>
    </row>
    <row r="6369" spans="1:27"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s="3">
        <v>2</v>
      </c>
      <c r="T6369" s="4">
        <v>0</v>
      </c>
      <c r="U6369" s="3">
        <v>33.325600000000001</v>
      </c>
      <c r="V6369" s="2">
        <f>salestable[[#This Row],[Sales]] * (1 - salestable[[#This Row],[Discount]])</f>
        <v>119.02</v>
      </c>
      <c r="W6369" s="2">
        <f>salestable[[#This Row],[Sales]] * salestable[[#This Row],[Discount]]</f>
        <v>0</v>
      </c>
      <c r="X6369">
        <f>YEAR(salestable[[#This Row],[Order Date]])</f>
        <v>2017</v>
      </c>
      <c r="Y6369" t="str">
        <f>TEXT(salestable[[#This Row],[Order Date]],"MMMM")</f>
        <v>April</v>
      </c>
      <c r="Z6369" t="str">
        <f>"Q"&amp;ROUNDUP(MONTH(salestable[[#This Row],[Order Date]])/3,0)</f>
        <v>Q2</v>
      </c>
      <c r="AA6369" t="str">
        <f>TEXT(salestable[[#This Row],[Order Date]], "ddd")</f>
        <v>Tue</v>
      </c>
    </row>
    <row r="6370" spans="1:27"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s="3">
        <v>5</v>
      </c>
      <c r="T6370" s="4">
        <v>0.2</v>
      </c>
      <c r="U6370" s="3">
        <v>49.92</v>
      </c>
      <c r="V6370" s="2">
        <f>salestable[[#This Row],[Sales]] * (1 - salestable[[#This Row],[Discount]])</f>
        <v>106.49600000000001</v>
      </c>
      <c r="W6370" s="2">
        <f>salestable[[#This Row],[Sales]] * salestable[[#This Row],[Discount]]</f>
        <v>26.624000000000002</v>
      </c>
      <c r="X6370">
        <f>YEAR(salestable[[#This Row],[Order Date]])</f>
        <v>2017</v>
      </c>
      <c r="Y6370" t="str">
        <f>TEXT(salestable[[#This Row],[Order Date]],"MMMM")</f>
        <v>May</v>
      </c>
      <c r="Z6370" t="str">
        <f>"Q"&amp;ROUNDUP(MONTH(salestable[[#This Row],[Order Date]])/3,0)</f>
        <v>Q2</v>
      </c>
      <c r="AA6370" t="str">
        <f>TEXT(salestable[[#This Row],[Order Date]], "ddd")</f>
        <v>Fri</v>
      </c>
    </row>
    <row r="6371" spans="1:27"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s="3">
        <v>5</v>
      </c>
      <c r="T6371" s="4">
        <v>0.6</v>
      </c>
      <c r="U6371" s="3">
        <v>-29.512</v>
      </c>
      <c r="V6371" s="2">
        <f>salestable[[#This Row],[Sales]] * (1 - salestable[[#This Row],[Discount]])</f>
        <v>15.231999999999999</v>
      </c>
      <c r="W6371" s="2">
        <f>salestable[[#This Row],[Sales]] * salestable[[#This Row],[Discount]]</f>
        <v>22.847999999999999</v>
      </c>
      <c r="X6371">
        <f>YEAR(salestable[[#This Row],[Order Date]])</f>
        <v>2016</v>
      </c>
      <c r="Y6371" t="str">
        <f>TEXT(salestable[[#This Row],[Order Date]],"MMMM")</f>
        <v>October</v>
      </c>
      <c r="Z6371" t="str">
        <f>"Q"&amp;ROUNDUP(MONTH(salestable[[#This Row],[Order Date]])/3,0)</f>
        <v>Q4</v>
      </c>
      <c r="AA6371" t="str">
        <f>TEXT(salestable[[#This Row],[Order Date]], "ddd")</f>
        <v>Mon</v>
      </c>
    </row>
    <row r="6372" spans="1:27"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s="3">
        <v>2</v>
      </c>
      <c r="T6372" s="4">
        <v>0.2</v>
      </c>
      <c r="U6372" s="3">
        <v>12.776400000000001</v>
      </c>
      <c r="V6372" s="2">
        <f>salestable[[#This Row],[Sales]] * (1 - salestable[[#This Row],[Discount]])</f>
        <v>90.854399999999998</v>
      </c>
      <c r="W6372" s="2">
        <f>salestable[[#This Row],[Sales]] * salestable[[#This Row],[Discount]]</f>
        <v>22.7136</v>
      </c>
      <c r="X6372">
        <f>YEAR(salestable[[#This Row],[Order Date]])</f>
        <v>2016</v>
      </c>
      <c r="Y6372" t="str">
        <f>TEXT(salestable[[#This Row],[Order Date]],"MMMM")</f>
        <v>November</v>
      </c>
      <c r="Z6372" t="str">
        <f>"Q"&amp;ROUNDUP(MONTH(salestable[[#This Row],[Order Date]])/3,0)</f>
        <v>Q4</v>
      </c>
      <c r="AA6372" t="str">
        <f>TEXT(salestable[[#This Row],[Order Date]], "ddd")</f>
        <v>Mon</v>
      </c>
    </row>
    <row r="6373" spans="1:27"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s="3">
        <v>4</v>
      </c>
      <c r="T6373" s="4">
        <v>0</v>
      </c>
      <c r="U6373" s="3">
        <v>21.819199999999999</v>
      </c>
      <c r="V6373" s="2">
        <f>salestable[[#This Row],[Sales]] * (1 - salestable[[#This Row],[Discount]])</f>
        <v>83.92</v>
      </c>
      <c r="W6373" s="2">
        <f>salestable[[#This Row],[Sales]] * salestable[[#This Row],[Discount]]</f>
        <v>0</v>
      </c>
      <c r="X6373">
        <f>YEAR(salestable[[#This Row],[Order Date]])</f>
        <v>2017</v>
      </c>
      <c r="Y6373" t="str">
        <f>TEXT(salestable[[#This Row],[Order Date]],"MMMM")</f>
        <v>October</v>
      </c>
      <c r="Z6373" t="str">
        <f>"Q"&amp;ROUNDUP(MONTH(salestable[[#This Row],[Order Date]])/3,0)</f>
        <v>Q4</v>
      </c>
      <c r="AA6373" t="str">
        <f>TEXT(salestable[[#This Row],[Order Date]], "ddd")</f>
        <v>Tue</v>
      </c>
    </row>
    <row r="6374" spans="1:27"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s="3">
        <v>3</v>
      </c>
      <c r="T6374" s="4">
        <v>0</v>
      </c>
      <c r="U6374" s="3">
        <v>3.1160999999999999</v>
      </c>
      <c r="V6374" s="2">
        <f>salestable[[#This Row],[Sales]] * (1 - salestable[[#This Row],[Discount]])</f>
        <v>6.63</v>
      </c>
      <c r="W6374" s="2">
        <f>salestable[[#This Row],[Sales]] * salestable[[#This Row],[Discount]]</f>
        <v>0</v>
      </c>
      <c r="X6374">
        <f>YEAR(salestable[[#This Row],[Order Date]])</f>
        <v>2017</v>
      </c>
      <c r="Y6374" t="str">
        <f>TEXT(salestable[[#This Row],[Order Date]],"MMMM")</f>
        <v>October</v>
      </c>
      <c r="Z6374" t="str">
        <f>"Q"&amp;ROUNDUP(MONTH(salestable[[#This Row],[Order Date]])/3,0)</f>
        <v>Q4</v>
      </c>
      <c r="AA6374" t="str">
        <f>TEXT(salestable[[#This Row],[Order Date]], "ddd")</f>
        <v>Tue</v>
      </c>
    </row>
    <row r="6375" spans="1:27"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s="3">
        <v>3</v>
      </c>
      <c r="T6375" s="4">
        <v>0</v>
      </c>
      <c r="U6375" s="3">
        <v>66.954599999999999</v>
      </c>
      <c r="V6375" s="2">
        <f>salestable[[#This Row],[Sales]] * (1 - salestable[[#This Row],[Discount]])</f>
        <v>371.97</v>
      </c>
      <c r="W6375" s="2">
        <f>salestable[[#This Row],[Sales]] * salestable[[#This Row],[Discount]]</f>
        <v>0</v>
      </c>
      <c r="X6375">
        <f>YEAR(salestable[[#This Row],[Order Date]])</f>
        <v>2017</v>
      </c>
      <c r="Y6375" t="str">
        <f>TEXT(salestable[[#This Row],[Order Date]],"MMMM")</f>
        <v>October</v>
      </c>
      <c r="Z6375" t="str">
        <f>"Q"&amp;ROUNDUP(MONTH(salestable[[#This Row],[Order Date]])/3,0)</f>
        <v>Q4</v>
      </c>
      <c r="AA6375" t="str">
        <f>TEXT(salestable[[#This Row],[Order Date]], "ddd")</f>
        <v>Tue</v>
      </c>
    </row>
    <row r="6376" spans="1:27"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s="3">
        <v>2</v>
      </c>
      <c r="T6376" s="4">
        <v>0.2</v>
      </c>
      <c r="U6376" s="3">
        <v>70.197999999999993</v>
      </c>
      <c r="V6376" s="2">
        <f>salestable[[#This Row],[Sales]] * (1 - salestable[[#This Row],[Discount]])</f>
        <v>449.2672</v>
      </c>
      <c r="W6376" s="2">
        <f>salestable[[#This Row],[Sales]] * salestable[[#This Row],[Discount]]</f>
        <v>112.3168</v>
      </c>
      <c r="X6376">
        <f>YEAR(salestable[[#This Row],[Order Date]])</f>
        <v>2014</v>
      </c>
      <c r="Y6376" t="str">
        <f>TEXT(salestable[[#This Row],[Order Date]],"MMMM")</f>
        <v>April</v>
      </c>
      <c r="Z6376" t="str">
        <f>"Q"&amp;ROUNDUP(MONTH(salestable[[#This Row],[Order Date]])/3,0)</f>
        <v>Q2</v>
      </c>
      <c r="AA6376" t="str">
        <f>TEXT(salestable[[#This Row],[Order Date]], "ddd")</f>
        <v>Tue</v>
      </c>
    </row>
    <row r="6377" spans="1:27"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s="3">
        <v>5</v>
      </c>
      <c r="T6377" s="4">
        <v>0.2</v>
      </c>
      <c r="U6377" s="3">
        <v>-1.2490000000000001</v>
      </c>
      <c r="V6377" s="2">
        <f>salestable[[#This Row],[Sales]] * (1 - salestable[[#This Row],[Discount]])</f>
        <v>79.936000000000007</v>
      </c>
      <c r="W6377" s="2">
        <f>salestable[[#This Row],[Sales]] * salestable[[#This Row],[Discount]]</f>
        <v>19.984000000000002</v>
      </c>
      <c r="X6377">
        <f>YEAR(salestable[[#This Row],[Order Date]])</f>
        <v>2014</v>
      </c>
      <c r="Y6377" t="str">
        <f>TEXT(salestable[[#This Row],[Order Date]],"MMMM")</f>
        <v>April</v>
      </c>
      <c r="Z6377" t="str">
        <f>"Q"&amp;ROUNDUP(MONTH(salestable[[#This Row],[Order Date]])/3,0)</f>
        <v>Q2</v>
      </c>
      <c r="AA6377" t="str">
        <f>TEXT(salestable[[#This Row],[Order Date]], "ddd")</f>
        <v>Tue</v>
      </c>
    </row>
    <row r="6378" spans="1:27"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s="3">
        <v>2</v>
      </c>
      <c r="T6378" s="4">
        <v>0.2</v>
      </c>
      <c r="U6378" s="3">
        <v>1.7248000000000001</v>
      </c>
      <c r="V6378" s="2">
        <f>salestable[[#This Row],[Sales]] * (1 - salestable[[#This Row],[Discount]])</f>
        <v>3.9424000000000001</v>
      </c>
      <c r="W6378" s="2">
        <f>salestable[[#This Row],[Sales]] * salestable[[#This Row],[Discount]]</f>
        <v>0.98560000000000003</v>
      </c>
      <c r="X6378">
        <f>YEAR(salestable[[#This Row],[Order Date]])</f>
        <v>2016</v>
      </c>
      <c r="Y6378" t="str">
        <f>TEXT(salestable[[#This Row],[Order Date]],"MMMM")</f>
        <v>October</v>
      </c>
      <c r="Z6378" t="str">
        <f>"Q"&amp;ROUNDUP(MONTH(salestable[[#This Row],[Order Date]])/3,0)</f>
        <v>Q4</v>
      </c>
      <c r="AA6378" t="str">
        <f>TEXT(salestable[[#This Row],[Order Date]], "ddd")</f>
        <v>Fri</v>
      </c>
    </row>
    <row r="6379" spans="1:27"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s="3">
        <v>2</v>
      </c>
      <c r="T6379" s="4">
        <v>0</v>
      </c>
      <c r="U6379" s="3">
        <v>4.2804000000000002</v>
      </c>
      <c r="V6379" s="2">
        <f>salestable[[#This Row],[Sales]] * (1 - salestable[[#This Row],[Discount]])</f>
        <v>14.76</v>
      </c>
      <c r="W6379" s="2">
        <f>salestable[[#This Row],[Sales]] * salestable[[#This Row],[Discount]]</f>
        <v>0</v>
      </c>
      <c r="X6379">
        <f>YEAR(salestable[[#This Row],[Order Date]])</f>
        <v>2016</v>
      </c>
      <c r="Y6379" t="str">
        <f>TEXT(salestable[[#This Row],[Order Date]],"MMMM")</f>
        <v>December</v>
      </c>
      <c r="Z6379" t="str">
        <f>"Q"&amp;ROUNDUP(MONTH(salestable[[#This Row],[Order Date]])/3,0)</f>
        <v>Q4</v>
      </c>
      <c r="AA6379" t="str">
        <f>TEXT(salestable[[#This Row],[Order Date]], "ddd")</f>
        <v>Thu</v>
      </c>
    </row>
    <row r="6380" spans="1:27"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s="3">
        <v>1</v>
      </c>
      <c r="T6380" s="4">
        <v>0</v>
      </c>
      <c r="U6380" s="3">
        <v>41.995800000000003</v>
      </c>
      <c r="V6380" s="2">
        <f>salestable[[#This Row],[Sales]] * (1 - salestable[[#This Row],[Discount]])</f>
        <v>99.99</v>
      </c>
      <c r="W6380" s="2">
        <f>salestable[[#This Row],[Sales]] * salestable[[#This Row],[Discount]]</f>
        <v>0</v>
      </c>
      <c r="X6380">
        <f>YEAR(salestable[[#This Row],[Order Date]])</f>
        <v>2017</v>
      </c>
      <c r="Y6380" t="str">
        <f>TEXT(salestable[[#This Row],[Order Date]],"MMMM")</f>
        <v>April</v>
      </c>
      <c r="Z6380" t="str">
        <f>"Q"&amp;ROUNDUP(MONTH(salestable[[#This Row],[Order Date]])/3,0)</f>
        <v>Q2</v>
      </c>
      <c r="AA6380" t="str">
        <f>TEXT(salestable[[#This Row],[Order Date]], "ddd")</f>
        <v>Mon</v>
      </c>
    </row>
    <row r="6381" spans="1:27"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s="3">
        <v>5</v>
      </c>
      <c r="T6381" s="4">
        <v>0</v>
      </c>
      <c r="U6381" s="3">
        <v>71.537499999999994</v>
      </c>
      <c r="V6381" s="2">
        <f>salestable[[#This Row],[Sales]] * (1 - salestable[[#This Row],[Discount]])</f>
        <v>286.14999999999998</v>
      </c>
      <c r="W6381" s="2">
        <f>salestable[[#This Row],[Sales]] * salestable[[#This Row],[Discount]]</f>
        <v>0</v>
      </c>
      <c r="X6381">
        <f>YEAR(salestable[[#This Row],[Order Date]])</f>
        <v>2017</v>
      </c>
      <c r="Y6381" t="str">
        <f>TEXT(salestable[[#This Row],[Order Date]],"MMMM")</f>
        <v>April</v>
      </c>
      <c r="Z6381" t="str">
        <f>"Q"&amp;ROUNDUP(MONTH(salestable[[#This Row],[Order Date]])/3,0)</f>
        <v>Q2</v>
      </c>
      <c r="AA6381" t="str">
        <f>TEXT(salestable[[#This Row],[Order Date]], "ddd")</f>
        <v>Mon</v>
      </c>
    </row>
    <row r="6382" spans="1:27"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s="3">
        <v>8</v>
      </c>
      <c r="T6382" s="4">
        <v>0.2</v>
      </c>
      <c r="U6382" s="3">
        <v>-11.8256</v>
      </c>
      <c r="V6382" s="2">
        <f>salestable[[#This Row],[Sales]] * (1 - salestable[[#This Row],[Discount]])</f>
        <v>39.833600000000004</v>
      </c>
      <c r="W6382" s="2">
        <f>salestable[[#This Row],[Sales]] * salestable[[#This Row],[Discount]]</f>
        <v>9.958400000000001</v>
      </c>
      <c r="X6382">
        <f>YEAR(salestable[[#This Row],[Order Date]])</f>
        <v>2014</v>
      </c>
      <c r="Y6382" t="str">
        <f>TEXT(salestable[[#This Row],[Order Date]],"MMMM")</f>
        <v>April</v>
      </c>
      <c r="Z6382" t="str">
        <f>"Q"&amp;ROUNDUP(MONTH(salestable[[#This Row],[Order Date]])/3,0)</f>
        <v>Q2</v>
      </c>
      <c r="AA6382" t="str">
        <f>TEXT(salestable[[#This Row],[Order Date]], "ddd")</f>
        <v>Tue</v>
      </c>
    </row>
    <row r="6383" spans="1:27"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s="3">
        <v>5</v>
      </c>
      <c r="T6383" s="4">
        <v>0.5</v>
      </c>
      <c r="U6383" s="3">
        <v>-167.98599999999999</v>
      </c>
      <c r="V6383" s="2">
        <f>salestable[[#This Row],[Sales]] * (1 - salestable[[#This Row],[Discount]])</f>
        <v>149.98750000000001</v>
      </c>
      <c r="W6383" s="2">
        <f>salestable[[#This Row],[Sales]] * salestable[[#This Row],[Discount]]</f>
        <v>149.98750000000001</v>
      </c>
      <c r="X6383">
        <f>YEAR(salestable[[#This Row],[Order Date]])</f>
        <v>2016</v>
      </c>
      <c r="Y6383" t="str">
        <f>TEXT(salestable[[#This Row],[Order Date]],"MMMM")</f>
        <v>March</v>
      </c>
      <c r="Z6383" t="str">
        <f>"Q"&amp;ROUNDUP(MONTH(salestable[[#This Row],[Order Date]])/3,0)</f>
        <v>Q1</v>
      </c>
      <c r="AA6383" t="str">
        <f>TEXT(salestable[[#This Row],[Order Date]], "ddd")</f>
        <v>Tue</v>
      </c>
    </row>
    <row r="6384" spans="1:27"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s="3">
        <v>4</v>
      </c>
      <c r="T6384" s="4">
        <v>0.4</v>
      </c>
      <c r="U6384" s="3">
        <v>-36.9544</v>
      </c>
      <c r="V6384" s="2">
        <f>salestable[[#This Row],[Sales]] * (1 - salestable[[#This Row],[Discount]])</f>
        <v>95.025599999999997</v>
      </c>
      <c r="W6384" s="2">
        <f>salestable[[#This Row],[Sales]] * salestable[[#This Row],[Discount]]</f>
        <v>63.350400000000008</v>
      </c>
      <c r="X6384">
        <f>YEAR(salestable[[#This Row],[Order Date]])</f>
        <v>2016</v>
      </c>
      <c r="Y6384" t="str">
        <f>TEXT(salestable[[#This Row],[Order Date]],"MMMM")</f>
        <v>March</v>
      </c>
      <c r="Z6384" t="str">
        <f>"Q"&amp;ROUNDUP(MONTH(salestable[[#This Row],[Order Date]])/3,0)</f>
        <v>Q1</v>
      </c>
      <c r="AA6384" t="str">
        <f>TEXT(salestable[[#This Row],[Order Date]], "ddd")</f>
        <v>Tue</v>
      </c>
    </row>
    <row r="6385" spans="1:27"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s="3">
        <v>4</v>
      </c>
      <c r="T6385" s="4">
        <v>0.8</v>
      </c>
      <c r="U6385" s="3">
        <v>-52.4544</v>
      </c>
      <c r="V6385" s="2">
        <f>salestable[[#This Row],[Sales]] * (1 - salestable[[#This Row],[Discount]])</f>
        <v>6.5567999999999982</v>
      </c>
      <c r="W6385" s="2">
        <f>salestable[[#This Row],[Sales]] * salestable[[#This Row],[Discount]]</f>
        <v>26.2272</v>
      </c>
      <c r="X6385">
        <f>YEAR(salestable[[#This Row],[Order Date]])</f>
        <v>2017</v>
      </c>
      <c r="Y6385" t="str">
        <f>TEXT(salestable[[#This Row],[Order Date]],"MMMM")</f>
        <v>January</v>
      </c>
      <c r="Z6385" t="str">
        <f>"Q"&amp;ROUNDUP(MONTH(salestable[[#This Row],[Order Date]])/3,0)</f>
        <v>Q1</v>
      </c>
      <c r="AA6385" t="str">
        <f>TEXT(salestable[[#This Row],[Order Date]], "ddd")</f>
        <v>Sun</v>
      </c>
    </row>
    <row r="6386" spans="1:27"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s="3">
        <v>2</v>
      </c>
      <c r="T6386" s="4">
        <v>0.2</v>
      </c>
      <c r="U6386" s="3">
        <v>14.395200000000001</v>
      </c>
      <c r="V6386" s="2">
        <f>salestable[[#This Row],[Sales]] * (1 - salestable[[#This Row],[Discount]])</f>
        <v>38.387200000000007</v>
      </c>
      <c r="W6386" s="2">
        <f>salestable[[#This Row],[Sales]] * salestable[[#This Row],[Discount]]</f>
        <v>9.5968000000000018</v>
      </c>
      <c r="X6386">
        <f>YEAR(salestable[[#This Row],[Order Date]])</f>
        <v>2017</v>
      </c>
      <c r="Y6386" t="str">
        <f>TEXT(salestable[[#This Row],[Order Date]],"MMMM")</f>
        <v>January</v>
      </c>
      <c r="Z6386" t="str">
        <f>"Q"&amp;ROUNDUP(MONTH(salestable[[#This Row],[Order Date]])/3,0)</f>
        <v>Q1</v>
      </c>
      <c r="AA6386" t="str">
        <f>TEXT(salestable[[#This Row],[Order Date]], "ddd")</f>
        <v>Sun</v>
      </c>
    </row>
    <row r="6387" spans="1:27"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s="3">
        <v>8</v>
      </c>
      <c r="T6387" s="4">
        <v>0.2</v>
      </c>
      <c r="U6387" s="3">
        <v>13.300800000000001</v>
      </c>
      <c r="V6387" s="2">
        <f>salestable[[#This Row],[Sales]] * (1 - salestable[[#This Row],[Discount]])</f>
        <v>50.073599999999999</v>
      </c>
      <c r="W6387" s="2">
        <f>salestable[[#This Row],[Sales]] * salestable[[#This Row],[Discount]]</f>
        <v>12.5184</v>
      </c>
      <c r="X6387">
        <f>YEAR(salestable[[#This Row],[Order Date]])</f>
        <v>2017</v>
      </c>
      <c r="Y6387" t="str">
        <f>TEXT(salestable[[#This Row],[Order Date]],"MMMM")</f>
        <v>January</v>
      </c>
      <c r="Z6387" t="str">
        <f>"Q"&amp;ROUNDUP(MONTH(salestable[[#This Row],[Order Date]])/3,0)</f>
        <v>Q1</v>
      </c>
      <c r="AA6387" t="str">
        <f>TEXT(salestable[[#This Row],[Order Date]], "ddd")</f>
        <v>Sun</v>
      </c>
    </row>
    <row r="6388" spans="1:27"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s="3">
        <v>1</v>
      </c>
      <c r="T6388" s="4">
        <v>0.8</v>
      </c>
      <c r="U6388" s="3">
        <v>-6.6277999999999997</v>
      </c>
      <c r="V6388" s="2">
        <f>salestable[[#This Row],[Sales]] * (1 - salestable[[#This Row],[Discount]])</f>
        <v>0.85519999999999974</v>
      </c>
      <c r="W6388" s="2">
        <f>salestable[[#This Row],[Sales]] * salestable[[#This Row],[Discount]]</f>
        <v>3.4207999999999998</v>
      </c>
      <c r="X6388">
        <f>YEAR(salestable[[#This Row],[Order Date]])</f>
        <v>2017</v>
      </c>
      <c r="Y6388" t="str">
        <f>TEXT(salestable[[#This Row],[Order Date]],"MMMM")</f>
        <v>January</v>
      </c>
      <c r="Z6388" t="str">
        <f>"Q"&amp;ROUNDUP(MONTH(salestable[[#This Row],[Order Date]])/3,0)</f>
        <v>Q1</v>
      </c>
      <c r="AA6388" t="str">
        <f>TEXT(salestable[[#This Row],[Order Date]], "ddd")</f>
        <v>Sun</v>
      </c>
    </row>
    <row r="6389" spans="1:27"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s="3">
        <v>2</v>
      </c>
      <c r="T6389" s="4">
        <v>0</v>
      </c>
      <c r="U6389" s="3">
        <v>4.7519999999999998</v>
      </c>
      <c r="V6389" s="2">
        <f>salestable[[#This Row],[Sales]] * (1 - salestable[[#This Row],[Discount]])</f>
        <v>10.56</v>
      </c>
      <c r="W6389" s="2">
        <f>salestable[[#This Row],[Sales]] * salestable[[#This Row],[Discount]]</f>
        <v>0</v>
      </c>
      <c r="X6389">
        <f>YEAR(salestable[[#This Row],[Order Date]])</f>
        <v>2014</v>
      </c>
      <c r="Y6389" t="str">
        <f>TEXT(salestable[[#This Row],[Order Date]],"MMMM")</f>
        <v>January</v>
      </c>
      <c r="Z6389" t="str">
        <f>"Q"&amp;ROUNDUP(MONTH(salestable[[#This Row],[Order Date]])/3,0)</f>
        <v>Q1</v>
      </c>
      <c r="AA6389" t="str">
        <f>TEXT(salestable[[#This Row],[Order Date]], "ddd")</f>
        <v>Thu</v>
      </c>
    </row>
    <row r="6390" spans="1:27"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s="3">
        <v>2</v>
      </c>
      <c r="T6390" s="4">
        <v>0</v>
      </c>
      <c r="U6390" s="3">
        <v>6.8982000000000001</v>
      </c>
      <c r="V6390" s="2">
        <f>salestable[[#This Row],[Sales]] * (1 - salestable[[#This Row],[Discount]])</f>
        <v>229.94</v>
      </c>
      <c r="W6390" s="2">
        <f>salestable[[#This Row],[Sales]] * salestable[[#This Row],[Discount]]</f>
        <v>0</v>
      </c>
      <c r="X6390">
        <f>YEAR(salestable[[#This Row],[Order Date]])</f>
        <v>2014</v>
      </c>
      <c r="Y6390" t="str">
        <f>TEXT(salestable[[#This Row],[Order Date]],"MMMM")</f>
        <v>January</v>
      </c>
      <c r="Z6390" t="str">
        <f>"Q"&amp;ROUNDUP(MONTH(salestable[[#This Row],[Order Date]])/3,0)</f>
        <v>Q1</v>
      </c>
      <c r="AA6390" t="str">
        <f>TEXT(salestable[[#This Row],[Order Date]], "ddd")</f>
        <v>Thu</v>
      </c>
    </row>
    <row r="6391" spans="1:27"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s="3">
        <v>5</v>
      </c>
      <c r="T6391" s="4">
        <v>0</v>
      </c>
      <c r="U6391" s="3">
        <v>146.2405</v>
      </c>
      <c r="V6391" s="2">
        <f>salestable[[#This Row],[Sales]] * (1 - salestable[[#This Row],[Discount]])</f>
        <v>311.14999999999998</v>
      </c>
      <c r="W6391" s="2">
        <f>salestable[[#This Row],[Sales]] * salestable[[#This Row],[Discount]]</f>
        <v>0</v>
      </c>
      <c r="X6391">
        <f>YEAR(salestable[[#This Row],[Order Date]])</f>
        <v>2015</v>
      </c>
      <c r="Y6391" t="str">
        <f>TEXT(salestable[[#This Row],[Order Date]],"MMMM")</f>
        <v>February</v>
      </c>
      <c r="Z6391" t="str">
        <f>"Q"&amp;ROUNDUP(MONTH(salestable[[#This Row],[Order Date]])/3,0)</f>
        <v>Q1</v>
      </c>
      <c r="AA6391" t="str">
        <f>TEXT(salestable[[#This Row],[Order Date]], "ddd")</f>
        <v>Sat</v>
      </c>
    </row>
    <row r="6392" spans="1:27"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s="3">
        <v>2</v>
      </c>
      <c r="T6392" s="4">
        <v>0</v>
      </c>
      <c r="U6392" s="3">
        <v>6.3503999999999996</v>
      </c>
      <c r="V6392" s="2">
        <f>salestable[[#This Row],[Sales]] * (1 - salestable[[#This Row],[Discount]])</f>
        <v>12.96</v>
      </c>
      <c r="W6392" s="2">
        <f>salestable[[#This Row],[Sales]] * salestable[[#This Row],[Discount]]</f>
        <v>0</v>
      </c>
      <c r="X6392">
        <f>YEAR(salestable[[#This Row],[Order Date]])</f>
        <v>2015</v>
      </c>
      <c r="Y6392" t="str">
        <f>TEXT(salestable[[#This Row],[Order Date]],"MMMM")</f>
        <v>February</v>
      </c>
      <c r="Z6392" t="str">
        <f>"Q"&amp;ROUNDUP(MONTH(salestable[[#This Row],[Order Date]])/3,0)</f>
        <v>Q1</v>
      </c>
      <c r="AA6392" t="str">
        <f>TEXT(salestable[[#This Row],[Order Date]], "ddd")</f>
        <v>Sat</v>
      </c>
    </row>
    <row r="6393" spans="1:27"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s="3">
        <v>2</v>
      </c>
      <c r="T6393" s="4">
        <v>0</v>
      </c>
      <c r="U6393" s="3">
        <v>6.7252000000000001</v>
      </c>
      <c r="V6393" s="2">
        <f>salestable[[#This Row],[Sales]] * (1 - salestable[[#This Row],[Discount]])</f>
        <v>14.62</v>
      </c>
      <c r="W6393" s="2">
        <f>salestable[[#This Row],[Sales]] * salestable[[#This Row],[Discount]]</f>
        <v>0</v>
      </c>
      <c r="X6393">
        <f>YEAR(salestable[[#This Row],[Order Date]])</f>
        <v>2016</v>
      </c>
      <c r="Y6393" t="str">
        <f>TEXT(salestable[[#This Row],[Order Date]],"MMMM")</f>
        <v>December</v>
      </c>
      <c r="Z6393" t="str">
        <f>"Q"&amp;ROUNDUP(MONTH(salestable[[#This Row],[Order Date]])/3,0)</f>
        <v>Q4</v>
      </c>
      <c r="AA6393" t="str">
        <f>TEXT(salestable[[#This Row],[Order Date]], "ddd")</f>
        <v>Wed</v>
      </c>
    </row>
    <row r="6394" spans="1:27"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s="3">
        <v>2</v>
      </c>
      <c r="T6394" s="4">
        <v>0</v>
      </c>
      <c r="U6394" s="3">
        <v>2.8224</v>
      </c>
      <c r="V6394" s="2">
        <f>salestable[[#This Row],[Sales]] * (1 - salestable[[#This Row],[Discount]])</f>
        <v>5.76</v>
      </c>
      <c r="W6394" s="2">
        <f>salestable[[#This Row],[Sales]] * salestable[[#This Row],[Discount]]</f>
        <v>0</v>
      </c>
      <c r="X6394">
        <f>YEAR(salestable[[#This Row],[Order Date]])</f>
        <v>2016</v>
      </c>
      <c r="Y6394" t="str">
        <f>TEXT(salestable[[#This Row],[Order Date]],"MMMM")</f>
        <v>December</v>
      </c>
      <c r="Z6394" t="str">
        <f>"Q"&amp;ROUNDUP(MONTH(salestable[[#This Row],[Order Date]])/3,0)</f>
        <v>Q4</v>
      </c>
      <c r="AA6394" t="str">
        <f>TEXT(salestable[[#This Row],[Order Date]], "ddd")</f>
        <v>Wed</v>
      </c>
    </row>
    <row r="6395" spans="1:27"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s="3">
        <v>6</v>
      </c>
      <c r="T6395" s="4">
        <v>0</v>
      </c>
      <c r="U6395" s="3">
        <v>10.5252</v>
      </c>
      <c r="V6395" s="2">
        <f>salestable[[#This Row],[Sales]] * (1 - salestable[[#This Row],[Discount]])</f>
        <v>21.48</v>
      </c>
      <c r="W6395" s="2">
        <f>salestable[[#This Row],[Sales]] * salestable[[#This Row],[Discount]]</f>
        <v>0</v>
      </c>
      <c r="X6395">
        <f>YEAR(salestable[[#This Row],[Order Date]])</f>
        <v>2016</v>
      </c>
      <c r="Y6395" t="str">
        <f>TEXT(salestable[[#This Row],[Order Date]],"MMMM")</f>
        <v>December</v>
      </c>
      <c r="Z6395" t="str">
        <f>"Q"&amp;ROUNDUP(MONTH(salestable[[#This Row],[Order Date]])/3,0)</f>
        <v>Q4</v>
      </c>
      <c r="AA6395" t="str">
        <f>TEXT(salestable[[#This Row],[Order Date]], "ddd")</f>
        <v>Wed</v>
      </c>
    </row>
    <row r="6396" spans="1:27"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s="3">
        <v>4</v>
      </c>
      <c r="T6396" s="4">
        <v>0</v>
      </c>
      <c r="U6396" s="3">
        <v>198.46</v>
      </c>
      <c r="V6396" s="2">
        <f>salestable[[#This Row],[Sales]] * (1 - salestable[[#This Row],[Discount]])</f>
        <v>396.92</v>
      </c>
      <c r="W6396" s="2">
        <f>salestable[[#This Row],[Sales]] * salestable[[#This Row],[Discount]]</f>
        <v>0</v>
      </c>
      <c r="X6396">
        <f>YEAR(salestable[[#This Row],[Order Date]])</f>
        <v>2016</v>
      </c>
      <c r="Y6396" t="str">
        <f>TEXT(salestable[[#This Row],[Order Date]],"MMMM")</f>
        <v>December</v>
      </c>
      <c r="Z6396" t="str">
        <f>"Q"&amp;ROUNDUP(MONTH(salestable[[#This Row],[Order Date]])/3,0)</f>
        <v>Q4</v>
      </c>
      <c r="AA6396" t="str">
        <f>TEXT(salestable[[#This Row],[Order Date]], "ddd")</f>
        <v>Wed</v>
      </c>
    </row>
    <row r="6397" spans="1:27"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s="3">
        <v>1</v>
      </c>
      <c r="T6397" s="4">
        <v>0</v>
      </c>
      <c r="U6397" s="3">
        <v>4.6304999999999996</v>
      </c>
      <c r="V6397" s="2">
        <f>salestable[[#This Row],[Sales]] * (1 - salestable[[#This Row],[Discount]])</f>
        <v>17.149999999999999</v>
      </c>
      <c r="W6397" s="2">
        <f>salestable[[#This Row],[Sales]] * salestable[[#This Row],[Discount]]</f>
        <v>0</v>
      </c>
      <c r="X6397">
        <f>YEAR(salestable[[#This Row],[Order Date]])</f>
        <v>2016</v>
      </c>
      <c r="Y6397" t="str">
        <f>TEXT(salestable[[#This Row],[Order Date]],"MMMM")</f>
        <v>December</v>
      </c>
      <c r="Z6397" t="str">
        <f>"Q"&amp;ROUNDUP(MONTH(salestable[[#This Row],[Order Date]])/3,0)</f>
        <v>Q4</v>
      </c>
      <c r="AA6397" t="str">
        <f>TEXT(salestable[[#This Row],[Order Date]], "ddd")</f>
        <v>Wed</v>
      </c>
    </row>
    <row r="6398" spans="1:27"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s="3">
        <v>2</v>
      </c>
      <c r="T6398" s="4">
        <v>0.2</v>
      </c>
      <c r="U6398" s="3">
        <v>7.8029999999999999</v>
      </c>
      <c r="V6398" s="2">
        <f>salestable[[#This Row],[Sales]] * (1 - salestable[[#This Row],[Discount]])</f>
        <v>18.496000000000002</v>
      </c>
      <c r="W6398" s="2">
        <f>salestable[[#This Row],[Sales]] * salestable[[#This Row],[Discount]]</f>
        <v>4.6240000000000006</v>
      </c>
      <c r="X6398">
        <f>YEAR(salestable[[#This Row],[Order Date]])</f>
        <v>2016</v>
      </c>
      <c r="Y6398" t="str">
        <f>TEXT(salestable[[#This Row],[Order Date]],"MMMM")</f>
        <v>December</v>
      </c>
      <c r="Z6398" t="str">
        <f>"Q"&amp;ROUNDUP(MONTH(salestable[[#This Row],[Order Date]])/3,0)</f>
        <v>Q4</v>
      </c>
      <c r="AA6398" t="str">
        <f>TEXT(salestable[[#This Row],[Order Date]], "ddd")</f>
        <v>Wed</v>
      </c>
    </row>
    <row r="6399" spans="1:27"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s="3">
        <v>2</v>
      </c>
      <c r="T6399" s="4">
        <v>0.2</v>
      </c>
      <c r="U6399" s="3">
        <v>0.59040000000000004</v>
      </c>
      <c r="V6399" s="2">
        <f>salestable[[#This Row],[Sales]] * (1 - salestable[[#This Row],[Discount]])</f>
        <v>4.1984000000000004</v>
      </c>
      <c r="W6399" s="2">
        <f>salestable[[#This Row],[Sales]] * salestable[[#This Row],[Discount]]</f>
        <v>1.0496000000000001</v>
      </c>
      <c r="X6399">
        <f>YEAR(salestable[[#This Row],[Order Date]])</f>
        <v>2017</v>
      </c>
      <c r="Y6399" t="str">
        <f>TEXT(salestable[[#This Row],[Order Date]],"MMMM")</f>
        <v>October</v>
      </c>
      <c r="Z6399" t="str">
        <f>"Q"&amp;ROUNDUP(MONTH(salestable[[#This Row],[Order Date]])/3,0)</f>
        <v>Q4</v>
      </c>
      <c r="AA6399" t="str">
        <f>TEXT(salestable[[#This Row],[Order Date]], "ddd")</f>
        <v>Tue</v>
      </c>
    </row>
    <row r="6400" spans="1:27"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s="3">
        <v>5</v>
      </c>
      <c r="T6400" s="4">
        <v>0</v>
      </c>
      <c r="U6400" s="3">
        <v>247.48500000000001</v>
      </c>
      <c r="V6400" s="2">
        <f>salestable[[#This Row],[Sales]] * (1 - salestable[[#This Row],[Discount]])</f>
        <v>824.95</v>
      </c>
      <c r="W6400" s="2">
        <f>salestable[[#This Row],[Sales]] * salestable[[#This Row],[Discount]]</f>
        <v>0</v>
      </c>
      <c r="X6400">
        <f>YEAR(salestable[[#This Row],[Order Date]])</f>
        <v>2017</v>
      </c>
      <c r="Y6400" t="str">
        <f>TEXT(salestable[[#This Row],[Order Date]],"MMMM")</f>
        <v>August</v>
      </c>
      <c r="Z6400" t="str">
        <f>"Q"&amp;ROUNDUP(MONTH(salestable[[#This Row],[Order Date]])/3,0)</f>
        <v>Q3</v>
      </c>
      <c r="AA6400" t="str">
        <f>TEXT(salestable[[#This Row],[Order Date]], "ddd")</f>
        <v>Sun</v>
      </c>
    </row>
    <row r="6401" spans="1:27"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s="3">
        <v>8</v>
      </c>
      <c r="T6401" s="4">
        <v>0</v>
      </c>
      <c r="U6401" s="3">
        <v>11.827199999999999</v>
      </c>
      <c r="V6401" s="2">
        <f>salestable[[#This Row],[Sales]] * (1 - salestable[[#This Row],[Discount]])</f>
        <v>24.64</v>
      </c>
      <c r="W6401" s="2">
        <f>salestable[[#This Row],[Sales]] * salestable[[#This Row],[Discount]]</f>
        <v>0</v>
      </c>
      <c r="X6401">
        <f>YEAR(salestable[[#This Row],[Order Date]])</f>
        <v>2017</v>
      </c>
      <c r="Y6401" t="str">
        <f>TEXT(salestable[[#This Row],[Order Date]],"MMMM")</f>
        <v>August</v>
      </c>
      <c r="Z6401" t="str">
        <f>"Q"&amp;ROUNDUP(MONTH(salestable[[#This Row],[Order Date]])/3,0)</f>
        <v>Q3</v>
      </c>
      <c r="AA6401" t="str">
        <f>TEXT(salestable[[#This Row],[Order Date]], "ddd")</f>
        <v>Sun</v>
      </c>
    </row>
    <row r="6402" spans="1:27"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s="3">
        <v>6</v>
      </c>
      <c r="T6402" s="4">
        <v>0</v>
      </c>
      <c r="U6402" s="3">
        <v>68.364000000000004</v>
      </c>
      <c r="V6402" s="2">
        <f>salestable[[#This Row],[Sales]] * (1 - salestable[[#This Row],[Discount]])</f>
        <v>227.88</v>
      </c>
      <c r="W6402" s="2">
        <f>salestable[[#This Row],[Sales]] * salestable[[#This Row],[Discount]]</f>
        <v>0</v>
      </c>
      <c r="X6402">
        <f>YEAR(salestable[[#This Row],[Order Date]])</f>
        <v>2017</v>
      </c>
      <c r="Y6402" t="str">
        <f>TEXT(salestable[[#This Row],[Order Date]],"MMMM")</f>
        <v>August</v>
      </c>
      <c r="Z6402" t="str">
        <f>"Q"&amp;ROUNDUP(MONTH(salestable[[#This Row],[Order Date]])/3,0)</f>
        <v>Q3</v>
      </c>
      <c r="AA6402" t="str">
        <f>TEXT(salestable[[#This Row],[Order Date]], "ddd")</f>
        <v>Sun</v>
      </c>
    </row>
    <row r="6403" spans="1:27"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s="3">
        <v>2</v>
      </c>
      <c r="T6403" s="4">
        <v>0</v>
      </c>
      <c r="U6403" s="3">
        <v>33.874400000000001</v>
      </c>
      <c r="V6403" s="2">
        <f>salestable[[#This Row],[Sales]] * (1 - salestable[[#This Row],[Discount]])</f>
        <v>241.96</v>
      </c>
      <c r="W6403" s="2">
        <f>salestable[[#This Row],[Sales]] * salestable[[#This Row],[Discount]]</f>
        <v>0</v>
      </c>
      <c r="X6403">
        <f>YEAR(salestable[[#This Row],[Order Date]])</f>
        <v>2017</v>
      </c>
      <c r="Y6403" t="str">
        <f>TEXT(salestable[[#This Row],[Order Date]],"MMMM")</f>
        <v>May</v>
      </c>
      <c r="Z6403" t="str">
        <f>"Q"&amp;ROUNDUP(MONTH(salestable[[#This Row],[Order Date]])/3,0)</f>
        <v>Q2</v>
      </c>
      <c r="AA6403" t="str">
        <f>TEXT(salestable[[#This Row],[Order Date]], "ddd")</f>
        <v>Tue</v>
      </c>
    </row>
    <row r="6404" spans="1:27"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s="3">
        <v>1</v>
      </c>
      <c r="T6404" s="4">
        <v>0</v>
      </c>
      <c r="U6404" s="3">
        <v>1.8672</v>
      </c>
      <c r="V6404" s="2">
        <f>salestable[[#This Row],[Sales]] * (1 - salestable[[#This Row],[Discount]])</f>
        <v>3.89</v>
      </c>
      <c r="W6404" s="2">
        <f>salestable[[#This Row],[Sales]] * salestable[[#This Row],[Discount]]</f>
        <v>0</v>
      </c>
      <c r="X6404">
        <f>YEAR(salestable[[#This Row],[Order Date]])</f>
        <v>2017</v>
      </c>
      <c r="Y6404" t="str">
        <f>TEXT(salestable[[#This Row],[Order Date]],"MMMM")</f>
        <v>May</v>
      </c>
      <c r="Z6404" t="str">
        <f>"Q"&amp;ROUNDUP(MONTH(salestable[[#This Row],[Order Date]])/3,0)</f>
        <v>Q2</v>
      </c>
      <c r="AA6404" t="str">
        <f>TEXT(salestable[[#This Row],[Order Date]], "ddd")</f>
        <v>Tue</v>
      </c>
    </row>
    <row r="6405" spans="1:27"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s="3">
        <v>3</v>
      </c>
      <c r="T6405" s="4">
        <v>0</v>
      </c>
      <c r="U6405" s="3">
        <v>3.0438000000000001</v>
      </c>
      <c r="V6405" s="2">
        <f>salestable[[#This Row],[Sales]] * (1 - salestable[[#This Row],[Discount]])</f>
        <v>8.01</v>
      </c>
      <c r="W6405" s="2">
        <f>salestable[[#This Row],[Sales]] * salestable[[#This Row],[Discount]]</f>
        <v>0</v>
      </c>
      <c r="X6405">
        <f>YEAR(salestable[[#This Row],[Order Date]])</f>
        <v>2017</v>
      </c>
      <c r="Y6405" t="str">
        <f>TEXT(salestable[[#This Row],[Order Date]],"MMMM")</f>
        <v>May</v>
      </c>
      <c r="Z6405" t="str">
        <f>"Q"&amp;ROUNDUP(MONTH(salestable[[#This Row],[Order Date]])/3,0)</f>
        <v>Q2</v>
      </c>
      <c r="AA6405" t="str">
        <f>TEXT(salestable[[#This Row],[Order Date]], "ddd")</f>
        <v>Tue</v>
      </c>
    </row>
    <row r="6406" spans="1:27"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s="3">
        <v>3</v>
      </c>
      <c r="T6406" s="4">
        <v>0.2</v>
      </c>
      <c r="U6406" s="3">
        <v>19.9665</v>
      </c>
      <c r="V6406" s="2">
        <f>salestable[[#This Row],[Sales]] * (1 - salestable[[#This Row],[Discount]])</f>
        <v>141.98400000000001</v>
      </c>
      <c r="W6406" s="2">
        <f>salestable[[#This Row],[Sales]] * salestable[[#This Row],[Discount]]</f>
        <v>35.496000000000002</v>
      </c>
      <c r="X6406">
        <f>YEAR(salestable[[#This Row],[Order Date]])</f>
        <v>2015</v>
      </c>
      <c r="Y6406" t="str">
        <f>TEXT(salestable[[#This Row],[Order Date]],"MMMM")</f>
        <v>November</v>
      </c>
      <c r="Z6406" t="str">
        <f>"Q"&amp;ROUNDUP(MONTH(salestable[[#This Row],[Order Date]])/3,0)</f>
        <v>Q4</v>
      </c>
      <c r="AA6406" t="str">
        <f>TEXT(salestable[[#This Row],[Order Date]], "ddd")</f>
        <v>Mon</v>
      </c>
    </row>
    <row r="6407" spans="1:27"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s="3">
        <v>2</v>
      </c>
      <c r="T6407" s="4">
        <v>0.2</v>
      </c>
      <c r="U6407" s="3">
        <v>7.1196000000000002</v>
      </c>
      <c r="V6407" s="2">
        <f>salestable[[#This Row],[Sales]] * (1 - salestable[[#This Row],[Discount]])</f>
        <v>455.65440000000001</v>
      </c>
      <c r="W6407" s="2">
        <f>salestable[[#This Row],[Sales]] * salestable[[#This Row],[Discount]]</f>
        <v>113.9136</v>
      </c>
      <c r="X6407">
        <f>YEAR(salestable[[#This Row],[Order Date]])</f>
        <v>2017</v>
      </c>
      <c r="Y6407" t="str">
        <f>TEXT(salestable[[#This Row],[Order Date]],"MMMM")</f>
        <v>August</v>
      </c>
      <c r="Z6407" t="str">
        <f>"Q"&amp;ROUNDUP(MONTH(salestable[[#This Row],[Order Date]])/3,0)</f>
        <v>Q3</v>
      </c>
      <c r="AA6407" t="str">
        <f>TEXT(salestable[[#This Row],[Order Date]], "ddd")</f>
        <v>Thu</v>
      </c>
    </row>
    <row r="6408" spans="1:27"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s="3">
        <v>7</v>
      </c>
      <c r="T6408" s="4">
        <v>0</v>
      </c>
      <c r="U6408" s="3">
        <v>43.421700000000001</v>
      </c>
      <c r="V6408" s="2">
        <f>salestable[[#This Row],[Sales]] * (1 - salestable[[#This Row],[Discount]])</f>
        <v>149.72999999999999</v>
      </c>
      <c r="W6408" s="2">
        <f>salestable[[#This Row],[Sales]] * salestable[[#This Row],[Discount]]</f>
        <v>0</v>
      </c>
      <c r="X6408">
        <f>YEAR(salestable[[#This Row],[Order Date]])</f>
        <v>2017</v>
      </c>
      <c r="Y6408" t="str">
        <f>TEXT(salestable[[#This Row],[Order Date]],"MMMM")</f>
        <v>August</v>
      </c>
      <c r="Z6408" t="str">
        <f>"Q"&amp;ROUNDUP(MONTH(salestable[[#This Row],[Order Date]])/3,0)</f>
        <v>Q3</v>
      </c>
      <c r="AA6408" t="str">
        <f>TEXT(salestable[[#This Row],[Order Date]], "ddd")</f>
        <v>Thu</v>
      </c>
    </row>
    <row r="6409" spans="1:27"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s="3">
        <v>5</v>
      </c>
      <c r="T6409" s="4">
        <v>0.3</v>
      </c>
      <c r="U6409" s="3">
        <v>-12.849</v>
      </c>
      <c r="V6409" s="2">
        <f>salestable[[#This Row],[Sales]] * (1 - salestable[[#This Row],[Discount]])</f>
        <v>629.60099999999989</v>
      </c>
      <c r="W6409" s="2">
        <f>salestable[[#This Row],[Sales]] * salestable[[#This Row],[Discount]]</f>
        <v>269.82899999999995</v>
      </c>
      <c r="X6409">
        <f>YEAR(salestable[[#This Row],[Order Date]])</f>
        <v>2017</v>
      </c>
      <c r="Y6409" t="str">
        <f>TEXT(salestable[[#This Row],[Order Date]],"MMMM")</f>
        <v>May</v>
      </c>
      <c r="Z6409" t="str">
        <f>"Q"&amp;ROUNDUP(MONTH(salestable[[#This Row],[Order Date]])/3,0)</f>
        <v>Q2</v>
      </c>
      <c r="AA6409" t="str">
        <f>TEXT(salestable[[#This Row],[Order Date]], "ddd")</f>
        <v>Sun</v>
      </c>
    </row>
    <row r="6410" spans="1:27"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s="3">
        <v>5</v>
      </c>
      <c r="T6410" s="4">
        <v>0.2</v>
      </c>
      <c r="U6410" s="3">
        <v>5.7750000000000004</v>
      </c>
      <c r="V6410" s="2">
        <f>salestable[[#This Row],[Sales]] * (1 - salestable[[#This Row],[Discount]])</f>
        <v>36.96</v>
      </c>
      <c r="W6410" s="2">
        <f>salestable[[#This Row],[Sales]] * salestable[[#This Row],[Discount]]</f>
        <v>9.24</v>
      </c>
      <c r="X6410">
        <f>YEAR(salestable[[#This Row],[Order Date]])</f>
        <v>2017</v>
      </c>
      <c r="Y6410" t="str">
        <f>TEXT(salestable[[#This Row],[Order Date]],"MMMM")</f>
        <v>May</v>
      </c>
      <c r="Z6410" t="str">
        <f>"Q"&amp;ROUNDUP(MONTH(salestable[[#This Row],[Order Date]])/3,0)</f>
        <v>Q2</v>
      </c>
      <c r="AA6410" t="str">
        <f>TEXT(salestable[[#This Row],[Order Date]], "ddd")</f>
        <v>Sun</v>
      </c>
    </row>
    <row r="6411" spans="1:27"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s="3">
        <v>3</v>
      </c>
      <c r="T6411" s="4">
        <v>0.2</v>
      </c>
      <c r="U6411" s="3">
        <v>16.183800000000002</v>
      </c>
      <c r="V6411" s="2">
        <f>salestable[[#This Row],[Sales]] * (1 - salestable[[#This Row],[Discount]])</f>
        <v>38.361600000000003</v>
      </c>
      <c r="W6411" s="2">
        <f>salestable[[#This Row],[Sales]] * salestable[[#This Row],[Discount]]</f>
        <v>9.5904000000000007</v>
      </c>
      <c r="X6411">
        <f>YEAR(salestable[[#This Row],[Order Date]])</f>
        <v>2017</v>
      </c>
      <c r="Y6411" t="str">
        <f>TEXT(salestable[[#This Row],[Order Date]],"MMMM")</f>
        <v>May</v>
      </c>
      <c r="Z6411" t="str">
        <f>"Q"&amp;ROUNDUP(MONTH(salestable[[#This Row],[Order Date]])/3,0)</f>
        <v>Q2</v>
      </c>
      <c r="AA6411" t="str">
        <f>TEXT(salestable[[#This Row],[Order Date]], "ddd")</f>
        <v>Sun</v>
      </c>
    </row>
    <row r="6412" spans="1:27"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s="3">
        <v>1</v>
      </c>
      <c r="T6412" s="4">
        <v>0.2</v>
      </c>
      <c r="U6412" s="3">
        <v>0.69930000000000003</v>
      </c>
      <c r="V6412" s="2">
        <f>salestable[[#This Row],[Sales]] * (1 - salestable[[#This Row],[Discount]])</f>
        <v>6.3936000000000002</v>
      </c>
      <c r="W6412" s="2">
        <f>salestable[[#This Row],[Sales]] * salestable[[#This Row],[Discount]]</f>
        <v>1.5984</v>
      </c>
      <c r="X6412">
        <f>YEAR(salestable[[#This Row],[Order Date]])</f>
        <v>2017</v>
      </c>
      <c r="Y6412" t="str">
        <f>TEXT(salestable[[#This Row],[Order Date]],"MMMM")</f>
        <v>May</v>
      </c>
      <c r="Z6412" t="str">
        <f>"Q"&amp;ROUNDUP(MONTH(salestable[[#This Row],[Order Date]])/3,0)</f>
        <v>Q2</v>
      </c>
      <c r="AA6412" t="str">
        <f>TEXT(salestable[[#This Row],[Order Date]], "ddd")</f>
        <v>Sun</v>
      </c>
    </row>
    <row r="6413" spans="1:27"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s="3">
        <v>2</v>
      </c>
      <c r="T6413" s="4">
        <v>0.2</v>
      </c>
      <c r="U6413" s="3">
        <v>26.9024</v>
      </c>
      <c r="V6413" s="2">
        <f>salestable[[#This Row],[Sales]] * (1 - salestable[[#This Row],[Discount]])</f>
        <v>61.491200000000006</v>
      </c>
      <c r="W6413" s="2">
        <f>salestable[[#This Row],[Sales]] * salestable[[#This Row],[Discount]]</f>
        <v>15.372800000000002</v>
      </c>
      <c r="X6413">
        <f>YEAR(salestable[[#This Row],[Order Date]])</f>
        <v>2017</v>
      </c>
      <c r="Y6413" t="str">
        <f>TEXT(salestable[[#This Row],[Order Date]],"MMMM")</f>
        <v>May</v>
      </c>
      <c r="Z6413" t="str">
        <f>"Q"&amp;ROUNDUP(MONTH(salestable[[#This Row],[Order Date]])/3,0)</f>
        <v>Q2</v>
      </c>
      <c r="AA6413" t="str">
        <f>TEXT(salestable[[#This Row],[Order Date]], "ddd")</f>
        <v>Sun</v>
      </c>
    </row>
    <row r="6414" spans="1:27"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s="3">
        <v>3</v>
      </c>
      <c r="T6414" s="4">
        <v>0</v>
      </c>
      <c r="U6414" s="3">
        <v>48.377099999999999</v>
      </c>
      <c r="V6414" s="2">
        <f>salestable[[#This Row],[Sales]] * (1 - salestable[[#This Row],[Discount]])</f>
        <v>102.93</v>
      </c>
      <c r="W6414" s="2">
        <f>salestable[[#This Row],[Sales]] * salestable[[#This Row],[Discount]]</f>
        <v>0</v>
      </c>
      <c r="X6414">
        <f>YEAR(salestable[[#This Row],[Order Date]])</f>
        <v>2017</v>
      </c>
      <c r="Y6414" t="str">
        <f>TEXT(salestable[[#This Row],[Order Date]],"MMMM")</f>
        <v>August</v>
      </c>
      <c r="Z6414" t="str">
        <f>"Q"&amp;ROUNDUP(MONTH(salestable[[#This Row],[Order Date]])/3,0)</f>
        <v>Q3</v>
      </c>
      <c r="AA6414" t="str">
        <f>TEXT(salestable[[#This Row],[Order Date]], "ddd")</f>
        <v>Thu</v>
      </c>
    </row>
    <row r="6415" spans="1:27"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s="3">
        <v>6</v>
      </c>
      <c r="T6415" s="4">
        <v>0</v>
      </c>
      <c r="U6415" s="3">
        <v>9.8160000000000007</v>
      </c>
      <c r="V6415" s="2">
        <f>salestable[[#This Row],[Sales]] * (1 - salestable[[#This Row],[Discount]])</f>
        <v>98.16</v>
      </c>
      <c r="W6415" s="2">
        <f>salestable[[#This Row],[Sales]] * salestable[[#This Row],[Discount]]</f>
        <v>0</v>
      </c>
      <c r="X6415">
        <f>YEAR(salestable[[#This Row],[Order Date]])</f>
        <v>2017</v>
      </c>
      <c r="Y6415" t="str">
        <f>TEXT(salestable[[#This Row],[Order Date]],"MMMM")</f>
        <v>August</v>
      </c>
      <c r="Z6415" t="str">
        <f>"Q"&amp;ROUNDUP(MONTH(salestable[[#This Row],[Order Date]])/3,0)</f>
        <v>Q3</v>
      </c>
      <c r="AA6415" t="str">
        <f>TEXT(salestable[[#This Row],[Order Date]], "ddd")</f>
        <v>Thu</v>
      </c>
    </row>
    <row r="6416" spans="1:27"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s="3">
        <v>5</v>
      </c>
      <c r="T6416" s="4">
        <v>0.7</v>
      </c>
      <c r="U6416" s="3">
        <v>-7.68</v>
      </c>
      <c r="V6416" s="2">
        <f>salestable[[#This Row],[Sales]] * (1 - salestable[[#This Row],[Discount]])</f>
        <v>3.4560000000000004</v>
      </c>
      <c r="W6416" s="2">
        <f>salestable[[#This Row],[Sales]] * salestable[[#This Row],[Discount]]</f>
        <v>8.0640000000000001</v>
      </c>
      <c r="X6416">
        <f>YEAR(salestable[[#This Row],[Order Date]])</f>
        <v>2017</v>
      </c>
      <c r="Y6416" t="str">
        <f>TEXT(salestable[[#This Row],[Order Date]],"MMMM")</f>
        <v>November</v>
      </c>
      <c r="Z6416" t="str">
        <f>"Q"&amp;ROUNDUP(MONTH(salestable[[#This Row],[Order Date]])/3,0)</f>
        <v>Q4</v>
      </c>
      <c r="AA6416" t="str">
        <f>TEXT(salestable[[#This Row],[Order Date]], "ddd")</f>
        <v>Fri</v>
      </c>
    </row>
    <row r="6417" spans="1:27"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s="3">
        <v>1</v>
      </c>
      <c r="T6417" s="4">
        <v>0.2</v>
      </c>
      <c r="U6417" s="3">
        <v>29.358000000000001</v>
      </c>
      <c r="V6417" s="2">
        <f>salestable[[#This Row],[Sales]] * (1 - salestable[[#This Row],[Discount]])</f>
        <v>67.103999999999999</v>
      </c>
      <c r="W6417" s="2">
        <f>salestable[[#This Row],[Sales]] * salestable[[#This Row],[Discount]]</f>
        <v>16.776</v>
      </c>
      <c r="X6417">
        <f>YEAR(salestable[[#This Row],[Order Date]])</f>
        <v>2017</v>
      </c>
      <c r="Y6417" t="str">
        <f>TEXT(salestable[[#This Row],[Order Date]],"MMMM")</f>
        <v>August</v>
      </c>
      <c r="Z6417" t="str">
        <f>"Q"&amp;ROUNDUP(MONTH(salestable[[#This Row],[Order Date]])/3,0)</f>
        <v>Q3</v>
      </c>
      <c r="AA6417" t="str">
        <f>TEXT(salestable[[#This Row],[Order Date]], "ddd")</f>
        <v>Mon</v>
      </c>
    </row>
    <row r="6418" spans="1:27"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s="3">
        <v>4</v>
      </c>
      <c r="T6418" s="4">
        <v>0.4</v>
      </c>
      <c r="U6418" s="3">
        <v>-25.334399999999999</v>
      </c>
      <c r="V6418" s="2">
        <f>salestable[[#This Row],[Sales]] * (1 - salestable[[#This Row],[Discount]])</f>
        <v>65.145599999999988</v>
      </c>
      <c r="W6418" s="2">
        <f>salestable[[#This Row],[Sales]] * salestable[[#This Row],[Discount]]</f>
        <v>43.430399999999999</v>
      </c>
      <c r="X6418">
        <f>YEAR(salestable[[#This Row],[Order Date]])</f>
        <v>2016</v>
      </c>
      <c r="Y6418" t="str">
        <f>TEXT(salestable[[#This Row],[Order Date]],"MMMM")</f>
        <v>March</v>
      </c>
      <c r="Z6418" t="str">
        <f>"Q"&amp;ROUNDUP(MONTH(salestable[[#This Row],[Order Date]])/3,0)</f>
        <v>Q1</v>
      </c>
      <c r="AA6418" t="str">
        <f>TEXT(salestable[[#This Row],[Order Date]], "ddd")</f>
        <v>Tue</v>
      </c>
    </row>
    <row r="6419" spans="1:27"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s="3">
        <v>2</v>
      </c>
      <c r="T6419" s="4">
        <v>0.2</v>
      </c>
      <c r="U6419" s="3">
        <v>-1.3464</v>
      </c>
      <c r="V6419" s="2">
        <f>salestable[[#This Row],[Sales]] * (1 - salestable[[#This Row],[Discount]])</f>
        <v>4.7872000000000003</v>
      </c>
      <c r="W6419" s="2">
        <f>salestable[[#This Row],[Sales]] * salestable[[#This Row],[Discount]]</f>
        <v>1.1968000000000001</v>
      </c>
      <c r="X6419">
        <f>YEAR(salestable[[#This Row],[Order Date]])</f>
        <v>2016</v>
      </c>
      <c r="Y6419" t="str">
        <f>TEXT(salestable[[#This Row],[Order Date]],"MMMM")</f>
        <v>March</v>
      </c>
      <c r="Z6419" t="str">
        <f>"Q"&amp;ROUNDUP(MONTH(salestable[[#This Row],[Order Date]])/3,0)</f>
        <v>Q1</v>
      </c>
      <c r="AA6419" t="str">
        <f>TEXT(salestable[[#This Row],[Order Date]], "ddd")</f>
        <v>Tue</v>
      </c>
    </row>
    <row r="6420" spans="1:27"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s="3">
        <v>2</v>
      </c>
      <c r="T6420" s="4">
        <v>0</v>
      </c>
      <c r="U6420" s="3">
        <v>6.1487999999999996</v>
      </c>
      <c r="V6420" s="2">
        <f>salestable[[#This Row],[Sales]] * (1 - salestable[[#This Row],[Discount]])</f>
        <v>21.96</v>
      </c>
      <c r="W6420" s="2">
        <f>salestable[[#This Row],[Sales]] * salestable[[#This Row],[Discount]]</f>
        <v>0</v>
      </c>
      <c r="X6420">
        <f>YEAR(salestable[[#This Row],[Order Date]])</f>
        <v>2016</v>
      </c>
      <c r="Y6420" t="str">
        <f>TEXT(salestable[[#This Row],[Order Date]],"MMMM")</f>
        <v>October</v>
      </c>
      <c r="Z6420" t="str">
        <f>"Q"&amp;ROUNDUP(MONTH(salestable[[#This Row],[Order Date]])/3,0)</f>
        <v>Q4</v>
      </c>
      <c r="AA6420" t="str">
        <f>TEXT(salestable[[#This Row],[Order Date]], "ddd")</f>
        <v>Mon</v>
      </c>
    </row>
    <row r="6421" spans="1:27"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s="3">
        <v>3</v>
      </c>
      <c r="T6421" s="4">
        <v>0</v>
      </c>
      <c r="U6421" s="3">
        <v>81.173400000000001</v>
      </c>
      <c r="V6421" s="2">
        <f>salestable[[#This Row],[Sales]] * (1 - salestable[[#This Row],[Discount]])</f>
        <v>368.97</v>
      </c>
      <c r="W6421" s="2">
        <f>salestable[[#This Row],[Sales]] * salestable[[#This Row],[Discount]]</f>
        <v>0</v>
      </c>
      <c r="X6421">
        <f>YEAR(salestable[[#This Row],[Order Date]])</f>
        <v>2016</v>
      </c>
      <c r="Y6421" t="str">
        <f>TEXT(salestable[[#This Row],[Order Date]],"MMMM")</f>
        <v>October</v>
      </c>
      <c r="Z6421" t="str">
        <f>"Q"&amp;ROUNDUP(MONTH(salestable[[#This Row],[Order Date]])/3,0)</f>
        <v>Q4</v>
      </c>
      <c r="AA6421" t="str">
        <f>TEXT(salestable[[#This Row],[Order Date]], "ddd")</f>
        <v>Mon</v>
      </c>
    </row>
    <row r="6422" spans="1:27"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s="3">
        <v>3</v>
      </c>
      <c r="T6422" s="4">
        <v>0</v>
      </c>
      <c r="U6422" s="3">
        <v>3.4691999999999998</v>
      </c>
      <c r="V6422" s="2">
        <f>salestable[[#This Row],[Sales]] * (1 - salestable[[#This Row],[Discount]])</f>
        <v>12.39</v>
      </c>
      <c r="W6422" s="2">
        <f>salestable[[#This Row],[Sales]] * salestable[[#This Row],[Discount]]</f>
        <v>0</v>
      </c>
      <c r="X6422">
        <f>YEAR(salestable[[#This Row],[Order Date]])</f>
        <v>2016</v>
      </c>
      <c r="Y6422" t="str">
        <f>TEXT(salestable[[#This Row],[Order Date]],"MMMM")</f>
        <v>October</v>
      </c>
      <c r="Z6422" t="str">
        <f>"Q"&amp;ROUNDUP(MONTH(salestable[[#This Row],[Order Date]])/3,0)</f>
        <v>Q4</v>
      </c>
      <c r="AA6422" t="str">
        <f>TEXT(salestable[[#This Row],[Order Date]], "ddd")</f>
        <v>Mon</v>
      </c>
    </row>
    <row r="6423" spans="1:27"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s="3">
        <v>3</v>
      </c>
      <c r="T6423" s="4">
        <v>0</v>
      </c>
      <c r="U6423" s="3">
        <v>9.9882000000000009</v>
      </c>
      <c r="V6423" s="2">
        <f>salestable[[#This Row],[Sales]] * (1 - salestable[[#This Row],[Discount]])</f>
        <v>332.94</v>
      </c>
      <c r="W6423" s="2">
        <f>salestable[[#This Row],[Sales]] * salestable[[#This Row],[Discount]]</f>
        <v>0</v>
      </c>
      <c r="X6423">
        <f>YEAR(salestable[[#This Row],[Order Date]])</f>
        <v>2016</v>
      </c>
      <c r="Y6423" t="str">
        <f>TEXT(salestable[[#This Row],[Order Date]],"MMMM")</f>
        <v>October</v>
      </c>
      <c r="Z6423" t="str">
        <f>"Q"&amp;ROUNDUP(MONTH(salestable[[#This Row],[Order Date]])/3,0)</f>
        <v>Q4</v>
      </c>
      <c r="AA6423" t="str">
        <f>TEXT(salestable[[#This Row],[Order Date]], "ddd")</f>
        <v>Mon</v>
      </c>
    </row>
    <row r="6424" spans="1:27"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s="3">
        <v>7</v>
      </c>
      <c r="T6424" s="4">
        <v>0</v>
      </c>
      <c r="U6424" s="3">
        <v>34.698300000000003</v>
      </c>
      <c r="V6424" s="2">
        <f>salestable[[#This Row],[Sales]] * (1 - salestable[[#This Row],[Discount]])</f>
        <v>111.93</v>
      </c>
      <c r="W6424" s="2">
        <f>salestable[[#This Row],[Sales]] * salestable[[#This Row],[Discount]]</f>
        <v>0</v>
      </c>
      <c r="X6424">
        <f>YEAR(salestable[[#This Row],[Order Date]])</f>
        <v>2014</v>
      </c>
      <c r="Y6424" t="str">
        <f>TEXT(salestable[[#This Row],[Order Date]],"MMMM")</f>
        <v>July</v>
      </c>
      <c r="Z6424" t="str">
        <f>"Q"&amp;ROUNDUP(MONTH(salestable[[#This Row],[Order Date]])/3,0)</f>
        <v>Q3</v>
      </c>
      <c r="AA6424" t="str">
        <f>TEXT(salestable[[#This Row],[Order Date]], "ddd")</f>
        <v>Sat</v>
      </c>
    </row>
    <row r="6425" spans="1:27"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s="3">
        <v>8</v>
      </c>
      <c r="T6425" s="4">
        <v>0.2</v>
      </c>
      <c r="U6425" s="3">
        <v>-73.819199999999995</v>
      </c>
      <c r="V6425" s="2">
        <f>salestable[[#This Row],[Sales]] * (1 - salestable[[#This Row],[Discount]])</f>
        <v>363.41759999999999</v>
      </c>
      <c r="W6425" s="2">
        <f>salestable[[#This Row],[Sales]] * salestable[[#This Row],[Discount]]</f>
        <v>90.854399999999998</v>
      </c>
      <c r="X6425">
        <f>YEAR(salestable[[#This Row],[Order Date]])</f>
        <v>2015</v>
      </c>
      <c r="Y6425" t="str">
        <f>TEXT(salestable[[#This Row],[Order Date]],"MMMM")</f>
        <v>October</v>
      </c>
      <c r="Z6425" t="str">
        <f>"Q"&amp;ROUNDUP(MONTH(salestable[[#This Row],[Order Date]])/3,0)</f>
        <v>Q4</v>
      </c>
      <c r="AA6425" t="str">
        <f>TEXT(salestable[[#This Row],[Order Date]], "ddd")</f>
        <v>Sat</v>
      </c>
    </row>
    <row r="6426" spans="1:27"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s="3">
        <v>3</v>
      </c>
      <c r="T6426" s="4">
        <v>0</v>
      </c>
      <c r="U6426" s="3">
        <v>9.3312000000000008</v>
      </c>
      <c r="V6426" s="2">
        <f>salestable[[#This Row],[Sales]] * (1 - salestable[[#This Row],[Discount]])</f>
        <v>19.440000000000001</v>
      </c>
      <c r="W6426" s="2">
        <f>salestable[[#This Row],[Sales]] * salestable[[#This Row],[Discount]]</f>
        <v>0</v>
      </c>
      <c r="X6426">
        <f>YEAR(salestable[[#This Row],[Order Date]])</f>
        <v>2017</v>
      </c>
      <c r="Y6426" t="str">
        <f>TEXT(salestable[[#This Row],[Order Date]],"MMMM")</f>
        <v>August</v>
      </c>
      <c r="Z6426" t="str">
        <f>"Q"&amp;ROUNDUP(MONTH(salestable[[#This Row],[Order Date]])/3,0)</f>
        <v>Q3</v>
      </c>
      <c r="AA6426" t="str">
        <f>TEXT(salestable[[#This Row],[Order Date]], "ddd")</f>
        <v>Sat</v>
      </c>
    </row>
    <row r="6427" spans="1:27"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s="3">
        <v>4</v>
      </c>
      <c r="T6427" s="4">
        <v>0.4</v>
      </c>
      <c r="U6427" s="3">
        <v>1119.9967999999999</v>
      </c>
      <c r="V6427" s="2">
        <f>salestable[[#This Row],[Sales]] * (1 - salestable[[#This Row],[Discount]])</f>
        <v>5039.9856</v>
      </c>
      <c r="W6427" s="2">
        <f>salestable[[#This Row],[Sales]] * salestable[[#This Row],[Discount]]</f>
        <v>3359.9904000000006</v>
      </c>
      <c r="X6427">
        <f>YEAR(salestable[[#This Row],[Order Date]])</f>
        <v>2016</v>
      </c>
      <c r="Y6427" t="str">
        <f>TEXT(salestable[[#This Row],[Order Date]],"MMMM")</f>
        <v>May</v>
      </c>
      <c r="Z6427" t="str">
        <f>"Q"&amp;ROUNDUP(MONTH(salestable[[#This Row],[Order Date]])/3,0)</f>
        <v>Q2</v>
      </c>
      <c r="AA6427" t="str">
        <f>TEXT(salestable[[#This Row],[Order Date]], "ddd")</f>
        <v>Mon</v>
      </c>
    </row>
    <row r="6428" spans="1:27"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s="3">
        <v>1</v>
      </c>
      <c r="T6428" s="4">
        <v>0.7</v>
      </c>
      <c r="U6428" s="3">
        <v>-4.1959999999999997</v>
      </c>
      <c r="V6428" s="2">
        <f>salestable[[#This Row],[Sales]] * (1 - salestable[[#This Row],[Discount]])</f>
        <v>1.8882000000000001</v>
      </c>
      <c r="W6428" s="2">
        <f>salestable[[#This Row],[Sales]] * salestable[[#This Row],[Discount]]</f>
        <v>4.4057999999999993</v>
      </c>
      <c r="X6428">
        <f>YEAR(salestable[[#This Row],[Order Date]])</f>
        <v>2016</v>
      </c>
      <c r="Y6428" t="str">
        <f>TEXT(salestable[[#This Row],[Order Date]],"MMMM")</f>
        <v>May</v>
      </c>
      <c r="Z6428" t="str">
        <f>"Q"&amp;ROUNDUP(MONTH(salestable[[#This Row],[Order Date]])/3,0)</f>
        <v>Q2</v>
      </c>
      <c r="AA6428" t="str">
        <f>TEXT(salestable[[#This Row],[Order Date]], "ddd")</f>
        <v>Mon</v>
      </c>
    </row>
    <row r="6429" spans="1:27"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s="3">
        <v>2</v>
      </c>
      <c r="T6429" s="4">
        <v>0.2</v>
      </c>
      <c r="U6429" s="3">
        <v>3.6288</v>
      </c>
      <c r="V6429" s="2">
        <f>salestable[[#This Row],[Sales]] * (1 - salestable[[#This Row],[Discount]])</f>
        <v>8.2944000000000013</v>
      </c>
      <c r="W6429" s="2">
        <f>salestable[[#This Row],[Sales]] * salestable[[#This Row],[Discount]]</f>
        <v>2.0736000000000003</v>
      </c>
      <c r="X6429">
        <f>YEAR(salestable[[#This Row],[Order Date]])</f>
        <v>2016</v>
      </c>
      <c r="Y6429" t="str">
        <f>TEXT(salestable[[#This Row],[Order Date]],"MMMM")</f>
        <v>May</v>
      </c>
      <c r="Z6429" t="str">
        <f>"Q"&amp;ROUNDUP(MONTH(salestable[[#This Row],[Order Date]])/3,0)</f>
        <v>Q2</v>
      </c>
      <c r="AA6429" t="str">
        <f>TEXT(salestable[[#This Row],[Order Date]], "ddd")</f>
        <v>Mon</v>
      </c>
    </row>
    <row r="6430" spans="1:27"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s="3">
        <v>3</v>
      </c>
      <c r="T6430" s="4">
        <v>0.4</v>
      </c>
      <c r="U6430" s="3">
        <v>-24.476400000000002</v>
      </c>
      <c r="V6430" s="2">
        <f>salestable[[#This Row],[Sales]] * (1 - salestable[[#This Row],[Discount]])</f>
        <v>73.429199999999994</v>
      </c>
      <c r="W6430" s="2">
        <f>salestable[[#This Row],[Sales]] * salestable[[#This Row],[Discount]]</f>
        <v>48.952800000000003</v>
      </c>
      <c r="X6430">
        <f>YEAR(salestable[[#This Row],[Order Date]])</f>
        <v>2016</v>
      </c>
      <c r="Y6430" t="str">
        <f>TEXT(salestable[[#This Row],[Order Date]],"MMMM")</f>
        <v>May</v>
      </c>
      <c r="Z6430" t="str">
        <f>"Q"&amp;ROUNDUP(MONTH(salestable[[#This Row],[Order Date]])/3,0)</f>
        <v>Q2</v>
      </c>
      <c r="AA6430" t="str">
        <f>TEXT(salestable[[#This Row],[Order Date]], "ddd")</f>
        <v>Mon</v>
      </c>
    </row>
    <row r="6431" spans="1:27"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s="3">
        <v>2</v>
      </c>
      <c r="T6431" s="4">
        <v>0.2</v>
      </c>
      <c r="U6431" s="3">
        <v>-1.6240000000000001</v>
      </c>
      <c r="V6431" s="2">
        <f>salestable[[#This Row],[Sales]] * (1 - salestable[[#This Row],[Discount]])</f>
        <v>20.787200000000002</v>
      </c>
      <c r="W6431" s="2">
        <f>salestable[[#This Row],[Sales]] * salestable[[#This Row],[Discount]]</f>
        <v>5.1968000000000005</v>
      </c>
      <c r="X6431">
        <f>YEAR(salestable[[#This Row],[Order Date]])</f>
        <v>2014</v>
      </c>
      <c r="Y6431" t="str">
        <f>TEXT(salestable[[#This Row],[Order Date]],"MMMM")</f>
        <v>November</v>
      </c>
      <c r="Z6431" t="str">
        <f>"Q"&amp;ROUNDUP(MONTH(salestable[[#This Row],[Order Date]])/3,0)</f>
        <v>Q4</v>
      </c>
      <c r="AA6431" t="str">
        <f>TEXT(salestable[[#This Row],[Order Date]], "ddd")</f>
        <v>Mon</v>
      </c>
    </row>
    <row r="6432" spans="1:27"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s="3">
        <v>6</v>
      </c>
      <c r="T6432" s="4">
        <v>0.4</v>
      </c>
      <c r="U6432" s="3">
        <v>-299.26139999999998</v>
      </c>
      <c r="V6432" s="2">
        <f>salestable[[#This Row],[Sales]] * (1 - salestable[[#This Row],[Discount]])</f>
        <v>567.02159999999992</v>
      </c>
      <c r="W6432" s="2">
        <f>salestable[[#This Row],[Sales]] * salestable[[#This Row],[Discount]]</f>
        <v>378.01440000000002</v>
      </c>
      <c r="X6432">
        <f>YEAR(salestable[[#This Row],[Order Date]])</f>
        <v>2014</v>
      </c>
      <c r="Y6432" t="str">
        <f>TEXT(salestable[[#This Row],[Order Date]],"MMMM")</f>
        <v>November</v>
      </c>
      <c r="Z6432" t="str">
        <f>"Q"&amp;ROUNDUP(MONTH(salestable[[#This Row],[Order Date]])/3,0)</f>
        <v>Q4</v>
      </c>
      <c r="AA6432" t="str">
        <f>TEXT(salestable[[#This Row],[Order Date]], "ddd")</f>
        <v>Mon</v>
      </c>
    </row>
    <row r="6433" spans="1:27"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s="3">
        <v>7</v>
      </c>
      <c r="T6433" s="4">
        <v>0.7</v>
      </c>
      <c r="U6433" s="3">
        <v>-10.487399999999999</v>
      </c>
      <c r="V6433" s="2">
        <f>salestable[[#This Row],[Sales]] * (1 - salestable[[#This Row],[Discount]])</f>
        <v>4.2903000000000011</v>
      </c>
      <c r="W6433" s="2">
        <f>salestable[[#This Row],[Sales]] * salestable[[#This Row],[Discount]]</f>
        <v>10.0107</v>
      </c>
      <c r="X6433">
        <f>YEAR(salestable[[#This Row],[Order Date]])</f>
        <v>2014</v>
      </c>
      <c r="Y6433" t="str">
        <f>TEXT(salestable[[#This Row],[Order Date]],"MMMM")</f>
        <v>November</v>
      </c>
      <c r="Z6433" t="str">
        <f>"Q"&amp;ROUNDUP(MONTH(salestable[[#This Row],[Order Date]])/3,0)</f>
        <v>Q4</v>
      </c>
      <c r="AA6433" t="str">
        <f>TEXT(salestable[[#This Row],[Order Date]], "ddd")</f>
        <v>Mon</v>
      </c>
    </row>
    <row r="6434" spans="1:27"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s="3">
        <v>3</v>
      </c>
      <c r="T6434" s="4">
        <v>0.2</v>
      </c>
      <c r="U6434" s="3">
        <v>-51.293999999999997</v>
      </c>
      <c r="V6434" s="2">
        <f>salestable[[#This Row],[Sales]] * (1 - salestable[[#This Row],[Discount]])</f>
        <v>328.28160000000003</v>
      </c>
      <c r="W6434" s="2">
        <f>salestable[[#This Row],[Sales]] * salestable[[#This Row],[Discount]]</f>
        <v>82.070400000000006</v>
      </c>
      <c r="X6434">
        <f>YEAR(salestable[[#This Row],[Order Date]])</f>
        <v>2014</v>
      </c>
      <c r="Y6434" t="str">
        <f>TEXT(salestable[[#This Row],[Order Date]],"MMMM")</f>
        <v>November</v>
      </c>
      <c r="Z6434" t="str">
        <f>"Q"&amp;ROUNDUP(MONTH(salestable[[#This Row],[Order Date]])/3,0)</f>
        <v>Q4</v>
      </c>
      <c r="AA6434" t="str">
        <f>TEXT(salestable[[#This Row],[Order Date]], "ddd")</f>
        <v>Mon</v>
      </c>
    </row>
    <row r="6435" spans="1:27"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s="3">
        <v>5</v>
      </c>
      <c r="T6435" s="4">
        <v>0.2</v>
      </c>
      <c r="U6435" s="3">
        <v>8.5259999999999998</v>
      </c>
      <c r="V6435" s="2">
        <f>salestable[[#This Row],[Sales]] * (1 - salestable[[#This Row],[Discount]])</f>
        <v>18.815999999999999</v>
      </c>
      <c r="W6435" s="2">
        <f>salestable[[#This Row],[Sales]] * salestable[[#This Row],[Discount]]</f>
        <v>4.7039999999999997</v>
      </c>
      <c r="X6435">
        <f>YEAR(salestable[[#This Row],[Order Date]])</f>
        <v>2015</v>
      </c>
      <c r="Y6435" t="str">
        <f>TEXT(salestable[[#This Row],[Order Date]],"MMMM")</f>
        <v>March</v>
      </c>
      <c r="Z6435" t="str">
        <f>"Q"&amp;ROUNDUP(MONTH(salestable[[#This Row],[Order Date]])/3,0)</f>
        <v>Q1</v>
      </c>
      <c r="AA6435" t="str">
        <f>TEXT(salestable[[#This Row],[Order Date]], "ddd")</f>
        <v>Mon</v>
      </c>
    </row>
    <row r="6436" spans="1:27"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s="3">
        <v>5</v>
      </c>
      <c r="T6436" s="4">
        <v>0.2</v>
      </c>
      <c r="U6436" s="3">
        <v>13.571999999999999</v>
      </c>
      <c r="V6436" s="2">
        <f>salestable[[#This Row],[Sales]] * (1 - salestable[[#This Row],[Discount]])</f>
        <v>144.768</v>
      </c>
      <c r="W6436" s="2">
        <f>salestable[[#This Row],[Sales]] * salestable[[#This Row],[Discount]]</f>
        <v>36.192</v>
      </c>
      <c r="X6436">
        <f>YEAR(salestable[[#This Row],[Order Date]])</f>
        <v>2015</v>
      </c>
      <c r="Y6436" t="str">
        <f>TEXT(salestable[[#This Row],[Order Date]],"MMMM")</f>
        <v>March</v>
      </c>
      <c r="Z6436" t="str">
        <f>"Q"&amp;ROUNDUP(MONTH(salestable[[#This Row],[Order Date]])/3,0)</f>
        <v>Q1</v>
      </c>
      <c r="AA6436" t="str">
        <f>TEXT(salestable[[#This Row],[Order Date]], "ddd")</f>
        <v>Mon</v>
      </c>
    </row>
    <row r="6437" spans="1:27"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s="3">
        <v>4</v>
      </c>
      <c r="T6437" s="4">
        <v>0</v>
      </c>
      <c r="U6437" s="3">
        <v>14.7</v>
      </c>
      <c r="V6437" s="2">
        <f>salestable[[#This Row],[Sales]] * (1 - salestable[[#This Row],[Discount]])</f>
        <v>35</v>
      </c>
      <c r="W6437" s="2">
        <f>salestable[[#This Row],[Sales]] * salestable[[#This Row],[Discount]]</f>
        <v>0</v>
      </c>
      <c r="X6437">
        <f>YEAR(salestable[[#This Row],[Order Date]])</f>
        <v>2017</v>
      </c>
      <c r="Y6437" t="str">
        <f>TEXT(salestable[[#This Row],[Order Date]],"MMMM")</f>
        <v>May</v>
      </c>
      <c r="Z6437" t="str">
        <f>"Q"&amp;ROUNDUP(MONTH(salestable[[#This Row],[Order Date]])/3,0)</f>
        <v>Q2</v>
      </c>
      <c r="AA6437" t="str">
        <f>TEXT(salestable[[#This Row],[Order Date]], "ddd")</f>
        <v>Sat</v>
      </c>
    </row>
    <row r="6438" spans="1:27"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s="3">
        <v>5</v>
      </c>
      <c r="T6438" s="4">
        <v>0</v>
      </c>
      <c r="U6438" s="3">
        <v>28.629000000000001</v>
      </c>
      <c r="V6438" s="2">
        <f>salestable[[#This Row],[Sales]] * (1 - salestable[[#This Row],[Discount]])</f>
        <v>477.15</v>
      </c>
      <c r="W6438" s="2">
        <f>salestable[[#This Row],[Sales]] * salestable[[#This Row],[Discount]]</f>
        <v>0</v>
      </c>
      <c r="X6438">
        <f>YEAR(salestable[[#This Row],[Order Date]])</f>
        <v>2017</v>
      </c>
      <c r="Y6438" t="str">
        <f>TEXT(salestable[[#This Row],[Order Date]],"MMMM")</f>
        <v>May</v>
      </c>
      <c r="Z6438" t="str">
        <f>"Q"&amp;ROUNDUP(MONTH(salestable[[#This Row],[Order Date]])/3,0)</f>
        <v>Q2</v>
      </c>
      <c r="AA6438" t="str">
        <f>TEXT(salestable[[#This Row],[Order Date]], "ddd")</f>
        <v>Sat</v>
      </c>
    </row>
    <row r="6439" spans="1:27"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s="3">
        <v>3</v>
      </c>
      <c r="T6439" s="4">
        <v>0.2</v>
      </c>
      <c r="U6439" s="3">
        <v>22.6782</v>
      </c>
      <c r="V6439" s="2">
        <f>salestable[[#This Row],[Sales]] * (1 - salestable[[#This Row],[Discount]])</f>
        <v>241.9008</v>
      </c>
      <c r="W6439" s="2">
        <f>salestable[[#This Row],[Sales]] * salestable[[#This Row],[Discount]]</f>
        <v>60.475200000000001</v>
      </c>
      <c r="X6439">
        <f>YEAR(salestable[[#This Row],[Order Date]])</f>
        <v>2017</v>
      </c>
      <c r="Y6439" t="str">
        <f>TEXT(salestable[[#This Row],[Order Date]],"MMMM")</f>
        <v>May</v>
      </c>
      <c r="Z6439" t="str">
        <f>"Q"&amp;ROUNDUP(MONTH(salestable[[#This Row],[Order Date]])/3,0)</f>
        <v>Q2</v>
      </c>
      <c r="AA6439" t="str">
        <f>TEXT(salestable[[#This Row],[Order Date]], "ddd")</f>
        <v>Sat</v>
      </c>
    </row>
    <row r="6440" spans="1:27"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s="3">
        <v>4</v>
      </c>
      <c r="T6440" s="4">
        <v>0.3</v>
      </c>
      <c r="U6440" s="3">
        <v>-97.498800000000003</v>
      </c>
      <c r="V6440" s="2">
        <f>salestable[[#This Row],[Sales]] * (1 - salestable[[#This Row],[Discount]])</f>
        <v>682.49159999999995</v>
      </c>
      <c r="W6440" s="2">
        <f>salestable[[#This Row],[Sales]] * salestable[[#This Row],[Discount]]</f>
        <v>292.49639999999999</v>
      </c>
      <c r="X6440">
        <f>YEAR(salestable[[#This Row],[Order Date]])</f>
        <v>2017</v>
      </c>
      <c r="Y6440" t="str">
        <f>TEXT(salestable[[#This Row],[Order Date]],"MMMM")</f>
        <v>December</v>
      </c>
      <c r="Z6440" t="str">
        <f>"Q"&amp;ROUNDUP(MONTH(salestable[[#This Row],[Order Date]])/3,0)</f>
        <v>Q4</v>
      </c>
      <c r="AA6440" t="str">
        <f>TEXT(salestable[[#This Row],[Order Date]], "ddd")</f>
        <v>Thu</v>
      </c>
    </row>
    <row r="6441" spans="1:27"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s="3">
        <v>5</v>
      </c>
      <c r="T6441" s="4">
        <v>0.1</v>
      </c>
      <c r="U6441" s="3">
        <v>-6.5490000000000004</v>
      </c>
      <c r="V6441" s="2">
        <f>salestable[[#This Row],[Sales]] * (1 - salestable[[#This Row],[Discount]])</f>
        <v>530.46899999999994</v>
      </c>
      <c r="W6441" s="2">
        <f>salestable[[#This Row],[Sales]] * salestable[[#This Row],[Discount]]</f>
        <v>58.941000000000003</v>
      </c>
      <c r="X6441">
        <f>YEAR(salestable[[#This Row],[Order Date]])</f>
        <v>2014</v>
      </c>
      <c r="Y6441" t="str">
        <f>TEXT(salestable[[#This Row],[Order Date]],"MMMM")</f>
        <v>October</v>
      </c>
      <c r="Z6441" t="str">
        <f>"Q"&amp;ROUNDUP(MONTH(salestable[[#This Row],[Order Date]])/3,0)</f>
        <v>Q4</v>
      </c>
      <c r="AA6441" t="str">
        <f>TEXT(salestable[[#This Row],[Order Date]], "ddd")</f>
        <v>Sat</v>
      </c>
    </row>
    <row r="6442" spans="1:27"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s="3">
        <v>5</v>
      </c>
      <c r="T6442" s="4">
        <v>0</v>
      </c>
      <c r="U6442" s="3">
        <v>12.492000000000001</v>
      </c>
      <c r="V6442" s="2">
        <f>salestable[[#This Row],[Sales]] * (1 - salestable[[#This Row],[Discount]])</f>
        <v>34.700000000000003</v>
      </c>
      <c r="W6442" s="2">
        <f>salestable[[#This Row],[Sales]] * salestable[[#This Row],[Discount]]</f>
        <v>0</v>
      </c>
      <c r="X6442">
        <f>YEAR(salestable[[#This Row],[Order Date]])</f>
        <v>2016</v>
      </c>
      <c r="Y6442" t="str">
        <f>TEXT(salestable[[#This Row],[Order Date]],"MMMM")</f>
        <v>October</v>
      </c>
      <c r="Z6442" t="str">
        <f>"Q"&amp;ROUNDUP(MONTH(salestable[[#This Row],[Order Date]])/3,0)</f>
        <v>Q4</v>
      </c>
      <c r="AA6442" t="str">
        <f>TEXT(salestable[[#This Row],[Order Date]], "ddd")</f>
        <v>Thu</v>
      </c>
    </row>
    <row r="6443" spans="1:27"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s="3">
        <v>3</v>
      </c>
      <c r="T6443" s="4">
        <v>0</v>
      </c>
      <c r="U6443" s="3">
        <v>23.968800000000002</v>
      </c>
      <c r="V6443" s="2">
        <f>salestable[[#This Row],[Sales]] * (1 - salestable[[#This Row],[Discount]])</f>
        <v>99.87</v>
      </c>
      <c r="W6443" s="2">
        <f>salestable[[#This Row],[Sales]] * salestable[[#This Row],[Discount]]</f>
        <v>0</v>
      </c>
      <c r="X6443">
        <f>YEAR(salestable[[#This Row],[Order Date]])</f>
        <v>2016</v>
      </c>
      <c r="Y6443" t="str">
        <f>TEXT(salestable[[#This Row],[Order Date]],"MMMM")</f>
        <v>October</v>
      </c>
      <c r="Z6443" t="str">
        <f>"Q"&amp;ROUNDUP(MONTH(salestable[[#This Row],[Order Date]])/3,0)</f>
        <v>Q4</v>
      </c>
      <c r="AA6443" t="str">
        <f>TEXT(salestable[[#This Row],[Order Date]], "ddd")</f>
        <v>Thu</v>
      </c>
    </row>
    <row r="6444" spans="1:27"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s="3">
        <v>2</v>
      </c>
      <c r="T6444" s="4">
        <v>0</v>
      </c>
      <c r="U6444" s="3">
        <v>18.211200000000002</v>
      </c>
      <c r="V6444" s="2">
        <f>salestable[[#This Row],[Sales]] * (1 - salestable[[#This Row],[Discount]])</f>
        <v>37.94</v>
      </c>
      <c r="W6444" s="2">
        <f>salestable[[#This Row],[Sales]] * salestable[[#This Row],[Discount]]</f>
        <v>0</v>
      </c>
      <c r="X6444">
        <f>YEAR(salestable[[#This Row],[Order Date]])</f>
        <v>2016</v>
      </c>
      <c r="Y6444" t="str">
        <f>TEXT(salestable[[#This Row],[Order Date]],"MMMM")</f>
        <v>October</v>
      </c>
      <c r="Z6444" t="str">
        <f>"Q"&amp;ROUNDUP(MONTH(salestable[[#This Row],[Order Date]])/3,0)</f>
        <v>Q4</v>
      </c>
      <c r="AA6444" t="str">
        <f>TEXT(salestable[[#This Row],[Order Date]], "ddd")</f>
        <v>Thu</v>
      </c>
    </row>
    <row r="6445" spans="1:27"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s="3">
        <v>5</v>
      </c>
      <c r="T6445" s="4">
        <v>0</v>
      </c>
      <c r="U6445" s="3">
        <v>11.454000000000001</v>
      </c>
      <c r="V6445" s="2">
        <f>salestable[[#This Row],[Sales]] * (1 - salestable[[#This Row],[Discount]])</f>
        <v>24.9</v>
      </c>
      <c r="W6445" s="2">
        <f>salestable[[#This Row],[Sales]] * salestable[[#This Row],[Discount]]</f>
        <v>0</v>
      </c>
      <c r="X6445">
        <f>YEAR(salestable[[#This Row],[Order Date]])</f>
        <v>2016</v>
      </c>
      <c r="Y6445" t="str">
        <f>TEXT(salestable[[#This Row],[Order Date]],"MMMM")</f>
        <v>October</v>
      </c>
      <c r="Z6445" t="str">
        <f>"Q"&amp;ROUNDUP(MONTH(salestable[[#This Row],[Order Date]])/3,0)</f>
        <v>Q4</v>
      </c>
      <c r="AA6445" t="str">
        <f>TEXT(salestable[[#This Row],[Order Date]], "ddd")</f>
        <v>Thu</v>
      </c>
    </row>
    <row r="6446" spans="1:27"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s="3">
        <v>3</v>
      </c>
      <c r="T6446" s="4">
        <v>0</v>
      </c>
      <c r="U6446" s="3">
        <v>33.726599999999998</v>
      </c>
      <c r="V6446" s="2">
        <f>salestable[[#This Row],[Sales]] * (1 - salestable[[#This Row],[Discount]])</f>
        <v>82.26</v>
      </c>
      <c r="W6446" s="2">
        <f>salestable[[#This Row],[Sales]] * salestable[[#This Row],[Discount]]</f>
        <v>0</v>
      </c>
      <c r="X6446">
        <f>YEAR(salestable[[#This Row],[Order Date]])</f>
        <v>2016</v>
      </c>
      <c r="Y6446" t="str">
        <f>TEXT(salestable[[#This Row],[Order Date]],"MMMM")</f>
        <v>October</v>
      </c>
      <c r="Z6446" t="str">
        <f>"Q"&amp;ROUNDUP(MONTH(salestable[[#This Row],[Order Date]])/3,0)</f>
        <v>Q4</v>
      </c>
      <c r="AA6446" t="str">
        <f>TEXT(salestable[[#This Row],[Order Date]], "ddd")</f>
        <v>Thu</v>
      </c>
    </row>
    <row r="6447" spans="1:27"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s="3">
        <v>6</v>
      </c>
      <c r="T6447" s="4">
        <v>0.2</v>
      </c>
      <c r="U6447" s="3">
        <v>2.4864000000000002</v>
      </c>
      <c r="V6447" s="2">
        <f>salestable[[#This Row],[Sales]] * (1 - salestable[[#This Row],[Discount]])</f>
        <v>5.6832000000000003</v>
      </c>
      <c r="W6447" s="2">
        <f>salestable[[#This Row],[Sales]] * salestable[[#This Row],[Discount]]</f>
        <v>1.4208000000000001</v>
      </c>
      <c r="X6447">
        <f>YEAR(salestable[[#This Row],[Order Date]])</f>
        <v>2015</v>
      </c>
      <c r="Y6447" t="str">
        <f>TEXT(salestable[[#This Row],[Order Date]],"MMMM")</f>
        <v>March</v>
      </c>
      <c r="Z6447" t="str">
        <f>"Q"&amp;ROUNDUP(MONTH(salestable[[#This Row],[Order Date]])/3,0)</f>
        <v>Q1</v>
      </c>
      <c r="AA6447" t="str">
        <f>TEXT(salestable[[#This Row],[Order Date]], "ddd")</f>
        <v>Thu</v>
      </c>
    </row>
    <row r="6448" spans="1:27"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s="3">
        <v>5</v>
      </c>
      <c r="T6448" s="4">
        <v>0.6</v>
      </c>
      <c r="U6448" s="3">
        <v>-77.625</v>
      </c>
      <c r="V6448" s="2">
        <f>salestable[[#This Row],[Sales]] * (1 - salestable[[#This Row],[Discount]])</f>
        <v>41.400000000000006</v>
      </c>
      <c r="W6448" s="2">
        <f>salestable[[#This Row],[Sales]] * salestable[[#This Row],[Discount]]</f>
        <v>62.099999999999994</v>
      </c>
      <c r="X6448">
        <f>YEAR(salestable[[#This Row],[Order Date]])</f>
        <v>2017</v>
      </c>
      <c r="Y6448" t="str">
        <f>TEXT(salestable[[#This Row],[Order Date]],"MMMM")</f>
        <v>March</v>
      </c>
      <c r="Z6448" t="str">
        <f>"Q"&amp;ROUNDUP(MONTH(salestable[[#This Row],[Order Date]])/3,0)</f>
        <v>Q1</v>
      </c>
      <c r="AA6448" t="str">
        <f>TEXT(salestable[[#This Row],[Order Date]], "ddd")</f>
        <v>Sat</v>
      </c>
    </row>
    <row r="6449" spans="1:27"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s="3">
        <v>1</v>
      </c>
      <c r="T6449" s="4">
        <v>0.2</v>
      </c>
      <c r="U6449" s="3">
        <v>0.86240000000000006</v>
      </c>
      <c r="V6449" s="2">
        <f>salestable[[#This Row],[Sales]] * (1 - salestable[[#This Row],[Discount]])</f>
        <v>1.9712000000000001</v>
      </c>
      <c r="W6449" s="2">
        <f>salestable[[#This Row],[Sales]] * salestable[[#This Row],[Discount]]</f>
        <v>0.49280000000000002</v>
      </c>
      <c r="X6449">
        <f>YEAR(salestable[[#This Row],[Order Date]])</f>
        <v>2017</v>
      </c>
      <c r="Y6449" t="str">
        <f>TEXT(salestable[[#This Row],[Order Date]],"MMMM")</f>
        <v>March</v>
      </c>
      <c r="Z6449" t="str">
        <f>"Q"&amp;ROUNDUP(MONTH(salestable[[#This Row],[Order Date]])/3,0)</f>
        <v>Q1</v>
      </c>
      <c r="AA6449" t="str">
        <f>TEXT(salestable[[#This Row],[Order Date]], "ddd")</f>
        <v>Sat</v>
      </c>
    </row>
    <row r="6450" spans="1:27"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s="3">
        <v>1</v>
      </c>
      <c r="T6450" s="4">
        <v>0.2</v>
      </c>
      <c r="U6450" s="3">
        <v>0.65400000000000003</v>
      </c>
      <c r="V6450" s="2">
        <f>salestable[[#This Row],[Sales]] * (1 - salestable[[#This Row],[Discount]])</f>
        <v>6.9760000000000009</v>
      </c>
      <c r="W6450" s="2">
        <f>salestable[[#This Row],[Sales]] * salestable[[#This Row],[Discount]]</f>
        <v>1.7440000000000002</v>
      </c>
      <c r="X6450">
        <f>YEAR(salestable[[#This Row],[Order Date]])</f>
        <v>2017</v>
      </c>
      <c r="Y6450" t="str">
        <f>TEXT(salestable[[#This Row],[Order Date]],"MMMM")</f>
        <v>March</v>
      </c>
      <c r="Z6450" t="str">
        <f>"Q"&amp;ROUNDUP(MONTH(salestable[[#This Row],[Order Date]])/3,0)</f>
        <v>Q1</v>
      </c>
      <c r="AA6450" t="str">
        <f>TEXT(salestable[[#This Row],[Order Date]], "ddd")</f>
        <v>Sat</v>
      </c>
    </row>
    <row r="6451" spans="1:27"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s="3">
        <v>2</v>
      </c>
      <c r="T6451" s="4">
        <v>0</v>
      </c>
      <c r="U6451" s="3">
        <v>5.1647999999999996</v>
      </c>
      <c r="V6451" s="2">
        <f>salestable[[#This Row],[Sales]] * (1 - salestable[[#This Row],[Discount]])</f>
        <v>10.76</v>
      </c>
      <c r="W6451" s="2">
        <f>salestable[[#This Row],[Sales]] * salestable[[#This Row],[Discount]]</f>
        <v>0</v>
      </c>
      <c r="X6451">
        <f>YEAR(salestable[[#This Row],[Order Date]])</f>
        <v>2015</v>
      </c>
      <c r="Y6451" t="str">
        <f>TEXT(salestable[[#This Row],[Order Date]],"MMMM")</f>
        <v>September</v>
      </c>
      <c r="Z6451" t="str">
        <f>"Q"&amp;ROUNDUP(MONTH(salestable[[#This Row],[Order Date]])/3,0)</f>
        <v>Q3</v>
      </c>
      <c r="AA6451" t="str">
        <f>TEXT(salestable[[#This Row],[Order Date]], "ddd")</f>
        <v>Fri</v>
      </c>
    </row>
    <row r="6452" spans="1:27"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s="3">
        <v>2</v>
      </c>
      <c r="T6452" s="4">
        <v>0</v>
      </c>
      <c r="U6452" s="3">
        <v>21.012799999999999</v>
      </c>
      <c r="V6452" s="2">
        <f>salestable[[#This Row],[Sales]] * (1 - salestable[[#This Row],[Discount]])</f>
        <v>45.68</v>
      </c>
      <c r="W6452" s="2">
        <f>salestable[[#This Row],[Sales]] * salestable[[#This Row],[Discount]]</f>
        <v>0</v>
      </c>
      <c r="X6452">
        <f>YEAR(salestable[[#This Row],[Order Date]])</f>
        <v>2015</v>
      </c>
      <c r="Y6452" t="str">
        <f>TEXT(salestable[[#This Row],[Order Date]],"MMMM")</f>
        <v>September</v>
      </c>
      <c r="Z6452" t="str">
        <f>"Q"&amp;ROUNDUP(MONTH(salestable[[#This Row],[Order Date]])/3,0)</f>
        <v>Q3</v>
      </c>
      <c r="AA6452" t="str">
        <f>TEXT(salestable[[#This Row],[Order Date]], "ddd")</f>
        <v>Fri</v>
      </c>
    </row>
    <row r="6453" spans="1:27"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s="3">
        <v>1</v>
      </c>
      <c r="T6453" s="4">
        <v>0</v>
      </c>
      <c r="U6453" s="3">
        <v>2.2109999999999999</v>
      </c>
      <c r="V6453" s="2">
        <f>salestable[[#This Row],[Sales]] * (1 - salestable[[#This Row],[Discount]])</f>
        <v>6.7</v>
      </c>
      <c r="W6453" s="2">
        <f>salestable[[#This Row],[Sales]] * salestable[[#This Row],[Discount]]</f>
        <v>0</v>
      </c>
      <c r="X6453">
        <f>YEAR(salestable[[#This Row],[Order Date]])</f>
        <v>2015</v>
      </c>
      <c r="Y6453" t="str">
        <f>TEXT(salestable[[#This Row],[Order Date]],"MMMM")</f>
        <v>September</v>
      </c>
      <c r="Z6453" t="str">
        <f>"Q"&amp;ROUNDUP(MONTH(salestable[[#This Row],[Order Date]])/3,0)</f>
        <v>Q3</v>
      </c>
      <c r="AA6453" t="str">
        <f>TEXT(salestable[[#This Row],[Order Date]], "ddd")</f>
        <v>Fri</v>
      </c>
    </row>
    <row r="6454" spans="1:27"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s="3">
        <v>3</v>
      </c>
      <c r="T6454" s="4">
        <v>0.2</v>
      </c>
      <c r="U6454" s="3">
        <v>13.857900000000001</v>
      </c>
      <c r="V6454" s="2">
        <f>salestable[[#This Row],[Sales]] * (1 - salestable[[#This Row],[Discount]])</f>
        <v>126.70080000000002</v>
      </c>
      <c r="W6454" s="2">
        <f>salestable[[#This Row],[Sales]] * salestable[[#This Row],[Discount]]</f>
        <v>31.675200000000004</v>
      </c>
      <c r="X6454">
        <f>YEAR(salestable[[#This Row],[Order Date]])</f>
        <v>2015</v>
      </c>
      <c r="Y6454" t="str">
        <f>TEXT(salestable[[#This Row],[Order Date]],"MMMM")</f>
        <v>December</v>
      </c>
      <c r="Z6454" t="str">
        <f>"Q"&amp;ROUNDUP(MONTH(salestable[[#This Row],[Order Date]])/3,0)</f>
        <v>Q4</v>
      </c>
      <c r="AA6454" t="str">
        <f>TEXT(salestable[[#This Row],[Order Date]], "ddd")</f>
        <v>Sat</v>
      </c>
    </row>
    <row r="6455" spans="1:27"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s="3">
        <v>2</v>
      </c>
      <c r="T6455" s="4">
        <v>0.2</v>
      </c>
      <c r="U6455" s="3">
        <v>0.55900000000000005</v>
      </c>
      <c r="V6455" s="2">
        <f>salestable[[#This Row],[Sales]] * (1 - salestable[[#This Row],[Discount]])</f>
        <v>2.7520000000000002</v>
      </c>
      <c r="W6455" s="2">
        <f>salestable[[#This Row],[Sales]] * salestable[[#This Row],[Discount]]</f>
        <v>0.68800000000000006</v>
      </c>
      <c r="X6455">
        <f>YEAR(salestable[[#This Row],[Order Date]])</f>
        <v>2015</v>
      </c>
      <c r="Y6455" t="str">
        <f>TEXT(salestable[[#This Row],[Order Date]],"MMMM")</f>
        <v>October</v>
      </c>
      <c r="Z6455" t="str">
        <f>"Q"&amp;ROUNDUP(MONTH(salestable[[#This Row],[Order Date]])/3,0)</f>
        <v>Q4</v>
      </c>
      <c r="AA6455" t="str">
        <f>TEXT(salestable[[#This Row],[Order Date]], "ddd")</f>
        <v>Thu</v>
      </c>
    </row>
    <row r="6456" spans="1:27"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s="3">
        <v>2</v>
      </c>
      <c r="T6456" s="4">
        <v>0</v>
      </c>
      <c r="U6456" s="3">
        <v>15.2712</v>
      </c>
      <c r="V6456" s="2">
        <f>salestable[[#This Row],[Sales]] * (1 - salestable[[#This Row],[Discount]])</f>
        <v>56.56</v>
      </c>
      <c r="W6456" s="2">
        <f>salestable[[#This Row],[Sales]] * salestable[[#This Row],[Discount]]</f>
        <v>0</v>
      </c>
      <c r="X6456">
        <f>YEAR(salestable[[#This Row],[Order Date]])</f>
        <v>2017</v>
      </c>
      <c r="Y6456" t="str">
        <f>TEXT(salestable[[#This Row],[Order Date]],"MMMM")</f>
        <v>July</v>
      </c>
      <c r="Z6456" t="str">
        <f>"Q"&amp;ROUNDUP(MONTH(salestable[[#This Row],[Order Date]])/3,0)</f>
        <v>Q3</v>
      </c>
      <c r="AA6456" t="str">
        <f>TEXT(salestable[[#This Row],[Order Date]], "ddd")</f>
        <v>Mon</v>
      </c>
    </row>
    <row r="6457" spans="1:27"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s="3">
        <v>7</v>
      </c>
      <c r="T6457" s="4">
        <v>0</v>
      </c>
      <c r="U6457" s="3">
        <v>11.457599999999999</v>
      </c>
      <c r="V6457" s="2">
        <f>salestable[[#This Row],[Sales]] * (1 - salestable[[#This Row],[Discount]])</f>
        <v>36.96</v>
      </c>
      <c r="W6457" s="2">
        <f>salestable[[#This Row],[Sales]] * salestable[[#This Row],[Discount]]</f>
        <v>0</v>
      </c>
      <c r="X6457">
        <f>YEAR(salestable[[#This Row],[Order Date]])</f>
        <v>2017</v>
      </c>
      <c r="Y6457" t="str">
        <f>TEXT(salestable[[#This Row],[Order Date]],"MMMM")</f>
        <v>July</v>
      </c>
      <c r="Z6457" t="str">
        <f>"Q"&amp;ROUNDUP(MONTH(salestable[[#This Row],[Order Date]])/3,0)</f>
        <v>Q3</v>
      </c>
      <c r="AA6457" t="str">
        <f>TEXT(salestable[[#This Row],[Order Date]], "ddd")</f>
        <v>Mon</v>
      </c>
    </row>
    <row r="6458" spans="1:27"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s="3">
        <v>1</v>
      </c>
      <c r="T6458" s="4">
        <v>0</v>
      </c>
      <c r="U6458" s="3">
        <v>36.717300000000002</v>
      </c>
      <c r="V6458" s="2">
        <f>salestable[[#This Row],[Sales]] * (1 - salestable[[#This Row],[Discount]])</f>
        <v>135.99</v>
      </c>
      <c r="W6458" s="2">
        <f>salestable[[#This Row],[Sales]] * salestable[[#This Row],[Discount]]</f>
        <v>0</v>
      </c>
      <c r="X6458">
        <f>YEAR(salestable[[#This Row],[Order Date]])</f>
        <v>2014</v>
      </c>
      <c r="Y6458" t="str">
        <f>TEXT(salestable[[#This Row],[Order Date]],"MMMM")</f>
        <v>August</v>
      </c>
      <c r="Z6458" t="str">
        <f>"Q"&amp;ROUNDUP(MONTH(salestable[[#This Row],[Order Date]])/3,0)</f>
        <v>Q3</v>
      </c>
      <c r="AA6458" t="str">
        <f>TEXT(salestable[[#This Row],[Order Date]], "ddd")</f>
        <v>Tue</v>
      </c>
    </row>
    <row r="6459" spans="1:27"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s="3">
        <v>7</v>
      </c>
      <c r="T6459" s="4">
        <v>0</v>
      </c>
      <c r="U6459" s="3">
        <v>7.0224000000000002</v>
      </c>
      <c r="V6459" s="2">
        <f>salestable[[#This Row],[Sales]] * (1 - salestable[[#This Row],[Discount]])</f>
        <v>15.96</v>
      </c>
      <c r="W6459" s="2">
        <f>salestable[[#This Row],[Sales]] * salestable[[#This Row],[Discount]]</f>
        <v>0</v>
      </c>
      <c r="X6459">
        <f>YEAR(salestable[[#This Row],[Order Date]])</f>
        <v>2014</v>
      </c>
      <c r="Y6459" t="str">
        <f>TEXT(salestable[[#This Row],[Order Date]],"MMMM")</f>
        <v>August</v>
      </c>
      <c r="Z6459" t="str">
        <f>"Q"&amp;ROUNDUP(MONTH(salestable[[#This Row],[Order Date]])/3,0)</f>
        <v>Q3</v>
      </c>
      <c r="AA6459" t="str">
        <f>TEXT(salestable[[#This Row],[Order Date]], "ddd")</f>
        <v>Tue</v>
      </c>
    </row>
    <row r="6460" spans="1:27"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s="3">
        <v>2</v>
      </c>
      <c r="T6460" s="4">
        <v>0</v>
      </c>
      <c r="U6460" s="3">
        <v>1.0904</v>
      </c>
      <c r="V6460" s="2">
        <f>salestable[[#This Row],[Sales]] * (1 - salestable[[#This Row],[Discount]])</f>
        <v>3.76</v>
      </c>
      <c r="W6460" s="2">
        <f>salestable[[#This Row],[Sales]] * salestable[[#This Row],[Discount]]</f>
        <v>0</v>
      </c>
      <c r="X6460">
        <f>YEAR(salestable[[#This Row],[Order Date]])</f>
        <v>2017</v>
      </c>
      <c r="Y6460" t="str">
        <f>TEXT(salestable[[#This Row],[Order Date]],"MMMM")</f>
        <v>May</v>
      </c>
      <c r="Z6460" t="str">
        <f>"Q"&amp;ROUNDUP(MONTH(salestable[[#This Row],[Order Date]])/3,0)</f>
        <v>Q2</v>
      </c>
      <c r="AA6460" t="str">
        <f>TEXT(salestable[[#This Row],[Order Date]], "ddd")</f>
        <v>Sun</v>
      </c>
    </row>
    <row r="6461" spans="1:27"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s="3">
        <v>5</v>
      </c>
      <c r="T6461" s="4">
        <v>0</v>
      </c>
      <c r="U6461" s="3">
        <v>6.6150000000000002</v>
      </c>
      <c r="V6461" s="2">
        <f>salestable[[#This Row],[Sales]] * (1 - salestable[[#This Row],[Discount]])</f>
        <v>14.7</v>
      </c>
      <c r="W6461" s="2">
        <f>salestable[[#This Row],[Sales]] * salestable[[#This Row],[Discount]]</f>
        <v>0</v>
      </c>
      <c r="X6461">
        <f>YEAR(salestable[[#This Row],[Order Date]])</f>
        <v>2017</v>
      </c>
      <c r="Y6461" t="str">
        <f>TEXT(salestable[[#This Row],[Order Date]],"MMMM")</f>
        <v>May</v>
      </c>
      <c r="Z6461" t="str">
        <f>"Q"&amp;ROUNDUP(MONTH(salestable[[#This Row],[Order Date]])/3,0)</f>
        <v>Q2</v>
      </c>
      <c r="AA6461" t="str">
        <f>TEXT(salestable[[#This Row],[Order Date]], "ddd")</f>
        <v>Sun</v>
      </c>
    </row>
    <row r="6462" spans="1:27"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s="3">
        <v>5</v>
      </c>
      <c r="T6462" s="4">
        <v>0</v>
      </c>
      <c r="U6462" s="3">
        <v>9.3000000000000007</v>
      </c>
      <c r="V6462" s="2">
        <f>salestable[[#This Row],[Sales]] * (1 - salestable[[#This Row],[Discount]])</f>
        <v>37.200000000000003</v>
      </c>
      <c r="W6462" s="2">
        <f>salestable[[#This Row],[Sales]] * salestable[[#This Row],[Discount]]</f>
        <v>0</v>
      </c>
      <c r="X6462">
        <f>YEAR(salestable[[#This Row],[Order Date]])</f>
        <v>2017</v>
      </c>
      <c r="Y6462" t="str">
        <f>TEXT(salestable[[#This Row],[Order Date]],"MMMM")</f>
        <v>May</v>
      </c>
      <c r="Z6462" t="str">
        <f>"Q"&amp;ROUNDUP(MONTH(salestable[[#This Row],[Order Date]])/3,0)</f>
        <v>Q2</v>
      </c>
      <c r="AA6462" t="str">
        <f>TEXT(salestable[[#This Row],[Order Date]], "ddd")</f>
        <v>Sun</v>
      </c>
    </row>
    <row r="6463" spans="1:27"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s="3">
        <v>3</v>
      </c>
      <c r="T6463" s="4">
        <v>0</v>
      </c>
      <c r="U6463" s="3">
        <v>18.893699999999999</v>
      </c>
      <c r="V6463" s="2">
        <f>salestable[[#This Row],[Sales]] * (1 - salestable[[#This Row],[Discount]])</f>
        <v>89.97</v>
      </c>
      <c r="W6463" s="2">
        <f>salestable[[#This Row],[Sales]] * salestable[[#This Row],[Discount]]</f>
        <v>0</v>
      </c>
      <c r="X6463">
        <f>YEAR(salestable[[#This Row],[Order Date]])</f>
        <v>2017</v>
      </c>
      <c r="Y6463" t="str">
        <f>TEXT(salestable[[#This Row],[Order Date]],"MMMM")</f>
        <v>May</v>
      </c>
      <c r="Z6463" t="str">
        <f>"Q"&amp;ROUNDUP(MONTH(salestable[[#This Row],[Order Date]])/3,0)</f>
        <v>Q2</v>
      </c>
      <c r="AA6463" t="str">
        <f>TEXT(salestable[[#This Row],[Order Date]], "ddd")</f>
        <v>Sun</v>
      </c>
    </row>
    <row r="6464" spans="1:27"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s="3">
        <v>2</v>
      </c>
      <c r="T6464" s="4">
        <v>0</v>
      </c>
      <c r="U6464" s="3">
        <v>23.5764</v>
      </c>
      <c r="V6464" s="2">
        <f>salestable[[#This Row],[Sales]] * (1 - salestable[[#This Row],[Discount]])</f>
        <v>261.95999999999998</v>
      </c>
      <c r="W6464" s="2">
        <f>salestable[[#This Row],[Sales]] * salestable[[#This Row],[Discount]]</f>
        <v>0</v>
      </c>
      <c r="X6464">
        <f>YEAR(salestable[[#This Row],[Order Date]])</f>
        <v>2017</v>
      </c>
      <c r="Y6464" t="str">
        <f>TEXT(salestable[[#This Row],[Order Date]],"MMMM")</f>
        <v>May</v>
      </c>
      <c r="Z6464" t="str">
        <f>"Q"&amp;ROUNDUP(MONTH(salestable[[#This Row],[Order Date]])/3,0)</f>
        <v>Q2</v>
      </c>
      <c r="AA6464" t="str">
        <f>TEXT(salestable[[#This Row],[Order Date]], "ddd")</f>
        <v>Sun</v>
      </c>
    </row>
    <row r="6465" spans="1:27"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s="3">
        <v>5</v>
      </c>
      <c r="T6465" s="4">
        <v>0</v>
      </c>
      <c r="U6465" s="3">
        <v>37</v>
      </c>
      <c r="V6465" s="2">
        <f>salestable[[#This Row],[Sales]] * (1 - salestable[[#This Row],[Discount]])</f>
        <v>74</v>
      </c>
      <c r="W6465" s="2">
        <f>salestable[[#This Row],[Sales]] * salestable[[#This Row],[Discount]]</f>
        <v>0</v>
      </c>
      <c r="X6465">
        <f>YEAR(salestable[[#This Row],[Order Date]])</f>
        <v>2017</v>
      </c>
      <c r="Y6465" t="str">
        <f>TEXT(salestable[[#This Row],[Order Date]],"MMMM")</f>
        <v>May</v>
      </c>
      <c r="Z6465" t="str">
        <f>"Q"&amp;ROUNDUP(MONTH(salestable[[#This Row],[Order Date]])/3,0)</f>
        <v>Q2</v>
      </c>
      <c r="AA6465" t="str">
        <f>TEXT(salestable[[#This Row],[Order Date]], "ddd")</f>
        <v>Sun</v>
      </c>
    </row>
    <row r="6466" spans="1:27"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s="3">
        <v>2</v>
      </c>
      <c r="T6466" s="4">
        <v>0</v>
      </c>
      <c r="U6466" s="3">
        <v>6.3743999999999996</v>
      </c>
      <c r="V6466" s="2">
        <f>salestable[[#This Row],[Sales]] * (1 - salestable[[#This Row],[Discount]])</f>
        <v>13.28</v>
      </c>
      <c r="W6466" s="2">
        <f>salestable[[#This Row],[Sales]] * salestable[[#This Row],[Discount]]</f>
        <v>0</v>
      </c>
      <c r="X6466">
        <f>YEAR(salestable[[#This Row],[Order Date]])</f>
        <v>2016</v>
      </c>
      <c r="Y6466" t="str">
        <f>TEXT(salestable[[#This Row],[Order Date]],"MMMM")</f>
        <v>September</v>
      </c>
      <c r="Z6466" t="str">
        <f>"Q"&amp;ROUNDUP(MONTH(salestable[[#This Row],[Order Date]])/3,0)</f>
        <v>Q3</v>
      </c>
      <c r="AA6466" t="str">
        <f>TEXT(salestable[[#This Row],[Order Date]], "ddd")</f>
        <v>Thu</v>
      </c>
    </row>
    <row r="6467" spans="1:27"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s="3">
        <v>6</v>
      </c>
      <c r="T6467" s="4">
        <v>0.2</v>
      </c>
      <c r="U6467" s="3">
        <v>6.3719999999999999</v>
      </c>
      <c r="V6467" s="2">
        <f>salestable[[#This Row],[Sales]] * (1 - salestable[[#This Row],[Discount]])</f>
        <v>67.968000000000004</v>
      </c>
      <c r="W6467" s="2">
        <f>salestable[[#This Row],[Sales]] * salestable[[#This Row],[Discount]]</f>
        <v>16.992000000000001</v>
      </c>
      <c r="X6467">
        <f>YEAR(salestable[[#This Row],[Order Date]])</f>
        <v>2015</v>
      </c>
      <c r="Y6467" t="str">
        <f>TEXT(salestable[[#This Row],[Order Date]],"MMMM")</f>
        <v>November</v>
      </c>
      <c r="Z6467" t="str">
        <f>"Q"&amp;ROUNDUP(MONTH(salestable[[#This Row],[Order Date]])/3,0)</f>
        <v>Q4</v>
      </c>
      <c r="AA6467" t="str">
        <f>TEXT(salestable[[#This Row],[Order Date]], "ddd")</f>
        <v>Fri</v>
      </c>
    </row>
    <row r="6468" spans="1:27"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s="3">
        <v>7</v>
      </c>
      <c r="T6468" s="4">
        <v>0</v>
      </c>
      <c r="U6468" s="3">
        <v>25.330200000000001</v>
      </c>
      <c r="V6468" s="2">
        <f>salestable[[#This Row],[Sales]] * (1 - salestable[[#This Row],[Discount]])</f>
        <v>68.459999999999994</v>
      </c>
      <c r="W6468" s="2">
        <f>salestable[[#This Row],[Sales]] * salestable[[#This Row],[Discount]]</f>
        <v>0</v>
      </c>
      <c r="X6468">
        <f>YEAR(salestable[[#This Row],[Order Date]])</f>
        <v>2017</v>
      </c>
      <c r="Y6468" t="str">
        <f>TEXT(salestable[[#This Row],[Order Date]],"MMMM")</f>
        <v>May</v>
      </c>
      <c r="Z6468" t="str">
        <f>"Q"&amp;ROUNDUP(MONTH(salestable[[#This Row],[Order Date]])/3,0)</f>
        <v>Q2</v>
      </c>
      <c r="AA6468" t="str">
        <f>TEXT(salestable[[#This Row],[Order Date]], "ddd")</f>
        <v>Mon</v>
      </c>
    </row>
    <row r="6469" spans="1:27"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s="3">
        <v>5</v>
      </c>
      <c r="T6469" s="4">
        <v>0</v>
      </c>
      <c r="U6469" s="3">
        <v>582.23199999999997</v>
      </c>
      <c r="V6469" s="2">
        <f>salestable[[#This Row],[Sales]] * (1 - salestable[[#This Row],[Discount]])</f>
        <v>2079.4</v>
      </c>
      <c r="W6469" s="2">
        <f>salestable[[#This Row],[Sales]] * salestable[[#This Row],[Discount]]</f>
        <v>0</v>
      </c>
      <c r="X6469">
        <f>YEAR(salestable[[#This Row],[Order Date]])</f>
        <v>2016</v>
      </c>
      <c r="Y6469" t="str">
        <f>TEXT(salestable[[#This Row],[Order Date]],"MMMM")</f>
        <v>December</v>
      </c>
      <c r="Z6469" t="str">
        <f>"Q"&amp;ROUNDUP(MONTH(salestable[[#This Row],[Order Date]])/3,0)</f>
        <v>Q4</v>
      </c>
      <c r="AA6469" t="str">
        <f>TEXT(salestable[[#This Row],[Order Date]], "ddd")</f>
        <v>Fri</v>
      </c>
    </row>
    <row r="6470" spans="1:27"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s="3">
        <v>5</v>
      </c>
      <c r="T6470" s="4">
        <v>0</v>
      </c>
      <c r="U6470" s="3">
        <v>176.386</v>
      </c>
      <c r="V6470" s="2">
        <f>salestable[[#This Row],[Sales]] * (1 - salestable[[#This Row],[Discount]])</f>
        <v>629.95000000000005</v>
      </c>
      <c r="W6470" s="2">
        <f>salestable[[#This Row],[Sales]] * salestable[[#This Row],[Discount]]</f>
        <v>0</v>
      </c>
      <c r="X6470">
        <f>YEAR(salestable[[#This Row],[Order Date]])</f>
        <v>2016</v>
      </c>
      <c r="Y6470" t="str">
        <f>TEXT(salestable[[#This Row],[Order Date]],"MMMM")</f>
        <v>December</v>
      </c>
      <c r="Z6470" t="str">
        <f>"Q"&amp;ROUNDUP(MONTH(salestable[[#This Row],[Order Date]])/3,0)</f>
        <v>Q4</v>
      </c>
      <c r="AA6470" t="str">
        <f>TEXT(salestable[[#This Row],[Order Date]], "ddd")</f>
        <v>Fri</v>
      </c>
    </row>
    <row r="6471" spans="1:27"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s="3">
        <v>6</v>
      </c>
      <c r="T6471" s="4">
        <v>0</v>
      </c>
      <c r="U6471" s="3">
        <v>23.898599999999998</v>
      </c>
      <c r="V6471" s="2">
        <f>salestable[[#This Row],[Sales]] * (1 - salestable[[#This Row],[Discount]])</f>
        <v>72.42</v>
      </c>
      <c r="W6471" s="2">
        <f>salestable[[#This Row],[Sales]] * salestable[[#This Row],[Discount]]</f>
        <v>0</v>
      </c>
      <c r="X6471">
        <f>YEAR(salestable[[#This Row],[Order Date]])</f>
        <v>2016</v>
      </c>
      <c r="Y6471" t="str">
        <f>TEXT(salestable[[#This Row],[Order Date]],"MMMM")</f>
        <v>December</v>
      </c>
      <c r="Z6471" t="str">
        <f>"Q"&amp;ROUNDUP(MONTH(salestable[[#This Row],[Order Date]])/3,0)</f>
        <v>Q4</v>
      </c>
      <c r="AA6471" t="str">
        <f>TEXT(salestable[[#This Row],[Order Date]], "ddd")</f>
        <v>Fri</v>
      </c>
    </row>
    <row r="6472" spans="1:27"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s="3">
        <v>2</v>
      </c>
      <c r="T6472" s="4">
        <v>0</v>
      </c>
      <c r="U6472" s="3">
        <v>35.634599999999999</v>
      </c>
      <c r="V6472" s="2">
        <f>salestable[[#This Row],[Sales]] * (1 - salestable[[#This Row],[Discount]])</f>
        <v>131.97999999999999</v>
      </c>
      <c r="W6472" s="2">
        <f>salestable[[#This Row],[Sales]] * salestable[[#This Row],[Discount]]</f>
        <v>0</v>
      </c>
      <c r="X6472">
        <f>YEAR(salestable[[#This Row],[Order Date]])</f>
        <v>2015</v>
      </c>
      <c r="Y6472" t="str">
        <f>TEXT(salestable[[#This Row],[Order Date]],"MMMM")</f>
        <v>August</v>
      </c>
      <c r="Z6472" t="str">
        <f>"Q"&amp;ROUNDUP(MONTH(salestable[[#This Row],[Order Date]])/3,0)</f>
        <v>Q3</v>
      </c>
      <c r="AA6472" t="str">
        <f>TEXT(salestable[[#This Row],[Order Date]], "ddd")</f>
        <v>Sat</v>
      </c>
    </row>
    <row r="6473" spans="1:27"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s="3">
        <v>7</v>
      </c>
      <c r="T6473" s="4">
        <v>0</v>
      </c>
      <c r="U6473" s="3">
        <v>11.452</v>
      </c>
      <c r="V6473" s="2">
        <f>salestable[[#This Row],[Sales]] * (1 - salestable[[#This Row],[Discount]])</f>
        <v>114.52</v>
      </c>
      <c r="W6473" s="2">
        <f>salestable[[#This Row],[Sales]] * salestable[[#This Row],[Discount]]</f>
        <v>0</v>
      </c>
      <c r="X6473">
        <f>YEAR(salestable[[#This Row],[Order Date]])</f>
        <v>2015</v>
      </c>
      <c r="Y6473" t="str">
        <f>TEXT(salestable[[#This Row],[Order Date]],"MMMM")</f>
        <v>August</v>
      </c>
      <c r="Z6473" t="str">
        <f>"Q"&amp;ROUNDUP(MONTH(salestable[[#This Row],[Order Date]])/3,0)</f>
        <v>Q3</v>
      </c>
      <c r="AA6473" t="str">
        <f>TEXT(salestable[[#This Row],[Order Date]], "ddd")</f>
        <v>Sat</v>
      </c>
    </row>
    <row r="6474" spans="1:27"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s="3">
        <v>10</v>
      </c>
      <c r="T6474" s="4">
        <v>0.2</v>
      </c>
      <c r="U6474" s="3">
        <v>33.831000000000003</v>
      </c>
      <c r="V6474" s="2">
        <f>salestable[[#This Row],[Sales]] * (1 - salestable[[#This Row],[Discount]])</f>
        <v>80.192000000000007</v>
      </c>
      <c r="W6474" s="2">
        <f>salestable[[#This Row],[Sales]] * salestable[[#This Row],[Discount]]</f>
        <v>20.048000000000002</v>
      </c>
      <c r="X6474">
        <f>YEAR(salestable[[#This Row],[Order Date]])</f>
        <v>2014</v>
      </c>
      <c r="Y6474" t="str">
        <f>TEXT(salestable[[#This Row],[Order Date]],"MMMM")</f>
        <v>June</v>
      </c>
      <c r="Z6474" t="str">
        <f>"Q"&amp;ROUNDUP(MONTH(salestable[[#This Row],[Order Date]])/3,0)</f>
        <v>Q2</v>
      </c>
      <c r="AA6474" t="str">
        <f>TEXT(salestable[[#This Row],[Order Date]], "ddd")</f>
        <v>Fri</v>
      </c>
    </row>
    <row r="6475" spans="1:27"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s="3">
        <v>3</v>
      </c>
      <c r="T6475" s="4">
        <v>0.2</v>
      </c>
      <c r="U6475" s="3">
        <v>87.18</v>
      </c>
      <c r="V6475" s="2">
        <f>salestable[[#This Row],[Sales]] * (1 - salestable[[#This Row],[Discount]])</f>
        <v>697.44</v>
      </c>
      <c r="W6475" s="2">
        <f>salestable[[#This Row],[Sales]] * salestable[[#This Row],[Discount]]</f>
        <v>174.36</v>
      </c>
      <c r="X6475">
        <f>YEAR(salestable[[#This Row],[Order Date]])</f>
        <v>2016</v>
      </c>
      <c r="Y6475" t="str">
        <f>TEXT(salestable[[#This Row],[Order Date]],"MMMM")</f>
        <v>March</v>
      </c>
      <c r="Z6475" t="str">
        <f>"Q"&amp;ROUNDUP(MONTH(salestable[[#This Row],[Order Date]])/3,0)</f>
        <v>Q1</v>
      </c>
      <c r="AA6475" t="str">
        <f>TEXT(salestable[[#This Row],[Order Date]], "ddd")</f>
        <v>Fri</v>
      </c>
    </row>
    <row r="6476" spans="1:27"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s="3">
        <v>4</v>
      </c>
      <c r="T6476" s="4">
        <v>0.5</v>
      </c>
      <c r="U6476" s="3">
        <v>-53.285600000000002</v>
      </c>
      <c r="V6476" s="2">
        <f>salestable[[#This Row],[Sales]] * (1 - salestable[[#This Row],[Discount]])</f>
        <v>30.98</v>
      </c>
      <c r="W6476" s="2">
        <f>salestable[[#This Row],[Sales]] * salestable[[#This Row],[Discount]]</f>
        <v>30.98</v>
      </c>
      <c r="X6476">
        <f>YEAR(salestable[[#This Row],[Order Date]])</f>
        <v>2014</v>
      </c>
      <c r="Y6476" t="str">
        <f>TEXT(salestable[[#This Row],[Order Date]],"MMMM")</f>
        <v>January</v>
      </c>
      <c r="Z6476" t="str">
        <f>"Q"&amp;ROUNDUP(MONTH(salestable[[#This Row],[Order Date]])/3,0)</f>
        <v>Q1</v>
      </c>
      <c r="AA6476" t="str">
        <f>TEXT(salestable[[#This Row],[Order Date]], "ddd")</f>
        <v>Tue</v>
      </c>
    </row>
    <row r="6477" spans="1:27"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s="3">
        <v>3</v>
      </c>
      <c r="T6477" s="4">
        <v>0.7</v>
      </c>
      <c r="U6477" s="3">
        <v>-3.4914000000000001</v>
      </c>
      <c r="V6477" s="2">
        <f>salestable[[#This Row],[Sales]] * (1 - salestable[[#This Row],[Discount]])</f>
        <v>1.3662000000000003</v>
      </c>
      <c r="W6477" s="2">
        <f>salestable[[#This Row],[Sales]] * salestable[[#This Row],[Discount]]</f>
        <v>3.1878000000000002</v>
      </c>
      <c r="X6477">
        <f>YEAR(salestable[[#This Row],[Order Date]])</f>
        <v>2017</v>
      </c>
      <c r="Y6477" t="str">
        <f>TEXT(salestable[[#This Row],[Order Date]],"MMMM")</f>
        <v>June</v>
      </c>
      <c r="Z6477" t="str">
        <f>"Q"&amp;ROUNDUP(MONTH(salestable[[#This Row],[Order Date]])/3,0)</f>
        <v>Q2</v>
      </c>
      <c r="AA6477" t="str">
        <f>TEXT(salestable[[#This Row],[Order Date]], "ddd")</f>
        <v>Sat</v>
      </c>
    </row>
    <row r="6478" spans="1:27"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s="3">
        <v>2</v>
      </c>
      <c r="T6478" s="4">
        <v>0.2</v>
      </c>
      <c r="U6478" s="3">
        <v>0.58499999999999996</v>
      </c>
      <c r="V6478" s="2">
        <f>salestable[[#This Row],[Sales]] * (1 - salestable[[#This Row],[Discount]])</f>
        <v>4.16</v>
      </c>
      <c r="W6478" s="2">
        <f>salestable[[#This Row],[Sales]] * salestable[[#This Row],[Discount]]</f>
        <v>1.04</v>
      </c>
      <c r="X6478">
        <f>YEAR(salestable[[#This Row],[Order Date]])</f>
        <v>2017</v>
      </c>
      <c r="Y6478" t="str">
        <f>TEXT(salestable[[#This Row],[Order Date]],"MMMM")</f>
        <v>June</v>
      </c>
      <c r="Z6478" t="str">
        <f>"Q"&amp;ROUNDUP(MONTH(salestable[[#This Row],[Order Date]])/3,0)</f>
        <v>Q2</v>
      </c>
      <c r="AA6478" t="str">
        <f>TEXT(salestable[[#This Row],[Order Date]], "ddd")</f>
        <v>Sat</v>
      </c>
    </row>
    <row r="6479" spans="1:27"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s="3">
        <v>1</v>
      </c>
      <c r="T6479" s="4">
        <v>0.2</v>
      </c>
      <c r="U6479" s="3">
        <v>-2.5749</v>
      </c>
      <c r="V6479" s="2">
        <f>salestable[[#This Row],[Sales]] * (1 - salestable[[#This Row],[Discount]])</f>
        <v>164.7936</v>
      </c>
      <c r="W6479" s="2">
        <f>salestable[[#This Row],[Sales]] * salestable[[#This Row],[Discount]]</f>
        <v>41.198399999999999</v>
      </c>
      <c r="X6479">
        <f>YEAR(salestable[[#This Row],[Order Date]])</f>
        <v>2017</v>
      </c>
      <c r="Y6479" t="str">
        <f>TEXT(salestable[[#This Row],[Order Date]],"MMMM")</f>
        <v>June</v>
      </c>
      <c r="Z6479" t="str">
        <f>"Q"&amp;ROUNDUP(MONTH(salestable[[#This Row],[Order Date]])/3,0)</f>
        <v>Q2</v>
      </c>
      <c r="AA6479" t="str">
        <f>TEXT(salestable[[#This Row],[Order Date]], "ddd")</f>
        <v>Sat</v>
      </c>
    </row>
    <row r="6480" spans="1:27"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s="3">
        <v>3</v>
      </c>
      <c r="T6480" s="4">
        <v>0.2</v>
      </c>
      <c r="U6480" s="3">
        <v>5.4432</v>
      </c>
      <c r="V6480" s="2">
        <f>salestable[[#This Row],[Sales]] * (1 - salestable[[#This Row],[Discount]])</f>
        <v>12.441600000000001</v>
      </c>
      <c r="W6480" s="2">
        <f>salestable[[#This Row],[Sales]] * salestable[[#This Row],[Discount]]</f>
        <v>3.1104000000000003</v>
      </c>
      <c r="X6480">
        <f>YEAR(salestable[[#This Row],[Order Date]])</f>
        <v>2017</v>
      </c>
      <c r="Y6480" t="str">
        <f>TEXT(salestable[[#This Row],[Order Date]],"MMMM")</f>
        <v>June</v>
      </c>
      <c r="Z6480" t="str">
        <f>"Q"&amp;ROUNDUP(MONTH(salestable[[#This Row],[Order Date]])/3,0)</f>
        <v>Q2</v>
      </c>
      <c r="AA6480" t="str">
        <f>TEXT(salestable[[#This Row],[Order Date]], "ddd")</f>
        <v>Sat</v>
      </c>
    </row>
    <row r="6481" spans="1:27"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s="3">
        <v>5</v>
      </c>
      <c r="T6481" s="4">
        <v>0.2</v>
      </c>
      <c r="U6481" s="3">
        <v>50.396000000000001</v>
      </c>
      <c r="V6481" s="2">
        <f>salestable[[#This Row],[Sales]] * (1 - salestable[[#This Row],[Discount]])</f>
        <v>403.16800000000001</v>
      </c>
      <c r="W6481" s="2">
        <f>salestable[[#This Row],[Sales]] * salestable[[#This Row],[Discount]]</f>
        <v>100.792</v>
      </c>
      <c r="X6481">
        <f>YEAR(salestable[[#This Row],[Order Date]])</f>
        <v>2017</v>
      </c>
      <c r="Y6481" t="str">
        <f>TEXT(salestable[[#This Row],[Order Date]],"MMMM")</f>
        <v>June</v>
      </c>
      <c r="Z6481" t="str">
        <f>"Q"&amp;ROUNDUP(MONTH(salestable[[#This Row],[Order Date]])/3,0)</f>
        <v>Q2</v>
      </c>
      <c r="AA6481" t="str">
        <f>TEXT(salestable[[#This Row],[Order Date]], "ddd")</f>
        <v>Sat</v>
      </c>
    </row>
    <row r="6482" spans="1:27"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s="3">
        <v>7</v>
      </c>
      <c r="T6482" s="4">
        <v>0.2</v>
      </c>
      <c r="U6482" s="3">
        <v>1.8353999999999999</v>
      </c>
      <c r="V6482" s="2">
        <f>salestable[[#This Row],[Sales]] * (1 - salestable[[#This Row],[Discount]])</f>
        <v>19.577600000000004</v>
      </c>
      <c r="W6482" s="2">
        <f>salestable[[#This Row],[Sales]] * salestable[[#This Row],[Discount]]</f>
        <v>4.894400000000001</v>
      </c>
      <c r="X6482">
        <f>YEAR(salestable[[#This Row],[Order Date]])</f>
        <v>2017</v>
      </c>
      <c r="Y6482" t="str">
        <f>TEXT(salestable[[#This Row],[Order Date]],"MMMM")</f>
        <v>June</v>
      </c>
      <c r="Z6482" t="str">
        <f>"Q"&amp;ROUNDUP(MONTH(salestable[[#This Row],[Order Date]])/3,0)</f>
        <v>Q2</v>
      </c>
      <c r="AA6482" t="str">
        <f>TEXT(salestable[[#This Row],[Order Date]], "ddd")</f>
        <v>Sat</v>
      </c>
    </row>
    <row r="6483" spans="1:27"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s="3">
        <v>2</v>
      </c>
      <c r="T6483" s="4">
        <v>0.2</v>
      </c>
      <c r="U6483" s="3">
        <v>0</v>
      </c>
      <c r="V6483" s="2">
        <f>salestable[[#This Row],[Sales]] * (1 - salestable[[#This Row],[Discount]])</f>
        <v>193.25440000000003</v>
      </c>
      <c r="W6483" s="2">
        <f>salestable[[#This Row],[Sales]] * salestable[[#This Row],[Discount]]</f>
        <v>48.313600000000008</v>
      </c>
      <c r="X6483">
        <f>YEAR(salestable[[#This Row],[Order Date]])</f>
        <v>2017</v>
      </c>
      <c r="Y6483" t="str">
        <f>TEXT(salestable[[#This Row],[Order Date]],"MMMM")</f>
        <v>June</v>
      </c>
      <c r="Z6483" t="str">
        <f>"Q"&amp;ROUNDUP(MONTH(salestable[[#This Row],[Order Date]])/3,0)</f>
        <v>Q2</v>
      </c>
      <c r="AA6483" t="str">
        <f>TEXT(salestable[[#This Row],[Order Date]], "ddd")</f>
        <v>Sat</v>
      </c>
    </row>
    <row r="6484" spans="1:27"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s="3">
        <v>2</v>
      </c>
      <c r="T6484" s="4">
        <v>0.2</v>
      </c>
      <c r="U6484" s="3">
        <v>-4.1399999999999997</v>
      </c>
      <c r="V6484" s="2">
        <f>salestable[[#This Row],[Sales]] * (1 - salestable[[#This Row],[Discount]])</f>
        <v>88.320000000000007</v>
      </c>
      <c r="W6484" s="2">
        <f>salestable[[#This Row],[Sales]] * salestable[[#This Row],[Discount]]</f>
        <v>22.080000000000002</v>
      </c>
      <c r="X6484">
        <f>YEAR(salestable[[#This Row],[Order Date]])</f>
        <v>2017</v>
      </c>
      <c r="Y6484" t="str">
        <f>TEXT(salestable[[#This Row],[Order Date]],"MMMM")</f>
        <v>June</v>
      </c>
      <c r="Z6484" t="str">
        <f>"Q"&amp;ROUNDUP(MONTH(salestable[[#This Row],[Order Date]])/3,0)</f>
        <v>Q2</v>
      </c>
      <c r="AA6484" t="str">
        <f>TEXT(salestable[[#This Row],[Order Date]], "ddd")</f>
        <v>Sat</v>
      </c>
    </row>
    <row r="6485" spans="1:27"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s="3">
        <v>2</v>
      </c>
      <c r="T6485" s="4">
        <v>0.4</v>
      </c>
      <c r="U6485" s="3">
        <v>-115.43040000000001</v>
      </c>
      <c r="V6485" s="2">
        <f>salestable[[#This Row],[Sales]] * (1 - salestable[[#This Row],[Discount]])</f>
        <v>230.86079999999998</v>
      </c>
      <c r="W6485" s="2">
        <f>salestable[[#This Row],[Sales]] * salestable[[#This Row],[Discount]]</f>
        <v>153.90719999999999</v>
      </c>
      <c r="X6485">
        <f>YEAR(salestable[[#This Row],[Order Date]])</f>
        <v>2017</v>
      </c>
      <c r="Y6485" t="str">
        <f>TEXT(salestable[[#This Row],[Order Date]],"MMMM")</f>
        <v>June</v>
      </c>
      <c r="Z6485" t="str">
        <f>"Q"&amp;ROUNDUP(MONTH(salestable[[#This Row],[Order Date]])/3,0)</f>
        <v>Q2</v>
      </c>
      <c r="AA6485" t="str">
        <f>TEXT(salestable[[#This Row],[Order Date]], "ddd")</f>
        <v>Sat</v>
      </c>
    </row>
    <row r="6486" spans="1:27"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s="3">
        <v>6</v>
      </c>
      <c r="T6486" s="4">
        <v>0</v>
      </c>
      <c r="U6486" s="3">
        <v>36.183599999999998</v>
      </c>
      <c r="V6486" s="2">
        <f>salestable[[#This Row],[Sales]] * (1 - salestable[[#This Row],[Discount]])</f>
        <v>78.66</v>
      </c>
      <c r="W6486" s="2">
        <f>salestable[[#This Row],[Sales]] * salestable[[#This Row],[Discount]]</f>
        <v>0</v>
      </c>
      <c r="X6486">
        <f>YEAR(salestable[[#This Row],[Order Date]])</f>
        <v>2017</v>
      </c>
      <c r="Y6486" t="str">
        <f>TEXT(salestable[[#This Row],[Order Date]],"MMMM")</f>
        <v>June</v>
      </c>
      <c r="Z6486" t="str">
        <f>"Q"&amp;ROUNDUP(MONTH(salestable[[#This Row],[Order Date]])/3,0)</f>
        <v>Q2</v>
      </c>
      <c r="AA6486" t="str">
        <f>TEXT(salestable[[#This Row],[Order Date]], "ddd")</f>
        <v>Sat</v>
      </c>
    </row>
    <row r="6487" spans="1:27"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s="3">
        <v>4</v>
      </c>
      <c r="T6487" s="4">
        <v>0</v>
      </c>
      <c r="U6487" s="3">
        <v>22.226400000000002</v>
      </c>
      <c r="V6487" s="2">
        <f>salestable[[#This Row],[Sales]] * (1 - salestable[[#This Row],[Discount]])</f>
        <v>45.36</v>
      </c>
      <c r="W6487" s="2">
        <f>salestable[[#This Row],[Sales]] * salestable[[#This Row],[Discount]]</f>
        <v>0</v>
      </c>
      <c r="X6487">
        <f>YEAR(salestable[[#This Row],[Order Date]])</f>
        <v>2017</v>
      </c>
      <c r="Y6487" t="str">
        <f>TEXT(salestable[[#This Row],[Order Date]],"MMMM")</f>
        <v>June</v>
      </c>
      <c r="Z6487" t="str">
        <f>"Q"&amp;ROUNDUP(MONTH(salestable[[#This Row],[Order Date]])/3,0)</f>
        <v>Q2</v>
      </c>
      <c r="AA6487" t="str">
        <f>TEXT(salestable[[#This Row],[Order Date]], "ddd")</f>
        <v>Sat</v>
      </c>
    </row>
    <row r="6488" spans="1:27"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s="3">
        <v>4</v>
      </c>
      <c r="T6488" s="4">
        <v>0.2</v>
      </c>
      <c r="U6488" s="3">
        <v>156.33799999999999</v>
      </c>
      <c r="V6488" s="2">
        <f>salestable[[#This Row],[Sales]] * (1 - salestable[[#This Row],[Discount]])</f>
        <v>769.6640000000001</v>
      </c>
      <c r="W6488" s="2">
        <f>salestable[[#This Row],[Sales]] * salestable[[#This Row],[Discount]]</f>
        <v>192.41600000000003</v>
      </c>
      <c r="X6488">
        <f>YEAR(salestable[[#This Row],[Order Date]])</f>
        <v>2015</v>
      </c>
      <c r="Y6488" t="str">
        <f>TEXT(salestable[[#This Row],[Order Date]],"MMMM")</f>
        <v>March</v>
      </c>
      <c r="Z6488" t="str">
        <f>"Q"&amp;ROUNDUP(MONTH(salestable[[#This Row],[Order Date]])/3,0)</f>
        <v>Q1</v>
      </c>
      <c r="AA6488" t="str">
        <f>TEXT(salestable[[#This Row],[Order Date]], "ddd")</f>
        <v>Sat</v>
      </c>
    </row>
    <row r="6489" spans="1:27"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s="3">
        <v>3</v>
      </c>
      <c r="T6489" s="4">
        <v>0.7</v>
      </c>
      <c r="U6489" s="3">
        <v>-9.8462999999999994</v>
      </c>
      <c r="V6489" s="2">
        <f>salestable[[#This Row],[Sales]] * (1 - salestable[[#This Row],[Discount]])</f>
        <v>3.8529000000000004</v>
      </c>
      <c r="W6489" s="2">
        <f>salestable[[#This Row],[Sales]] * salestable[[#This Row],[Discount]]</f>
        <v>8.9901</v>
      </c>
      <c r="X6489">
        <f>YEAR(salestable[[#This Row],[Order Date]])</f>
        <v>2015</v>
      </c>
      <c r="Y6489" t="str">
        <f>TEXT(salestable[[#This Row],[Order Date]],"MMMM")</f>
        <v>March</v>
      </c>
      <c r="Z6489" t="str">
        <f>"Q"&amp;ROUNDUP(MONTH(salestable[[#This Row],[Order Date]])/3,0)</f>
        <v>Q1</v>
      </c>
      <c r="AA6489" t="str">
        <f>TEXT(salestable[[#This Row],[Order Date]], "ddd")</f>
        <v>Sat</v>
      </c>
    </row>
    <row r="6490" spans="1:27"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s="3">
        <v>14</v>
      </c>
      <c r="T6490" s="4">
        <v>0.2</v>
      </c>
      <c r="U6490" s="3">
        <v>96.023200000000003</v>
      </c>
      <c r="V6490" s="2">
        <f>salestable[[#This Row],[Sales]] * (1 - salestable[[#This Row],[Discount]])</f>
        <v>236.36480000000003</v>
      </c>
      <c r="W6490" s="2">
        <f>salestable[[#This Row],[Sales]] * salestable[[#This Row],[Discount]]</f>
        <v>59.091200000000008</v>
      </c>
      <c r="X6490">
        <f>YEAR(salestable[[#This Row],[Order Date]])</f>
        <v>2015</v>
      </c>
      <c r="Y6490" t="str">
        <f>TEXT(salestable[[#This Row],[Order Date]],"MMMM")</f>
        <v>March</v>
      </c>
      <c r="Z6490" t="str">
        <f>"Q"&amp;ROUNDUP(MONTH(salestable[[#This Row],[Order Date]])/3,0)</f>
        <v>Q1</v>
      </c>
      <c r="AA6490" t="str">
        <f>TEXT(salestable[[#This Row],[Order Date]], "ddd")</f>
        <v>Sat</v>
      </c>
    </row>
    <row r="6491" spans="1:27"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s="3">
        <v>5</v>
      </c>
      <c r="T6491" s="4">
        <v>0</v>
      </c>
      <c r="U6491" s="3">
        <v>15.552</v>
      </c>
      <c r="V6491" s="2">
        <f>salestable[[#This Row],[Sales]] * (1 - salestable[[#This Row],[Discount]])</f>
        <v>32.4</v>
      </c>
      <c r="W6491" s="2">
        <f>salestable[[#This Row],[Sales]] * salestable[[#This Row],[Discount]]</f>
        <v>0</v>
      </c>
      <c r="X6491">
        <f>YEAR(salestable[[#This Row],[Order Date]])</f>
        <v>2017</v>
      </c>
      <c r="Y6491" t="str">
        <f>TEXT(salestable[[#This Row],[Order Date]],"MMMM")</f>
        <v>September</v>
      </c>
      <c r="Z6491" t="str">
        <f>"Q"&amp;ROUNDUP(MONTH(salestable[[#This Row],[Order Date]])/3,0)</f>
        <v>Q3</v>
      </c>
      <c r="AA6491" t="str">
        <f>TEXT(salestable[[#This Row],[Order Date]], "ddd")</f>
        <v>Tue</v>
      </c>
    </row>
    <row r="6492" spans="1:27"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s="3">
        <v>4</v>
      </c>
      <c r="T6492" s="4">
        <v>0.2</v>
      </c>
      <c r="U6492" s="3">
        <v>16.889600000000002</v>
      </c>
      <c r="V6492" s="2">
        <f>salestable[[#This Row],[Sales]] * (1 - salestable[[#This Row],[Discount]])</f>
        <v>83.148800000000008</v>
      </c>
      <c r="W6492" s="2">
        <f>salestable[[#This Row],[Sales]] * salestable[[#This Row],[Discount]]</f>
        <v>20.787200000000002</v>
      </c>
      <c r="X6492">
        <f>YEAR(salestable[[#This Row],[Order Date]])</f>
        <v>2014</v>
      </c>
      <c r="Y6492" t="str">
        <f>TEXT(salestable[[#This Row],[Order Date]],"MMMM")</f>
        <v>September</v>
      </c>
      <c r="Z6492" t="str">
        <f>"Q"&amp;ROUNDUP(MONTH(salestable[[#This Row],[Order Date]])/3,0)</f>
        <v>Q3</v>
      </c>
      <c r="AA6492" t="str">
        <f>TEXT(salestable[[#This Row],[Order Date]], "ddd")</f>
        <v>Mon</v>
      </c>
    </row>
    <row r="6493" spans="1:27"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s="3">
        <v>2</v>
      </c>
      <c r="T6493" s="4">
        <v>0.2</v>
      </c>
      <c r="U6493" s="3">
        <v>10.8588</v>
      </c>
      <c r="V6493" s="2">
        <f>salestable[[#This Row],[Sales]] * (1 - salestable[[#This Row],[Discount]])</f>
        <v>231.65440000000001</v>
      </c>
      <c r="W6493" s="2">
        <f>salestable[[#This Row],[Sales]] * salestable[[#This Row],[Discount]]</f>
        <v>57.913600000000002</v>
      </c>
      <c r="X6493">
        <f>YEAR(salestable[[#This Row],[Order Date]])</f>
        <v>2016</v>
      </c>
      <c r="Y6493" t="str">
        <f>TEXT(salestable[[#This Row],[Order Date]],"MMMM")</f>
        <v>November</v>
      </c>
      <c r="Z6493" t="str">
        <f>"Q"&amp;ROUNDUP(MONTH(salestable[[#This Row],[Order Date]])/3,0)</f>
        <v>Q4</v>
      </c>
      <c r="AA6493" t="str">
        <f>TEXT(salestable[[#This Row],[Order Date]], "ddd")</f>
        <v>Sun</v>
      </c>
    </row>
    <row r="6494" spans="1:27"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s="3">
        <v>5</v>
      </c>
      <c r="T6494" s="4">
        <v>0.2</v>
      </c>
      <c r="U6494" s="3">
        <v>4.4684999999999997</v>
      </c>
      <c r="V6494" s="2">
        <f>salestable[[#This Row],[Sales]] * (1 - salestable[[#This Row],[Discount]])</f>
        <v>31.776</v>
      </c>
      <c r="W6494" s="2">
        <f>salestable[[#This Row],[Sales]] * salestable[[#This Row],[Discount]]</f>
        <v>7.944</v>
      </c>
      <c r="X6494">
        <f>YEAR(salestable[[#This Row],[Order Date]])</f>
        <v>2016</v>
      </c>
      <c r="Y6494" t="str">
        <f>TEXT(salestable[[#This Row],[Order Date]],"MMMM")</f>
        <v>November</v>
      </c>
      <c r="Z6494" t="str">
        <f>"Q"&amp;ROUNDUP(MONTH(salestable[[#This Row],[Order Date]])/3,0)</f>
        <v>Q4</v>
      </c>
      <c r="AA6494" t="str">
        <f>TEXT(salestable[[#This Row],[Order Date]], "ddd")</f>
        <v>Sun</v>
      </c>
    </row>
    <row r="6495" spans="1:27"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s="3">
        <v>4</v>
      </c>
      <c r="T6495" s="4">
        <v>0.2</v>
      </c>
      <c r="U6495" s="3">
        <v>24.476800000000001</v>
      </c>
      <c r="V6495" s="2">
        <f>salestable[[#This Row],[Sales]] * (1 - salestable[[#This Row],[Discount]])</f>
        <v>195.81440000000001</v>
      </c>
      <c r="W6495" s="2">
        <f>salestable[[#This Row],[Sales]] * salestable[[#This Row],[Discount]]</f>
        <v>48.953600000000002</v>
      </c>
      <c r="X6495">
        <f>YEAR(salestable[[#This Row],[Order Date]])</f>
        <v>2016</v>
      </c>
      <c r="Y6495" t="str">
        <f>TEXT(salestable[[#This Row],[Order Date]],"MMMM")</f>
        <v>November</v>
      </c>
      <c r="Z6495" t="str">
        <f>"Q"&amp;ROUNDUP(MONTH(salestable[[#This Row],[Order Date]])/3,0)</f>
        <v>Q4</v>
      </c>
      <c r="AA6495" t="str">
        <f>TEXT(salestable[[#This Row],[Order Date]], "ddd")</f>
        <v>Sun</v>
      </c>
    </row>
    <row r="6496" spans="1:27"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s="3">
        <v>2</v>
      </c>
      <c r="T6496" s="4">
        <v>0.2</v>
      </c>
      <c r="U6496" s="3">
        <v>-2.7</v>
      </c>
      <c r="V6496" s="2">
        <f>salestable[[#This Row],[Sales]] * (1 - salestable[[#This Row],[Discount]])</f>
        <v>19.200000000000003</v>
      </c>
      <c r="W6496" s="2">
        <f>salestable[[#This Row],[Sales]] * salestable[[#This Row],[Discount]]</f>
        <v>4.8000000000000007</v>
      </c>
      <c r="X6496">
        <f>YEAR(salestable[[#This Row],[Order Date]])</f>
        <v>2017</v>
      </c>
      <c r="Y6496" t="str">
        <f>TEXT(salestable[[#This Row],[Order Date]],"MMMM")</f>
        <v>October</v>
      </c>
      <c r="Z6496" t="str">
        <f>"Q"&amp;ROUNDUP(MONTH(salestable[[#This Row],[Order Date]])/3,0)</f>
        <v>Q4</v>
      </c>
      <c r="AA6496" t="str">
        <f>TEXT(salestable[[#This Row],[Order Date]], "ddd")</f>
        <v>Sat</v>
      </c>
    </row>
    <row r="6497" spans="1:27"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s="3">
        <v>3</v>
      </c>
      <c r="T6497" s="4">
        <v>0.2</v>
      </c>
      <c r="U6497" s="3">
        <v>5.4432</v>
      </c>
      <c r="V6497" s="2">
        <f>salestable[[#This Row],[Sales]] * (1 - salestable[[#This Row],[Discount]])</f>
        <v>12.441600000000001</v>
      </c>
      <c r="W6497" s="2">
        <f>salestable[[#This Row],[Sales]] * salestable[[#This Row],[Discount]]</f>
        <v>3.1104000000000003</v>
      </c>
      <c r="X6497">
        <f>YEAR(salestable[[#This Row],[Order Date]])</f>
        <v>2017</v>
      </c>
      <c r="Y6497" t="str">
        <f>TEXT(salestable[[#This Row],[Order Date]],"MMMM")</f>
        <v>October</v>
      </c>
      <c r="Z6497" t="str">
        <f>"Q"&amp;ROUNDUP(MONTH(salestable[[#This Row],[Order Date]])/3,0)</f>
        <v>Q4</v>
      </c>
      <c r="AA6497" t="str">
        <f>TEXT(salestable[[#This Row],[Order Date]], "ddd")</f>
        <v>Sat</v>
      </c>
    </row>
    <row r="6498" spans="1:27"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s="3">
        <v>2</v>
      </c>
      <c r="T6498" s="4">
        <v>0.2</v>
      </c>
      <c r="U6498" s="3">
        <v>-3.2719999999999998</v>
      </c>
      <c r="V6498" s="2">
        <f>salestable[[#This Row],[Sales]] * (1 - salestable[[#This Row],[Discount]])</f>
        <v>20.940799999999999</v>
      </c>
      <c r="W6498" s="2">
        <f>salestable[[#This Row],[Sales]] * salestable[[#This Row],[Discount]]</f>
        <v>5.2351999999999999</v>
      </c>
      <c r="X6498">
        <f>YEAR(salestable[[#This Row],[Order Date]])</f>
        <v>2017</v>
      </c>
      <c r="Y6498" t="str">
        <f>TEXT(salestable[[#This Row],[Order Date]],"MMMM")</f>
        <v>October</v>
      </c>
      <c r="Z6498" t="str">
        <f>"Q"&amp;ROUNDUP(MONTH(salestable[[#This Row],[Order Date]])/3,0)</f>
        <v>Q4</v>
      </c>
      <c r="AA6498" t="str">
        <f>TEXT(salestable[[#This Row],[Order Date]], "ddd")</f>
        <v>Sat</v>
      </c>
    </row>
    <row r="6499" spans="1:27"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s="3">
        <v>3</v>
      </c>
      <c r="T6499" s="4">
        <v>0</v>
      </c>
      <c r="U6499" s="3">
        <v>6.0726000000000004</v>
      </c>
      <c r="V6499" s="2">
        <f>salestable[[#This Row],[Sales]] * (1 - salestable[[#This Row],[Discount]])</f>
        <v>20.94</v>
      </c>
      <c r="W6499" s="2">
        <f>salestable[[#This Row],[Sales]] * salestable[[#This Row],[Discount]]</f>
        <v>0</v>
      </c>
      <c r="X6499">
        <f>YEAR(salestable[[#This Row],[Order Date]])</f>
        <v>2015</v>
      </c>
      <c r="Y6499" t="str">
        <f>TEXT(salestable[[#This Row],[Order Date]],"MMMM")</f>
        <v>July</v>
      </c>
      <c r="Z6499" t="str">
        <f>"Q"&amp;ROUNDUP(MONTH(salestable[[#This Row],[Order Date]])/3,0)</f>
        <v>Q3</v>
      </c>
      <c r="AA6499" t="str">
        <f>TEXT(salestable[[#This Row],[Order Date]], "ddd")</f>
        <v>Fri</v>
      </c>
    </row>
    <row r="6500" spans="1:27"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s="3">
        <v>9</v>
      </c>
      <c r="T6500" s="4">
        <v>0</v>
      </c>
      <c r="U6500" s="3">
        <v>62.141399999999997</v>
      </c>
      <c r="V6500" s="2">
        <f>salestable[[#This Row],[Sales]] * (1 - salestable[[#This Row],[Discount]])</f>
        <v>135.09</v>
      </c>
      <c r="W6500" s="2">
        <f>salestable[[#This Row],[Sales]] * salestable[[#This Row],[Discount]]</f>
        <v>0</v>
      </c>
      <c r="X6500">
        <f>YEAR(salestable[[#This Row],[Order Date]])</f>
        <v>2015</v>
      </c>
      <c r="Y6500" t="str">
        <f>TEXT(salestable[[#This Row],[Order Date]],"MMMM")</f>
        <v>July</v>
      </c>
      <c r="Z6500" t="str">
        <f>"Q"&amp;ROUNDUP(MONTH(salestable[[#This Row],[Order Date]])/3,0)</f>
        <v>Q3</v>
      </c>
      <c r="AA6500" t="str">
        <f>TEXT(salestable[[#This Row],[Order Date]], "ddd")</f>
        <v>Fri</v>
      </c>
    </row>
    <row r="6501" spans="1:27"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s="3">
        <v>14</v>
      </c>
      <c r="T6501" s="4">
        <v>0</v>
      </c>
      <c r="U6501" s="3">
        <v>64.367800000000003</v>
      </c>
      <c r="V6501" s="2">
        <f>salestable[[#This Row],[Sales]] * (1 - salestable[[#This Row],[Discount]])</f>
        <v>279.86</v>
      </c>
      <c r="W6501" s="2">
        <f>salestable[[#This Row],[Sales]] * salestable[[#This Row],[Discount]]</f>
        <v>0</v>
      </c>
      <c r="X6501">
        <f>YEAR(salestable[[#This Row],[Order Date]])</f>
        <v>2015</v>
      </c>
      <c r="Y6501" t="str">
        <f>TEXT(salestable[[#This Row],[Order Date]],"MMMM")</f>
        <v>July</v>
      </c>
      <c r="Z6501" t="str">
        <f>"Q"&amp;ROUNDUP(MONTH(salestable[[#This Row],[Order Date]])/3,0)</f>
        <v>Q3</v>
      </c>
      <c r="AA6501" t="str">
        <f>TEXT(salestable[[#This Row],[Order Date]], "ddd")</f>
        <v>Fri</v>
      </c>
    </row>
    <row r="6502" spans="1:27"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s="3">
        <v>6</v>
      </c>
      <c r="T6502" s="4">
        <v>0</v>
      </c>
      <c r="U6502" s="3">
        <v>41.427599999999998</v>
      </c>
      <c r="V6502" s="2">
        <f>salestable[[#This Row],[Sales]] * (1 - salestable[[#This Row],[Discount]])</f>
        <v>90.06</v>
      </c>
      <c r="W6502" s="2">
        <f>salestable[[#This Row],[Sales]] * salestable[[#This Row],[Discount]]</f>
        <v>0</v>
      </c>
      <c r="X6502">
        <f>YEAR(salestable[[#This Row],[Order Date]])</f>
        <v>2015</v>
      </c>
      <c r="Y6502" t="str">
        <f>TEXT(salestable[[#This Row],[Order Date]],"MMMM")</f>
        <v>July</v>
      </c>
      <c r="Z6502" t="str">
        <f>"Q"&amp;ROUNDUP(MONTH(salestable[[#This Row],[Order Date]])/3,0)</f>
        <v>Q3</v>
      </c>
      <c r="AA6502" t="str">
        <f>TEXT(salestable[[#This Row],[Order Date]], "ddd")</f>
        <v>Fri</v>
      </c>
    </row>
    <row r="6503" spans="1:27"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s="3">
        <v>6</v>
      </c>
      <c r="T6503" s="4">
        <v>0.4</v>
      </c>
      <c r="U6503" s="3">
        <v>-107.9928</v>
      </c>
      <c r="V6503" s="2">
        <f>salestable[[#This Row],[Sales]] * (1 - salestable[[#This Row],[Discount]])</f>
        <v>323.97840000000002</v>
      </c>
      <c r="W6503" s="2">
        <f>salestable[[#This Row],[Sales]] * salestable[[#This Row],[Discount]]</f>
        <v>215.98560000000003</v>
      </c>
      <c r="X6503">
        <f>YEAR(salestable[[#This Row],[Order Date]])</f>
        <v>2014</v>
      </c>
      <c r="Y6503" t="str">
        <f>TEXT(salestable[[#This Row],[Order Date]],"MMMM")</f>
        <v>November</v>
      </c>
      <c r="Z6503" t="str">
        <f>"Q"&amp;ROUNDUP(MONTH(salestable[[#This Row],[Order Date]])/3,0)</f>
        <v>Q4</v>
      </c>
      <c r="AA6503" t="str">
        <f>TEXT(salestable[[#This Row],[Order Date]], "ddd")</f>
        <v>Sun</v>
      </c>
    </row>
    <row r="6504" spans="1:27"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s="3">
        <v>7</v>
      </c>
      <c r="T6504" s="4">
        <v>0.4</v>
      </c>
      <c r="U6504" s="3">
        <v>-10.0464</v>
      </c>
      <c r="V6504" s="2">
        <f>salestable[[#This Row],[Sales]] * (1 - salestable[[#This Row],[Discount]])</f>
        <v>30.139199999999999</v>
      </c>
      <c r="W6504" s="2">
        <f>salestable[[#This Row],[Sales]] * salestable[[#This Row],[Discount]]</f>
        <v>20.0928</v>
      </c>
      <c r="X6504">
        <f>YEAR(salestable[[#This Row],[Order Date]])</f>
        <v>2014</v>
      </c>
      <c r="Y6504" t="str">
        <f>TEXT(salestable[[#This Row],[Order Date]],"MMMM")</f>
        <v>November</v>
      </c>
      <c r="Z6504" t="str">
        <f>"Q"&amp;ROUNDUP(MONTH(salestable[[#This Row],[Order Date]])/3,0)</f>
        <v>Q4</v>
      </c>
      <c r="AA6504" t="str">
        <f>TEXT(salestable[[#This Row],[Order Date]], "ddd")</f>
        <v>Sun</v>
      </c>
    </row>
    <row r="6505" spans="1:27"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s="3">
        <v>3</v>
      </c>
      <c r="T6505" s="4">
        <v>0.7</v>
      </c>
      <c r="U6505" s="3">
        <v>-13.4694</v>
      </c>
      <c r="V6505" s="2">
        <f>salestable[[#This Row],[Sales]] * (1 - salestable[[#This Row],[Discount]])</f>
        <v>5.7726000000000015</v>
      </c>
      <c r="W6505" s="2">
        <f>salestable[[#This Row],[Sales]] * salestable[[#This Row],[Discount]]</f>
        <v>13.4694</v>
      </c>
      <c r="X6505">
        <f>YEAR(salestable[[#This Row],[Order Date]])</f>
        <v>2014</v>
      </c>
      <c r="Y6505" t="str">
        <f>TEXT(salestable[[#This Row],[Order Date]],"MMMM")</f>
        <v>November</v>
      </c>
      <c r="Z6505" t="str">
        <f>"Q"&amp;ROUNDUP(MONTH(salestable[[#This Row],[Order Date]])/3,0)</f>
        <v>Q4</v>
      </c>
      <c r="AA6505" t="str">
        <f>TEXT(salestable[[#This Row],[Order Date]], "ddd")</f>
        <v>Sun</v>
      </c>
    </row>
    <row r="6506" spans="1:27"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s="3">
        <v>3</v>
      </c>
      <c r="T6506" s="4">
        <v>0</v>
      </c>
      <c r="U6506" s="3">
        <v>349.33920000000001</v>
      </c>
      <c r="V6506" s="2">
        <f>salestable[[#This Row],[Sales]] * (1 - salestable[[#This Row],[Discount]])</f>
        <v>1247.6400000000001</v>
      </c>
      <c r="W6506" s="2">
        <f>salestable[[#This Row],[Sales]] * salestable[[#This Row],[Discount]]</f>
        <v>0</v>
      </c>
      <c r="X6506">
        <f>YEAR(salestable[[#This Row],[Order Date]])</f>
        <v>2017</v>
      </c>
      <c r="Y6506" t="str">
        <f>TEXT(salestable[[#This Row],[Order Date]],"MMMM")</f>
        <v>November</v>
      </c>
      <c r="Z6506" t="str">
        <f>"Q"&amp;ROUNDUP(MONTH(salestable[[#This Row],[Order Date]])/3,0)</f>
        <v>Q4</v>
      </c>
      <c r="AA6506" t="str">
        <f>TEXT(salestable[[#This Row],[Order Date]], "ddd")</f>
        <v>Fri</v>
      </c>
    </row>
    <row r="6507" spans="1:27"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s="3">
        <v>3</v>
      </c>
      <c r="T6507" s="4">
        <v>0.2</v>
      </c>
      <c r="U6507" s="3">
        <v>0.46410000000000001</v>
      </c>
      <c r="V6507" s="2">
        <f>salestable[[#This Row],[Sales]] * (1 - salestable[[#This Row],[Discount]])</f>
        <v>4.2432000000000007</v>
      </c>
      <c r="W6507" s="2">
        <f>salestable[[#This Row],[Sales]] * salestable[[#This Row],[Discount]]</f>
        <v>1.0608000000000002</v>
      </c>
      <c r="X6507">
        <f>YEAR(salestable[[#This Row],[Order Date]])</f>
        <v>2016</v>
      </c>
      <c r="Y6507" t="str">
        <f>TEXT(salestable[[#This Row],[Order Date]],"MMMM")</f>
        <v>June</v>
      </c>
      <c r="Z6507" t="str">
        <f>"Q"&amp;ROUNDUP(MONTH(salestable[[#This Row],[Order Date]])/3,0)</f>
        <v>Q2</v>
      </c>
      <c r="AA6507" t="str">
        <f>TEXT(salestable[[#This Row],[Order Date]], "ddd")</f>
        <v>Sun</v>
      </c>
    </row>
    <row r="6508" spans="1:27"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s="3">
        <v>4</v>
      </c>
      <c r="T6508" s="4">
        <v>0.2</v>
      </c>
      <c r="U6508" s="3">
        <v>5.98</v>
      </c>
      <c r="V6508" s="2">
        <f>salestable[[#This Row],[Sales]] * (1 - salestable[[#This Row],[Discount]])</f>
        <v>15.3088</v>
      </c>
      <c r="W6508" s="2">
        <f>salestable[[#This Row],[Sales]] * salestable[[#This Row],[Discount]]</f>
        <v>3.8271999999999999</v>
      </c>
      <c r="X6508">
        <f>YEAR(salestable[[#This Row],[Order Date]])</f>
        <v>2016</v>
      </c>
      <c r="Y6508" t="str">
        <f>TEXT(salestable[[#This Row],[Order Date]],"MMMM")</f>
        <v>October</v>
      </c>
      <c r="Z6508" t="str">
        <f>"Q"&amp;ROUNDUP(MONTH(salestable[[#This Row],[Order Date]])/3,0)</f>
        <v>Q4</v>
      </c>
      <c r="AA6508" t="str">
        <f>TEXT(salestable[[#This Row],[Order Date]], "ddd")</f>
        <v>Sun</v>
      </c>
    </row>
    <row r="6509" spans="1:27"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s="3">
        <v>4</v>
      </c>
      <c r="T6509" s="4">
        <v>0.2</v>
      </c>
      <c r="U6509" s="3">
        <v>-24.962399999999999</v>
      </c>
      <c r="V6509" s="2">
        <f>salestable[[#This Row],[Sales]] * (1 - salestable[[#This Row],[Discount]])</f>
        <v>266.26560000000001</v>
      </c>
      <c r="W6509" s="2">
        <f>salestable[[#This Row],[Sales]] * salestable[[#This Row],[Discount]]</f>
        <v>66.566400000000002</v>
      </c>
      <c r="X6509">
        <f>YEAR(salestable[[#This Row],[Order Date]])</f>
        <v>2016</v>
      </c>
      <c r="Y6509" t="str">
        <f>TEXT(salestable[[#This Row],[Order Date]],"MMMM")</f>
        <v>October</v>
      </c>
      <c r="Z6509" t="str">
        <f>"Q"&amp;ROUNDUP(MONTH(salestable[[#This Row],[Order Date]])/3,0)</f>
        <v>Q4</v>
      </c>
      <c r="AA6509" t="str">
        <f>TEXT(salestable[[#This Row],[Order Date]], "ddd")</f>
        <v>Sun</v>
      </c>
    </row>
    <row r="6510" spans="1:27"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s="3">
        <v>5</v>
      </c>
      <c r="T6510" s="4">
        <v>0</v>
      </c>
      <c r="U6510" s="3">
        <v>137.15100000000001</v>
      </c>
      <c r="V6510" s="2">
        <f>salestable[[#This Row],[Sales]] * (1 - salestable[[#This Row],[Discount]])</f>
        <v>279.89999999999998</v>
      </c>
      <c r="W6510" s="2">
        <f>salestable[[#This Row],[Sales]] * salestable[[#This Row],[Discount]]</f>
        <v>0</v>
      </c>
      <c r="X6510">
        <f>YEAR(salestable[[#This Row],[Order Date]])</f>
        <v>2017</v>
      </c>
      <c r="Y6510" t="str">
        <f>TEXT(salestable[[#This Row],[Order Date]],"MMMM")</f>
        <v>December</v>
      </c>
      <c r="Z6510" t="str">
        <f>"Q"&amp;ROUNDUP(MONTH(salestable[[#This Row],[Order Date]])/3,0)</f>
        <v>Q4</v>
      </c>
      <c r="AA6510" t="str">
        <f>TEXT(salestable[[#This Row],[Order Date]], "ddd")</f>
        <v>Wed</v>
      </c>
    </row>
    <row r="6511" spans="1:27"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s="3">
        <v>3</v>
      </c>
      <c r="T6511" s="4">
        <v>0.2</v>
      </c>
      <c r="U6511" s="3">
        <v>17.623200000000001</v>
      </c>
      <c r="V6511" s="2">
        <f>salestable[[#This Row],[Sales]] * (1 - salestable[[#This Row],[Discount]])</f>
        <v>40.281599999999997</v>
      </c>
      <c r="W6511" s="2">
        <f>salestable[[#This Row],[Sales]] * salestable[[#This Row],[Discount]]</f>
        <v>10.070399999999999</v>
      </c>
      <c r="X6511">
        <f>YEAR(salestable[[#This Row],[Order Date]])</f>
        <v>2017</v>
      </c>
      <c r="Y6511" t="str">
        <f>TEXT(salestable[[#This Row],[Order Date]],"MMMM")</f>
        <v>December</v>
      </c>
      <c r="Z6511" t="str">
        <f>"Q"&amp;ROUNDUP(MONTH(salestable[[#This Row],[Order Date]])/3,0)</f>
        <v>Q4</v>
      </c>
      <c r="AA6511" t="str">
        <f>TEXT(salestable[[#This Row],[Order Date]], "ddd")</f>
        <v>Wed</v>
      </c>
    </row>
    <row r="6512" spans="1:27"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s="3">
        <v>3</v>
      </c>
      <c r="T6512" s="4">
        <v>0</v>
      </c>
      <c r="U6512" s="3">
        <v>16.669799999999999</v>
      </c>
      <c r="V6512" s="2">
        <f>salestable[[#This Row],[Sales]] * (1 - salestable[[#This Row],[Discount]])</f>
        <v>34.020000000000003</v>
      </c>
      <c r="W6512" s="2">
        <f>salestable[[#This Row],[Sales]] * salestable[[#This Row],[Discount]]</f>
        <v>0</v>
      </c>
      <c r="X6512">
        <f>YEAR(salestable[[#This Row],[Order Date]])</f>
        <v>2017</v>
      </c>
      <c r="Y6512" t="str">
        <f>TEXT(salestable[[#This Row],[Order Date]],"MMMM")</f>
        <v>December</v>
      </c>
      <c r="Z6512" t="str">
        <f>"Q"&amp;ROUNDUP(MONTH(salestable[[#This Row],[Order Date]])/3,0)</f>
        <v>Q4</v>
      </c>
      <c r="AA6512" t="str">
        <f>TEXT(salestable[[#This Row],[Order Date]], "ddd")</f>
        <v>Wed</v>
      </c>
    </row>
    <row r="6513" spans="1:27"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s="3">
        <v>6</v>
      </c>
      <c r="T6513" s="4">
        <v>0</v>
      </c>
      <c r="U6513" s="3">
        <v>8.1191999999999993</v>
      </c>
      <c r="V6513" s="2">
        <f>salestable[[#This Row],[Sales]] * (1 - salestable[[#This Row],[Discount]])</f>
        <v>23.88</v>
      </c>
      <c r="W6513" s="2">
        <f>salestable[[#This Row],[Sales]] * salestable[[#This Row],[Discount]]</f>
        <v>0</v>
      </c>
      <c r="X6513">
        <f>YEAR(salestable[[#This Row],[Order Date]])</f>
        <v>2017</v>
      </c>
      <c r="Y6513" t="str">
        <f>TEXT(salestable[[#This Row],[Order Date]],"MMMM")</f>
        <v>March</v>
      </c>
      <c r="Z6513" t="str">
        <f>"Q"&amp;ROUNDUP(MONTH(salestable[[#This Row],[Order Date]])/3,0)</f>
        <v>Q1</v>
      </c>
      <c r="AA6513" t="str">
        <f>TEXT(salestable[[#This Row],[Order Date]], "ddd")</f>
        <v>Mon</v>
      </c>
    </row>
    <row r="6514" spans="1:27"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s="3">
        <v>4</v>
      </c>
      <c r="T6514" s="4">
        <v>0</v>
      </c>
      <c r="U6514" s="3">
        <v>5.6448</v>
      </c>
      <c r="V6514" s="2">
        <f>salestable[[#This Row],[Sales]] * (1 - salestable[[#This Row],[Discount]])</f>
        <v>11.52</v>
      </c>
      <c r="W6514" s="2">
        <f>salestable[[#This Row],[Sales]] * salestable[[#This Row],[Discount]]</f>
        <v>0</v>
      </c>
      <c r="X6514">
        <f>YEAR(salestable[[#This Row],[Order Date]])</f>
        <v>2017</v>
      </c>
      <c r="Y6514" t="str">
        <f>TEXT(salestable[[#This Row],[Order Date]],"MMMM")</f>
        <v>March</v>
      </c>
      <c r="Z6514" t="str">
        <f>"Q"&amp;ROUNDUP(MONTH(salestable[[#This Row],[Order Date]])/3,0)</f>
        <v>Q1</v>
      </c>
      <c r="AA6514" t="str">
        <f>TEXT(salestable[[#This Row],[Order Date]], "ddd")</f>
        <v>Mon</v>
      </c>
    </row>
    <row r="6515" spans="1:27"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s="3">
        <v>7</v>
      </c>
      <c r="T6515" s="4">
        <v>0</v>
      </c>
      <c r="U6515" s="3">
        <v>140.59569999999999</v>
      </c>
      <c r="V6515" s="2">
        <f>salestable[[#This Row],[Sales]] * (1 - salestable[[#This Row],[Discount]])</f>
        <v>286.93</v>
      </c>
      <c r="W6515" s="2">
        <f>salestable[[#This Row],[Sales]] * salestable[[#This Row],[Discount]]</f>
        <v>0</v>
      </c>
      <c r="X6515">
        <f>YEAR(salestable[[#This Row],[Order Date]])</f>
        <v>2017</v>
      </c>
      <c r="Y6515" t="str">
        <f>TEXT(salestable[[#This Row],[Order Date]],"MMMM")</f>
        <v>March</v>
      </c>
      <c r="Z6515" t="str">
        <f>"Q"&amp;ROUNDUP(MONTH(salestable[[#This Row],[Order Date]])/3,0)</f>
        <v>Q1</v>
      </c>
      <c r="AA6515" t="str">
        <f>TEXT(salestable[[#This Row],[Order Date]], "ddd")</f>
        <v>Mon</v>
      </c>
    </row>
    <row r="6516" spans="1:27"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s="3">
        <v>2</v>
      </c>
      <c r="T6516" s="4">
        <v>0.2</v>
      </c>
      <c r="U6516" s="3">
        <v>23.2182</v>
      </c>
      <c r="V6516" s="2">
        <f>salestable[[#This Row],[Sales]] * (1 - salestable[[#This Row],[Discount]])</f>
        <v>165.10720000000001</v>
      </c>
      <c r="W6516" s="2">
        <f>salestable[[#This Row],[Sales]] * salestable[[#This Row],[Discount]]</f>
        <v>41.276800000000001</v>
      </c>
      <c r="X6516">
        <f>YEAR(salestable[[#This Row],[Order Date]])</f>
        <v>2017</v>
      </c>
      <c r="Y6516" t="str">
        <f>TEXT(salestable[[#This Row],[Order Date]],"MMMM")</f>
        <v>March</v>
      </c>
      <c r="Z6516" t="str">
        <f>"Q"&amp;ROUNDUP(MONTH(salestable[[#This Row],[Order Date]])/3,0)</f>
        <v>Q1</v>
      </c>
      <c r="AA6516" t="str">
        <f>TEXT(salestable[[#This Row],[Order Date]], "ddd")</f>
        <v>Mon</v>
      </c>
    </row>
    <row r="6517" spans="1:27"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s="3">
        <v>3</v>
      </c>
      <c r="T6517" s="4">
        <v>0.2</v>
      </c>
      <c r="U6517" s="3">
        <v>0</v>
      </c>
      <c r="V6517" s="2">
        <f>salestable[[#This Row],[Sales]] * (1 - salestable[[#This Row],[Discount]])</f>
        <v>174.6816</v>
      </c>
      <c r="W6517" s="2">
        <f>salestable[[#This Row],[Sales]] * salestable[[#This Row],[Discount]]</f>
        <v>43.670400000000001</v>
      </c>
      <c r="X6517">
        <f>YEAR(salestable[[#This Row],[Order Date]])</f>
        <v>2017</v>
      </c>
      <c r="Y6517" t="str">
        <f>TEXT(salestable[[#This Row],[Order Date]],"MMMM")</f>
        <v>September</v>
      </c>
      <c r="Z6517" t="str">
        <f>"Q"&amp;ROUNDUP(MONTH(salestable[[#This Row],[Order Date]])/3,0)</f>
        <v>Q3</v>
      </c>
      <c r="AA6517" t="str">
        <f>TEXT(salestable[[#This Row],[Order Date]], "ddd")</f>
        <v>Fri</v>
      </c>
    </row>
    <row r="6518" spans="1:27"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s="3">
        <v>5</v>
      </c>
      <c r="T6518" s="4">
        <v>0</v>
      </c>
      <c r="U6518" s="3">
        <v>105.98</v>
      </c>
      <c r="V6518" s="2">
        <f>salestable[[#This Row],[Sales]] * (1 - salestable[[#This Row],[Discount]])</f>
        <v>529.9</v>
      </c>
      <c r="W6518" s="2">
        <f>salestable[[#This Row],[Sales]] * salestable[[#This Row],[Discount]]</f>
        <v>0</v>
      </c>
      <c r="X6518">
        <f>YEAR(salestable[[#This Row],[Order Date]])</f>
        <v>2017</v>
      </c>
      <c r="Y6518" t="str">
        <f>TEXT(salestable[[#This Row],[Order Date]],"MMMM")</f>
        <v>September</v>
      </c>
      <c r="Z6518" t="str">
        <f>"Q"&amp;ROUNDUP(MONTH(salestable[[#This Row],[Order Date]])/3,0)</f>
        <v>Q3</v>
      </c>
      <c r="AA6518" t="str">
        <f>TEXT(salestable[[#This Row],[Order Date]], "ddd")</f>
        <v>Fri</v>
      </c>
    </row>
    <row r="6519" spans="1:27"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s="3">
        <v>10</v>
      </c>
      <c r="T6519" s="4">
        <v>0</v>
      </c>
      <c r="U6519" s="3">
        <v>41.706000000000003</v>
      </c>
      <c r="V6519" s="2">
        <f>salestable[[#This Row],[Sales]] * (1 - salestable[[#This Row],[Discount]])</f>
        <v>99.3</v>
      </c>
      <c r="W6519" s="2">
        <f>salestable[[#This Row],[Sales]] * salestable[[#This Row],[Discount]]</f>
        <v>0</v>
      </c>
      <c r="X6519">
        <f>YEAR(salestable[[#This Row],[Order Date]])</f>
        <v>2017</v>
      </c>
      <c r="Y6519" t="str">
        <f>TEXT(salestable[[#This Row],[Order Date]],"MMMM")</f>
        <v>September</v>
      </c>
      <c r="Z6519" t="str">
        <f>"Q"&amp;ROUNDUP(MONTH(salestable[[#This Row],[Order Date]])/3,0)</f>
        <v>Q3</v>
      </c>
      <c r="AA6519" t="str">
        <f>TEXT(salestable[[#This Row],[Order Date]], "ddd")</f>
        <v>Fri</v>
      </c>
    </row>
    <row r="6520" spans="1:27"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s="3">
        <v>2</v>
      </c>
      <c r="T6520" s="4">
        <v>0</v>
      </c>
      <c r="U6520" s="3">
        <v>30.508800000000001</v>
      </c>
      <c r="V6520" s="2">
        <f>salestable[[#This Row],[Sales]] * (1 - salestable[[#This Row],[Discount]])</f>
        <v>108.96</v>
      </c>
      <c r="W6520" s="2">
        <f>salestable[[#This Row],[Sales]] * salestable[[#This Row],[Discount]]</f>
        <v>0</v>
      </c>
      <c r="X6520">
        <f>YEAR(salestable[[#This Row],[Order Date]])</f>
        <v>2017</v>
      </c>
      <c r="Y6520" t="str">
        <f>TEXT(salestable[[#This Row],[Order Date]],"MMMM")</f>
        <v>September</v>
      </c>
      <c r="Z6520" t="str">
        <f>"Q"&amp;ROUNDUP(MONTH(salestable[[#This Row],[Order Date]])/3,0)</f>
        <v>Q3</v>
      </c>
      <c r="AA6520" t="str">
        <f>TEXT(salestable[[#This Row],[Order Date]], "ddd")</f>
        <v>Fri</v>
      </c>
    </row>
    <row r="6521" spans="1:27"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s="3">
        <v>1</v>
      </c>
      <c r="T6521" s="4">
        <v>0.2</v>
      </c>
      <c r="U6521" s="3">
        <v>0.84</v>
      </c>
      <c r="V6521" s="2">
        <f>salestable[[#This Row],[Sales]] * (1 - salestable[[#This Row],[Discount]])</f>
        <v>2.1504000000000003</v>
      </c>
      <c r="W6521" s="2">
        <f>salestable[[#This Row],[Sales]] * salestable[[#This Row],[Discount]]</f>
        <v>0.53760000000000008</v>
      </c>
      <c r="X6521">
        <f>YEAR(salestable[[#This Row],[Order Date]])</f>
        <v>2017</v>
      </c>
      <c r="Y6521" t="str">
        <f>TEXT(salestable[[#This Row],[Order Date]],"MMMM")</f>
        <v>September</v>
      </c>
      <c r="Z6521" t="str">
        <f>"Q"&amp;ROUNDUP(MONTH(salestable[[#This Row],[Order Date]])/3,0)</f>
        <v>Q3</v>
      </c>
      <c r="AA6521" t="str">
        <f>TEXT(salestable[[#This Row],[Order Date]], "ddd")</f>
        <v>Fri</v>
      </c>
    </row>
    <row r="6522" spans="1:27"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s="3">
        <v>4</v>
      </c>
      <c r="T6522" s="4">
        <v>0</v>
      </c>
      <c r="U6522" s="3">
        <v>2504.2215999999999</v>
      </c>
      <c r="V6522" s="2">
        <f>salestable[[#This Row],[Sales]] * (1 - salestable[[#This Row],[Discount]])</f>
        <v>5443.96</v>
      </c>
      <c r="W6522" s="2">
        <f>salestable[[#This Row],[Sales]] * salestable[[#This Row],[Discount]]</f>
        <v>0</v>
      </c>
      <c r="X6522">
        <f>YEAR(salestable[[#This Row],[Order Date]])</f>
        <v>2017</v>
      </c>
      <c r="Y6522" t="str">
        <f>TEXT(salestable[[#This Row],[Order Date]],"MMMM")</f>
        <v>January</v>
      </c>
      <c r="Z6522" t="str">
        <f>"Q"&amp;ROUNDUP(MONTH(salestable[[#This Row],[Order Date]])/3,0)</f>
        <v>Q1</v>
      </c>
      <c r="AA6522" t="str">
        <f>TEXT(salestable[[#This Row],[Order Date]], "ddd")</f>
        <v>Mon</v>
      </c>
    </row>
    <row r="6523" spans="1:27"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s="3">
        <v>3</v>
      </c>
      <c r="T6523" s="4">
        <v>0</v>
      </c>
      <c r="U6523" s="3">
        <v>72.640799999999999</v>
      </c>
      <c r="V6523" s="2">
        <f>salestable[[#This Row],[Sales]] * (1 - salestable[[#This Row],[Discount]])</f>
        <v>302.67</v>
      </c>
      <c r="W6523" s="2">
        <f>salestable[[#This Row],[Sales]] * salestable[[#This Row],[Discount]]</f>
        <v>0</v>
      </c>
      <c r="X6523">
        <f>YEAR(salestable[[#This Row],[Order Date]])</f>
        <v>2017</v>
      </c>
      <c r="Y6523" t="str">
        <f>TEXT(salestable[[#This Row],[Order Date]],"MMMM")</f>
        <v>January</v>
      </c>
      <c r="Z6523" t="str">
        <f>"Q"&amp;ROUNDUP(MONTH(salestable[[#This Row],[Order Date]])/3,0)</f>
        <v>Q1</v>
      </c>
      <c r="AA6523" t="str">
        <f>TEXT(salestable[[#This Row],[Order Date]], "ddd")</f>
        <v>Mon</v>
      </c>
    </row>
    <row r="6524" spans="1:27"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s="3">
        <v>7</v>
      </c>
      <c r="T6524" s="4">
        <v>0</v>
      </c>
      <c r="U6524" s="3">
        <v>25.2315</v>
      </c>
      <c r="V6524" s="2">
        <f>salestable[[#This Row],[Sales]] * (1 - salestable[[#This Row],[Discount]])</f>
        <v>56.07</v>
      </c>
      <c r="W6524" s="2">
        <f>salestable[[#This Row],[Sales]] * salestable[[#This Row],[Discount]]</f>
        <v>0</v>
      </c>
      <c r="X6524">
        <f>YEAR(salestable[[#This Row],[Order Date]])</f>
        <v>2017</v>
      </c>
      <c r="Y6524" t="str">
        <f>TEXT(salestable[[#This Row],[Order Date]],"MMMM")</f>
        <v>January</v>
      </c>
      <c r="Z6524" t="str">
        <f>"Q"&amp;ROUNDUP(MONTH(salestable[[#This Row],[Order Date]])/3,0)</f>
        <v>Q1</v>
      </c>
      <c r="AA6524" t="str">
        <f>TEXT(salestable[[#This Row],[Order Date]], "ddd")</f>
        <v>Mon</v>
      </c>
    </row>
    <row r="6525" spans="1:27"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s="3">
        <v>2</v>
      </c>
      <c r="T6525" s="4">
        <v>0.2</v>
      </c>
      <c r="U6525" s="3">
        <v>3.2759999999999998</v>
      </c>
      <c r="V6525" s="2">
        <f>salestable[[#This Row],[Sales]] * (1 - salestable[[#This Row],[Discount]])</f>
        <v>8.0640000000000001</v>
      </c>
      <c r="W6525" s="2">
        <f>salestable[[#This Row],[Sales]] * salestable[[#This Row],[Discount]]</f>
        <v>2.016</v>
      </c>
      <c r="X6525">
        <f>YEAR(salestable[[#This Row],[Order Date]])</f>
        <v>2016</v>
      </c>
      <c r="Y6525" t="str">
        <f>TEXT(salestable[[#This Row],[Order Date]],"MMMM")</f>
        <v>July</v>
      </c>
      <c r="Z6525" t="str">
        <f>"Q"&amp;ROUNDUP(MONTH(salestable[[#This Row],[Order Date]])/3,0)</f>
        <v>Q3</v>
      </c>
      <c r="AA6525" t="str">
        <f>TEXT(salestable[[#This Row],[Order Date]], "ddd")</f>
        <v>Thu</v>
      </c>
    </row>
    <row r="6526" spans="1:27"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s="3">
        <v>1</v>
      </c>
      <c r="T6526" s="4">
        <v>0.4</v>
      </c>
      <c r="U6526" s="3">
        <v>-12.998699999999999</v>
      </c>
      <c r="V6526" s="2">
        <f>salestable[[#This Row],[Sales]] * (1 - salestable[[#This Row],[Discount]])</f>
        <v>35.996400000000001</v>
      </c>
      <c r="W6526" s="2">
        <f>salestable[[#This Row],[Sales]] * salestable[[#This Row],[Discount]]</f>
        <v>23.997600000000002</v>
      </c>
      <c r="X6526">
        <f>YEAR(salestable[[#This Row],[Order Date]])</f>
        <v>2016</v>
      </c>
      <c r="Y6526" t="str">
        <f>TEXT(salestable[[#This Row],[Order Date]],"MMMM")</f>
        <v>July</v>
      </c>
      <c r="Z6526" t="str">
        <f>"Q"&amp;ROUNDUP(MONTH(salestable[[#This Row],[Order Date]])/3,0)</f>
        <v>Q3</v>
      </c>
      <c r="AA6526" t="str">
        <f>TEXT(salestable[[#This Row],[Order Date]], "ddd")</f>
        <v>Thu</v>
      </c>
    </row>
    <row r="6527" spans="1:27"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s="3">
        <v>5</v>
      </c>
      <c r="T6527" s="4">
        <v>0.7</v>
      </c>
      <c r="U6527" s="3">
        <v>-4.7625000000000002</v>
      </c>
      <c r="V6527" s="2">
        <f>salestable[[#This Row],[Sales]] * (1 - salestable[[#This Row],[Discount]])</f>
        <v>1.7145000000000001</v>
      </c>
      <c r="W6527" s="2">
        <f>salestable[[#This Row],[Sales]] * salestable[[#This Row],[Discount]]</f>
        <v>4.0004999999999997</v>
      </c>
      <c r="X6527">
        <f>YEAR(salestable[[#This Row],[Order Date]])</f>
        <v>2016</v>
      </c>
      <c r="Y6527" t="str">
        <f>TEXT(salestable[[#This Row],[Order Date]],"MMMM")</f>
        <v>July</v>
      </c>
      <c r="Z6527" t="str">
        <f>"Q"&amp;ROUNDUP(MONTH(salestable[[#This Row],[Order Date]])/3,0)</f>
        <v>Q3</v>
      </c>
      <c r="AA6527" t="str">
        <f>TEXT(salestable[[#This Row],[Order Date]], "ddd")</f>
        <v>Thu</v>
      </c>
    </row>
    <row r="6528" spans="1:27"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s="3">
        <v>5</v>
      </c>
      <c r="T6528" s="4">
        <v>0.7</v>
      </c>
      <c r="U6528" s="3">
        <v>-7.85</v>
      </c>
      <c r="V6528" s="2">
        <f>salestable[[#This Row],[Sales]] * (1 - salestable[[#This Row],[Discount]])</f>
        <v>2.8260000000000005</v>
      </c>
      <c r="W6528" s="2">
        <f>salestable[[#This Row],[Sales]] * salestable[[#This Row],[Discount]]</f>
        <v>6.5939999999999994</v>
      </c>
      <c r="X6528">
        <f>YEAR(salestable[[#This Row],[Order Date]])</f>
        <v>2016</v>
      </c>
      <c r="Y6528" t="str">
        <f>TEXT(salestable[[#This Row],[Order Date]],"MMMM")</f>
        <v>July</v>
      </c>
      <c r="Z6528" t="str">
        <f>"Q"&amp;ROUNDUP(MONTH(salestable[[#This Row],[Order Date]])/3,0)</f>
        <v>Q3</v>
      </c>
      <c r="AA6528" t="str">
        <f>TEXT(salestable[[#This Row],[Order Date]], "ddd")</f>
        <v>Thu</v>
      </c>
    </row>
    <row r="6529" spans="1:27"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s="3">
        <v>4</v>
      </c>
      <c r="T6529" s="4">
        <v>0</v>
      </c>
      <c r="U6529" s="3">
        <v>899.98199999999997</v>
      </c>
      <c r="V6529" s="2">
        <f>salestable[[#This Row],[Sales]] * (1 - salestable[[#This Row],[Discount]])</f>
        <v>1999.96</v>
      </c>
      <c r="W6529" s="2">
        <f>salestable[[#This Row],[Sales]] * salestable[[#This Row],[Discount]]</f>
        <v>0</v>
      </c>
      <c r="X6529">
        <f>YEAR(salestable[[#This Row],[Order Date]])</f>
        <v>2016</v>
      </c>
      <c r="Y6529" t="str">
        <f>TEXT(salestable[[#This Row],[Order Date]],"MMMM")</f>
        <v>December</v>
      </c>
      <c r="Z6529" t="str">
        <f>"Q"&amp;ROUNDUP(MONTH(salestable[[#This Row],[Order Date]])/3,0)</f>
        <v>Q4</v>
      </c>
      <c r="AA6529" t="str">
        <f>TEXT(salestable[[#This Row],[Order Date]], "ddd")</f>
        <v>Fri</v>
      </c>
    </row>
    <row r="6530" spans="1:27"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s="3">
        <v>4</v>
      </c>
      <c r="T6530" s="4">
        <v>0</v>
      </c>
      <c r="U6530" s="3">
        <v>56.264000000000003</v>
      </c>
      <c r="V6530" s="2">
        <f>salestable[[#This Row],[Sales]] * (1 - salestable[[#This Row],[Discount]])</f>
        <v>216.4</v>
      </c>
      <c r="W6530" s="2">
        <f>salestable[[#This Row],[Sales]] * salestable[[#This Row],[Discount]]</f>
        <v>0</v>
      </c>
      <c r="X6530">
        <f>YEAR(salestable[[#This Row],[Order Date]])</f>
        <v>2014</v>
      </c>
      <c r="Y6530" t="str">
        <f>TEXT(salestable[[#This Row],[Order Date]],"MMMM")</f>
        <v>December</v>
      </c>
      <c r="Z6530" t="str">
        <f>"Q"&amp;ROUNDUP(MONTH(salestable[[#This Row],[Order Date]])/3,0)</f>
        <v>Q4</v>
      </c>
      <c r="AA6530" t="str">
        <f>TEXT(salestable[[#This Row],[Order Date]], "ddd")</f>
        <v>Mon</v>
      </c>
    </row>
    <row r="6531" spans="1:27"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s="3">
        <v>3</v>
      </c>
      <c r="T6531" s="4">
        <v>0.2</v>
      </c>
      <c r="U6531" s="3">
        <v>2.3409</v>
      </c>
      <c r="V6531" s="2">
        <f>salestable[[#This Row],[Sales]] * (1 - salestable[[#This Row],[Discount]])</f>
        <v>5.5488</v>
      </c>
      <c r="W6531" s="2">
        <f>salestable[[#This Row],[Sales]] * salestable[[#This Row],[Discount]]</f>
        <v>1.3872</v>
      </c>
      <c r="X6531">
        <f>YEAR(salestable[[#This Row],[Order Date]])</f>
        <v>2014</v>
      </c>
      <c r="Y6531" t="str">
        <f>TEXT(salestable[[#This Row],[Order Date]],"MMMM")</f>
        <v>February</v>
      </c>
      <c r="Z6531" t="str">
        <f>"Q"&amp;ROUNDUP(MONTH(salestable[[#This Row],[Order Date]])/3,0)</f>
        <v>Q1</v>
      </c>
      <c r="AA6531" t="str">
        <f>TEXT(salestable[[#This Row],[Order Date]], "ddd")</f>
        <v>Sun</v>
      </c>
    </row>
    <row r="6532" spans="1:27"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s="3">
        <v>3</v>
      </c>
      <c r="T6532" s="4">
        <v>0.8</v>
      </c>
      <c r="U6532" s="3">
        <v>-6.8634000000000004</v>
      </c>
      <c r="V6532" s="2">
        <f>salestable[[#This Row],[Sales]] * (1 - salestable[[#This Row],[Discount]])</f>
        <v>0.88559999999999983</v>
      </c>
      <c r="W6532" s="2">
        <f>salestable[[#This Row],[Sales]] * salestable[[#This Row],[Discount]]</f>
        <v>3.5424000000000002</v>
      </c>
      <c r="X6532">
        <f>YEAR(salestable[[#This Row],[Order Date]])</f>
        <v>2014</v>
      </c>
      <c r="Y6532" t="str">
        <f>TEXT(salestable[[#This Row],[Order Date]],"MMMM")</f>
        <v>February</v>
      </c>
      <c r="Z6532" t="str">
        <f>"Q"&amp;ROUNDUP(MONTH(salestable[[#This Row],[Order Date]])/3,0)</f>
        <v>Q1</v>
      </c>
      <c r="AA6532" t="str">
        <f>TEXT(salestable[[#This Row],[Order Date]], "ddd")</f>
        <v>Sun</v>
      </c>
    </row>
    <row r="6533" spans="1:27"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s="3">
        <v>5</v>
      </c>
      <c r="T6533" s="4">
        <v>0</v>
      </c>
      <c r="U6533" s="3">
        <v>2.552</v>
      </c>
      <c r="V6533" s="2">
        <f>salestable[[#This Row],[Sales]] * (1 - salestable[[#This Row],[Discount]])</f>
        <v>8.8000000000000007</v>
      </c>
      <c r="W6533" s="2">
        <f>salestable[[#This Row],[Sales]] * salestable[[#This Row],[Discount]]</f>
        <v>0</v>
      </c>
      <c r="X6533">
        <f>YEAR(salestable[[#This Row],[Order Date]])</f>
        <v>2017</v>
      </c>
      <c r="Y6533" t="str">
        <f>TEXT(salestable[[#This Row],[Order Date]],"MMMM")</f>
        <v>December</v>
      </c>
      <c r="Z6533" t="str">
        <f>"Q"&amp;ROUNDUP(MONTH(salestable[[#This Row],[Order Date]])/3,0)</f>
        <v>Q4</v>
      </c>
      <c r="AA6533" t="str">
        <f>TEXT(salestable[[#This Row],[Order Date]], "ddd")</f>
        <v>Mon</v>
      </c>
    </row>
    <row r="6534" spans="1:27"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s="3">
        <v>1</v>
      </c>
      <c r="T6534" s="4">
        <v>0</v>
      </c>
      <c r="U6534" s="3">
        <v>29.988</v>
      </c>
      <c r="V6534" s="2">
        <f>salestable[[#This Row],[Sales]] * (1 - salestable[[#This Row],[Discount]])</f>
        <v>142.80000000000001</v>
      </c>
      <c r="W6534" s="2">
        <f>salestable[[#This Row],[Sales]] * salestable[[#This Row],[Discount]]</f>
        <v>0</v>
      </c>
      <c r="X6534">
        <f>YEAR(salestable[[#This Row],[Order Date]])</f>
        <v>2017</v>
      </c>
      <c r="Y6534" t="str">
        <f>TEXT(salestable[[#This Row],[Order Date]],"MMMM")</f>
        <v>December</v>
      </c>
      <c r="Z6534" t="str">
        <f>"Q"&amp;ROUNDUP(MONTH(salestable[[#This Row],[Order Date]])/3,0)</f>
        <v>Q4</v>
      </c>
      <c r="AA6534" t="str">
        <f>TEXT(salestable[[#This Row],[Order Date]], "ddd")</f>
        <v>Mon</v>
      </c>
    </row>
    <row r="6535" spans="1:27"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s="3">
        <v>5</v>
      </c>
      <c r="T6535" s="4">
        <v>0</v>
      </c>
      <c r="U6535" s="3">
        <v>143.982</v>
      </c>
      <c r="V6535" s="2">
        <f>salestable[[#This Row],[Sales]] * (1 - salestable[[#This Row],[Discount]])</f>
        <v>399.95</v>
      </c>
      <c r="W6535" s="2">
        <f>salestable[[#This Row],[Sales]] * salestable[[#This Row],[Discount]]</f>
        <v>0</v>
      </c>
      <c r="X6535">
        <f>YEAR(salestable[[#This Row],[Order Date]])</f>
        <v>2017</v>
      </c>
      <c r="Y6535" t="str">
        <f>TEXT(salestable[[#This Row],[Order Date]],"MMMM")</f>
        <v>December</v>
      </c>
      <c r="Z6535" t="str">
        <f>"Q"&amp;ROUNDUP(MONTH(salestable[[#This Row],[Order Date]])/3,0)</f>
        <v>Q4</v>
      </c>
      <c r="AA6535" t="str">
        <f>TEXT(salestable[[#This Row],[Order Date]], "ddd")</f>
        <v>Mon</v>
      </c>
    </row>
    <row r="6536" spans="1:27"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s="3">
        <v>3</v>
      </c>
      <c r="T6536" s="4">
        <v>0.2</v>
      </c>
      <c r="U6536" s="3">
        <v>726.56190000000004</v>
      </c>
      <c r="V6536" s="2">
        <f>salestable[[#This Row],[Sales]] * (1 - salestable[[#This Row],[Discount]])</f>
        <v>1722.2208000000001</v>
      </c>
      <c r="W6536" s="2">
        <f>salestable[[#This Row],[Sales]] * salestable[[#This Row],[Discount]]</f>
        <v>430.55520000000001</v>
      </c>
      <c r="X6536">
        <f>YEAR(salestable[[#This Row],[Order Date]])</f>
        <v>2014</v>
      </c>
      <c r="Y6536" t="str">
        <f>TEXT(salestable[[#This Row],[Order Date]],"MMMM")</f>
        <v>November</v>
      </c>
      <c r="Z6536" t="str">
        <f>"Q"&amp;ROUNDUP(MONTH(salestable[[#This Row],[Order Date]])/3,0)</f>
        <v>Q4</v>
      </c>
      <c r="AA6536" t="str">
        <f>TEXT(salestable[[#This Row],[Order Date]], "ddd")</f>
        <v>Mon</v>
      </c>
    </row>
    <row r="6537" spans="1:27"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s="3">
        <v>10</v>
      </c>
      <c r="T6537" s="4">
        <v>0.2</v>
      </c>
      <c r="U6537" s="3">
        <v>-50.097999999999999</v>
      </c>
      <c r="V6537" s="2">
        <f>salestable[[#This Row],[Sales]] * (1 - salestable[[#This Row],[Discount]])</f>
        <v>3206.2720000000004</v>
      </c>
      <c r="W6537" s="2">
        <f>salestable[[#This Row],[Sales]] * salestable[[#This Row],[Discount]]</f>
        <v>801.5680000000001</v>
      </c>
      <c r="X6537">
        <f>YEAR(salestable[[#This Row],[Order Date]])</f>
        <v>2014</v>
      </c>
      <c r="Y6537" t="str">
        <f>TEXT(salestable[[#This Row],[Order Date]],"MMMM")</f>
        <v>November</v>
      </c>
      <c r="Z6537" t="str">
        <f>"Q"&amp;ROUNDUP(MONTH(salestable[[#This Row],[Order Date]])/3,0)</f>
        <v>Q4</v>
      </c>
      <c r="AA6537" t="str">
        <f>TEXT(salestable[[#This Row],[Order Date]], "ddd")</f>
        <v>Mon</v>
      </c>
    </row>
    <row r="6538" spans="1:27"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s="3">
        <v>3</v>
      </c>
      <c r="T6538" s="4">
        <v>0.4</v>
      </c>
      <c r="U6538" s="3">
        <v>-147.8655</v>
      </c>
      <c r="V6538" s="2">
        <f>salestable[[#This Row],[Sales]] * (1 - salestable[[#This Row],[Discount]])</f>
        <v>197.15399999999997</v>
      </c>
      <c r="W6538" s="2">
        <f>salestable[[#This Row],[Sales]] * salestable[[#This Row],[Discount]]</f>
        <v>131.43600000000001</v>
      </c>
      <c r="X6538">
        <f>YEAR(salestable[[#This Row],[Order Date]])</f>
        <v>2014</v>
      </c>
      <c r="Y6538" t="str">
        <f>TEXT(salestable[[#This Row],[Order Date]],"MMMM")</f>
        <v>October</v>
      </c>
      <c r="Z6538" t="str">
        <f>"Q"&amp;ROUNDUP(MONTH(salestable[[#This Row],[Order Date]])/3,0)</f>
        <v>Q4</v>
      </c>
      <c r="AA6538" t="str">
        <f>TEXT(salestable[[#This Row],[Order Date]], "ddd")</f>
        <v>Mon</v>
      </c>
    </row>
    <row r="6539" spans="1:27"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s="3">
        <v>3</v>
      </c>
      <c r="T6539" s="4">
        <v>0.2</v>
      </c>
      <c r="U6539" s="3">
        <v>-24.588000000000001</v>
      </c>
      <c r="V6539" s="2">
        <f>salestable[[#This Row],[Sales]] * (1 - salestable[[#This Row],[Discount]])</f>
        <v>78.681600000000003</v>
      </c>
      <c r="W6539" s="2">
        <f>salestable[[#This Row],[Sales]] * salestable[[#This Row],[Discount]]</f>
        <v>19.670400000000001</v>
      </c>
      <c r="X6539">
        <f>YEAR(salestable[[#This Row],[Order Date]])</f>
        <v>2014</v>
      </c>
      <c r="Y6539" t="str">
        <f>TEXT(salestable[[#This Row],[Order Date]],"MMMM")</f>
        <v>October</v>
      </c>
      <c r="Z6539" t="str">
        <f>"Q"&amp;ROUNDUP(MONTH(salestable[[#This Row],[Order Date]])/3,0)</f>
        <v>Q4</v>
      </c>
      <c r="AA6539" t="str">
        <f>TEXT(salestable[[#This Row],[Order Date]], "ddd")</f>
        <v>Mon</v>
      </c>
    </row>
    <row r="6540" spans="1:27"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s="3">
        <v>1</v>
      </c>
      <c r="T6540" s="4">
        <v>0</v>
      </c>
      <c r="U6540" s="3">
        <v>41.337400000000002</v>
      </c>
      <c r="V6540" s="2">
        <f>salestable[[#This Row],[Sales]] * (1 - salestable[[#This Row],[Discount]])</f>
        <v>158.99</v>
      </c>
      <c r="W6540" s="2">
        <f>salestable[[#This Row],[Sales]] * salestable[[#This Row],[Discount]]</f>
        <v>0</v>
      </c>
      <c r="X6540">
        <f>YEAR(salestable[[#This Row],[Order Date]])</f>
        <v>2015</v>
      </c>
      <c r="Y6540" t="str">
        <f>TEXT(salestable[[#This Row],[Order Date]],"MMMM")</f>
        <v>October</v>
      </c>
      <c r="Z6540" t="str">
        <f>"Q"&amp;ROUNDUP(MONTH(salestable[[#This Row],[Order Date]])/3,0)</f>
        <v>Q4</v>
      </c>
      <c r="AA6540" t="str">
        <f>TEXT(salestable[[#This Row],[Order Date]], "ddd")</f>
        <v>Sun</v>
      </c>
    </row>
    <row r="6541" spans="1:27"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s="3">
        <v>5</v>
      </c>
      <c r="T6541" s="4">
        <v>0</v>
      </c>
      <c r="U6541" s="3">
        <v>75.686000000000007</v>
      </c>
      <c r="V6541" s="2">
        <f>salestable[[#This Row],[Sales]] * (1 - salestable[[#This Row],[Discount]])</f>
        <v>291.10000000000002</v>
      </c>
      <c r="W6541" s="2">
        <f>salestable[[#This Row],[Sales]] * salestable[[#This Row],[Discount]]</f>
        <v>0</v>
      </c>
      <c r="X6541">
        <f>YEAR(salestable[[#This Row],[Order Date]])</f>
        <v>2015</v>
      </c>
      <c r="Y6541" t="str">
        <f>TEXT(salestable[[#This Row],[Order Date]],"MMMM")</f>
        <v>October</v>
      </c>
      <c r="Z6541" t="str">
        <f>"Q"&amp;ROUNDUP(MONTH(salestable[[#This Row],[Order Date]])/3,0)</f>
        <v>Q4</v>
      </c>
      <c r="AA6541" t="str">
        <f>TEXT(salestable[[#This Row],[Order Date]], "ddd")</f>
        <v>Sun</v>
      </c>
    </row>
    <row r="6542" spans="1:27"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s="3">
        <v>6</v>
      </c>
      <c r="T6542" s="4">
        <v>0</v>
      </c>
      <c r="U6542" s="3">
        <v>34.629600000000003</v>
      </c>
      <c r="V6542" s="2">
        <f>salestable[[#This Row],[Sales]] * (1 - salestable[[#This Row],[Discount]])</f>
        <v>73.680000000000007</v>
      </c>
      <c r="W6542" s="2">
        <f>salestable[[#This Row],[Sales]] * salestable[[#This Row],[Discount]]</f>
        <v>0</v>
      </c>
      <c r="X6542">
        <f>YEAR(salestable[[#This Row],[Order Date]])</f>
        <v>2017</v>
      </c>
      <c r="Y6542" t="str">
        <f>TEXT(salestable[[#This Row],[Order Date]],"MMMM")</f>
        <v>November</v>
      </c>
      <c r="Z6542" t="str">
        <f>"Q"&amp;ROUNDUP(MONTH(salestable[[#This Row],[Order Date]])/3,0)</f>
        <v>Q4</v>
      </c>
      <c r="AA6542" t="str">
        <f>TEXT(salestable[[#This Row],[Order Date]], "ddd")</f>
        <v>Thu</v>
      </c>
    </row>
    <row r="6543" spans="1:27"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s="3">
        <v>2</v>
      </c>
      <c r="T6543" s="4">
        <v>0</v>
      </c>
      <c r="U6543" s="3">
        <v>23.7864</v>
      </c>
      <c r="V6543" s="2">
        <f>salestable[[#This Row],[Sales]] * (1 - salestable[[#This Row],[Discount]])</f>
        <v>139.91999999999999</v>
      </c>
      <c r="W6543" s="2">
        <f>salestable[[#This Row],[Sales]] * salestable[[#This Row],[Discount]]</f>
        <v>0</v>
      </c>
      <c r="X6543">
        <f>YEAR(salestable[[#This Row],[Order Date]])</f>
        <v>2017</v>
      </c>
      <c r="Y6543" t="str">
        <f>TEXT(salestable[[#This Row],[Order Date]],"MMMM")</f>
        <v>November</v>
      </c>
      <c r="Z6543" t="str">
        <f>"Q"&amp;ROUNDUP(MONTH(salestable[[#This Row],[Order Date]])/3,0)</f>
        <v>Q4</v>
      </c>
      <c r="AA6543" t="str">
        <f>TEXT(salestable[[#This Row],[Order Date]], "ddd")</f>
        <v>Thu</v>
      </c>
    </row>
    <row r="6544" spans="1:27"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s="3">
        <v>3</v>
      </c>
      <c r="T6544" s="4">
        <v>0.2</v>
      </c>
      <c r="U6544" s="3">
        <v>10.788</v>
      </c>
      <c r="V6544" s="2">
        <f>salestable[[#This Row],[Sales]] * (1 - salestable[[#This Row],[Discount]])</f>
        <v>86.304000000000002</v>
      </c>
      <c r="W6544" s="2">
        <f>salestable[[#This Row],[Sales]] * salestable[[#This Row],[Discount]]</f>
        <v>21.576000000000001</v>
      </c>
      <c r="X6544">
        <f>YEAR(salestable[[#This Row],[Order Date]])</f>
        <v>2017</v>
      </c>
      <c r="Y6544" t="str">
        <f>TEXT(salestable[[#This Row],[Order Date]],"MMMM")</f>
        <v>November</v>
      </c>
      <c r="Z6544" t="str">
        <f>"Q"&amp;ROUNDUP(MONTH(salestable[[#This Row],[Order Date]])/3,0)</f>
        <v>Q4</v>
      </c>
      <c r="AA6544" t="str">
        <f>TEXT(salestable[[#This Row],[Order Date]], "ddd")</f>
        <v>Thu</v>
      </c>
    </row>
    <row r="6545" spans="1:27"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s="3">
        <v>1</v>
      </c>
      <c r="T6545" s="4">
        <v>0</v>
      </c>
      <c r="U6545" s="3">
        <v>7.9896000000000003</v>
      </c>
      <c r="V6545" s="2">
        <f>salestable[[#This Row],[Sales]] * (1 - salestable[[#This Row],[Discount]])</f>
        <v>33.29</v>
      </c>
      <c r="W6545" s="2">
        <f>salestable[[#This Row],[Sales]] * salestable[[#This Row],[Discount]]</f>
        <v>0</v>
      </c>
      <c r="X6545">
        <f>YEAR(salestable[[#This Row],[Order Date]])</f>
        <v>2017</v>
      </c>
      <c r="Y6545" t="str">
        <f>TEXT(salestable[[#This Row],[Order Date]],"MMMM")</f>
        <v>November</v>
      </c>
      <c r="Z6545" t="str">
        <f>"Q"&amp;ROUNDUP(MONTH(salestable[[#This Row],[Order Date]])/3,0)</f>
        <v>Q4</v>
      </c>
      <c r="AA6545" t="str">
        <f>TEXT(salestable[[#This Row],[Order Date]], "ddd")</f>
        <v>Thu</v>
      </c>
    </row>
    <row r="6546" spans="1:27"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s="3">
        <v>5</v>
      </c>
      <c r="T6546" s="4">
        <v>0.7</v>
      </c>
      <c r="U6546" s="3">
        <v>-46.536000000000001</v>
      </c>
      <c r="V6546" s="2">
        <f>salestable[[#This Row],[Sales]] * (1 - salestable[[#This Row],[Discount]])</f>
        <v>17.451000000000004</v>
      </c>
      <c r="W6546" s="2">
        <f>salestable[[#This Row],[Sales]] * salestable[[#This Row],[Discount]]</f>
        <v>40.719000000000001</v>
      </c>
      <c r="X6546">
        <f>YEAR(salestable[[#This Row],[Order Date]])</f>
        <v>2017</v>
      </c>
      <c r="Y6546" t="str">
        <f>TEXT(salestable[[#This Row],[Order Date]],"MMMM")</f>
        <v>May</v>
      </c>
      <c r="Z6546" t="str">
        <f>"Q"&amp;ROUNDUP(MONTH(salestable[[#This Row],[Order Date]])/3,0)</f>
        <v>Q2</v>
      </c>
      <c r="AA6546" t="str">
        <f>TEXT(salestable[[#This Row],[Order Date]], "ddd")</f>
        <v>Sun</v>
      </c>
    </row>
    <row r="6547" spans="1:27"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s="3">
        <v>2</v>
      </c>
      <c r="T6547" s="4">
        <v>0.2</v>
      </c>
      <c r="U6547" s="3">
        <v>1.764</v>
      </c>
      <c r="V6547" s="2">
        <f>salestable[[#This Row],[Sales]] * (1 - salestable[[#This Row],[Discount]])</f>
        <v>4.032</v>
      </c>
      <c r="W6547" s="2">
        <f>salestable[[#This Row],[Sales]] * salestable[[#This Row],[Discount]]</f>
        <v>1.008</v>
      </c>
      <c r="X6547">
        <f>YEAR(salestable[[#This Row],[Order Date]])</f>
        <v>2017</v>
      </c>
      <c r="Y6547" t="str">
        <f>TEXT(salestable[[#This Row],[Order Date]],"MMMM")</f>
        <v>May</v>
      </c>
      <c r="Z6547" t="str">
        <f>"Q"&amp;ROUNDUP(MONTH(salestable[[#This Row],[Order Date]])/3,0)</f>
        <v>Q2</v>
      </c>
      <c r="AA6547" t="str">
        <f>TEXT(salestable[[#This Row],[Order Date]], "ddd")</f>
        <v>Sun</v>
      </c>
    </row>
    <row r="6548" spans="1:27"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s="3">
        <v>1</v>
      </c>
      <c r="T6548" s="4">
        <v>0.2</v>
      </c>
      <c r="U6548" s="3">
        <v>7.7450000000000001</v>
      </c>
      <c r="V6548" s="2">
        <f>salestable[[#This Row],[Sales]] * (1 - salestable[[#This Row],[Discount]])</f>
        <v>19.827200000000001</v>
      </c>
      <c r="W6548" s="2">
        <f>salestable[[#This Row],[Sales]] * salestable[[#This Row],[Discount]]</f>
        <v>4.9568000000000003</v>
      </c>
      <c r="X6548">
        <f>YEAR(salestable[[#This Row],[Order Date]])</f>
        <v>2017</v>
      </c>
      <c r="Y6548" t="str">
        <f>TEXT(salestable[[#This Row],[Order Date]],"MMMM")</f>
        <v>May</v>
      </c>
      <c r="Z6548" t="str">
        <f>"Q"&amp;ROUNDUP(MONTH(salestable[[#This Row],[Order Date]])/3,0)</f>
        <v>Q2</v>
      </c>
      <c r="AA6548" t="str">
        <f>TEXT(salestable[[#This Row],[Order Date]], "ddd")</f>
        <v>Sun</v>
      </c>
    </row>
    <row r="6549" spans="1:27"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s="3">
        <v>6</v>
      </c>
      <c r="T6549" s="4">
        <v>0.3</v>
      </c>
      <c r="U6549" s="3">
        <v>-172.1172</v>
      </c>
      <c r="V6549" s="2">
        <f>salestable[[#This Row],[Sales]] * (1 - salestable[[#This Row],[Discount]])</f>
        <v>443.88119999999998</v>
      </c>
      <c r="W6549" s="2">
        <f>salestable[[#This Row],[Sales]] * salestable[[#This Row],[Discount]]</f>
        <v>190.23479999999998</v>
      </c>
      <c r="X6549">
        <f>YEAR(salestable[[#This Row],[Order Date]])</f>
        <v>2014</v>
      </c>
      <c r="Y6549" t="str">
        <f>TEXT(salestable[[#This Row],[Order Date]],"MMMM")</f>
        <v>March</v>
      </c>
      <c r="Z6549" t="str">
        <f>"Q"&amp;ROUNDUP(MONTH(salestable[[#This Row],[Order Date]])/3,0)</f>
        <v>Q1</v>
      </c>
      <c r="AA6549" t="str">
        <f>TEXT(salestable[[#This Row],[Order Date]], "ddd")</f>
        <v>Sat</v>
      </c>
    </row>
    <row r="6550" spans="1:27"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s="3">
        <v>3</v>
      </c>
      <c r="T6550" s="4">
        <v>0.2</v>
      </c>
      <c r="U6550" s="3">
        <v>5.6783999999999999</v>
      </c>
      <c r="V6550" s="2">
        <f>salestable[[#This Row],[Sales]] * (1 - salestable[[#This Row],[Discount]])</f>
        <v>13.977600000000002</v>
      </c>
      <c r="W6550" s="2">
        <f>salestable[[#This Row],[Sales]] * salestable[[#This Row],[Discount]]</f>
        <v>3.4944000000000006</v>
      </c>
      <c r="X6550">
        <f>YEAR(salestable[[#This Row],[Order Date]])</f>
        <v>2014</v>
      </c>
      <c r="Y6550" t="str">
        <f>TEXT(salestable[[#This Row],[Order Date]],"MMMM")</f>
        <v>March</v>
      </c>
      <c r="Z6550" t="str">
        <f>"Q"&amp;ROUNDUP(MONTH(salestable[[#This Row],[Order Date]])/3,0)</f>
        <v>Q1</v>
      </c>
      <c r="AA6550" t="str">
        <f>TEXT(salestable[[#This Row],[Order Date]], "ddd")</f>
        <v>Sat</v>
      </c>
    </row>
    <row r="6551" spans="1:27"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s="3">
        <v>6</v>
      </c>
      <c r="T6551" s="4">
        <v>0</v>
      </c>
      <c r="U6551" s="3">
        <v>38.97</v>
      </c>
      <c r="V6551" s="2">
        <f>salestable[[#This Row],[Sales]] * (1 - salestable[[#This Row],[Discount]])</f>
        <v>155.88</v>
      </c>
      <c r="W6551" s="2">
        <f>salestable[[#This Row],[Sales]] * salestable[[#This Row],[Discount]]</f>
        <v>0</v>
      </c>
      <c r="X6551">
        <f>YEAR(salestable[[#This Row],[Order Date]])</f>
        <v>2015</v>
      </c>
      <c r="Y6551" t="str">
        <f>TEXT(salestable[[#This Row],[Order Date]],"MMMM")</f>
        <v>July</v>
      </c>
      <c r="Z6551" t="str">
        <f>"Q"&amp;ROUNDUP(MONTH(salestable[[#This Row],[Order Date]])/3,0)</f>
        <v>Q3</v>
      </c>
      <c r="AA6551" t="str">
        <f>TEXT(salestable[[#This Row],[Order Date]], "ddd")</f>
        <v>Thu</v>
      </c>
    </row>
    <row r="6552" spans="1:27"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s="3">
        <v>4</v>
      </c>
      <c r="T6552" s="4">
        <v>0.1</v>
      </c>
      <c r="U6552" s="3">
        <v>21.837599999999998</v>
      </c>
      <c r="V6552" s="2">
        <f>salestable[[#This Row],[Sales]] * (1 - salestable[[#This Row],[Discount]])</f>
        <v>294.80760000000004</v>
      </c>
      <c r="W6552" s="2">
        <f>salestable[[#This Row],[Sales]] * salestable[[#This Row],[Discount]]</f>
        <v>32.756400000000006</v>
      </c>
      <c r="X6552">
        <f>YEAR(salestable[[#This Row],[Order Date]])</f>
        <v>2015</v>
      </c>
      <c r="Y6552" t="str">
        <f>TEXT(salestable[[#This Row],[Order Date]],"MMMM")</f>
        <v>November</v>
      </c>
      <c r="Z6552" t="str">
        <f>"Q"&amp;ROUNDUP(MONTH(salestable[[#This Row],[Order Date]])/3,0)</f>
        <v>Q4</v>
      </c>
      <c r="AA6552" t="str">
        <f>TEXT(salestable[[#This Row],[Order Date]], "ddd")</f>
        <v>Sun</v>
      </c>
    </row>
    <row r="6553" spans="1:27"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s="3">
        <v>2</v>
      </c>
      <c r="T6553" s="4">
        <v>0</v>
      </c>
      <c r="U6553" s="3">
        <v>6.4127999999999998</v>
      </c>
      <c r="V6553" s="2">
        <f>salestable[[#This Row],[Sales]] * (1 - salestable[[#This Row],[Discount]])</f>
        <v>13.36</v>
      </c>
      <c r="W6553" s="2">
        <f>salestable[[#This Row],[Sales]] * salestable[[#This Row],[Discount]]</f>
        <v>0</v>
      </c>
      <c r="X6553">
        <f>YEAR(salestable[[#This Row],[Order Date]])</f>
        <v>2017</v>
      </c>
      <c r="Y6553" t="str">
        <f>TEXT(salestable[[#This Row],[Order Date]],"MMMM")</f>
        <v>December</v>
      </c>
      <c r="Z6553" t="str">
        <f>"Q"&amp;ROUNDUP(MONTH(salestable[[#This Row],[Order Date]])/3,0)</f>
        <v>Q4</v>
      </c>
      <c r="AA6553" t="str">
        <f>TEXT(salestable[[#This Row],[Order Date]], "ddd")</f>
        <v>Sat</v>
      </c>
    </row>
    <row r="6554" spans="1:27"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s="3">
        <v>5</v>
      </c>
      <c r="T6554" s="4">
        <v>0</v>
      </c>
      <c r="U6554" s="3">
        <v>7.9450000000000003</v>
      </c>
      <c r="V6554" s="2">
        <f>salestable[[#This Row],[Sales]] * (1 - salestable[[#This Row],[Discount]])</f>
        <v>158.9</v>
      </c>
      <c r="W6554" s="2">
        <f>salestable[[#This Row],[Sales]] * salestable[[#This Row],[Discount]]</f>
        <v>0</v>
      </c>
      <c r="X6554">
        <f>YEAR(salestable[[#This Row],[Order Date]])</f>
        <v>2017</v>
      </c>
      <c r="Y6554" t="str">
        <f>TEXT(salestable[[#This Row],[Order Date]],"MMMM")</f>
        <v>December</v>
      </c>
      <c r="Z6554" t="str">
        <f>"Q"&amp;ROUNDUP(MONTH(salestable[[#This Row],[Order Date]])/3,0)</f>
        <v>Q4</v>
      </c>
      <c r="AA6554" t="str">
        <f>TEXT(salestable[[#This Row],[Order Date]], "ddd")</f>
        <v>Sat</v>
      </c>
    </row>
    <row r="6555" spans="1:27"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s="3">
        <v>4</v>
      </c>
      <c r="T6555" s="4">
        <v>0.2</v>
      </c>
      <c r="U6555" s="3">
        <v>71.992800000000003</v>
      </c>
      <c r="V6555" s="2">
        <f>salestable[[#This Row],[Sales]] * (1 - salestable[[#This Row],[Discount]])</f>
        <v>255.97440000000003</v>
      </c>
      <c r="W6555" s="2">
        <f>salestable[[#This Row],[Sales]] * salestable[[#This Row],[Discount]]</f>
        <v>63.993600000000008</v>
      </c>
      <c r="X6555">
        <f>YEAR(salestable[[#This Row],[Order Date]])</f>
        <v>2014</v>
      </c>
      <c r="Y6555" t="str">
        <f>TEXT(salestable[[#This Row],[Order Date]],"MMMM")</f>
        <v>October</v>
      </c>
      <c r="Z6555" t="str">
        <f>"Q"&amp;ROUNDUP(MONTH(salestable[[#This Row],[Order Date]])/3,0)</f>
        <v>Q4</v>
      </c>
      <c r="AA6555" t="str">
        <f>TEXT(salestable[[#This Row],[Order Date]], "ddd")</f>
        <v>Mon</v>
      </c>
    </row>
    <row r="6556" spans="1:27"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s="3">
        <v>3</v>
      </c>
      <c r="T6556" s="4">
        <v>0.2</v>
      </c>
      <c r="U6556" s="3">
        <v>31.5825</v>
      </c>
      <c r="V6556" s="2">
        <f>salestable[[#This Row],[Sales]] * (1 - salestable[[#This Row],[Discount]])</f>
        <v>404.25600000000003</v>
      </c>
      <c r="W6556" s="2">
        <f>salestable[[#This Row],[Sales]] * salestable[[#This Row],[Discount]]</f>
        <v>101.06400000000001</v>
      </c>
      <c r="X6556">
        <f>YEAR(salestable[[#This Row],[Order Date]])</f>
        <v>2014</v>
      </c>
      <c r="Y6556" t="str">
        <f>TEXT(salestable[[#This Row],[Order Date]],"MMMM")</f>
        <v>October</v>
      </c>
      <c r="Z6556" t="str">
        <f>"Q"&amp;ROUNDUP(MONTH(salestable[[#This Row],[Order Date]])/3,0)</f>
        <v>Q4</v>
      </c>
      <c r="AA6556" t="str">
        <f>TEXT(salestable[[#This Row],[Order Date]], "ddd")</f>
        <v>Mon</v>
      </c>
    </row>
    <row r="6557" spans="1:27"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s="3">
        <v>1</v>
      </c>
      <c r="T6557" s="4">
        <v>0.2</v>
      </c>
      <c r="U6557" s="3">
        <v>1.2376</v>
      </c>
      <c r="V6557" s="2">
        <f>salestable[[#This Row],[Sales]] * (1 - salestable[[#This Row],[Discount]])</f>
        <v>3.0464000000000002</v>
      </c>
      <c r="W6557" s="2">
        <f>salestable[[#This Row],[Sales]] * salestable[[#This Row],[Discount]]</f>
        <v>0.76160000000000005</v>
      </c>
      <c r="X6557">
        <f>YEAR(salestable[[#This Row],[Order Date]])</f>
        <v>2014</v>
      </c>
      <c r="Y6557" t="str">
        <f>TEXT(salestable[[#This Row],[Order Date]],"MMMM")</f>
        <v>October</v>
      </c>
      <c r="Z6557" t="str">
        <f>"Q"&amp;ROUNDUP(MONTH(salestable[[#This Row],[Order Date]])/3,0)</f>
        <v>Q4</v>
      </c>
      <c r="AA6557" t="str">
        <f>TEXT(salestable[[#This Row],[Order Date]], "ddd")</f>
        <v>Mon</v>
      </c>
    </row>
    <row r="6558" spans="1:27"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s="3">
        <v>1</v>
      </c>
      <c r="T6558" s="4">
        <v>0.8</v>
      </c>
      <c r="U6558" s="3">
        <v>-14.759399999999999</v>
      </c>
      <c r="V6558" s="2">
        <f>salestable[[#This Row],[Sales]] * (1 - salestable[[#This Row],[Discount]])</f>
        <v>1.7363999999999997</v>
      </c>
      <c r="W6558" s="2">
        <f>salestable[[#This Row],[Sales]] * salestable[[#This Row],[Discount]]</f>
        <v>6.9456000000000007</v>
      </c>
      <c r="X6558">
        <f>YEAR(salestable[[#This Row],[Order Date]])</f>
        <v>2014</v>
      </c>
      <c r="Y6558" t="str">
        <f>TEXT(salestable[[#This Row],[Order Date]],"MMMM")</f>
        <v>October</v>
      </c>
      <c r="Z6558" t="str">
        <f>"Q"&amp;ROUNDUP(MONTH(salestable[[#This Row],[Order Date]])/3,0)</f>
        <v>Q4</v>
      </c>
      <c r="AA6558" t="str">
        <f>TEXT(salestable[[#This Row],[Order Date]], "ddd")</f>
        <v>Mon</v>
      </c>
    </row>
    <row r="6559" spans="1:27"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s="3">
        <v>1</v>
      </c>
      <c r="T6559" s="4">
        <v>0.2</v>
      </c>
      <c r="U6559" s="3">
        <v>7.9378000000000002</v>
      </c>
      <c r="V6559" s="2">
        <f>salestable[[#This Row],[Sales]] * (1 - salestable[[#This Row],[Discount]])</f>
        <v>19.539200000000001</v>
      </c>
      <c r="W6559" s="2">
        <f>salestable[[#This Row],[Sales]] * salestable[[#This Row],[Discount]]</f>
        <v>4.8848000000000003</v>
      </c>
      <c r="X6559">
        <f>YEAR(salestable[[#This Row],[Order Date]])</f>
        <v>2014</v>
      </c>
      <c r="Y6559" t="str">
        <f>TEXT(salestable[[#This Row],[Order Date]],"MMMM")</f>
        <v>October</v>
      </c>
      <c r="Z6559" t="str">
        <f>"Q"&amp;ROUNDUP(MONTH(salestable[[#This Row],[Order Date]])/3,0)</f>
        <v>Q4</v>
      </c>
      <c r="AA6559" t="str">
        <f>TEXT(salestable[[#This Row],[Order Date]], "ddd")</f>
        <v>Mon</v>
      </c>
    </row>
    <row r="6560" spans="1:27"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s="3">
        <v>9</v>
      </c>
      <c r="T6560" s="4">
        <v>0.1</v>
      </c>
      <c r="U6560" s="3">
        <v>169.18199999999999</v>
      </c>
      <c r="V6560" s="2">
        <f>salestable[[#This Row],[Sales]] * (1 - salestable[[#This Row],[Discount]])</f>
        <v>1370.3742</v>
      </c>
      <c r="W6560" s="2">
        <f>salestable[[#This Row],[Sales]] * salestable[[#This Row],[Discount]]</f>
        <v>152.2638</v>
      </c>
      <c r="X6560">
        <f>YEAR(salestable[[#This Row],[Order Date]])</f>
        <v>2015</v>
      </c>
      <c r="Y6560" t="str">
        <f>TEXT(salestable[[#This Row],[Order Date]],"MMMM")</f>
        <v>June</v>
      </c>
      <c r="Z6560" t="str">
        <f>"Q"&amp;ROUNDUP(MONTH(salestable[[#This Row],[Order Date]])/3,0)</f>
        <v>Q2</v>
      </c>
      <c r="AA6560" t="str">
        <f>TEXT(salestable[[#This Row],[Order Date]], "ddd")</f>
        <v>Fri</v>
      </c>
    </row>
    <row r="6561" spans="1:27"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s="3">
        <v>5</v>
      </c>
      <c r="T6561" s="4">
        <v>0</v>
      </c>
      <c r="U6561" s="3">
        <v>197.35300000000001</v>
      </c>
      <c r="V6561" s="2">
        <f>salestable[[#This Row],[Sales]] * (1 - salestable[[#This Row],[Discount]])</f>
        <v>419.9</v>
      </c>
      <c r="W6561" s="2">
        <f>salestable[[#This Row],[Sales]] * salestable[[#This Row],[Discount]]</f>
        <v>0</v>
      </c>
      <c r="X6561">
        <f>YEAR(salestable[[#This Row],[Order Date]])</f>
        <v>2016</v>
      </c>
      <c r="Y6561" t="str">
        <f>TEXT(salestable[[#This Row],[Order Date]],"MMMM")</f>
        <v>July</v>
      </c>
      <c r="Z6561" t="str">
        <f>"Q"&amp;ROUNDUP(MONTH(salestable[[#This Row],[Order Date]])/3,0)</f>
        <v>Q3</v>
      </c>
      <c r="AA6561" t="str">
        <f>TEXT(salestable[[#This Row],[Order Date]], "ddd")</f>
        <v>Thu</v>
      </c>
    </row>
    <row r="6562" spans="1:27"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s="3">
        <v>1</v>
      </c>
      <c r="T6562" s="4">
        <v>0</v>
      </c>
      <c r="U6562" s="3">
        <v>1.512</v>
      </c>
      <c r="V6562" s="2">
        <f>salestable[[#This Row],[Sales]] * (1 - salestable[[#This Row],[Discount]])</f>
        <v>3.15</v>
      </c>
      <c r="W6562" s="2">
        <f>salestable[[#This Row],[Sales]] * salestable[[#This Row],[Discount]]</f>
        <v>0</v>
      </c>
      <c r="X6562">
        <f>YEAR(salestable[[#This Row],[Order Date]])</f>
        <v>2016</v>
      </c>
      <c r="Y6562" t="str">
        <f>TEXT(salestable[[#This Row],[Order Date]],"MMMM")</f>
        <v>July</v>
      </c>
      <c r="Z6562" t="str">
        <f>"Q"&amp;ROUNDUP(MONTH(salestable[[#This Row],[Order Date]])/3,0)</f>
        <v>Q3</v>
      </c>
      <c r="AA6562" t="str">
        <f>TEXT(salestable[[#This Row],[Order Date]], "ddd")</f>
        <v>Thu</v>
      </c>
    </row>
    <row r="6563" spans="1:27"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s="3">
        <v>5</v>
      </c>
      <c r="T6563" s="4">
        <v>0.8</v>
      </c>
      <c r="U6563" s="3">
        <v>-90.774000000000001</v>
      </c>
      <c r="V6563" s="2">
        <f>salestable[[#This Row],[Sales]] * (1 - salestable[[#This Row],[Discount]])</f>
        <v>6.7239999999999984</v>
      </c>
      <c r="W6563" s="2">
        <f>salestable[[#This Row],[Sales]] * salestable[[#This Row],[Discount]]</f>
        <v>26.896000000000001</v>
      </c>
      <c r="X6563">
        <f>YEAR(salestable[[#This Row],[Order Date]])</f>
        <v>2017</v>
      </c>
      <c r="Y6563" t="str">
        <f>TEXT(salestable[[#This Row],[Order Date]],"MMMM")</f>
        <v>March</v>
      </c>
      <c r="Z6563" t="str">
        <f>"Q"&amp;ROUNDUP(MONTH(salestable[[#This Row],[Order Date]])/3,0)</f>
        <v>Q1</v>
      </c>
      <c r="AA6563" t="str">
        <f>TEXT(salestable[[#This Row],[Order Date]], "ddd")</f>
        <v>Fri</v>
      </c>
    </row>
    <row r="6564" spans="1:27"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s="3">
        <v>3</v>
      </c>
      <c r="T6564" s="4">
        <v>0</v>
      </c>
      <c r="U6564" s="3">
        <v>7.9085999999999999</v>
      </c>
      <c r="V6564" s="2">
        <f>salestable[[#This Row],[Sales]] * (1 - salestable[[#This Row],[Discount]])</f>
        <v>16.14</v>
      </c>
      <c r="W6564" s="2">
        <f>salestable[[#This Row],[Sales]] * salestable[[#This Row],[Discount]]</f>
        <v>0</v>
      </c>
      <c r="X6564">
        <f>YEAR(salestable[[#This Row],[Order Date]])</f>
        <v>2014</v>
      </c>
      <c r="Y6564" t="str">
        <f>TEXT(salestable[[#This Row],[Order Date]],"MMMM")</f>
        <v>May</v>
      </c>
      <c r="Z6564" t="str">
        <f>"Q"&amp;ROUNDUP(MONTH(salestable[[#This Row],[Order Date]])/3,0)</f>
        <v>Q2</v>
      </c>
      <c r="AA6564" t="str">
        <f>TEXT(salestable[[#This Row],[Order Date]], "ddd")</f>
        <v>Wed</v>
      </c>
    </row>
    <row r="6565" spans="1:27"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s="3">
        <v>2</v>
      </c>
      <c r="T6565" s="4">
        <v>0.3</v>
      </c>
      <c r="U6565" s="3">
        <v>-38.85</v>
      </c>
      <c r="V6565" s="2">
        <f>salestable[[#This Row],[Sales]] * (1 - salestable[[#This Row],[Discount]])</f>
        <v>135.97499999999999</v>
      </c>
      <c r="W6565" s="2">
        <f>salestable[[#This Row],[Sales]] * salestable[[#This Row],[Discount]]</f>
        <v>58.274999999999999</v>
      </c>
      <c r="X6565">
        <f>YEAR(salestable[[#This Row],[Order Date]])</f>
        <v>2014</v>
      </c>
      <c r="Y6565" t="str">
        <f>TEXT(salestable[[#This Row],[Order Date]],"MMMM")</f>
        <v>May</v>
      </c>
      <c r="Z6565" t="str">
        <f>"Q"&amp;ROUNDUP(MONTH(salestable[[#This Row],[Order Date]])/3,0)</f>
        <v>Q2</v>
      </c>
      <c r="AA6565" t="str">
        <f>TEXT(salestable[[#This Row],[Order Date]], "ddd")</f>
        <v>Wed</v>
      </c>
    </row>
    <row r="6566" spans="1:27"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s="3">
        <v>3</v>
      </c>
      <c r="T6566" s="4">
        <v>0</v>
      </c>
      <c r="U6566" s="3">
        <v>2.5055999999999998</v>
      </c>
      <c r="V6566" s="2">
        <f>salestable[[#This Row],[Sales]] * (1 - salestable[[#This Row],[Discount]])</f>
        <v>8.64</v>
      </c>
      <c r="W6566" s="2">
        <f>salestable[[#This Row],[Sales]] * salestable[[#This Row],[Discount]]</f>
        <v>0</v>
      </c>
      <c r="X6566">
        <f>YEAR(salestable[[#This Row],[Order Date]])</f>
        <v>2014</v>
      </c>
      <c r="Y6566" t="str">
        <f>TEXT(salestable[[#This Row],[Order Date]],"MMMM")</f>
        <v>May</v>
      </c>
      <c r="Z6566" t="str">
        <f>"Q"&amp;ROUNDUP(MONTH(salestable[[#This Row],[Order Date]])/3,0)</f>
        <v>Q2</v>
      </c>
      <c r="AA6566" t="str">
        <f>TEXT(salestable[[#This Row],[Order Date]], "ddd")</f>
        <v>Wed</v>
      </c>
    </row>
    <row r="6567" spans="1:27"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s="3">
        <v>4</v>
      </c>
      <c r="T6567" s="4">
        <v>0</v>
      </c>
      <c r="U6567" s="3">
        <v>244.24959999999999</v>
      </c>
      <c r="V6567" s="2">
        <f>salestable[[#This Row],[Sales]] * (1 - salestable[[#This Row],[Discount]])</f>
        <v>872.32</v>
      </c>
      <c r="W6567" s="2">
        <f>salestable[[#This Row],[Sales]] * salestable[[#This Row],[Discount]]</f>
        <v>0</v>
      </c>
      <c r="X6567">
        <f>YEAR(salestable[[#This Row],[Order Date]])</f>
        <v>2014</v>
      </c>
      <c r="Y6567" t="str">
        <f>TEXT(salestable[[#This Row],[Order Date]],"MMMM")</f>
        <v>May</v>
      </c>
      <c r="Z6567" t="str">
        <f>"Q"&amp;ROUNDUP(MONTH(salestable[[#This Row],[Order Date]])/3,0)</f>
        <v>Q2</v>
      </c>
      <c r="AA6567" t="str">
        <f>TEXT(salestable[[#This Row],[Order Date]], "ddd")</f>
        <v>Wed</v>
      </c>
    </row>
    <row r="6568" spans="1:27"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s="3">
        <v>4</v>
      </c>
      <c r="T6568" s="4">
        <v>0.8</v>
      </c>
      <c r="U6568" s="3">
        <v>-426.98599999999999</v>
      </c>
      <c r="V6568" s="2">
        <f>salestable[[#This Row],[Sales]] * (1 - salestable[[#This Row],[Discount]])</f>
        <v>48.798399999999987</v>
      </c>
      <c r="W6568" s="2">
        <f>salestable[[#This Row],[Sales]] * salestable[[#This Row],[Discount]]</f>
        <v>195.1936</v>
      </c>
      <c r="X6568">
        <f>YEAR(salestable[[#This Row],[Order Date]])</f>
        <v>2017</v>
      </c>
      <c r="Y6568" t="str">
        <f>TEXT(salestable[[#This Row],[Order Date]],"MMMM")</f>
        <v>February</v>
      </c>
      <c r="Z6568" t="str">
        <f>"Q"&amp;ROUNDUP(MONTH(salestable[[#This Row],[Order Date]])/3,0)</f>
        <v>Q1</v>
      </c>
      <c r="AA6568" t="str">
        <f>TEXT(salestable[[#This Row],[Order Date]], "ddd")</f>
        <v>Sun</v>
      </c>
    </row>
    <row r="6569" spans="1:27"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s="3">
        <v>5</v>
      </c>
      <c r="T6569" s="4">
        <v>0.2</v>
      </c>
      <c r="U6569" s="3">
        <v>0.71199999999999997</v>
      </c>
      <c r="V6569" s="2">
        <f>salestable[[#This Row],[Sales]] * (1 - salestable[[#This Row],[Discount]])</f>
        <v>5.6960000000000006</v>
      </c>
      <c r="W6569" s="2">
        <f>salestable[[#This Row],[Sales]] * salestable[[#This Row],[Discount]]</f>
        <v>1.4240000000000002</v>
      </c>
      <c r="X6569">
        <f>YEAR(salestable[[#This Row],[Order Date]])</f>
        <v>2017</v>
      </c>
      <c r="Y6569" t="str">
        <f>TEXT(salestable[[#This Row],[Order Date]],"MMMM")</f>
        <v>February</v>
      </c>
      <c r="Z6569" t="str">
        <f>"Q"&amp;ROUNDUP(MONTH(salestable[[#This Row],[Order Date]])/3,0)</f>
        <v>Q1</v>
      </c>
      <c r="AA6569" t="str">
        <f>TEXT(salestable[[#This Row],[Order Date]], "ddd")</f>
        <v>Sun</v>
      </c>
    </row>
    <row r="6570" spans="1:27"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s="3">
        <v>2</v>
      </c>
      <c r="T6570" s="4">
        <v>0.2</v>
      </c>
      <c r="U6570" s="3">
        <v>1.008</v>
      </c>
      <c r="V6570" s="2">
        <f>salestable[[#This Row],[Sales]] * (1 - salestable[[#This Row],[Discount]])</f>
        <v>2.1504000000000003</v>
      </c>
      <c r="W6570" s="2">
        <f>salestable[[#This Row],[Sales]] * salestable[[#This Row],[Discount]]</f>
        <v>0.53760000000000008</v>
      </c>
      <c r="X6570">
        <f>YEAR(salestable[[#This Row],[Order Date]])</f>
        <v>2014</v>
      </c>
      <c r="Y6570" t="str">
        <f>TEXT(salestable[[#This Row],[Order Date]],"MMMM")</f>
        <v>April</v>
      </c>
      <c r="Z6570" t="str">
        <f>"Q"&amp;ROUNDUP(MONTH(salestable[[#This Row],[Order Date]])/3,0)</f>
        <v>Q2</v>
      </c>
      <c r="AA6570" t="str">
        <f>TEXT(salestable[[#This Row],[Order Date]], "ddd")</f>
        <v>Fri</v>
      </c>
    </row>
    <row r="6571" spans="1:27"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s="3">
        <v>3</v>
      </c>
      <c r="T6571" s="4">
        <v>0.3</v>
      </c>
      <c r="U6571" s="3">
        <v>-18.117599999999999</v>
      </c>
      <c r="V6571" s="2">
        <f>salestable[[#This Row],[Sales]] * (1 - salestable[[#This Row],[Discount]])</f>
        <v>221.94059999999999</v>
      </c>
      <c r="W6571" s="2">
        <f>salestable[[#This Row],[Sales]] * salestable[[#This Row],[Discount]]</f>
        <v>95.117399999999989</v>
      </c>
      <c r="X6571">
        <f>YEAR(salestable[[#This Row],[Order Date]])</f>
        <v>2014</v>
      </c>
      <c r="Y6571" t="str">
        <f>TEXT(salestable[[#This Row],[Order Date]],"MMMM")</f>
        <v>April</v>
      </c>
      <c r="Z6571" t="str">
        <f>"Q"&amp;ROUNDUP(MONTH(salestable[[#This Row],[Order Date]])/3,0)</f>
        <v>Q2</v>
      </c>
      <c r="AA6571" t="str">
        <f>TEXT(salestable[[#This Row],[Order Date]], "ddd")</f>
        <v>Fri</v>
      </c>
    </row>
    <row r="6572" spans="1:27"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s="3">
        <v>3</v>
      </c>
      <c r="T6572" s="4">
        <v>0.2</v>
      </c>
      <c r="U6572" s="3">
        <v>50.406300000000002</v>
      </c>
      <c r="V6572" s="2">
        <f>salestable[[#This Row],[Sales]] * (1 - salestable[[#This Row],[Discount]])</f>
        <v>119.48160000000001</v>
      </c>
      <c r="W6572" s="2">
        <f>salestable[[#This Row],[Sales]] * salestable[[#This Row],[Discount]]</f>
        <v>29.870400000000004</v>
      </c>
      <c r="X6572">
        <f>YEAR(salestable[[#This Row],[Order Date]])</f>
        <v>2014</v>
      </c>
      <c r="Y6572" t="str">
        <f>TEXT(salestable[[#This Row],[Order Date]],"MMMM")</f>
        <v>April</v>
      </c>
      <c r="Z6572" t="str">
        <f>"Q"&amp;ROUNDUP(MONTH(salestable[[#This Row],[Order Date]])/3,0)</f>
        <v>Q2</v>
      </c>
      <c r="AA6572" t="str">
        <f>TEXT(salestable[[#This Row],[Order Date]], "ddd")</f>
        <v>Fri</v>
      </c>
    </row>
    <row r="6573" spans="1:27"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s="3">
        <v>3</v>
      </c>
      <c r="T6573" s="4">
        <v>0.2</v>
      </c>
      <c r="U6573" s="3">
        <v>28.497</v>
      </c>
      <c r="V6573" s="2">
        <f>salestable[[#This Row],[Sales]] * (1 - salestable[[#This Row],[Discount]])</f>
        <v>182.38080000000002</v>
      </c>
      <c r="W6573" s="2">
        <f>salestable[[#This Row],[Sales]] * salestable[[#This Row],[Discount]]</f>
        <v>45.595200000000006</v>
      </c>
      <c r="X6573">
        <f>YEAR(salestable[[#This Row],[Order Date]])</f>
        <v>2014</v>
      </c>
      <c r="Y6573" t="str">
        <f>TEXT(salestable[[#This Row],[Order Date]],"MMMM")</f>
        <v>April</v>
      </c>
      <c r="Z6573" t="str">
        <f>"Q"&amp;ROUNDUP(MONTH(salestable[[#This Row],[Order Date]])/3,0)</f>
        <v>Q2</v>
      </c>
      <c r="AA6573" t="str">
        <f>TEXT(salestable[[#This Row],[Order Date]], "ddd")</f>
        <v>Fri</v>
      </c>
    </row>
    <row r="6574" spans="1:27"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s="3">
        <v>2</v>
      </c>
      <c r="T6574" s="4">
        <v>0</v>
      </c>
      <c r="U6574" s="3">
        <v>5.8604000000000003</v>
      </c>
      <c r="V6574" s="2">
        <f>salestable[[#This Row],[Sales]] * (1 - salestable[[#This Row],[Discount]])</f>
        <v>11.96</v>
      </c>
      <c r="W6574" s="2">
        <f>salestable[[#This Row],[Sales]] * salestable[[#This Row],[Discount]]</f>
        <v>0</v>
      </c>
      <c r="X6574">
        <f>YEAR(salestable[[#This Row],[Order Date]])</f>
        <v>2016</v>
      </c>
      <c r="Y6574" t="str">
        <f>TEXT(salestable[[#This Row],[Order Date]],"MMMM")</f>
        <v>May</v>
      </c>
      <c r="Z6574" t="str">
        <f>"Q"&amp;ROUNDUP(MONTH(salestable[[#This Row],[Order Date]])/3,0)</f>
        <v>Q2</v>
      </c>
      <c r="AA6574" t="str">
        <f>TEXT(salestable[[#This Row],[Order Date]], "ddd")</f>
        <v>Tue</v>
      </c>
    </row>
    <row r="6575" spans="1:27"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s="3">
        <v>4</v>
      </c>
      <c r="T6575" s="4">
        <v>0</v>
      </c>
      <c r="U6575" s="3">
        <v>67.608000000000004</v>
      </c>
      <c r="V6575" s="2">
        <f>salestable[[#This Row],[Sales]] * (1 - salestable[[#This Row],[Discount]])</f>
        <v>563.4</v>
      </c>
      <c r="W6575" s="2">
        <f>salestable[[#This Row],[Sales]] * salestable[[#This Row],[Discount]]</f>
        <v>0</v>
      </c>
      <c r="X6575">
        <f>YEAR(salestable[[#This Row],[Order Date]])</f>
        <v>2016</v>
      </c>
      <c r="Y6575" t="str">
        <f>TEXT(salestable[[#This Row],[Order Date]],"MMMM")</f>
        <v>November</v>
      </c>
      <c r="Z6575" t="str">
        <f>"Q"&amp;ROUNDUP(MONTH(salestable[[#This Row],[Order Date]])/3,0)</f>
        <v>Q4</v>
      </c>
      <c r="AA6575" t="str">
        <f>TEXT(salestable[[#This Row],[Order Date]], "ddd")</f>
        <v>Fri</v>
      </c>
    </row>
    <row r="6576" spans="1:27"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s="3">
        <v>8</v>
      </c>
      <c r="T6576" s="4">
        <v>0</v>
      </c>
      <c r="U6576" s="3">
        <v>118.3704</v>
      </c>
      <c r="V6576" s="2">
        <f>salestable[[#This Row],[Sales]] * (1 - salestable[[#This Row],[Discount]])</f>
        <v>319.92</v>
      </c>
      <c r="W6576" s="2">
        <f>salestable[[#This Row],[Sales]] * salestable[[#This Row],[Discount]]</f>
        <v>0</v>
      </c>
      <c r="X6576">
        <f>YEAR(salestable[[#This Row],[Order Date]])</f>
        <v>2016</v>
      </c>
      <c r="Y6576" t="str">
        <f>TEXT(salestable[[#This Row],[Order Date]],"MMMM")</f>
        <v>November</v>
      </c>
      <c r="Z6576" t="str">
        <f>"Q"&amp;ROUNDUP(MONTH(salestable[[#This Row],[Order Date]])/3,0)</f>
        <v>Q4</v>
      </c>
      <c r="AA6576" t="str">
        <f>TEXT(salestable[[#This Row],[Order Date]], "ddd")</f>
        <v>Fri</v>
      </c>
    </row>
    <row r="6577" spans="1:27"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s="3">
        <v>8</v>
      </c>
      <c r="T6577" s="4">
        <v>0</v>
      </c>
      <c r="U6577" s="3">
        <v>440.76479999999998</v>
      </c>
      <c r="V6577" s="2">
        <f>salestable[[#This Row],[Sales]] * (1 - salestable[[#This Row],[Discount]])</f>
        <v>1049.44</v>
      </c>
      <c r="W6577" s="2">
        <f>salestable[[#This Row],[Sales]] * salestable[[#This Row],[Discount]]</f>
        <v>0</v>
      </c>
      <c r="X6577">
        <f>YEAR(salestable[[#This Row],[Order Date]])</f>
        <v>2017</v>
      </c>
      <c r="Y6577" t="str">
        <f>TEXT(salestable[[#This Row],[Order Date]],"MMMM")</f>
        <v>March</v>
      </c>
      <c r="Z6577" t="str">
        <f>"Q"&amp;ROUNDUP(MONTH(salestable[[#This Row],[Order Date]])/3,0)</f>
        <v>Q1</v>
      </c>
      <c r="AA6577" t="str">
        <f>TEXT(salestable[[#This Row],[Order Date]], "ddd")</f>
        <v>Fri</v>
      </c>
    </row>
    <row r="6578" spans="1:27"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s="3">
        <v>3</v>
      </c>
      <c r="T6578" s="4">
        <v>0.2</v>
      </c>
      <c r="U6578" s="3">
        <v>-17.0352</v>
      </c>
      <c r="V6578" s="2">
        <f>salestable[[#This Row],[Sales]] * (1 - salestable[[#This Row],[Discount]])</f>
        <v>136.2816</v>
      </c>
      <c r="W6578" s="2">
        <f>salestable[[#This Row],[Sales]] * salestable[[#This Row],[Discount]]</f>
        <v>34.070399999999999</v>
      </c>
      <c r="X6578">
        <f>YEAR(salestable[[#This Row],[Order Date]])</f>
        <v>2017</v>
      </c>
      <c r="Y6578" t="str">
        <f>TEXT(salestable[[#This Row],[Order Date]],"MMMM")</f>
        <v>March</v>
      </c>
      <c r="Z6578" t="str">
        <f>"Q"&amp;ROUNDUP(MONTH(salestable[[#This Row],[Order Date]])/3,0)</f>
        <v>Q1</v>
      </c>
      <c r="AA6578" t="str">
        <f>TEXT(salestable[[#This Row],[Order Date]], "ddd")</f>
        <v>Fri</v>
      </c>
    </row>
    <row r="6579" spans="1:27"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s="3">
        <v>6</v>
      </c>
      <c r="T6579" s="4">
        <v>0</v>
      </c>
      <c r="U6579" s="3">
        <v>50.442599999999999</v>
      </c>
      <c r="V6579" s="2">
        <f>salestable[[#This Row],[Sales]] * (1 - salestable[[#This Row],[Discount]])</f>
        <v>173.94</v>
      </c>
      <c r="W6579" s="2">
        <f>salestable[[#This Row],[Sales]] * salestable[[#This Row],[Discount]]</f>
        <v>0</v>
      </c>
      <c r="X6579">
        <f>YEAR(salestable[[#This Row],[Order Date]])</f>
        <v>2015</v>
      </c>
      <c r="Y6579" t="str">
        <f>TEXT(salestable[[#This Row],[Order Date]],"MMMM")</f>
        <v>December</v>
      </c>
      <c r="Z6579" t="str">
        <f>"Q"&amp;ROUNDUP(MONTH(salestable[[#This Row],[Order Date]])/3,0)</f>
        <v>Q4</v>
      </c>
      <c r="AA6579" t="str">
        <f>TEXT(salestable[[#This Row],[Order Date]], "ddd")</f>
        <v>Sun</v>
      </c>
    </row>
    <row r="6580" spans="1:27"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s="3">
        <v>7</v>
      </c>
      <c r="T6580" s="4">
        <v>0.2</v>
      </c>
      <c r="U6580" s="3">
        <v>75.595799999999997</v>
      </c>
      <c r="V6580" s="2">
        <f>salestable[[#This Row],[Sales]] * (1 - salestable[[#This Row],[Discount]])</f>
        <v>806.35519999999997</v>
      </c>
      <c r="W6580" s="2">
        <f>salestable[[#This Row],[Sales]] * salestable[[#This Row],[Discount]]</f>
        <v>201.58879999999999</v>
      </c>
      <c r="X6580">
        <f>YEAR(salestable[[#This Row],[Order Date]])</f>
        <v>2014</v>
      </c>
      <c r="Y6580" t="str">
        <f>TEXT(salestable[[#This Row],[Order Date]],"MMMM")</f>
        <v>August</v>
      </c>
      <c r="Z6580" t="str">
        <f>"Q"&amp;ROUNDUP(MONTH(salestable[[#This Row],[Order Date]])/3,0)</f>
        <v>Q3</v>
      </c>
      <c r="AA6580" t="str">
        <f>TEXT(salestable[[#This Row],[Order Date]], "ddd")</f>
        <v>Mon</v>
      </c>
    </row>
    <row r="6581" spans="1:27"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s="3">
        <v>1</v>
      </c>
      <c r="T6581" s="4">
        <v>0</v>
      </c>
      <c r="U6581" s="3">
        <v>3.2063999999999999</v>
      </c>
      <c r="V6581" s="2">
        <f>salestable[[#This Row],[Sales]] * (1 - salestable[[#This Row],[Discount]])</f>
        <v>6.68</v>
      </c>
      <c r="W6581" s="2">
        <f>salestable[[#This Row],[Sales]] * salestable[[#This Row],[Discount]]</f>
        <v>0</v>
      </c>
      <c r="X6581">
        <f>YEAR(salestable[[#This Row],[Order Date]])</f>
        <v>2016</v>
      </c>
      <c r="Y6581" t="str">
        <f>TEXT(salestable[[#This Row],[Order Date]],"MMMM")</f>
        <v>October</v>
      </c>
      <c r="Z6581" t="str">
        <f>"Q"&amp;ROUNDUP(MONTH(salestable[[#This Row],[Order Date]])/3,0)</f>
        <v>Q4</v>
      </c>
      <c r="AA6581" t="str">
        <f>TEXT(salestable[[#This Row],[Order Date]], "ddd")</f>
        <v>Sat</v>
      </c>
    </row>
    <row r="6582" spans="1:27"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s="3">
        <v>3</v>
      </c>
      <c r="T6582" s="4">
        <v>0</v>
      </c>
      <c r="U6582" s="3">
        <v>2.2517999999999998</v>
      </c>
      <c r="V6582" s="2">
        <f>salestable[[#This Row],[Sales]] * (1 - salestable[[#This Row],[Discount]])</f>
        <v>8.34</v>
      </c>
      <c r="W6582" s="2">
        <f>salestable[[#This Row],[Sales]] * salestable[[#This Row],[Discount]]</f>
        <v>0</v>
      </c>
      <c r="X6582">
        <f>YEAR(salestable[[#This Row],[Order Date]])</f>
        <v>2016</v>
      </c>
      <c r="Y6582" t="str">
        <f>TEXT(salestable[[#This Row],[Order Date]],"MMMM")</f>
        <v>October</v>
      </c>
      <c r="Z6582" t="str">
        <f>"Q"&amp;ROUNDUP(MONTH(salestable[[#This Row],[Order Date]])/3,0)</f>
        <v>Q4</v>
      </c>
      <c r="AA6582" t="str">
        <f>TEXT(salestable[[#This Row],[Order Date]], "ddd")</f>
        <v>Sat</v>
      </c>
    </row>
    <row r="6583" spans="1:27"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s="3">
        <v>3</v>
      </c>
      <c r="T6583" s="4">
        <v>0</v>
      </c>
      <c r="U6583" s="3">
        <v>30.582000000000001</v>
      </c>
      <c r="V6583" s="2">
        <f>salestable[[#This Row],[Sales]] * (1 - salestable[[#This Row],[Discount]])</f>
        <v>101.94</v>
      </c>
      <c r="W6583" s="2">
        <f>salestable[[#This Row],[Sales]] * salestable[[#This Row],[Discount]]</f>
        <v>0</v>
      </c>
      <c r="X6583">
        <f>YEAR(salestable[[#This Row],[Order Date]])</f>
        <v>2016</v>
      </c>
      <c r="Y6583" t="str">
        <f>TEXT(salestable[[#This Row],[Order Date]],"MMMM")</f>
        <v>October</v>
      </c>
      <c r="Z6583" t="str">
        <f>"Q"&amp;ROUNDUP(MONTH(salestable[[#This Row],[Order Date]])/3,0)</f>
        <v>Q4</v>
      </c>
      <c r="AA6583" t="str">
        <f>TEXT(salestable[[#This Row],[Order Date]], "ddd")</f>
        <v>Sat</v>
      </c>
    </row>
    <row r="6584" spans="1:27"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s="3">
        <v>3</v>
      </c>
      <c r="T6584" s="4">
        <v>0</v>
      </c>
      <c r="U6584" s="3">
        <v>86.385599999999997</v>
      </c>
      <c r="V6584" s="2">
        <f>salestable[[#This Row],[Sales]] * (1 - salestable[[#This Row],[Discount]])</f>
        <v>179.97</v>
      </c>
      <c r="W6584" s="2">
        <f>salestable[[#This Row],[Sales]] * salestable[[#This Row],[Discount]]</f>
        <v>0</v>
      </c>
      <c r="X6584">
        <f>YEAR(salestable[[#This Row],[Order Date]])</f>
        <v>2016</v>
      </c>
      <c r="Y6584" t="str">
        <f>TEXT(salestable[[#This Row],[Order Date]],"MMMM")</f>
        <v>August</v>
      </c>
      <c r="Z6584" t="str">
        <f>"Q"&amp;ROUNDUP(MONTH(salestable[[#This Row],[Order Date]])/3,0)</f>
        <v>Q3</v>
      </c>
      <c r="AA6584" t="str">
        <f>TEXT(salestable[[#This Row],[Order Date]], "ddd")</f>
        <v>Sun</v>
      </c>
    </row>
    <row r="6585" spans="1:27"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s="3">
        <v>6</v>
      </c>
      <c r="T6585" s="4">
        <v>0</v>
      </c>
      <c r="U6585" s="3">
        <v>29.5626</v>
      </c>
      <c r="V6585" s="2">
        <f>salestable[[#This Row],[Sales]] * (1 - salestable[[#This Row],[Discount]])</f>
        <v>101.94</v>
      </c>
      <c r="W6585" s="2">
        <f>salestable[[#This Row],[Sales]] * salestable[[#This Row],[Discount]]</f>
        <v>0</v>
      </c>
      <c r="X6585">
        <f>YEAR(salestable[[#This Row],[Order Date]])</f>
        <v>2017</v>
      </c>
      <c r="Y6585" t="str">
        <f>TEXT(salestable[[#This Row],[Order Date]],"MMMM")</f>
        <v>July</v>
      </c>
      <c r="Z6585" t="str">
        <f>"Q"&amp;ROUNDUP(MONTH(salestable[[#This Row],[Order Date]])/3,0)</f>
        <v>Q3</v>
      </c>
      <c r="AA6585" t="str">
        <f>TEXT(salestable[[#This Row],[Order Date]], "ddd")</f>
        <v>Fri</v>
      </c>
    </row>
    <row r="6586" spans="1:27"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s="3">
        <v>4</v>
      </c>
      <c r="T6586" s="4">
        <v>0</v>
      </c>
      <c r="U6586" s="3">
        <v>67.989999999999995</v>
      </c>
      <c r="V6586" s="2">
        <f>salestable[[#This Row],[Sales]] * (1 - salestable[[#This Row],[Discount]])</f>
        <v>271.95999999999998</v>
      </c>
      <c r="W6586" s="2">
        <f>salestable[[#This Row],[Sales]] * salestable[[#This Row],[Discount]]</f>
        <v>0</v>
      </c>
      <c r="X6586">
        <f>YEAR(salestable[[#This Row],[Order Date]])</f>
        <v>2017</v>
      </c>
      <c r="Y6586" t="str">
        <f>TEXT(salestable[[#This Row],[Order Date]],"MMMM")</f>
        <v>July</v>
      </c>
      <c r="Z6586" t="str">
        <f>"Q"&amp;ROUNDUP(MONTH(salestable[[#This Row],[Order Date]])/3,0)</f>
        <v>Q3</v>
      </c>
      <c r="AA6586" t="str">
        <f>TEXT(salestable[[#This Row],[Order Date]], "ddd")</f>
        <v>Fri</v>
      </c>
    </row>
    <row r="6587" spans="1:27"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s="3">
        <v>5</v>
      </c>
      <c r="T6587" s="4">
        <v>0</v>
      </c>
      <c r="U6587" s="3">
        <v>3.8719999999999999</v>
      </c>
      <c r="V6587" s="2">
        <f>salestable[[#This Row],[Sales]] * (1 - salestable[[#This Row],[Discount]])</f>
        <v>8.8000000000000007</v>
      </c>
      <c r="W6587" s="2">
        <f>salestable[[#This Row],[Sales]] * salestable[[#This Row],[Discount]]</f>
        <v>0</v>
      </c>
      <c r="X6587">
        <f>YEAR(salestable[[#This Row],[Order Date]])</f>
        <v>2017</v>
      </c>
      <c r="Y6587" t="str">
        <f>TEXT(salestable[[#This Row],[Order Date]],"MMMM")</f>
        <v>July</v>
      </c>
      <c r="Z6587" t="str">
        <f>"Q"&amp;ROUNDUP(MONTH(salestable[[#This Row],[Order Date]])/3,0)</f>
        <v>Q3</v>
      </c>
      <c r="AA6587" t="str">
        <f>TEXT(salestable[[#This Row],[Order Date]], "ddd")</f>
        <v>Fri</v>
      </c>
    </row>
    <row r="6588" spans="1:27"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s="3">
        <v>6</v>
      </c>
      <c r="T6588" s="4">
        <v>0</v>
      </c>
      <c r="U6588" s="3">
        <v>5.7072000000000003</v>
      </c>
      <c r="V6588" s="2">
        <f>salestable[[#This Row],[Sales]] * (1 - salestable[[#This Row],[Discount]])</f>
        <v>19.68</v>
      </c>
      <c r="W6588" s="2">
        <f>salestable[[#This Row],[Sales]] * salestable[[#This Row],[Discount]]</f>
        <v>0</v>
      </c>
      <c r="X6588">
        <f>YEAR(salestable[[#This Row],[Order Date]])</f>
        <v>2017</v>
      </c>
      <c r="Y6588" t="str">
        <f>TEXT(salestable[[#This Row],[Order Date]],"MMMM")</f>
        <v>July</v>
      </c>
      <c r="Z6588" t="str">
        <f>"Q"&amp;ROUNDUP(MONTH(salestable[[#This Row],[Order Date]])/3,0)</f>
        <v>Q3</v>
      </c>
      <c r="AA6588" t="str">
        <f>TEXT(salestable[[#This Row],[Order Date]], "ddd")</f>
        <v>Fri</v>
      </c>
    </row>
    <row r="6589" spans="1:27"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s="3">
        <v>3</v>
      </c>
      <c r="T6589" s="4">
        <v>0</v>
      </c>
      <c r="U6589" s="3">
        <v>69.676199999999994</v>
      </c>
      <c r="V6589" s="2">
        <f>salestable[[#This Row],[Sales]] * (1 - salestable[[#This Row],[Discount]])</f>
        <v>302.94</v>
      </c>
      <c r="W6589" s="2">
        <f>salestable[[#This Row],[Sales]] * salestable[[#This Row],[Discount]]</f>
        <v>0</v>
      </c>
      <c r="X6589">
        <f>YEAR(salestable[[#This Row],[Order Date]])</f>
        <v>2017</v>
      </c>
      <c r="Y6589" t="str">
        <f>TEXT(salestable[[#This Row],[Order Date]],"MMMM")</f>
        <v>July</v>
      </c>
      <c r="Z6589" t="str">
        <f>"Q"&amp;ROUNDUP(MONTH(salestable[[#This Row],[Order Date]])/3,0)</f>
        <v>Q3</v>
      </c>
      <c r="AA6589" t="str">
        <f>TEXT(salestable[[#This Row],[Order Date]], "ddd")</f>
        <v>Fri</v>
      </c>
    </row>
    <row r="6590" spans="1:27"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s="3">
        <v>3</v>
      </c>
      <c r="T6590" s="4">
        <v>0</v>
      </c>
      <c r="U6590" s="3">
        <v>7.1711999999999998</v>
      </c>
      <c r="V6590" s="2">
        <f>salestable[[#This Row],[Sales]] * (1 - salestable[[#This Row],[Discount]])</f>
        <v>14.94</v>
      </c>
      <c r="W6590" s="2">
        <f>salestable[[#This Row],[Sales]] * salestable[[#This Row],[Discount]]</f>
        <v>0</v>
      </c>
      <c r="X6590">
        <f>YEAR(salestable[[#This Row],[Order Date]])</f>
        <v>2017</v>
      </c>
      <c r="Y6590" t="str">
        <f>TEXT(salestable[[#This Row],[Order Date]],"MMMM")</f>
        <v>July</v>
      </c>
      <c r="Z6590" t="str">
        <f>"Q"&amp;ROUNDUP(MONTH(salestable[[#This Row],[Order Date]])/3,0)</f>
        <v>Q3</v>
      </c>
      <c r="AA6590" t="str">
        <f>TEXT(salestable[[#This Row],[Order Date]], "ddd")</f>
        <v>Fri</v>
      </c>
    </row>
    <row r="6591" spans="1:27"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s="3">
        <v>2</v>
      </c>
      <c r="T6591" s="4">
        <v>0</v>
      </c>
      <c r="U6591" s="3">
        <v>11.586</v>
      </c>
      <c r="V6591" s="2">
        <f>salestable[[#This Row],[Sales]] * (1 - salestable[[#This Row],[Discount]])</f>
        <v>231.72</v>
      </c>
      <c r="W6591" s="2">
        <f>salestable[[#This Row],[Sales]] * salestable[[#This Row],[Discount]]</f>
        <v>0</v>
      </c>
      <c r="X6591">
        <f>YEAR(salestable[[#This Row],[Order Date]])</f>
        <v>2017</v>
      </c>
      <c r="Y6591" t="str">
        <f>TEXT(salestable[[#This Row],[Order Date]],"MMMM")</f>
        <v>July</v>
      </c>
      <c r="Z6591" t="str">
        <f>"Q"&amp;ROUNDUP(MONTH(salestable[[#This Row],[Order Date]])/3,0)</f>
        <v>Q3</v>
      </c>
      <c r="AA6591" t="str">
        <f>TEXT(salestable[[#This Row],[Order Date]], "ddd")</f>
        <v>Fri</v>
      </c>
    </row>
    <row r="6592" spans="1:27"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s="3">
        <v>3</v>
      </c>
      <c r="T6592" s="4">
        <v>0.2</v>
      </c>
      <c r="U6592" s="3">
        <v>3.2214</v>
      </c>
      <c r="V6592" s="2">
        <f>salestable[[#This Row],[Sales]] * (1 - salestable[[#This Row],[Discount]])</f>
        <v>7.9296000000000006</v>
      </c>
      <c r="W6592" s="2">
        <f>salestable[[#This Row],[Sales]] * salestable[[#This Row],[Discount]]</f>
        <v>1.9824000000000002</v>
      </c>
      <c r="X6592">
        <f>YEAR(salestable[[#This Row],[Order Date]])</f>
        <v>2014</v>
      </c>
      <c r="Y6592" t="str">
        <f>TEXT(salestable[[#This Row],[Order Date]],"MMMM")</f>
        <v>March</v>
      </c>
      <c r="Z6592" t="str">
        <f>"Q"&amp;ROUNDUP(MONTH(salestable[[#This Row],[Order Date]])/3,0)</f>
        <v>Q1</v>
      </c>
      <c r="AA6592" t="str">
        <f>TEXT(salestable[[#This Row],[Order Date]], "ddd")</f>
        <v>Sun</v>
      </c>
    </row>
    <row r="6593" spans="1:27"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s="3">
        <v>3</v>
      </c>
      <c r="T6593" s="4">
        <v>0</v>
      </c>
      <c r="U6593" s="3">
        <v>9.702</v>
      </c>
      <c r="V6593" s="2">
        <f>salestable[[#This Row],[Sales]] * (1 - salestable[[#This Row],[Discount]])</f>
        <v>34.65</v>
      </c>
      <c r="W6593" s="2">
        <f>salestable[[#This Row],[Sales]] * salestable[[#This Row],[Discount]]</f>
        <v>0</v>
      </c>
      <c r="X6593">
        <f>YEAR(salestable[[#This Row],[Order Date]])</f>
        <v>2015</v>
      </c>
      <c r="Y6593" t="str">
        <f>TEXT(salestable[[#This Row],[Order Date]],"MMMM")</f>
        <v>April</v>
      </c>
      <c r="Z6593" t="str">
        <f>"Q"&amp;ROUNDUP(MONTH(salestable[[#This Row],[Order Date]])/3,0)</f>
        <v>Q2</v>
      </c>
      <c r="AA6593" t="str">
        <f>TEXT(salestable[[#This Row],[Order Date]], "ddd")</f>
        <v>Thu</v>
      </c>
    </row>
    <row r="6594" spans="1:27"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s="3">
        <v>5</v>
      </c>
      <c r="T6594" s="4">
        <v>0.2</v>
      </c>
      <c r="U6594" s="3">
        <v>1.7324999999999999</v>
      </c>
      <c r="V6594" s="2">
        <f>salestable[[#This Row],[Sales]] * (1 - salestable[[#This Row],[Discount]])</f>
        <v>15.840000000000002</v>
      </c>
      <c r="W6594" s="2">
        <f>salestable[[#This Row],[Sales]] * salestable[[#This Row],[Discount]]</f>
        <v>3.9600000000000004</v>
      </c>
      <c r="X6594">
        <f>YEAR(salestable[[#This Row],[Order Date]])</f>
        <v>2015</v>
      </c>
      <c r="Y6594" t="str">
        <f>TEXT(salestable[[#This Row],[Order Date]],"MMMM")</f>
        <v>April</v>
      </c>
      <c r="Z6594" t="str">
        <f>"Q"&amp;ROUNDUP(MONTH(salestable[[#This Row],[Order Date]])/3,0)</f>
        <v>Q2</v>
      </c>
      <c r="AA6594" t="str">
        <f>TEXT(salestable[[#This Row],[Order Date]], "ddd")</f>
        <v>Thu</v>
      </c>
    </row>
    <row r="6595" spans="1:27"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s="3">
        <v>2</v>
      </c>
      <c r="T6595" s="4">
        <v>0.2</v>
      </c>
      <c r="U6595" s="3">
        <v>11.748799999999999</v>
      </c>
      <c r="V6595" s="2">
        <f>salestable[[#This Row],[Sales]] * (1 - salestable[[#This Row],[Discount]])</f>
        <v>26.854399999999998</v>
      </c>
      <c r="W6595" s="2">
        <f>salestable[[#This Row],[Sales]] * salestable[[#This Row],[Discount]]</f>
        <v>6.7135999999999996</v>
      </c>
      <c r="X6595">
        <f>YEAR(salestable[[#This Row],[Order Date]])</f>
        <v>2016</v>
      </c>
      <c r="Y6595" t="str">
        <f>TEXT(salestable[[#This Row],[Order Date]],"MMMM")</f>
        <v>June</v>
      </c>
      <c r="Z6595" t="str">
        <f>"Q"&amp;ROUNDUP(MONTH(salestable[[#This Row],[Order Date]])/3,0)</f>
        <v>Q2</v>
      </c>
      <c r="AA6595" t="str">
        <f>TEXT(salestable[[#This Row],[Order Date]], "ddd")</f>
        <v>Mon</v>
      </c>
    </row>
    <row r="6596" spans="1:27"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s="3">
        <v>7</v>
      </c>
      <c r="T6596" s="4">
        <v>0</v>
      </c>
      <c r="U6596" s="3">
        <v>35.260399999999997</v>
      </c>
      <c r="V6596" s="2">
        <f>salestable[[#This Row],[Sales]] * (1 - salestable[[#This Row],[Discount]])</f>
        <v>125.93</v>
      </c>
      <c r="W6596" s="2">
        <f>salestable[[#This Row],[Sales]] * salestable[[#This Row],[Discount]]</f>
        <v>0</v>
      </c>
      <c r="X6596">
        <f>YEAR(salestable[[#This Row],[Order Date]])</f>
        <v>2015</v>
      </c>
      <c r="Y6596" t="str">
        <f>TEXT(salestable[[#This Row],[Order Date]],"MMMM")</f>
        <v>May</v>
      </c>
      <c r="Z6596" t="str">
        <f>"Q"&amp;ROUNDUP(MONTH(salestable[[#This Row],[Order Date]])/3,0)</f>
        <v>Q2</v>
      </c>
      <c r="AA6596" t="str">
        <f>TEXT(salestable[[#This Row],[Order Date]], "ddd")</f>
        <v>Mon</v>
      </c>
    </row>
    <row r="6597" spans="1:27"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s="3">
        <v>5</v>
      </c>
      <c r="T6597" s="4">
        <v>0.7</v>
      </c>
      <c r="U6597" s="3">
        <v>-7.84</v>
      </c>
      <c r="V6597" s="2">
        <f>salestable[[#This Row],[Sales]] * (1 - salestable[[#This Row],[Discount]])</f>
        <v>3.5280000000000005</v>
      </c>
      <c r="W6597" s="2">
        <f>salestable[[#This Row],[Sales]] * salestable[[#This Row],[Discount]]</f>
        <v>8.2319999999999993</v>
      </c>
      <c r="X6597">
        <f>YEAR(salestable[[#This Row],[Order Date]])</f>
        <v>2017</v>
      </c>
      <c r="Y6597" t="str">
        <f>TEXT(salestable[[#This Row],[Order Date]],"MMMM")</f>
        <v>April</v>
      </c>
      <c r="Z6597" t="str">
        <f>"Q"&amp;ROUNDUP(MONTH(salestable[[#This Row],[Order Date]])/3,0)</f>
        <v>Q2</v>
      </c>
      <c r="AA6597" t="str">
        <f>TEXT(salestable[[#This Row],[Order Date]], "ddd")</f>
        <v>Sun</v>
      </c>
    </row>
    <row r="6598" spans="1:27"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s="3">
        <v>1</v>
      </c>
      <c r="T6598" s="4">
        <v>0.2</v>
      </c>
      <c r="U6598" s="3">
        <v>1.8704000000000001</v>
      </c>
      <c r="V6598" s="2">
        <f>salestable[[#This Row],[Sales]] * (1 - salestable[[#This Row],[Discount]])</f>
        <v>4.2752000000000008</v>
      </c>
      <c r="W6598" s="2">
        <f>salestable[[#This Row],[Sales]] * salestable[[#This Row],[Discount]]</f>
        <v>1.0688000000000002</v>
      </c>
      <c r="X6598">
        <f>YEAR(salestable[[#This Row],[Order Date]])</f>
        <v>2017</v>
      </c>
      <c r="Y6598" t="str">
        <f>TEXT(salestable[[#This Row],[Order Date]],"MMMM")</f>
        <v>April</v>
      </c>
      <c r="Z6598" t="str">
        <f>"Q"&amp;ROUNDUP(MONTH(salestable[[#This Row],[Order Date]])/3,0)</f>
        <v>Q2</v>
      </c>
      <c r="AA6598" t="str">
        <f>TEXT(salestable[[#This Row],[Order Date]], "ddd")</f>
        <v>Sun</v>
      </c>
    </row>
    <row r="6599" spans="1:27"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s="3">
        <v>1</v>
      </c>
      <c r="T6599" s="4">
        <v>0.7</v>
      </c>
      <c r="U6599" s="3">
        <v>-0.91</v>
      </c>
      <c r="V6599" s="2">
        <f>salestable[[#This Row],[Sales]] * (1 - salestable[[#This Row],[Discount]])</f>
        <v>0.40950000000000003</v>
      </c>
      <c r="W6599" s="2">
        <f>salestable[[#This Row],[Sales]] * salestable[[#This Row],[Discount]]</f>
        <v>0.9554999999999999</v>
      </c>
      <c r="X6599">
        <f>YEAR(salestable[[#This Row],[Order Date]])</f>
        <v>2014</v>
      </c>
      <c r="Y6599" t="str">
        <f>TEXT(salestable[[#This Row],[Order Date]],"MMMM")</f>
        <v>June</v>
      </c>
      <c r="Z6599" t="str">
        <f>"Q"&amp;ROUNDUP(MONTH(salestable[[#This Row],[Order Date]])/3,0)</f>
        <v>Q2</v>
      </c>
      <c r="AA6599" t="str">
        <f>TEXT(salestable[[#This Row],[Order Date]], "ddd")</f>
        <v>Fri</v>
      </c>
    </row>
    <row r="6600" spans="1:27"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s="3">
        <v>2</v>
      </c>
      <c r="T6600" s="4">
        <v>0.2</v>
      </c>
      <c r="U6600" s="3">
        <v>22.480799999999999</v>
      </c>
      <c r="V6600" s="2">
        <f>salestable[[#This Row],[Sales]] * (1 - salestable[[#This Row],[Discount]])</f>
        <v>49.6128</v>
      </c>
      <c r="W6600" s="2">
        <f>salestable[[#This Row],[Sales]] * salestable[[#This Row],[Discount]]</f>
        <v>12.4032</v>
      </c>
      <c r="X6600">
        <f>YEAR(salestable[[#This Row],[Order Date]])</f>
        <v>2014</v>
      </c>
      <c r="Y6600" t="str">
        <f>TEXT(salestable[[#This Row],[Order Date]],"MMMM")</f>
        <v>June</v>
      </c>
      <c r="Z6600" t="str">
        <f>"Q"&amp;ROUNDUP(MONTH(salestable[[#This Row],[Order Date]])/3,0)</f>
        <v>Q2</v>
      </c>
      <c r="AA6600" t="str">
        <f>TEXT(salestable[[#This Row],[Order Date]], "ddd")</f>
        <v>Fri</v>
      </c>
    </row>
    <row r="6601" spans="1:27"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s="3">
        <v>3</v>
      </c>
      <c r="T6601" s="4">
        <v>0</v>
      </c>
      <c r="U6601" s="3">
        <v>23.680800000000001</v>
      </c>
      <c r="V6601" s="2">
        <f>salestable[[#This Row],[Sales]] * (1 - salestable[[#This Row],[Discount]])</f>
        <v>60.72</v>
      </c>
      <c r="W6601" s="2">
        <f>salestable[[#This Row],[Sales]] * salestable[[#This Row],[Discount]]</f>
        <v>0</v>
      </c>
      <c r="X6601">
        <f>YEAR(salestable[[#This Row],[Order Date]])</f>
        <v>2014</v>
      </c>
      <c r="Y6601" t="str">
        <f>TEXT(salestable[[#This Row],[Order Date]],"MMMM")</f>
        <v>December</v>
      </c>
      <c r="Z6601" t="str">
        <f>"Q"&amp;ROUNDUP(MONTH(salestable[[#This Row],[Order Date]])/3,0)</f>
        <v>Q4</v>
      </c>
      <c r="AA6601" t="str">
        <f>TEXT(salestable[[#This Row],[Order Date]], "ddd")</f>
        <v>Tue</v>
      </c>
    </row>
    <row r="6602" spans="1:27"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s="3">
        <v>3</v>
      </c>
      <c r="T6602" s="4">
        <v>0</v>
      </c>
      <c r="U6602" s="3">
        <v>73.41</v>
      </c>
      <c r="V6602" s="2">
        <f>salestable[[#This Row],[Sales]] * (1 - salestable[[#This Row],[Discount]])</f>
        <v>146.82</v>
      </c>
      <c r="W6602" s="2">
        <f>salestable[[#This Row],[Sales]] * salestable[[#This Row],[Discount]]</f>
        <v>0</v>
      </c>
      <c r="X6602">
        <f>YEAR(salestable[[#This Row],[Order Date]])</f>
        <v>2014</v>
      </c>
      <c r="Y6602" t="str">
        <f>TEXT(salestable[[#This Row],[Order Date]],"MMMM")</f>
        <v>December</v>
      </c>
      <c r="Z6602" t="str">
        <f>"Q"&amp;ROUNDUP(MONTH(salestable[[#This Row],[Order Date]])/3,0)</f>
        <v>Q4</v>
      </c>
      <c r="AA6602" t="str">
        <f>TEXT(salestable[[#This Row],[Order Date]], "ddd")</f>
        <v>Tue</v>
      </c>
    </row>
    <row r="6603" spans="1:27"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s="3">
        <v>8</v>
      </c>
      <c r="T6603" s="4">
        <v>0</v>
      </c>
      <c r="U6603" s="3">
        <v>64.756799999999998</v>
      </c>
      <c r="V6603" s="2">
        <f>salestable[[#This Row],[Sales]] * (1 - salestable[[#This Row],[Discount]])</f>
        <v>239.84</v>
      </c>
      <c r="W6603" s="2">
        <f>salestable[[#This Row],[Sales]] * salestable[[#This Row],[Discount]]</f>
        <v>0</v>
      </c>
      <c r="X6603">
        <f>YEAR(salestable[[#This Row],[Order Date]])</f>
        <v>2014</v>
      </c>
      <c r="Y6603" t="str">
        <f>TEXT(salestable[[#This Row],[Order Date]],"MMMM")</f>
        <v>December</v>
      </c>
      <c r="Z6603" t="str">
        <f>"Q"&amp;ROUNDUP(MONTH(salestable[[#This Row],[Order Date]])/3,0)</f>
        <v>Q4</v>
      </c>
      <c r="AA6603" t="str">
        <f>TEXT(salestable[[#This Row],[Order Date]], "ddd")</f>
        <v>Tue</v>
      </c>
    </row>
    <row r="6604" spans="1:27"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s="3">
        <v>6</v>
      </c>
      <c r="T6604" s="4">
        <v>0</v>
      </c>
      <c r="U6604" s="3">
        <v>7.2035999999999998</v>
      </c>
      <c r="V6604" s="2">
        <f>salestable[[#This Row],[Sales]] * (1 - salestable[[#This Row],[Discount]])</f>
        <v>15.66</v>
      </c>
      <c r="W6604" s="2">
        <f>salestable[[#This Row],[Sales]] * salestable[[#This Row],[Discount]]</f>
        <v>0</v>
      </c>
      <c r="X6604">
        <f>YEAR(salestable[[#This Row],[Order Date]])</f>
        <v>2014</v>
      </c>
      <c r="Y6604" t="str">
        <f>TEXT(salestable[[#This Row],[Order Date]],"MMMM")</f>
        <v>December</v>
      </c>
      <c r="Z6604" t="str">
        <f>"Q"&amp;ROUNDUP(MONTH(salestable[[#This Row],[Order Date]])/3,0)</f>
        <v>Q4</v>
      </c>
      <c r="AA6604" t="str">
        <f>TEXT(salestable[[#This Row],[Order Date]], "ddd")</f>
        <v>Tue</v>
      </c>
    </row>
    <row r="6605" spans="1:27"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s="3">
        <v>3</v>
      </c>
      <c r="T6605" s="4">
        <v>0.2</v>
      </c>
      <c r="U6605" s="3">
        <v>-32.929200000000002</v>
      </c>
      <c r="V6605" s="2">
        <f>salestable[[#This Row],[Sales]] * (1 - salestable[[#This Row],[Discount]])</f>
        <v>117.08160000000001</v>
      </c>
      <c r="W6605" s="2">
        <f>salestable[[#This Row],[Sales]] * salestable[[#This Row],[Discount]]</f>
        <v>29.270400000000002</v>
      </c>
      <c r="X6605">
        <f>YEAR(salestable[[#This Row],[Order Date]])</f>
        <v>2017</v>
      </c>
      <c r="Y6605" t="str">
        <f>TEXT(salestable[[#This Row],[Order Date]],"MMMM")</f>
        <v>June</v>
      </c>
      <c r="Z6605" t="str">
        <f>"Q"&amp;ROUNDUP(MONTH(salestable[[#This Row],[Order Date]])/3,0)</f>
        <v>Q2</v>
      </c>
      <c r="AA6605" t="str">
        <f>TEXT(salestable[[#This Row],[Order Date]], "ddd")</f>
        <v>Sat</v>
      </c>
    </row>
    <row r="6606" spans="1:27"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s="3">
        <v>3</v>
      </c>
      <c r="T6606" s="4">
        <v>0</v>
      </c>
      <c r="U6606" s="3">
        <v>0</v>
      </c>
      <c r="V6606" s="2">
        <f>salestable[[#This Row],[Sales]] * (1 - salestable[[#This Row],[Discount]])</f>
        <v>5.94</v>
      </c>
      <c r="W6606" s="2">
        <f>salestable[[#This Row],[Sales]] * salestable[[#This Row],[Discount]]</f>
        <v>0</v>
      </c>
      <c r="X6606">
        <f>YEAR(salestable[[#This Row],[Order Date]])</f>
        <v>2016</v>
      </c>
      <c r="Y6606" t="str">
        <f>TEXT(salestable[[#This Row],[Order Date]],"MMMM")</f>
        <v>May</v>
      </c>
      <c r="Z6606" t="str">
        <f>"Q"&amp;ROUNDUP(MONTH(salestable[[#This Row],[Order Date]])/3,0)</f>
        <v>Q2</v>
      </c>
      <c r="AA6606" t="str">
        <f>TEXT(salestable[[#This Row],[Order Date]], "ddd")</f>
        <v>Thu</v>
      </c>
    </row>
    <row r="6607" spans="1:27"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s="3">
        <v>7</v>
      </c>
      <c r="T6607" s="4">
        <v>0</v>
      </c>
      <c r="U6607" s="3">
        <v>21.7728</v>
      </c>
      <c r="V6607" s="2">
        <f>salestable[[#This Row],[Sales]] * (1 - salestable[[#This Row],[Discount]])</f>
        <v>45.36</v>
      </c>
      <c r="W6607" s="2">
        <f>salestable[[#This Row],[Sales]] * salestable[[#This Row],[Discount]]</f>
        <v>0</v>
      </c>
      <c r="X6607">
        <f>YEAR(salestable[[#This Row],[Order Date]])</f>
        <v>2016</v>
      </c>
      <c r="Y6607" t="str">
        <f>TEXT(salestable[[#This Row],[Order Date]],"MMMM")</f>
        <v>May</v>
      </c>
      <c r="Z6607" t="str">
        <f>"Q"&amp;ROUNDUP(MONTH(salestable[[#This Row],[Order Date]])/3,0)</f>
        <v>Q2</v>
      </c>
      <c r="AA6607" t="str">
        <f>TEXT(salestable[[#This Row],[Order Date]], "ddd")</f>
        <v>Thu</v>
      </c>
    </row>
    <row r="6608" spans="1:27"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s="3">
        <v>4</v>
      </c>
      <c r="T6608" s="4">
        <v>0.2</v>
      </c>
      <c r="U6608" s="3">
        <v>23.756399999999999</v>
      </c>
      <c r="V6608" s="2">
        <f>salestable[[#This Row],[Sales]] * (1 - salestable[[#This Row],[Discount]])</f>
        <v>168.93440000000001</v>
      </c>
      <c r="W6608" s="2">
        <f>salestable[[#This Row],[Sales]] * salestable[[#This Row],[Discount]]</f>
        <v>42.233600000000003</v>
      </c>
      <c r="X6608">
        <f>YEAR(salestable[[#This Row],[Order Date]])</f>
        <v>2016</v>
      </c>
      <c r="Y6608" t="str">
        <f>TEXT(salestable[[#This Row],[Order Date]],"MMMM")</f>
        <v>May</v>
      </c>
      <c r="Z6608" t="str">
        <f>"Q"&amp;ROUNDUP(MONTH(salestable[[#This Row],[Order Date]])/3,0)</f>
        <v>Q2</v>
      </c>
      <c r="AA6608" t="str">
        <f>TEXT(salestable[[#This Row],[Order Date]], "ddd")</f>
        <v>Thu</v>
      </c>
    </row>
    <row r="6609" spans="1:27"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s="3">
        <v>6</v>
      </c>
      <c r="T6609" s="4">
        <v>0.2</v>
      </c>
      <c r="U6609" s="3">
        <v>-84.8232</v>
      </c>
      <c r="V6609" s="2">
        <f>salestable[[#This Row],[Sales]] * (1 - salestable[[#This Row],[Discount]])</f>
        <v>387.76320000000004</v>
      </c>
      <c r="W6609" s="2">
        <f>salestable[[#This Row],[Sales]] * salestable[[#This Row],[Discount]]</f>
        <v>96.94080000000001</v>
      </c>
      <c r="X6609">
        <f>YEAR(salestable[[#This Row],[Order Date]])</f>
        <v>2016</v>
      </c>
      <c r="Y6609" t="str">
        <f>TEXT(salestable[[#This Row],[Order Date]],"MMMM")</f>
        <v>May</v>
      </c>
      <c r="Z6609" t="str">
        <f>"Q"&amp;ROUNDUP(MONTH(salestable[[#This Row],[Order Date]])/3,0)</f>
        <v>Q2</v>
      </c>
      <c r="AA6609" t="str">
        <f>TEXT(salestable[[#This Row],[Order Date]], "ddd")</f>
        <v>Thu</v>
      </c>
    </row>
    <row r="6610" spans="1:27"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s="3">
        <v>3</v>
      </c>
      <c r="T6610" s="4">
        <v>0.2</v>
      </c>
      <c r="U6610" s="3">
        <v>116.24250000000001</v>
      </c>
      <c r="V6610" s="2">
        <f>salestable[[#This Row],[Sales]] * (1 - salestable[[#This Row],[Discount]])</f>
        <v>297.58080000000001</v>
      </c>
      <c r="W6610" s="2">
        <f>salestable[[#This Row],[Sales]] * salestable[[#This Row],[Discount]]</f>
        <v>74.395200000000003</v>
      </c>
      <c r="X6610">
        <f>YEAR(salestable[[#This Row],[Order Date]])</f>
        <v>2016</v>
      </c>
      <c r="Y6610" t="str">
        <f>TEXT(salestable[[#This Row],[Order Date]],"MMMM")</f>
        <v>May</v>
      </c>
      <c r="Z6610" t="str">
        <f>"Q"&amp;ROUNDUP(MONTH(salestable[[#This Row],[Order Date]])/3,0)</f>
        <v>Q2</v>
      </c>
      <c r="AA6610" t="str">
        <f>TEXT(salestable[[#This Row],[Order Date]], "ddd")</f>
        <v>Thu</v>
      </c>
    </row>
    <row r="6611" spans="1:27"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s="3">
        <v>6</v>
      </c>
      <c r="T6611" s="4">
        <v>0</v>
      </c>
      <c r="U6611" s="3">
        <v>25.1496</v>
      </c>
      <c r="V6611" s="2">
        <f>salestable[[#This Row],[Sales]] * (1 - salestable[[#This Row],[Discount]])</f>
        <v>89.82</v>
      </c>
      <c r="W6611" s="2">
        <f>salestable[[#This Row],[Sales]] * salestable[[#This Row],[Discount]]</f>
        <v>0</v>
      </c>
      <c r="X6611">
        <f>YEAR(salestable[[#This Row],[Order Date]])</f>
        <v>2015</v>
      </c>
      <c r="Y6611" t="str">
        <f>TEXT(salestable[[#This Row],[Order Date]],"MMMM")</f>
        <v>March</v>
      </c>
      <c r="Z6611" t="str">
        <f>"Q"&amp;ROUNDUP(MONTH(salestable[[#This Row],[Order Date]])/3,0)</f>
        <v>Q1</v>
      </c>
      <c r="AA6611" t="str">
        <f>TEXT(salestable[[#This Row],[Order Date]], "ddd")</f>
        <v>Tue</v>
      </c>
    </row>
    <row r="6612" spans="1:27"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s="3">
        <v>3</v>
      </c>
      <c r="T6612" s="4">
        <v>0.2</v>
      </c>
      <c r="U6612" s="3">
        <v>6.03</v>
      </c>
      <c r="V6612" s="2">
        <f>salestable[[#This Row],[Sales]] * (1 - salestable[[#This Row],[Discount]])</f>
        <v>15.4368</v>
      </c>
      <c r="W6612" s="2">
        <f>salestable[[#This Row],[Sales]] * salestable[[#This Row],[Discount]]</f>
        <v>3.8592</v>
      </c>
      <c r="X6612">
        <f>YEAR(salestable[[#This Row],[Order Date]])</f>
        <v>2016</v>
      </c>
      <c r="Y6612" t="str">
        <f>TEXT(salestable[[#This Row],[Order Date]],"MMMM")</f>
        <v>October</v>
      </c>
      <c r="Z6612" t="str">
        <f>"Q"&amp;ROUNDUP(MONTH(salestable[[#This Row],[Order Date]])/3,0)</f>
        <v>Q4</v>
      </c>
      <c r="AA6612" t="str">
        <f>TEXT(salestable[[#This Row],[Order Date]], "ddd")</f>
        <v>Thu</v>
      </c>
    </row>
    <row r="6613" spans="1:27"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s="3">
        <v>2</v>
      </c>
      <c r="T6613" s="4">
        <v>0</v>
      </c>
      <c r="U6613" s="3">
        <v>51.8292</v>
      </c>
      <c r="V6613" s="2">
        <f>salestable[[#This Row],[Sales]] * (1 - salestable[[#This Row],[Discount]])</f>
        <v>191.96</v>
      </c>
      <c r="W6613" s="2">
        <f>salestable[[#This Row],[Sales]] * salestable[[#This Row],[Discount]]</f>
        <v>0</v>
      </c>
      <c r="X6613">
        <f>YEAR(salestable[[#This Row],[Order Date]])</f>
        <v>2015</v>
      </c>
      <c r="Y6613" t="str">
        <f>TEXT(salestable[[#This Row],[Order Date]],"MMMM")</f>
        <v>April</v>
      </c>
      <c r="Z6613" t="str">
        <f>"Q"&amp;ROUNDUP(MONTH(salestable[[#This Row],[Order Date]])/3,0)</f>
        <v>Q2</v>
      </c>
      <c r="AA6613" t="str">
        <f>TEXT(salestable[[#This Row],[Order Date]], "ddd")</f>
        <v>Tue</v>
      </c>
    </row>
    <row r="6614" spans="1:27"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s="3">
        <v>3</v>
      </c>
      <c r="T6614" s="4">
        <v>0</v>
      </c>
      <c r="U6614" s="3">
        <v>9.798</v>
      </c>
      <c r="V6614" s="2">
        <f>salestable[[#This Row],[Sales]] * (1 - salestable[[#This Row],[Discount]])</f>
        <v>21.3</v>
      </c>
      <c r="W6614" s="2">
        <f>salestable[[#This Row],[Sales]] * salestable[[#This Row],[Discount]]</f>
        <v>0</v>
      </c>
      <c r="X6614">
        <f>YEAR(salestable[[#This Row],[Order Date]])</f>
        <v>2015</v>
      </c>
      <c r="Y6614" t="str">
        <f>TEXT(salestable[[#This Row],[Order Date]],"MMMM")</f>
        <v>April</v>
      </c>
      <c r="Z6614" t="str">
        <f>"Q"&amp;ROUNDUP(MONTH(salestable[[#This Row],[Order Date]])/3,0)</f>
        <v>Q2</v>
      </c>
      <c r="AA6614" t="str">
        <f>TEXT(salestable[[#This Row],[Order Date]], "ddd")</f>
        <v>Tue</v>
      </c>
    </row>
    <row r="6615" spans="1:27"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s="3">
        <v>5</v>
      </c>
      <c r="T6615" s="4">
        <v>0</v>
      </c>
      <c r="U6615" s="3">
        <v>131.58600000000001</v>
      </c>
      <c r="V6615" s="2">
        <f>salestable[[#This Row],[Sales]] * (1 - salestable[[#This Row],[Discount]])</f>
        <v>469.95</v>
      </c>
      <c r="W6615" s="2">
        <f>salestable[[#This Row],[Sales]] * salestable[[#This Row],[Discount]]</f>
        <v>0</v>
      </c>
      <c r="X6615">
        <f>YEAR(salestable[[#This Row],[Order Date]])</f>
        <v>2015</v>
      </c>
      <c r="Y6615" t="str">
        <f>TEXT(salestable[[#This Row],[Order Date]],"MMMM")</f>
        <v>April</v>
      </c>
      <c r="Z6615" t="str">
        <f>"Q"&amp;ROUNDUP(MONTH(salestable[[#This Row],[Order Date]])/3,0)</f>
        <v>Q2</v>
      </c>
      <c r="AA6615" t="str">
        <f>TEXT(salestable[[#This Row],[Order Date]], "ddd")</f>
        <v>Tue</v>
      </c>
    </row>
    <row r="6616" spans="1:27"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s="3">
        <v>3</v>
      </c>
      <c r="T6616" s="4">
        <v>0</v>
      </c>
      <c r="U6616" s="3">
        <v>35.679600000000001</v>
      </c>
      <c r="V6616" s="2">
        <f>salestable[[#This Row],[Sales]] * (1 - salestable[[#This Row],[Discount]])</f>
        <v>209.88</v>
      </c>
      <c r="W6616" s="2">
        <f>salestable[[#This Row],[Sales]] * salestable[[#This Row],[Discount]]</f>
        <v>0</v>
      </c>
      <c r="X6616">
        <f>YEAR(salestable[[#This Row],[Order Date]])</f>
        <v>2015</v>
      </c>
      <c r="Y6616" t="str">
        <f>TEXT(salestable[[#This Row],[Order Date]],"MMMM")</f>
        <v>April</v>
      </c>
      <c r="Z6616" t="str">
        <f>"Q"&amp;ROUNDUP(MONTH(salestable[[#This Row],[Order Date]])/3,0)</f>
        <v>Q2</v>
      </c>
      <c r="AA6616" t="str">
        <f>TEXT(salestable[[#This Row],[Order Date]], "ddd")</f>
        <v>Tue</v>
      </c>
    </row>
    <row r="6617" spans="1:27"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s="3">
        <v>2</v>
      </c>
      <c r="T6617" s="4">
        <v>0.15</v>
      </c>
      <c r="U6617" s="3">
        <v>14.098000000000001</v>
      </c>
      <c r="V6617" s="2">
        <f>salestable[[#This Row],[Sales]] * (1 - salestable[[#This Row],[Discount]])</f>
        <v>203.71609999999998</v>
      </c>
      <c r="W6617" s="2">
        <f>salestable[[#This Row],[Sales]] * salestable[[#This Row],[Discount]]</f>
        <v>35.9499</v>
      </c>
      <c r="X6617">
        <f>YEAR(salestable[[#This Row],[Order Date]])</f>
        <v>2016</v>
      </c>
      <c r="Y6617" t="str">
        <f>TEXT(salestable[[#This Row],[Order Date]],"MMMM")</f>
        <v>June</v>
      </c>
      <c r="Z6617" t="str">
        <f>"Q"&amp;ROUNDUP(MONTH(salestable[[#This Row],[Order Date]])/3,0)</f>
        <v>Q2</v>
      </c>
      <c r="AA6617" t="str">
        <f>TEXT(salestable[[#This Row],[Order Date]], "ddd")</f>
        <v>Fri</v>
      </c>
    </row>
    <row r="6618" spans="1:27"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s="3">
        <v>6</v>
      </c>
      <c r="T6618" s="4">
        <v>0</v>
      </c>
      <c r="U6618" s="3">
        <v>10.8</v>
      </c>
      <c r="V6618" s="2">
        <f>salestable[[#This Row],[Sales]] * (1 - salestable[[#This Row],[Discount]])</f>
        <v>22.5</v>
      </c>
      <c r="W6618" s="2">
        <f>salestable[[#This Row],[Sales]] * salestable[[#This Row],[Discount]]</f>
        <v>0</v>
      </c>
      <c r="X6618">
        <f>YEAR(salestable[[#This Row],[Order Date]])</f>
        <v>2016</v>
      </c>
      <c r="Y6618" t="str">
        <f>TEXT(salestable[[#This Row],[Order Date]],"MMMM")</f>
        <v>June</v>
      </c>
      <c r="Z6618" t="str">
        <f>"Q"&amp;ROUNDUP(MONTH(salestable[[#This Row],[Order Date]])/3,0)</f>
        <v>Q2</v>
      </c>
      <c r="AA6618" t="str">
        <f>TEXT(salestable[[#This Row],[Order Date]], "ddd")</f>
        <v>Fri</v>
      </c>
    </row>
    <row r="6619" spans="1:27"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s="3">
        <v>4</v>
      </c>
      <c r="T6619" s="4">
        <v>0</v>
      </c>
      <c r="U6619" s="3">
        <v>107.7216</v>
      </c>
      <c r="V6619" s="2">
        <f>salestable[[#This Row],[Sales]] * (1 - salestable[[#This Row],[Discount]])</f>
        <v>219.84</v>
      </c>
      <c r="W6619" s="2">
        <f>salestable[[#This Row],[Sales]] * salestable[[#This Row],[Discount]]</f>
        <v>0</v>
      </c>
      <c r="X6619">
        <f>YEAR(salestable[[#This Row],[Order Date]])</f>
        <v>2016</v>
      </c>
      <c r="Y6619" t="str">
        <f>TEXT(salestable[[#This Row],[Order Date]],"MMMM")</f>
        <v>June</v>
      </c>
      <c r="Z6619" t="str">
        <f>"Q"&amp;ROUNDUP(MONTH(salestable[[#This Row],[Order Date]])/3,0)</f>
        <v>Q2</v>
      </c>
      <c r="AA6619" t="str">
        <f>TEXT(salestable[[#This Row],[Order Date]], "ddd")</f>
        <v>Fri</v>
      </c>
    </row>
    <row r="6620" spans="1:27"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s="3">
        <v>5</v>
      </c>
      <c r="T6620" s="4">
        <v>0</v>
      </c>
      <c r="U6620" s="3">
        <v>15.552</v>
      </c>
      <c r="V6620" s="2">
        <f>salestable[[#This Row],[Sales]] * (1 - salestable[[#This Row],[Discount]])</f>
        <v>32.4</v>
      </c>
      <c r="W6620" s="2">
        <f>salestable[[#This Row],[Sales]] * salestable[[#This Row],[Discount]]</f>
        <v>0</v>
      </c>
      <c r="X6620">
        <f>YEAR(salestable[[#This Row],[Order Date]])</f>
        <v>2017</v>
      </c>
      <c r="Y6620" t="str">
        <f>TEXT(salestable[[#This Row],[Order Date]],"MMMM")</f>
        <v>January</v>
      </c>
      <c r="Z6620" t="str">
        <f>"Q"&amp;ROUNDUP(MONTH(salestable[[#This Row],[Order Date]])/3,0)</f>
        <v>Q1</v>
      </c>
      <c r="AA6620" t="str">
        <f>TEXT(salestable[[#This Row],[Order Date]], "ddd")</f>
        <v>Fri</v>
      </c>
    </row>
    <row r="6621" spans="1:27"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s="3">
        <v>6</v>
      </c>
      <c r="T6621" s="4">
        <v>0</v>
      </c>
      <c r="U6621" s="3">
        <v>54.584400000000002</v>
      </c>
      <c r="V6621" s="2">
        <f>salestable[[#This Row],[Sales]] * (1 - salestable[[#This Row],[Discount]])</f>
        <v>209.94</v>
      </c>
      <c r="W6621" s="2">
        <f>salestable[[#This Row],[Sales]] * salestable[[#This Row],[Discount]]</f>
        <v>0</v>
      </c>
      <c r="X6621">
        <f>YEAR(salestable[[#This Row],[Order Date]])</f>
        <v>2017</v>
      </c>
      <c r="Y6621" t="str">
        <f>TEXT(salestable[[#This Row],[Order Date]],"MMMM")</f>
        <v>January</v>
      </c>
      <c r="Z6621" t="str">
        <f>"Q"&amp;ROUNDUP(MONTH(salestable[[#This Row],[Order Date]])/3,0)</f>
        <v>Q1</v>
      </c>
      <c r="AA6621" t="str">
        <f>TEXT(salestable[[#This Row],[Order Date]], "ddd")</f>
        <v>Fri</v>
      </c>
    </row>
    <row r="6622" spans="1:27"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s="3">
        <v>5</v>
      </c>
      <c r="T6622" s="4">
        <v>0</v>
      </c>
      <c r="U6622" s="3">
        <v>83.281000000000006</v>
      </c>
      <c r="V6622" s="2">
        <f>salestable[[#This Row],[Sales]] * (1 - salestable[[#This Row],[Discount]])</f>
        <v>4164.05</v>
      </c>
      <c r="W6622" s="2">
        <f>salestable[[#This Row],[Sales]] * salestable[[#This Row],[Discount]]</f>
        <v>0</v>
      </c>
      <c r="X6622">
        <f>YEAR(salestable[[#This Row],[Order Date]])</f>
        <v>2017</v>
      </c>
      <c r="Y6622" t="str">
        <f>TEXT(salestable[[#This Row],[Order Date]],"MMMM")</f>
        <v>January</v>
      </c>
      <c r="Z6622" t="str">
        <f>"Q"&amp;ROUNDUP(MONTH(salestable[[#This Row],[Order Date]])/3,0)</f>
        <v>Q1</v>
      </c>
      <c r="AA6622" t="str">
        <f>TEXT(salestable[[#This Row],[Order Date]], "ddd")</f>
        <v>Fri</v>
      </c>
    </row>
    <row r="6623" spans="1:27"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s="3">
        <v>3</v>
      </c>
      <c r="T6623" s="4">
        <v>0</v>
      </c>
      <c r="U6623" s="3">
        <v>53.234999999999999</v>
      </c>
      <c r="V6623" s="2">
        <f>salestable[[#This Row],[Sales]] * (1 - salestable[[#This Row],[Discount]])</f>
        <v>212.94</v>
      </c>
      <c r="W6623" s="2">
        <f>salestable[[#This Row],[Sales]] * salestable[[#This Row],[Discount]]</f>
        <v>0</v>
      </c>
      <c r="X6623">
        <f>YEAR(salestable[[#This Row],[Order Date]])</f>
        <v>2017</v>
      </c>
      <c r="Y6623" t="str">
        <f>TEXT(salestable[[#This Row],[Order Date]],"MMMM")</f>
        <v>January</v>
      </c>
      <c r="Z6623" t="str">
        <f>"Q"&amp;ROUNDUP(MONTH(salestable[[#This Row],[Order Date]])/3,0)</f>
        <v>Q1</v>
      </c>
      <c r="AA6623" t="str">
        <f>TEXT(salestable[[#This Row],[Order Date]], "ddd")</f>
        <v>Fri</v>
      </c>
    </row>
    <row r="6624" spans="1:27"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s="3">
        <v>6</v>
      </c>
      <c r="T6624" s="4">
        <v>0</v>
      </c>
      <c r="U6624" s="3">
        <v>12.145200000000001</v>
      </c>
      <c r="V6624" s="2">
        <f>salestable[[#This Row],[Sales]] * (1 - salestable[[#This Row],[Discount]])</f>
        <v>41.88</v>
      </c>
      <c r="W6624" s="2">
        <f>salestable[[#This Row],[Sales]] * salestable[[#This Row],[Discount]]</f>
        <v>0</v>
      </c>
      <c r="X6624">
        <f>YEAR(salestable[[#This Row],[Order Date]])</f>
        <v>2014</v>
      </c>
      <c r="Y6624" t="str">
        <f>TEXT(salestable[[#This Row],[Order Date]],"MMMM")</f>
        <v>September</v>
      </c>
      <c r="Z6624" t="str">
        <f>"Q"&amp;ROUNDUP(MONTH(salestable[[#This Row],[Order Date]])/3,0)</f>
        <v>Q3</v>
      </c>
      <c r="AA6624" t="str">
        <f>TEXT(salestable[[#This Row],[Order Date]], "ddd")</f>
        <v>Sat</v>
      </c>
    </row>
    <row r="6625" spans="1:27"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s="3">
        <v>8</v>
      </c>
      <c r="T6625" s="4">
        <v>0</v>
      </c>
      <c r="U6625" s="3">
        <v>27.485600000000002</v>
      </c>
      <c r="V6625" s="2">
        <f>salestable[[#This Row],[Sales]] * (1 - salestable[[#This Row],[Discount]])</f>
        <v>58.48</v>
      </c>
      <c r="W6625" s="2">
        <f>salestable[[#This Row],[Sales]] * salestable[[#This Row],[Discount]]</f>
        <v>0</v>
      </c>
      <c r="X6625">
        <f>YEAR(salestable[[#This Row],[Order Date]])</f>
        <v>2014</v>
      </c>
      <c r="Y6625" t="str">
        <f>TEXT(salestable[[#This Row],[Order Date]],"MMMM")</f>
        <v>September</v>
      </c>
      <c r="Z6625" t="str">
        <f>"Q"&amp;ROUNDUP(MONTH(salestable[[#This Row],[Order Date]])/3,0)</f>
        <v>Q3</v>
      </c>
      <c r="AA6625" t="str">
        <f>TEXT(salestable[[#This Row],[Order Date]], "ddd")</f>
        <v>Sat</v>
      </c>
    </row>
    <row r="6626" spans="1:27"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s="3">
        <v>1</v>
      </c>
      <c r="T6626" s="4">
        <v>0.3</v>
      </c>
      <c r="U6626" s="3">
        <v>-13.1706</v>
      </c>
      <c r="V6626" s="2">
        <f>salestable[[#This Row],[Sales]] * (1 - salestable[[#This Row],[Discount]])</f>
        <v>71.706599999999995</v>
      </c>
      <c r="W6626" s="2">
        <f>salestable[[#This Row],[Sales]] * salestable[[#This Row],[Discount]]</f>
        <v>30.731400000000001</v>
      </c>
      <c r="X6626">
        <f>YEAR(salestable[[#This Row],[Order Date]])</f>
        <v>2015</v>
      </c>
      <c r="Y6626" t="str">
        <f>TEXT(salestable[[#This Row],[Order Date]],"MMMM")</f>
        <v>January</v>
      </c>
      <c r="Z6626" t="str">
        <f>"Q"&amp;ROUNDUP(MONTH(salestable[[#This Row],[Order Date]])/3,0)</f>
        <v>Q1</v>
      </c>
      <c r="AA6626" t="str">
        <f>TEXT(salestable[[#This Row],[Order Date]], "ddd")</f>
        <v>Mon</v>
      </c>
    </row>
    <row r="6627" spans="1:27"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s="3">
        <v>4</v>
      </c>
      <c r="T6627" s="4">
        <v>0.3</v>
      </c>
      <c r="U6627" s="3">
        <v>-8.5416000000000007</v>
      </c>
      <c r="V6627" s="2">
        <f>salestable[[#This Row],[Sales]] * (1 - salestable[[#This Row],[Discount]])</f>
        <v>139.5128</v>
      </c>
      <c r="W6627" s="2">
        <f>salestable[[#This Row],[Sales]] * salestable[[#This Row],[Discount]]</f>
        <v>59.791199999999996</v>
      </c>
      <c r="X6627">
        <f>YEAR(salestable[[#This Row],[Order Date]])</f>
        <v>2015</v>
      </c>
      <c r="Y6627" t="str">
        <f>TEXT(salestable[[#This Row],[Order Date]],"MMMM")</f>
        <v>January</v>
      </c>
      <c r="Z6627" t="str">
        <f>"Q"&amp;ROUNDUP(MONTH(salestable[[#This Row],[Order Date]])/3,0)</f>
        <v>Q1</v>
      </c>
      <c r="AA6627" t="str">
        <f>TEXT(salestable[[#This Row],[Order Date]], "ddd")</f>
        <v>Mon</v>
      </c>
    </row>
    <row r="6628" spans="1:27"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s="3">
        <v>4</v>
      </c>
      <c r="T6628" s="4">
        <v>0</v>
      </c>
      <c r="U6628" s="3">
        <v>2239.9872</v>
      </c>
      <c r="V6628" s="2">
        <f>salestable[[#This Row],[Sales]] * (1 - salestable[[#This Row],[Discount]])</f>
        <v>6999.96</v>
      </c>
      <c r="W6628" s="2">
        <f>salestable[[#This Row],[Sales]] * salestable[[#This Row],[Discount]]</f>
        <v>0</v>
      </c>
      <c r="X6628">
        <f>YEAR(salestable[[#This Row],[Order Date]])</f>
        <v>2014</v>
      </c>
      <c r="Y6628" t="str">
        <f>TEXT(salestable[[#This Row],[Order Date]],"MMMM")</f>
        <v>December</v>
      </c>
      <c r="Z6628" t="str">
        <f>"Q"&amp;ROUNDUP(MONTH(salestable[[#This Row],[Order Date]])/3,0)</f>
        <v>Q4</v>
      </c>
      <c r="AA6628" t="str">
        <f>TEXT(salestable[[#This Row],[Order Date]], "ddd")</f>
        <v>Sun</v>
      </c>
    </row>
    <row r="6629" spans="1:27"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s="3">
        <v>2</v>
      </c>
      <c r="T6629" s="4">
        <v>0</v>
      </c>
      <c r="U6629" s="3">
        <v>6.2207999999999997</v>
      </c>
      <c r="V6629" s="2">
        <f>salestable[[#This Row],[Sales]] * (1 - salestable[[#This Row],[Discount]])</f>
        <v>12.96</v>
      </c>
      <c r="W6629" s="2">
        <f>salestable[[#This Row],[Sales]] * salestable[[#This Row],[Discount]]</f>
        <v>0</v>
      </c>
      <c r="X6629">
        <f>YEAR(salestable[[#This Row],[Order Date]])</f>
        <v>2014</v>
      </c>
      <c r="Y6629" t="str">
        <f>TEXT(salestable[[#This Row],[Order Date]],"MMMM")</f>
        <v>May</v>
      </c>
      <c r="Z6629" t="str">
        <f>"Q"&amp;ROUNDUP(MONTH(salestable[[#This Row],[Order Date]])/3,0)</f>
        <v>Q2</v>
      </c>
      <c r="AA6629" t="str">
        <f>TEXT(salestable[[#This Row],[Order Date]], "ddd")</f>
        <v>Fri</v>
      </c>
    </row>
    <row r="6630" spans="1:27"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s="3">
        <v>14</v>
      </c>
      <c r="T6630" s="4">
        <v>0</v>
      </c>
      <c r="U6630" s="3">
        <v>134.33279999999999</v>
      </c>
      <c r="V6630" s="2">
        <f>salestable[[#This Row],[Sales]] * (1 - salestable[[#This Row],[Discount]])</f>
        <v>279.86</v>
      </c>
      <c r="W6630" s="2">
        <f>salestable[[#This Row],[Sales]] * salestable[[#This Row],[Discount]]</f>
        <v>0</v>
      </c>
      <c r="X6630">
        <f>YEAR(salestable[[#This Row],[Order Date]])</f>
        <v>2015</v>
      </c>
      <c r="Y6630" t="str">
        <f>TEXT(salestable[[#This Row],[Order Date]],"MMMM")</f>
        <v>September</v>
      </c>
      <c r="Z6630" t="str">
        <f>"Q"&amp;ROUNDUP(MONTH(salestable[[#This Row],[Order Date]])/3,0)</f>
        <v>Q3</v>
      </c>
      <c r="AA6630" t="str">
        <f>TEXT(salestable[[#This Row],[Order Date]], "ddd")</f>
        <v>Sat</v>
      </c>
    </row>
    <row r="6631" spans="1:27"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s="3">
        <v>5</v>
      </c>
      <c r="T6631" s="4">
        <v>0.7</v>
      </c>
      <c r="U6631" s="3">
        <v>-5.4119999999999999</v>
      </c>
      <c r="V6631" s="2">
        <f>salestable[[#This Row],[Sales]] * (1 - salestable[[#This Row],[Discount]])</f>
        <v>2.2140000000000004</v>
      </c>
      <c r="W6631" s="2">
        <f>salestable[[#This Row],[Sales]] * salestable[[#This Row],[Discount]]</f>
        <v>5.1659999999999995</v>
      </c>
      <c r="X6631">
        <f>YEAR(salestable[[#This Row],[Order Date]])</f>
        <v>2015</v>
      </c>
      <c r="Y6631" t="str">
        <f>TEXT(salestable[[#This Row],[Order Date]],"MMMM")</f>
        <v>October</v>
      </c>
      <c r="Z6631" t="str">
        <f>"Q"&amp;ROUNDUP(MONTH(salestable[[#This Row],[Order Date]])/3,0)</f>
        <v>Q4</v>
      </c>
      <c r="AA6631" t="str">
        <f>TEXT(salestable[[#This Row],[Order Date]], "ddd")</f>
        <v>Fri</v>
      </c>
    </row>
    <row r="6632" spans="1:27"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s="3">
        <v>3</v>
      </c>
      <c r="T6632" s="4">
        <v>0.2</v>
      </c>
      <c r="U6632" s="3">
        <v>52.376399999999997</v>
      </c>
      <c r="V6632" s="2">
        <f>salestable[[#This Row],[Sales]] * (1 - salestable[[#This Row],[Discount]])</f>
        <v>558.6816</v>
      </c>
      <c r="W6632" s="2">
        <f>salestable[[#This Row],[Sales]] * salestable[[#This Row],[Discount]]</f>
        <v>139.6704</v>
      </c>
      <c r="X6632">
        <f>YEAR(salestable[[#This Row],[Order Date]])</f>
        <v>2016</v>
      </c>
      <c r="Y6632" t="str">
        <f>TEXT(salestable[[#This Row],[Order Date]],"MMMM")</f>
        <v>December</v>
      </c>
      <c r="Z6632" t="str">
        <f>"Q"&amp;ROUNDUP(MONTH(salestable[[#This Row],[Order Date]])/3,0)</f>
        <v>Q4</v>
      </c>
      <c r="AA6632" t="str">
        <f>TEXT(salestable[[#This Row],[Order Date]], "ddd")</f>
        <v>Sun</v>
      </c>
    </row>
    <row r="6633" spans="1:27"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s="3">
        <v>5</v>
      </c>
      <c r="T6633" s="4">
        <v>0</v>
      </c>
      <c r="U6633" s="3">
        <v>629.01</v>
      </c>
      <c r="V6633" s="2">
        <f>salestable[[#This Row],[Sales]] * (1 - salestable[[#This Row],[Discount]])</f>
        <v>1747.25</v>
      </c>
      <c r="W6633" s="2">
        <f>salestable[[#This Row],[Sales]] * salestable[[#This Row],[Discount]]</f>
        <v>0</v>
      </c>
      <c r="X6633">
        <f>YEAR(salestable[[#This Row],[Order Date]])</f>
        <v>2016</v>
      </c>
      <c r="Y6633" t="str">
        <f>TEXT(salestable[[#This Row],[Order Date]],"MMMM")</f>
        <v>December</v>
      </c>
      <c r="Z6633" t="str">
        <f>"Q"&amp;ROUNDUP(MONTH(salestable[[#This Row],[Order Date]])/3,0)</f>
        <v>Q4</v>
      </c>
      <c r="AA6633" t="str">
        <f>TEXT(salestable[[#This Row],[Order Date]], "ddd")</f>
        <v>Sun</v>
      </c>
    </row>
    <row r="6634" spans="1:27"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s="3">
        <v>1</v>
      </c>
      <c r="T6634" s="4">
        <v>0</v>
      </c>
      <c r="U6634" s="3">
        <v>15.2544</v>
      </c>
      <c r="V6634" s="2">
        <f>salestable[[#This Row],[Sales]] * (1 - salestable[[#This Row],[Discount]])</f>
        <v>54.48</v>
      </c>
      <c r="W6634" s="2">
        <f>salestable[[#This Row],[Sales]] * salestable[[#This Row],[Discount]]</f>
        <v>0</v>
      </c>
      <c r="X6634">
        <f>YEAR(salestable[[#This Row],[Order Date]])</f>
        <v>2016</v>
      </c>
      <c r="Y6634" t="str">
        <f>TEXT(salestable[[#This Row],[Order Date]],"MMMM")</f>
        <v>May</v>
      </c>
      <c r="Z6634" t="str">
        <f>"Q"&amp;ROUNDUP(MONTH(salestable[[#This Row],[Order Date]])/3,0)</f>
        <v>Q2</v>
      </c>
      <c r="AA6634" t="str">
        <f>TEXT(salestable[[#This Row],[Order Date]], "ddd")</f>
        <v>Fri</v>
      </c>
    </row>
    <row r="6635" spans="1:27"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s="3">
        <v>1</v>
      </c>
      <c r="T6635" s="4">
        <v>0</v>
      </c>
      <c r="U6635" s="3">
        <v>85.995699999999999</v>
      </c>
      <c r="V6635" s="2">
        <f>salestable[[#This Row],[Sales]] * (1 - salestable[[#This Row],[Discount]])</f>
        <v>199.99</v>
      </c>
      <c r="W6635" s="2">
        <f>salestable[[#This Row],[Sales]] * salestable[[#This Row],[Discount]]</f>
        <v>0</v>
      </c>
      <c r="X6635">
        <f>YEAR(salestable[[#This Row],[Order Date]])</f>
        <v>2016</v>
      </c>
      <c r="Y6635" t="str">
        <f>TEXT(salestable[[#This Row],[Order Date]],"MMMM")</f>
        <v>October</v>
      </c>
      <c r="Z6635" t="str">
        <f>"Q"&amp;ROUNDUP(MONTH(salestable[[#This Row],[Order Date]])/3,0)</f>
        <v>Q4</v>
      </c>
      <c r="AA6635" t="str">
        <f>TEXT(salestable[[#This Row],[Order Date]], "ddd")</f>
        <v>Mon</v>
      </c>
    </row>
    <row r="6636" spans="1:27"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s="3">
        <v>11</v>
      </c>
      <c r="T6636" s="4">
        <v>0.7</v>
      </c>
      <c r="U6636" s="3">
        <v>-52.548099999999998</v>
      </c>
      <c r="V6636" s="2">
        <f>salestable[[#This Row],[Sales]] * (1 - salestable[[#This Row],[Discount]])</f>
        <v>20.5623</v>
      </c>
      <c r="W6636" s="2">
        <f>salestable[[#This Row],[Sales]] * salestable[[#This Row],[Discount]]</f>
        <v>47.978699999999996</v>
      </c>
      <c r="X6636">
        <f>YEAR(salestable[[#This Row],[Order Date]])</f>
        <v>2017</v>
      </c>
      <c r="Y6636" t="str">
        <f>TEXT(salestable[[#This Row],[Order Date]],"MMMM")</f>
        <v>May</v>
      </c>
      <c r="Z6636" t="str">
        <f>"Q"&amp;ROUNDUP(MONTH(salestable[[#This Row],[Order Date]])/3,0)</f>
        <v>Q2</v>
      </c>
      <c r="AA6636" t="str">
        <f>TEXT(salestable[[#This Row],[Order Date]], "ddd")</f>
        <v>Sat</v>
      </c>
    </row>
    <row r="6637" spans="1:27"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s="3">
        <v>4</v>
      </c>
      <c r="T6637" s="4">
        <v>0.2</v>
      </c>
      <c r="U6637" s="3">
        <v>70.556399999999996</v>
      </c>
      <c r="V6637" s="2">
        <f>salestable[[#This Row],[Sales]] * (1 - salestable[[#This Row],[Discount]])</f>
        <v>501.73440000000005</v>
      </c>
      <c r="W6637" s="2">
        <f>salestable[[#This Row],[Sales]] * salestable[[#This Row],[Discount]]</f>
        <v>125.43360000000001</v>
      </c>
      <c r="X6637">
        <f>YEAR(salestable[[#This Row],[Order Date]])</f>
        <v>2017</v>
      </c>
      <c r="Y6637" t="str">
        <f>TEXT(salestable[[#This Row],[Order Date]],"MMMM")</f>
        <v>May</v>
      </c>
      <c r="Z6637" t="str">
        <f>"Q"&amp;ROUNDUP(MONTH(salestable[[#This Row],[Order Date]])/3,0)</f>
        <v>Q2</v>
      </c>
      <c r="AA6637" t="str">
        <f>TEXT(salestable[[#This Row],[Order Date]], "ddd")</f>
        <v>Sat</v>
      </c>
    </row>
    <row r="6638" spans="1:27"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s="3">
        <v>5</v>
      </c>
      <c r="T6638" s="4">
        <v>0.2</v>
      </c>
      <c r="U6638" s="3">
        <v>39.689</v>
      </c>
      <c r="V6638" s="2">
        <f>salestable[[#This Row],[Sales]] * (1 - salestable[[#This Row],[Discount]])</f>
        <v>97.696000000000012</v>
      </c>
      <c r="W6638" s="2">
        <f>salestable[[#This Row],[Sales]] * salestable[[#This Row],[Discount]]</f>
        <v>24.424000000000003</v>
      </c>
      <c r="X6638">
        <f>YEAR(salestable[[#This Row],[Order Date]])</f>
        <v>2017</v>
      </c>
      <c r="Y6638" t="str">
        <f>TEXT(salestable[[#This Row],[Order Date]],"MMMM")</f>
        <v>May</v>
      </c>
      <c r="Z6638" t="str">
        <f>"Q"&amp;ROUNDUP(MONTH(salestable[[#This Row],[Order Date]])/3,0)</f>
        <v>Q2</v>
      </c>
      <c r="AA6638" t="str">
        <f>TEXT(salestable[[#This Row],[Order Date]], "ddd")</f>
        <v>Sat</v>
      </c>
    </row>
    <row r="6639" spans="1:27"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s="3">
        <v>3</v>
      </c>
      <c r="T6639" s="4">
        <v>0</v>
      </c>
      <c r="U6639" s="3">
        <v>2.0270999999999999</v>
      </c>
      <c r="V6639" s="2">
        <f>salestable[[#This Row],[Sales]] * (1 - salestable[[#This Row],[Discount]])</f>
        <v>6.99</v>
      </c>
      <c r="W6639" s="2">
        <f>salestable[[#This Row],[Sales]] * salestable[[#This Row],[Discount]]</f>
        <v>0</v>
      </c>
      <c r="X6639">
        <f>YEAR(salestable[[#This Row],[Order Date]])</f>
        <v>2017</v>
      </c>
      <c r="Y6639" t="str">
        <f>TEXT(salestable[[#This Row],[Order Date]],"MMMM")</f>
        <v>November</v>
      </c>
      <c r="Z6639" t="str">
        <f>"Q"&amp;ROUNDUP(MONTH(salestable[[#This Row],[Order Date]])/3,0)</f>
        <v>Q4</v>
      </c>
      <c r="AA6639" t="str">
        <f>TEXT(salestable[[#This Row],[Order Date]], "ddd")</f>
        <v>Mon</v>
      </c>
    </row>
    <row r="6640" spans="1:27"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s="3">
        <v>6</v>
      </c>
      <c r="T6640" s="4">
        <v>0.2</v>
      </c>
      <c r="U6640" s="3">
        <v>36.255600000000001</v>
      </c>
      <c r="V6640" s="2">
        <f>salestable[[#This Row],[Sales]] * (1 - salestable[[#This Row],[Discount]])</f>
        <v>85.939200000000014</v>
      </c>
      <c r="W6640" s="2">
        <f>salestable[[#This Row],[Sales]] * salestable[[#This Row],[Discount]]</f>
        <v>21.484800000000003</v>
      </c>
      <c r="X6640">
        <f>YEAR(salestable[[#This Row],[Order Date]])</f>
        <v>2017</v>
      </c>
      <c r="Y6640" t="str">
        <f>TEXT(salestable[[#This Row],[Order Date]],"MMMM")</f>
        <v>November</v>
      </c>
      <c r="Z6640" t="str">
        <f>"Q"&amp;ROUNDUP(MONTH(salestable[[#This Row],[Order Date]])/3,0)</f>
        <v>Q4</v>
      </c>
      <c r="AA6640" t="str">
        <f>TEXT(salestable[[#This Row],[Order Date]], "ddd")</f>
        <v>Mon</v>
      </c>
    </row>
    <row r="6641" spans="1:27"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s="3">
        <v>8</v>
      </c>
      <c r="T6641" s="4">
        <v>0.4</v>
      </c>
      <c r="U6641" s="3">
        <v>-734.52639999999997</v>
      </c>
      <c r="V6641" s="2">
        <f>salestable[[#This Row],[Sales]] * (1 - salestable[[#This Row],[Discount]])</f>
        <v>852.99839999999995</v>
      </c>
      <c r="W6641" s="2">
        <f>salestable[[#This Row],[Sales]] * salestable[[#This Row],[Discount]]</f>
        <v>568.66560000000004</v>
      </c>
      <c r="X6641">
        <f>YEAR(salestable[[#This Row],[Order Date]])</f>
        <v>2014</v>
      </c>
      <c r="Y6641" t="str">
        <f>TEXT(salestable[[#This Row],[Order Date]],"MMMM")</f>
        <v>October</v>
      </c>
      <c r="Z6641" t="str">
        <f>"Q"&amp;ROUNDUP(MONTH(salestable[[#This Row],[Order Date]])/3,0)</f>
        <v>Q4</v>
      </c>
      <c r="AA6641" t="str">
        <f>TEXT(salestable[[#This Row],[Order Date]], "ddd")</f>
        <v>Fri</v>
      </c>
    </row>
    <row r="6642" spans="1:27"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s="3">
        <v>6</v>
      </c>
      <c r="T6642" s="4">
        <v>0</v>
      </c>
      <c r="U6642" s="3">
        <v>60.422400000000003</v>
      </c>
      <c r="V6642" s="2">
        <f>salestable[[#This Row],[Sales]] * (1 - salestable[[#This Row],[Discount]])</f>
        <v>125.88</v>
      </c>
      <c r="W6642" s="2">
        <f>salestable[[#This Row],[Sales]] * salestable[[#This Row],[Discount]]</f>
        <v>0</v>
      </c>
      <c r="X6642">
        <f>YEAR(salestable[[#This Row],[Order Date]])</f>
        <v>2017</v>
      </c>
      <c r="Y6642" t="str">
        <f>TEXT(salestable[[#This Row],[Order Date]],"MMMM")</f>
        <v>August</v>
      </c>
      <c r="Z6642" t="str">
        <f>"Q"&amp;ROUNDUP(MONTH(salestable[[#This Row],[Order Date]])/3,0)</f>
        <v>Q3</v>
      </c>
      <c r="AA6642" t="str">
        <f>TEXT(salestable[[#This Row],[Order Date]], "ddd")</f>
        <v>Sat</v>
      </c>
    </row>
    <row r="6643" spans="1:27"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s="3">
        <v>2</v>
      </c>
      <c r="T6643" s="4">
        <v>0</v>
      </c>
      <c r="U6643" s="3">
        <v>29.518599999999999</v>
      </c>
      <c r="V6643" s="2">
        <f>salestable[[#This Row],[Sales]] * (1 - salestable[[#This Row],[Discount]])</f>
        <v>79.78</v>
      </c>
      <c r="W6643" s="2">
        <f>salestable[[#This Row],[Sales]] * salestable[[#This Row],[Discount]]</f>
        <v>0</v>
      </c>
      <c r="X6643">
        <f>YEAR(salestable[[#This Row],[Order Date]])</f>
        <v>2017</v>
      </c>
      <c r="Y6643" t="str">
        <f>TEXT(salestable[[#This Row],[Order Date]],"MMMM")</f>
        <v>August</v>
      </c>
      <c r="Z6643" t="str">
        <f>"Q"&amp;ROUNDUP(MONTH(salestable[[#This Row],[Order Date]])/3,0)</f>
        <v>Q3</v>
      </c>
      <c r="AA6643" t="str">
        <f>TEXT(salestable[[#This Row],[Order Date]], "ddd")</f>
        <v>Sat</v>
      </c>
    </row>
    <row r="6644" spans="1:27"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s="3">
        <v>9</v>
      </c>
      <c r="T6644" s="4">
        <v>0</v>
      </c>
      <c r="U6644" s="3">
        <v>66.599999999999994</v>
      </c>
      <c r="V6644" s="2">
        <f>salestable[[#This Row],[Sales]] * (1 - salestable[[#This Row],[Discount]])</f>
        <v>133.19999999999999</v>
      </c>
      <c r="W6644" s="2">
        <f>salestable[[#This Row],[Sales]] * salestable[[#This Row],[Discount]]</f>
        <v>0</v>
      </c>
      <c r="X6644">
        <f>YEAR(salestable[[#This Row],[Order Date]])</f>
        <v>2017</v>
      </c>
      <c r="Y6644" t="str">
        <f>TEXT(salestable[[#This Row],[Order Date]],"MMMM")</f>
        <v>August</v>
      </c>
      <c r="Z6644" t="str">
        <f>"Q"&amp;ROUNDUP(MONTH(salestable[[#This Row],[Order Date]])/3,0)</f>
        <v>Q3</v>
      </c>
      <c r="AA6644" t="str">
        <f>TEXT(salestable[[#This Row],[Order Date]], "ddd")</f>
        <v>Sat</v>
      </c>
    </row>
    <row r="6645" spans="1:27"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s="3">
        <v>4</v>
      </c>
      <c r="T6645" s="4">
        <v>0.2</v>
      </c>
      <c r="U6645" s="3">
        <v>38.357199999999999</v>
      </c>
      <c r="V6645" s="2">
        <f>salestable[[#This Row],[Sales]] * (1 - salestable[[#This Row],[Discount]])</f>
        <v>350.69440000000003</v>
      </c>
      <c r="W6645" s="2">
        <f>salestable[[#This Row],[Sales]] * salestable[[#This Row],[Discount]]</f>
        <v>87.673600000000008</v>
      </c>
      <c r="X6645">
        <f>YEAR(salestable[[#This Row],[Order Date]])</f>
        <v>2015</v>
      </c>
      <c r="Y6645" t="str">
        <f>TEXT(salestable[[#This Row],[Order Date]],"MMMM")</f>
        <v>August</v>
      </c>
      <c r="Z6645" t="str">
        <f>"Q"&amp;ROUNDUP(MONTH(salestable[[#This Row],[Order Date]])/3,0)</f>
        <v>Q3</v>
      </c>
      <c r="AA6645" t="str">
        <f>TEXT(salestable[[#This Row],[Order Date]], "ddd")</f>
        <v>Mon</v>
      </c>
    </row>
    <row r="6646" spans="1:27"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s="3">
        <v>7</v>
      </c>
      <c r="T6646" s="4">
        <v>0.2</v>
      </c>
      <c r="U6646" s="3">
        <v>-31.487400000000001</v>
      </c>
      <c r="V6646" s="2">
        <f>salestable[[#This Row],[Sales]] * (1 - salestable[[#This Row],[Discount]])</f>
        <v>111.95519999999999</v>
      </c>
      <c r="W6646" s="2">
        <f>salestable[[#This Row],[Sales]] * salestable[[#This Row],[Discount]]</f>
        <v>27.988799999999998</v>
      </c>
      <c r="X6646">
        <f>YEAR(salestable[[#This Row],[Order Date]])</f>
        <v>2015</v>
      </c>
      <c r="Y6646" t="str">
        <f>TEXT(salestable[[#This Row],[Order Date]],"MMMM")</f>
        <v>August</v>
      </c>
      <c r="Z6646" t="str">
        <f>"Q"&amp;ROUNDUP(MONTH(salestable[[#This Row],[Order Date]])/3,0)</f>
        <v>Q3</v>
      </c>
      <c r="AA6646" t="str">
        <f>TEXT(salestable[[#This Row],[Order Date]], "ddd")</f>
        <v>Mon</v>
      </c>
    </row>
    <row r="6647" spans="1:27"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s="3">
        <v>4</v>
      </c>
      <c r="T6647" s="4">
        <v>0.2</v>
      </c>
      <c r="U6647" s="3">
        <v>15.015599999999999</v>
      </c>
      <c r="V6647" s="2">
        <f>salestable[[#This Row],[Sales]] * (1 - salestable[[#This Row],[Discount]])</f>
        <v>106.77760000000001</v>
      </c>
      <c r="W6647" s="2">
        <f>salestable[[#This Row],[Sales]] * salestable[[#This Row],[Discount]]</f>
        <v>26.694400000000002</v>
      </c>
      <c r="X6647">
        <f>YEAR(salestable[[#This Row],[Order Date]])</f>
        <v>2015</v>
      </c>
      <c r="Y6647" t="str">
        <f>TEXT(salestable[[#This Row],[Order Date]],"MMMM")</f>
        <v>August</v>
      </c>
      <c r="Z6647" t="str">
        <f>"Q"&amp;ROUNDUP(MONTH(salestable[[#This Row],[Order Date]])/3,0)</f>
        <v>Q3</v>
      </c>
      <c r="AA6647" t="str">
        <f>TEXT(salestable[[#This Row],[Order Date]], "ddd")</f>
        <v>Mon</v>
      </c>
    </row>
    <row r="6648" spans="1:27"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s="3">
        <v>3</v>
      </c>
      <c r="T6648" s="4">
        <v>0.5</v>
      </c>
      <c r="U6648" s="3">
        <v>-304.6653</v>
      </c>
      <c r="V6648" s="2">
        <f>salestable[[#This Row],[Sales]] * (1 - salestable[[#This Row],[Discount]])</f>
        <v>282.09750000000003</v>
      </c>
      <c r="W6648" s="2">
        <f>salestable[[#This Row],[Sales]] * salestable[[#This Row],[Discount]]</f>
        <v>282.09750000000003</v>
      </c>
      <c r="X6648">
        <f>YEAR(salestable[[#This Row],[Order Date]])</f>
        <v>2016</v>
      </c>
      <c r="Y6648" t="str">
        <f>TEXT(salestable[[#This Row],[Order Date]],"MMMM")</f>
        <v>December</v>
      </c>
      <c r="Z6648" t="str">
        <f>"Q"&amp;ROUNDUP(MONTH(salestable[[#This Row],[Order Date]])/3,0)</f>
        <v>Q4</v>
      </c>
      <c r="AA6648" t="str">
        <f>TEXT(salestable[[#This Row],[Order Date]], "ddd")</f>
        <v>Thu</v>
      </c>
    </row>
    <row r="6649" spans="1:27"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s="3">
        <v>2</v>
      </c>
      <c r="T6649" s="4">
        <v>0.2</v>
      </c>
      <c r="U6649" s="3">
        <v>8.7167999999999992</v>
      </c>
      <c r="V6649" s="2">
        <f>salestable[[#This Row],[Sales]] * (1 - salestable[[#This Row],[Discount]])</f>
        <v>69.734400000000008</v>
      </c>
      <c r="W6649" s="2">
        <f>salestable[[#This Row],[Sales]] * salestable[[#This Row],[Discount]]</f>
        <v>17.433600000000002</v>
      </c>
      <c r="X6649">
        <f>YEAR(salestable[[#This Row],[Order Date]])</f>
        <v>2016</v>
      </c>
      <c r="Y6649" t="str">
        <f>TEXT(salestable[[#This Row],[Order Date]],"MMMM")</f>
        <v>December</v>
      </c>
      <c r="Z6649" t="str">
        <f>"Q"&amp;ROUNDUP(MONTH(salestable[[#This Row],[Order Date]])/3,0)</f>
        <v>Q4</v>
      </c>
      <c r="AA6649" t="str">
        <f>TEXT(salestable[[#This Row],[Order Date]], "ddd")</f>
        <v>Thu</v>
      </c>
    </row>
    <row r="6650" spans="1:27"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s="3">
        <v>7</v>
      </c>
      <c r="T6650" s="4">
        <v>0.8</v>
      </c>
      <c r="U6650" s="3">
        <v>-68.185599999999994</v>
      </c>
      <c r="V6650" s="2">
        <f>salestable[[#This Row],[Sales]] * (1 - salestable[[#This Row],[Discount]])</f>
        <v>8.5231999999999974</v>
      </c>
      <c r="W6650" s="2">
        <f>salestable[[#This Row],[Sales]] * salestable[[#This Row],[Discount]]</f>
        <v>34.092800000000004</v>
      </c>
      <c r="X6650">
        <f>YEAR(salestable[[#This Row],[Order Date]])</f>
        <v>2017</v>
      </c>
      <c r="Y6650" t="str">
        <f>TEXT(salestable[[#This Row],[Order Date]],"MMMM")</f>
        <v>September</v>
      </c>
      <c r="Z6650" t="str">
        <f>"Q"&amp;ROUNDUP(MONTH(salestable[[#This Row],[Order Date]])/3,0)</f>
        <v>Q3</v>
      </c>
      <c r="AA6650" t="str">
        <f>TEXT(salestable[[#This Row],[Order Date]], "ddd")</f>
        <v>Fri</v>
      </c>
    </row>
    <row r="6651" spans="1:27"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s="3">
        <v>2</v>
      </c>
      <c r="T6651" s="4">
        <v>0.2</v>
      </c>
      <c r="U6651" s="3">
        <v>107.99460000000001</v>
      </c>
      <c r="V6651" s="2">
        <f>salestable[[#This Row],[Sales]] * (1 - salestable[[#This Row],[Discount]])</f>
        <v>255.9872</v>
      </c>
      <c r="W6651" s="2">
        <f>salestable[[#This Row],[Sales]] * salestable[[#This Row],[Discount]]</f>
        <v>63.9968</v>
      </c>
      <c r="X6651">
        <f>YEAR(salestable[[#This Row],[Order Date]])</f>
        <v>2017</v>
      </c>
      <c r="Y6651" t="str">
        <f>TEXT(salestable[[#This Row],[Order Date]],"MMMM")</f>
        <v>September</v>
      </c>
      <c r="Z6651" t="str">
        <f>"Q"&amp;ROUNDUP(MONTH(salestable[[#This Row],[Order Date]])/3,0)</f>
        <v>Q3</v>
      </c>
      <c r="AA6651" t="str">
        <f>TEXT(salestable[[#This Row],[Order Date]], "ddd")</f>
        <v>Fri</v>
      </c>
    </row>
    <row r="6652" spans="1:27"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s="3">
        <v>5</v>
      </c>
      <c r="T6652" s="4">
        <v>0.2</v>
      </c>
      <c r="U6652" s="3">
        <v>15.497999999999999</v>
      </c>
      <c r="V6652" s="2">
        <f>salestable[[#This Row],[Sales]] * (1 - salestable[[#This Row],[Discount]])</f>
        <v>36.736000000000004</v>
      </c>
      <c r="W6652" s="2">
        <f>salestable[[#This Row],[Sales]] * salestable[[#This Row],[Discount]]</f>
        <v>9.1840000000000011</v>
      </c>
      <c r="X6652">
        <f>YEAR(salestable[[#This Row],[Order Date]])</f>
        <v>2017</v>
      </c>
      <c r="Y6652" t="str">
        <f>TEXT(salestable[[#This Row],[Order Date]],"MMMM")</f>
        <v>September</v>
      </c>
      <c r="Z6652" t="str">
        <f>"Q"&amp;ROUNDUP(MONTH(salestable[[#This Row],[Order Date]])/3,0)</f>
        <v>Q3</v>
      </c>
      <c r="AA6652" t="str">
        <f>TEXT(salestable[[#This Row],[Order Date]], "ddd")</f>
        <v>Fri</v>
      </c>
    </row>
    <row r="6653" spans="1:27"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s="3">
        <v>2</v>
      </c>
      <c r="T6653" s="4">
        <v>0.6</v>
      </c>
      <c r="U6653" s="3">
        <v>-11.651199999999999</v>
      </c>
      <c r="V6653" s="2">
        <f>salestable[[#This Row],[Sales]] * (1 - salestable[[#This Row],[Discount]])</f>
        <v>8.4736000000000011</v>
      </c>
      <c r="W6653" s="2">
        <f>salestable[[#This Row],[Sales]] * salestable[[#This Row],[Discount]]</f>
        <v>12.7104</v>
      </c>
      <c r="X6653">
        <f>YEAR(salestable[[#This Row],[Order Date]])</f>
        <v>2017</v>
      </c>
      <c r="Y6653" t="str">
        <f>TEXT(salestable[[#This Row],[Order Date]],"MMMM")</f>
        <v>September</v>
      </c>
      <c r="Z6653" t="str">
        <f>"Q"&amp;ROUNDUP(MONTH(salestable[[#This Row],[Order Date]])/3,0)</f>
        <v>Q3</v>
      </c>
      <c r="AA6653" t="str">
        <f>TEXT(salestable[[#This Row],[Order Date]], "ddd")</f>
        <v>Fri</v>
      </c>
    </row>
    <row r="6654" spans="1:27"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s="3">
        <v>4</v>
      </c>
      <c r="T6654" s="4">
        <v>0.2</v>
      </c>
      <c r="U6654" s="3">
        <v>7.2576000000000001</v>
      </c>
      <c r="V6654" s="2">
        <f>salestable[[#This Row],[Sales]] * (1 - salestable[[#This Row],[Discount]])</f>
        <v>16.588800000000003</v>
      </c>
      <c r="W6654" s="2">
        <f>salestable[[#This Row],[Sales]] * salestable[[#This Row],[Discount]]</f>
        <v>4.1472000000000007</v>
      </c>
      <c r="X6654">
        <f>YEAR(salestable[[#This Row],[Order Date]])</f>
        <v>2017</v>
      </c>
      <c r="Y6654" t="str">
        <f>TEXT(salestable[[#This Row],[Order Date]],"MMMM")</f>
        <v>September</v>
      </c>
      <c r="Z6654" t="str">
        <f>"Q"&amp;ROUNDUP(MONTH(salestable[[#This Row],[Order Date]])/3,0)</f>
        <v>Q3</v>
      </c>
      <c r="AA6654" t="str">
        <f>TEXT(salestable[[#This Row],[Order Date]], "ddd")</f>
        <v>Fri</v>
      </c>
    </row>
    <row r="6655" spans="1:27"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s="3">
        <v>5</v>
      </c>
      <c r="T6655" s="4">
        <v>0.3</v>
      </c>
      <c r="U6655" s="3">
        <v>-39.637</v>
      </c>
      <c r="V6655" s="2">
        <f>salestable[[#This Row],[Sales]] * (1 - salestable[[#This Row],[Discount]])</f>
        <v>149.40099999999998</v>
      </c>
      <c r="W6655" s="2">
        <f>salestable[[#This Row],[Sales]] * salestable[[#This Row],[Discount]]</f>
        <v>64.028999999999996</v>
      </c>
      <c r="X6655">
        <f>YEAR(salestable[[#This Row],[Order Date]])</f>
        <v>2017</v>
      </c>
      <c r="Y6655" t="str">
        <f>TEXT(salestable[[#This Row],[Order Date]],"MMMM")</f>
        <v>September</v>
      </c>
      <c r="Z6655" t="str">
        <f>"Q"&amp;ROUNDUP(MONTH(salestable[[#This Row],[Order Date]])/3,0)</f>
        <v>Q3</v>
      </c>
      <c r="AA6655" t="str">
        <f>TEXT(salestable[[#This Row],[Order Date]], "ddd")</f>
        <v>Fri</v>
      </c>
    </row>
    <row r="6656" spans="1:27"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s="3">
        <v>3</v>
      </c>
      <c r="T6656" s="4">
        <v>0.2</v>
      </c>
      <c r="U6656" s="3">
        <v>25.0182</v>
      </c>
      <c r="V6656" s="2">
        <f>salestable[[#This Row],[Sales]] * (1 - salestable[[#This Row],[Discount]])</f>
        <v>266.86080000000004</v>
      </c>
      <c r="W6656" s="2">
        <f>salestable[[#This Row],[Sales]] * salestable[[#This Row],[Discount]]</f>
        <v>66.71520000000001</v>
      </c>
      <c r="X6656">
        <f>YEAR(salestable[[#This Row],[Order Date]])</f>
        <v>2017</v>
      </c>
      <c r="Y6656" t="str">
        <f>TEXT(salestable[[#This Row],[Order Date]],"MMMM")</f>
        <v>February</v>
      </c>
      <c r="Z6656" t="str">
        <f>"Q"&amp;ROUNDUP(MONTH(salestable[[#This Row],[Order Date]])/3,0)</f>
        <v>Q1</v>
      </c>
      <c r="AA6656" t="str">
        <f>TEXT(salestable[[#This Row],[Order Date]], "ddd")</f>
        <v>Mon</v>
      </c>
    </row>
    <row r="6657" spans="1:27"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s="3">
        <v>1</v>
      </c>
      <c r="T6657" s="4">
        <v>0.2</v>
      </c>
      <c r="U6657" s="3">
        <v>4.7988</v>
      </c>
      <c r="V6657" s="2">
        <f>salestable[[#This Row],[Sales]] * (1 - salestable[[#This Row],[Discount]])</f>
        <v>25.593600000000002</v>
      </c>
      <c r="W6657" s="2">
        <f>salestable[[#This Row],[Sales]] * salestable[[#This Row],[Discount]]</f>
        <v>6.3984000000000005</v>
      </c>
      <c r="X6657">
        <f>YEAR(salestable[[#This Row],[Order Date]])</f>
        <v>2017</v>
      </c>
      <c r="Y6657" t="str">
        <f>TEXT(salestable[[#This Row],[Order Date]],"MMMM")</f>
        <v>February</v>
      </c>
      <c r="Z6657" t="str">
        <f>"Q"&amp;ROUNDUP(MONTH(salestable[[#This Row],[Order Date]])/3,0)</f>
        <v>Q1</v>
      </c>
      <c r="AA6657" t="str">
        <f>TEXT(salestable[[#This Row],[Order Date]], "ddd")</f>
        <v>Mon</v>
      </c>
    </row>
    <row r="6658" spans="1:27"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s="3">
        <v>2</v>
      </c>
      <c r="T6658" s="4">
        <v>0.2</v>
      </c>
      <c r="U6658" s="3">
        <v>-6.3959999999999999</v>
      </c>
      <c r="V6658" s="2">
        <f>salestable[[#This Row],[Sales]] * (1 - salestable[[#This Row],[Discount]])</f>
        <v>40.934400000000004</v>
      </c>
      <c r="W6658" s="2">
        <f>salestable[[#This Row],[Sales]] * salestable[[#This Row],[Discount]]</f>
        <v>10.233600000000001</v>
      </c>
      <c r="X6658">
        <f>YEAR(salestable[[#This Row],[Order Date]])</f>
        <v>2017</v>
      </c>
      <c r="Y6658" t="str">
        <f>TEXT(salestable[[#This Row],[Order Date]],"MMMM")</f>
        <v>February</v>
      </c>
      <c r="Z6658" t="str">
        <f>"Q"&amp;ROUNDUP(MONTH(salestable[[#This Row],[Order Date]])/3,0)</f>
        <v>Q1</v>
      </c>
      <c r="AA6658" t="str">
        <f>TEXT(salestable[[#This Row],[Order Date]], "ddd")</f>
        <v>Mon</v>
      </c>
    </row>
    <row r="6659" spans="1:27"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s="3">
        <v>5</v>
      </c>
      <c r="T6659" s="4">
        <v>0.2</v>
      </c>
      <c r="U6659" s="3">
        <v>3.8570000000000002</v>
      </c>
      <c r="V6659" s="2">
        <f>salestable[[#This Row],[Sales]] * (1 - salestable[[#This Row],[Discount]])</f>
        <v>8.5120000000000005</v>
      </c>
      <c r="W6659" s="2">
        <f>salestable[[#This Row],[Sales]] * salestable[[#This Row],[Discount]]</f>
        <v>2.1280000000000001</v>
      </c>
      <c r="X6659">
        <f>YEAR(salestable[[#This Row],[Order Date]])</f>
        <v>2017</v>
      </c>
      <c r="Y6659" t="str">
        <f>TEXT(salestable[[#This Row],[Order Date]],"MMMM")</f>
        <v>February</v>
      </c>
      <c r="Z6659" t="str">
        <f>"Q"&amp;ROUNDUP(MONTH(salestable[[#This Row],[Order Date]])/3,0)</f>
        <v>Q1</v>
      </c>
      <c r="AA6659" t="str">
        <f>TEXT(salestable[[#This Row],[Order Date]], "ddd")</f>
        <v>Mon</v>
      </c>
    </row>
    <row r="6660" spans="1:27"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s="3">
        <v>2</v>
      </c>
      <c r="T6660" s="4">
        <v>0.2</v>
      </c>
      <c r="U6660" s="3">
        <v>16.3172</v>
      </c>
      <c r="V6660" s="2">
        <f>salestable[[#This Row],[Sales]] * (1 - salestable[[#This Row],[Discount]])</f>
        <v>54.963200000000001</v>
      </c>
      <c r="W6660" s="2">
        <f>salestable[[#This Row],[Sales]] * salestable[[#This Row],[Discount]]</f>
        <v>13.7408</v>
      </c>
      <c r="X6660">
        <f>YEAR(salestable[[#This Row],[Order Date]])</f>
        <v>2017</v>
      </c>
      <c r="Y6660" t="str">
        <f>TEXT(salestable[[#This Row],[Order Date]],"MMMM")</f>
        <v>February</v>
      </c>
      <c r="Z6660" t="str">
        <f>"Q"&amp;ROUNDUP(MONTH(salestable[[#This Row],[Order Date]])/3,0)</f>
        <v>Q1</v>
      </c>
      <c r="AA6660" t="str">
        <f>TEXT(salestable[[#This Row],[Order Date]], "ddd")</f>
        <v>Mon</v>
      </c>
    </row>
    <row r="6661" spans="1:27"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s="3">
        <v>9</v>
      </c>
      <c r="T6661" s="4">
        <v>0.5</v>
      </c>
      <c r="U6661" s="3">
        <v>-185.71680000000001</v>
      </c>
      <c r="V6661" s="2">
        <f>salestable[[#This Row],[Sales]] * (1 - salestable[[#This Row],[Discount]])</f>
        <v>193.45500000000001</v>
      </c>
      <c r="W6661" s="2">
        <f>salestable[[#This Row],[Sales]] * salestable[[#This Row],[Discount]]</f>
        <v>193.45500000000001</v>
      </c>
      <c r="X6661">
        <f>YEAR(salestable[[#This Row],[Order Date]])</f>
        <v>2017</v>
      </c>
      <c r="Y6661" t="str">
        <f>TEXT(salestable[[#This Row],[Order Date]],"MMMM")</f>
        <v>February</v>
      </c>
      <c r="Z6661" t="str">
        <f>"Q"&amp;ROUNDUP(MONTH(salestable[[#This Row],[Order Date]])/3,0)</f>
        <v>Q1</v>
      </c>
      <c r="AA6661" t="str">
        <f>TEXT(salestable[[#This Row],[Order Date]], "ddd")</f>
        <v>Mon</v>
      </c>
    </row>
    <row r="6662" spans="1:27"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s="3">
        <v>2</v>
      </c>
      <c r="T6662" s="4">
        <v>0</v>
      </c>
      <c r="U6662" s="3">
        <v>11.898</v>
      </c>
      <c r="V6662" s="2">
        <f>salestable[[#This Row],[Sales]] * (1 - salestable[[#This Row],[Discount]])</f>
        <v>39.659999999999997</v>
      </c>
      <c r="W6662" s="2">
        <f>salestable[[#This Row],[Sales]] * salestable[[#This Row],[Discount]]</f>
        <v>0</v>
      </c>
      <c r="X6662">
        <f>YEAR(salestable[[#This Row],[Order Date]])</f>
        <v>2015</v>
      </c>
      <c r="Y6662" t="str">
        <f>TEXT(salestable[[#This Row],[Order Date]],"MMMM")</f>
        <v>August</v>
      </c>
      <c r="Z6662" t="str">
        <f>"Q"&amp;ROUNDUP(MONTH(salestable[[#This Row],[Order Date]])/3,0)</f>
        <v>Q3</v>
      </c>
      <c r="AA6662" t="str">
        <f>TEXT(salestable[[#This Row],[Order Date]], "ddd")</f>
        <v>Sat</v>
      </c>
    </row>
    <row r="6663" spans="1:27"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s="3">
        <v>2</v>
      </c>
      <c r="T6663" s="4">
        <v>0</v>
      </c>
      <c r="U6663" s="3">
        <v>33.036799999999999</v>
      </c>
      <c r="V6663" s="2">
        <f>salestable[[#This Row],[Sales]] * (1 - salestable[[#This Row],[Discount]])</f>
        <v>113.92</v>
      </c>
      <c r="W6663" s="2">
        <f>salestable[[#This Row],[Sales]] * salestable[[#This Row],[Discount]]</f>
        <v>0</v>
      </c>
      <c r="X6663">
        <f>YEAR(salestable[[#This Row],[Order Date]])</f>
        <v>2015</v>
      </c>
      <c r="Y6663" t="str">
        <f>TEXT(salestable[[#This Row],[Order Date]],"MMMM")</f>
        <v>August</v>
      </c>
      <c r="Z6663" t="str">
        <f>"Q"&amp;ROUNDUP(MONTH(salestable[[#This Row],[Order Date]])/3,0)</f>
        <v>Q3</v>
      </c>
      <c r="AA6663" t="str">
        <f>TEXT(salestable[[#This Row],[Order Date]], "ddd")</f>
        <v>Sat</v>
      </c>
    </row>
    <row r="6664" spans="1:27"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s="3">
        <v>7</v>
      </c>
      <c r="T6664" s="4">
        <v>0</v>
      </c>
      <c r="U6664" s="3">
        <v>210.49420000000001</v>
      </c>
      <c r="V6664" s="2">
        <f>salestable[[#This Row],[Sales]] * (1 - salestable[[#This Row],[Discount]])</f>
        <v>447.86</v>
      </c>
      <c r="W6664" s="2">
        <f>salestable[[#This Row],[Sales]] * salestable[[#This Row],[Discount]]</f>
        <v>0</v>
      </c>
      <c r="X6664">
        <f>YEAR(salestable[[#This Row],[Order Date]])</f>
        <v>2015</v>
      </c>
      <c r="Y6664" t="str">
        <f>TEXT(salestable[[#This Row],[Order Date]],"MMMM")</f>
        <v>August</v>
      </c>
      <c r="Z6664" t="str">
        <f>"Q"&amp;ROUNDUP(MONTH(salestable[[#This Row],[Order Date]])/3,0)</f>
        <v>Q3</v>
      </c>
      <c r="AA6664" t="str">
        <f>TEXT(salestable[[#This Row],[Order Date]], "ddd")</f>
        <v>Sat</v>
      </c>
    </row>
    <row r="6665" spans="1:27"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s="3">
        <v>5</v>
      </c>
      <c r="T6665" s="4">
        <v>0</v>
      </c>
      <c r="U6665" s="3">
        <v>60.664499999999997</v>
      </c>
      <c r="V6665" s="2">
        <f>salestable[[#This Row],[Sales]] * (1 - salestable[[#This Row],[Discount]])</f>
        <v>356.85</v>
      </c>
      <c r="W6665" s="2">
        <f>salestable[[#This Row],[Sales]] * salestable[[#This Row],[Discount]]</f>
        <v>0</v>
      </c>
      <c r="X6665">
        <f>YEAR(salestable[[#This Row],[Order Date]])</f>
        <v>2017</v>
      </c>
      <c r="Y6665" t="str">
        <f>TEXT(salestable[[#This Row],[Order Date]],"MMMM")</f>
        <v>October</v>
      </c>
      <c r="Z6665" t="str">
        <f>"Q"&amp;ROUNDUP(MONTH(salestable[[#This Row],[Order Date]])/3,0)</f>
        <v>Q4</v>
      </c>
      <c r="AA6665" t="str">
        <f>TEXT(salestable[[#This Row],[Order Date]], "ddd")</f>
        <v>Thu</v>
      </c>
    </row>
    <row r="6666" spans="1:27"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s="3">
        <v>7</v>
      </c>
      <c r="T6666" s="4">
        <v>0</v>
      </c>
      <c r="U6666" s="3">
        <v>113.211</v>
      </c>
      <c r="V6666" s="2">
        <f>salestable[[#This Row],[Sales]] * (1 - salestable[[#This Row],[Discount]])</f>
        <v>251.58</v>
      </c>
      <c r="W6666" s="2">
        <f>salestable[[#This Row],[Sales]] * salestable[[#This Row],[Discount]]</f>
        <v>0</v>
      </c>
      <c r="X6666">
        <f>YEAR(salestable[[#This Row],[Order Date]])</f>
        <v>2017</v>
      </c>
      <c r="Y6666" t="str">
        <f>TEXT(salestable[[#This Row],[Order Date]],"MMMM")</f>
        <v>October</v>
      </c>
      <c r="Z6666" t="str">
        <f>"Q"&amp;ROUNDUP(MONTH(salestable[[#This Row],[Order Date]])/3,0)</f>
        <v>Q4</v>
      </c>
      <c r="AA6666" t="str">
        <f>TEXT(salestable[[#This Row],[Order Date]], "ddd")</f>
        <v>Thu</v>
      </c>
    </row>
    <row r="6667" spans="1:27"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s="3">
        <v>5</v>
      </c>
      <c r="T6667" s="4">
        <v>0.2</v>
      </c>
      <c r="U6667" s="3">
        <v>79.691999999999993</v>
      </c>
      <c r="V6667" s="2">
        <f>salestable[[#This Row],[Sales]] * (1 - salestable[[#This Row],[Discount]])</f>
        <v>175.87200000000001</v>
      </c>
      <c r="W6667" s="2">
        <f>salestable[[#This Row],[Sales]] * salestable[[#This Row],[Discount]]</f>
        <v>43.968000000000004</v>
      </c>
      <c r="X6667">
        <f>YEAR(salestable[[#This Row],[Order Date]])</f>
        <v>2016</v>
      </c>
      <c r="Y6667" t="str">
        <f>TEXT(salestable[[#This Row],[Order Date]],"MMMM")</f>
        <v>July</v>
      </c>
      <c r="Z6667" t="str">
        <f>"Q"&amp;ROUNDUP(MONTH(salestable[[#This Row],[Order Date]])/3,0)</f>
        <v>Q3</v>
      </c>
      <c r="AA6667" t="str">
        <f>TEXT(salestable[[#This Row],[Order Date]], "ddd")</f>
        <v>Thu</v>
      </c>
    </row>
    <row r="6668" spans="1:27"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s="3">
        <v>5</v>
      </c>
      <c r="T6668" s="4">
        <v>0</v>
      </c>
      <c r="U6668" s="3">
        <v>15.426</v>
      </c>
      <c r="V6668" s="2">
        <f>salestable[[#This Row],[Sales]] * (1 - salestable[[#This Row],[Discount]])</f>
        <v>42.85</v>
      </c>
      <c r="W6668" s="2">
        <f>salestable[[#This Row],[Sales]] * salestable[[#This Row],[Discount]]</f>
        <v>0</v>
      </c>
      <c r="X6668">
        <f>YEAR(salestable[[#This Row],[Order Date]])</f>
        <v>2017</v>
      </c>
      <c r="Y6668" t="str">
        <f>TEXT(salestable[[#This Row],[Order Date]],"MMMM")</f>
        <v>May</v>
      </c>
      <c r="Z6668" t="str">
        <f>"Q"&amp;ROUNDUP(MONTH(salestable[[#This Row],[Order Date]])/3,0)</f>
        <v>Q2</v>
      </c>
      <c r="AA6668" t="str">
        <f>TEXT(salestable[[#This Row],[Order Date]], "ddd")</f>
        <v>Fri</v>
      </c>
    </row>
    <row r="6669" spans="1:27"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s="3">
        <v>2</v>
      </c>
      <c r="T6669" s="4">
        <v>0</v>
      </c>
      <c r="U6669" s="3">
        <v>2.9567999999999999</v>
      </c>
      <c r="V6669" s="2">
        <f>salestable[[#This Row],[Sales]] * (1 - salestable[[#This Row],[Discount]])</f>
        <v>6.16</v>
      </c>
      <c r="W6669" s="2">
        <f>salestable[[#This Row],[Sales]] * salestable[[#This Row],[Discount]]</f>
        <v>0</v>
      </c>
      <c r="X6669">
        <f>YEAR(salestable[[#This Row],[Order Date]])</f>
        <v>2017</v>
      </c>
      <c r="Y6669" t="str">
        <f>TEXT(salestable[[#This Row],[Order Date]],"MMMM")</f>
        <v>May</v>
      </c>
      <c r="Z6669" t="str">
        <f>"Q"&amp;ROUNDUP(MONTH(salestable[[#This Row],[Order Date]])/3,0)</f>
        <v>Q2</v>
      </c>
      <c r="AA6669" t="str">
        <f>TEXT(salestable[[#This Row],[Order Date]], "ddd")</f>
        <v>Fri</v>
      </c>
    </row>
    <row r="6670" spans="1:27"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s="3">
        <v>2</v>
      </c>
      <c r="T6670" s="4">
        <v>0</v>
      </c>
      <c r="U6670" s="3">
        <v>4.42</v>
      </c>
      <c r="V6670" s="2">
        <f>salestable[[#This Row],[Sales]] * (1 - salestable[[#This Row],[Discount]])</f>
        <v>17</v>
      </c>
      <c r="W6670" s="2">
        <f>salestable[[#This Row],[Sales]] * salestable[[#This Row],[Discount]]</f>
        <v>0</v>
      </c>
      <c r="X6670">
        <f>YEAR(salestable[[#This Row],[Order Date]])</f>
        <v>2017</v>
      </c>
      <c r="Y6670" t="str">
        <f>TEXT(salestable[[#This Row],[Order Date]],"MMMM")</f>
        <v>May</v>
      </c>
      <c r="Z6670" t="str">
        <f>"Q"&amp;ROUNDUP(MONTH(salestable[[#This Row],[Order Date]])/3,0)</f>
        <v>Q2</v>
      </c>
      <c r="AA6670" t="str">
        <f>TEXT(salestable[[#This Row],[Order Date]], "ddd")</f>
        <v>Fri</v>
      </c>
    </row>
    <row r="6671" spans="1:27"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s="3">
        <v>5</v>
      </c>
      <c r="T6671" s="4">
        <v>0</v>
      </c>
      <c r="U6671" s="3">
        <v>34.96</v>
      </c>
      <c r="V6671" s="2">
        <f>salestable[[#This Row],[Sales]] * (1 - salestable[[#This Row],[Discount]])</f>
        <v>87.4</v>
      </c>
      <c r="W6671" s="2">
        <f>salestable[[#This Row],[Sales]] * salestable[[#This Row],[Discount]]</f>
        <v>0</v>
      </c>
      <c r="X6671">
        <f>YEAR(salestable[[#This Row],[Order Date]])</f>
        <v>2017</v>
      </c>
      <c r="Y6671" t="str">
        <f>TEXT(salestable[[#This Row],[Order Date]],"MMMM")</f>
        <v>May</v>
      </c>
      <c r="Z6671" t="str">
        <f>"Q"&amp;ROUNDUP(MONTH(salestable[[#This Row],[Order Date]])/3,0)</f>
        <v>Q2</v>
      </c>
      <c r="AA6671" t="str">
        <f>TEXT(salestable[[#This Row],[Order Date]], "ddd")</f>
        <v>Fri</v>
      </c>
    </row>
    <row r="6672" spans="1:27"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s="3">
        <v>2</v>
      </c>
      <c r="T6672" s="4">
        <v>0</v>
      </c>
      <c r="U6672" s="3">
        <v>13.428000000000001</v>
      </c>
      <c r="V6672" s="2">
        <f>salestable[[#This Row],[Sales]] * (1 - salestable[[#This Row],[Discount]])</f>
        <v>29.84</v>
      </c>
      <c r="W6672" s="2">
        <f>salestable[[#This Row],[Sales]] * salestable[[#This Row],[Discount]]</f>
        <v>0</v>
      </c>
      <c r="X6672">
        <f>YEAR(salestable[[#This Row],[Order Date]])</f>
        <v>2017</v>
      </c>
      <c r="Y6672" t="str">
        <f>TEXT(salestable[[#This Row],[Order Date]],"MMMM")</f>
        <v>May</v>
      </c>
      <c r="Z6672" t="str">
        <f>"Q"&amp;ROUNDUP(MONTH(salestable[[#This Row],[Order Date]])/3,0)</f>
        <v>Q2</v>
      </c>
      <c r="AA6672" t="str">
        <f>TEXT(salestable[[#This Row],[Order Date]], "ddd")</f>
        <v>Thu</v>
      </c>
    </row>
    <row r="6673" spans="1:27"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s="3">
        <v>2</v>
      </c>
      <c r="T6673" s="4">
        <v>0.2</v>
      </c>
      <c r="U6673" s="3">
        <v>17.348800000000001</v>
      </c>
      <c r="V6673" s="2">
        <f>salestable[[#This Row],[Sales]] * (1 - salestable[[#This Row],[Discount]])</f>
        <v>39.654400000000003</v>
      </c>
      <c r="W6673" s="2">
        <f>salestable[[#This Row],[Sales]] * salestable[[#This Row],[Discount]]</f>
        <v>9.9136000000000006</v>
      </c>
      <c r="X6673">
        <f>YEAR(salestable[[#This Row],[Order Date]])</f>
        <v>2014</v>
      </c>
      <c r="Y6673" t="str">
        <f>TEXT(salestable[[#This Row],[Order Date]],"MMMM")</f>
        <v>August</v>
      </c>
      <c r="Z6673" t="str">
        <f>"Q"&amp;ROUNDUP(MONTH(salestable[[#This Row],[Order Date]])/3,0)</f>
        <v>Q3</v>
      </c>
      <c r="AA6673" t="str">
        <f>TEXT(salestable[[#This Row],[Order Date]], "ddd")</f>
        <v>Sat</v>
      </c>
    </row>
    <row r="6674" spans="1:27"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s="3">
        <v>7</v>
      </c>
      <c r="T6674" s="4">
        <v>0</v>
      </c>
      <c r="U6674" s="3">
        <v>79.757999999999996</v>
      </c>
      <c r="V6674" s="2">
        <f>salestable[[#This Row],[Sales]] * (1 - salestable[[#This Row],[Discount]])</f>
        <v>265.86</v>
      </c>
      <c r="W6674" s="2">
        <f>salestable[[#This Row],[Sales]] * salestable[[#This Row],[Discount]]</f>
        <v>0</v>
      </c>
      <c r="X6674">
        <f>YEAR(salestable[[#This Row],[Order Date]])</f>
        <v>2015</v>
      </c>
      <c r="Y6674" t="str">
        <f>TEXT(salestable[[#This Row],[Order Date]],"MMMM")</f>
        <v>September</v>
      </c>
      <c r="Z6674" t="str">
        <f>"Q"&amp;ROUNDUP(MONTH(salestable[[#This Row],[Order Date]])/3,0)</f>
        <v>Q3</v>
      </c>
      <c r="AA6674" t="str">
        <f>TEXT(salestable[[#This Row],[Order Date]], "ddd")</f>
        <v>Fri</v>
      </c>
    </row>
    <row r="6675" spans="1:27"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s="3">
        <v>4</v>
      </c>
      <c r="T6675" s="4">
        <v>0</v>
      </c>
      <c r="U6675" s="3">
        <v>12.232799999999999</v>
      </c>
      <c r="V6675" s="2">
        <f>salestable[[#This Row],[Sales]] * (1 - salestable[[#This Row],[Discount]])</f>
        <v>67.959999999999994</v>
      </c>
      <c r="W6675" s="2">
        <f>salestable[[#This Row],[Sales]] * salestable[[#This Row],[Discount]]</f>
        <v>0</v>
      </c>
      <c r="X6675">
        <f>YEAR(salestable[[#This Row],[Order Date]])</f>
        <v>2015</v>
      </c>
      <c r="Y6675" t="str">
        <f>TEXT(salestable[[#This Row],[Order Date]],"MMMM")</f>
        <v>September</v>
      </c>
      <c r="Z6675" t="str">
        <f>"Q"&amp;ROUNDUP(MONTH(salestable[[#This Row],[Order Date]])/3,0)</f>
        <v>Q3</v>
      </c>
      <c r="AA6675" t="str">
        <f>TEXT(salestable[[#This Row],[Order Date]], "ddd")</f>
        <v>Sat</v>
      </c>
    </row>
    <row r="6676" spans="1:27"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s="3">
        <v>6</v>
      </c>
      <c r="T6676" s="4">
        <v>0</v>
      </c>
      <c r="U6676" s="3">
        <v>4.9139999999999997</v>
      </c>
      <c r="V6676" s="2">
        <f>salestable[[#This Row],[Sales]] * (1 - salestable[[#This Row],[Discount]])</f>
        <v>10.92</v>
      </c>
      <c r="W6676" s="2">
        <f>salestable[[#This Row],[Sales]] * salestable[[#This Row],[Discount]]</f>
        <v>0</v>
      </c>
      <c r="X6676">
        <f>YEAR(salestable[[#This Row],[Order Date]])</f>
        <v>2015</v>
      </c>
      <c r="Y6676" t="str">
        <f>TEXT(salestable[[#This Row],[Order Date]],"MMMM")</f>
        <v>November</v>
      </c>
      <c r="Z6676" t="str">
        <f>"Q"&amp;ROUNDUP(MONTH(salestable[[#This Row],[Order Date]])/3,0)</f>
        <v>Q4</v>
      </c>
      <c r="AA6676" t="str">
        <f>TEXT(salestable[[#This Row],[Order Date]], "ddd")</f>
        <v>Sat</v>
      </c>
    </row>
    <row r="6677" spans="1:27"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s="3">
        <v>2</v>
      </c>
      <c r="T6677" s="4">
        <v>0</v>
      </c>
      <c r="U6677" s="3">
        <v>22.652999999999999</v>
      </c>
      <c r="V6677" s="2">
        <f>salestable[[#This Row],[Sales]] * (1 - salestable[[#This Row],[Discount]])</f>
        <v>83.9</v>
      </c>
      <c r="W6677" s="2">
        <f>salestable[[#This Row],[Sales]] * salestable[[#This Row],[Discount]]</f>
        <v>0</v>
      </c>
      <c r="X6677">
        <f>YEAR(salestable[[#This Row],[Order Date]])</f>
        <v>2015</v>
      </c>
      <c r="Y6677" t="str">
        <f>TEXT(salestable[[#This Row],[Order Date]],"MMMM")</f>
        <v>November</v>
      </c>
      <c r="Z6677" t="str">
        <f>"Q"&amp;ROUNDUP(MONTH(salestable[[#This Row],[Order Date]])/3,0)</f>
        <v>Q4</v>
      </c>
      <c r="AA6677" t="str">
        <f>TEXT(salestable[[#This Row],[Order Date]], "ddd")</f>
        <v>Sat</v>
      </c>
    </row>
    <row r="6678" spans="1:27"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s="3">
        <v>5</v>
      </c>
      <c r="T6678" s="4">
        <v>0</v>
      </c>
      <c r="U6678" s="3">
        <v>5.1349999999999998</v>
      </c>
      <c r="V6678" s="2">
        <f>salestable[[#This Row],[Sales]] * (1 - salestable[[#This Row],[Discount]])</f>
        <v>19.75</v>
      </c>
      <c r="W6678" s="2">
        <f>salestable[[#This Row],[Sales]] * salestable[[#This Row],[Discount]]</f>
        <v>0</v>
      </c>
      <c r="X6678">
        <f>YEAR(salestable[[#This Row],[Order Date]])</f>
        <v>2015</v>
      </c>
      <c r="Y6678" t="str">
        <f>TEXT(salestable[[#This Row],[Order Date]],"MMMM")</f>
        <v>November</v>
      </c>
      <c r="Z6678" t="str">
        <f>"Q"&amp;ROUNDUP(MONTH(salestable[[#This Row],[Order Date]])/3,0)</f>
        <v>Q4</v>
      </c>
      <c r="AA6678" t="str">
        <f>TEXT(salestable[[#This Row],[Order Date]], "ddd")</f>
        <v>Sat</v>
      </c>
    </row>
    <row r="6679" spans="1:27"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s="3">
        <v>3</v>
      </c>
      <c r="T6679" s="4">
        <v>0</v>
      </c>
      <c r="U6679" s="3">
        <v>165.2868</v>
      </c>
      <c r="V6679" s="2">
        <f>salestable[[#This Row],[Sales]] * (1 - salestable[[#This Row],[Discount]])</f>
        <v>393.54</v>
      </c>
      <c r="W6679" s="2">
        <f>salestable[[#This Row],[Sales]] * salestable[[#This Row],[Discount]]</f>
        <v>0</v>
      </c>
      <c r="X6679">
        <f>YEAR(salestable[[#This Row],[Order Date]])</f>
        <v>2015</v>
      </c>
      <c r="Y6679" t="str">
        <f>TEXT(salestable[[#This Row],[Order Date]],"MMMM")</f>
        <v>November</v>
      </c>
      <c r="Z6679" t="str">
        <f>"Q"&amp;ROUNDUP(MONTH(salestable[[#This Row],[Order Date]])/3,0)</f>
        <v>Q4</v>
      </c>
      <c r="AA6679" t="str">
        <f>TEXT(salestable[[#This Row],[Order Date]], "ddd")</f>
        <v>Sat</v>
      </c>
    </row>
    <row r="6680" spans="1:27"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s="3">
        <v>7</v>
      </c>
      <c r="T6680" s="4">
        <v>0.2</v>
      </c>
      <c r="U6680" s="3">
        <v>3.5154000000000001</v>
      </c>
      <c r="V6680" s="2">
        <f>salestable[[#This Row],[Sales]] * (1 - salestable[[#This Row],[Discount]])</f>
        <v>37.497599999999998</v>
      </c>
      <c r="W6680" s="2">
        <f>salestable[[#This Row],[Sales]] * salestable[[#This Row],[Discount]]</f>
        <v>9.3743999999999996</v>
      </c>
      <c r="X6680">
        <f>YEAR(salestable[[#This Row],[Order Date]])</f>
        <v>2014</v>
      </c>
      <c r="Y6680" t="str">
        <f>TEXT(salestable[[#This Row],[Order Date]],"MMMM")</f>
        <v>October</v>
      </c>
      <c r="Z6680" t="str">
        <f>"Q"&amp;ROUNDUP(MONTH(salestable[[#This Row],[Order Date]])/3,0)</f>
        <v>Q4</v>
      </c>
      <c r="AA6680" t="str">
        <f>TEXT(salestable[[#This Row],[Order Date]], "ddd")</f>
        <v>Fri</v>
      </c>
    </row>
    <row r="6681" spans="1:27"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s="3">
        <v>1</v>
      </c>
      <c r="T6681" s="4">
        <v>0</v>
      </c>
      <c r="U6681" s="3">
        <v>2.8340000000000001</v>
      </c>
      <c r="V6681" s="2">
        <f>salestable[[#This Row],[Sales]] * (1 - salestable[[#This Row],[Discount]])</f>
        <v>10.9</v>
      </c>
      <c r="W6681" s="2">
        <f>salestable[[#This Row],[Sales]] * salestable[[#This Row],[Discount]]</f>
        <v>0</v>
      </c>
      <c r="X6681">
        <f>YEAR(salestable[[#This Row],[Order Date]])</f>
        <v>2017</v>
      </c>
      <c r="Y6681" t="str">
        <f>TEXT(salestable[[#This Row],[Order Date]],"MMMM")</f>
        <v>September</v>
      </c>
      <c r="Z6681" t="str">
        <f>"Q"&amp;ROUNDUP(MONTH(salestable[[#This Row],[Order Date]])/3,0)</f>
        <v>Q3</v>
      </c>
      <c r="AA6681" t="str">
        <f>TEXT(salestable[[#This Row],[Order Date]], "ddd")</f>
        <v>Sat</v>
      </c>
    </row>
    <row r="6682" spans="1:27"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s="3">
        <v>4</v>
      </c>
      <c r="T6682" s="4">
        <v>0</v>
      </c>
      <c r="U6682" s="3">
        <v>37.562399999999997</v>
      </c>
      <c r="V6682" s="2">
        <f>salestable[[#This Row],[Sales]] * (1 - salestable[[#This Row],[Discount]])</f>
        <v>79.92</v>
      </c>
      <c r="W6682" s="2">
        <f>salestable[[#This Row],[Sales]] * salestable[[#This Row],[Discount]]</f>
        <v>0</v>
      </c>
      <c r="X6682">
        <f>YEAR(salestable[[#This Row],[Order Date]])</f>
        <v>2017</v>
      </c>
      <c r="Y6682" t="str">
        <f>TEXT(salestable[[#This Row],[Order Date]],"MMMM")</f>
        <v>September</v>
      </c>
      <c r="Z6682" t="str">
        <f>"Q"&amp;ROUNDUP(MONTH(salestable[[#This Row],[Order Date]])/3,0)</f>
        <v>Q3</v>
      </c>
      <c r="AA6682" t="str">
        <f>TEXT(salestable[[#This Row],[Order Date]], "ddd")</f>
        <v>Sat</v>
      </c>
    </row>
    <row r="6683" spans="1:27"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s="3">
        <v>3</v>
      </c>
      <c r="T6683" s="4">
        <v>0</v>
      </c>
      <c r="U6683" s="3">
        <v>73.41</v>
      </c>
      <c r="V6683" s="2">
        <f>salestable[[#This Row],[Sales]] * (1 - salestable[[#This Row],[Discount]])</f>
        <v>146.82</v>
      </c>
      <c r="W6683" s="2">
        <f>salestable[[#This Row],[Sales]] * salestable[[#This Row],[Discount]]</f>
        <v>0</v>
      </c>
      <c r="X6683">
        <f>YEAR(salestable[[#This Row],[Order Date]])</f>
        <v>2017</v>
      </c>
      <c r="Y6683" t="str">
        <f>TEXT(salestable[[#This Row],[Order Date]],"MMMM")</f>
        <v>September</v>
      </c>
      <c r="Z6683" t="str">
        <f>"Q"&amp;ROUNDUP(MONTH(salestable[[#This Row],[Order Date]])/3,0)</f>
        <v>Q3</v>
      </c>
      <c r="AA6683" t="str">
        <f>TEXT(salestable[[#This Row],[Order Date]], "ddd")</f>
        <v>Sat</v>
      </c>
    </row>
    <row r="6684" spans="1:27"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s="3">
        <v>2</v>
      </c>
      <c r="T6684" s="4">
        <v>0</v>
      </c>
      <c r="U6684" s="3">
        <v>1.728</v>
      </c>
      <c r="V6684" s="2">
        <f>salestable[[#This Row],[Sales]] * (1 - salestable[[#This Row],[Discount]])</f>
        <v>3.6</v>
      </c>
      <c r="W6684" s="2">
        <f>salestable[[#This Row],[Sales]] * salestable[[#This Row],[Discount]]</f>
        <v>0</v>
      </c>
      <c r="X6684">
        <f>YEAR(salestable[[#This Row],[Order Date]])</f>
        <v>2017</v>
      </c>
      <c r="Y6684" t="str">
        <f>TEXT(salestable[[#This Row],[Order Date]],"MMMM")</f>
        <v>January</v>
      </c>
      <c r="Z6684" t="str">
        <f>"Q"&amp;ROUNDUP(MONTH(salestable[[#This Row],[Order Date]])/3,0)</f>
        <v>Q1</v>
      </c>
      <c r="AA6684" t="str">
        <f>TEXT(salestable[[#This Row],[Order Date]], "ddd")</f>
        <v>Sun</v>
      </c>
    </row>
    <row r="6685" spans="1:27"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s="3">
        <v>6</v>
      </c>
      <c r="T6685" s="4">
        <v>0</v>
      </c>
      <c r="U6685" s="3">
        <v>8.8176000000000005</v>
      </c>
      <c r="V6685" s="2">
        <f>salestable[[#This Row],[Sales]] * (1 - salestable[[#This Row],[Discount]])</f>
        <v>20.04</v>
      </c>
      <c r="W6685" s="2">
        <f>salestable[[#This Row],[Sales]] * salestable[[#This Row],[Discount]]</f>
        <v>0</v>
      </c>
      <c r="X6685">
        <f>YEAR(salestable[[#This Row],[Order Date]])</f>
        <v>2014</v>
      </c>
      <c r="Y6685" t="str">
        <f>TEXT(salestable[[#This Row],[Order Date]],"MMMM")</f>
        <v>November</v>
      </c>
      <c r="Z6685" t="str">
        <f>"Q"&amp;ROUNDUP(MONTH(salestable[[#This Row],[Order Date]])/3,0)</f>
        <v>Q4</v>
      </c>
      <c r="AA6685" t="str">
        <f>TEXT(salestable[[#This Row],[Order Date]], "ddd")</f>
        <v>Wed</v>
      </c>
    </row>
    <row r="6686" spans="1:27"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s="3">
        <v>1</v>
      </c>
      <c r="T6686" s="4">
        <v>0.2</v>
      </c>
      <c r="U6686" s="3">
        <v>-15.7514</v>
      </c>
      <c r="V6686" s="2">
        <f>salestable[[#This Row],[Sales]] * (1 - salestable[[#This Row],[Discount]])</f>
        <v>144.0128</v>
      </c>
      <c r="W6686" s="2">
        <f>salestable[[#This Row],[Sales]] * salestable[[#This Row],[Discount]]</f>
        <v>36.0032</v>
      </c>
      <c r="X6686">
        <f>YEAR(salestable[[#This Row],[Order Date]])</f>
        <v>2015</v>
      </c>
      <c r="Y6686" t="str">
        <f>TEXT(salestable[[#This Row],[Order Date]],"MMMM")</f>
        <v>December</v>
      </c>
      <c r="Z6686" t="str">
        <f>"Q"&amp;ROUNDUP(MONTH(salestable[[#This Row],[Order Date]])/3,0)</f>
        <v>Q4</v>
      </c>
      <c r="AA6686" t="str">
        <f>TEXT(salestable[[#This Row],[Order Date]], "ddd")</f>
        <v>Thu</v>
      </c>
    </row>
    <row r="6687" spans="1:27"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s="3">
        <v>2</v>
      </c>
      <c r="T6687" s="4">
        <v>0.6</v>
      </c>
      <c r="U6687" s="3">
        <v>-19.737200000000001</v>
      </c>
      <c r="V6687" s="2">
        <f>salestable[[#This Row],[Sales]] * (1 - salestable[[#This Row],[Discount]])</f>
        <v>16.620799999999999</v>
      </c>
      <c r="W6687" s="2">
        <f>salestable[[#This Row],[Sales]] * salestable[[#This Row],[Discount]]</f>
        <v>24.9312</v>
      </c>
      <c r="X6687">
        <f>YEAR(salestable[[#This Row],[Order Date]])</f>
        <v>2015</v>
      </c>
      <c r="Y6687" t="str">
        <f>TEXT(salestable[[#This Row],[Order Date]],"MMMM")</f>
        <v>December</v>
      </c>
      <c r="Z6687" t="str">
        <f>"Q"&amp;ROUNDUP(MONTH(salestable[[#This Row],[Order Date]])/3,0)</f>
        <v>Q4</v>
      </c>
      <c r="AA6687" t="str">
        <f>TEXT(salestable[[#This Row],[Order Date]], "ddd")</f>
        <v>Thu</v>
      </c>
    </row>
    <row r="6688" spans="1:27"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s="3">
        <v>5</v>
      </c>
      <c r="T6688" s="4">
        <v>0.2</v>
      </c>
      <c r="U6688" s="3">
        <v>1.476</v>
      </c>
      <c r="V6688" s="2">
        <f>salestable[[#This Row],[Sales]] * (1 - salestable[[#This Row],[Discount]])</f>
        <v>10.496</v>
      </c>
      <c r="W6688" s="2">
        <f>salestable[[#This Row],[Sales]] * salestable[[#This Row],[Discount]]</f>
        <v>2.6240000000000001</v>
      </c>
      <c r="X6688">
        <f>YEAR(salestable[[#This Row],[Order Date]])</f>
        <v>2015</v>
      </c>
      <c r="Y6688" t="str">
        <f>TEXT(salestable[[#This Row],[Order Date]],"MMMM")</f>
        <v>December</v>
      </c>
      <c r="Z6688" t="str">
        <f>"Q"&amp;ROUNDUP(MONTH(salestable[[#This Row],[Order Date]])/3,0)</f>
        <v>Q4</v>
      </c>
      <c r="AA6688" t="str">
        <f>TEXT(salestable[[#This Row],[Order Date]], "ddd")</f>
        <v>Thu</v>
      </c>
    </row>
    <row r="6689" spans="1:27"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s="3">
        <v>4</v>
      </c>
      <c r="T6689" s="4">
        <v>0</v>
      </c>
      <c r="U6689" s="3">
        <v>55.896000000000001</v>
      </c>
      <c r="V6689" s="2">
        <f>salestable[[#This Row],[Sales]] * (1 - salestable[[#This Row],[Discount]])</f>
        <v>1117.92</v>
      </c>
      <c r="W6689" s="2">
        <f>salestable[[#This Row],[Sales]] * salestable[[#This Row],[Discount]]</f>
        <v>0</v>
      </c>
      <c r="X6689">
        <f>YEAR(salestable[[#This Row],[Order Date]])</f>
        <v>2015</v>
      </c>
      <c r="Y6689" t="str">
        <f>TEXT(salestable[[#This Row],[Order Date]],"MMMM")</f>
        <v>May</v>
      </c>
      <c r="Z6689" t="str">
        <f>"Q"&amp;ROUNDUP(MONTH(salestable[[#This Row],[Order Date]])/3,0)</f>
        <v>Q2</v>
      </c>
      <c r="AA6689" t="str">
        <f>TEXT(salestable[[#This Row],[Order Date]], "ddd")</f>
        <v>Thu</v>
      </c>
    </row>
    <row r="6690" spans="1:27"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s="3">
        <v>4</v>
      </c>
      <c r="T6690" s="4">
        <v>0</v>
      </c>
      <c r="U6690" s="3">
        <v>21.272400000000001</v>
      </c>
      <c r="V6690" s="2">
        <f>salestable[[#This Row],[Sales]] * (1 - salestable[[#This Row],[Discount]])</f>
        <v>111.96</v>
      </c>
      <c r="W6690" s="2">
        <f>salestable[[#This Row],[Sales]] * salestable[[#This Row],[Discount]]</f>
        <v>0</v>
      </c>
      <c r="X6690">
        <f>YEAR(salestable[[#This Row],[Order Date]])</f>
        <v>2017</v>
      </c>
      <c r="Y6690" t="str">
        <f>TEXT(salestable[[#This Row],[Order Date]],"MMMM")</f>
        <v>March</v>
      </c>
      <c r="Z6690" t="str">
        <f>"Q"&amp;ROUNDUP(MONTH(salestable[[#This Row],[Order Date]])/3,0)</f>
        <v>Q1</v>
      </c>
      <c r="AA6690" t="str">
        <f>TEXT(salestable[[#This Row],[Order Date]], "ddd")</f>
        <v>Fri</v>
      </c>
    </row>
    <row r="6691" spans="1:27"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s="3">
        <v>5</v>
      </c>
      <c r="T6691" s="4">
        <v>0.2</v>
      </c>
      <c r="U6691" s="3">
        <v>2.1280000000000001</v>
      </c>
      <c r="V6691" s="2">
        <f>salestable[[#This Row],[Sales]] * (1 - salestable[[#This Row],[Discount]])</f>
        <v>9.7280000000000015</v>
      </c>
      <c r="W6691" s="2">
        <f>salestable[[#This Row],[Sales]] * salestable[[#This Row],[Discount]]</f>
        <v>2.4320000000000004</v>
      </c>
      <c r="X6691">
        <f>YEAR(salestable[[#This Row],[Order Date]])</f>
        <v>2017</v>
      </c>
      <c r="Y6691" t="str">
        <f>TEXT(salestable[[#This Row],[Order Date]],"MMMM")</f>
        <v>December</v>
      </c>
      <c r="Z6691" t="str">
        <f>"Q"&amp;ROUNDUP(MONTH(salestable[[#This Row],[Order Date]])/3,0)</f>
        <v>Q4</v>
      </c>
      <c r="AA6691" t="str">
        <f>TEXT(salestable[[#This Row],[Order Date]], "ddd")</f>
        <v>Sat</v>
      </c>
    </row>
    <row r="6692" spans="1:27"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s="3">
        <v>4</v>
      </c>
      <c r="T6692" s="4">
        <v>0</v>
      </c>
      <c r="U6692" s="3">
        <v>8.4095999999999993</v>
      </c>
      <c r="V6692" s="2">
        <f>salestable[[#This Row],[Sales]] * (1 - salestable[[#This Row],[Discount]])</f>
        <v>17.52</v>
      </c>
      <c r="W6692" s="2">
        <f>salestable[[#This Row],[Sales]] * salestable[[#This Row],[Discount]]</f>
        <v>0</v>
      </c>
      <c r="X6692">
        <f>YEAR(salestable[[#This Row],[Order Date]])</f>
        <v>2017</v>
      </c>
      <c r="Y6692" t="str">
        <f>TEXT(salestable[[#This Row],[Order Date]],"MMMM")</f>
        <v>July</v>
      </c>
      <c r="Z6692" t="str">
        <f>"Q"&amp;ROUNDUP(MONTH(salestable[[#This Row],[Order Date]])/3,0)</f>
        <v>Q3</v>
      </c>
      <c r="AA6692" t="str">
        <f>TEXT(salestable[[#This Row],[Order Date]], "ddd")</f>
        <v>Mon</v>
      </c>
    </row>
    <row r="6693" spans="1:27"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s="3">
        <v>6</v>
      </c>
      <c r="T6693" s="4">
        <v>0</v>
      </c>
      <c r="U6693" s="3">
        <v>54.558</v>
      </c>
      <c r="V6693" s="2">
        <f>salestable[[#This Row],[Sales]] * (1 - salestable[[#This Row],[Discount]])</f>
        <v>155.88</v>
      </c>
      <c r="W6693" s="2">
        <f>salestable[[#This Row],[Sales]] * salestable[[#This Row],[Discount]]</f>
        <v>0</v>
      </c>
      <c r="X6693">
        <f>YEAR(salestable[[#This Row],[Order Date]])</f>
        <v>2017</v>
      </c>
      <c r="Y6693" t="str">
        <f>TEXT(salestable[[#This Row],[Order Date]],"MMMM")</f>
        <v>July</v>
      </c>
      <c r="Z6693" t="str">
        <f>"Q"&amp;ROUNDUP(MONTH(salestable[[#This Row],[Order Date]])/3,0)</f>
        <v>Q3</v>
      </c>
      <c r="AA6693" t="str">
        <f>TEXT(salestable[[#This Row],[Order Date]], "ddd")</f>
        <v>Mon</v>
      </c>
    </row>
    <row r="6694" spans="1:27"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s="3">
        <v>11</v>
      </c>
      <c r="T6694" s="4">
        <v>0</v>
      </c>
      <c r="U6694" s="3">
        <v>219.65459999999999</v>
      </c>
      <c r="V6694" s="2">
        <f>salestable[[#This Row],[Sales]] * (1 - salestable[[#This Row],[Discount]])</f>
        <v>477.51</v>
      </c>
      <c r="W6694" s="2">
        <f>salestable[[#This Row],[Sales]] * salestable[[#This Row],[Discount]]</f>
        <v>0</v>
      </c>
      <c r="X6694">
        <f>YEAR(salestable[[#This Row],[Order Date]])</f>
        <v>2017</v>
      </c>
      <c r="Y6694" t="str">
        <f>TEXT(salestable[[#This Row],[Order Date]],"MMMM")</f>
        <v>August</v>
      </c>
      <c r="Z6694" t="str">
        <f>"Q"&amp;ROUNDUP(MONTH(salestable[[#This Row],[Order Date]])/3,0)</f>
        <v>Q3</v>
      </c>
      <c r="AA6694" t="str">
        <f>TEXT(salestable[[#This Row],[Order Date]], "ddd")</f>
        <v>Fri</v>
      </c>
    </row>
    <row r="6695" spans="1:27"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s="3">
        <v>3</v>
      </c>
      <c r="T6695" s="4">
        <v>0</v>
      </c>
      <c r="U6695" s="3">
        <v>80.791200000000003</v>
      </c>
      <c r="V6695" s="2">
        <f>salestable[[#This Row],[Sales]] * (1 - salestable[[#This Row],[Discount]])</f>
        <v>164.88</v>
      </c>
      <c r="W6695" s="2">
        <f>salestable[[#This Row],[Sales]] * salestable[[#This Row],[Discount]]</f>
        <v>0</v>
      </c>
      <c r="X6695">
        <f>YEAR(salestable[[#This Row],[Order Date]])</f>
        <v>2017</v>
      </c>
      <c r="Y6695" t="str">
        <f>TEXT(salestable[[#This Row],[Order Date]],"MMMM")</f>
        <v>September</v>
      </c>
      <c r="Z6695" t="str">
        <f>"Q"&amp;ROUNDUP(MONTH(salestable[[#This Row],[Order Date]])/3,0)</f>
        <v>Q3</v>
      </c>
      <c r="AA6695" t="str">
        <f>TEXT(salestable[[#This Row],[Order Date]], "ddd")</f>
        <v>Sat</v>
      </c>
    </row>
    <row r="6696" spans="1:27"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s="3">
        <v>3</v>
      </c>
      <c r="T6696" s="4">
        <v>0</v>
      </c>
      <c r="U6696" s="3">
        <v>14.870699999999999</v>
      </c>
      <c r="V6696" s="2">
        <f>salestable[[#This Row],[Sales]] * (1 - salestable[[#This Row],[Discount]])</f>
        <v>47.97</v>
      </c>
      <c r="W6696" s="2">
        <f>salestable[[#This Row],[Sales]] * salestable[[#This Row],[Discount]]</f>
        <v>0</v>
      </c>
      <c r="X6696">
        <f>YEAR(salestable[[#This Row],[Order Date]])</f>
        <v>2016</v>
      </c>
      <c r="Y6696" t="str">
        <f>TEXT(salestable[[#This Row],[Order Date]],"MMMM")</f>
        <v>August</v>
      </c>
      <c r="Z6696" t="str">
        <f>"Q"&amp;ROUNDUP(MONTH(salestable[[#This Row],[Order Date]])/3,0)</f>
        <v>Q3</v>
      </c>
      <c r="AA6696" t="str">
        <f>TEXT(salestable[[#This Row],[Order Date]], "ddd")</f>
        <v>Fri</v>
      </c>
    </row>
    <row r="6697" spans="1:27"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s="3">
        <v>3</v>
      </c>
      <c r="T6697" s="4">
        <v>0.2</v>
      </c>
      <c r="U6697" s="3">
        <v>134.93219999999999</v>
      </c>
      <c r="V6697" s="2">
        <f>salestable[[#This Row],[Sales]] * (1 - salestable[[#This Row],[Discount]])</f>
        <v>332.14080000000001</v>
      </c>
      <c r="W6697" s="2">
        <f>salestable[[#This Row],[Sales]] * salestable[[#This Row],[Discount]]</f>
        <v>83.035200000000003</v>
      </c>
      <c r="X6697">
        <f>YEAR(salestable[[#This Row],[Order Date]])</f>
        <v>2016</v>
      </c>
      <c r="Y6697" t="str">
        <f>TEXT(salestable[[#This Row],[Order Date]],"MMMM")</f>
        <v>December</v>
      </c>
      <c r="Z6697" t="str">
        <f>"Q"&amp;ROUNDUP(MONTH(salestable[[#This Row],[Order Date]])/3,0)</f>
        <v>Q4</v>
      </c>
      <c r="AA6697" t="str">
        <f>TEXT(salestable[[#This Row],[Order Date]], "ddd")</f>
        <v>Fri</v>
      </c>
    </row>
    <row r="6698" spans="1:27"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s="3">
        <v>3</v>
      </c>
      <c r="T6698" s="4">
        <v>0.2</v>
      </c>
      <c r="U6698" s="3">
        <v>11.4504</v>
      </c>
      <c r="V6698" s="2">
        <f>salestable[[#This Row],[Sales]] * (1 - salestable[[#This Row],[Discount]])</f>
        <v>28.185600000000001</v>
      </c>
      <c r="W6698" s="2">
        <f>salestable[[#This Row],[Sales]] * salestable[[#This Row],[Discount]]</f>
        <v>7.0464000000000002</v>
      </c>
      <c r="X6698">
        <f>YEAR(salestable[[#This Row],[Order Date]])</f>
        <v>2016</v>
      </c>
      <c r="Y6698" t="str">
        <f>TEXT(salestable[[#This Row],[Order Date]],"MMMM")</f>
        <v>December</v>
      </c>
      <c r="Z6698" t="str">
        <f>"Q"&amp;ROUNDUP(MONTH(salestable[[#This Row],[Order Date]])/3,0)</f>
        <v>Q4</v>
      </c>
      <c r="AA6698" t="str">
        <f>TEXT(salestable[[#This Row],[Order Date]], "ddd")</f>
        <v>Fri</v>
      </c>
    </row>
    <row r="6699" spans="1:27"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s="3">
        <v>1</v>
      </c>
      <c r="T6699" s="4">
        <v>0</v>
      </c>
      <c r="U6699" s="3">
        <v>26.930399999999999</v>
      </c>
      <c r="V6699" s="2">
        <f>salestable[[#This Row],[Sales]] * (1 - salestable[[#This Row],[Discount]])</f>
        <v>54.96</v>
      </c>
      <c r="W6699" s="2">
        <f>salestable[[#This Row],[Sales]] * salestable[[#This Row],[Discount]]</f>
        <v>0</v>
      </c>
      <c r="X6699">
        <f>YEAR(salestable[[#This Row],[Order Date]])</f>
        <v>2016</v>
      </c>
      <c r="Y6699" t="str">
        <f>TEXT(salestable[[#This Row],[Order Date]],"MMMM")</f>
        <v>December</v>
      </c>
      <c r="Z6699" t="str">
        <f>"Q"&amp;ROUNDUP(MONTH(salestable[[#This Row],[Order Date]])/3,0)</f>
        <v>Q4</v>
      </c>
      <c r="AA6699" t="str">
        <f>TEXT(salestable[[#This Row],[Order Date]], "ddd")</f>
        <v>Fri</v>
      </c>
    </row>
    <row r="6700" spans="1:27"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s="3">
        <v>2</v>
      </c>
      <c r="T6700" s="4">
        <v>0</v>
      </c>
      <c r="U6700" s="3">
        <v>7.6798000000000002</v>
      </c>
      <c r="V6700" s="2">
        <f>salestable[[#This Row],[Sales]] * (1 - salestable[[#This Row],[Discount]])</f>
        <v>16.34</v>
      </c>
      <c r="W6700" s="2">
        <f>salestable[[#This Row],[Sales]] * salestable[[#This Row],[Discount]]</f>
        <v>0</v>
      </c>
      <c r="X6700">
        <f>YEAR(salestable[[#This Row],[Order Date]])</f>
        <v>2017</v>
      </c>
      <c r="Y6700" t="str">
        <f>TEXT(salestable[[#This Row],[Order Date]],"MMMM")</f>
        <v>July</v>
      </c>
      <c r="Z6700" t="str">
        <f>"Q"&amp;ROUNDUP(MONTH(salestable[[#This Row],[Order Date]])/3,0)</f>
        <v>Q3</v>
      </c>
      <c r="AA6700" t="str">
        <f>TEXT(salestable[[#This Row],[Order Date]], "ddd")</f>
        <v>Fri</v>
      </c>
    </row>
    <row r="6701" spans="1:27"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s="3">
        <v>2</v>
      </c>
      <c r="T6701" s="4">
        <v>0.2</v>
      </c>
      <c r="U6701" s="3">
        <v>22.529599999999999</v>
      </c>
      <c r="V6701" s="2">
        <f>salestable[[#This Row],[Sales]] * (1 - salestable[[#This Row],[Discount]])</f>
        <v>180.23680000000002</v>
      </c>
      <c r="W6701" s="2">
        <f>salestable[[#This Row],[Sales]] * salestable[[#This Row],[Discount]]</f>
        <v>45.059200000000004</v>
      </c>
      <c r="X6701">
        <f>YEAR(salestable[[#This Row],[Order Date]])</f>
        <v>2017</v>
      </c>
      <c r="Y6701" t="str">
        <f>TEXT(salestable[[#This Row],[Order Date]],"MMMM")</f>
        <v>July</v>
      </c>
      <c r="Z6701" t="str">
        <f>"Q"&amp;ROUNDUP(MONTH(salestable[[#This Row],[Order Date]])/3,0)</f>
        <v>Q3</v>
      </c>
      <c r="AA6701" t="str">
        <f>TEXT(salestable[[#This Row],[Order Date]], "ddd")</f>
        <v>Fri</v>
      </c>
    </row>
    <row r="6702" spans="1:27"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s="3">
        <v>3</v>
      </c>
      <c r="T6702" s="4">
        <v>0.2</v>
      </c>
      <c r="U6702" s="3">
        <v>17.623200000000001</v>
      </c>
      <c r="V6702" s="2">
        <f>salestable[[#This Row],[Sales]] * (1 - salestable[[#This Row],[Discount]])</f>
        <v>40.281599999999997</v>
      </c>
      <c r="W6702" s="2">
        <f>salestable[[#This Row],[Sales]] * salestable[[#This Row],[Discount]]</f>
        <v>10.070399999999999</v>
      </c>
      <c r="X6702">
        <f>YEAR(salestable[[#This Row],[Order Date]])</f>
        <v>2017</v>
      </c>
      <c r="Y6702" t="str">
        <f>TEXT(salestable[[#This Row],[Order Date]],"MMMM")</f>
        <v>July</v>
      </c>
      <c r="Z6702" t="str">
        <f>"Q"&amp;ROUNDUP(MONTH(salestable[[#This Row],[Order Date]])/3,0)</f>
        <v>Q3</v>
      </c>
      <c r="AA6702" t="str">
        <f>TEXT(salestable[[#This Row],[Order Date]], "ddd")</f>
        <v>Fri</v>
      </c>
    </row>
    <row r="6703" spans="1:27"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s="3">
        <v>4</v>
      </c>
      <c r="T6703" s="4">
        <v>0.2</v>
      </c>
      <c r="U6703" s="3">
        <v>20.391999999999999</v>
      </c>
      <c r="V6703" s="2">
        <f>salestable[[#This Row],[Sales]] * (1 - salestable[[#This Row],[Discount]])</f>
        <v>130.50880000000001</v>
      </c>
      <c r="W6703" s="2">
        <f>salestable[[#This Row],[Sales]] * salestable[[#This Row],[Discount]]</f>
        <v>32.627200000000002</v>
      </c>
      <c r="X6703">
        <f>YEAR(salestable[[#This Row],[Order Date]])</f>
        <v>2015</v>
      </c>
      <c r="Y6703" t="str">
        <f>TEXT(salestable[[#This Row],[Order Date]],"MMMM")</f>
        <v>May</v>
      </c>
      <c r="Z6703" t="str">
        <f>"Q"&amp;ROUNDUP(MONTH(salestable[[#This Row],[Order Date]])/3,0)</f>
        <v>Q2</v>
      </c>
      <c r="AA6703" t="str">
        <f>TEXT(salestable[[#This Row],[Order Date]], "ddd")</f>
        <v>Wed</v>
      </c>
    </row>
    <row r="6704" spans="1:27"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s="3">
        <v>4</v>
      </c>
      <c r="T6704" s="4">
        <v>0.7</v>
      </c>
      <c r="U6704" s="3">
        <v>-4.9127999999999998</v>
      </c>
      <c r="V6704" s="2">
        <f>salestable[[#This Row],[Sales]] * (1 - salestable[[#This Row],[Discount]])</f>
        <v>1.9224000000000003</v>
      </c>
      <c r="W6704" s="2">
        <f>salestable[[#This Row],[Sales]] * salestable[[#This Row],[Discount]]</f>
        <v>4.4855999999999998</v>
      </c>
      <c r="X6704">
        <f>YEAR(salestable[[#This Row],[Order Date]])</f>
        <v>2015</v>
      </c>
      <c r="Y6704" t="str">
        <f>TEXT(salestable[[#This Row],[Order Date]],"MMMM")</f>
        <v>May</v>
      </c>
      <c r="Z6704" t="str">
        <f>"Q"&amp;ROUNDUP(MONTH(salestable[[#This Row],[Order Date]])/3,0)</f>
        <v>Q2</v>
      </c>
      <c r="AA6704" t="str">
        <f>TEXT(salestable[[#This Row],[Order Date]], "ddd")</f>
        <v>Wed</v>
      </c>
    </row>
    <row r="6705" spans="1:27"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s="3">
        <v>2</v>
      </c>
      <c r="T6705" s="4">
        <v>0.2</v>
      </c>
      <c r="U6705" s="3">
        <v>19.038599999999999</v>
      </c>
      <c r="V6705" s="2">
        <f>salestable[[#This Row],[Sales]] * (1 - salestable[[#This Row],[Discount]])</f>
        <v>174.06720000000001</v>
      </c>
      <c r="W6705" s="2">
        <f>salestable[[#This Row],[Sales]] * salestable[[#This Row],[Discount]]</f>
        <v>43.516800000000003</v>
      </c>
      <c r="X6705">
        <f>YEAR(salestable[[#This Row],[Order Date]])</f>
        <v>2015</v>
      </c>
      <c r="Y6705" t="str">
        <f>TEXT(salestable[[#This Row],[Order Date]],"MMMM")</f>
        <v>June</v>
      </c>
      <c r="Z6705" t="str">
        <f>"Q"&amp;ROUNDUP(MONTH(salestable[[#This Row],[Order Date]])/3,0)</f>
        <v>Q2</v>
      </c>
      <c r="AA6705" t="str">
        <f>TEXT(salestable[[#This Row],[Order Date]], "ddd")</f>
        <v>Tue</v>
      </c>
    </row>
    <row r="6706" spans="1:27"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s="3">
        <v>3</v>
      </c>
      <c r="T6706" s="4">
        <v>0</v>
      </c>
      <c r="U6706" s="3">
        <v>1.7919</v>
      </c>
      <c r="V6706" s="2">
        <f>salestable[[#This Row],[Sales]] * (1 - salestable[[#This Row],[Discount]])</f>
        <v>5.43</v>
      </c>
      <c r="W6706" s="2">
        <f>salestable[[#This Row],[Sales]] * salestable[[#This Row],[Discount]]</f>
        <v>0</v>
      </c>
      <c r="X6706">
        <f>YEAR(salestable[[#This Row],[Order Date]])</f>
        <v>2015</v>
      </c>
      <c r="Y6706" t="str">
        <f>TEXT(salestable[[#This Row],[Order Date]],"MMMM")</f>
        <v>June</v>
      </c>
      <c r="Z6706" t="str">
        <f>"Q"&amp;ROUNDUP(MONTH(salestable[[#This Row],[Order Date]])/3,0)</f>
        <v>Q2</v>
      </c>
      <c r="AA6706" t="str">
        <f>TEXT(salestable[[#This Row],[Order Date]], "ddd")</f>
        <v>Tue</v>
      </c>
    </row>
    <row r="6707" spans="1:27"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s="3">
        <v>3</v>
      </c>
      <c r="T6707" s="4">
        <v>0.2</v>
      </c>
      <c r="U6707" s="3">
        <v>8.9984999999999999</v>
      </c>
      <c r="V6707" s="2">
        <f>salestable[[#This Row],[Sales]] * (1 - salestable[[#This Row],[Discount]])</f>
        <v>115.1808</v>
      </c>
      <c r="W6707" s="2">
        <f>salestable[[#This Row],[Sales]] * salestable[[#This Row],[Discount]]</f>
        <v>28.795200000000001</v>
      </c>
      <c r="X6707">
        <f>YEAR(salestable[[#This Row],[Order Date]])</f>
        <v>2015</v>
      </c>
      <c r="Y6707" t="str">
        <f>TEXT(salestable[[#This Row],[Order Date]],"MMMM")</f>
        <v>June</v>
      </c>
      <c r="Z6707" t="str">
        <f>"Q"&amp;ROUNDUP(MONTH(salestable[[#This Row],[Order Date]])/3,0)</f>
        <v>Q2</v>
      </c>
      <c r="AA6707" t="str">
        <f>TEXT(salestable[[#This Row],[Order Date]], "ddd")</f>
        <v>Tue</v>
      </c>
    </row>
    <row r="6708" spans="1:27"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s="3">
        <v>7</v>
      </c>
      <c r="T6708" s="4">
        <v>0.2</v>
      </c>
      <c r="U6708" s="3">
        <v>58.463999999999999</v>
      </c>
      <c r="V6708" s="2">
        <f>salestable[[#This Row],[Sales]] * (1 - salestable[[#This Row],[Discount]])</f>
        <v>415.74399999999997</v>
      </c>
      <c r="W6708" s="2">
        <f>salestable[[#This Row],[Sales]] * salestable[[#This Row],[Discount]]</f>
        <v>103.93599999999999</v>
      </c>
      <c r="X6708">
        <f>YEAR(salestable[[#This Row],[Order Date]])</f>
        <v>2016</v>
      </c>
      <c r="Y6708" t="str">
        <f>TEXT(salestable[[#This Row],[Order Date]],"MMMM")</f>
        <v>September</v>
      </c>
      <c r="Z6708" t="str">
        <f>"Q"&amp;ROUNDUP(MONTH(salestable[[#This Row],[Order Date]])/3,0)</f>
        <v>Q3</v>
      </c>
      <c r="AA6708" t="str">
        <f>TEXT(salestable[[#This Row],[Order Date]], "ddd")</f>
        <v>Sat</v>
      </c>
    </row>
    <row r="6709" spans="1:27"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s="3">
        <v>3</v>
      </c>
      <c r="T6709" s="4">
        <v>0</v>
      </c>
      <c r="U6709" s="3">
        <v>3.6017999999999999</v>
      </c>
      <c r="V6709" s="2">
        <f>salestable[[#This Row],[Sales]] * (1 - salestable[[#This Row],[Discount]])</f>
        <v>7.83</v>
      </c>
      <c r="W6709" s="2">
        <f>salestable[[#This Row],[Sales]] * salestable[[#This Row],[Discount]]</f>
        <v>0</v>
      </c>
      <c r="X6709">
        <f>YEAR(salestable[[#This Row],[Order Date]])</f>
        <v>2014</v>
      </c>
      <c r="Y6709" t="str">
        <f>TEXT(salestable[[#This Row],[Order Date]],"MMMM")</f>
        <v>April</v>
      </c>
      <c r="Z6709" t="str">
        <f>"Q"&amp;ROUNDUP(MONTH(salestable[[#This Row],[Order Date]])/3,0)</f>
        <v>Q2</v>
      </c>
      <c r="AA6709" t="str">
        <f>TEXT(salestable[[#This Row],[Order Date]], "ddd")</f>
        <v>Sun</v>
      </c>
    </row>
    <row r="6710" spans="1:27"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s="3">
        <v>4</v>
      </c>
      <c r="T6710" s="4">
        <v>0.2</v>
      </c>
      <c r="U6710" s="3">
        <v>99.432000000000002</v>
      </c>
      <c r="V6710" s="2">
        <f>salestable[[#This Row],[Sales]] * (1 - salestable[[#This Row],[Discount]])</f>
        <v>707.07200000000012</v>
      </c>
      <c r="W6710" s="2">
        <f>salestable[[#This Row],[Sales]] * salestable[[#This Row],[Discount]]</f>
        <v>176.76800000000003</v>
      </c>
      <c r="X6710">
        <f>YEAR(salestable[[#This Row],[Order Date]])</f>
        <v>2015</v>
      </c>
      <c r="Y6710" t="str">
        <f>TEXT(salestable[[#This Row],[Order Date]],"MMMM")</f>
        <v>November</v>
      </c>
      <c r="Z6710" t="str">
        <f>"Q"&amp;ROUNDUP(MONTH(salestable[[#This Row],[Order Date]])/3,0)</f>
        <v>Q4</v>
      </c>
      <c r="AA6710" t="str">
        <f>TEXT(salestable[[#This Row],[Order Date]], "ddd")</f>
        <v>Sat</v>
      </c>
    </row>
    <row r="6711" spans="1:27"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s="3">
        <v>3</v>
      </c>
      <c r="T6711" s="4">
        <v>0.2</v>
      </c>
      <c r="U6711" s="3">
        <v>20.155799999999999</v>
      </c>
      <c r="V6711" s="2">
        <f>salestable[[#This Row],[Sales]] * (1 - salestable[[#This Row],[Discount]])</f>
        <v>184.28160000000003</v>
      </c>
      <c r="W6711" s="2">
        <f>salestable[[#This Row],[Sales]] * salestable[[#This Row],[Discount]]</f>
        <v>46.070400000000006</v>
      </c>
      <c r="X6711">
        <f>YEAR(salestable[[#This Row],[Order Date]])</f>
        <v>2015</v>
      </c>
      <c r="Y6711" t="str">
        <f>TEXT(salestable[[#This Row],[Order Date]],"MMMM")</f>
        <v>November</v>
      </c>
      <c r="Z6711" t="str">
        <f>"Q"&amp;ROUNDUP(MONTH(salestable[[#This Row],[Order Date]])/3,0)</f>
        <v>Q4</v>
      </c>
      <c r="AA6711" t="str">
        <f>TEXT(salestable[[#This Row],[Order Date]], "ddd")</f>
        <v>Sat</v>
      </c>
    </row>
    <row r="6712" spans="1:27"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s="3">
        <v>8</v>
      </c>
      <c r="T6712" s="4">
        <v>0.2</v>
      </c>
      <c r="U6712" s="3">
        <v>99.296000000000006</v>
      </c>
      <c r="V6712" s="2">
        <f>salestable[[#This Row],[Sales]] * (1 - salestable[[#This Row],[Discount]])</f>
        <v>219.13600000000002</v>
      </c>
      <c r="W6712" s="2">
        <f>salestable[[#This Row],[Sales]] * salestable[[#This Row],[Discount]]</f>
        <v>54.784000000000006</v>
      </c>
      <c r="X6712">
        <f>YEAR(salestable[[#This Row],[Order Date]])</f>
        <v>2016</v>
      </c>
      <c r="Y6712" t="str">
        <f>TEXT(salestable[[#This Row],[Order Date]],"MMMM")</f>
        <v>December</v>
      </c>
      <c r="Z6712" t="str">
        <f>"Q"&amp;ROUNDUP(MONTH(salestable[[#This Row],[Order Date]])/3,0)</f>
        <v>Q4</v>
      </c>
      <c r="AA6712" t="str">
        <f>TEXT(salestable[[#This Row],[Order Date]], "ddd")</f>
        <v>Fri</v>
      </c>
    </row>
    <row r="6713" spans="1:27"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s="3">
        <v>3</v>
      </c>
      <c r="T6713" s="4">
        <v>0.2</v>
      </c>
      <c r="U6713" s="3">
        <v>1.2390000000000001</v>
      </c>
      <c r="V6713" s="2">
        <f>salestable[[#This Row],[Sales]] * (1 - salestable[[#This Row],[Discount]])</f>
        <v>7.9296000000000006</v>
      </c>
      <c r="W6713" s="2">
        <f>salestable[[#This Row],[Sales]] * salestable[[#This Row],[Discount]]</f>
        <v>1.9824000000000002</v>
      </c>
      <c r="X6713">
        <f>YEAR(salestable[[#This Row],[Order Date]])</f>
        <v>2017</v>
      </c>
      <c r="Y6713" t="str">
        <f>TEXT(salestable[[#This Row],[Order Date]],"MMMM")</f>
        <v>August</v>
      </c>
      <c r="Z6713" t="str">
        <f>"Q"&amp;ROUNDUP(MONTH(salestable[[#This Row],[Order Date]])/3,0)</f>
        <v>Q3</v>
      </c>
      <c r="AA6713" t="str">
        <f>TEXT(salestable[[#This Row],[Order Date]], "ddd")</f>
        <v>Fri</v>
      </c>
    </row>
    <row r="6714" spans="1:27"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s="3">
        <v>6</v>
      </c>
      <c r="T6714" s="4">
        <v>0.6</v>
      </c>
      <c r="U6714" s="3">
        <v>-292.98719999999997</v>
      </c>
      <c r="V6714" s="2">
        <f>salestable[[#This Row],[Sales]] * (1 - salestable[[#This Row],[Discount]])</f>
        <v>106.54079999999999</v>
      </c>
      <c r="W6714" s="2">
        <f>salestable[[#This Row],[Sales]] * salestable[[#This Row],[Discount]]</f>
        <v>159.81119999999999</v>
      </c>
      <c r="X6714">
        <f>YEAR(salestable[[#This Row],[Order Date]])</f>
        <v>2017</v>
      </c>
      <c r="Y6714" t="str">
        <f>TEXT(salestable[[#This Row],[Order Date]],"MMMM")</f>
        <v>December</v>
      </c>
      <c r="Z6714" t="str">
        <f>"Q"&amp;ROUNDUP(MONTH(salestable[[#This Row],[Order Date]])/3,0)</f>
        <v>Q4</v>
      </c>
      <c r="AA6714" t="str">
        <f>TEXT(salestable[[#This Row],[Order Date]], "ddd")</f>
        <v>Thu</v>
      </c>
    </row>
    <row r="6715" spans="1:27"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s="3">
        <v>3</v>
      </c>
      <c r="T6715" s="4">
        <v>0.6</v>
      </c>
      <c r="U6715" s="3">
        <v>-26.755800000000001</v>
      </c>
      <c r="V6715" s="2">
        <f>salestable[[#This Row],[Sales]] * (1 - salestable[[#This Row],[Discount]])</f>
        <v>22.531200000000002</v>
      </c>
      <c r="W6715" s="2">
        <f>salestable[[#This Row],[Sales]] * salestable[[#This Row],[Discount]]</f>
        <v>33.796799999999998</v>
      </c>
      <c r="X6715">
        <f>YEAR(salestable[[#This Row],[Order Date]])</f>
        <v>2017</v>
      </c>
      <c r="Y6715" t="str">
        <f>TEXT(salestable[[#This Row],[Order Date]],"MMMM")</f>
        <v>December</v>
      </c>
      <c r="Z6715" t="str">
        <f>"Q"&amp;ROUNDUP(MONTH(salestable[[#This Row],[Order Date]])/3,0)</f>
        <v>Q4</v>
      </c>
      <c r="AA6715" t="str">
        <f>TEXT(salestable[[#This Row],[Order Date]], "ddd")</f>
        <v>Thu</v>
      </c>
    </row>
    <row r="6716" spans="1:27"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s="3">
        <v>3</v>
      </c>
      <c r="T6716" s="4">
        <v>0.2</v>
      </c>
      <c r="U6716" s="3">
        <v>-4.9080000000000004</v>
      </c>
      <c r="V6716" s="2">
        <f>salestable[[#This Row],[Sales]] * (1 - salestable[[#This Row],[Discount]])</f>
        <v>31.411200000000004</v>
      </c>
      <c r="W6716" s="2">
        <f>salestable[[#This Row],[Sales]] * salestable[[#This Row],[Discount]]</f>
        <v>7.8528000000000011</v>
      </c>
      <c r="X6716">
        <f>YEAR(salestable[[#This Row],[Order Date]])</f>
        <v>2017</v>
      </c>
      <c r="Y6716" t="str">
        <f>TEXT(salestable[[#This Row],[Order Date]],"MMMM")</f>
        <v>December</v>
      </c>
      <c r="Z6716" t="str">
        <f>"Q"&amp;ROUNDUP(MONTH(salestable[[#This Row],[Order Date]])/3,0)</f>
        <v>Q4</v>
      </c>
      <c r="AA6716" t="str">
        <f>TEXT(salestable[[#This Row],[Order Date]], "ddd")</f>
        <v>Thu</v>
      </c>
    </row>
    <row r="6717" spans="1:27"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s="3">
        <v>6</v>
      </c>
      <c r="T6717" s="4">
        <v>0.2</v>
      </c>
      <c r="U6717" s="3">
        <v>24.9984</v>
      </c>
      <c r="V6717" s="2">
        <f>salestable[[#This Row],[Sales]] * (1 - salestable[[#This Row],[Discount]])</f>
        <v>76.185600000000008</v>
      </c>
      <c r="W6717" s="2">
        <f>salestable[[#This Row],[Sales]] * salestable[[#This Row],[Discount]]</f>
        <v>19.046400000000002</v>
      </c>
      <c r="X6717">
        <f>YEAR(salestable[[#This Row],[Order Date]])</f>
        <v>2017</v>
      </c>
      <c r="Y6717" t="str">
        <f>TEXT(salestable[[#This Row],[Order Date]],"MMMM")</f>
        <v>December</v>
      </c>
      <c r="Z6717" t="str">
        <f>"Q"&amp;ROUNDUP(MONTH(salestable[[#This Row],[Order Date]])/3,0)</f>
        <v>Q4</v>
      </c>
      <c r="AA6717" t="str">
        <f>TEXT(salestable[[#This Row],[Order Date]], "ddd")</f>
        <v>Thu</v>
      </c>
    </row>
    <row r="6718" spans="1:27"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s="3">
        <v>6</v>
      </c>
      <c r="T6718" s="4">
        <v>0</v>
      </c>
      <c r="U6718" s="3">
        <v>14.4</v>
      </c>
      <c r="V6718" s="2">
        <f>salestable[[#This Row],[Sales]] * (1 - salestable[[#This Row],[Discount]])</f>
        <v>30</v>
      </c>
      <c r="W6718" s="2">
        <f>salestable[[#This Row],[Sales]] * salestable[[#This Row],[Discount]]</f>
        <v>0</v>
      </c>
      <c r="X6718">
        <f>YEAR(salestable[[#This Row],[Order Date]])</f>
        <v>2016</v>
      </c>
      <c r="Y6718" t="str">
        <f>TEXT(salestable[[#This Row],[Order Date]],"MMMM")</f>
        <v>April</v>
      </c>
      <c r="Z6718" t="str">
        <f>"Q"&amp;ROUNDUP(MONTH(salestable[[#This Row],[Order Date]])/3,0)</f>
        <v>Q2</v>
      </c>
      <c r="AA6718" t="str">
        <f>TEXT(salestable[[#This Row],[Order Date]], "ddd")</f>
        <v>Fri</v>
      </c>
    </row>
    <row r="6719" spans="1:27"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s="3">
        <v>4</v>
      </c>
      <c r="T6719" s="4">
        <v>0</v>
      </c>
      <c r="U6719" s="3">
        <v>12.700799999999999</v>
      </c>
      <c r="V6719" s="2">
        <f>salestable[[#This Row],[Sales]] * (1 - salestable[[#This Row],[Discount]])</f>
        <v>25.92</v>
      </c>
      <c r="W6719" s="2">
        <f>salestable[[#This Row],[Sales]] * salestable[[#This Row],[Discount]]</f>
        <v>0</v>
      </c>
      <c r="X6719">
        <f>YEAR(salestable[[#This Row],[Order Date]])</f>
        <v>2016</v>
      </c>
      <c r="Y6719" t="str">
        <f>TEXT(salestable[[#This Row],[Order Date]],"MMMM")</f>
        <v>April</v>
      </c>
      <c r="Z6719" t="str">
        <f>"Q"&amp;ROUNDUP(MONTH(salestable[[#This Row],[Order Date]])/3,0)</f>
        <v>Q2</v>
      </c>
      <c r="AA6719" t="str">
        <f>TEXT(salestable[[#This Row],[Order Date]], "ddd")</f>
        <v>Fri</v>
      </c>
    </row>
    <row r="6720" spans="1:27"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s="3">
        <v>4</v>
      </c>
      <c r="T6720" s="4">
        <v>0</v>
      </c>
      <c r="U6720" s="3">
        <v>31.984000000000002</v>
      </c>
      <c r="V6720" s="2">
        <f>salestable[[#This Row],[Sales]] * (1 - salestable[[#This Row],[Discount]])</f>
        <v>159.91999999999999</v>
      </c>
      <c r="W6720" s="2">
        <f>salestable[[#This Row],[Sales]] * salestable[[#This Row],[Discount]]</f>
        <v>0</v>
      </c>
      <c r="X6720">
        <f>YEAR(salestable[[#This Row],[Order Date]])</f>
        <v>2016</v>
      </c>
      <c r="Y6720" t="str">
        <f>TEXT(salestable[[#This Row],[Order Date]],"MMMM")</f>
        <v>April</v>
      </c>
      <c r="Z6720" t="str">
        <f>"Q"&amp;ROUNDUP(MONTH(salestable[[#This Row],[Order Date]])/3,0)</f>
        <v>Q2</v>
      </c>
      <c r="AA6720" t="str">
        <f>TEXT(salestable[[#This Row],[Order Date]], "ddd")</f>
        <v>Fri</v>
      </c>
    </row>
    <row r="6721" spans="1:27"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s="3">
        <v>3</v>
      </c>
      <c r="T6721" s="4">
        <v>0.2</v>
      </c>
      <c r="U6721" s="3">
        <v>3.0575999999999999</v>
      </c>
      <c r="V6721" s="2">
        <f>salestable[[#This Row],[Sales]] * (1 - salestable[[#This Row],[Discount]])</f>
        <v>27.955200000000005</v>
      </c>
      <c r="W6721" s="2">
        <f>salestable[[#This Row],[Sales]] * salestable[[#This Row],[Discount]]</f>
        <v>6.9888000000000012</v>
      </c>
      <c r="X6721">
        <f>YEAR(salestable[[#This Row],[Order Date]])</f>
        <v>2016</v>
      </c>
      <c r="Y6721" t="str">
        <f>TEXT(salestable[[#This Row],[Order Date]],"MMMM")</f>
        <v>December</v>
      </c>
      <c r="Z6721" t="str">
        <f>"Q"&amp;ROUNDUP(MONTH(salestable[[#This Row],[Order Date]])/3,0)</f>
        <v>Q4</v>
      </c>
      <c r="AA6721" t="str">
        <f>TEXT(salestable[[#This Row],[Order Date]], "ddd")</f>
        <v>Fri</v>
      </c>
    </row>
    <row r="6722" spans="1:27"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s="3">
        <v>5</v>
      </c>
      <c r="T6722" s="4">
        <v>0</v>
      </c>
      <c r="U6722" s="3">
        <v>31.4895</v>
      </c>
      <c r="V6722" s="2">
        <f>salestable[[#This Row],[Sales]] * (1 - salestable[[#This Row],[Discount]])</f>
        <v>149.94999999999999</v>
      </c>
      <c r="W6722" s="2">
        <f>salestable[[#This Row],[Sales]] * salestable[[#This Row],[Discount]]</f>
        <v>0</v>
      </c>
      <c r="X6722">
        <f>YEAR(salestable[[#This Row],[Order Date]])</f>
        <v>2017</v>
      </c>
      <c r="Y6722" t="str">
        <f>TEXT(salestable[[#This Row],[Order Date]],"MMMM")</f>
        <v>September</v>
      </c>
      <c r="Z6722" t="str">
        <f>"Q"&amp;ROUNDUP(MONTH(salestable[[#This Row],[Order Date]])/3,0)</f>
        <v>Q3</v>
      </c>
      <c r="AA6722" t="str">
        <f>TEXT(salestable[[#This Row],[Order Date]], "ddd")</f>
        <v>Tue</v>
      </c>
    </row>
    <row r="6723" spans="1:27"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s="3">
        <v>2</v>
      </c>
      <c r="T6723" s="4">
        <v>0</v>
      </c>
      <c r="U6723" s="3">
        <v>6.0632000000000001</v>
      </c>
      <c r="V6723" s="2">
        <f>salestable[[#This Row],[Sales]] * (1 - salestable[[#This Row],[Discount]])</f>
        <v>23.32</v>
      </c>
      <c r="W6723" s="2">
        <f>salestable[[#This Row],[Sales]] * salestable[[#This Row],[Discount]]</f>
        <v>0</v>
      </c>
      <c r="X6723">
        <f>YEAR(salestable[[#This Row],[Order Date]])</f>
        <v>2017</v>
      </c>
      <c r="Y6723" t="str">
        <f>TEXT(salestable[[#This Row],[Order Date]],"MMMM")</f>
        <v>September</v>
      </c>
      <c r="Z6723" t="str">
        <f>"Q"&amp;ROUNDUP(MONTH(salestable[[#This Row],[Order Date]])/3,0)</f>
        <v>Q3</v>
      </c>
      <c r="AA6723" t="str">
        <f>TEXT(salestable[[#This Row],[Order Date]], "ddd")</f>
        <v>Tue</v>
      </c>
    </row>
    <row r="6724" spans="1:27"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s="3">
        <v>3</v>
      </c>
      <c r="T6724" s="4">
        <v>0</v>
      </c>
      <c r="U6724" s="3">
        <v>4.8545999999999996</v>
      </c>
      <c r="V6724" s="2">
        <f>salestable[[#This Row],[Sales]] * (1 - salestable[[#This Row],[Discount]])</f>
        <v>16.739999999999998</v>
      </c>
      <c r="W6724" s="2">
        <f>salestable[[#This Row],[Sales]] * salestable[[#This Row],[Discount]]</f>
        <v>0</v>
      </c>
      <c r="X6724">
        <f>YEAR(salestable[[#This Row],[Order Date]])</f>
        <v>2017</v>
      </c>
      <c r="Y6724" t="str">
        <f>TEXT(salestable[[#This Row],[Order Date]],"MMMM")</f>
        <v>September</v>
      </c>
      <c r="Z6724" t="str">
        <f>"Q"&amp;ROUNDUP(MONTH(salestable[[#This Row],[Order Date]])/3,0)</f>
        <v>Q3</v>
      </c>
      <c r="AA6724" t="str">
        <f>TEXT(salestable[[#This Row],[Order Date]], "ddd")</f>
        <v>Tue</v>
      </c>
    </row>
    <row r="6725" spans="1:27"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s="3">
        <v>6</v>
      </c>
      <c r="T6725" s="4">
        <v>0</v>
      </c>
      <c r="U6725" s="3">
        <v>6.9653999999999998</v>
      </c>
      <c r="V6725" s="2">
        <f>salestable[[#This Row],[Sales]] * (1 - salestable[[#This Row],[Discount]])</f>
        <v>14.82</v>
      </c>
      <c r="W6725" s="2">
        <f>salestable[[#This Row],[Sales]] * salestable[[#This Row],[Discount]]</f>
        <v>0</v>
      </c>
      <c r="X6725">
        <f>YEAR(salestable[[#This Row],[Order Date]])</f>
        <v>2017</v>
      </c>
      <c r="Y6725" t="str">
        <f>TEXT(salestable[[#This Row],[Order Date]],"MMMM")</f>
        <v>September</v>
      </c>
      <c r="Z6725" t="str">
        <f>"Q"&amp;ROUNDUP(MONTH(salestable[[#This Row],[Order Date]])/3,0)</f>
        <v>Q3</v>
      </c>
      <c r="AA6725" t="str">
        <f>TEXT(salestable[[#This Row],[Order Date]], "ddd")</f>
        <v>Mon</v>
      </c>
    </row>
    <row r="6726" spans="1:27"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s="3">
        <v>3</v>
      </c>
      <c r="T6726" s="4">
        <v>0</v>
      </c>
      <c r="U6726" s="3">
        <v>4.8162000000000003</v>
      </c>
      <c r="V6726" s="2">
        <f>salestable[[#This Row],[Sales]] * (1 - salestable[[#This Row],[Discount]])</f>
        <v>10.47</v>
      </c>
      <c r="W6726" s="2">
        <f>salestable[[#This Row],[Sales]] * salestable[[#This Row],[Discount]]</f>
        <v>0</v>
      </c>
      <c r="X6726">
        <f>YEAR(salestable[[#This Row],[Order Date]])</f>
        <v>2016</v>
      </c>
      <c r="Y6726" t="str">
        <f>TEXT(salestable[[#This Row],[Order Date]],"MMMM")</f>
        <v>September</v>
      </c>
      <c r="Z6726" t="str">
        <f>"Q"&amp;ROUNDUP(MONTH(salestable[[#This Row],[Order Date]])/3,0)</f>
        <v>Q3</v>
      </c>
      <c r="AA6726" t="str">
        <f>TEXT(salestable[[#This Row],[Order Date]], "ddd")</f>
        <v>Mon</v>
      </c>
    </row>
    <row r="6727" spans="1:27"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s="3">
        <v>3</v>
      </c>
      <c r="T6727" s="4">
        <v>0</v>
      </c>
      <c r="U6727" s="3">
        <v>5.2028999999999996</v>
      </c>
      <c r="V6727" s="2">
        <f>salestable[[#This Row],[Sales]] * (1 - salestable[[#This Row],[Discount]])</f>
        <v>11.07</v>
      </c>
      <c r="W6727" s="2">
        <f>salestable[[#This Row],[Sales]] * salestable[[#This Row],[Discount]]</f>
        <v>0</v>
      </c>
      <c r="X6727">
        <f>YEAR(salestable[[#This Row],[Order Date]])</f>
        <v>2016</v>
      </c>
      <c r="Y6727" t="str">
        <f>TEXT(salestable[[#This Row],[Order Date]],"MMMM")</f>
        <v>September</v>
      </c>
      <c r="Z6727" t="str">
        <f>"Q"&amp;ROUNDUP(MONTH(salestable[[#This Row],[Order Date]])/3,0)</f>
        <v>Q3</v>
      </c>
      <c r="AA6727" t="str">
        <f>TEXT(salestable[[#This Row],[Order Date]], "ddd")</f>
        <v>Mon</v>
      </c>
    </row>
    <row r="6728" spans="1:27"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s="3">
        <v>4</v>
      </c>
      <c r="T6728" s="4">
        <v>0.2</v>
      </c>
      <c r="U6728" s="3">
        <v>7.7640000000000002</v>
      </c>
      <c r="V6728" s="2">
        <f>salestable[[#This Row],[Sales]] * (1 - salestable[[#This Row],[Discount]])</f>
        <v>16.563200000000002</v>
      </c>
      <c r="W6728" s="2">
        <f>salestable[[#This Row],[Sales]] * salestable[[#This Row],[Discount]]</f>
        <v>4.1408000000000005</v>
      </c>
      <c r="X6728">
        <f>YEAR(salestable[[#This Row],[Order Date]])</f>
        <v>2016</v>
      </c>
      <c r="Y6728" t="str">
        <f>TEXT(salestable[[#This Row],[Order Date]],"MMMM")</f>
        <v>September</v>
      </c>
      <c r="Z6728" t="str">
        <f>"Q"&amp;ROUNDUP(MONTH(salestable[[#This Row],[Order Date]])/3,0)</f>
        <v>Q3</v>
      </c>
      <c r="AA6728" t="str">
        <f>TEXT(salestable[[#This Row],[Order Date]], "ddd")</f>
        <v>Mon</v>
      </c>
    </row>
    <row r="6729" spans="1:27"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s="3">
        <v>5</v>
      </c>
      <c r="T6729" s="4">
        <v>0</v>
      </c>
      <c r="U6729" s="3">
        <v>83.284000000000006</v>
      </c>
      <c r="V6729" s="2">
        <f>salestable[[#This Row],[Sales]] * (1 - salestable[[#This Row],[Discount]])</f>
        <v>177.2</v>
      </c>
      <c r="W6729" s="2">
        <f>salestable[[#This Row],[Sales]] * salestable[[#This Row],[Discount]]</f>
        <v>0</v>
      </c>
      <c r="X6729">
        <f>YEAR(salestable[[#This Row],[Order Date]])</f>
        <v>2017</v>
      </c>
      <c r="Y6729" t="str">
        <f>TEXT(salestable[[#This Row],[Order Date]],"MMMM")</f>
        <v>August</v>
      </c>
      <c r="Z6729" t="str">
        <f>"Q"&amp;ROUNDUP(MONTH(salestable[[#This Row],[Order Date]])/3,0)</f>
        <v>Q3</v>
      </c>
      <c r="AA6729" t="str">
        <f>TEXT(salestable[[#This Row],[Order Date]], "ddd")</f>
        <v>Thu</v>
      </c>
    </row>
    <row r="6730" spans="1:27"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s="3">
        <v>6</v>
      </c>
      <c r="T6730" s="4">
        <v>0.2</v>
      </c>
      <c r="U6730" s="3">
        <v>8.2056000000000004</v>
      </c>
      <c r="V6730" s="2">
        <f>salestable[[#This Row],[Sales]] * (1 - salestable[[#This Row],[Discount]])</f>
        <v>40.396800000000006</v>
      </c>
      <c r="W6730" s="2">
        <f>salestable[[#This Row],[Sales]] * salestable[[#This Row],[Discount]]</f>
        <v>10.099200000000002</v>
      </c>
      <c r="X6730">
        <f>YEAR(salestable[[#This Row],[Order Date]])</f>
        <v>2016</v>
      </c>
      <c r="Y6730" t="str">
        <f>TEXT(salestable[[#This Row],[Order Date]],"MMMM")</f>
        <v>November</v>
      </c>
      <c r="Z6730" t="str">
        <f>"Q"&amp;ROUNDUP(MONTH(salestable[[#This Row],[Order Date]])/3,0)</f>
        <v>Q4</v>
      </c>
      <c r="AA6730" t="str">
        <f>TEXT(salestable[[#This Row],[Order Date]], "ddd")</f>
        <v>Fri</v>
      </c>
    </row>
    <row r="6731" spans="1:27"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s="3">
        <v>3</v>
      </c>
      <c r="T6731" s="4">
        <v>0.7</v>
      </c>
      <c r="U6731" s="3">
        <v>-4.4946000000000002</v>
      </c>
      <c r="V6731" s="2">
        <f>salestable[[#This Row],[Sales]] * (1 - salestable[[#This Row],[Discount]])</f>
        <v>1.8387000000000002</v>
      </c>
      <c r="W6731" s="2">
        <f>salestable[[#This Row],[Sales]] * salestable[[#This Row],[Discount]]</f>
        <v>4.2902999999999993</v>
      </c>
      <c r="X6731">
        <f>YEAR(salestable[[#This Row],[Order Date]])</f>
        <v>2015</v>
      </c>
      <c r="Y6731" t="str">
        <f>TEXT(salestable[[#This Row],[Order Date]],"MMMM")</f>
        <v>June</v>
      </c>
      <c r="Z6731" t="str">
        <f>"Q"&amp;ROUNDUP(MONTH(salestable[[#This Row],[Order Date]])/3,0)</f>
        <v>Q2</v>
      </c>
      <c r="AA6731" t="str">
        <f>TEXT(salestable[[#This Row],[Order Date]], "ddd")</f>
        <v>Thu</v>
      </c>
    </row>
    <row r="6732" spans="1:27"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s="3">
        <v>4</v>
      </c>
      <c r="T6732" s="4">
        <v>0.2</v>
      </c>
      <c r="U6732" s="3">
        <v>56.2744</v>
      </c>
      <c r="V6732" s="2">
        <f>salestable[[#This Row],[Sales]] * (1 - salestable[[#This Row],[Discount]])</f>
        <v>514.50879999999995</v>
      </c>
      <c r="W6732" s="2">
        <f>salestable[[#This Row],[Sales]] * salestable[[#This Row],[Discount]]</f>
        <v>128.62719999999999</v>
      </c>
      <c r="X6732">
        <f>YEAR(salestable[[#This Row],[Order Date]])</f>
        <v>2015</v>
      </c>
      <c r="Y6732" t="str">
        <f>TEXT(salestable[[#This Row],[Order Date]],"MMMM")</f>
        <v>June</v>
      </c>
      <c r="Z6732" t="str">
        <f>"Q"&amp;ROUNDUP(MONTH(salestable[[#This Row],[Order Date]])/3,0)</f>
        <v>Q2</v>
      </c>
      <c r="AA6732" t="str">
        <f>TEXT(salestable[[#This Row],[Order Date]], "ddd")</f>
        <v>Thu</v>
      </c>
    </row>
    <row r="6733" spans="1:27"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s="3">
        <v>4</v>
      </c>
      <c r="T6733" s="4">
        <v>0.2</v>
      </c>
      <c r="U6733" s="3">
        <v>7.2576000000000001</v>
      </c>
      <c r="V6733" s="2">
        <f>salestable[[#This Row],[Sales]] * (1 - salestable[[#This Row],[Discount]])</f>
        <v>16.588800000000003</v>
      </c>
      <c r="W6733" s="2">
        <f>salestable[[#This Row],[Sales]] * salestable[[#This Row],[Discount]]</f>
        <v>4.1472000000000007</v>
      </c>
      <c r="X6733">
        <f>YEAR(salestable[[#This Row],[Order Date]])</f>
        <v>2015</v>
      </c>
      <c r="Y6733" t="str">
        <f>TEXT(salestable[[#This Row],[Order Date]],"MMMM")</f>
        <v>June</v>
      </c>
      <c r="Z6733" t="str">
        <f>"Q"&amp;ROUNDUP(MONTH(salestable[[#This Row],[Order Date]])/3,0)</f>
        <v>Q2</v>
      </c>
      <c r="AA6733" t="str">
        <f>TEXT(salestable[[#This Row],[Order Date]], "ddd")</f>
        <v>Thu</v>
      </c>
    </row>
    <row r="6734" spans="1:27"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s="3">
        <v>4</v>
      </c>
      <c r="T6734" s="4">
        <v>0.2</v>
      </c>
      <c r="U6734" s="3">
        <v>62.137599999999999</v>
      </c>
      <c r="V6734" s="2">
        <f>salestable[[#This Row],[Sales]] * (1 - salestable[[#This Row],[Discount]])</f>
        <v>142.02880000000002</v>
      </c>
      <c r="W6734" s="2">
        <f>salestable[[#This Row],[Sales]] * salestable[[#This Row],[Discount]]</f>
        <v>35.507200000000005</v>
      </c>
      <c r="X6734">
        <f>YEAR(salestable[[#This Row],[Order Date]])</f>
        <v>2014</v>
      </c>
      <c r="Y6734" t="str">
        <f>TEXT(salestable[[#This Row],[Order Date]],"MMMM")</f>
        <v>July</v>
      </c>
      <c r="Z6734" t="str">
        <f>"Q"&amp;ROUNDUP(MONTH(salestable[[#This Row],[Order Date]])/3,0)</f>
        <v>Q3</v>
      </c>
      <c r="AA6734" t="str">
        <f>TEXT(salestable[[#This Row],[Order Date]], "ddd")</f>
        <v>Fri</v>
      </c>
    </row>
    <row r="6735" spans="1:27"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s="3">
        <v>2</v>
      </c>
      <c r="T6735" s="4">
        <v>0.2</v>
      </c>
      <c r="U6735" s="3">
        <v>3.2431999999999999</v>
      </c>
      <c r="V6735" s="2">
        <f>salestable[[#This Row],[Sales]] * (1 - salestable[[#This Row],[Discount]])</f>
        <v>25.945600000000002</v>
      </c>
      <c r="W6735" s="2">
        <f>salestable[[#This Row],[Sales]] * salestable[[#This Row],[Discount]]</f>
        <v>6.4864000000000006</v>
      </c>
      <c r="X6735">
        <f>YEAR(salestable[[#This Row],[Order Date]])</f>
        <v>2014</v>
      </c>
      <c r="Y6735" t="str">
        <f>TEXT(salestable[[#This Row],[Order Date]],"MMMM")</f>
        <v>July</v>
      </c>
      <c r="Z6735" t="str">
        <f>"Q"&amp;ROUNDUP(MONTH(salestable[[#This Row],[Order Date]])/3,0)</f>
        <v>Q3</v>
      </c>
      <c r="AA6735" t="str">
        <f>TEXT(salestable[[#This Row],[Order Date]], "ddd")</f>
        <v>Fri</v>
      </c>
    </row>
    <row r="6736" spans="1:27"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s="3">
        <v>2</v>
      </c>
      <c r="T6736" s="4">
        <v>0.2</v>
      </c>
      <c r="U6736" s="3">
        <v>3.9474</v>
      </c>
      <c r="V6736" s="2">
        <f>salestable[[#This Row],[Sales]] * (1 - salestable[[#This Row],[Discount]])</f>
        <v>9.3567999999999998</v>
      </c>
      <c r="W6736" s="2">
        <f>salestable[[#This Row],[Sales]] * salestable[[#This Row],[Discount]]</f>
        <v>2.3391999999999999</v>
      </c>
      <c r="X6736">
        <f>YEAR(salestable[[#This Row],[Order Date]])</f>
        <v>2015</v>
      </c>
      <c r="Y6736" t="str">
        <f>TEXT(salestable[[#This Row],[Order Date]],"MMMM")</f>
        <v>December</v>
      </c>
      <c r="Z6736" t="str">
        <f>"Q"&amp;ROUNDUP(MONTH(salestable[[#This Row],[Order Date]])/3,0)</f>
        <v>Q4</v>
      </c>
      <c r="AA6736" t="str">
        <f>TEXT(salestable[[#This Row],[Order Date]], "ddd")</f>
        <v>Sun</v>
      </c>
    </row>
    <row r="6737" spans="1:27"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s="3">
        <v>3</v>
      </c>
      <c r="T6737" s="4">
        <v>0</v>
      </c>
      <c r="U6737" s="3">
        <v>44.366399999999999</v>
      </c>
      <c r="V6737" s="2">
        <f>salestable[[#This Row],[Sales]] * (1 - salestable[[#This Row],[Discount]])</f>
        <v>113.76</v>
      </c>
      <c r="W6737" s="2">
        <f>salestable[[#This Row],[Sales]] * salestable[[#This Row],[Discount]]</f>
        <v>0</v>
      </c>
      <c r="X6737">
        <f>YEAR(salestable[[#This Row],[Order Date]])</f>
        <v>2016</v>
      </c>
      <c r="Y6737" t="str">
        <f>TEXT(salestable[[#This Row],[Order Date]],"MMMM")</f>
        <v>April</v>
      </c>
      <c r="Z6737" t="str">
        <f>"Q"&amp;ROUNDUP(MONTH(salestable[[#This Row],[Order Date]])/3,0)</f>
        <v>Q2</v>
      </c>
      <c r="AA6737" t="str">
        <f>TEXT(salestable[[#This Row],[Order Date]], "ddd")</f>
        <v>Sun</v>
      </c>
    </row>
    <row r="6738" spans="1:27"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s="3">
        <v>3</v>
      </c>
      <c r="T6738" s="4">
        <v>0</v>
      </c>
      <c r="U6738" s="3">
        <v>81.131399999999999</v>
      </c>
      <c r="V6738" s="2">
        <f>salestable[[#This Row],[Sales]] * (1 - salestable[[#This Row],[Discount]])</f>
        <v>579.51</v>
      </c>
      <c r="W6738" s="2">
        <f>salestable[[#This Row],[Sales]] * salestable[[#This Row],[Discount]]</f>
        <v>0</v>
      </c>
      <c r="X6738">
        <f>YEAR(salestable[[#This Row],[Order Date]])</f>
        <v>2016</v>
      </c>
      <c r="Y6738" t="str">
        <f>TEXT(salestable[[#This Row],[Order Date]],"MMMM")</f>
        <v>April</v>
      </c>
      <c r="Z6738" t="str">
        <f>"Q"&amp;ROUNDUP(MONTH(salestable[[#This Row],[Order Date]])/3,0)</f>
        <v>Q2</v>
      </c>
      <c r="AA6738" t="str">
        <f>TEXT(salestable[[#This Row],[Order Date]], "ddd")</f>
        <v>Sun</v>
      </c>
    </row>
    <row r="6739" spans="1:27"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s="3">
        <v>9</v>
      </c>
      <c r="T6739" s="4">
        <v>0</v>
      </c>
      <c r="U6739" s="3">
        <v>6.0263999999999998</v>
      </c>
      <c r="V6739" s="2">
        <f>salestable[[#This Row],[Sales]] * (1 - salestable[[#This Row],[Discount]])</f>
        <v>150.66</v>
      </c>
      <c r="W6739" s="2">
        <f>salestable[[#This Row],[Sales]] * salestable[[#This Row],[Discount]]</f>
        <v>0</v>
      </c>
      <c r="X6739">
        <f>YEAR(salestable[[#This Row],[Order Date]])</f>
        <v>2016</v>
      </c>
      <c r="Y6739" t="str">
        <f>TEXT(salestable[[#This Row],[Order Date]],"MMMM")</f>
        <v>April</v>
      </c>
      <c r="Z6739" t="str">
        <f>"Q"&amp;ROUNDUP(MONTH(salestable[[#This Row],[Order Date]])/3,0)</f>
        <v>Q2</v>
      </c>
      <c r="AA6739" t="str">
        <f>TEXT(salestable[[#This Row],[Order Date]], "ddd")</f>
        <v>Sun</v>
      </c>
    </row>
    <row r="6740" spans="1:27"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s="3">
        <v>4</v>
      </c>
      <c r="T6740" s="4">
        <v>0.2</v>
      </c>
      <c r="U6740" s="3">
        <v>15.6104</v>
      </c>
      <c r="V6740" s="2">
        <f>salestable[[#This Row],[Sales]] * (1 - salestable[[#This Row],[Discount]])</f>
        <v>38.425600000000003</v>
      </c>
      <c r="W6740" s="2">
        <f>salestable[[#This Row],[Sales]] * salestable[[#This Row],[Discount]]</f>
        <v>9.6064000000000007</v>
      </c>
      <c r="X6740">
        <f>YEAR(salestable[[#This Row],[Order Date]])</f>
        <v>2016</v>
      </c>
      <c r="Y6740" t="str">
        <f>TEXT(salestable[[#This Row],[Order Date]],"MMMM")</f>
        <v>April</v>
      </c>
      <c r="Z6740" t="str">
        <f>"Q"&amp;ROUNDUP(MONTH(salestable[[#This Row],[Order Date]])/3,0)</f>
        <v>Q2</v>
      </c>
      <c r="AA6740" t="str">
        <f>TEXT(salestable[[#This Row],[Order Date]], "ddd")</f>
        <v>Sun</v>
      </c>
    </row>
    <row r="6741" spans="1:27"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s="3">
        <v>3</v>
      </c>
      <c r="T6741" s="4">
        <v>0.2</v>
      </c>
      <c r="U6741" s="3">
        <v>7.6967999999999996</v>
      </c>
      <c r="V6741" s="2">
        <f>salestable[[#This Row],[Sales]] * (1 - salestable[[#This Row],[Discount]])</f>
        <v>82.099199999999996</v>
      </c>
      <c r="W6741" s="2">
        <f>salestable[[#This Row],[Sales]] * salestable[[#This Row],[Discount]]</f>
        <v>20.524799999999999</v>
      </c>
      <c r="X6741">
        <f>YEAR(salestable[[#This Row],[Order Date]])</f>
        <v>2014</v>
      </c>
      <c r="Y6741" t="str">
        <f>TEXT(salestable[[#This Row],[Order Date]],"MMMM")</f>
        <v>May</v>
      </c>
      <c r="Z6741" t="str">
        <f>"Q"&amp;ROUNDUP(MONTH(salestable[[#This Row],[Order Date]])/3,0)</f>
        <v>Q2</v>
      </c>
      <c r="AA6741" t="str">
        <f>TEXT(salestable[[#This Row],[Order Date]], "ddd")</f>
        <v>Mon</v>
      </c>
    </row>
    <row r="6742" spans="1:27"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s="3">
        <v>2</v>
      </c>
      <c r="T6742" s="4">
        <v>0.3</v>
      </c>
      <c r="U6742" s="3">
        <v>-5.1395999999999997</v>
      </c>
      <c r="V6742" s="2">
        <f>salestable[[#This Row],[Sales]] * (1 - salestable[[#This Row],[Discount]])</f>
        <v>251.84039999999999</v>
      </c>
      <c r="W6742" s="2">
        <f>salestable[[#This Row],[Sales]] * salestable[[#This Row],[Discount]]</f>
        <v>107.93159999999999</v>
      </c>
      <c r="X6742">
        <f>YEAR(salestable[[#This Row],[Order Date]])</f>
        <v>2014</v>
      </c>
      <c r="Y6742" t="str">
        <f>TEXT(salestable[[#This Row],[Order Date]],"MMMM")</f>
        <v>May</v>
      </c>
      <c r="Z6742" t="str">
        <f>"Q"&amp;ROUNDUP(MONTH(salestable[[#This Row],[Order Date]])/3,0)</f>
        <v>Q2</v>
      </c>
      <c r="AA6742" t="str">
        <f>TEXT(salestable[[#This Row],[Order Date]], "ddd")</f>
        <v>Mon</v>
      </c>
    </row>
    <row r="6743" spans="1:27"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s="3">
        <v>3</v>
      </c>
      <c r="T6743" s="4">
        <v>0.2</v>
      </c>
      <c r="U6743" s="3">
        <v>3.1806000000000001</v>
      </c>
      <c r="V6743" s="2">
        <f>salestable[[#This Row],[Sales]] * (1 - salestable[[#This Row],[Discount]])</f>
        <v>10.7136</v>
      </c>
      <c r="W6743" s="2">
        <f>salestable[[#This Row],[Sales]] * salestable[[#This Row],[Discount]]</f>
        <v>2.6783999999999999</v>
      </c>
      <c r="X6743">
        <f>YEAR(salestable[[#This Row],[Order Date]])</f>
        <v>2014</v>
      </c>
      <c r="Y6743" t="str">
        <f>TEXT(salestable[[#This Row],[Order Date]],"MMMM")</f>
        <v>May</v>
      </c>
      <c r="Z6743" t="str">
        <f>"Q"&amp;ROUNDUP(MONTH(salestable[[#This Row],[Order Date]])/3,0)</f>
        <v>Q2</v>
      </c>
      <c r="AA6743" t="str">
        <f>TEXT(salestable[[#This Row],[Order Date]], "ddd")</f>
        <v>Mon</v>
      </c>
    </row>
    <row r="6744" spans="1:27"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s="3">
        <v>3</v>
      </c>
      <c r="T6744" s="4">
        <v>0.2</v>
      </c>
      <c r="U6744" s="3">
        <v>-13.7403</v>
      </c>
      <c r="V6744" s="2">
        <f>salestable[[#This Row],[Sales]] * (1 - salestable[[#This Row],[Discount]])</f>
        <v>97.708799999999997</v>
      </c>
      <c r="W6744" s="2">
        <f>salestable[[#This Row],[Sales]] * salestable[[#This Row],[Discount]]</f>
        <v>24.427199999999999</v>
      </c>
      <c r="X6744">
        <f>YEAR(salestable[[#This Row],[Order Date]])</f>
        <v>2017</v>
      </c>
      <c r="Y6744" t="str">
        <f>TEXT(salestable[[#This Row],[Order Date]],"MMMM")</f>
        <v>July</v>
      </c>
      <c r="Z6744" t="str">
        <f>"Q"&amp;ROUNDUP(MONTH(salestable[[#This Row],[Order Date]])/3,0)</f>
        <v>Q3</v>
      </c>
      <c r="AA6744" t="str">
        <f>TEXT(salestable[[#This Row],[Order Date]], "ddd")</f>
        <v>Thu</v>
      </c>
    </row>
    <row r="6745" spans="1:27"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s="3">
        <v>6</v>
      </c>
      <c r="T6745" s="4">
        <v>0</v>
      </c>
      <c r="U6745" s="3">
        <v>16.146000000000001</v>
      </c>
      <c r="V6745" s="2">
        <f>salestable[[#This Row],[Sales]] * (1 - salestable[[#This Row],[Discount]])</f>
        <v>35.880000000000003</v>
      </c>
      <c r="W6745" s="2">
        <f>salestable[[#This Row],[Sales]] * salestable[[#This Row],[Discount]]</f>
        <v>0</v>
      </c>
      <c r="X6745">
        <f>YEAR(salestable[[#This Row],[Order Date]])</f>
        <v>2015</v>
      </c>
      <c r="Y6745" t="str">
        <f>TEXT(salestable[[#This Row],[Order Date]],"MMMM")</f>
        <v>February</v>
      </c>
      <c r="Z6745" t="str">
        <f>"Q"&amp;ROUNDUP(MONTH(salestable[[#This Row],[Order Date]])/3,0)</f>
        <v>Q1</v>
      </c>
      <c r="AA6745" t="str">
        <f>TEXT(salestable[[#This Row],[Order Date]], "ddd")</f>
        <v>Mon</v>
      </c>
    </row>
    <row r="6746" spans="1:27"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s="3">
        <v>6</v>
      </c>
      <c r="T6746" s="4">
        <v>0.2</v>
      </c>
      <c r="U6746" s="3">
        <v>107.9892</v>
      </c>
      <c r="V6746" s="2">
        <f>salestable[[#This Row],[Sales]] * (1 - salestable[[#This Row],[Discount]])</f>
        <v>383.96160000000003</v>
      </c>
      <c r="W6746" s="2">
        <f>salestable[[#This Row],[Sales]] * salestable[[#This Row],[Discount]]</f>
        <v>95.990400000000008</v>
      </c>
      <c r="X6746">
        <f>YEAR(salestable[[#This Row],[Order Date]])</f>
        <v>2017</v>
      </c>
      <c r="Y6746" t="str">
        <f>TEXT(salestable[[#This Row],[Order Date]],"MMMM")</f>
        <v>June</v>
      </c>
      <c r="Z6746" t="str">
        <f>"Q"&amp;ROUNDUP(MONTH(salestable[[#This Row],[Order Date]])/3,0)</f>
        <v>Q2</v>
      </c>
      <c r="AA6746" t="str">
        <f>TEXT(salestable[[#This Row],[Order Date]], "ddd")</f>
        <v>Fri</v>
      </c>
    </row>
    <row r="6747" spans="1:27"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s="3">
        <v>5</v>
      </c>
      <c r="T6747" s="4">
        <v>0.2</v>
      </c>
      <c r="U6747" s="3">
        <v>1.794</v>
      </c>
      <c r="V6747" s="2">
        <f>salestable[[#This Row],[Sales]] * (1 - salestable[[#This Row],[Discount]])</f>
        <v>19.136000000000003</v>
      </c>
      <c r="W6747" s="2">
        <f>salestable[[#This Row],[Sales]] * salestable[[#This Row],[Discount]]</f>
        <v>4.7840000000000007</v>
      </c>
      <c r="X6747">
        <f>YEAR(salestable[[#This Row],[Order Date]])</f>
        <v>2017</v>
      </c>
      <c r="Y6747" t="str">
        <f>TEXT(salestable[[#This Row],[Order Date]],"MMMM")</f>
        <v>June</v>
      </c>
      <c r="Z6747" t="str">
        <f>"Q"&amp;ROUNDUP(MONTH(salestable[[#This Row],[Order Date]])/3,0)</f>
        <v>Q2</v>
      </c>
      <c r="AA6747" t="str">
        <f>TEXT(salestable[[#This Row],[Order Date]], "ddd")</f>
        <v>Fri</v>
      </c>
    </row>
    <row r="6748" spans="1:27"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s="3">
        <v>5</v>
      </c>
      <c r="T6748" s="4">
        <v>0</v>
      </c>
      <c r="U6748" s="3">
        <v>163.78700000000001</v>
      </c>
      <c r="V6748" s="2">
        <f>salestable[[#This Row],[Sales]] * (1 - salestable[[#This Row],[Discount]])</f>
        <v>629.95000000000005</v>
      </c>
      <c r="W6748" s="2">
        <f>salestable[[#This Row],[Sales]] * salestable[[#This Row],[Discount]]</f>
        <v>0</v>
      </c>
      <c r="X6748">
        <f>YEAR(salestable[[#This Row],[Order Date]])</f>
        <v>2017</v>
      </c>
      <c r="Y6748" t="str">
        <f>TEXT(salestable[[#This Row],[Order Date]],"MMMM")</f>
        <v>November</v>
      </c>
      <c r="Z6748" t="str">
        <f>"Q"&amp;ROUNDUP(MONTH(salestable[[#This Row],[Order Date]])/3,0)</f>
        <v>Q4</v>
      </c>
      <c r="AA6748" t="str">
        <f>TEXT(salestable[[#This Row],[Order Date]], "ddd")</f>
        <v>Mon</v>
      </c>
    </row>
    <row r="6749" spans="1:27"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s="3">
        <v>1</v>
      </c>
      <c r="T6749" s="4">
        <v>0.2</v>
      </c>
      <c r="U6749" s="3">
        <v>5.0462999999999996</v>
      </c>
      <c r="V6749" s="2">
        <f>salestable[[#This Row],[Sales]] * (1 - salestable[[#This Row],[Discount]])</f>
        <v>11.961600000000001</v>
      </c>
      <c r="W6749" s="2">
        <f>salestable[[#This Row],[Sales]] * salestable[[#This Row],[Discount]]</f>
        <v>2.9904000000000002</v>
      </c>
      <c r="X6749">
        <f>YEAR(salestable[[#This Row],[Order Date]])</f>
        <v>2017</v>
      </c>
      <c r="Y6749" t="str">
        <f>TEXT(salestable[[#This Row],[Order Date]],"MMMM")</f>
        <v>December</v>
      </c>
      <c r="Z6749" t="str">
        <f>"Q"&amp;ROUNDUP(MONTH(salestable[[#This Row],[Order Date]])/3,0)</f>
        <v>Q4</v>
      </c>
      <c r="AA6749" t="str">
        <f>TEXT(salestable[[#This Row],[Order Date]], "ddd")</f>
        <v>Mon</v>
      </c>
    </row>
    <row r="6750" spans="1:27"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s="3">
        <v>3</v>
      </c>
      <c r="T6750" s="4">
        <v>0</v>
      </c>
      <c r="U6750" s="3">
        <v>8.0730000000000004</v>
      </c>
      <c r="V6750" s="2">
        <f>salestable[[#This Row],[Sales]] * (1 - salestable[[#This Row],[Discount]])</f>
        <v>17.940000000000001</v>
      </c>
      <c r="W6750" s="2">
        <f>salestable[[#This Row],[Sales]] * salestable[[#This Row],[Discount]]</f>
        <v>0</v>
      </c>
      <c r="X6750">
        <f>YEAR(salestable[[#This Row],[Order Date]])</f>
        <v>2017</v>
      </c>
      <c r="Y6750" t="str">
        <f>TEXT(salestable[[#This Row],[Order Date]],"MMMM")</f>
        <v>December</v>
      </c>
      <c r="Z6750" t="str">
        <f>"Q"&amp;ROUNDUP(MONTH(salestable[[#This Row],[Order Date]])/3,0)</f>
        <v>Q4</v>
      </c>
      <c r="AA6750" t="str">
        <f>TEXT(salestable[[#This Row],[Order Date]], "ddd")</f>
        <v>Mon</v>
      </c>
    </row>
    <row r="6751" spans="1:27"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s="3">
        <v>2</v>
      </c>
      <c r="T6751" s="4">
        <v>0</v>
      </c>
      <c r="U6751" s="3">
        <v>29.245000000000001</v>
      </c>
      <c r="V6751" s="2">
        <f>salestable[[#This Row],[Sales]] * (1 - salestable[[#This Row],[Discount]])</f>
        <v>116.98</v>
      </c>
      <c r="W6751" s="2">
        <f>salestable[[#This Row],[Sales]] * salestable[[#This Row],[Discount]]</f>
        <v>0</v>
      </c>
      <c r="X6751">
        <f>YEAR(salestable[[#This Row],[Order Date]])</f>
        <v>2017</v>
      </c>
      <c r="Y6751" t="str">
        <f>TEXT(salestable[[#This Row],[Order Date]],"MMMM")</f>
        <v>December</v>
      </c>
      <c r="Z6751" t="str">
        <f>"Q"&amp;ROUNDUP(MONTH(salestable[[#This Row],[Order Date]])/3,0)</f>
        <v>Q4</v>
      </c>
      <c r="AA6751" t="str">
        <f>TEXT(salestable[[#This Row],[Order Date]], "ddd")</f>
        <v>Mon</v>
      </c>
    </row>
    <row r="6752" spans="1:27"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s="3">
        <v>2</v>
      </c>
      <c r="T6752" s="4">
        <v>0</v>
      </c>
      <c r="U6752" s="3">
        <v>20.7332</v>
      </c>
      <c r="V6752" s="2">
        <f>salestable[[#This Row],[Sales]] * (1 - salestable[[#This Row],[Discount]])</f>
        <v>121.96</v>
      </c>
      <c r="W6752" s="2">
        <f>salestable[[#This Row],[Sales]] * salestable[[#This Row],[Discount]]</f>
        <v>0</v>
      </c>
      <c r="X6752">
        <f>YEAR(salestable[[#This Row],[Order Date]])</f>
        <v>2016</v>
      </c>
      <c r="Y6752" t="str">
        <f>TEXT(salestable[[#This Row],[Order Date]],"MMMM")</f>
        <v>June</v>
      </c>
      <c r="Z6752" t="str">
        <f>"Q"&amp;ROUNDUP(MONTH(salestable[[#This Row],[Order Date]])/3,0)</f>
        <v>Q2</v>
      </c>
      <c r="AA6752" t="str">
        <f>TEXT(salestable[[#This Row],[Order Date]], "ddd")</f>
        <v>Tue</v>
      </c>
    </row>
    <row r="6753" spans="1:27"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s="3">
        <v>2</v>
      </c>
      <c r="T6753" s="4">
        <v>0</v>
      </c>
      <c r="U6753" s="3">
        <v>2.2724000000000002</v>
      </c>
      <c r="V6753" s="2">
        <f>salestable[[#This Row],[Sales]] * (1 - salestable[[#This Row],[Discount]])</f>
        <v>8.74</v>
      </c>
      <c r="W6753" s="2">
        <f>salestable[[#This Row],[Sales]] * salestable[[#This Row],[Discount]]</f>
        <v>0</v>
      </c>
      <c r="X6753">
        <f>YEAR(salestable[[#This Row],[Order Date]])</f>
        <v>2016</v>
      </c>
      <c r="Y6753" t="str">
        <f>TEXT(salestable[[#This Row],[Order Date]],"MMMM")</f>
        <v>June</v>
      </c>
      <c r="Z6753" t="str">
        <f>"Q"&amp;ROUNDUP(MONTH(salestable[[#This Row],[Order Date]])/3,0)</f>
        <v>Q2</v>
      </c>
      <c r="AA6753" t="str">
        <f>TEXT(salestable[[#This Row],[Order Date]], "ddd")</f>
        <v>Tue</v>
      </c>
    </row>
    <row r="6754" spans="1:27"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s="3">
        <v>2</v>
      </c>
      <c r="T6754" s="4">
        <v>0</v>
      </c>
      <c r="U6754" s="3">
        <v>27.882000000000001</v>
      </c>
      <c r="V6754" s="2">
        <f>salestable[[#This Row],[Sales]] * (1 - salestable[[#This Row],[Discount]])</f>
        <v>61.96</v>
      </c>
      <c r="W6754" s="2">
        <f>salestable[[#This Row],[Sales]] * salestable[[#This Row],[Discount]]</f>
        <v>0</v>
      </c>
      <c r="X6754">
        <f>YEAR(salestable[[#This Row],[Order Date]])</f>
        <v>2016</v>
      </c>
      <c r="Y6754" t="str">
        <f>TEXT(salestable[[#This Row],[Order Date]],"MMMM")</f>
        <v>June</v>
      </c>
      <c r="Z6754" t="str">
        <f>"Q"&amp;ROUNDUP(MONTH(salestable[[#This Row],[Order Date]])/3,0)</f>
        <v>Q2</v>
      </c>
      <c r="AA6754" t="str">
        <f>TEXT(salestable[[#This Row],[Order Date]], "ddd")</f>
        <v>Tue</v>
      </c>
    </row>
    <row r="6755" spans="1:27"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s="3">
        <v>2</v>
      </c>
      <c r="T6755" s="4">
        <v>0</v>
      </c>
      <c r="U6755" s="3">
        <v>3.7412000000000001</v>
      </c>
      <c r="V6755" s="2">
        <f>salestable[[#This Row],[Sales]] * (1 - salestable[[#This Row],[Discount]])</f>
        <v>7.96</v>
      </c>
      <c r="W6755" s="2">
        <f>salestable[[#This Row],[Sales]] * salestable[[#This Row],[Discount]]</f>
        <v>0</v>
      </c>
      <c r="X6755">
        <f>YEAR(salestable[[#This Row],[Order Date]])</f>
        <v>2016</v>
      </c>
      <c r="Y6755" t="str">
        <f>TEXT(salestable[[#This Row],[Order Date]],"MMMM")</f>
        <v>June</v>
      </c>
      <c r="Z6755" t="str">
        <f>"Q"&amp;ROUNDUP(MONTH(salestable[[#This Row],[Order Date]])/3,0)</f>
        <v>Q2</v>
      </c>
      <c r="AA6755" t="str">
        <f>TEXT(salestable[[#This Row],[Order Date]], "ddd")</f>
        <v>Tue</v>
      </c>
    </row>
    <row r="6756" spans="1:27"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s="3">
        <v>4</v>
      </c>
      <c r="T6756" s="4">
        <v>0</v>
      </c>
      <c r="U6756" s="3">
        <v>121.1056</v>
      </c>
      <c r="V6756" s="2">
        <f>salestable[[#This Row],[Sales]] * (1 - salestable[[#This Row],[Discount]])</f>
        <v>275.24</v>
      </c>
      <c r="W6756" s="2">
        <f>salestable[[#This Row],[Sales]] * salestable[[#This Row],[Discount]]</f>
        <v>0</v>
      </c>
      <c r="X6756">
        <f>YEAR(salestable[[#This Row],[Order Date]])</f>
        <v>2016</v>
      </c>
      <c r="Y6756" t="str">
        <f>TEXT(salestable[[#This Row],[Order Date]],"MMMM")</f>
        <v>June</v>
      </c>
      <c r="Z6756" t="str">
        <f>"Q"&amp;ROUNDUP(MONTH(salestable[[#This Row],[Order Date]])/3,0)</f>
        <v>Q2</v>
      </c>
      <c r="AA6756" t="str">
        <f>TEXT(salestable[[#This Row],[Order Date]], "ddd")</f>
        <v>Tue</v>
      </c>
    </row>
    <row r="6757" spans="1:27"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s="3">
        <v>5</v>
      </c>
      <c r="T6757" s="4">
        <v>0</v>
      </c>
      <c r="U6757" s="3">
        <v>18.96</v>
      </c>
      <c r="V6757" s="2">
        <f>salestable[[#This Row],[Sales]] * (1 - salestable[[#This Row],[Discount]])</f>
        <v>47.4</v>
      </c>
      <c r="W6757" s="2">
        <f>salestable[[#This Row],[Sales]] * salestable[[#This Row],[Discount]]</f>
        <v>0</v>
      </c>
      <c r="X6757">
        <f>YEAR(salestable[[#This Row],[Order Date]])</f>
        <v>2017</v>
      </c>
      <c r="Y6757" t="str">
        <f>TEXT(salestable[[#This Row],[Order Date]],"MMMM")</f>
        <v>September</v>
      </c>
      <c r="Z6757" t="str">
        <f>"Q"&amp;ROUNDUP(MONTH(salestable[[#This Row],[Order Date]])/3,0)</f>
        <v>Q3</v>
      </c>
      <c r="AA6757" t="str">
        <f>TEXT(salestable[[#This Row],[Order Date]], "ddd")</f>
        <v>Fri</v>
      </c>
    </row>
    <row r="6758" spans="1:27"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s="3">
        <v>4</v>
      </c>
      <c r="T6758" s="4">
        <v>0</v>
      </c>
      <c r="U6758" s="3">
        <v>143.62880000000001</v>
      </c>
      <c r="V6758" s="2">
        <f>salestable[[#This Row],[Sales]] * (1 - salestable[[#This Row],[Discount]])</f>
        <v>512.96</v>
      </c>
      <c r="W6758" s="2">
        <f>salestable[[#This Row],[Sales]] * salestable[[#This Row],[Discount]]</f>
        <v>0</v>
      </c>
      <c r="X6758">
        <f>YEAR(salestable[[#This Row],[Order Date]])</f>
        <v>2017</v>
      </c>
      <c r="Y6758" t="str">
        <f>TEXT(salestable[[#This Row],[Order Date]],"MMMM")</f>
        <v>September</v>
      </c>
      <c r="Z6758" t="str">
        <f>"Q"&amp;ROUNDUP(MONTH(salestable[[#This Row],[Order Date]])/3,0)</f>
        <v>Q3</v>
      </c>
      <c r="AA6758" t="str">
        <f>TEXT(salestable[[#This Row],[Order Date]], "ddd")</f>
        <v>Fri</v>
      </c>
    </row>
    <row r="6759" spans="1:27"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s="3">
        <v>6</v>
      </c>
      <c r="T6759" s="4">
        <v>0</v>
      </c>
      <c r="U6759" s="3">
        <v>102.9444</v>
      </c>
      <c r="V6759" s="2">
        <f>salestable[[#This Row],[Sales]] * (1 - salestable[[#This Row],[Discount]])</f>
        <v>395.94</v>
      </c>
      <c r="W6759" s="2">
        <f>salestable[[#This Row],[Sales]] * salestable[[#This Row],[Discount]]</f>
        <v>0</v>
      </c>
      <c r="X6759">
        <f>YEAR(salestable[[#This Row],[Order Date]])</f>
        <v>2017</v>
      </c>
      <c r="Y6759" t="str">
        <f>TEXT(salestable[[#This Row],[Order Date]],"MMMM")</f>
        <v>September</v>
      </c>
      <c r="Z6759" t="str">
        <f>"Q"&amp;ROUNDUP(MONTH(salestable[[#This Row],[Order Date]])/3,0)</f>
        <v>Q3</v>
      </c>
      <c r="AA6759" t="str">
        <f>TEXT(salestable[[#This Row],[Order Date]], "ddd")</f>
        <v>Fri</v>
      </c>
    </row>
    <row r="6760" spans="1:27"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s="3">
        <v>2</v>
      </c>
      <c r="T6760" s="4">
        <v>0</v>
      </c>
      <c r="U6760" s="3">
        <v>0</v>
      </c>
      <c r="V6760" s="2">
        <f>salestable[[#This Row],[Sales]] * (1 - salestable[[#This Row],[Discount]])</f>
        <v>81.96</v>
      </c>
      <c r="W6760" s="2">
        <f>salestable[[#This Row],[Sales]] * salestable[[#This Row],[Discount]]</f>
        <v>0</v>
      </c>
      <c r="X6760">
        <f>YEAR(salestable[[#This Row],[Order Date]])</f>
        <v>2017</v>
      </c>
      <c r="Y6760" t="str">
        <f>TEXT(salestable[[#This Row],[Order Date]],"MMMM")</f>
        <v>September</v>
      </c>
      <c r="Z6760" t="str">
        <f>"Q"&amp;ROUNDUP(MONTH(salestable[[#This Row],[Order Date]])/3,0)</f>
        <v>Q3</v>
      </c>
      <c r="AA6760" t="str">
        <f>TEXT(salestable[[#This Row],[Order Date]], "ddd")</f>
        <v>Fri</v>
      </c>
    </row>
    <row r="6761" spans="1:27"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s="3">
        <v>1</v>
      </c>
      <c r="T6761" s="4">
        <v>0.2</v>
      </c>
      <c r="U6761" s="3">
        <v>2.4582000000000002</v>
      </c>
      <c r="V6761" s="2">
        <f>salestable[[#This Row],[Sales]] * (1 - salestable[[#This Row],[Discount]])</f>
        <v>26.220800000000004</v>
      </c>
      <c r="W6761" s="2">
        <f>salestable[[#This Row],[Sales]] * salestable[[#This Row],[Discount]]</f>
        <v>6.555200000000001</v>
      </c>
      <c r="X6761">
        <f>YEAR(salestable[[#This Row],[Order Date]])</f>
        <v>2017</v>
      </c>
      <c r="Y6761" t="str">
        <f>TEXT(salestable[[#This Row],[Order Date]],"MMMM")</f>
        <v>December</v>
      </c>
      <c r="Z6761" t="str">
        <f>"Q"&amp;ROUNDUP(MONTH(salestable[[#This Row],[Order Date]])/3,0)</f>
        <v>Q4</v>
      </c>
      <c r="AA6761" t="str">
        <f>TEXT(salestable[[#This Row],[Order Date]], "ddd")</f>
        <v>Sat</v>
      </c>
    </row>
    <row r="6762" spans="1:27"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s="3">
        <v>3</v>
      </c>
      <c r="T6762" s="4">
        <v>0</v>
      </c>
      <c r="U6762" s="3">
        <v>0</v>
      </c>
      <c r="V6762" s="2">
        <f>salestable[[#This Row],[Sales]] * (1 - salestable[[#This Row],[Discount]])</f>
        <v>272.94</v>
      </c>
      <c r="W6762" s="2">
        <f>salestable[[#This Row],[Sales]] * salestable[[#This Row],[Discount]]</f>
        <v>0</v>
      </c>
      <c r="X6762">
        <f>YEAR(salestable[[#This Row],[Order Date]])</f>
        <v>2017</v>
      </c>
      <c r="Y6762" t="str">
        <f>TEXT(salestable[[#This Row],[Order Date]],"MMMM")</f>
        <v>June</v>
      </c>
      <c r="Z6762" t="str">
        <f>"Q"&amp;ROUNDUP(MONTH(salestable[[#This Row],[Order Date]])/3,0)</f>
        <v>Q2</v>
      </c>
      <c r="AA6762" t="str">
        <f>TEXT(salestable[[#This Row],[Order Date]], "ddd")</f>
        <v>Mon</v>
      </c>
    </row>
    <row r="6763" spans="1:27"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s="3">
        <v>2</v>
      </c>
      <c r="T6763" s="4">
        <v>0.1</v>
      </c>
      <c r="U6763" s="3">
        <v>31.015599999999999</v>
      </c>
      <c r="V6763" s="2">
        <f>salestable[[#This Row],[Sales]] * (1 - salestable[[#This Row],[Discount]])</f>
        <v>228.38760000000002</v>
      </c>
      <c r="W6763" s="2">
        <f>salestable[[#This Row],[Sales]] * salestable[[#This Row],[Discount]]</f>
        <v>25.376400000000004</v>
      </c>
      <c r="X6763">
        <f>YEAR(salestable[[#This Row],[Order Date]])</f>
        <v>2016</v>
      </c>
      <c r="Y6763" t="str">
        <f>TEXT(salestable[[#This Row],[Order Date]],"MMMM")</f>
        <v>July</v>
      </c>
      <c r="Z6763" t="str">
        <f>"Q"&amp;ROUNDUP(MONTH(salestable[[#This Row],[Order Date]])/3,0)</f>
        <v>Q3</v>
      </c>
      <c r="AA6763" t="str">
        <f>TEXT(salestable[[#This Row],[Order Date]], "ddd")</f>
        <v>Sun</v>
      </c>
    </row>
    <row r="6764" spans="1:27"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s="3">
        <v>5</v>
      </c>
      <c r="T6764" s="4">
        <v>0.2</v>
      </c>
      <c r="U6764" s="3">
        <v>9.8684999999999992</v>
      </c>
      <c r="V6764" s="2">
        <f>salestable[[#This Row],[Sales]] * (1 - salestable[[#This Row],[Discount]])</f>
        <v>23.391999999999999</v>
      </c>
      <c r="W6764" s="2">
        <f>salestable[[#This Row],[Sales]] * salestable[[#This Row],[Discount]]</f>
        <v>5.8479999999999999</v>
      </c>
      <c r="X6764">
        <f>YEAR(salestable[[#This Row],[Order Date]])</f>
        <v>2016</v>
      </c>
      <c r="Y6764" t="str">
        <f>TEXT(salestable[[#This Row],[Order Date]],"MMMM")</f>
        <v>September</v>
      </c>
      <c r="Z6764" t="str">
        <f>"Q"&amp;ROUNDUP(MONTH(salestable[[#This Row],[Order Date]])/3,0)</f>
        <v>Q3</v>
      </c>
      <c r="AA6764" t="str">
        <f>TEXT(salestable[[#This Row],[Order Date]], "ddd")</f>
        <v>Fri</v>
      </c>
    </row>
    <row r="6765" spans="1:27"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s="3">
        <v>2</v>
      </c>
      <c r="T6765" s="4">
        <v>0.2</v>
      </c>
      <c r="U6765" s="3">
        <v>-8.3523999999999994</v>
      </c>
      <c r="V6765" s="2">
        <f>salestable[[#This Row],[Sales]] * (1 - salestable[[#This Row],[Discount]])</f>
        <v>28.134399999999999</v>
      </c>
      <c r="W6765" s="2">
        <f>salestable[[#This Row],[Sales]] * salestable[[#This Row],[Discount]]</f>
        <v>7.0335999999999999</v>
      </c>
      <c r="X6765">
        <f>YEAR(salestable[[#This Row],[Order Date]])</f>
        <v>2016</v>
      </c>
      <c r="Y6765" t="str">
        <f>TEXT(salestable[[#This Row],[Order Date]],"MMMM")</f>
        <v>September</v>
      </c>
      <c r="Z6765" t="str">
        <f>"Q"&amp;ROUNDUP(MONTH(salestable[[#This Row],[Order Date]])/3,0)</f>
        <v>Q3</v>
      </c>
      <c r="AA6765" t="str">
        <f>TEXT(salestable[[#This Row],[Order Date]], "ddd")</f>
        <v>Fri</v>
      </c>
    </row>
    <row r="6766" spans="1:27"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s="3">
        <v>3</v>
      </c>
      <c r="T6766" s="4">
        <v>0.3</v>
      </c>
      <c r="U6766" s="3">
        <v>-19.47</v>
      </c>
      <c r="V6766" s="2">
        <f>salestable[[#This Row],[Sales]] * (1 - salestable[[#This Row],[Discount]])</f>
        <v>954.03</v>
      </c>
      <c r="W6766" s="2">
        <f>salestable[[#This Row],[Sales]] * salestable[[#This Row],[Discount]]</f>
        <v>408.87</v>
      </c>
      <c r="X6766">
        <f>YEAR(salestable[[#This Row],[Order Date]])</f>
        <v>2016</v>
      </c>
      <c r="Y6766" t="str">
        <f>TEXT(salestable[[#This Row],[Order Date]],"MMMM")</f>
        <v>September</v>
      </c>
      <c r="Z6766" t="str">
        <f>"Q"&amp;ROUNDUP(MONTH(salestable[[#This Row],[Order Date]])/3,0)</f>
        <v>Q3</v>
      </c>
      <c r="AA6766" t="str">
        <f>TEXT(salestable[[#This Row],[Order Date]], "ddd")</f>
        <v>Fri</v>
      </c>
    </row>
    <row r="6767" spans="1:27"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s="3">
        <v>3</v>
      </c>
      <c r="T6767" s="4">
        <v>0.3</v>
      </c>
      <c r="U6767" s="3">
        <v>-18.117599999999999</v>
      </c>
      <c r="V6767" s="2">
        <f>salestable[[#This Row],[Sales]] * (1 - salestable[[#This Row],[Discount]])</f>
        <v>221.94059999999999</v>
      </c>
      <c r="W6767" s="2">
        <f>salestable[[#This Row],[Sales]] * salestable[[#This Row],[Discount]]</f>
        <v>95.117399999999989</v>
      </c>
      <c r="X6767">
        <f>YEAR(salestable[[#This Row],[Order Date]])</f>
        <v>2017</v>
      </c>
      <c r="Y6767" t="str">
        <f>TEXT(salestable[[#This Row],[Order Date]],"MMMM")</f>
        <v>April</v>
      </c>
      <c r="Z6767" t="str">
        <f>"Q"&amp;ROUNDUP(MONTH(salestable[[#This Row],[Order Date]])/3,0)</f>
        <v>Q2</v>
      </c>
      <c r="AA6767" t="str">
        <f>TEXT(salestable[[#This Row],[Order Date]], "ddd")</f>
        <v>Thu</v>
      </c>
    </row>
    <row r="6768" spans="1:27"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s="3">
        <v>2</v>
      </c>
      <c r="T6768" s="4">
        <v>0.2</v>
      </c>
      <c r="U6768" s="3">
        <v>3.5459999999999998</v>
      </c>
      <c r="V6768" s="2">
        <f>salestable[[#This Row],[Sales]] * (1 - salestable[[#This Row],[Discount]])</f>
        <v>12.608000000000001</v>
      </c>
      <c r="W6768" s="2">
        <f>salestable[[#This Row],[Sales]] * salestable[[#This Row],[Discount]]</f>
        <v>3.1520000000000001</v>
      </c>
      <c r="X6768">
        <f>YEAR(salestable[[#This Row],[Order Date]])</f>
        <v>2017</v>
      </c>
      <c r="Y6768" t="str">
        <f>TEXT(salestable[[#This Row],[Order Date]],"MMMM")</f>
        <v>April</v>
      </c>
      <c r="Z6768" t="str">
        <f>"Q"&amp;ROUNDUP(MONTH(salestable[[#This Row],[Order Date]])/3,0)</f>
        <v>Q2</v>
      </c>
      <c r="AA6768" t="str">
        <f>TEXT(salestable[[#This Row],[Order Date]], "ddd")</f>
        <v>Thu</v>
      </c>
    </row>
    <row r="6769" spans="1:27"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s="3">
        <v>5</v>
      </c>
      <c r="T6769" s="4">
        <v>0.6</v>
      </c>
      <c r="U6769" s="3">
        <v>-6.1879999999999997</v>
      </c>
      <c r="V6769" s="2">
        <f>salestable[[#This Row],[Sales]] * (1 - salestable[[#This Row],[Discount]])</f>
        <v>5.8240000000000007</v>
      </c>
      <c r="W6769" s="2">
        <f>salestable[[#This Row],[Sales]] * salestable[[#This Row],[Discount]]</f>
        <v>8.7360000000000007</v>
      </c>
      <c r="X6769">
        <f>YEAR(salestable[[#This Row],[Order Date]])</f>
        <v>2017</v>
      </c>
      <c r="Y6769" t="str">
        <f>TEXT(salestable[[#This Row],[Order Date]],"MMMM")</f>
        <v>April</v>
      </c>
      <c r="Z6769" t="str">
        <f>"Q"&amp;ROUNDUP(MONTH(salestable[[#This Row],[Order Date]])/3,0)</f>
        <v>Q2</v>
      </c>
      <c r="AA6769" t="str">
        <f>TEXT(salestable[[#This Row],[Order Date]], "ddd")</f>
        <v>Thu</v>
      </c>
    </row>
    <row r="6770" spans="1:27"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s="3">
        <v>7</v>
      </c>
      <c r="T6770" s="4">
        <v>0</v>
      </c>
      <c r="U6770" s="3">
        <v>98.105000000000004</v>
      </c>
      <c r="V6770" s="2">
        <f>salestable[[#This Row],[Sales]] * (1 - salestable[[#This Row],[Discount]])</f>
        <v>196.21</v>
      </c>
      <c r="W6770" s="2">
        <f>salestable[[#This Row],[Sales]] * salestable[[#This Row],[Discount]]</f>
        <v>0</v>
      </c>
      <c r="X6770">
        <f>YEAR(salestable[[#This Row],[Order Date]])</f>
        <v>2014</v>
      </c>
      <c r="Y6770" t="str">
        <f>TEXT(salestable[[#This Row],[Order Date]],"MMMM")</f>
        <v>August</v>
      </c>
      <c r="Z6770" t="str">
        <f>"Q"&amp;ROUNDUP(MONTH(salestable[[#This Row],[Order Date]])/3,0)</f>
        <v>Q3</v>
      </c>
      <c r="AA6770" t="str">
        <f>TEXT(salestable[[#This Row],[Order Date]], "ddd")</f>
        <v>Tue</v>
      </c>
    </row>
    <row r="6771" spans="1:27"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s="3">
        <v>5</v>
      </c>
      <c r="T6771" s="4">
        <v>0</v>
      </c>
      <c r="U6771" s="3">
        <v>13.452</v>
      </c>
      <c r="V6771" s="2">
        <f>salestable[[#This Row],[Sales]] * (1 - salestable[[#This Row],[Discount]])</f>
        <v>35.4</v>
      </c>
      <c r="W6771" s="2">
        <f>salestable[[#This Row],[Sales]] * salestable[[#This Row],[Discount]]</f>
        <v>0</v>
      </c>
      <c r="X6771">
        <f>YEAR(salestable[[#This Row],[Order Date]])</f>
        <v>2017</v>
      </c>
      <c r="Y6771" t="str">
        <f>TEXT(salestable[[#This Row],[Order Date]],"MMMM")</f>
        <v>September</v>
      </c>
      <c r="Z6771" t="str">
        <f>"Q"&amp;ROUNDUP(MONTH(salestable[[#This Row],[Order Date]])/3,0)</f>
        <v>Q3</v>
      </c>
      <c r="AA6771" t="str">
        <f>TEXT(salestable[[#This Row],[Order Date]], "ddd")</f>
        <v>Tue</v>
      </c>
    </row>
    <row r="6772" spans="1:27"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s="3">
        <v>5</v>
      </c>
      <c r="T6772" s="4">
        <v>0.2</v>
      </c>
      <c r="U6772" s="3">
        <v>146.79</v>
      </c>
      <c r="V6772" s="2">
        <f>salestable[[#This Row],[Sales]] * (1 - salestable[[#This Row],[Discount]])</f>
        <v>335.52</v>
      </c>
      <c r="W6772" s="2">
        <f>salestable[[#This Row],[Sales]] * salestable[[#This Row],[Discount]]</f>
        <v>83.88</v>
      </c>
      <c r="X6772">
        <f>YEAR(salestable[[#This Row],[Order Date]])</f>
        <v>2017</v>
      </c>
      <c r="Y6772" t="str">
        <f>TEXT(salestable[[#This Row],[Order Date]],"MMMM")</f>
        <v>December</v>
      </c>
      <c r="Z6772" t="str">
        <f>"Q"&amp;ROUNDUP(MONTH(salestable[[#This Row],[Order Date]])/3,0)</f>
        <v>Q4</v>
      </c>
      <c r="AA6772" t="str">
        <f>TEXT(salestable[[#This Row],[Order Date]], "ddd")</f>
        <v>Sat</v>
      </c>
    </row>
    <row r="6773" spans="1:27"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s="3">
        <v>3</v>
      </c>
      <c r="T6773" s="4">
        <v>0.7</v>
      </c>
      <c r="U6773" s="3">
        <v>-9.9704999999999995</v>
      </c>
      <c r="V6773" s="2">
        <f>salestable[[#This Row],[Sales]] * (1 - salestable[[#This Row],[Discount]])</f>
        <v>3.9015000000000009</v>
      </c>
      <c r="W6773" s="2">
        <f>salestable[[#This Row],[Sales]] * salestable[[#This Row],[Discount]]</f>
        <v>9.1035000000000004</v>
      </c>
      <c r="X6773">
        <f>YEAR(salestable[[#This Row],[Order Date]])</f>
        <v>2017</v>
      </c>
      <c r="Y6773" t="str">
        <f>TEXT(salestable[[#This Row],[Order Date]],"MMMM")</f>
        <v>December</v>
      </c>
      <c r="Z6773" t="str">
        <f>"Q"&amp;ROUNDUP(MONTH(salestable[[#This Row],[Order Date]])/3,0)</f>
        <v>Q4</v>
      </c>
      <c r="AA6773" t="str">
        <f>TEXT(salestable[[#This Row],[Order Date]], "ddd")</f>
        <v>Sat</v>
      </c>
    </row>
    <row r="6774" spans="1:27"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s="3">
        <v>2</v>
      </c>
      <c r="T6774" s="4">
        <v>0.2</v>
      </c>
      <c r="U6774" s="3">
        <v>2.7955999999999999</v>
      </c>
      <c r="V6774" s="2">
        <f>salestable[[#This Row],[Sales]] * (1 - salestable[[#This Row],[Discount]])</f>
        <v>6.1696</v>
      </c>
      <c r="W6774" s="2">
        <f>salestable[[#This Row],[Sales]] * salestable[[#This Row],[Discount]]</f>
        <v>1.5424</v>
      </c>
      <c r="X6774">
        <f>YEAR(salestable[[#This Row],[Order Date]])</f>
        <v>2016</v>
      </c>
      <c r="Y6774" t="str">
        <f>TEXT(salestable[[#This Row],[Order Date]],"MMMM")</f>
        <v>November</v>
      </c>
      <c r="Z6774" t="str">
        <f>"Q"&amp;ROUNDUP(MONTH(salestable[[#This Row],[Order Date]])/3,0)</f>
        <v>Q4</v>
      </c>
      <c r="AA6774" t="str">
        <f>TEXT(salestable[[#This Row],[Order Date]], "ddd")</f>
        <v>Fri</v>
      </c>
    </row>
    <row r="6775" spans="1:27"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s="3">
        <v>1</v>
      </c>
      <c r="T6775" s="4">
        <v>0.2</v>
      </c>
      <c r="U6775" s="3">
        <v>1.3049999999999999</v>
      </c>
      <c r="V6775" s="2">
        <f>salestable[[#This Row],[Sales]] * (1 - salestable[[#This Row],[Discount]])</f>
        <v>3.3408000000000002</v>
      </c>
      <c r="W6775" s="2">
        <f>salestable[[#This Row],[Sales]] * salestable[[#This Row],[Discount]]</f>
        <v>0.83520000000000005</v>
      </c>
      <c r="X6775">
        <f>YEAR(salestable[[#This Row],[Order Date]])</f>
        <v>2016</v>
      </c>
      <c r="Y6775" t="str">
        <f>TEXT(salestable[[#This Row],[Order Date]],"MMMM")</f>
        <v>November</v>
      </c>
      <c r="Z6775" t="str">
        <f>"Q"&amp;ROUNDUP(MONTH(salestable[[#This Row],[Order Date]])/3,0)</f>
        <v>Q4</v>
      </c>
      <c r="AA6775" t="str">
        <f>TEXT(salestable[[#This Row],[Order Date]], "ddd")</f>
        <v>Fri</v>
      </c>
    </row>
    <row r="6776" spans="1:27"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s="3">
        <v>6</v>
      </c>
      <c r="T6776" s="4">
        <v>0</v>
      </c>
      <c r="U6776" s="3">
        <v>18.662400000000002</v>
      </c>
      <c r="V6776" s="2">
        <f>salestable[[#This Row],[Sales]] * (1 - salestable[[#This Row],[Discount]])</f>
        <v>38.880000000000003</v>
      </c>
      <c r="W6776" s="2">
        <f>salestable[[#This Row],[Sales]] * salestable[[#This Row],[Discount]]</f>
        <v>0</v>
      </c>
      <c r="X6776">
        <f>YEAR(salestable[[#This Row],[Order Date]])</f>
        <v>2016</v>
      </c>
      <c r="Y6776" t="str">
        <f>TEXT(salestable[[#This Row],[Order Date]],"MMMM")</f>
        <v>November</v>
      </c>
      <c r="Z6776" t="str">
        <f>"Q"&amp;ROUNDUP(MONTH(salestable[[#This Row],[Order Date]])/3,0)</f>
        <v>Q4</v>
      </c>
      <c r="AA6776" t="str">
        <f>TEXT(salestable[[#This Row],[Order Date]], "ddd")</f>
        <v>Fri</v>
      </c>
    </row>
    <row r="6777" spans="1:27"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s="3">
        <v>4</v>
      </c>
      <c r="T6777" s="4">
        <v>0</v>
      </c>
      <c r="U6777" s="3">
        <v>8.1143999999999998</v>
      </c>
      <c r="V6777" s="2">
        <f>salestable[[#This Row],[Sales]] * (1 - salestable[[#This Row],[Discount]])</f>
        <v>17.64</v>
      </c>
      <c r="W6777" s="2">
        <f>salestable[[#This Row],[Sales]] * salestable[[#This Row],[Discount]]</f>
        <v>0</v>
      </c>
      <c r="X6777">
        <f>YEAR(salestable[[#This Row],[Order Date]])</f>
        <v>2015</v>
      </c>
      <c r="Y6777" t="str">
        <f>TEXT(salestable[[#This Row],[Order Date]],"MMMM")</f>
        <v>March</v>
      </c>
      <c r="Z6777" t="str">
        <f>"Q"&amp;ROUNDUP(MONTH(salestable[[#This Row],[Order Date]])/3,0)</f>
        <v>Q1</v>
      </c>
      <c r="AA6777" t="str">
        <f>TEXT(salestable[[#This Row],[Order Date]], "ddd")</f>
        <v>Sun</v>
      </c>
    </row>
    <row r="6778" spans="1:27"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s="3">
        <v>3</v>
      </c>
      <c r="T6778" s="4">
        <v>0.2</v>
      </c>
      <c r="U6778" s="3">
        <v>-17.523</v>
      </c>
      <c r="V6778" s="2">
        <f>salestable[[#This Row],[Sales]] * (1 - salestable[[#This Row],[Discount]])</f>
        <v>74.764800000000008</v>
      </c>
      <c r="W6778" s="2">
        <f>salestable[[#This Row],[Sales]] * salestable[[#This Row],[Discount]]</f>
        <v>18.691200000000002</v>
      </c>
      <c r="X6778">
        <f>YEAR(salestable[[#This Row],[Order Date]])</f>
        <v>2016</v>
      </c>
      <c r="Y6778" t="str">
        <f>TEXT(salestable[[#This Row],[Order Date]],"MMMM")</f>
        <v>September</v>
      </c>
      <c r="Z6778" t="str">
        <f>"Q"&amp;ROUNDUP(MONTH(salestable[[#This Row],[Order Date]])/3,0)</f>
        <v>Q3</v>
      </c>
      <c r="AA6778" t="str">
        <f>TEXT(salestable[[#This Row],[Order Date]], "ddd")</f>
        <v>Mon</v>
      </c>
    </row>
    <row r="6779" spans="1:27"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s="3">
        <v>9</v>
      </c>
      <c r="T6779" s="4">
        <v>0</v>
      </c>
      <c r="U6779" s="3">
        <v>157.46850000000001</v>
      </c>
      <c r="V6779" s="2">
        <f>salestable[[#This Row],[Sales]] * (1 - salestable[[#This Row],[Discount]])</f>
        <v>449.91</v>
      </c>
      <c r="W6779" s="2">
        <f>salestable[[#This Row],[Sales]] * salestable[[#This Row],[Discount]]</f>
        <v>0</v>
      </c>
      <c r="X6779">
        <f>YEAR(salestable[[#This Row],[Order Date]])</f>
        <v>2017</v>
      </c>
      <c r="Y6779" t="str">
        <f>TEXT(salestable[[#This Row],[Order Date]],"MMMM")</f>
        <v>January</v>
      </c>
      <c r="Z6779" t="str">
        <f>"Q"&amp;ROUNDUP(MONTH(salestable[[#This Row],[Order Date]])/3,0)</f>
        <v>Q1</v>
      </c>
      <c r="AA6779" t="str">
        <f>TEXT(salestable[[#This Row],[Order Date]], "ddd")</f>
        <v>Sat</v>
      </c>
    </row>
    <row r="6780" spans="1:27"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s="3">
        <v>3</v>
      </c>
      <c r="T6780" s="4">
        <v>0</v>
      </c>
      <c r="U6780" s="3">
        <v>31.044599999999999</v>
      </c>
      <c r="V6780" s="2">
        <f>salestable[[#This Row],[Sales]] * (1 - salestable[[#This Row],[Discount]])</f>
        <v>344.94</v>
      </c>
      <c r="W6780" s="2">
        <f>salestable[[#This Row],[Sales]] * salestable[[#This Row],[Discount]]</f>
        <v>0</v>
      </c>
      <c r="X6780">
        <f>YEAR(salestable[[#This Row],[Order Date]])</f>
        <v>2016</v>
      </c>
      <c r="Y6780" t="str">
        <f>TEXT(salestable[[#This Row],[Order Date]],"MMMM")</f>
        <v>September</v>
      </c>
      <c r="Z6780" t="str">
        <f>"Q"&amp;ROUNDUP(MONTH(salestable[[#This Row],[Order Date]])/3,0)</f>
        <v>Q3</v>
      </c>
      <c r="AA6780" t="str">
        <f>TEXT(salestable[[#This Row],[Order Date]], "ddd")</f>
        <v>Sat</v>
      </c>
    </row>
    <row r="6781" spans="1:27"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s="3">
        <v>2</v>
      </c>
      <c r="T6781" s="4">
        <v>0</v>
      </c>
      <c r="U6781" s="3">
        <v>4.2804000000000002</v>
      </c>
      <c r="V6781" s="2">
        <f>salestable[[#This Row],[Sales]] * (1 - salestable[[#This Row],[Discount]])</f>
        <v>14.76</v>
      </c>
      <c r="W6781" s="2">
        <f>salestable[[#This Row],[Sales]] * salestable[[#This Row],[Discount]]</f>
        <v>0</v>
      </c>
      <c r="X6781">
        <f>YEAR(salestable[[#This Row],[Order Date]])</f>
        <v>2016</v>
      </c>
      <c r="Y6781" t="str">
        <f>TEXT(salestable[[#This Row],[Order Date]],"MMMM")</f>
        <v>September</v>
      </c>
      <c r="Z6781" t="str">
        <f>"Q"&amp;ROUNDUP(MONTH(salestable[[#This Row],[Order Date]])/3,0)</f>
        <v>Q3</v>
      </c>
      <c r="AA6781" t="str">
        <f>TEXT(salestable[[#This Row],[Order Date]], "ddd")</f>
        <v>Sat</v>
      </c>
    </row>
    <row r="6782" spans="1:27"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s="3">
        <v>2</v>
      </c>
      <c r="T6782" s="4">
        <v>0</v>
      </c>
      <c r="U6782" s="3">
        <v>5.8696000000000002</v>
      </c>
      <c r="V6782" s="2">
        <f>salestable[[#This Row],[Sales]] * (1 - salestable[[#This Row],[Discount]])</f>
        <v>12.76</v>
      </c>
      <c r="W6782" s="2">
        <f>salestable[[#This Row],[Sales]] * salestable[[#This Row],[Discount]]</f>
        <v>0</v>
      </c>
      <c r="X6782">
        <f>YEAR(salestable[[#This Row],[Order Date]])</f>
        <v>2016</v>
      </c>
      <c r="Y6782" t="str">
        <f>TEXT(salestable[[#This Row],[Order Date]],"MMMM")</f>
        <v>September</v>
      </c>
      <c r="Z6782" t="str">
        <f>"Q"&amp;ROUNDUP(MONTH(salestable[[#This Row],[Order Date]])/3,0)</f>
        <v>Q3</v>
      </c>
      <c r="AA6782" t="str">
        <f>TEXT(salestable[[#This Row],[Order Date]], "ddd")</f>
        <v>Sat</v>
      </c>
    </row>
    <row r="6783" spans="1:27"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s="3">
        <v>8</v>
      </c>
      <c r="T6783" s="4">
        <v>0</v>
      </c>
      <c r="U6783" s="3">
        <v>27.485600000000002</v>
      </c>
      <c r="V6783" s="2">
        <f>salestable[[#This Row],[Sales]] * (1 - salestable[[#This Row],[Discount]])</f>
        <v>58.48</v>
      </c>
      <c r="W6783" s="2">
        <f>salestable[[#This Row],[Sales]] * salestable[[#This Row],[Discount]]</f>
        <v>0</v>
      </c>
      <c r="X6783">
        <f>YEAR(salestable[[#This Row],[Order Date]])</f>
        <v>2016</v>
      </c>
      <c r="Y6783" t="str">
        <f>TEXT(salestable[[#This Row],[Order Date]],"MMMM")</f>
        <v>September</v>
      </c>
      <c r="Z6783" t="str">
        <f>"Q"&amp;ROUNDUP(MONTH(salestable[[#This Row],[Order Date]])/3,0)</f>
        <v>Q3</v>
      </c>
      <c r="AA6783" t="str">
        <f>TEXT(salestable[[#This Row],[Order Date]], "ddd")</f>
        <v>Sat</v>
      </c>
    </row>
    <row r="6784" spans="1:27"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s="3">
        <v>4</v>
      </c>
      <c r="T6784" s="4">
        <v>0.2</v>
      </c>
      <c r="U6784" s="3">
        <v>3.0144000000000002</v>
      </c>
      <c r="V6784" s="2">
        <f>salestable[[#This Row],[Sales]] * (1 - salestable[[#This Row],[Discount]])</f>
        <v>16.076800000000002</v>
      </c>
      <c r="W6784" s="2">
        <f>salestable[[#This Row],[Sales]] * salestable[[#This Row],[Discount]]</f>
        <v>4.0192000000000005</v>
      </c>
      <c r="X6784">
        <f>YEAR(salestable[[#This Row],[Order Date]])</f>
        <v>2017</v>
      </c>
      <c r="Y6784" t="str">
        <f>TEXT(salestable[[#This Row],[Order Date]],"MMMM")</f>
        <v>July</v>
      </c>
      <c r="Z6784" t="str">
        <f>"Q"&amp;ROUNDUP(MONTH(salestable[[#This Row],[Order Date]])/3,0)</f>
        <v>Q3</v>
      </c>
      <c r="AA6784" t="str">
        <f>TEXT(salestable[[#This Row],[Order Date]], "ddd")</f>
        <v>Tue</v>
      </c>
    </row>
    <row r="6785" spans="1:27"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s="3">
        <v>3</v>
      </c>
      <c r="T6785" s="4">
        <v>0.2</v>
      </c>
      <c r="U6785" s="3">
        <v>4.2470999999999997</v>
      </c>
      <c r="V6785" s="2">
        <f>salestable[[#This Row],[Sales]] * (1 - salestable[[#This Row],[Discount]])</f>
        <v>30.201600000000003</v>
      </c>
      <c r="W6785" s="2">
        <f>salestable[[#This Row],[Sales]] * salestable[[#This Row],[Discount]]</f>
        <v>7.5504000000000007</v>
      </c>
      <c r="X6785">
        <f>YEAR(salestable[[#This Row],[Order Date]])</f>
        <v>2017</v>
      </c>
      <c r="Y6785" t="str">
        <f>TEXT(salestable[[#This Row],[Order Date]],"MMMM")</f>
        <v>July</v>
      </c>
      <c r="Z6785" t="str">
        <f>"Q"&amp;ROUNDUP(MONTH(salestable[[#This Row],[Order Date]])/3,0)</f>
        <v>Q3</v>
      </c>
      <c r="AA6785" t="str">
        <f>TEXT(salestable[[#This Row],[Order Date]], "ddd")</f>
        <v>Tue</v>
      </c>
    </row>
    <row r="6786" spans="1:27"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s="3">
        <v>1</v>
      </c>
      <c r="T6786" s="4">
        <v>0.4</v>
      </c>
      <c r="U6786" s="3">
        <v>-34.646999999999998</v>
      </c>
      <c r="V6786" s="2">
        <f>salestable[[#This Row],[Sales]] * (1 - salestable[[#This Row],[Discount]])</f>
        <v>83.152799999999999</v>
      </c>
      <c r="W6786" s="2">
        <f>salestable[[#This Row],[Sales]] * salestable[[#This Row],[Discount]]</f>
        <v>55.435200000000002</v>
      </c>
      <c r="X6786">
        <f>YEAR(salestable[[#This Row],[Order Date]])</f>
        <v>2017</v>
      </c>
      <c r="Y6786" t="str">
        <f>TEXT(salestable[[#This Row],[Order Date]],"MMMM")</f>
        <v>July</v>
      </c>
      <c r="Z6786" t="str">
        <f>"Q"&amp;ROUNDUP(MONTH(salestable[[#This Row],[Order Date]])/3,0)</f>
        <v>Q3</v>
      </c>
      <c r="AA6786" t="str">
        <f>TEXT(salestable[[#This Row],[Order Date]], "ddd")</f>
        <v>Tue</v>
      </c>
    </row>
    <row r="6787" spans="1:27"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s="3">
        <v>5</v>
      </c>
      <c r="T6787" s="4">
        <v>0.2</v>
      </c>
      <c r="U6787" s="3">
        <v>-25.992000000000001</v>
      </c>
      <c r="V6787" s="2">
        <f>salestable[[#This Row],[Sales]] * (1 - salestable[[#This Row],[Discount]])</f>
        <v>207.93600000000004</v>
      </c>
      <c r="W6787" s="2">
        <f>salestable[[#This Row],[Sales]] * salestable[[#This Row],[Discount]]</f>
        <v>51.984000000000009</v>
      </c>
      <c r="X6787">
        <f>YEAR(salestable[[#This Row],[Order Date]])</f>
        <v>2017</v>
      </c>
      <c r="Y6787" t="str">
        <f>TEXT(salestable[[#This Row],[Order Date]],"MMMM")</f>
        <v>July</v>
      </c>
      <c r="Z6787" t="str">
        <f>"Q"&amp;ROUNDUP(MONTH(salestable[[#This Row],[Order Date]])/3,0)</f>
        <v>Q3</v>
      </c>
      <c r="AA6787" t="str">
        <f>TEXT(salestable[[#This Row],[Order Date]], "ddd")</f>
        <v>Tue</v>
      </c>
    </row>
    <row r="6788" spans="1:27"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s="3">
        <v>4</v>
      </c>
      <c r="T6788" s="4">
        <v>0.2</v>
      </c>
      <c r="U6788" s="3">
        <v>7.2576000000000001</v>
      </c>
      <c r="V6788" s="2">
        <f>salestable[[#This Row],[Sales]] * (1 - salestable[[#This Row],[Discount]])</f>
        <v>16.588800000000003</v>
      </c>
      <c r="W6788" s="2">
        <f>salestable[[#This Row],[Sales]] * salestable[[#This Row],[Discount]]</f>
        <v>4.1472000000000007</v>
      </c>
      <c r="X6788">
        <f>YEAR(salestable[[#This Row],[Order Date]])</f>
        <v>2017</v>
      </c>
      <c r="Y6788" t="str">
        <f>TEXT(salestable[[#This Row],[Order Date]],"MMMM")</f>
        <v>July</v>
      </c>
      <c r="Z6788" t="str">
        <f>"Q"&amp;ROUNDUP(MONTH(salestable[[#This Row],[Order Date]])/3,0)</f>
        <v>Q3</v>
      </c>
      <c r="AA6788" t="str">
        <f>TEXT(salestable[[#This Row],[Order Date]], "ddd")</f>
        <v>Tue</v>
      </c>
    </row>
    <row r="6789" spans="1:27"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s="3">
        <v>3</v>
      </c>
      <c r="T6789" s="4">
        <v>0</v>
      </c>
      <c r="U6789" s="3">
        <v>12.993</v>
      </c>
      <c r="V6789" s="2">
        <f>salestable[[#This Row],[Sales]] * (1 - salestable[[#This Row],[Discount]])</f>
        <v>129.93</v>
      </c>
      <c r="W6789" s="2">
        <f>salestable[[#This Row],[Sales]] * salestable[[#This Row],[Discount]]</f>
        <v>0</v>
      </c>
      <c r="X6789">
        <f>YEAR(salestable[[#This Row],[Order Date]])</f>
        <v>2015</v>
      </c>
      <c r="Y6789" t="str">
        <f>TEXT(salestable[[#This Row],[Order Date]],"MMMM")</f>
        <v>September</v>
      </c>
      <c r="Z6789" t="str">
        <f>"Q"&amp;ROUNDUP(MONTH(salestable[[#This Row],[Order Date]])/3,0)</f>
        <v>Q3</v>
      </c>
      <c r="AA6789" t="str">
        <f>TEXT(salestable[[#This Row],[Order Date]], "ddd")</f>
        <v>Sun</v>
      </c>
    </row>
    <row r="6790" spans="1:27"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s="3">
        <v>7</v>
      </c>
      <c r="T6790" s="4">
        <v>0</v>
      </c>
      <c r="U6790" s="3">
        <v>31.468499999999999</v>
      </c>
      <c r="V6790" s="2">
        <f>salestable[[#This Row],[Sales]] * (1 - salestable[[#This Row],[Discount]])</f>
        <v>69.930000000000007</v>
      </c>
      <c r="W6790" s="2">
        <f>salestable[[#This Row],[Sales]] * salestable[[#This Row],[Discount]]</f>
        <v>0</v>
      </c>
      <c r="X6790">
        <f>YEAR(salestable[[#This Row],[Order Date]])</f>
        <v>2015</v>
      </c>
      <c r="Y6790" t="str">
        <f>TEXT(salestable[[#This Row],[Order Date]],"MMMM")</f>
        <v>September</v>
      </c>
      <c r="Z6790" t="str">
        <f>"Q"&amp;ROUNDUP(MONTH(salestable[[#This Row],[Order Date]])/3,0)</f>
        <v>Q3</v>
      </c>
      <c r="AA6790" t="str">
        <f>TEXT(salestable[[#This Row],[Order Date]], "ddd")</f>
        <v>Sun</v>
      </c>
    </row>
    <row r="6791" spans="1:27"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s="3">
        <v>4</v>
      </c>
      <c r="T6791" s="4">
        <v>0.2</v>
      </c>
      <c r="U6791" s="3">
        <v>12.314399999999999</v>
      </c>
      <c r="V6791" s="2">
        <f>salestable[[#This Row],[Sales]] * (1 - salestable[[#This Row],[Discount]])</f>
        <v>112.58879999999999</v>
      </c>
      <c r="W6791" s="2">
        <f>salestable[[#This Row],[Sales]] * salestable[[#This Row],[Discount]]</f>
        <v>28.147199999999998</v>
      </c>
      <c r="X6791">
        <f>YEAR(salestable[[#This Row],[Order Date]])</f>
        <v>2015</v>
      </c>
      <c r="Y6791" t="str">
        <f>TEXT(salestable[[#This Row],[Order Date]],"MMMM")</f>
        <v>September</v>
      </c>
      <c r="Z6791" t="str">
        <f>"Q"&amp;ROUNDUP(MONTH(salestable[[#This Row],[Order Date]])/3,0)</f>
        <v>Q3</v>
      </c>
      <c r="AA6791" t="str">
        <f>TEXT(salestable[[#This Row],[Order Date]], "ddd")</f>
        <v>Mon</v>
      </c>
    </row>
    <row r="6792" spans="1:27"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s="3">
        <v>5</v>
      </c>
      <c r="T6792" s="4">
        <v>0.2</v>
      </c>
      <c r="U6792" s="3">
        <v>2.8079999999999998</v>
      </c>
      <c r="V6792" s="2">
        <f>salestable[[#This Row],[Sales]] * (1 - salestable[[#This Row],[Discount]])</f>
        <v>6.6560000000000006</v>
      </c>
      <c r="W6792" s="2">
        <f>salestable[[#This Row],[Sales]] * salestable[[#This Row],[Discount]]</f>
        <v>1.6640000000000001</v>
      </c>
      <c r="X6792">
        <f>YEAR(salestable[[#This Row],[Order Date]])</f>
        <v>2016</v>
      </c>
      <c r="Y6792" t="str">
        <f>TEXT(salestable[[#This Row],[Order Date]],"MMMM")</f>
        <v>November</v>
      </c>
      <c r="Z6792" t="str">
        <f>"Q"&amp;ROUNDUP(MONTH(salestable[[#This Row],[Order Date]])/3,0)</f>
        <v>Q4</v>
      </c>
      <c r="AA6792" t="str">
        <f>TEXT(salestable[[#This Row],[Order Date]], "ddd")</f>
        <v>Wed</v>
      </c>
    </row>
    <row r="6793" spans="1:27"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s="3">
        <v>1</v>
      </c>
      <c r="T6793" s="4">
        <v>0</v>
      </c>
      <c r="U6793" s="3">
        <v>2.7944</v>
      </c>
      <c r="V6793" s="2">
        <f>salestable[[#This Row],[Sales]] * (1 - salestable[[#This Row],[Discount]])</f>
        <v>9.98</v>
      </c>
      <c r="W6793" s="2">
        <f>salestable[[#This Row],[Sales]] * salestable[[#This Row],[Discount]]</f>
        <v>0</v>
      </c>
      <c r="X6793">
        <f>YEAR(salestable[[#This Row],[Order Date]])</f>
        <v>2016</v>
      </c>
      <c r="Y6793" t="str">
        <f>TEXT(salestable[[#This Row],[Order Date]],"MMMM")</f>
        <v>November</v>
      </c>
      <c r="Z6793" t="str">
        <f>"Q"&amp;ROUNDUP(MONTH(salestable[[#This Row],[Order Date]])/3,0)</f>
        <v>Q4</v>
      </c>
      <c r="AA6793" t="str">
        <f>TEXT(salestable[[#This Row],[Order Date]], "ddd")</f>
        <v>Thu</v>
      </c>
    </row>
    <row r="6794" spans="1:27"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s="3">
        <v>3</v>
      </c>
      <c r="T6794" s="4">
        <v>0</v>
      </c>
      <c r="U6794" s="3">
        <v>30.211200000000002</v>
      </c>
      <c r="V6794" s="2">
        <f>salestable[[#This Row],[Sales]] * (1 - salestable[[#This Row],[Discount]])</f>
        <v>62.94</v>
      </c>
      <c r="W6794" s="2">
        <f>salestable[[#This Row],[Sales]] * salestable[[#This Row],[Discount]]</f>
        <v>0</v>
      </c>
      <c r="X6794">
        <f>YEAR(salestable[[#This Row],[Order Date]])</f>
        <v>2014</v>
      </c>
      <c r="Y6794" t="str">
        <f>TEXT(salestable[[#This Row],[Order Date]],"MMMM")</f>
        <v>August</v>
      </c>
      <c r="Z6794" t="str">
        <f>"Q"&amp;ROUNDUP(MONTH(salestable[[#This Row],[Order Date]])/3,0)</f>
        <v>Q3</v>
      </c>
      <c r="AA6794" t="str">
        <f>TEXT(salestable[[#This Row],[Order Date]], "ddd")</f>
        <v>Fri</v>
      </c>
    </row>
    <row r="6795" spans="1:27"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s="3">
        <v>2</v>
      </c>
      <c r="T6795" s="4">
        <v>0.2</v>
      </c>
      <c r="U6795" s="3">
        <v>1.6115999999999999</v>
      </c>
      <c r="V6795" s="2">
        <f>salestable[[#This Row],[Sales]] * (1 - salestable[[#This Row],[Discount]])</f>
        <v>17.1904</v>
      </c>
      <c r="W6795" s="2">
        <f>salestable[[#This Row],[Sales]] * salestable[[#This Row],[Discount]]</f>
        <v>4.2976000000000001</v>
      </c>
      <c r="X6795">
        <f>YEAR(salestable[[#This Row],[Order Date]])</f>
        <v>2015</v>
      </c>
      <c r="Y6795" t="str">
        <f>TEXT(salestable[[#This Row],[Order Date]],"MMMM")</f>
        <v>November</v>
      </c>
      <c r="Z6795" t="str">
        <f>"Q"&amp;ROUNDUP(MONTH(salestable[[#This Row],[Order Date]])/3,0)</f>
        <v>Q4</v>
      </c>
      <c r="AA6795" t="str">
        <f>TEXT(salestable[[#This Row],[Order Date]], "ddd")</f>
        <v>Mon</v>
      </c>
    </row>
    <row r="6796" spans="1:27"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s="3">
        <v>3</v>
      </c>
      <c r="T6796" s="4">
        <v>0.2</v>
      </c>
      <c r="U6796" s="3">
        <v>26.997299999999999</v>
      </c>
      <c r="V6796" s="2">
        <f>salestable[[#This Row],[Sales]] * (1 - salestable[[#This Row],[Discount]])</f>
        <v>191.98080000000002</v>
      </c>
      <c r="W6796" s="2">
        <f>salestable[[#This Row],[Sales]] * salestable[[#This Row],[Discount]]</f>
        <v>47.995200000000004</v>
      </c>
      <c r="X6796">
        <f>YEAR(salestable[[#This Row],[Order Date]])</f>
        <v>2015</v>
      </c>
      <c r="Y6796" t="str">
        <f>TEXT(salestable[[#This Row],[Order Date]],"MMMM")</f>
        <v>November</v>
      </c>
      <c r="Z6796" t="str">
        <f>"Q"&amp;ROUNDUP(MONTH(salestable[[#This Row],[Order Date]])/3,0)</f>
        <v>Q4</v>
      </c>
      <c r="AA6796" t="str">
        <f>TEXT(salestable[[#This Row],[Order Date]], "ddd")</f>
        <v>Mon</v>
      </c>
    </row>
    <row r="6797" spans="1:27"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s="3">
        <v>2</v>
      </c>
      <c r="T6797" s="4">
        <v>0.6</v>
      </c>
      <c r="U6797" s="3">
        <v>-15.5268</v>
      </c>
      <c r="V6797" s="2">
        <f>salestable[[#This Row],[Sales]] * (1 - salestable[[#This Row],[Discount]])</f>
        <v>13.801600000000001</v>
      </c>
      <c r="W6797" s="2">
        <f>salestable[[#This Row],[Sales]] * salestable[[#This Row],[Discount]]</f>
        <v>20.702399999999997</v>
      </c>
      <c r="X6797">
        <f>YEAR(salestable[[#This Row],[Order Date]])</f>
        <v>2015</v>
      </c>
      <c r="Y6797" t="str">
        <f>TEXT(salestable[[#This Row],[Order Date]],"MMMM")</f>
        <v>November</v>
      </c>
      <c r="Z6797" t="str">
        <f>"Q"&amp;ROUNDUP(MONTH(salestable[[#This Row],[Order Date]])/3,0)</f>
        <v>Q4</v>
      </c>
      <c r="AA6797" t="str">
        <f>TEXT(salestable[[#This Row],[Order Date]], "ddd")</f>
        <v>Mon</v>
      </c>
    </row>
    <row r="6798" spans="1:27"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s="3">
        <v>2</v>
      </c>
      <c r="T6798" s="4">
        <v>0.6</v>
      </c>
      <c r="U6798" s="3">
        <v>-16.585799999999999</v>
      </c>
      <c r="V6798" s="2">
        <f>salestable[[#This Row],[Sales]] * (1 - salestable[[#This Row],[Discount]])</f>
        <v>8.0416000000000007</v>
      </c>
      <c r="W6798" s="2">
        <f>salestable[[#This Row],[Sales]] * salestable[[#This Row],[Discount]]</f>
        <v>12.062399999999998</v>
      </c>
      <c r="X6798">
        <f>YEAR(salestable[[#This Row],[Order Date]])</f>
        <v>2015</v>
      </c>
      <c r="Y6798" t="str">
        <f>TEXT(salestable[[#This Row],[Order Date]],"MMMM")</f>
        <v>August</v>
      </c>
      <c r="Z6798" t="str">
        <f>"Q"&amp;ROUNDUP(MONTH(salestable[[#This Row],[Order Date]])/3,0)</f>
        <v>Q3</v>
      </c>
      <c r="AA6798" t="str">
        <f>TEXT(salestable[[#This Row],[Order Date]], "ddd")</f>
        <v>Tue</v>
      </c>
    </row>
    <row r="6799" spans="1:27"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s="3">
        <v>1</v>
      </c>
      <c r="T6799" s="4">
        <v>0.8</v>
      </c>
      <c r="U6799" s="3">
        <v>-6.0768000000000004</v>
      </c>
      <c r="V6799" s="2">
        <f>salestable[[#This Row],[Sales]] * (1 - salestable[[#This Row],[Discount]])</f>
        <v>0.75959999999999983</v>
      </c>
      <c r="W6799" s="2">
        <f>salestable[[#This Row],[Sales]] * salestable[[#This Row],[Discount]]</f>
        <v>3.0384000000000002</v>
      </c>
      <c r="X6799">
        <f>YEAR(salestable[[#This Row],[Order Date]])</f>
        <v>2015</v>
      </c>
      <c r="Y6799" t="str">
        <f>TEXT(salestable[[#This Row],[Order Date]],"MMMM")</f>
        <v>August</v>
      </c>
      <c r="Z6799" t="str">
        <f>"Q"&amp;ROUNDUP(MONTH(salestable[[#This Row],[Order Date]])/3,0)</f>
        <v>Q3</v>
      </c>
      <c r="AA6799" t="str">
        <f>TEXT(salestable[[#This Row],[Order Date]], "ddd")</f>
        <v>Tue</v>
      </c>
    </row>
    <row r="6800" spans="1:27"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s="3">
        <v>5</v>
      </c>
      <c r="T6800" s="4">
        <v>0.6</v>
      </c>
      <c r="U6800" s="3">
        <v>-3.94</v>
      </c>
      <c r="V6800" s="2">
        <f>salestable[[#This Row],[Sales]] * (1 - salestable[[#This Row],[Discount]])</f>
        <v>3.1520000000000001</v>
      </c>
      <c r="W6800" s="2">
        <f>salestable[[#This Row],[Sales]] * salestable[[#This Row],[Discount]]</f>
        <v>4.7279999999999998</v>
      </c>
      <c r="X6800">
        <f>YEAR(salestable[[#This Row],[Order Date]])</f>
        <v>2015</v>
      </c>
      <c r="Y6800" t="str">
        <f>TEXT(salestable[[#This Row],[Order Date]],"MMMM")</f>
        <v>August</v>
      </c>
      <c r="Z6800" t="str">
        <f>"Q"&amp;ROUNDUP(MONTH(salestable[[#This Row],[Order Date]])/3,0)</f>
        <v>Q3</v>
      </c>
      <c r="AA6800" t="str">
        <f>TEXT(salestable[[#This Row],[Order Date]], "ddd")</f>
        <v>Tue</v>
      </c>
    </row>
    <row r="6801" spans="1:27"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s="3">
        <v>1</v>
      </c>
      <c r="T6801" s="4">
        <v>0.5</v>
      </c>
      <c r="U6801" s="3">
        <v>-24.102599999999999</v>
      </c>
      <c r="V6801" s="2">
        <f>salestable[[#This Row],[Sales]] * (1 - salestable[[#This Row],[Discount]])</f>
        <v>17.7225</v>
      </c>
      <c r="W6801" s="2">
        <f>salestable[[#This Row],[Sales]] * salestable[[#This Row],[Discount]]</f>
        <v>17.7225</v>
      </c>
      <c r="X6801">
        <f>YEAR(salestable[[#This Row],[Order Date]])</f>
        <v>2016</v>
      </c>
      <c r="Y6801" t="str">
        <f>TEXT(salestable[[#This Row],[Order Date]],"MMMM")</f>
        <v>December</v>
      </c>
      <c r="Z6801" t="str">
        <f>"Q"&amp;ROUNDUP(MONTH(salestable[[#This Row],[Order Date]])/3,0)</f>
        <v>Q4</v>
      </c>
      <c r="AA6801" t="str">
        <f>TEXT(salestable[[#This Row],[Order Date]], "ddd")</f>
        <v>Sun</v>
      </c>
    </row>
    <row r="6802" spans="1:27"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s="3">
        <v>2</v>
      </c>
      <c r="T6802" s="4">
        <v>0.7</v>
      </c>
      <c r="U6802" s="3">
        <v>-386.95699999999999</v>
      </c>
      <c r="V6802" s="2">
        <f>salestable[[#This Row],[Sales]] * (1 - salestable[[#This Row],[Discount]])</f>
        <v>80.991000000000014</v>
      </c>
      <c r="W6802" s="2">
        <f>salestable[[#This Row],[Sales]] * salestable[[#This Row],[Discount]]</f>
        <v>188.97900000000001</v>
      </c>
      <c r="X6802">
        <f>YEAR(salestable[[#This Row],[Order Date]])</f>
        <v>2016</v>
      </c>
      <c r="Y6802" t="str">
        <f>TEXT(salestable[[#This Row],[Order Date]],"MMMM")</f>
        <v>December</v>
      </c>
      <c r="Z6802" t="str">
        <f>"Q"&amp;ROUNDUP(MONTH(salestable[[#This Row],[Order Date]])/3,0)</f>
        <v>Q4</v>
      </c>
      <c r="AA6802" t="str">
        <f>TEXT(salestable[[#This Row],[Order Date]], "ddd")</f>
        <v>Sun</v>
      </c>
    </row>
    <row r="6803" spans="1:27"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s="3">
        <v>3</v>
      </c>
      <c r="T6803" s="4">
        <v>0.2</v>
      </c>
      <c r="U6803" s="3">
        <v>-7.8959999999999999</v>
      </c>
      <c r="V6803" s="2">
        <f>salestable[[#This Row],[Sales]] * (1 - salestable[[#This Row],[Discount]])</f>
        <v>36.095999999999997</v>
      </c>
      <c r="W6803" s="2">
        <f>salestable[[#This Row],[Sales]] * salestable[[#This Row],[Discount]]</f>
        <v>9.0239999999999991</v>
      </c>
      <c r="X6803">
        <f>YEAR(salestable[[#This Row],[Order Date]])</f>
        <v>2016</v>
      </c>
      <c r="Y6803" t="str">
        <f>TEXT(salestable[[#This Row],[Order Date]],"MMMM")</f>
        <v>December</v>
      </c>
      <c r="Z6803" t="str">
        <f>"Q"&amp;ROUNDUP(MONTH(salestable[[#This Row],[Order Date]])/3,0)</f>
        <v>Q4</v>
      </c>
      <c r="AA6803" t="str">
        <f>TEXT(salestable[[#This Row],[Order Date]], "ddd")</f>
        <v>Sun</v>
      </c>
    </row>
    <row r="6804" spans="1:27"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s="3">
        <v>2</v>
      </c>
      <c r="T6804" s="4">
        <v>0.2</v>
      </c>
      <c r="U6804" s="3">
        <v>21.42</v>
      </c>
      <c r="V6804" s="2">
        <f>salestable[[#This Row],[Sales]] * (1 - salestable[[#This Row],[Discount]])</f>
        <v>80.64</v>
      </c>
      <c r="W6804" s="2">
        <f>salestable[[#This Row],[Sales]] * salestable[[#This Row],[Discount]]</f>
        <v>20.16</v>
      </c>
      <c r="X6804">
        <f>YEAR(salestable[[#This Row],[Order Date]])</f>
        <v>2016</v>
      </c>
      <c r="Y6804" t="str">
        <f>TEXT(salestable[[#This Row],[Order Date]],"MMMM")</f>
        <v>December</v>
      </c>
      <c r="Z6804" t="str">
        <f>"Q"&amp;ROUNDUP(MONTH(salestable[[#This Row],[Order Date]])/3,0)</f>
        <v>Q4</v>
      </c>
      <c r="AA6804" t="str">
        <f>TEXT(salestable[[#This Row],[Order Date]], "ddd")</f>
        <v>Sun</v>
      </c>
    </row>
    <row r="6805" spans="1:27"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s="3">
        <v>2</v>
      </c>
      <c r="T6805" s="4">
        <v>0.2</v>
      </c>
      <c r="U6805" s="3">
        <v>4.1971999999999996</v>
      </c>
      <c r="V6805" s="2">
        <f>salestable[[#This Row],[Sales]] * (1 - salestable[[#This Row],[Discount]])</f>
        <v>38.374400000000009</v>
      </c>
      <c r="W6805" s="2">
        <f>salestable[[#This Row],[Sales]] * salestable[[#This Row],[Discount]]</f>
        <v>9.5936000000000021</v>
      </c>
      <c r="X6805">
        <f>YEAR(salestable[[#This Row],[Order Date]])</f>
        <v>2016</v>
      </c>
      <c r="Y6805" t="str">
        <f>TEXT(salestable[[#This Row],[Order Date]],"MMMM")</f>
        <v>December</v>
      </c>
      <c r="Z6805" t="str">
        <f>"Q"&amp;ROUNDUP(MONTH(salestable[[#This Row],[Order Date]])/3,0)</f>
        <v>Q4</v>
      </c>
      <c r="AA6805" t="str">
        <f>TEXT(salestable[[#This Row],[Order Date]], "ddd")</f>
        <v>Sun</v>
      </c>
    </row>
    <row r="6806" spans="1:27"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s="3">
        <v>2</v>
      </c>
      <c r="T6806" s="4">
        <v>0</v>
      </c>
      <c r="U6806" s="3">
        <v>34.993000000000002</v>
      </c>
      <c r="V6806" s="2">
        <f>salestable[[#This Row],[Sales]] * (1 - salestable[[#This Row],[Discount]])</f>
        <v>99.98</v>
      </c>
      <c r="W6806" s="2">
        <f>salestable[[#This Row],[Sales]] * salestable[[#This Row],[Discount]]</f>
        <v>0</v>
      </c>
      <c r="X6806">
        <f>YEAR(salestable[[#This Row],[Order Date]])</f>
        <v>2014</v>
      </c>
      <c r="Y6806" t="str">
        <f>TEXT(salestable[[#This Row],[Order Date]],"MMMM")</f>
        <v>October</v>
      </c>
      <c r="Z6806" t="str">
        <f>"Q"&amp;ROUNDUP(MONTH(salestable[[#This Row],[Order Date]])/3,0)</f>
        <v>Q4</v>
      </c>
      <c r="AA6806" t="str">
        <f>TEXT(salestable[[#This Row],[Order Date]], "ddd")</f>
        <v>Sun</v>
      </c>
    </row>
    <row r="6807" spans="1:27"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s="3">
        <v>2</v>
      </c>
      <c r="T6807" s="4">
        <v>0</v>
      </c>
      <c r="U6807" s="3">
        <v>4.8803999999999998</v>
      </c>
      <c r="V6807" s="2">
        <f>salestable[[#This Row],[Sales]] * (1 - salestable[[#This Row],[Discount]])</f>
        <v>9.9600000000000009</v>
      </c>
      <c r="W6807" s="2">
        <f>salestable[[#This Row],[Sales]] * salestable[[#This Row],[Discount]]</f>
        <v>0</v>
      </c>
      <c r="X6807">
        <f>YEAR(salestable[[#This Row],[Order Date]])</f>
        <v>2014</v>
      </c>
      <c r="Y6807" t="str">
        <f>TEXT(salestable[[#This Row],[Order Date]],"MMMM")</f>
        <v>November</v>
      </c>
      <c r="Z6807" t="str">
        <f>"Q"&amp;ROUNDUP(MONTH(salestable[[#This Row],[Order Date]])/3,0)</f>
        <v>Q4</v>
      </c>
      <c r="AA6807" t="str">
        <f>TEXT(salestable[[#This Row],[Order Date]], "ddd")</f>
        <v>Sat</v>
      </c>
    </row>
    <row r="6808" spans="1:27"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s="3">
        <v>1</v>
      </c>
      <c r="T6808" s="4">
        <v>0.2</v>
      </c>
      <c r="U6808" s="3">
        <v>1.3977999999999999</v>
      </c>
      <c r="V6808" s="2">
        <f>salestable[[#This Row],[Sales]] * (1 - salestable[[#This Row],[Discount]])</f>
        <v>3.0848</v>
      </c>
      <c r="W6808" s="2">
        <f>salestable[[#This Row],[Sales]] * salestable[[#This Row],[Discount]]</f>
        <v>0.7712</v>
      </c>
      <c r="X6808">
        <f>YEAR(salestable[[#This Row],[Order Date]])</f>
        <v>2017</v>
      </c>
      <c r="Y6808" t="str">
        <f>TEXT(salestable[[#This Row],[Order Date]],"MMMM")</f>
        <v>December</v>
      </c>
      <c r="Z6808" t="str">
        <f>"Q"&amp;ROUNDUP(MONTH(salestable[[#This Row],[Order Date]])/3,0)</f>
        <v>Q4</v>
      </c>
      <c r="AA6808" t="str">
        <f>TEXT(salestable[[#This Row],[Order Date]], "ddd")</f>
        <v>Mon</v>
      </c>
    </row>
    <row r="6809" spans="1:27"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s="3">
        <v>3</v>
      </c>
      <c r="T6809" s="4">
        <v>0.2</v>
      </c>
      <c r="U6809" s="3">
        <v>35.661299999999997</v>
      </c>
      <c r="V6809" s="2">
        <f>salestable[[#This Row],[Sales]] * (1 - salestable[[#This Row],[Discount]])</f>
        <v>78.700800000000015</v>
      </c>
      <c r="W6809" s="2">
        <f>salestable[[#This Row],[Sales]] * salestable[[#This Row],[Discount]]</f>
        <v>19.675200000000004</v>
      </c>
      <c r="X6809">
        <f>YEAR(salestable[[#This Row],[Order Date]])</f>
        <v>2015</v>
      </c>
      <c r="Y6809" t="str">
        <f>TEXT(salestable[[#This Row],[Order Date]],"MMMM")</f>
        <v>March</v>
      </c>
      <c r="Z6809" t="str">
        <f>"Q"&amp;ROUNDUP(MONTH(salestable[[#This Row],[Order Date]])/3,0)</f>
        <v>Q1</v>
      </c>
      <c r="AA6809" t="str">
        <f>TEXT(salestable[[#This Row],[Order Date]], "ddd")</f>
        <v>Tue</v>
      </c>
    </row>
    <row r="6810" spans="1:27"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s="3">
        <v>3</v>
      </c>
      <c r="T6810" s="4">
        <v>0.6</v>
      </c>
      <c r="U6810" s="3">
        <v>-7.8330000000000002</v>
      </c>
      <c r="V6810" s="2">
        <f>salestable[[#This Row],[Sales]] * (1 - salestable[[#This Row],[Discount]])</f>
        <v>8.952</v>
      </c>
      <c r="W6810" s="2">
        <f>salestable[[#This Row],[Sales]] * salestable[[#This Row],[Discount]]</f>
        <v>13.427999999999999</v>
      </c>
      <c r="X6810">
        <f>YEAR(salestable[[#This Row],[Order Date]])</f>
        <v>2015</v>
      </c>
      <c r="Y6810" t="str">
        <f>TEXT(salestable[[#This Row],[Order Date]],"MMMM")</f>
        <v>March</v>
      </c>
      <c r="Z6810" t="str">
        <f>"Q"&amp;ROUNDUP(MONTH(salestable[[#This Row],[Order Date]])/3,0)</f>
        <v>Q1</v>
      </c>
      <c r="AA6810" t="str">
        <f>TEXT(salestable[[#This Row],[Order Date]], "ddd")</f>
        <v>Tue</v>
      </c>
    </row>
    <row r="6811" spans="1:27"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s="3">
        <v>2</v>
      </c>
      <c r="T6811" s="4">
        <v>0.7</v>
      </c>
      <c r="U6811" s="3">
        <v>-2.5880000000000001</v>
      </c>
      <c r="V6811" s="2">
        <f>salestable[[#This Row],[Sales]] * (1 - salestable[[#This Row],[Discount]])</f>
        <v>1.1646000000000003</v>
      </c>
      <c r="W6811" s="2">
        <f>salestable[[#This Row],[Sales]] * salestable[[#This Row],[Discount]]</f>
        <v>2.7174</v>
      </c>
      <c r="X6811">
        <f>YEAR(salestable[[#This Row],[Order Date]])</f>
        <v>2017</v>
      </c>
      <c r="Y6811" t="str">
        <f>TEXT(salestable[[#This Row],[Order Date]],"MMMM")</f>
        <v>September</v>
      </c>
      <c r="Z6811" t="str">
        <f>"Q"&amp;ROUNDUP(MONTH(salestable[[#This Row],[Order Date]])/3,0)</f>
        <v>Q3</v>
      </c>
      <c r="AA6811" t="str">
        <f>TEXT(salestable[[#This Row],[Order Date]], "ddd")</f>
        <v>Thu</v>
      </c>
    </row>
    <row r="6812" spans="1:27"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s="3">
        <v>1</v>
      </c>
      <c r="T6812" s="4">
        <v>0.7</v>
      </c>
      <c r="U6812" s="3">
        <v>-18.038499999999999</v>
      </c>
      <c r="V6812" s="2">
        <f>salestable[[#This Row],[Sales]] * (1 - salestable[[#This Row],[Discount]])</f>
        <v>3.775500000000001</v>
      </c>
      <c r="W6812" s="2">
        <f>salestable[[#This Row],[Sales]] * salestable[[#This Row],[Discount]]</f>
        <v>8.8094999999999999</v>
      </c>
      <c r="X6812">
        <f>YEAR(salestable[[#This Row],[Order Date]])</f>
        <v>2017</v>
      </c>
      <c r="Y6812" t="str">
        <f>TEXT(salestable[[#This Row],[Order Date]],"MMMM")</f>
        <v>September</v>
      </c>
      <c r="Z6812" t="str">
        <f>"Q"&amp;ROUNDUP(MONTH(salestable[[#This Row],[Order Date]])/3,0)</f>
        <v>Q3</v>
      </c>
      <c r="AA6812" t="str">
        <f>TEXT(salestable[[#This Row],[Order Date]], "ddd")</f>
        <v>Thu</v>
      </c>
    </row>
    <row r="6813" spans="1:27"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s="3">
        <v>2</v>
      </c>
      <c r="T6813" s="4">
        <v>0.3</v>
      </c>
      <c r="U6813" s="3">
        <v>-29.152799999999999</v>
      </c>
      <c r="V6813" s="2">
        <f>salestable[[#This Row],[Sales]] * (1 - salestable[[#This Row],[Discount]])</f>
        <v>79.360399999999998</v>
      </c>
      <c r="W6813" s="2">
        <f>salestable[[#This Row],[Sales]] * salestable[[#This Row],[Discount]]</f>
        <v>34.011600000000001</v>
      </c>
      <c r="X6813">
        <f>YEAR(salestable[[#This Row],[Order Date]])</f>
        <v>2017</v>
      </c>
      <c r="Y6813" t="str">
        <f>TEXT(salestable[[#This Row],[Order Date]],"MMMM")</f>
        <v>September</v>
      </c>
      <c r="Z6813" t="str">
        <f>"Q"&amp;ROUNDUP(MONTH(salestable[[#This Row],[Order Date]])/3,0)</f>
        <v>Q3</v>
      </c>
      <c r="AA6813" t="str">
        <f>TEXT(salestable[[#This Row],[Order Date]], "ddd")</f>
        <v>Thu</v>
      </c>
    </row>
    <row r="6814" spans="1:27"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s="3">
        <v>4</v>
      </c>
      <c r="T6814" s="4">
        <v>0.7</v>
      </c>
      <c r="U6814" s="3">
        <v>-12.208</v>
      </c>
      <c r="V6814" s="2">
        <f>salestable[[#This Row],[Sales]] * (1 - salestable[[#This Row],[Discount]])</f>
        <v>5.4936000000000016</v>
      </c>
      <c r="W6814" s="2">
        <f>salestable[[#This Row],[Sales]] * salestable[[#This Row],[Discount]]</f>
        <v>12.8184</v>
      </c>
      <c r="X6814">
        <f>YEAR(salestable[[#This Row],[Order Date]])</f>
        <v>2017</v>
      </c>
      <c r="Y6814" t="str">
        <f>TEXT(salestable[[#This Row],[Order Date]],"MMMM")</f>
        <v>September</v>
      </c>
      <c r="Z6814" t="str">
        <f>"Q"&amp;ROUNDUP(MONTH(salestable[[#This Row],[Order Date]])/3,0)</f>
        <v>Q3</v>
      </c>
      <c r="AA6814" t="str">
        <f>TEXT(salestable[[#This Row],[Order Date]], "ddd")</f>
        <v>Thu</v>
      </c>
    </row>
    <row r="6815" spans="1:27"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s="3">
        <v>8</v>
      </c>
      <c r="T6815" s="4">
        <v>0.2</v>
      </c>
      <c r="U6815" s="3">
        <v>4.7976000000000001</v>
      </c>
      <c r="V6815" s="2">
        <f>salestable[[#This Row],[Sales]] * (1 - salestable[[#This Row],[Discount]])</f>
        <v>102.34880000000001</v>
      </c>
      <c r="W6815" s="2">
        <f>salestable[[#This Row],[Sales]] * salestable[[#This Row],[Discount]]</f>
        <v>25.587200000000003</v>
      </c>
      <c r="X6815">
        <f>YEAR(salestable[[#This Row],[Order Date]])</f>
        <v>2017</v>
      </c>
      <c r="Y6815" t="str">
        <f>TEXT(salestable[[#This Row],[Order Date]],"MMMM")</f>
        <v>September</v>
      </c>
      <c r="Z6815" t="str">
        <f>"Q"&amp;ROUNDUP(MONTH(salestable[[#This Row],[Order Date]])/3,0)</f>
        <v>Q3</v>
      </c>
      <c r="AA6815" t="str">
        <f>TEXT(salestable[[#This Row],[Order Date]], "ddd")</f>
        <v>Thu</v>
      </c>
    </row>
    <row r="6816" spans="1:27"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s="3">
        <v>2</v>
      </c>
      <c r="T6816" s="4">
        <v>0.7</v>
      </c>
      <c r="U6816" s="3">
        <v>-168.81899999999999</v>
      </c>
      <c r="V6816" s="2">
        <f>salestable[[#This Row],[Sales]] * (1 - salestable[[#This Row],[Discount]])</f>
        <v>72.351000000000013</v>
      </c>
      <c r="W6816" s="2">
        <f>salestable[[#This Row],[Sales]] * salestable[[#This Row],[Discount]]</f>
        <v>168.81899999999999</v>
      </c>
      <c r="X6816">
        <f>YEAR(salestable[[#This Row],[Order Date]])</f>
        <v>2017</v>
      </c>
      <c r="Y6816" t="str">
        <f>TEXT(salestable[[#This Row],[Order Date]],"MMMM")</f>
        <v>September</v>
      </c>
      <c r="Z6816" t="str">
        <f>"Q"&amp;ROUNDUP(MONTH(salestable[[#This Row],[Order Date]])/3,0)</f>
        <v>Q3</v>
      </c>
      <c r="AA6816" t="str">
        <f>TEXT(salestable[[#This Row],[Order Date]], "ddd")</f>
        <v>Thu</v>
      </c>
    </row>
    <row r="6817" spans="1:27"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s="3">
        <v>3</v>
      </c>
      <c r="T6817" s="4">
        <v>0</v>
      </c>
      <c r="U6817" s="3">
        <v>2.6208</v>
      </c>
      <c r="V6817" s="2">
        <f>salestable[[#This Row],[Sales]] * (1 - salestable[[#This Row],[Discount]])</f>
        <v>6.24</v>
      </c>
      <c r="W6817" s="2">
        <f>salestable[[#This Row],[Sales]] * salestable[[#This Row],[Discount]]</f>
        <v>0</v>
      </c>
      <c r="X6817">
        <f>YEAR(salestable[[#This Row],[Order Date]])</f>
        <v>2014</v>
      </c>
      <c r="Y6817" t="str">
        <f>TEXT(salestable[[#This Row],[Order Date]],"MMMM")</f>
        <v>June</v>
      </c>
      <c r="Z6817" t="str">
        <f>"Q"&amp;ROUNDUP(MONTH(salestable[[#This Row],[Order Date]])/3,0)</f>
        <v>Q2</v>
      </c>
      <c r="AA6817" t="str">
        <f>TEXT(salestable[[#This Row],[Order Date]], "ddd")</f>
        <v>Tue</v>
      </c>
    </row>
    <row r="6818" spans="1:27"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s="3">
        <v>5</v>
      </c>
      <c r="T6818" s="4">
        <v>0</v>
      </c>
      <c r="U6818" s="3">
        <v>8.9499999999999993</v>
      </c>
      <c r="V6818" s="2">
        <f>salestable[[#This Row],[Sales]] * (1 - salestable[[#This Row],[Discount]])</f>
        <v>17.899999999999999</v>
      </c>
      <c r="W6818" s="2">
        <f>salestable[[#This Row],[Sales]] * salestable[[#This Row],[Discount]]</f>
        <v>0</v>
      </c>
      <c r="X6818">
        <f>YEAR(salestable[[#This Row],[Order Date]])</f>
        <v>2014</v>
      </c>
      <c r="Y6818" t="str">
        <f>TEXT(salestable[[#This Row],[Order Date]],"MMMM")</f>
        <v>June</v>
      </c>
      <c r="Z6818" t="str">
        <f>"Q"&amp;ROUNDUP(MONTH(salestable[[#This Row],[Order Date]])/3,0)</f>
        <v>Q2</v>
      </c>
      <c r="AA6818" t="str">
        <f>TEXT(salestable[[#This Row],[Order Date]], "ddd")</f>
        <v>Tue</v>
      </c>
    </row>
    <row r="6819" spans="1:27"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s="3">
        <v>3</v>
      </c>
      <c r="T6819" s="4">
        <v>0.2</v>
      </c>
      <c r="U6819" s="3">
        <v>1061.5722000000001</v>
      </c>
      <c r="V6819" s="2">
        <f>salestable[[#This Row],[Sales]] * (1 - salestable[[#This Row],[Discount]])</f>
        <v>2613.1008000000002</v>
      </c>
      <c r="W6819" s="2">
        <f>salestable[[#This Row],[Sales]] * salestable[[#This Row],[Discount]]</f>
        <v>653.27520000000004</v>
      </c>
      <c r="X6819">
        <f>YEAR(salestable[[#This Row],[Order Date]])</f>
        <v>2014</v>
      </c>
      <c r="Y6819" t="str">
        <f>TEXT(salestable[[#This Row],[Order Date]],"MMMM")</f>
        <v>June</v>
      </c>
      <c r="Z6819" t="str">
        <f>"Q"&amp;ROUNDUP(MONTH(salestable[[#This Row],[Order Date]])/3,0)</f>
        <v>Q2</v>
      </c>
      <c r="AA6819" t="str">
        <f>TEXT(salestable[[#This Row],[Order Date]], "ddd")</f>
        <v>Tue</v>
      </c>
    </row>
    <row r="6820" spans="1:27"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s="3">
        <v>5</v>
      </c>
      <c r="T6820" s="4">
        <v>0.8</v>
      </c>
      <c r="U6820" s="3">
        <v>-2.6880000000000002</v>
      </c>
      <c r="V6820" s="2">
        <f>salestable[[#This Row],[Sales]] * (1 - salestable[[#This Row],[Discount]])</f>
        <v>0.33599999999999991</v>
      </c>
      <c r="W6820" s="2">
        <f>salestable[[#This Row],[Sales]] * salestable[[#This Row],[Discount]]</f>
        <v>1.3440000000000001</v>
      </c>
      <c r="X6820">
        <f>YEAR(salestable[[#This Row],[Order Date]])</f>
        <v>2017</v>
      </c>
      <c r="Y6820" t="str">
        <f>TEXT(salestable[[#This Row],[Order Date]],"MMMM")</f>
        <v>December</v>
      </c>
      <c r="Z6820" t="str">
        <f>"Q"&amp;ROUNDUP(MONTH(salestable[[#This Row],[Order Date]])/3,0)</f>
        <v>Q4</v>
      </c>
      <c r="AA6820" t="str">
        <f>TEXT(salestable[[#This Row],[Order Date]], "ddd")</f>
        <v>Thu</v>
      </c>
    </row>
    <row r="6821" spans="1:27"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s="3">
        <v>3</v>
      </c>
      <c r="T6821" s="4">
        <v>0.6</v>
      </c>
      <c r="U6821" s="3">
        <v>-2.3904000000000001</v>
      </c>
      <c r="V6821" s="2">
        <f>salestable[[#This Row],[Sales]] * (1 - salestable[[#This Row],[Discount]])</f>
        <v>3.1872000000000003</v>
      </c>
      <c r="W6821" s="2">
        <f>salestable[[#This Row],[Sales]] * salestable[[#This Row],[Discount]]</f>
        <v>4.7808000000000002</v>
      </c>
      <c r="X6821">
        <f>YEAR(salestable[[#This Row],[Order Date]])</f>
        <v>2017</v>
      </c>
      <c r="Y6821" t="str">
        <f>TEXT(salestable[[#This Row],[Order Date]],"MMMM")</f>
        <v>December</v>
      </c>
      <c r="Z6821" t="str">
        <f>"Q"&amp;ROUNDUP(MONTH(salestable[[#This Row],[Order Date]])/3,0)</f>
        <v>Q4</v>
      </c>
      <c r="AA6821" t="str">
        <f>TEXT(salestable[[#This Row],[Order Date]], "ddd")</f>
        <v>Thu</v>
      </c>
    </row>
    <row r="6822" spans="1:27"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s="3">
        <v>2</v>
      </c>
      <c r="T6822" s="4">
        <v>0.3</v>
      </c>
      <c r="U6822" s="3">
        <v>-3.2391999999999999</v>
      </c>
      <c r="V6822" s="2">
        <f>salestable[[#This Row],[Sales]] * (1 - salestable[[#This Row],[Discount]])</f>
        <v>79.360399999999998</v>
      </c>
      <c r="W6822" s="2">
        <f>salestable[[#This Row],[Sales]] * salestable[[#This Row],[Discount]]</f>
        <v>34.011600000000001</v>
      </c>
      <c r="X6822">
        <f>YEAR(salestable[[#This Row],[Order Date]])</f>
        <v>2017</v>
      </c>
      <c r="Y6822" t="str">
        <f>TEXT(salestable[[#This Row],[Order Date]],"MMMM")</f>
        <v>December</v>
      </c>
      <c r="Z6822" t="str">
        <f>"Q"&amp;ROUNDUP(MONTH(salestable[[#This Row],[Order Date]])/3,0)</f>
        <v>Q4</v>
      </c>
      <c r="AA6822" t="str">
        <f>TEXT(salestable[[#This Row],[Order Date]], "ddd")</f>
        <v>Thu</v>
      </c>
    </row>
    <row r="6823" spans="1:27"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s="3">
        <v>2</v>
      </c>
      <c r="T6823" s="4">
        <v>0.6</v>
      </c>
      <c r="U6823" s="3">
        <v>-1.4059999999999999</v>
      </c>
      <c r="V6823" s="2">
        <f>salestable[[#This Row],[Sales]] * (1 - salestable[[#This Row],[Discount]])</f>
        <v>1.1839999999999999</v>
      </c>
      <c r="W6823" s="2">
        <f>salestable[[#This Row],[Sales]] * salestable[[#This Row],[Discount]]</f>
        <v>1.776</v>
      </c>
      <c r="X6823">
        <f>YEAR(salestable[[#This Row],[Order Date]])</f>
        <v>2017</v>
      </c>
      <c r="Y6823" t="str">
        <f>TEXT(salestable[[#This Row],[Order Date]],"MMMM")</f>
        <v>December</v>
      </c>
      <c r="Z6823" t="str">
        <f>"Q"&amp;ROUNDUP(MONTH(salestable[[#This Row],[Order Date]])/3,0)</f>
        <v>Q4</v>
      </c>
      <c r="AA6823" t="str">
        <f>TEXT(salestable[[#This Row],[Order Date]], "ddd")</f>
        <v>Thu</v>
      </c>
    </row>
    <row r="6824" spans="1:27"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s="3">
        <v>5</v>
      </c>
      <c r="T6824" s="4">
        <v>0</v>
      </c>
      <c r="U6824" s="3">
        <v>43.706000000000003</v>
      </c>
      <c r="V6824" s="2">
        <f>salestable[[#This Row],[Sales]] * (1 - salestable[[#This Row],[Discount]])</f>
        <v>168.1</v>
      </c>
      <c r="W6824" s="2">
        <f>salestable[[#This Row],[Sales]] * salestable[[#This Row],[Discount]]</f>
        <v>0</v>
      </c>
      <c r="X6824">
        <f>YEAR(salestable[[#This Row],[Order Date]])</f>
        <v>2017</v>
      </c>
      <c r="Y6824" t="str">
        <f>TEXT(salestable[[#This Row],[Order Date]],"MMMM")</f>
        <v>November</v>
      </c>
      <c r="Z6824" t="str">
        <f>"Q"&amp;ROUNDUP(MONTH(salestable[[#This Row],[Order Date]])/3,0)</f>
        <v>Q4</v>
      </c>
      <c r="AA6824" t="str">
        <f>TEXT(salestable[[#This Row],[Order Date]], "ddd")</f>
        <v>Thu</v>
      </c>
    </row>
    <row r="6825" spans="1:27"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s="3">
        <v>9</v>
      </c>
      <c r="T6825" s="4">
        <v>0</v>
      </c>
      <c r="U6825" s="3">
        <v>49.23</v>
      </c>
      <c r="V6825" s="2">
        <f>salestable[[#This Row],[Sales]] * (1 - salestable[[#This Row],[Discount]])</f>
        <v>98.46</v>
      </c>
      <c r="W6825" s="2">
        <f>salestable[[#This Row],[Sales]] * salestable[[#This Row],[Discount]]</f>
        <v>0</v>
      </c>
      <c r="X6825">
        <f>YEAR(salestable[[#This Row],[Order Date]])</f>
        <v>2015</v>
      </c>
      <c r="Y6825" t="str">
        <f>TEXT(salestable[[#This Row],[Order Date]],"MMMM")</f>
        <v>July</v>
      </c>
      <c r="Z6825" t="str">
        <f>"Q"&amp;ROUNDUP(MONTH(salestable[[#This Row],[Order Date]])/3,0)</f>
        <v>Q3</v>
      </c>
      <c r="AA6825" t="str">
        <f>TEXT(salestable[[#This Row],[Order Date]], "ddd")</f>
        <v>Sat</v>
      </c>
    </row>
    <row r="6826" spans="1:27"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s="3">
        <v>2</v>
      </c>
      <c r="T6826" s="4">
        <v>0</v>
      </c>
      <c r="U6826" s="3">
        <v>39.443800000000003</v>
      </c>
      <c r="V6826" s="2">
        <f>salestable[[#This Row],[Sales]] * (1 - salestable[[#This Row],[Discount]])</f>
        <v>358.58</v>
      </c>
      <c r="W6826" s="2">
        <f>salestable[[#This Row],[Sales]] * salestable[[#This Row],[Discount]]</f>
        <v>0</v>
      </c>
      <c r="X6826">
        <f>YEAR(salestable[[#This Row],[Order Date]])</f>
        <v>2015</v>
      </c>
      <c r="Y6826" t="str">
        <f>TEXT(salestable[[#This Row],[Order Date]],"MMMM")</f>
        <v>July</v>
      </c>
      <c r="Z6826" t="str">
        <f>"Q"&amp;ROUNDUP(MONTH(salestable[[#This Row],[Order Date]])/3,0)</f>
        <v>Q3</v>
      </c>
      <c r="AA6826" t="str">
        <f>TEXT(salestable[[#This Row],[Order Date]], "ddd")</f>
        <v>Sat</v>
      </c>
    </row>
    <row r="6827" spans="1:27"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s="3">
        <v>2</v>
      </c>
      <c r="T6827" s="4">
        <v>0</v>
      </c>
      <c r="U6827" s="3">
        <v>4.8719999999999999</v>
      </c>
      <c r="V6827" s="2">
        <f>salestable[[#This Row],[Sales]] * (1 - salestable[[#This Row],[Discount]])</f>
        <v>32.479999999999997</v>
      </c>
      <c r="W6827" s="2">
        <f>salestable[[#This Row],[Sales]] * salestable[[#This Row],[Discount]]</f>
        <v>0</v>
      </c>
      <c r="X6827">
        <f>YEAR(salestable[[#This Row],[Order Date]])</f>
        <v>2016</v>
      </c>
      <c r="Y6827" t="str">
        <f>TEXT(salestable[[#This Row],[Order Date]],"MMMM")</f>
        <v>October</v>
      </c>
      <c r="Z6827" t="str">
        <f>"Q"&amp;ROUNDUP(MONTH(salestable[[#This Row],[Order Date]])/3,0)</f>
        <v>Q4</v>
      </c>
      <c r="AA6827" t="str">
        <f>TEXT(salestable[[#This Row],[Order Date]], "ddd")</f>
        <v>Sun</v>
      </c>
    </row>
    <row r="6828" spans="1:27"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s="3">
        <v>5</v>
      </c>
      <c r="T6828" s="4">
        <v>0</v>
      </c>
      <c r="U6828" s="3">
        <v>8399.9760000000006</v>
      </c>
      <c r="V6828" s="2">
        <f>salestable[[#This Row],[Sales]] * (1 - salestable[[#This Row],[Discount]])</f>
        <v>17499.95</v>
      </c>
      <c r="W6828" s="2">
        <f>salestable[[#This Row],[Sales]] * salestable[[#This Row],[Discount]]</f>
        <v>0</v>
      </c>
      <c r="X6828">
        <f>YEAR(salestable[[#This Row],[Order Date]])</f>
        <v>2016</v>
      </c>
      <c r="Y6828" t="str">
        <f>TEXT(salestable[[#This Row],[Order Date]],"MMMM")</f>
        <v>October</v>
      </c>
      <c r="Z6828" t="str">
        <f>"Q"&amp;ROUNDUP(MONTH(salestable[[#This Row],[Order Date]])/3,0)</f>
        <v>Q4</v>
      </c>
      <c r="AA6828" t="str">
        <f>TEXT(salestable[[#This Row],[Order Date]], "ddd")</f>
        <v>Sun</v>
      </c>
    </row>
    <row r="6829" spans="1:27"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s="3">
        <v>2</v>
      </c>
      <c r="T6829" s="4">
        <v>0</v>
      </c>
      <c r="U6829" s="3">
        <v>331.19099999999997</v>
      </c>
      <c r="V6829" s="2">
        <f>salestable[[#This Row],[Sales]] * (1 - salestable[[#This Row],[Discount]])</f>
        <v>735.98</v>
      </c>
      <c r="W6829" s="2">
        <f>salestable[[#This Row],[Sales]] * salestable[[#This Row],[Discount]]</f>
        <v>0</v>
      </c>
      <c r="X6829">
        <f>YEAR(salestable[[#This Row],[Order Date]])</f>
        <v>2016</v>
      </c>
      <c r="Y6829" t="str">
        <f>TEXT(salestable[[#This Row],[Order Date]],"MMMM")</f>
        <v>October</v>
      </c>
      <c r="Z6829" t="str">
        <f>"Q"&amp;ROUNDUP(MONTH(salestable[[#This Row],[Order Date]])/3,0)</f>
        <v>Q4</v>
      </c>
      <c r="AA6829" t="str">
        <f>TEXT(salestable[[#This Row],[Order Date]], "ddd")</f>
        <v>Sun</v>
      </c>
    </row>
    <row r="6830" spans="1:27"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s="3">
        <v>7</v>
      </c>
      <c r="T6830" s="4">
        <v>0</v>
      </c>
      <c r="U6830" s="3">
        <v>16.8413</v>
      </c>
      <c r="V6830" s="2">
        <f>salestable[[#This Row],[Sales]] * (1 - salestable[[#This Row],[Discount]])</f>
        <v>34.369999999999997</v>
      </c>
      <c r="W6830" s="2">
        <f>salestable[[#This Row],[Sales]] * salestable[[#This Row],[Discount]]</f>
        <v>0</v>
      </c>
      <c r="X6830">
        <f>YEAR(salestable[[#This Row],[Order Date]])</f>
        <v>2016</v>
      </c>
      <c r="Y6830" t="str">
        <f>TEXT(salestable[[#This Row],[Order Date]],"MMMM")</f>
        <v>October</v>
      </c>
      <c r="Z6830" t="str">
        <f>"Q"&amp;ROUNDUP(MONTH(salestable[[#This Row],[Order Date]])/3,0)</f>
        <v>Q4</v>
      </c>
      <c r="AA6830" t="str">
        <f>TEXT(salestable[[#This Row],[Order Date]], "ddd")</f>
        <v>Sun</v>
      </c>
    </row>
    <row r="6831" spans="1:27"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s="3">
        <v>2</v>
      </c>
      <c r="T6831" s="4">
        <v>0</v>
      </c>
      <c r="U6831" s="3">
        <v>9.5088000000000008</v>
      </c>
      <c r="V6831" s="2">
        <f>salestable[[#This Row],[Sales]] * (1 - salestable[[#This Row],[Discount]])</f>
        <v>33.96</v>
      </c>
      <c r="W6831" s="2">
        <f>salestable[[#This Row],[Sales]] * salestable[[#This Row],[Discount]]</f>
        <v>0</v>
      </c>
      <c r="X6831">
        <f>YEAR(salestable[[#This Row],[Order Date]])</f>
        <v>2016</v>
      </c>
      <c r="Y6831" t="str">
        <f>TEXT(salestable[[#This Row],[Order Date]],"MMMM")</f>
        <v>October</v>
      </c>
      <c r="Z6831" t="str">
        <f>"Q"&amp;ROUNDUP(MONTH(salestable[[#This Row],[Order Date]])/3,0)</f>
        <v>Q4</v>
      </c>
      <c r="AA6831" t="str">
        <f>TEXT(salestable[[#This Row],[Order Date]], "ddd")</f>
        <v>Sun</v>
      </c>
    </row>
    <row r="6832" spans="1:27"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s="3">
        <v>3</v>
      </c>
      <c r="T6832" s="4">
        <v>0</v>
      </c>
      <c r="U6832" s="3">
        <v>53.451900000000002</v>
      </c>
      <c r="V6832" s="2">
        <f>salestable[[#This Row],[Sales]] * (1 - salestable[[#This Row],[Discount]])</f>
        <v>197.97</v>
      </c>
      <c r="W6832" s="2">
        <f>salestable[[#This Row],[Sales]] * salestable[[#This Row],[Discount]]</f>
        <v>0</v>
      </c>
      <c r="X6832">
        <f>YEAR(salestable[[#This Row],[Order Date]])</f>
        <v>2016</v>
      </c>
      <c r="Y6832" t="str">
        <f>TEXT(salestable[[#This Row],[Order Date]],"MMMM")</f>
        <v>December</v>
      </c>
      <c r="Z6832" t="str">
        <f>"Q"&amp;ROUNDUP(MONTH(salestable[[#This Row],[Order Date]])/3,0)</f>
        <v>Q4</v>
      </c>
      <c r="AA6832" t="str">
        <f>TEXT(salestable[[#This Row],[Order Date]], "ddd")</f>
        <v>Sat</v>
      </c>
    </row>
    <row r="6833" spans="1:27"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s="3">
        <v>4</v>
      </c>
      <c r="T6833" s="4">
        <v>0</v>
      </c>
      <c r="U6833" s="3">
        <v>4.5448000000000004</v>
      </c>
      <c r="V6833" s="2">
        <f>salestable[[#This Row],[Sales]] * (1 - salestable[[#This Row],[Discount]])</f>
        <v>17.48</v>
      </c>
      <c r="W6833" s="2">
        <f>salestable[[#This Row],[Sales]] * salestable[[#This Row],[Discount]]</f>
        <v>0</v>
      </c>
      <c r="X6833">
        <f>YEAR(salestable[[#This Row],[Order Date]])</f>
        <v>2017</v>
      </c>
      <c r="Y6833" t="str">
        <f>TEXT(salestable[[#This Row],[Order Date]],"MMMM")</f>
        <v>July</v>
      </c>
      <c r="Z6833" t="str">
        <f>"Q"&amp;ROUNDUP(MONTH(salestable[[#This Row],[Order Date]])/3,0)</f>
        <v>Q3</v>
      </c>
      <c r="AA6833" t="str">
        <f>TEXT(salestable[[#This Row],[Order Date]], "ddd")</f>
        <v>Fri</v>
      </c>
    </row>
    <row r="6834" spans="1:27"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s="3">
        <v>3</v>
      </c>
      <c r="T6834" s="4">
        <v>0.2</v>
      </c>
      <c r="U6834" s="3">
        <v>1.002</v>
      </c>
      <c r="V6834" s="2">
        <f>salestable[[#This Row],[Sales]] * (1 - salestable[[#This Row],[Discount]])</f>
        <v>6.4128000000000007</v>
      </c>
      <c r="W6834" s="2">
        <f>salestable[[#This Row],[Sales]] * salestable[[#This Row],[Discount]]</f>
        <v>1.6032000000000002</v>
      </c>
      <c r="X6834">
        <f>YEAR(salestable[[#This Row],[Order Date]])</f>
        <v>2015</v>
      </c>
      <c r="Y6834" t="str">
        <f>TEXT(salestable[[#This Row],[Order Date]],"MMMM")</f>
        <v>October</v>
      </c>
      <c r="Z6834" t="str">
        <f>"Q"&amp;ROUNDUP(MONTH(salestable[[#This Row],[Order Date]])/3,0)</f>
        <v>Q4</v>
      </c>
      <c r="AA6834" t="str">
        <f>TEXT(salestable[[#This Row],[Order Date]], "ddd")</f>
        <v>Sat</v>
      </c>
    </row>
    <row r="6835" spans="1:27"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s="3">
        <v>1</v>
      </c>
      <c r="T6835" s="4">
        <v>0.2</v>
      </c>
      <c r="U6835" s="3">
        <v>-12.778499999999999</v>
      </c>
      <c r="V6835" s="2">
        <f>salestable[[#This Row],[Sales]] * (1 - salestable[[#This Row],[Discount]])</f>
        <v>116.83199999999999</v>
      </c>
      <c r="W6835" s="2">
        <f>salestable[[#This Row],[Sales]] * salestable[[#This Row],[Discount]]</f>
        <v>29.207999999999998</v>
      </c>
      <c r="X6835">
        <f>YEAR(salestable[[#This Row],[Order Date]])</f>
        <v>2016</v>
      </c>
      <c r="Y6835" t="str">
        <f>TEXT(salestable[[#This Row],[Order Date]],"MMMM")</f>
        <v>September</v>
      </c>
      <c r="Z6835" t="str">
        <f>"Q"&amp;ROUNDUP(MONTH(salestable[[#This Row],[Order Date]])/3,0)</f>
        <v>Q3</v>
      </c>
      <c r="AA6835" t="str">
        <f>TEXT(salestable[[#This Row],[Order Date]], "ddd")</f>
        <v>Thu</v>
      </c>
    </row>
    <row r="6836" spans="1:27"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s="3">
        <v>2</v>
      </c>
      <c r="T6836" s="4">
        <v>0</v>
      </c>
      <c r="U6836" s="3">
        <v>3.9032</v>
      </c>
      <c r="V6836" s="2">
        <f>salestable[[#This Row],[Sales]] * (1 - salestable[[#This Row],[Discount]])</f>
        <v>27.88</v>
      </c>
      <c r="W6836" s="2">
        <f>salestable[[#This Row],[Sales]] * salestable[[#This Row],[Discount]]</f>
        <v>0</v>
      </c>
      <c r="X6836">
        <f>YEAR(salestable[[#This Row],[Order Date]])</f>
        <v>2016</v>
      </c>
      <c r="Y6836" t="str">
        <f>TEXT(salestable[[#This Row],[Order Date]],"MMMM")</f>
        <v>November</v>
      </c>
      <c r="Z6836" t="str">
        <f>"Q"&amp;ROUNDUP(MONTH(salestable[[#This Row],[Order Date]])/3,0)</f>
        <v>Q4</v>
      </c>
      <c r="AA6836" t="str">
        <f>TEXT(salestable[[#This Row],[Order Date]], "ddd")</f>
        <v>Sun</v>
      </c>
    </row>
    <row r="6837" spans="1:27"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s="3">
        <v>5</v>
      </c>
      <c r="T6837" s="4">
        <v>0</v>
      </c>
      <c r="U6837" s="3">
        <v>70.218999999999994</v>
      </c>
      <c r="V6837" s="2">
        <f>salestable[[#This Row],[Sales]] * (1 - salestable[[#This Row],[Discount]])</f>
        <v>152.65</v>
      </c>
      <c r="W6837" s="2">
        <f>salestable[[#This Row],[Sales]] * salestable[[#This Row],[Discount]]</f>
        <v>0</v>
      </c>
      <c r="X6837">
        <f>YEAR(salestable[[#This Row],[Order Date]])</f>
        <v>2017</v>
      </c>
      <c r="Y6837" t="str">
        <f>TEXT(salestable[[#This Row],[Order Date]],"MMMM")</f>
        <v>October</v>
      </c>
      <c r="Z6837" t="str">
        <f>"Q"&amp;ROUNDUP(MONTH(salestable[[#This Row],[Order Date]])/3,0)</f>
        <v>Q4</v>
      </c>
      <c r="AA6837" t="str">
        <f>TEXT(salestable[[#This Row],[Order Date]], "ddd")</f>
        <v>Sun</v>
      </c>
    </row>
    <row r="6838" spans="1:27"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s="3">
        <v>1</v>
      </c>
      <c r="T6838" s="4">
        <v>0</v>
      </c>
      <c r="U6838" s="3">
        <v>9.3152000000000008</v>
      </c>
      <c r="V6838" s="2">
        <f>salestable[[#This Row],[Sales]] * (1 - salestable[[#This Row],[Discount]])</f>
        <v>22.72</v>
      </c>
      <c r="W6838" s="2">
        <f>salestable[[#This Row],[Sales]] * salestable[[#This Row],[Discount]]</f>
        <v>0</v>
      </c>
      <c r="X6838">
        <f>YEAR(salestable[[#This Row],[Order Date]])</f>
        <v>2017</v>
      </c>
      <c r="Y6838" t="str">
        <f>TEXT(salestable[[#This Row],[Order Date]],"MMMM")</f>
        <v>October</v>
      </c>
      <c r="Z6838" t="str">
        <f>"Q"&amp;ROUNDUP(MONTH(salestable[[#This Row],[Order Date]])/3,0)</f>
        <v>Q4</v>
      </c>
      <c r="AA6838" t="str">
        <f>TEXT(salestable[[#This Row],[Order Date]], "ddd")</f>
        <v>Sun</v>
      </c>
    </row>
    <row r="6839" spans="1:27"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s="3">
        <v>4</v>
      </c>
      <c r="T6839" s="4">
        <v>0</v>
      </c>
      <c r="U6839" s="3">
        <v>2.8912</v>
      </c>
      <c r="V6839" s="2">
        <f>salestable[[#This Row],[Sales]] * (1 - salestable[[#This Row],[Discount]])</f>
        <v>11.12</v>
      </c>
      <c r="W6839" s="2">
        <f>salestable[[#This Row],[Sales]] * salestable[[#This Row],[Discount]]</f>
        <v>0</v>
      </c>
      <c r="X6839">
        <f>YEAR(salestable[[#This Row],[Order Date]])</f>
        <v>2015</v>
      </c>
      <c r="Y6839" t="str">
        <f>TEXT(salestable[[#This Row],[Order Date]],"MMMM")</f>
        <v>July</v>
      </c>
      <c r="Z6839" t="str">
        <f>"Q"&amp;ROUNDUP(MONTH(salestable[[#This Row],[Order Date]])/3,0)</f>
        <v>Q3</v>
      </c>
      <c r="AA6839" t="str">
        <f>TEXT(salestable[[#This Row],[Order Date]], "ddd")</f>
        <v>Mon</v>
      </c>
    </row>
    <row r="6840" spans="1:27"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s="3">
        <v>5</v>
      </c>
      <c r="T6840" s="4">
        <v>0</v>
      </c>
      <c r="U6840" s="3">
        <v>459.39600000000002</v>
      </c>
      <c r="V6840" s="2">
        <f>salestable[[#This Row],[Sales]] * (1 - salestable[[#This Row],[Discount]])</f>
        <v>1640.7</v>
      </c>
      <c r="W6840" s="2">
        <f>salestable[[#This Row],[Sales]] * salestable[[#This Row],[Discount]]</f>
        <v>0</v>
      </c>
      <c r="X6840">
        <f>YEAR(salestable[[#This Row],[Order Date]])</f>
        <v>2017</v>
      </c>
      <c r="Y6840" t="str">
        <f>TEXT(salestable[[#This Row],[Order Date]],"MMMM")</f>
        <v>February</v>
      </c>
      <c r="Z6840" t="str">
        <f>"Q"&amp;ROUNDUP(MONTH(salestable[[#This Row],[Order Date]])/3,0)</f>
        <v>Q1</v>
      </c>
      <c r="AA6840" t="str">
        <f>TEXT(salestable[[#This Row],[Order Date]], "ddd")</f>
        <v>Sun</v>
      </c>
    </row>
    <row r="6841" spans="1:27"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s="3">
        <v>5</v>
      </c>
      <c r="T6841" s="4">
        <v>0.2</v>
      </c>
      <c r="U6841" s="3">
        <v>41.76</v>
      </c>
      <c r="V6841" s="2">
        <f>salestable[[#This Row],[Sales]] * (1 - salestable[[#This Row],[Discount]])</f>
        <v>296.95999999999998</v>
      </c>
      <c r="W6841" s="2">
        <f>salestable[[#This Row],[Sales]] * salestable[[#This Row],[Discount]]</f>
        <v>74.239999999999995</v>
      </c>
      <c r="X6841">
        <f>YEAR(salestable[[#This Row],[Order Date]])</f>
        <v>2017</v>
      </c>
      <c r="Y6841" t="str">
        <f>TEXT(salestable[[#This Row],[Order Date]],"MMMM")</f>
        <v>February</v>
      </c>
      <c r="Z6841" t="str">
        <f>"Q"&amp;ROUNDUP(MONTH(salestable[[#This Row],[Order Date]])/3,0)</f>
        <v>Q1</v>
      </c>
      <c r="AA6841" t="str">
        <f>TEXT(salestable[[#This Row],[Order Date]], "ddd")</f>
        <v>Sun</v>
      </c>
    </row>
    <row r="6842" spans="1:27"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s="3">
        <v>3</v>
      </c>
      <c r="T6842" s="4">
        <v>0.7</v>
      </c>
      <c r="U6842" s="3">
        <v>-10.382400000000001</v>
      </c>
      <c r="V6842" s="2">
        <f>salestable[[#This Row],[Sales]] * (1 - salestable[[#This Row],[Discount]])</f>
        <v>4.4496000000000011</v>
      </c>
      <c r="W6842" s="2">
        <f>salestable[[#This Row],[Sales]] * salestable[[#This Row],[Discount]]</f>
        <v>10.382400000000001</v>
      </c>
      <c r="X6842">
        <f>YEAR(salestable[[#This Row],[Order Date]])</f>
        <v>2015</v>
      </c>
      <c r="Y6842" t="str">
        <f>TEXT(salestable[[#This Row],[Order Date]],"MMMM")</f>
        <v>December</v>
      </c>
      <c r="Z6842" t="str">
        <f>"Q"&amp;ROUNDUP(MONTH(salestable[[#This Row],[Order Date]])/3,0)</f>
        <v>Q4</v>
      </c>
      <c r="AA6842" t="str">
        <f>TEXT(salestable[[#This Row],[Order Date]], "ddd")</f>
        <v>Sun</v>
      </c>
    </row>
    <row r="6843" spans="1:27"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s="3">
        <v>3</v>
      </c>
      <c r="T6843" s="4">
        <v>0</v>
      </c>
      <c r="U6843" s="3">
        <v>1.6559999999999999</v>
      </c>
      <c r="V6843" s="2">
        <f>salestable[[#This Row],[Sales]] * (1 - salestable[[#This Row],[Discount]])</f>
        <v>20.7</v>
      </c>
      <c r="W6843" s="2">
        <f>salestable[[#This Row],[Sales]] * salestable[[#This Row],[Discount]]</f>
        <v>0</v>
      </c>
      <c r="X6843">
        <f>YEAR(salestable[[#This Row],[Order Date]])</f>
        <v>2016</v>
      </c>
      <c r="Y6843" t="str">
        <f>TEXT(salestable[[#This Row],[Order Date]],"MMMM")</f>
        <v>September</v>
      </c>
      <c r="Z6843" t="str">
        <f>"Q"&amp;ROUNDUP(MONTH(salestable[[#This Row],[Order Date]])/3,0)</f>
        <v>Q3</v>
      </c>
      <c r="AA6843" t="str">
        <f>TEXT(salestable[[#This Row],[Order Date]], "ddd")</f>
        <v>Mon</v>
      </c>
    </row>
    <row r="6844" spans="1:27"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s="3">
        <v>3</v>
      </c>
      <c r="T6844" s="4">
        <v>0</v>
      </c>
      <c r="U6844" s="3">
        <v>5.2164000000000001</v>
      </c>
      <c r="V6844" s="2">
        <f>salestable[[#This Row],[Sales]] * (1 - salestable[[#This Row],[Discount]])</f>
        <v>11.34</v>
      </c>
      <c r="W6844" s="2">
        <f>salestable[[#This Row],[Sales]] * salestable[[#This Row],[Discount]]</f>
        <v>0</v>
      </c>
      <c r="X6844">
        <f>YEAR(salestable[[#This Row],[Order Date]])</f>
        <v>2016</v>
      </c>
      <c r="Y6844" t="str">
        <f>TEXT(salestable[[#This Row],[Order Date]],"MMMM")</f>
        <v>September</v>
      </c>
      <c r="Z6844" t="str">
        <f>"Q"&amp;ROUNDUP(MONTH(salestable[[#This Row],[Order Date]])/3,0)</f>
        <v>Q3</v>
      </c>
      <c r="AA6844" t="str">
        <f>TEXT(salestable[[#This Row],[Order Date]], "ddd")</f>
        <v>Mon</v>
      </c>
    </row>
    <row r="6845" spans="1:27"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s="3">
        <v>5</v>
      </c>
      <c r="T6845" s="4">
        <v>0</v>
      </c>
      <c r="U6845" s="3">
        <v>0.67900000000000005</v>
      </c>
      <c r="V6845" s="2">
        <f>salestable[[#This Row],[Sales]] * (1 - salestable[[#This Row],[Discount]])</f>
        <v>67.900000000000006</v>
      </c>
      <c r="W6845" s="2">
        <f>salestable[[#This Row],[Sales]] * salestable[[#This Row],[Discount]]</f>
        <v>0</v>
      </c>
      <c r="X6845">
        <f>YEAR(salestable[[#This Row],[Order Date]])</f>
        <v>2016</v>
      </c>
      <c r="Y6845" t="str">
        <f>TEXT(salestable[[#This Row],[Order Date]],"MMMM")</f>
        <v>September</v>
      </c>
      <c r="Z6845" t="str">
        <f>"Q"&amp;ROUNDUP(MONTH(salestable[[#This Row],[Order Date]])/3,0)</f>
        <v>Q3</v>
      </c>
      <c r="AA6845" t="str">
        <f>TEXT(salestable[[#This Row],[Order Date]], "ddd")</f>
        <v>Mon</v>
      </c>
    </row>
    <row r="6846" spans="1:27"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s="3">
        <v>4</v>
      </c>
      <c r="T6846" s="4">
        <v>0</v>
      </c>
      <c r="U6846" s="3">
        <v>307.14479999999998</v>
      </c>
      <c r="V6846" s="2">
        <f>salestable[[#This Row],[Sales]] * (1 - salestable[[#This Row],[Discount]])</f>
        <v>1059.1199999999999</v>
      </c>
      <c r="W6846" s="2">
        <f>salestable[[#This Row],[Sales]] * salestable[[#This Row],[Discount]]</f>
        <v>0</v>
      </c>
      <c r="X6846">
        <f>YEAR(salestable[[#This Row],[Order Date]])</f>
        <v>2016</v>
      </c>
      <c r="Y6846" t="str">
        <f>TEXT(salestable[[#This Row],[Order Date]],"MMMM")</f>
        <v>September</v>
      </c>
      <c r="Z6846" t="str">
        <f>"Q"&amp;ROUNDUP(MONTH(salestable[[#This Row],[Order Date]])/3,0)</f>
        <v>Q3</v>
      </c>
      <c r="AA6846" t="str">
        <f>TEXT(salestable[[#This Row],[Order Date]], "ddd")</f>
        <v>Mon</v>
      </c>
    </row>
    <row r="6847" spans="1:27"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s="3">
        <v>2</v>
      </c>
      <c r="T6847" s="4">
        <v>0.2</v>
      </c>
      <c r="U6847" s="3">
        <v>47.847999999999999</v>
      </c>
      <c r="V6847" s="2">
        <f>salestable[[#This Row],[Sales]] * (1 - salestable[[#This Row],[Discount]])</f>
        <v>382.78400000000005</v>
      </c>
      <c r="W6847" s="2">
        <f>salestable[[#This Row],[Sales]] * salestable[[#This Row],[Discount]]</f>
        <v>95.696000000000012</v>
      </c>
      <c r="X6847">
        <f>YEAR(salestable[[#This Row],[Order Date]])</f>
        <v>2014</v>
      </c>
      <c r="Y6847" t="str">
        <f>TEXT(salestable[[#This Row],[Order Date]],"MMMM")</f>
        <v>July</v>
      </c>
      <c r="Z6847" t="str">
        <f>"Q"&amp;ROUNDUP(MONTH(salestable[[#This Row],[Order Date]])/3,0)</f>
        <v>Q3</v>
      </c>
      <c r="AA6847" t="str">
        <f>TEXT(salestable[[#This Row],[Order Date]], "ddd")</f>
        <v>Sun</v>
      </c>
    </row>
    <row r="6848" spans="1:27"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s="3">
        <v>4</v>
      </c>
      <c r="T6848" s="4">
        <v>0</v>
      </c>
      <c r="U6848" s="3">
        <v>14.417999999999999</v>
      </c>
      <c r="V6848" s="2">
        <f>salestable[[#This Row],[Sales]] * (1 - salestable[[#This Row],[Discount]])</f>
        <v>32.04</v>
      </c>
      <c r="W6848" s="2">
        <f>salestable[[#This Row],[Sales]] * salestable[[#This Row],[Discount]]</f>
        <v>0</v>
      </c>
      <c r="X6848">
        <f>YEAR(salestable[[#This Row],[Order Date]])</f>
        <v>2016</v>
      </c>
      <c r="Y6848" t="str">
        <f>TEXT(salestable[[#This Row],[Order Date]],"MMMM")</f>
        <v>May</v>
      </c>
      <c r="Z6848" t="str">
        <f>"Q"&amp;ROUNDUP(MONTH(salestable[[#This Row],[Order Date]])/3,0)</f>
        <v>Q2</v>
      </c>
      <c r="AA6848" t="str">
        <f>TEXT(salestable[[#This Row],[Order Date]], "ddd")</f>
        <v>Mon</v>
      </c>
    </row>
    <row r="6849" spans="1:27"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s="3">
        <v>1</v>
      </c>
      <c r="T6849" s="4">
        <v>0.2</v>
      </c>
      <c r="U6849" s="3">
        <v>3.4994999999999998</v>
      </c>
      <c r="V6849" s="2">
        <f>salestable[[#This Row],[Sales]] * (1 - salestable[[#This Row],[Discount]])</f>
        <v>44.793599999999998</v>
      </c>
      <c r="W6849" s="2">
        <f>salestable[[#This Row],[Sales]] * salestable[[#This Row],[Discount]]</f>
        <v>11.198399999999999</v>
      </c>
      <c r="X6849">
        <f>YEAR(salestable[[#This Row],[Order Date]])</f>
        <v>2016</v>
      </c>
      <c r="Y6849" t="str">
        <f>TEXT(salestable[[#This Row],[Order Date]],"MMMM")</f>
        <v>July</v>
      </c>
      <c r="Z6849" t="str">
        <f>"Q"&amp;ROUNDUP(MONTH(salestable[[#This Row],[Order Date]])/3,0)</f>
        <v>Q3</v>
      </c>
      <c r="AA6849" t="str">
        <f>TEXT(salestable[[#This Row],[Order Date]], "ddd")</f>
        <v>Mon</v>
      </c>
    </row>
    <row r="6850" spans="1:27"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s="3">
        <v>2</v>
      </c>
      <c r="T6850" s="4">
        <v>0.2</v>
      </c>
      <c r="U6850" s="3">
        <v>26.9024</v>
      </c>
      <c r="V6850" s="2">
        <f>salestable[[#This Row],[Sales]] * (1 - salestable[[#This Row],[Discount]])</f>
        <v>61.491200000000006</v>
      </c>
      <c r="W6850" s="2">
        <f>salestable[[#This Row],[Sales]] * salestable[[#This Row],[Discount]]</f>
        <v>15.372800000000002</v>
      </c>
      <c r="X6850">
        <f>YEAR(salestable[[#This Row],[Order Date]])</f>
        <v>2016</v>
      </c>
      <c r="Y6850" t="str">
        <f>TEXT(salestable[[#This Row],[Order Date]],"MMMM")</f>
        <v>June</v>
      </c>
      <c r="Z6850" t="str">
        <f>"Q"&amp;ROUNDUP(MONTH(salestable[[#This Row],[Order Date]])/3,0)</f>
        <v>Q2</v>
      </c>
      <c r="AA6850" t="str">
        <f>TEXT(salestable[[#This Row],[Order Date]], "ddd")</f>
        <v>Sat</v>
      </c>
    </row>
    <row r="6851" spans="1:27"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s="3">
        <v>4</v>
      </c>
      <c r="T6851" s="4">
        <v>0</v>
      </c>
      <c r="U6851" s="3">
        <v>27.563199999999998</v>
      </c>
      <c r="V6851" s="2">
        <f>salestable[[#This Row],[Sales]] * (1 - salestable[[#This Row],[Discount]])</f>
        <v>59.92</v>
      </c>
      <c r="W6851" s="2">
        <f>salestable[[#This Row],[Sales]] * salestable[[#This Row],[Discount]]</f>
        <v>0</v>
      </c>
      <c r="X6851">
        <f>YEAR(salestable[[#This Row],[Order Date]])</f>
        <v>2014</v>
      </c>
      <c r="Y6851" t="str">
        <f>TEXT(salestable[[#This Row],[Order Date]],"MMMM")</f>
        <v>April</v>
      </c>
      <c r="Z6851" t="str">
        <f>"Q"&amp;ROUNDUP(MONTH(salestable[[#This Row],[Order Date]])/3,0)</f>
        <v>Q2</v>
      </c>
      <c r="AA6851" t="str">
        <f>TEXT(salestable[[#This Row],[Order Date]], "ddd")</f>
        <v>Sun</v>
      </c>
    </row>
    <row r="6852" spans="1:27"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s="3">
        <v>6</v>
      </c>
      <c r="T6852" s="4">
        <v>0</v>
      </c>
      <c r="U6852" s="3">
        <v>407.12880000000001</v>
      </c>
      <c r="V6852" s="2">
        <f>salestable[[#This Row],[Sales]] * (1 - salestable[[#This Row],[Discount]])</f>
        <v>1565.88</v>
      </c>
      <c r="W6852" s="2">
        <f>salestable[[#This Row],[Sales]] * salestable[[#This Row],[Discount]]</f>
        <v>0</v>
      </c>
      <c r="X6852">
        <f>YEAR(salestable[[#This Row],[Order Date]])</f>
        <v>2016</v>
      </c>
      <c r="Y6852" t="str">
        <f>TEXT(salestable[[#This Row],[Order Date]],"MMMM")</f>
        <v>January</v>
      </c>
      <c r="Z6852" t="str">
        <f>"Q"&amp;ROUNDUP(MONTH(salestable[[#This Row],[Order Date]])/3,0)</f>
        <v>Q1</v>
      </c>
      <c r="AA6852" t="str">
        <f>TEXT(salestable[[#This Row],[Order Date]], "ddd")</f>
        <v>Fri</v>
      </c>
    </row>
    <row r="6853" spans="1:27"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s="3">
        <v>7</v>
      </c>
      <c r="T6853" s="4">
        <v>0</v>
      </c>
      <c r="U6853" s="3">
        <v>49.843499999999999</v>
      </c>
      <c r="V6853" s="2">
        <f>salestable[[#This Row],[Sales]] * (1 - salestable[[#This Row],[Discount]])</f>
        <v>106.05</v>
      </c>
      <c r="W6853" s="2">
        <f>salestable[[#This Row],[Sales]] * salestable[[#This Row],[Discount]]</f>
        <v>0</v>
      </c>
      <c r="X6853">
        <f>YEAR(salestable[[#This Row],[Order Date]])</f>
        <v>2016</v>
      </c>
      <c r="Y6853" t="str">
        <f>TEXT(salestable[[#This Row],[Order Date]],"MMMM")</f>
        <v>January</v>
      </c>
      <c r="Z6853" t="str">
        <f>"Q"&amp;ROUNDUP(MONTH(salestable[[#This Row],[Order Date]])/3,0)</f>
        <v>Q1</v>
      </c>
      <c r="AA6853" t="str">
        <f>TEXT(salestable[[#This Row],[Order Date]], "ddd")</f>
        <v>Fri</v>
      </c>
    </row>
    <row r="6854" spans="1:27"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s="3">
        <v>4</v>
      </c>
      <c r="T6854" s="4">
        <v>0</v>
      </c>
      <c r="U6854" s="3">
        <v>17.371200000000002</v>
      </c>
      <c r="V6854" s="2">
        <f>salestable[[#This Row],[Sales]] * (1 - salestable[[#This Row],[Discount]])</f>
        <v>62.04</v>
      </c>
      <c r="W6854" s="2">
        <f>salestable[[#This Row],[Sales]] * salestable[[#This Row],[Discount]]</f>
        <v>0</v>
      </c>
      <c r="X6854">
        <f>YEAR(salestable[[#This Row],[Order Date]])</f>
        <v>2017</v>
      </c>
      <c r="Y6854" t="str">
        <f>TEXT(salestable[[#This Row],[Order Date]],"MMMM")</f>
        <v>December</v>
      </c>
      <c r="Z6854" t="str">
        <f>"Q"&amp;ROUNDUP(MONTH(salestable[[#This Row],[Order Date]])/3,0)</f>
        <v>Q4</v>
      </c>
      <c r="AA6854" t="str">
        <f>TEXT(salestable[[#This Row],[Order Date]], "ddd")</f>
        <v>Sat</v>
      </c>
    </row>
    <row r="6855" spans="1:27"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s="3">
        <v>3</v>
      </c>
      <c r="T6855" s="4">
        <v>0</v>
      </c>
      <c r="U6855" s="3">
        <v>148.49100000000001</v>
      </c>
      <c r="V6855" s="2">
        <f>salestable[[#This Row],[Sales]] * (1 - salestable[[#This Row],[Discount]])</f>
        <v>494.97</v>
      </c>
      <c r="W6855" s="2">
        <f>salestable[[#This Row],[Sales]] * salestable[[#This Row],[Discount]]</f>
        <v>0</v>
      </c>
      <c r="X6855">
        <f>YEAR(salestable[[#This Row],[Order Date]])</f>
        <v>2017</v>
      </c>
      <c r="Y6855" t="str">
        <f>TEXT(salestable[[#This Row],[Order Date]],"MMMM")</f>
        <v>December</v>
      </c>
      <c r="Z6855" t="str">
        <f>"Q"&amp;ROUNDUP(MONTH(salestable[[#This Row],[Order Date]])/3,0)</f>
        <v>Q4</v>
      </c>
      <c r="AA6855" t="str">
        <f>TEXT(salestable[[#This Row],[Order Date]], "ddd")</f>
        <v>Sat</v>
      </c>
    </row>
    <row r="6856" spans="1:27"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s="3">
        <v>4</v>
      </c>
      <c r="T6856" s="4">
        <v>0</v>
      </c>
      <c r="U6856" s="3">
        <v>14.718400000000001</v>
      </c>
      <c r="V6856" s="2">
        <f>salestable[[#This Row],[Sales]] * (1 - salestable[[#This Row],[Discount]])</f>
        <v>367.96</v>
      </c>
      <c r="W6856" s="2">
        <f>salestable[[#This Row],[Sales]] * salestable[[#This Row],[Discount]]</f>
        <v>0</v>
      </c>
      <c r="X6856">
        <f>YEAR(salestable[[#This Row],[Order Date]])</f>
        <v>2017</v>
      </c>
      <c r="Y6856" t="str">
        <f>TEXT(salestable[[#This Row],[Order Date]],"MMMM")</f>
        <v>December</v>
      </c>
      <c r="Z6856" t="str">
        <f>"Q"&amp;ROUNDUP(MONTH(salestable[[#This Row],[Order Date]])/3,0)</f>
        <v>Q4</v>
      </c>
      <c r="AA6856" t="str">
        <f>TEXT(salestable[[#This Row],[Order Date]], "ddd")</f>
        <v>Sat</v>
      </c>
    </row>
    <row r="6857" spans="1:27"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s="3">
        <v>2</v>
      </c>
      <c r="T6857" s="4">
        <v>0</v>
      </c>
      <c r="U6857" s="3">
        <v>20.6816</v>
      </c>
      <c r="V6857" s="2">
        <f>salestable[[#This Row],[Sales]] * (1 - salestable[[#This Row],[Discount]])</f>
        <v>44.96</v>
      </c>
      <c r="W6857" s="2">
        <f>salestable[[#This Row],[Sales]] * salestable[[#This Row],[Discount]]</f>
        <v>0</v>
      </c>
      <c r="X6857">
        <f>YEAR(salestable[[#This Row],[Order Date]])</f>
        <v>2017</v>
      </c>
      <c r="Y6857" t="str">
        <f>TEXT(salestable[[#This Row],[Order Date]],"MMMM")</f>
        <v>December</v>
      </c>
      <c r="Z6857" t="str">
        <f>"Q"&amp;ROUNDUP(MONTH(salestable[[#This Row],[Order Date]])/3,0)</f>
        <v>Q4</v>
      </c>
      <c r="AA6857" t="str">
        <f>TEXT(salestable[[#This Row],[Order Date]], "ddd")</f>
        <v>Sat</v>
      </c>
    </row>
    <row r="6858" spans="1:27"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s="3">
        <v>3</v>
      </c>
      <c r="T6858" s="4">
        <v>0</v>
      </c>
      <c r="U6858" s="3">
        <v>85.981800000000007</v>
      </c>
      <c r="V6858" s="2">
        <f>salestable[[#This Row],[Sales]] * (1 - salestable[[#This Row],[Discount]])</f>
        <v>182.94</v>
      </c>
      <c r="W6858" s="2">
        <f>salestable[[#This Row],[Sales]] * salestable[[#This Row],[Discount]]</f>
        <v>0</v>
      </c>
      <c r="X6858">
        <f>YEAR(salestable[[#This Row],[Order Date]])</f>
        <v>2017</v>
      </c>
      <c r="Y6858" t="str">
        <f>TEXT(salestable[[#This Row],[Order Date]],"MMMM")</f>
        <v>December</v>
      </c>
      <c r="Z6858" t="str">
        <f>"Q"&amp;ROUNDUP(MONTH(salestable[[#This Row],[Order Date]])/3,0)</f>
        <v>Q4</v>
      </c>
      <c r="AA6858" t="str">
        <f>TEXT(salestable[[#This Row],[Order Date]], "ddd")</f>
        <v>Sat</v>
      </c>
    </row>
    <row r="6859" spans="1:27"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s="3">
        <v>3</v>
      </c>
      <c r="T6859" s="4">
        <v>0</v>
      </c>
      <c r="U6859" s="3">
        <v>13.507199999999999</v>
      </c>
      <c r="V6859" s="2">
        <f>salestable[[#This Row],[Sales]] * (1 - salestable[[#This Row],[Discount]])</f>
        <v>28.14</v>
      </c>
      <c r="W6859" s="2">
        <f>salestable[[#This Row],[Sales]] * salestable[[#This Row],[Discount]]</f>
        <v>0</v>
      </c>
      <c r="X6859">
        <f>YEAR(salestable[[#This Row],[Order Date]])</f>
        <v>2017</v>
      </c>
      <c r="Y6859" t="str">
        <f>TEXT(salestable[[#This Row],[Order Date]],"MMMM")</f>
        <v>April</v>
      </c>
      <c r="Z6859" t="str">
        <f>"Q"&amp;ROUNDUP(MONTH(salestable[[#This Row],[Order Date]])/3,0)</f>
        <v>Q2</v>
      </c>
      <c r="AA6859" t="str">
        <f>TEXT(salestable[[#This Row],[Order Date]], "ddd")</f>
        <v>Mon</v>
      </c>
    </row>
    <row r="6860" spans="1:27"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s="3">
        <v>2</v>
      </c>
      <c r="T6860" s="4">
        <v>0</v>
      </c>
      <c r="U6860" s="3">
        <v>3.4685999999999999</v>
      </c>
      <c r="V6860" s="2">
        <f>salestable[[#This Row],[Sales]] * (1 - salestable[[#This Row],[Discount]])</f>
        <v>7.38</v>
      </c>
      <c r="W6860" s="2">
        <f>salestable[[#This Row],[Sales]] * salestable[[#This Row],[Discount]]</f>
        <v>0</v>
      </c>
      <c r="X6860">
        <f>YEAR(salestable[[#This Row],[Order Date]])</f>
        <v>2017</v>
      </c>
      <c r="Y6860" t="str">
        <f>TEXT(salestable[[#This Row],[Order Date]],"MMMM")</f>
        <v>April</v>
      </c>
      <c r="Z6860" t="str">
        <f>"Q"&amp;ROUNDUP(MONTH(salestable[[#This Row],[Order Date]])/3,0)</f>
        <v>Q2</v>
      </c>
      <c r="AA6860" t="str">
        <f>TEXT(salestable[[#This Row],[Order Date]], "ddd")</f>
        <v>Mon</v>
      </c>
    </row>
    <row r="6861" spans="1:27"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s="3">
        <v>5</v>
      </c>
      <c r="T6861" s="4">
        <v>0</v>
      </c>
      <c r="U6861" s="3">
        <v>3.597</v>
      </c>
      <c r="V6861" s="2">
        <f>salestable[[#This Row],[Sales]] * (1 - salestable[[#This Row],[Discount]])</f>
        <v>10.9</v>
      </c>
      <c r="W6861" s="2">
        <f>salestable[[#This Row],[Sales]] * salestable[[#This Row],[Discount]]</f>
        <v>0</v>
      </c>
      <c r="X6861">
        <f>YEAR(salestable[[#This Row],[Order Date]])</f>
        <v>2017</v>
      </c>
      <c r="Y6861" t="str">
        <f>TEXT(salestable[[#This Row],[Order Date]],"MMMM")</f>
        <v>April</v>
      </c>
      <c r="Z6861" t="str">
        <f>"Q"&amp;ROUNDUP(MONTH(salestable[[#This Row],[Order Date]])/3,0)</f>
        <v>Q2</v>
      </c>
      <c r="AA6861" t="str">
        <f>TEXT(salestable[[#This Row],[Order Date]], "ddd")</f>
        <v>Mon</v>
      </c>
    </row>
    <row r="6862" spans="1:27"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s="3">
        <v>11</v>
      </c>
      <c r="T6862" s="4">
        <v>0</v>
      </c>
      <c r="U6862" s="3">
        <v>46.731299999999997</v>
      </c>
      <c r="V6862" s="2">
        <f>salestable[[#This Row],[Sales]] * (1 - salestable[[#This Row],[Discount]])</f>
        <v>274.89</v>
      </c>
      <c r="W6862" s="2">
        <f>salestable[[#This Row],[Sales]] * salestable[[#This Row],[Discount]]</f>
        <v>0</v>
      </c>
      <c r="X6862">
        <f>YEAR(salestable[[#This Row],[Order Date]])</f>
        <v>2017</v>
      </c>
      <c r="Y6862" t="str">
        <f>TEXT(salestable[[#This Row],[Order Date]],"MMMM")</f>
        <v>April</v>
      </c>
      <c r="Z6862" t="str">
        <f>"Q"&amp;ROUNDUP(MONTH(salestable[[#This Row],[Order Date]])/3,0)</f>
        <v>Q2</v>
      </c>
      <c r="AA6862" t="str">
        <f>TEXT(salestable[[#This Row],[Order Date]], "ddd")</f>
        <v>Mon</v>
      </c>
    </row>
    <row r="6863" spans="1:27"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s="3">
        <v>8</v>
      </c>
      <c r="T6863" s="4">
        <v>0</v>
      </c>
      <c r="U6863" s="3">
        <v>11.2896</v>
      </c>
      <c r="V6863" s="2">
        <f>salestable[[#This Row],[Sales]] * (1 - salestable[[#This Row],[Discount]])</f>
        <v>23.04</v>
      </c>
      <c r="W6863" s="2">
        <f>salestable[[#This Row],[Sales]] * salestable[[#This Row],[Discount]]</f>
        <v>0</v>
      </c>
      <c r="X6863">
        <f>YEAR(salestable[[#This Row],[Order Date]])</f>
        <v>2017</v>
      </c>
      <c r="Y6863" t="str">
        <f>TEXT(salestable[[#This Row],[Order Date]],"MMMM")</f>
        <v>April</v>
      </c>
      <c r="Z6863" t="str">
        <f>"Q"&amp;ROUNDUP(MONTH(salestable[[#This Row],[Order Date]])/3,0)</f>
        <v>Q2</v>
      </c>
      <c r="AA6863" t="str">
        <f>TEXT(salestable[[#This Row],[Order Date]], "ddd")</f>
        <v>Mon</v>
      </c>
    </row>
    <row r="6864" spans="1:27"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s="3">
        <v>3</v>
      </c>
      <c r="T6864" s="4">
        <v>0.2</v>
      </c>
      <c r="U6864" s="3">
        <v>-19.105799999999999</v>
      </c>
      <c r="V6864" s="2">
        <f>salestable[[#This Row],[Sales]] * (1 - salestable[[#This Row],[Discount]])</f>
        <v>174.6816</v>
      </c>
      <c r="W6864" s="2">
        <f>salestable[[#This Row],[Sales]] * salestable[[#This Row],[Discount]]</f>
        <v>43.670400000000001</v>
      </c>
      <c r="X6864">
        <f>YEAR(salestable[[#This Row],[Order Date]])</f>
        <v>2017</v>
      </c>
      <c r="Y6864" t="str">
        <f>TEXT(salestable[[#This Row],[Order Date]],"MMMM")</f>
        <v>April</v>
      </c>
      <c r="Z6864" t="str">
        <f>"Q"&amp;ROUNDUP(MONTH(salestable[[#This Row],[Order Date]])/3,0)</f>
        <v>Q2</v>
      </c>
      <c r="AA6864" t="str">
        <f>TEXT(salestable[[#This Row],[Order Date]], "ddd")</f>
        <v>Mon</v>
      </c>
    </row>
    <row r="6865" spans="1:27"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s="3">
        <v>2</v>
      </c>
      <c r="T6865" s="4">
        <v>0.2</v>
      </c>
      <c r="U6865" s="3">
        <v>3.6288</v>
      </c>
      <c r="V6865" s="2">
        <f>salestable[[#This Row],[Sales]] * (1 - salestable[[#This Row],[Discount]])</f>
        <v>8.2944000000000013</v>
      </c>
      <c r="W6865" s="2">
        <f>salestable[[#This Row],[Sales]] * salestable[[#This Row],[Discount]]</f>
        <v>2.0736000000000003</v>
      </c>
      <c r="X6865">
        <f>YEAR(salestable[[#This Row],[Order Date]])</f>
        <v>2017</v>
      </c>
      <c r="Y6865" t="str">
        <f>TEXT(salestable[[#This Row],[Order Date]],"MMMM")</f>
        <v>December</v>
      </c>
      <c r="Z6865" t="str">
        <f>"Q"&amp;ROUNDUP(MONTH(salestable[[#This Row],[Order Date]])/3,0)</f>
        <v>Q4</v>
      </c>
      <c r="AA6865" t="str">
        <f>TEXT(salestable[[#This Row],[Order Date]], "ddd")</f>
        <v>Fri</v>
      </c>
    </row>
    <row r="6866" spans="1:27"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s="3">
        <v>2</v>
      </c>
      <c r="T6866" s="4">
        <v>0.2</v>
      </c>
      <c r="U6866" s="3">
        <v>4.7519999999999998</v>
      </c>
      <c r="V6866" s="2">
        <f>salestable[[#This Row],[Sales]] * (1 - salestable[[#This Row],[Discount]])</f>
        <v>10.137600000000001</v>
      </c>
      <c r="W6866" s="2">
        <f>salestable[[#This Row],[Sales]] * salestable[[#This Row],[Discount]]</f>
        <v>2.5344000000000002</v>
      </c>
      <c r="X6866">
        <f>YEAR(salestable[[#This Row],[Order Date]])</f>
        <v>2016</v>
      </c>
      <c r="Y6866" t="str">
        <f>TEXT(salestable[[#This Row],[Order Date]],"MMMM")</f>
        <v>August</v>
      </c>
      <c r="Z6866" t="str">
        <f>"Q"&amp;ROUNDUP(MONTH(salestable[[#This Row],[Order Date]])/3,0)</f>
        <v>Q3</v>
      </c>
      <c r="AA6866" t="str">
        <f>TEXT(salestable[[#This Row],[Order Date]], "ddd")</f>
        <v>Sun</v>
      </c>
    </row>
    <row r="6867" spans="1:27"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s="3">
        <v>5</v>
      </c>
      <c r="T6867" s="4">
        <v>0.2</v>
      </c>
      <c r="U6867" s="3">
        <v>-20.690999999999999</v>
      </c>
      <c r="V6867" s="2">
        <f>salestable[[#This Row],[Sales]] * (1 - salestable[[#This Row],[Discount]])</f>
        <v>73.567999999999998</v>
      </c>
      <c r="W6867" s="2">
        <f>salestable[[#This Row],[Sales]] * salestable[[#This Row],[Discount]]</f>
        <v>18.391999999999999</v>
      </c>
      <c r="X6867">
        <f>YEAR(salestable[[#This Row],[Order Date]])</f>
        <v>2016</v>
      </c>
      <c r="Y6867" t="str">
        <f>TEXT(salestable[[#This Row],[Order Date]],"MMMM")</f>
        <v>August</v>
      </c>
      <c r="Z6867" t="str">
        <f>"Q"&amp;ROUNDUP(MONTH(salestable[[#This Row],[Order Date]])/3,0)</f>
        <v>Q3</v>
      </c>
      <c r="AA6867" t="str">
        <f>TEXT(salestable[[#This Row],[Order Date]], "ddd")</f>
        <v>Sun</v>
      </c>
    </row>
    <row r="6868" spans="1:27"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s="3">
        <v>3</v>
      </c>
      <c r="T6868" s="4">
        <v>0</v>
      </c>
      <c r="U6868" s="3">
        <v>91.789199999999994</v>
      </c>
      <c r="V6868" s="2">
        <f>salestable[[#This Row],[Sales]] * (1 - salestable[[#This Row],[Discount]])</f>
        <v>254.97</v>
      </c>
      <c r="W6868" s="2">
        <f>salestable[[#This Row],[Sales]] * salestable[[#This Row],[Discount]]</f>
        <v>0</v>
      </c>
      <c r="X6868">
        <f>YEAR(salestable[[#This Row],[Order Date]])</f>
        <v>2016</v>
      </c>
      <c r="Y6868" t="str">
        <f>TEXT(salestable[[#This Row],[Order Date]],"MMMM")</f>
        <v>August</v>
      </c>
      <c r="Z6868" t="str">
        <f>"Q"&amp;ROUNDUP(MONTH(salestable[[#This Row],[Order Date]])/3,0)</f>
        <v>Q3</v>
      </c>
      <c r="AA6868" t="str">
        <f>TEXT(salestable[[#This Row],[Order Date]], "ddd")</f>
        <v>Sun</v>
      </c>
    </row>
    <row r="6869" spans="1:27"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s="3">
        <v>2</v>
      </c>
      <c r="T6869" s="4">
        <v>0.2</v>
      </c>
      <c r="U6869" s="3">
        <v>-7.9960000000000004</v>
      </c>
      <c r="V6869" s="2">
        <f>salestable[[#This Row],[Sales]] * (1 - salestable[[#This Row],[Discount]])</f>
        <v>25.587200000000003</v>
      </c>
      <c r="W6869" s="2">
        <f>salestable[[#This Row],[Sales]] * salestable[[#This Row],[Discount]]</f>
        <v>6.3968000000000007</v>
      </c>
      <c r="X6869">
        <f>YEAR(salestable[[#This Row],[Order Date]])</f>
        <v>2016</v>
      </c>
      <c r="Y6869" t="str">
        <f>TEXT(salestable[[#This Row],[Order Date]],"MMMM")</f>
        <v>August</v>
      </c>
      <c r="Z6869" t="str">
        <f>"Q"&amp;ROUNDUP(MONTH(salestable[[#This Row],[Order Date]])/3,0)</f>
        <v>Q3</v>
      </c>
      <c r="AA6869" t="str">
        <f>TEXT(salestable[[#This Row],[Order Date]], "ddd")</f>
        <v>Sun</v>
      </c>
    </row>
    <row r="6870" spans="1:27"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s="3">
        <v>9</v>
      </c>
      <c r="T6870" s="4">
        <v>0.2</v>
      </c>
      <c r="U6870" s="3">
        <v>180.441</v>
      </c>
      <c r="V6870" s="2">
        <f>salestable[[#This Row],[Sales]] * (1 - salestable[[#This Row],[Discount]])</f>
        <v>2309.6448</v>
      </c>
      <c r="W6870" s="2">
        <f>salestable[[#This Row],[Sales]] * salestable[[#This Row],[Discount]]</f>
        <v>577.41120000000001</v>
      </c>
      <c r="X6870">
        <f>YEAR(salestable[[#This Row],[Order Date]])</f>
        <v>2016</v>
      </c>
      <c r="Y6870" t="str">
        <f>TEXT(salestable[[#This Row],[Order Date]],"MMMM")</f>
        <v>August</v>
      </c>
      <c r="Z6870" t="str">
        <f>"Q"&amp;ROUNDUP(MONTH(salestable[[#This Row],[Order Date]])/3,0)</f>
        <v>Q3</v>
      </c>
      <c r="AA6870" t="str">
        <f>TEXT(salestable[[#This Row],[Order Date]], "ddd")</f>
        <v>Sun</v>
      </c>
    </row>
    <row r="6871" spans="1:27"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s="3">
        <v>2</v>
      </c>
      <c r="T6871" s="4">
        <v>0</v>
      </c>
      <c r="U6871" s="3">
        <v>6.2207999999999997</v>
      </c>
      <c r="V6871" s="2">
        <f>salestable[[#This Row],[Sales]] * (1 - salestable[[#This Row],[Discount]])</f>
        <v>12.96</v>
      </c>
      <c r="W6871" s="2">
        <f>salestable[[#This Row],[Sales]] * salestable[[#This Row],[Discount]]</f>
        <v>0</v>
      </c>
      <c r="X6871">
        <f>YEAR(salestable[[#This Row],[Order Date]])</f>
        <v>2016</v>
      </c>
      <c r="Y6871" t="str">
        <f>TEXT(salestable[[#This Row],[Order Date]],"MMMM")</f>
        <v>August</v>
      </c>
      <c r="Z6871" t="str">
        <f>"Q"&amp;ROUNDUP(MONTH(salestable[[#This Row],[Order Date]])/3,0)</f>
        <v>Q3</v>
      </c>
      <c r="AA6871" t="str">
        <f>TEXT(salestable[[#This Row],[Order Date]], "ddd")</f>
        <v>Sun</v>
      </c>
    </row>
    <row r="6872" spans="1:27"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s="3">
        <v>9</v>
      </c>
      <c r="T6872" s="4">
        <v>0</v>
      </c>
      <c r="U6872" s="3">
        <v>21.384</v>
      </c>
      <c r="V6872" s="2">
        <f>salestable[[#This Row],[Sales]] * (1 - salestable[[#This Row],[Discount]])</f>
        <v>47.52</v>
      </c>
      <c r="W6872" s="2">
        <f>salestable[[#This Row],[Sales]] * salestable[[#This Row],[Discount]]</f>
        <v>0</v>
      </c>
      <c r="X6872">
        <f>YEAR(salestable[[#This Row],[Order Date]])</f>
        <v>2016</v>
      </c>
      <c r="Y6872" t="str">
        <f>TEXT(salestable[[#This Row],[Order Date]],"MMMM")</f>
        <v>August</v>
      </c>
      <c r="Z6872" t="str">
        <f>"Q"&amp;ROUNDUP(MONTH(salestable[[#This Row],[Order Date]])/3,0)</f>
        <v>Q3</v>
      </c>
      <c r="AA6872" t="str">
        <f>TEXT(salestable[[#This Row],[Order Date]], "ddd")</f>
        <v>Sun</v>
      </c>
    </row>
    <row r="6873" spans="1:27"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s="3">
        <v>3</v>
      </c>
      <c r="T6873" s="4">
        <v>0.2</v>
      </c>
      <c r="U6873" s="3">
        <v>3.8843999999999999</v>
      </c>
      <c r="V6873" s="2">
        <f>salestable[[#This Row],[Sales]] * (1 - salestable[[#This Row],[Discount]])</f>
        <v>9.5616000000000003</v>
      </c>
      <c r="W6873" s="2">
        <f>salestable[[#This Row],[Sales]] * salestable[[#This Row],[Discount]]</f>
        <v>2.3904000000000001</v>
      </c>
      <c r="X6873">
        <f>YEAR(salestable[[#This Row],[Order Date]])</f>
        <v>2016</v>
      </c>
      <c r="Y6873" t="str">
        <f>TEXT(salestable[[#This Row],[Order Date]],"MMMM")</f>
        <v>December</v>
      </c>
      <c r="Z6873" t="str">
        <f>"Q"&amp;ROUNDUP(MONTH(salestable[[#This Row],[Order Date]])/3,0)</f>
        <v>Q4</v>
      </c>
      <c r="AA6873" t="str">
        <f>TEXT(salestable[[#This Row],[Order Date]], "ddd")</f>
        <v>Mon</v>
      </c>
    </row>
    <row r="6874" spans="1:27"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s="3">
        <v>1</v>
      </c>
      <c r="T6874" s="4">
        <v>0</v>
      </c>
      <c r="U6874" s="3">
        <v>2.3405999999999998</v>
      </c>
      <c r="V6874" s="2">
        <f>salestable[[#This Row],[Sales]] * (1 - salestable[[#This Row],[Discount]])</f>
        <v>4.9800000000000004</v>
      </c>
      <c r="W6874" s="2">
        <f>salestable[[#This Row],[Sales]] * salestable[[#This Row],[Discount]]</f>
        <v>0</v>
      </c>
      <c r="X6874">
        <f>YEAR(salestable[[#This Row],[Order Date]])</f>
        <v>2015</v>
      </c>
      <c r="Y6874" t="str">
        <f>TEXT(salestable[[#This Row],[Order Date]],"MMMM")</f>
        <v>December</v>
      </c>
      <c r="Z6874" t="str">
        <f>"Q"&amp;ROUNDUP(MONTH(salestable[[#This Row],[Order Date]])/3,0)</f>
        <v>Q4</v>
      </c>
      <c r="AA6874" t="str">
        <f>TEXT(salestable[[#This Row],[Order Date]], "ddd")</f>
        <v>Wed</v>
      </c>
    </row>
    <row r="6875" spans="1:27"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s="3">
        <v>5</v>
      </c>
      <c r="T6875" s="4">
        <v>0.8</v>
      </c>
      <c r="U6875" s="3">
        <v>-17.248000000000001</v>
      </c>
      <c r="V6875" s="2">
        <f>salestable[[#This Row],[Sales]] * (1 - salestable[[#This Row],[Discount]])</f>
        <v>2.1559999999999993</v>
      </c>
      <c r="W6875" s="2">
        <f>salestable[[#This Row],[Sales]] * salestable[[#This Row],[Discount]]</f>
        <v>8.6240000000000006</v>
      </c>
      <c r="X6875">
        <f>YEAR(salestable[[#This Row],[Order Date]])</f>
        <v>2014</v>
      </c>
      <c r="Y6875" t="str">
        <f>TEXT(salestable[[#This Row],[Order Date]],"MMMM")</f>
        <v>October</v>
      </c>
      <c r="Z6875" t="str">
        <f>"Q"&amp;ROUNDUP(MONTH(salestable[[#This Row],[Order Date]])/3,0)</f>
        <v>Q4</v>
      </c>
      <c r="AA6875" t="str">
        <f>TEXT(salestable[[#This Row],[Order Date]], "ddd")</f>
        <v>Fri</v>
      </c>
    </row>
    <row r="6876" spans="1:27"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s="3">
        <v>3</v>
      </c>
      <c r="T6876" s="4">
        <v>0.2</v>
      </c>
      <c r="U6876" s="3">
        <v>-17.996400000000001</v>
      </c>
      <c r="V6876" s="2">
        <f>salestable[[#This Row],[Sales]] * (1 - salestable[[#This Row],[Discount]])</f>
        <v>95.980800000000002</v>
      </c>
      <c r="W6876" s="2">
        <f>salestable[[#This Row],[Sales]] * salestable[[#This Row],[Discount]]</f>
        <v>23.995200000000001</v>
      </c>
      <c r="X6876">
        <f>YEAR(salestable[[#This Row],[Order Date]])</f>
        <v>2014</v>
      </c>
      <c r="Y6876" t="str">
        <f>TEXT(salestable[[#This Row],[Order Date]],"MMMM")</f>
        <v>October</v>
      </c>
      <c r="Z6876" t="str">
        <f>"Q"&amp;ROUNDUP(MONTH(salestable[[#This Row],[Order Date]])/3,0)</f>
        <v>Q4</v>
      </c>
      <c r="AA6876" t="str">
        <f>TEXT(salestable[[#This Row],[Order Date]], "ddd")</f>
        <v>Fri</v>
      </c>
    </row>
    <row r="6877" spans="1:27"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s="3">
        <v>2</v>
      </c>
      <c r="T6877" s="4">
        <v>0</v>
      </c>
      <c r="U6877" s="3">
        <v>11.7782</v>
      </c>
      <c r="V6877" s="2">
        <f>salestable[[#This Row],[Sales]] * (1 - salestable[[#This Row],[Discount]])</f>
        <v>25.06</v>
      </c>
      <c r="W6877" s="2">
        <f>salestable[[#This Row],[Sales]] * salestable[[#This Row],[Discount]]</f>
        <v>0</v>
      </c>
      <c r="X6877">
        <f>YEAR(salestable[[#This Row],[Order Date]])</f>
        <v>2016</v>
      </c>
      <c r="Y6877" t="str">
        <f>TEXT(salestable[[#This Row],[Order Date]],"MMMM")</f>
        <v>September</v>
      </c>
      <c r="Z6877" t="str">
        <f>"Q"&amp;ROUNDUP(MONTH(salestable[[#This Row],[Order Date]])/3,0)</f>
        <v>Q3</v>
      </c>
      <c r="AA6877" t="str">
        <f>TEXT(salestable[[#This Row],[Order Date]], "ddd")</f>
        <v>Mon</v>
      </c>
    </row>
    <row r="6878" spans="1:27"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s="3">
        <v>3</v>
      </c>
      <c r="T6878" s="4">
        <v>0</v>
      </c>
      <c r="U6878" s="3">
        <v>314.05860000000001</v>
      </c>
      <c r="V6878" s="2">
        <f>salestable[[#This Row],[Sales]] * (1 - salestable[[#This Row],[Discount]])</f>
        <v>1652.94</v>
      </c>
      <c r="W6878" s="2">
        <f>salestable[[#This Row],[Sales]] * salestable[[#This Row],[Discount]]</f>
        <v>0</v>
      </c>
      <c r="X6878">
        <f>YEAR(salestable[[#This Row],[Order Date]])</f>
        <v>2016</v>
      </c>
      <c r="Y6878" t="str">
        <f>TEXT(salestable[[#This Row],[Order Date]],"MMMM")</f>
        <v>September</v>
      </c>
      <c r="Z6878" t="str">
        <f>"Q"&amp;ROUNDUP(MONTH(salestable[[#This Row],[Order Date]])/3,0)</f>
        <v>Q3</v>
      </c>
      <c r="AA6878" t="str">
        <f>TEXT(salestable[[#This Row],[Order Date]], "ddd")</f>
        <v>Mon</v>
      </c>
    </row>
    <row r="6879" spans="1:27"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s="3">
        <v>6</v>
      </c>
      <c r="T6879" s="4">
        <v>0.6</v>
      </c>
      <c r="U6879" s="3">
        <v>-95.247600000000006</v>
      </c>
      <c r="V6879" s="2">
        <f>salestable[[#This Row],[Sales]] * (1 - salestable[[#This Row],[Discount]])</f>
        <v>52.550400000000003</v>
      </c>
      <c r="W6879" s="2">
        <f>salestable[[#This Row],[Sales]] * salestable[[#This Row],[Discount]]</f>
        <v>78.825599999999994</v>
      </c>
      <c r="X6879">
        <f>YEAR(salestable[[#This Row],[Order Date]])</f>
        <v>2015</v>
      </c>
      <c r="Y6879" t="str">
        <f>TEXT(salestable[[#This Row],[Order Date]],"MMMM")</f>
        <v>October</v>
      </c>
      <c r="Z6879" t="str">
        <f>"Q"&amp;ROUNDUP(MONTH(salestable[[#This Row],[Order Date]])/3,0)</f>
        <v>Q4</v>
      </c>
      <c r="AA6879" t="str">
        <f>TEXT(salestable[[#This Row],[Order Date]], "ddd")</f>
        <v>Thu</v>
      </c>
    </row>
    <row r="6880" spans="1:27"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s="3">
        <v>1</v>
      </c>
      <c r="T6880" s="4">
        <v>0.2</v>
      </c>
      <c r="U6880" s="3">
        <v>1.8704000000000001</v>
      </c>
      <c r="V6880" s="2">
        <f>salestable[[#This Row],[Sales]] * (1 - salestable[[#This Row],[Discount]])</f>
        <v>4.2752000000000008</v>
      </c>
      <c r="W6880" s="2">
        <f>salestable[[#This Row],[Sales]] * salestable[[#This Row],[Discount]]</f>
        <v>1.0688000000000002</v>
      </c>
      <c r="X6880">
        <f>YEAR(salestable[[#This Row],[Order Date]])</f>
        <v>2015</v>
      </c>
      <c r="Y6880" t="str">
        <f>TEXT(salestable[[#This Row],[Order Date]],"MMMM")</f>
        <v>October</v>
      </c>
      <c r="Z6880" t="str">
        <f>"Q"&amp;ROUNDUP(MONTH(salestable[[#This Row],[Order Date]])/3,0)</f>
        <v>Q4</v>
      </c>
      <c r="AA6880" t="str">
        <f>TEXT(salestable[[#This Row],[Order Date]], "ddd")</f>
        <v>Thu</v>
      </c>
    </row>
    <row r="6881" spans="1:27"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s="3">
        <v>5</v>
      </c>
      <c r="T6881" s="4">
        <v>0.2</v>
      </c>
      <c r="U6881" s="3">
        <v>125.245</v>
      </c>
      <c r="V6881" s="2">
        <f>salestable[[#This Row],[Sales]] * (1 - salestable[[#This Row],[Discount]])</f>
        <v>1603.1360000000002</v>
      </c>
      <c r="W6881" s="2">
        <f>salestable[[#This Row],[Sales]] * salestable[[#This Row],[Discount]]</f>
        <v>400.78400000000005</v>
      </c>
      <c r="X6881">
        <f>YEAR(salestable[[#This Row],[Order Date]])</f>
        <v>2015</v>
      </c>
      <c r="Y6881" t="str">
        <f>TEXT(salestable[[#This Row],[Order Date]],"MMMM")</f>
        <v>December</v>
      </c>
      <c r="Z6881" t="str">
        <f>"Q"&amp;ROUNDUP(MONTH(salestable[[#This Row],[Order Date]])/3,0)</f>
        <v>Q4</v>
      </c>
      <c r="AA6881" t="str">
        <f>TEXT(salestable[[#This Row],[Order Date]], "ddd")</f>
        <v>Tue</v>
      </c>
    </row>
    <row r="6882" spans="1:27"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s="3">
        <v>5</v>
      </c>
      <c r="T6882" s="4">
        <v>0</v>
      </c>
      <c r="U6882" s="3">
        <v>15.552</v>
      </c>
      <c r="V6882" s="2">
        <f>salestable[[#This Row],[Sales]] * (1 - salestable[[#This Row],[Discount]])</f>
        <v>32.4</v>
      </c>
      <c r="W6882" s="2">
        <f>salestable[[#This Row],[Sales]] * salestable[[#This Row],[Discount]]</f>
        <v>0</v>
      </c>
      <c r="X6882">
        <f>YEAR(salestable[[#This Row],[Order Date]])</f>
        <v>2015</v>
      </c>
      <c r="Y6882" t="str">
        <f>TEXT(salestable[[#This Row],[Order Date]],"MMMM")</f>
        <v>December</v>
      </c>
      <c r="Z6882" t="str">
        <f>"Q"&amp;ROUNDUP(MONTH(salestable[[#This Row],[Order Date]])/3,0)</f>
        <v>Q4</v>
      </c>
      <c r="AA6882" t="str">
        <f>TEXT(salestable[[#This Row],[Order Date]], "ddd")</f>
        <v>Tue</v>
      </c>
    </row>
    <row r="6883" spans="1:27"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s="3">
        <v>9</v>
      </c>
      <c r="T6883" s="4">
        <v>0</v>
      </c>
      <c r="U6883" s="3">
        <v>401.81400000000002</v>
      </c>
      <c r="V6883" s="2">
        <f>salestable[[#This Row],[Sales]] * (1 - salestable[[#This Row],[Discount]])</f>
        <v>1913.4</v>
      </c>
      <c r="W6883" s="2">
        <f>salestable[[#This Row],[Sales]] * salestable[[#This Row],[Discount]]</f>
        <v>0</v>
      </c>
      <c r="X6883">
        <f>YEAR(salestable[[#This Row],[Order Date]])</f>
        <v>2015</v>
      </c>
      <c r="Y6883" t="str">
        <f>TEXT(salestable[[#This Row],[Order Date]],"MMMM")</f>
        <v>December</v>
      </c>
      <c r="Z6883" t="str">
        <f>"Q"&amp;ROUNDUP(MONTH(salestable[[#This Row],[Order Date]])/3,0)</f>
        <v>Q4</v>
      </c>
      <c r="AA6883" t="str">
        <f>TEXT(salestable[[#This Row],[Order Date]], "ddd")</f>
        <v>Tue</v>
      </c>
    </row>
    <row r="6884" spans="1:27"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s="3">
        <v>3</v>
      </c>
      <c r="T6884" s="4">
        <v>0</v>
      </c>
      <c r="U6884" s="3">
        <v>2.9346000000000001</v>
      </c>
      <c r="V6884" s="2">
        <f>salestable[[#This Row],[Sales]] * (1 - salestable[[#This Row],[Discount]])</f>
        <v>146.72999999999999</v>
      </c>
      <c r="W6884" s="2">
        <f>salestable[[#This Row],[Sales]] * salestable[[#This Row],[Discount]]</f>
        <v>0</v>
      </c>
      <c r="X6884">
        <f>YEAR(salestable[[#This Row],[Order Date]])</f>
        <v>2015</v>
      </c>
      <c r="Y6884" t="str">
        <f>TEXT(salestable[[#This Row],[Order Date]],"MMMM")</f>
        <v>December</v>
      </c>
      <c r="Z6884" t="str">
        <f>"Q"&amp;ROUNDUP(MONTH(salestable[[#This Row],[Order Date]])/3,0)</f>
        <v>Q4</v>
      </c>
      <c r="AA6884" t="str">
        <f>TEXT(salestable[[#This Row],[Order Date]], "ddd")</f>
        <v>Tue</v>
      </c>
    </row>
    <row r="6885" spans="1:27"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s="3">
        <v>5</v>
      </c>
      <c r="T6885" s="4">
        <v>0</v>
      </c>
      <c r="U6885" s="3">
        <v>52.531999999999996</v>
      </c>
      <c r="V6885" s="2">
        <f>salestable[[#This Row],[Sales]] * (1 - salestable[[#This Row],[Discount]])</f>
        <v>114.2</v>
      </c>
      <c r="W6885" s="2">
        <f>salestable[[#This Row],[Sales]] * salestable[[#This Row],[Discount]]</f>
        <v>0</v>
      </c>
      <c r="X6885">
        <f>YEAR(salestable[[#This Row],[Order Date]])</f>
        <v>2015</v>
      </c>
      <c r="Y6885" t="str">
        <f>TEXT(salestable[[#This Row],[Order Date]],"MMMM")</f>
        <v>December</v>
      </c>
      <c r="Z6885" t="str">
        <f>"Q"&amp;ROUNDUP(MONTH(salestable[[#This Row],[Order Date]])/3,0)</f>
        <v>Q4</v>
      </c>
      <c r="AA6885" t="str">
        <f>TEXT(salestable[[#This Row],[Order Date]], "ddd")</f>
        <v>Tue</v>
      </c>
    </row>
    <row r="6886" spans="1:27"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s="3">
        <v>8</v>
      </c>
      <c r="T6886" s="4">
        <v>0</v>
      </c>
      <c r="U6886" s="3">
        <v>770.35199999999998</v>
      </c>
      <c r="V6886" s="2">
        <f>salestable[[#This Row],[Sales]] * (1 - salestable[[#This Row],[Discount]])</f>
        <v>2567.84</v>
      </c>
      <c r="W6886" s="2">
        <f>salestable[[#This Row],[Sales]] * salestable[[#This Row],[Discount]]</f>
        <v>0</v>
      </c>
      <c r="X6886">
        <f>YEAR(salestable[[#This Row],[Order Date]])</f>
        <v>2015</v>
      </c>
      <c r="Y6886" t="str">
        <f>TEXT(salestable[[#This Row],[Order Date]],"MMMM")</f>
        <v>May</v>
      </c>
      <c r="Z6886" t="str">
        <f>"Q"&amp;ROUNDUP(MONTH(salestable[[#This Row],[Order Date]])/3,0)</f>
        <v>Q2</v>
      </c>
      <c r="AA6886" t="str">
        <f>TEXT(salestable[[#This Row],[Order Date]], "ddd")</f>
        <v>Sun</v>
      </c>
    </row>
    <row r="6887" spans="1:27"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s="3">
        <v>4</v>
      </c>
      <c r="T6887" s="4">
        <v>0.2</v>
      </c>
      <c r="U6887" s="3">
        <v>8.8008000000000006</v>
      </c>
      <c r="V6887" s="2">
        <f>salestable[[#This Row],[Sales]] * (1 - salestable[[#This Row],[Discount]])</f>
        <v>29.6448</v>
      </c>
      <c r="W6887" s="2">
        <f>salestable[[#This Row],[Sales]] * salestable[[#This Row],[Discount]]</f>
        <v>7.4112</v>
      </c>
      <c r="X6887">
        <f>YEAR(salestable[[#This Row],[Order Date]])</f>
        <v>2017</v>
      </c>
      <c r="Y6887" t="str">
        <f>TEXT(salestable[[#This Row],[Order Date]],"MMMM")</f>
        <v>September</v>
      </c>
      <c r="Z6887" t="str">
        <f>"Q"&amp;ROUNDUP(MONTH(salestable[[#This Row],[Order Date]])/3,0)</f>
        <v>Q3</v>
      </c>
      <c r="AA6887" t="str">
        <f>TEXT(salestable[[#This Row],[Order Date]], "ddd")</f>
        <v>Sun</v>
      </c>
    </row>
    <row r="6888" spans="1:27"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s="3">
        <v>2</v>
      </c>
      <c r="T6888" s="4">
        <v>0.4</v>
      </c>
      <c r="U6888" s="3">
        <v>-56.3108</v>
      </c>
      <c r="V6888" s="2">
        <f>salestable[[#This Row],[Sales]] * (1 - salestable[[#This Row],[Discount]])</f>
        <v>155.9376</v>
      </c>
      <c r="W6888" s="2">
        <f>salestable[[#This Row],[Sales]] * salestable[[#This Row],[Discount]]</f>
        <v>103.95840000000001</v>
      </c>
      <c r="X6888">
        <f>YEAR(salestable[[#This Row],[Order Date]])</f>
        <v>2017</v>
      </c>
      <c r="Y6888" t="str">
        <f>TEXT(salestable[[#This Row],[Order Date]],"MMMM")</f>
        <v>September</v>
      </c>
      <c r="Z6888" t="str">
        <f>"Q"&amp;ROUNDUP(MONTH(salestable[[#This Row],[Order Date]])/3,0)</f>
        <v>Q3</v>
      </c>
      <c r="AA6888" t="str">
        <f>TEXT(salestable[[#This Row],[Order Date]], "ddd")</f>
        <v>Sun</v>
      </c>
    </row>
    <row r="6889" spans="1:27"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s="3">
        <v>3</v>
      </c>
      <c r="T6889" s="4">
        <v>0</v>
      </c>
      <c r="U6889" s="3">
        <v>8.7629999999999999</v>
      </c>
      <c r="V6889" s="2">
        <f>salestable[[#This Row],[Sales]] * (1 - salestable[[#This Row],[Discount]])</f>
        <v>19.05</v>
      </c>
      <c r="W6889" s="2">
        <f>salestable[[#This Row],[Sales]] * salestable[[#This Row],[Discount]]</f>
        <v>0</v>
      </c>
      <c r="X6889">
        <f>YEAR(salestable[[#This Row],[Order Date]])</f>
        <v>2017</v>
      </c>
      <c r="Y6889" t="str">
        <f>TEXT(salestable[[#This Row],[Order Date]],"MMMM")</f>
        <v>April</v>
      </c>
      <c r="Z6889" t="str">
        <f>"Q"&amp;ROUNDUP(MONTH(salestable[[#This Row],[Order Date]])/3,0)</f>
        <v>Q2</v>
      </c>
      <c r="AA6889" t="str">
        <f>TEXT(salestable[[#This Row],[Order Date]], "ddd")</f>
        <v>Tue</v>
      </c>
    </row>
    <row r="6890" spans="1:27"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s="3">
        <v>3</v>
      </c>
      <c r="T6890" s="4">
        <v>0.2</v>
      </c>
      <c r="U6890" s="3">
        <v>27.504000000000001</v>
      </c>
      <c r="V6890" s="2">
        <f>salestable[[#This Row],[Sales]] * (1 - salestable[[#This Row],[Discount]])</f>
        <v>58.675199999999997</v>
      </c>
      <c r="W6890" s="2">
        <f>salestable[[#This Row],[Sales]] * salestable[[#This Row],[Discount]]</f>
        <v>14.668799999999999</v>
      </c>
      <c r="X6890">
        <f>YEAR(salestable[[#This Row],[Order Date]])</f>
        <v>2017</v>
      </c>
      <c r="Y6890" t="str">
        <f>TEXT(salestable[[#This Row],[Order Date]],"MMMM")</f>
        <v>April</v>
      </c>
      <c r="Z6890" t="str">
        <f>"Q"&amp;ROUNDUP(MONTH(salestable[[#This Row],[Order Date]])/3,0)</f>
        <v>Q2</v>
      </c>
      <c r="AA6890" t="str">
        <f>TEXT(salestable[[#This Row],[Order Date]], "ddd")</f>
        <v>Tue</v>
      </c>
    </row>
    <row r="6891" spans="1:27"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s="3">
        <v>8</v>
      </c>
      <c r="T6891" s="4">
        <v>0</v>
      </c>
      <c r="U6891" s="3">
        <v>26.790400000000002</v>
      </c>
      <c r="V6891" s="2">
        <f>salestable[[#This Row],[Sales]] * (1 - salestable[[#This Row],[Discount]])</f>
        <v>95.68</v>
      </c>
      <c r="W6891" s="2">
        <f>salestable[[#This Row],[Sales]] * salestable[[#This Row],[Discount]]</f>
        <v>0</v>
      </c>
      <c r="X6891">
        <f>YEAR(salestable[[#This Row],[Order Date]])</f>
        <v>2017</v>
      </c>
      <c r="Y6891" t="str">
        <f>TEXT(salestable[[#This Row],[Order Date]],"MMMM")</f>
        <v>September</v>
      </c>
      <c r="Z6891" t="str">
        <f>"Q"&amp;ROUNDUP(MONTH(salestable[[#This Row],[Order Date]])/3,0)</f>
        <v>Q3</v>
      </c>
      <c r="AA6891" t="str">
        <f>TEXT(salestable[[#This Row],[Order Date]], "ddd")</f>
        <v>Mon</v>
      </c>
    </row>
    <row r="6892" spans="1:27"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s="3">
        <v>7</v>
      </c>
      <c r="T6892" s="4">
        <v>0</v>
      </c>
      <c r="U6892" s="3">
        <v>24.460799999999999</v>
      </c>
      <c r="V6892" s="2">
        <f>salestable[[#This Row],[Sales]] * (1 - salestable[[#This Row],[Discount]])</f>
        <v>50.96</v>
      </c>
      <c r="W6892" s="2">
        <f>salestable[[#This Row],[Sales]] * salestable[[#This Row],[Discount]]</f>
        <v>0</v>
      </c>
      <c r="X6892">
        <f>YEAR(salestable[[#This Row],[Order Date]])</f>
        <v>2017</v>
      </c>
      <c r="Y6892" t="str">
        <f>TEXT(salestable[[#This Row],[Order Date]],"MMMM")</f>
        <v>September</v>
      </c>
      <c r="Z6892" t="str">
        <f>"Q"&amp;ROUNDUP(MONTH(salestable[[#This Row],[Order Date]])/3,0)</f>
        <v>Q3</v>
      </c>
      <c r="AA6892" t="str">
        <f>TEXT(salestable[[#This Row],[Order Date]], "ddd")</f>
        <v>Mon</v>
      </c>
    </row>
    <row r="6893" spans="1:27"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s="3">
        <v>3</v>
      </c>
      <c r="T6893" s="4">
        <v>0</v>
      </c>
      <c r="U6893" s="3">
        <v>34.182000000000002</v>
      </c>
      <c r="V6893" s="2">
        <f>salestable[[#This Row],[Sales]] * (1 - salestable[[#This Row],[Discount]])</f>
        <v>113.94</v>
      </c>
      <c r="W6893" s="2">
        <f>salestable[[#This Row],[Sales]] * salestable[[#This Row],[Discount]]</f>
        <v>0</v>
      </c>
      <c r="X6893">
        <f>YEAR(salestable[[#This Row],[Order Date]])</f>
        <v>2017</v>
      </c>
      <c r="Y6893" t="str">
        <f>TEXT(salestable[[#This Row],[Order Date]],"MMMM")</f>
        <v>September</v>
      </c>
      <c r="Z6893" t="str">
        <f>"Q"&amp;ROUNDUP(MONTH(salestable[[#This Row],[Order Date]])/3,0)</f>
        <v>Q3</v>
      </c>
      <c r="AA6893" t="str">
        <f>TEXT(salestable[[#This Row],[Order Date]], "ddd")</f>
        <v>Mon</v>
      </c>
    </row>
    <row r="6894" spans="1:27"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s="3">
        <v>4</v>
      </c>
      <c r="T6894" s="4">
        <v>0</v>
      </c>
      <c r="U6894" s="3">
        <v>12.441599999999999</v>
      </c>
      <c r="V6894" s="2">
        <f>salestable[[#This Row],[Sales]] * (1 - salestable[[#This Row],[Discount]])</f>
        <v>25.92</v>
      </c>
      <c r="W6894" s="2">
        <f>salestable[[#This Row],[Sales]] * salestable[[#This Row],[Discount]]</f>
        <v>0</v>
      </c>
      <c r="X6894">
        <f>YEAR(salestable[[#This Row],[Order Date]])</f>
        <v>2017</v>
      </c>
      <c r="Y6894" t="str">
        <f>TEXT(salestable[[#This Row],[Order Date]],"MMMM")</f>
        <v>September</v>
      </c>
      <c r="Z6894" t="str">
        <f>"Q"&amp;ROUNDUP(MONTH(salestable[[#This Row],[Order Date]])/3,0)</f>
        <v>Q3</v>
      </c>
      <c r="AA6894" t="str">
        <f>TEXT(salestable[[#This Row],[Order Date]], "ddd")</f>
        <v>Mon</v>
      </c>
    </row>
    <row r="6895" spans="1:27"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s="3">
        <v>4</v>
      </c>
      <c r="T6895" s="4">
        <v>0</v>
      </c>
      <c r="U6895" s="3">
        <v>6.9088000000000003</v>
      </c>
      <c r="V6895" s="2">
        <f>salestable[[#This Row],[Sales]] * (1 - salestable[[#This Row],[Discount]])</f>
        <v>20.32</v>
      </c>
      <c r="W6895" s="2">
        <f>salestable[[#This Row],[Sales]] * salestable[[#This Row],[Discount]]</f>
        <v>0</v>
      </c>
      <c r="X6895">
        <f>YEAR(salestable[[#This Row],[Order Date]])</f>
        <v>2017</v>
      </c>
      <c r="Y6895" t="str">
        <f>TEXT(salestable[[#This Row],[Order Date]],"MMMM")</f>
        <v>September</v>
      </c>
      <c r="Z6895" t="str">
        <f>"Q"&amp;ROUNDUP(MONTH(salestable[[#This Row],[Order Date]])/3,0)</f>
        <v>Q3</v>
      </c>
      <c r="AA6895" t="str">
        <f>TEXT(salestable[[#This Row],[Order Date]], "ddd")</f>
        <v>Mon</v>
      </c>
    </row>
    <row r="6896" spans="1:27"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s="3">
        <v>2</v>
      </c>
      <c r="T6896" s="4">
        <v>0</v>
      </c>
      <c r="U6896" s="3">
        <v>119.4742</v>
      </c>
      <c r="V6896" s="2">
        <f>salestable[[#This Row],[Sales]] * (1 - salestable[[#This Row],[Discount]])</f>
        <v>411.98</v>
      </c>
      <c r="W6896" s="2">
        <f>salestable[[#This Row],[Sales]] * salestable[[#This Row],[Discount]]</f>
        <v>0</v>
      </c>
      <c r="X6896">
        <f>YEAR(salestable[[#This Row],[Order Date]])</f>
        <v>2017</v>
      </c>
      <c r="Y6896" t="str">
        <f>TEXT(salestable[[#This Row],[Order Date]],"MMMM")</f>
        <v>September</v>
      </c>
      <c r="Z6896" t="str">
        <f>"Q"&amp;ROUNDUP(MONTH(salestable[[#This Row],[Order Date]])/3,0)</f>
        <v>Q3</v>
      </c>
      <c r="AA6896" t="str">
        <f>TEXT(salestable[[#This Row],[Order Date]], "ddd")</f>
        <v>Mon</v>
      </c>
    </row>
    <row r="6897" spans="1:27"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s="3">
        <v>2</v>
      </c>
      <c r="T6897" s="4">
        <v>0</v>
      </c>
      <c r="U6897" s="3">
        <v>9.9992000000000001</v>
      </c>
      <c r="V6897" s="2">
        <f>salestable[[#This Row],[Sales]] * (1 - salestable[[#This Row],[Discount]])</f>
        <v>34.479999999999997</v>
      </c>
      <c r="W6897" s="2">
        <f>salestable[[#This Row],[Sales]] * salestable[[#This Row],[Discount]]</f>
        <v>0</v>
      </c>
      <c r="X6897">
        <f>YEAR(salestable[[#This Row],[Order Date]])</f>
        <v>2017</v>
      </c>
      <c r="Y6897" t="str">
        <f>TEXT(salestable[[#This Row],[Order Date]],"MMMM")</f>
        <v>September</v>
      </c>
      <c r="Z6897" t="str">
        <f>"Q"&amp;ROUNDUP(MONTH(salestable[[#This Row],[Order Date]])/3,0)</f>
        <v>Q3</v>
      </c>
      <c r="AA6897" t="str">
        <f>TEXT(salestable[[#This Row],[Order Date]], "ddd")</f>
        <v>Mon</v>
      </c>
    </row>
    <row r="6898" spans="1:27"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s="3">
        <v>5</v>
      </c>
      <c r="T6898" s="4">
        <v>0</v>
      </c>
      <c r="U6898" s="3">
        <v>114.9385</v>
      </c>
      <c r="V6898" s="2">
        <f>salestable[[#This Row],[Sales]] * (1 - salestable[[#This Row],[Discount]])</f>
        <v>244.55</v>
      </c>
      <c r="W6898" s="2">
        <f>salestable[[#This Row],[Sales]] * salestable[[#This Row],[Discount]]</f>
        <v>0</v>
      </c>
      <c r="X6898">
        <f>YEAR(salestable[[#This Row],[Order Date]])</f>
        <v>2017</v>
      </c>
      <c r="Y6898" t="str">
        <f>TEXT(salestable[[#This Row],[Order Date]],"MMMM")</f>
        <v>September</v>
      </c>
      <c r="Z6898" t="str">
        <f>"Q"&amp;ROUNDUP(MONTH(salestable[[#This Row],[Order Date]])/3,0)</f>
        <v>Q3</v>
      </c>
      <c r="AA6898" t="str">
        <f>TEXT(salestable[[#This Row],[Order Date]], "ddd")</f>
        <v>Mon</v>
      </c>
    </row>
    <row r="6899" spans="1:27"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s="3">
        <v>3</v>
      </c>
      <c r="T6899" s="4">
        <v>0.7</v>
      </c>
      <c r="U6899" s="3">
        <v>-7.9067999999999996</v>
      </c>
      <c r="V6899" s="2">
        <f>salestable[[#This Row],[Sales]] * (1 - salestable[[#This Row],[Discount]])</f>
        <v>3.2346000000000004</v>
      </c>
      <c r="W6899" s="2">
        <f>salestable[[#This Row],[Sales]] * salestable[[#This Row],[Discount]]</f>
        <v>7.5473999999999997</v>
      </c>
      <c r="X6899">
        <f>YEAR(salestable[[#This Row],[Order Date]])</f>
        <v>2017</v>
      </c>
      <c r="Y6899" t="str">
        <f>TEXT(salestable[[#This Row],[Order Date]],"MMMM")</f>
        <v>August</v>
      </c>
      <c r="Z6899" t="str">
        <f>"Q"&amp;ROUNDUP(MONTH(salestable[[#This Row],[Order Date]])/3,0)</f>
        <v>Q3</v>
      </c>
      <c r="AA6899" t="str">
        <f>TEXT(salestable[[#This Row],[Order Date]], "ddd")</f>
        <v>Fri</v>
      </c>
    </row>
    <row r="6900" spans="1:27"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s="3">
        <v>7</v>
      </c>
      <c r="T6900" s="4">
        <v>0.3</v>
      </c>
      <c r="U6900" s="3">
        <v>-163.57669999999999</v>
      </c>
      <c r="V6900" s="2">
        <f>salestable[[#This Row],[Sales]] * (1 - salestable[[#This Row],[Discount]])</f>
        <v>421.85569999999996</v>
      </c>
      <c r="W6900" s="2">
        <f>salestable[[#This Row],[Sales]] * salestable[[#This Row],[Discount]]</f>
        <v>180.79529999999997</v>
      </c>
      <c r="X6900">
        <f>YEAR(salestable[[#This Row],[Order Date]])</f>
        <v>2015</v>
      </c>
      <c r="Y6900" t="str">
        <f>TEXT(salestable[[#This Row],[Order Date]],"MMMM")</f>
        <v>May</v>
      </c>
      <c r="Z6900" t="str">
        <f>"Q"&amp;ROUNDUP(MONTH(salestable[[#This Row],[Order Date]])/3,0)</f>
        <v>Q2</v>
      </c>
      <c r="AA6900" t="str">
        <f>TEXT(salestable[[#This Row],[Order Date]], "ddd")</f>
        <v>Sun</v>
      </c>
    </row>
    <row r="6901" spans="1:27"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s="3">
        <v>6</v>
      </c>
      <c r="T6901" s="4">
        <v>0.8</v>
      </c>
      <c r="U6901" s="3">
        <v>-13.0152</v>
      </c>
      <c r="V6901" s="2">
        <f>salestable[[#This Row],[Sales]] * (1 - salestable[[#This Row],[Discount]])</f>
        <v>1.5311999999999997</v>
      </c>
      <c r="W6901" s="2">
        <f>salestable[[#This Row],[Sales]] * salestable[[#This Row],[Discount]]</f>
        <v>6.1248000000000005</v>
      </c>
      <c r="X6901">
        <f>YEAR(salestable[[#This Row],[Order Date]])</f>
        <v>2015</v>
      </c>
      <c r="Y6901" t="str">
        <f>TEXT(salestable[[#This Row],[Order Date]],"MMMM")</f>
        <v>May</v>
      </c>
      <c r="Z6901" t="str">
        <f>"Q"&amp;ROUNDUP(MONTH(salestable[[#This Row],[Order Date]])/3,0)</f>
        <v>Q2</v>
      </c>
      <c r="AA6901" t="str">
        <f>TEXT(salestable[[#This Row],[Order Date]], "ddd")</f>
        <v>Sun</v>
      </c>
    </row>
    <row r="6902" spans="1:27"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s="3">
        <v>7</v>
      </c>
      <c r="T6902" s="4">
        <v>0</v>
      </c>
      <c r="U6902" s="3">
        <v>167.97900000000001</v>
      </c>
      <c r="V6902" s="2">
        <f>salestable[[#This Row],[Sales]] * (1 - salestable[[#This Row],[Discount]])</f>
        <v>559.92999999999995</v>
      </c>
      <c r="W6902" s="2">
        <f>salestable[[#This Row],[Sales]] * salestable[[#This Row],[Discount]]</f>
        <v>0</v>
      </c>
      <c r="X6902">
        <f>YEAR(salestable[[#This Row],[Order Date]])</f>
        <v>2015</v>
      </c>
      <c r="Y6902" t="str">
        <f>TEXT(salestable[[#This Row],[Order Date]],"MMMM")</f>
        <v>September</v>
      </c>
      <c r="Z6902" t="str">
        <f>"Q"&amp;ROUNDUP(MONTH(salestable[[#This Row],[Order Date]])/3,0)</f>
        <v>Q3</v>
      </c>
      <c r="AA6902" t="str">
        <f>TEXT(salestable[[#This Row],[Order Date]], "ddd")</f>
        <v>Mon</v>
      </c>
    </row>
    <row r="6903" spans="1:27"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s="3">
        <v>5</v>
      </c>
      <c r="T6903" s="4">
        <v>0.2</v>
      </c>
      <c r="U6903" s="3">
        <v>839.98599999999999</v>
      </c>
      <c r="V6903" s="2">
        <f>salestable[[#This Row],[Sales]] * (1 - salestable[[#This Row],[Discount]])</f>
        <v>1919.9680000000001</v>
      </c>
      <c r="W6903" s="2">
        <f>salestable[[#This Row],[Sales]] * salestable[[#This Row],[Discount]]</f>
        <v>479.99200000000002</v>
      </c>
      <c r="X6903">
        <f>YEAR(salestable[[#This Row],[Order Date]])</f>
        <v>2017</v>
      </c>
      <c r="Y6903" t="str">
        <f>TEXT(salestable[[#This Row],[Order Date]],"MMMM")</f>
        <v>July</v>
      </c>
      <c r="Z6903" t="str">
        <f>"Q"&amp;ROUNDUP(MONTH(salestable[[#This Row],[Order Date]])/3,0)</f>
        <v>Q3</v>
      </c>
      <c r="AA6903" t="str">
        <f>TEXT(salestable[[#This Row],[Order Date]], "ddd")</f>
        <v>Mon</v>
      </c>
    </row>
    <row r="6904" spans="1:27"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s="3">
        <v>4</v>
      </c>
      <c r="T6904" s="4">
        <v>0.2</v>
      </c>
      <c r="U6904" s="3">
        <v>5.6</v>
      </c>
      <c r="V6904" s="2">
        <f>salestable[[#This Row],[Sales]] * (1 - salestable[[#This Row],[Discount]])</f>
        <v>12.8</v>
      </c>
      <c r="W6904" s="2">
        <f>salestable[[#This Row],[Sales]] * salestable[[#This Row],[Discount]]</f>
        <v>3.2</v>
      </c>
      <c r="X6904">
        <f>YEAR(salestable[[#This Row],[Order Date]])</f>
        <v>2017</v>
      </c>
      <c r="Y6904" t="str">
        <f>TEXT(salestable[[#This Row],[Order Date]],"MMMM")</f>
        <v>September</v>
      </c>
      <c r="Z6904" t="str">
        <f>"Q"&amp;ROUNDUP(MONTH(salestable[[#This Row],[Order Date]])/3,0)</f>
        <v>Q3</v>
      </c>
      <c r="AA6904" t="str">
        <f>TEXT(salestable[[#This Row],[Order Date]], "ddd")</f>
        <v>Sat</v>
      </c>
    </row>
    <row r="6905" spans="1:27"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s="3">
        <v>2</v>
      </c>
      <c r="T6905" s="4">
        <v>0.8</v>
      </c>
      <c r="U6905" s="3">
        <v>-15.0876</v>
      </c>
      <c r="V6905" s="2">
        <f>salestable[[#This Row],[Sales]] * (1 - salestable[[#This Row],[Discount]])</f>
        <v>1.1175999999999997</v>
      </c>
      <c r="W6905" s="2">
        <f>salestable[[#This Row],[Sales]] * salestable[[#This Row],[Discount]]</f>
        <v>4.4704000000000006</v>
      </c>
      <c r="X6905">
        <f>YEAR(salestable[[#This Row],[Order Date]])</f>
        <v>2017</v>
      </c>
      <c r="Y6905" t="str">
        <f>TEXT(salestable[[#This Row],[Order Date]],"MMMM")</f>
        <v>September</v>
      </c>
      <c r="Z6905" t="str">
        <f>"Q"&amp;ROUNDUP(MONTH(salestable[[#This Row],[Order Date]])/3,0)</f>
        <v>Q3</v>
      </c>
      <c r="AA6905" t="str">
        <f>TEXT(salestable[[#This Row],[Order Date]], "ddd")</f>
        <v>Sat</v>
      </c>
    </row>
    <row r="6906" spans="1:27"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s="3">
        <v>5</v>
      </c>
      <c r="T6906" s="4">
        <v>0.2</v>
      </c>
      <c r="U6906" s="3">
        <v>-44.234999999999999</v>
      </c>
      <c r="V6906" s="2">
        <f>salestable[[#This Row],[Sales]] * (1 - salestable[[#This Row],[Discount]])</f>
        <v>188.73599999999999</v>
      </c>
      <c r="W6906" s="2">
        <f>salestable[[#This Row],[Sales]] * salestable[[#This Row],[Discount]]</f>
        <v>47.183999999999997</v>
      </c>
      <c r="X6906">
        <f>YEAR(salestable[[#This Row],[Order Date]])</f>
        <v>2017</v>
      </c>
      <c r="Y6906" t="str">
        <f>TEXT(salestable[[#This Row],[Order Date]],"MMMM")</f>
        <v>September</v>
      </c>
      <c r="Z6906" t="str">
        <f>"Q"&amp;ROUNDUP(MONTH(salestable[[#This Row],[Order Date]])/3,0)</f>
        <v>Q3</v>
      </c>
      <c r="AA6906" t="str">
        <f>TEXT(salestable[[#This Row],[Order Date]], "ddd")</f>
        <v>Sat</v>
      </c>
    </row>
    <row r="6907" spans="1:27"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s="3">
        <v>1</v>
      </c>
      <c r="T6907" s="4">
        <v>0</v>
      </c>
      <c r="U6907" s="3">
        <v>2.8835999999999999</v>
      </c>
      <c r="V6907" s="2">
        <f>salestable[[#This Row],[Sales]] * (1 - salestable[[#This Row],[Discount]])</f>
        <v>10.68</v>
      </c>
      <c r="W6907" s="2">
        <f>salestable[[#This Row],[Sales]] * salestable[[#This Row],[Discount]]</f>
        <v>0</v>
      </c>
      <c r="X6907">
        <f>YEAR(salestable[[#This Row],[Order Date]])</f>
        <v>2017</v>
      </c>
      <c r="Y6907" t="str">
        <f>TEXT(salestable[[#This Row],[Order Date]],"MMMM")</f>
        <v>December</v>
      </c>
      <c r="Z6907" t="str">
        <f>"Q"&amp;ROUNDUP(MONTH(salestable[[#This Row],[Order Date]])/3,0)</f>
        <v>Q4</v>
      </c>
      <c r="AA6907" t="str">
        <f>TEXT(salestable[[#This Row],[Order Date]], "ddd")</f>
        <v>Wed</v>
      </c>
    </row>
    <row r="6908" spans="1:27"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s="3">
        <v>2</v>
      </c>
      <c r="T6908" s="4">
        <v>0</v>
      </c>
      <c r="U6908" s="3">
        <v>19.814399999999999</v>
      </c>
      <c r="V6908" s="2">
        <f>salestable[[#This Row],[Sales]] * (1 - salestable[[#This Row],[Discount]])</f>
        <v>41.28</v>
      </c>
      <c r="W6908" s="2">
        <f>salestable[[#This Row],[Sales]] * salestable[[#This Row],[Discount]]</f>
        <v>0</v>
      </c>
      <c r="X6908">
        <f>YEAR(salestable[[#This Row],[Order Date]])</f>
        <v>2017</v>
      </c>
      <c r="Y6908" t="str">
        <f>TEXT(salestable[[#This Row],[Order Date]],"MMMM")</f>
        <v>May</v>
      </c>
      <c r="Z6908" t="str">
        <f>"Q"&amp;ROUNDUP(MONTH(salestable[[#This Row],[Order Date]])/3,0)</f>
        <v>Q2</v>
      </c>
      <c r="AA6908" t="str">
        <f>TEXT(salestable[[#This Row],[Order Date]], "ddd")</f>
        <v>Sat</v>
      </c>
    </row>
    <row r="6909" spans="1:27"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s="3">
        <v>2</v>
      </c>
      <c r="T6909" s="4">
        <v>0.2</v>
      </c>
      <c r="U6909" s="3">
        <v>125.19799999999999</v>
      </c>
      <c r="V6909" s="2">
        <f>salestable[[#This Row],[Sales]] * (1 - salestable[[#This Row],[Discount]])</f>
        <v>801.2672</v>
      </c>
      <c r="W6909" s="2">
        <f>salestable[[#This Row],[Sales]] * salestable[[#This Row],[Discount]]</f>
        <v>200.3168</v>
      </c>
      <c r="X6909">
        <f>YEAR(salestable[[#This Row],[Order Date]])</f>
        <v>2016</v>
      </c>
      <c r="Y6909" t="str">
        <f>TEXT(salestable[[#This Row],[Order Date]],"MMMM")</f>
        <v>September</v>
      </c>
      <c r="Z6909" t="str">
        <f>"Q"&amp;ROUNDUP(MONTH(salestable[[#This Row],[Order Date]])/3,0)</f>
        <v>Q3</v>
      </c>
      <c r="AA6909" t="str">
        <f>TEXT(salestable[[#This Row],[Order Date]], "ddd")</f>
        <v>Tue</v>
      </c>
    </row>
    <row r="6910" spans="1:27"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s="3">
        <v>2</v>
      </c>
      <c r="T6910" s="4">
        <v>0</v>
      </c>
      <c r="U6910" s="3">
        <v>4.2804000000000002</v>
      </c>
      <c r="V6910" s="2">
        <f>salestable[[#This Row],[Sales]] * (1 - salestable[[#This Row],[Discount]])</f>
        <v>14.76</v>
      </c>
      <c r="W6910" s="2">
        <f>salestable[[#This Row],[Sales]] * salestable[[#This Row],[Discount]]</f>
        <v>0</v>
      </c>
      <c r="X6910">
        <f>YEAR(salestable[[#This Row],[Order Date]])</f>
        <v>2017</v>
      </c>
      <c r="Y6910" t="str">
        <f>TEXT(salestable[[#This Row],[Order Date]],"MMMM")</f>
        <v>December</v>
      </c>
      <c r="Z6910" t="str">
        <f>"Q"&amp;ROUNDUP(MONTH(salestable[[#This Row],[Order Date]])/3,0)</f>
        <v>Q4</v>
      </c>
      <c r="AA6910" t="str">
        <f>TEXT(salestable[[#This Row],[Order Date]], "ddd")</f>
        <v>Sun</v>
      </c>
    </row>
    <row r="6911" spans="1:27"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s="3">
        <v>3</v>
      </c>
      <c r="T6911" s="4">
        <v>0.7</v>
      </c>
      <c r="U6911" s="3">
        <v>-2.0015999999999998</v>
      </c>
      <c r="V6911" s="2">
        <f>salestable[[#This Row],[Sales]] * (1 - salestable[[#This Row],[Discount]])</f>
        <v>0.75060000000000004</v>
      </c>
      <c r="W6911" s="2">
        <f>salestable[[#This Row],[Sales]] * salestable[[#This Row],[Discount]]</f>
        <v>1.7513999999999996</v>
      </c>
      <c r="X6911">
        <f>YEAR(salestable[[#This Row],[Order Date]])</f>
        <v>2014</v>
      </c>
      <c r="Y6911" t="str">
        <f>TEXT(salestable[[#This Row],[Order Date]],"MMMM")</f>
        <v>September</v>
      </c>
      <c r="Z6911" t="str">
        <f>"Q"&amp;ROUNDUP(MONTH(salestable[[#This Row],[Order Date]])/3,0)</f>
        <v>Q3</v>
      </c>
      <c r="AA6911" t="str">
        <f>TEXT(salestable[[#This Row],[Order Date]], "ddd")</f>
        <v>Sat</v>
      </c>
    </row>
    <row r="6912" spans="1:27"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s="3">
        <v>2</v>
      </c>
      <c r="T6912" s="4">
        <v>0</v>
      </c>
      <c r="U6912" s="3">
        <v>25.511199999999999</v>
      </c>
      <c r="V6912" s="2">
        <f>salestable[[#This Row],[Sales]] * (1 - salestable[[#This Row],[Discount]])</f>
        <v>115.96</v>
      </c>
      <c r="W6912" s="2">
        <f>salestable[[#This Row],[Sales]] * salestable[[#This Row],[Discount]]</f>
        <v>0</v>
      </c>
      <c r="X6912">
        <f>YEAR(salestable[[#This Row],[Order Date]])</f>
        <v>2017</v>
      </c>
      <c r="Y6912" t="str">
        <f>TEXT(salestable[[#This Row],[Order Date]],"MMMM")</f>
        <v>July</v>
      </c>
      <c r="Z6912" t="str">
        <f>"Q"&amp;ROUNDUP(MONTH(salestable[[#This Row],[Order Date]])/3,0)</f>
        <v>Q3</v>
      </c>
      <c r="AA6912" t="str">
        <f>TEXT(salestable[[#This Row],[Order Date]], "ddd")</f>
        <v>Sat</v>
      </c>
    </row>
    <row r="6913" spans="1:27"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s="3">
        <v>3</v>
      </c>
      <c r="T6913" s="4">
        <v>0</v>
      </c>
      <c r="U6913" s="3">
        <v>50.3658</v>
      </c>
      <c r="V6913" s="2">
        <f>salestable[[#This Row],[Sales]] * (1 - salestable[[#This Row],[Discount]])</f>
        <v>186.54</v>
      </c>
      <c r="W6913" s="2">
        <f>salestable[[#This Row],[Sales]] * salestable[[#This Row],[Discount]]</f>
        <v>0</v>
      </c>
      <c r="X6913">
        <f>YEAR(salestable[[#This Row],[Order Date]])</f>
        <v>2017</v>
      </c>
      <c r="Y6913" t="str">
        <f>TEXT(salestable[[#This Row],[Order Date]],"MMMM")</f>
        <v>August</v>
      </c>
      <c r="Z6913" t="str">
        <f>"Q"&amp;ROUNDUP(MONTH(salestable[[#This Row],[Order Date]])/3,0)</f>
        <v>Q3</v>
      </c>
      <c r="AA6913" t="str">
        <f>TEXT(salestable[[#This Row],[Order Date]], "ddd")</f>
        <v>Tue</v>
      </c>
    </row>
    <row r="6914" spans="1:27"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s="3">
        <v>4</v>
      </c>
      <c r="T6914" s="4">
        <v>0</v>
      </c>
      <c r="U6914" s="3">
        <v>59.037199999999999</v>
      </c>
      <c r="V6914" s="2">
        <f>salestable[[#This Row],[Sales]] * (1 - salestable[[#This Row],[Discount]])</f>
        <v>159.56</v>
      </c>
      <c r="W6914" s="2">
        <f>salestable[[#This Row],[Sales]] * salestable[[#This Row],[Discount]]</f>
        <v>0</v>
      </c>
      <c r="X6914">
        <f>YEAR(salestable[[#This Row],[Order Date]])</f>
        <v>2017</v>
      </c>
      <c r="Y6914" t="str">
        <f>TEXT(salestable[[#This Row],[Order Date]],"MMMM")</f>
        <v>May</v>
      </c>
      <c r="Z6914" t="str">
        <f>"Q"&amp;ROUNDUP(MONTH(salestable[[#This Row],[Order Date]])/3,0)</f>
        <v>Q2</v>
      </c>
      <c r="AA6914" t="str">
        <f>TEXT(salestable[[#This Row],[Order Date]], "ddd")</f>
        <v>Tue</v>
      </c>
    </row>
    <row r="6915" spans="1:27"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s="3">
        <v>2</v>
      </c>
      <c r="T6915" s="4">
        <v>0.2</v>
      </c>
      <c r="U6915" s="3">
        <v>4.1988000000000003</v>
      </c>
      <c r="V6915" s="2">
        <f>salestable[[#This Row],[Sales]] * (1 - salestable[[#This Row],[Discount]])</f>
        <v>44.787200000000006</v>
      </c>
      <c r="W6915" s="2">
        <f>salestable[[#This Row],[Sales]] * salestable[[#This Row],[Discount]]</f>
        <v>11.196800000000001</v>
      </c>
      <c r="X6915">
        <f>YEAR(salestable[[#This Row],[Order Date]])</f>
        <v>2015</v>
      </c>
      <c r="Y6915" t="str">
        <f>TEXT(salestable[[#This Row],[Order Date]],"MMMM")</f>
        <v>June</v>
      </c>
      <c r="Z6915" t="str">
        <f>"Q"&amp;ROUNDUP(MONTH(salestable[[#This Row],[Order Date]])/3,0)</f>
        <v>Q2</v>
      </c>
      <c r="AA6915" t="str">
        <f>TEXT(salestable[[#This Row],[Order Date]], "ddd")</f>
        <v>Fri</v>
      </c>
    </row>
    <row r="6916" spans="1:27"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s="3">
        <v>1</v>
      </c>
      <c r="T6916" s="4">
        <v>0.2</v>
      </c>
      <c r="U6916" s="3">
        <v>9.9120000000000008</v>
      </c>
      <c r="V6916" s="2">
        <f>salestable[[#This Row],[Sales]] * (1 - salestable[[#This Row],[Discount]])</f>
        <v>105.72800000000001</v>
      </c>
      <c r="W6916" s="2">
        <f>salestable[[#This Row],[Sales]] * salestable[[#This Row],[Discount]]</f>
        <v>26.432000000000002</v>
      </c>
      <c r="X6916">
        <f>YEAR(salestable[[#This Row],[Order Date]])</f>
        <v>2014</v>
      </c>
      <c r="Y6916" t="str">
        <f>TEXT(salestable[[#This Row],[Order Date]],"MMMM")</f>
        <v>December</v>
      </c>
      <c r="Z6916" t="str">
        <f>"Q"&amp;ROUNDUP(MONTH(salestable[[#This Row],[Order Date]])/3,0)</f>
        <v>Q4</v>
      </c>
      <c r="AA6916" t="str">
        <f>TEXT(salestable[[#This Row],[Order Date]], "ddd")</f>
        <v>Mon</v>
      </c>
    </row>
    <row r="6917" spans="1:27"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s="3">
        <v>6</v>
      </c>
      <c r="T6917" s="4">
        <v>0.8</v>
      </c>
      <c r="U6917" s="3">
        <v>-31.332000000000001</v>
      </c>
      <c r="V6917" s="2">
        <f>salestable[[#This Row],[Sales]] * (1 - salestable[[#This Row],[Discount]])</f>
        <v>3.5807999999999991</v>
      </c>
      <c r="W6917" s="2">
        <f>salestable[[#This Row],[Sales]] * salestable[[#This Row],[Discount]]</f>
        <v>14.3232</v>
      </c>
      <c r="X6917">
        <f>YEAR(salestable[[#This Row],[Order Date]])</f>
        <v>2014</v>
      </c>
      <c r="Y6917" t="str">
        <f>TEXT(salestable[[#This Row],[Order Date]],"MMMM")</f>
        <v>December</v>
      </c>
      <c r="Z6917" t="str">
        <f>"Q"&amp;ROUNDUP(MONTH(salestable[[#This Row],[Order Date]])/3,0)</f>
        <v>Q4</v>
      </c>
      <c r="AA6917" t="str">
        <f>TEXT(salestable[[#This Row],[Order Date]], "ddd")</f>
        <v>Mon</v>
      </c>
    </row>
    <row r="6918" spans="1:27"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s="3">
        <v>4</v>
      </c>
      <c r="T6918" s="4">
        <v>0.2</v>
      </c>
      <c r="U6918" s="3">
        <v>44.961599999999997</v>
      </c>
      <c r="V6918" s="2">
        <f>salestable[[#This Row],[Sales]] * (1 - salestable[[#This Row],[Discount]])</f>
        <v>99.2256</v>
      </c>
      <c r="W6918" s="2">
        <f>salestable[[#This Row],[Sales]] * salestable[[#This Row],[Discount]]</f>
        <v>24.8064</v>
      </c>
      <c r="X6918">
        <f>YEAR(salestable[[#This Row],[Order Date]])</f>
        <v>2014</v>
      </c>
      <c r="Y6918" t="str">
        <f>TEXT(salestable[[#This Row],[Order Date]],"MMMM")</f>
        <v>December</v>
      </c>
      <c r="Z6918" t="str">
        <f>"Q"&amp;ROUNDUP(MONTH(salestable[[#This Row],[Order Date]])/3,0)</f>
        <v>Q4</v>
      </c>
      <c r="AA6918" t="str">
        <f>TEXT(salestable[[#This Row],[Order Date]], "ddd")</f>
        <v>Mon</v>
      </c>
    </row>
    <row r="6919" spans="1:27"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s="3">
        <v>5</v>
      </c>
      <c r="T6919" s="4">
        <v>0.2</v>
      </c>
      <c r="U6919" s="3">
        <v>70.195999999999998</v>
      </c>
      <c r="V6919" s="2">
        <f>salestable[[#This Row],[Sales]] * (1 - salestable[[#This Row],[Discount]])</f>
        <v>1123.1360000000002</v>
      </c>
      <c r="W6919" s="2">
        <f>salestable[[#This Row],[Sales]] * salestable[[#This Row],[Discount]]</f>
        <v>280.78400000000005</v>
      </c>
      <c r="X6919">
        <f>YEAR(salestable[[#This Row],[Order Date]])</f>
        <v>2014</v>
      </c>
      <c r="Y6919" t="str">
        <f>TEXT(salestable[[#This Row],[Order Date]],"MMMM")</f>
        <v>December</v>
      </c>
      <c r="Z6919" t="str">
        <f>"Q"&amp;ROUNDUP(MONTH(salestable[[#This Row],[Order Date]])/3,0)</f>
        <v>Q4</v>
      </c>
      <c r="AA6919" t="str">
        <f>TEXT(salestable[[#This Row],[Order Date]], "ddd")</f>
        <v>Tue</v>
      </c>
    </row>
    <row r="6920" spans="1:27"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s="3">
        <v>3</v>
      </c>
      <c r="T6920" s="4">
        <v>0</v>
      </c>
      <c r="U6920" s="3">
        <v>0.86399999999999999</v>
      </c>
      <c r="V6920" s="2">
        <f>salestable[[#This Row],[Sales]] * (1 - salestable[[#This Row],[Discount]])</f>
        <v>28.8</v>
      </c>
      <c r="W6920" s="2">
        <f>salestable[[#This Row],[Sales]] * salestable[[#This Row],[Discount]]</f>
        <v>0</v>
      </c>
      <c r="X6920">
        <f>YEAR(salestable[[#This Row],[Order Date]])</f>
        <v>2016</v>
      </c>
      <c r="Y6920" t="str">
        <f>TEXT(salestable[[#This Row],[Order Date]],"MMMM")</f>
        <v>April</v>
      </c>
      <c r="Z6920" t="str">
        <f>"Q"&amp;ROUNDUP(MONTH(salestable[[#This Row],[Order Date]])/3,0)</f>
        <v>Q2</v>
      </c>
      <c r="AA6920" t="str">
        <f>TEXT(salestable[[#This Row],[Order Date]], "ddd")</f>
        <v>Sat</v>
      </c>
    </row>
    <row r="6921" spans="1:27"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s="3">
        <v>2</v>
      </c>
      <c r="T6921" s="4">
        <v>0.7</v>
      </c>
      <c r="U6921" s="3">
        <v>-18.031199999999998</v>
      </c>
      <c r="V6921" s="2">
        <f>salestable[[#This Row],[Sales]] * (1 - salestable[[#This Row],[Discount]])</f>
        <v>7.3764000000000012</v>
      </c>
      <c r="W6921" s="2">
        <f>salestable[[#This Row],[Sales]] * salestable[[#This Row],[Discount]]</f>
        <v>17.211600000000001</v>
      </c>
      <c r="X6921">
        <f>YEAR(salestable[[#This Row],[Order Date]])</f>
        <v>2015</v>
      </c>
      <c r="Y6921" t="str">
        <f>TEXT(salestable[[#This Row],[Order Date]],"MMMM")</f>
        <v>May</v>
      </c>
      <c r="Z6921" t="str">
        <f>"Q"&amp;ROUNDUP(MONTH(salestable[[#This Row],[Order Date]])/3,0)</f>
        <v>Q2</v>
      </c>
      <c r="AA6921" t="str">
        <f>TEXT(salestable[[#This Row],[Order Date]], "ddd")</f>
        <v>Thu</v>
      </c>
    </row>
    <row r="6922" spans="1:27"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s="3">
        <v>7</v>
      </c>
      <c r="T6922" s="4">
        <v>0</v>
      </c>
      <c r="U6922" s="3">
        <v>99.901200000000003</v>
      </c>
      <c r="V6922" s="2">
        <f>salestable[[#This Row],[Sales]] * (1 - salestable[[#This Row],[Discount]])</f>
        <v>356.79</v>
      </c>
      <c r="W6922" s="2">
        <f>salestable[[#This Row],[Sales]] * salestable[[#This Row],[Discount]]</f>
        <v>0</v>
      </c>
      <c r="X6922">
        <f>YEAR(salestable[[#This Row],[Order Date]])</f>
        <v>2017</v>
      </c>
      <c r="Y6922" t="str">
        <f>TEXT(salestable[[#This Row],[Order Date]],"MMMM")</f>
        <v>February</v>
      </c>
      <c r="Z6922" t="str">
        <f>"Q"&amp;ROUNDUP(MONTH(salestable[[#This Row],[Order Date]])/3,0)</f>
        <v>Q1</v>
      </c>
      <c r="AA6922" t="str">
        <f>TEXT(salestable[[#This Row],[Order Date]], "ddd")</f>
        <v>Sun</v>
      </c>
    </row>
    <row r="6923" spans="1:27"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s="3">
        <v>1</v>
      </c>
      <c r="T6923" s="4">
        <v>0</v>
      </c>
      <c r="U6923" s="3">
        <v>8.49</v>
      </c>
      <c r="V6923" s="2">
        <f>salestable[[#This Row],[Sales]] * (1 - salestable[[#This Row],[Discount]])</f>
        <v>16.98</v>
      </c>
      <c r="W6923" s="2">
        <f>salestable[[#This Row],[Sales]] * salestable[[#This Row],[Discount]]</f>
        <v>0</v>
      </c>
      <c r="X6923">
        <f>YEAR(salestable[[#This Row],[Order Date]])</f>
        <v>2017</v>
      </c>
      <c r="Y6923" t="str">
        <f>TEXT(salestable[[#This Row],[Order Date]],"MMMM")</f>
        <v>April</v>
      </c>
      <c r="Z6923" t="str">
        <f>"Q"&amp;ROUNDUP(MONTH(salestable[[#This Row],[Order Date]])/3,0)</f>
        <v>Q2</v>
      </c>
      <c r="AA6923" t="str">
        <f>TEXT(salestable[[#This Row],[Order Date]], "ddd")</f>
        <v>Tue</v>
      </c>
    </row>
    <row r="6924" spans="1:27"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s="3">
        <v>5</v>
      </c>
      <c r="T6924" s="4">
        <v>0</v>
      </c>
      <c r="U6924" s="3">
        <v>240.8595</v>
      </c>
      <c r="V6924" s="2">
        <f>salestable[[#This Row],[Sales]] * (1 - salestable[[#This Row],[Discount]])</f>
        <v>491.55</v>
      </c>
      <c r="W6924" s="2">
        <f>salestable[[#This Row],[Sales]] * salestable[[#This Row],[Discount]]</f>
        <v>0</v>
      </c>
      <c r="X6924">
        <f>YEAR(salestable[[#This Row],[Order Date]])</f>
        <v>2015</v>
      </c>
      <c r="Y6924" t="str">
        <f>TEXT(salestable[[#This Row],[Order Date]],"MMMM")</f>
        <v>March</v>
      </c>
      <c r="Z6924" t="str">
        <f>"Q"&amp;ROUNDUP(MONTH(salestable[[#This Row],[Order Date]])/3,0)</f>
        <v>Q1</v>
      </c>
      <c r="AA6924" t="str">
        <f>TEXT(salestable[[#This Row],[Order Date]], "ddd")</f>
        <v>Mon</v>
      </c>
    </row>
    <row r="6925" spans="1:27"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s="3">
        <v>2</v>
      </c>
      <c r="T6925" s="4">
        <v>0</v>
      </c>
      <c r="U6925" s="3">
        <v>3.3948</v>
      </c>
      <c r="V6925" s="2">
        <f>salestable[[#This Row],[Sales]] * (1 - salestable[[#This Row],[Discount]])</f>
        <v>7.38</v>
      </c>
      <c r="W6925" s="2">
        <f>salestable[[#This Row],[Sales]] * salestable[[#This Row],[Discount]]</f>
        <v>0</v>
      </c>
      <c r="X6925">
        <f>YEAR(salestable[[#This Row],[Order Date]])</f>
        <v>2015</v>
      </c>
      <c r="Y6925" t="str">
        <f>TEXT(salestable[[#This Row],[Order Date]],"MMMM")</f>
        <v>March</v>
      </c>
      <c r="Z6925" t="str">
        <f>"Q"&amp;ROUNDUP(MONTH(salestable[[#This Row],[Order Date]])/3,0)</f>
        <v>Q1</v>
      </c>
      <c r="AA6925" t="str">
        <f>TEXT(salestable[[#This Row],[Order Date]], "ddd")</f>
        <v>Mon</v>
      </c>
    </row>
    <row r="6926" spans="1:27"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s="3">
        <v>7</v>
      </c>
      <c r="T6926" s="4">
        <v>0</v>
      </c>
      <c r="U6926" s="3">
        <v>10.883599999999999</v>
      </c>
      <c r="V6926" s="2">
        <f>salestable[[#This Row],[Sales]] * (1 - salestable[[#This Row],[Discount]])</f>
        <v>23.66</v>
      </c>
      <c r="W6926" s="2">
        <f>salestable[[#This Row],[Sales]] * salestable[[#This Row],[Discount]]</f>
        <v>0</v>
      </c>
      <c r="X6926">
        <f>YEAR(salestable[[#This Row],[Order Date]])</f>
        <v>2015</v>
      </c>
      <c r="Y6926" t="str">
        <f>TEXT(salestable[[#This Row],[Order Date]],"MMMM")</f>
        <v>November</v>
      </c>
      <c r="Z6926" t="str">
        <f>"Q"&amp;ROUNDUP(MONTH(salestable[[#This Row],[Order Date]])/3,0)</f>
        <v>Q4</v>
      </c>
      <c r="AA6926" t="str">
        <f>TEXT(salestable[[#This Row],[Order Date]], "ddd")</f>
        <v>Mon</v>
      </c>
    </row>
    <row r="6927" spans="1:27"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s="3">
        <v>12</v>
      </c>
      <c r="T6927" s="4">
        <v>0.2</v>
      </c>
      <c r="U6927" s="3">
        <v>42.588000000000001</v>
      </c>
      <c r="V6927" s="2">
        <f>salestable[[#This Row],[Sales]] * (1 - salestable[[#This Row],[Discount]])</f>
        <v>545.12639999999999</v>
      </c>
      <c r="W6927" s="2">
        <f>salestable[[#This Row],[Sales]] * salestable[[#This Row],[Discount]]</f>
        <v>136.2816</v>
      </c>
      <c r="X6927">
        <f>YEAR(salestable[[#This Row],[Order Date]])</f>
        <v>2015</v>
      </c>
      <c r="Y6927" t="str">
        <f>TEXT(salestable[[#This Row],[Order Date]],"MMMM")</f>
        <v>November</v>
      </c>
      <c r="Z6927" t="str">
        <f>"Q"&amp;ROUNDUP(MONTH(salestable[[#This Row],[Order Date]])/3,0)</f>
        <v>Q4</v>
      </c>
      <c r="AA6927" t="str">
        <f>TEXT(salestable[[#This Row],[Order Date]], "ddd")</f>
        <v>Mon</v>
      </c>
    </row>
    <row r="6928" spans="1:27"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s="3">
        <v>3</v>
      </c>
      <c r="T6928" s="4">
        <v>0</v>
      </c>
      <c r="U6928" s="3">
        <v>8.6940000000000008</v>
      </c>
      <c r="V6928" s="2">
        <f>salestable[[#This Row],[Sales]] * (1 - salestable[[#This Row],[Discount]])</f>
        <v>18.899999999999999</v>
      </c>
      <c r="W6928" s="2">
        <f>salestable[[#This Row],[Sales]] * salestable[[#This Row],[Discount]]</f>
        <v>0</v>
      </c>
      <c r="X6928">
        <f>YEAR(salestable[[#This Row],[Order Date]])</f>
        <v>2016</v>
      </c>
      <c r="Y6928" t="str">
        <f>TEXT(salestable[[#This Row],[Order Date]],"MMMM")</f>
        <v>July</v>
      </c>
      <c r="Z6928" t="str">
        <f>"Q"&amp;ROUNDUP(MONTH(salestable[[#This Row],[Order Date]])/3,0)</f>
        <v>Q3</v>
      </c>
      <c r="AA6928" t="str">
        <f>TEXT(salestable[[#This Row],[Order Date]], "ddd")</f>
        <v>Thu</v>
      </c>
    </row>
    <row r="6929" spans="1:27"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s="3">
        <v>4</v>
      </c>
      <c r="T6929" s="4">
        <v>0</v>
      </c>
      <c r="U6929" s="3">
        <v>25.293600000000001</v>
      </c>
      <c r="V6929" s="2">
        <f>salestable[[#This Row],[Sales]] * (1 - salestable[[#This Row],[Discount]])</f>
        <v>93.68</v>
      </c>
      <c r="W6929" s="2">
        <f>salestable[[#This Row],[Sales]] * salestable[[#This Row],[Discount]]</f>
        <v>0</v>
      </c>
      <c r="X6929">
        <f>YEAR(salestable[[#This Row],[Order Date]])</f>
        <v>2016</v>
      </c>
      <c r="Y6929" t="str">
        <f>TEXT(salestable[[#This Row],[Order Date]],"MMMM")</f>
        <v>June</v>
      </c>
      <c r="Z6929" t="str">
        <f>"Q"&amp;ROUNDUP(MONTH(salestable[[#This Row],[Order Date]])/3,0)</f>
        <v>Q2</v>
      </c>
      <c r="AA6929" t="str">
        <f>TEXT(salestable[[#This Row],[Order Date]], "ddd")</f>
        <v>Thu</v>
      </c>
    </row>
    <row r="6930" spans="1:27"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s="3">
        <v>3</v>
      </c>
      <c r="T6930" s="4">
        <v>0</v>
      </c>
      <c r="U6930" s="3">
        <v>10.3071</v>
      </c>
      <c r="V6930" s="2">
        <f>salestable[[#This Row],[Sales]] * (1 - salestable[[#This Row],[Discount]])</f>
        <v>21.93</v>
      </c>
      <c r="W6930" s="2">
        <f>salestable[[#This Row],[Sales]] * salestable[[#This Row],[Discount]]</f>
        <v>0</v>
      </c>
      <c r="X6930">
        <f>YEAR(salestable[[#This Row],[Order Date]])</f>
        <v>2016</v>
      </c>
      <c r="Y6930" t="str">
        <f>TEXT(salestable[[#This Row],[Order Date]],"MMMM")</f>
        <v>June</v>
      </c>
      <c r="Z6930" t="str">
        <f>"Q"&amp;ROUNDUP(MONTH(salestable[[#This Row],[Order Date]])/3,0)</f>
        <v>Q2</v>
      </c>
      <c r="AA6930" t="str">
        <f>TEXT(salestable[[#This Row],[Order Date]], "ddd")</f>
        <v>Thu</v>
      </c>
    </row>
    <row r="6931" spans="1:27"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s="3">
        <v>7</v>
      </c>
      <c r="T6931" s="4">
        <v>0.2</v>
      </c>
      <c r="U6931" s="3">
        <v>97.0137</v>
      </c>
      <c r="V6931" s="2">
        <f>salestable[[#This Row],[Sales]] * (1 - salestable[[#This Row],[Discount]])</f>
        <v>689.87520000000006</v>
      </c>
      <c r="W6931" s="2">
        <f>salestable[[#This Row],[Sales]] * salestable[[#This Row],[Discount]]</f>
        <v>172.46880000000002</v>
      </c>
      <c r="X6931">
        <f>YEAR(salestable[[#This Row],[Order Date]])</f>
        <v>2016</v>
      </c>
      <c r="Y6931" t="str">
        <f>TEXT(salestable[[#This Row],[Order Date]],"MMMM")</f>
        <v>June</v>
      </c>
      <c r="Z6931" t="str">
        <f>"Q"&amp;ROUNDUP(MONTH(salestable[[#This Row],[Order Date]])/3,0)</f>
        <v>Q2</v>
      </c>
      <c r="AA6931" t="str">
        <f>TEXT(salestable[[#This Row],[Order Date]], "ddd")</f>
        <v>Thu</v>
      </c>
    </row>
    <row r="6932" spans="1:27"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s="3">
        <v>1</v>
      </c>
      <c r="T6932" s="4">
        <v>0</v>
      </c>
      <c r="U6932" s="3">
        <v>9.3905999999999992</v>
      </c>
      <c r="V6932" s="2">
        <f>salestable[[#This Row],[Sales]] * (1 - salestable[[#This Row],[Discount]])</f>
        <v>19.98</v>
      </c>
      <c r="W6932" s="2">
        <f>salestable[[#This Row],[Sales]] * salestable[[#This Row],[Discount]]</f>
        <v>0</v>
      </c>
      <c r="X6932">
        <f>YEAR(salestable[[#This Row],[Order Date]])</f>
        <v>2016</v>
      </c>
      <c r="Y6932" t="str">
        <f>TEXT(salestable[[#This Row],[Order Date]],"MMMM")</f>
        <v>June</v>
      </c>
      <c r="Z6932" t="str">
        <f>"Q"&amp;ROUNDUP(MONTH(salestable[[#This Row],[Order Date]])/3,0)</f>
        <v>Q2</v>
      </c>
      <c r="AA6932" t="str">
        <f>TEXT(salestable[[#This Row],[Order Date]], "ddd")</f>
        <v>Thu</v>
      </c>
    </row>
    <row r="6933" spans="1:27"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s="3">
        <v>1</v>
      </c>
      <c r="T6933" s="4">
        <v>0.4</v>
      </c>
      <c r="U6933" s="3">
        <v>-2.2490000000000001</v>
      </c>
      <c r="V6933" s="2">
        <f>salestable[[#This Row],[Sales]] * (1 - salestable[[#This Row],[Discount]])</f>
        <v>8.0963999999999992</v>
      </c>
      <c r="W6933" s="2">
        <f>salestable[[#This Row],[Sales]] * salestable[[#This Row],[Discount]]</f>
        <v>5.3976000000000006</v>
      </c>
      <c r="X6933">
        <f>YEAR(salestable[[#This Row],[Order Date]])</f>
        <v>2014</v>
      </c>
      <c r="Y6933" t="str">
        <f>TEXT(salestable[[#This Row],[Order Date]],"MMMM")</f>
        <v>July</v>
      </c>
      <c r="Z6933" t="str">
        <f>"Q"&amp;ROUNDUP(MONTH(salestable[[#This Row],[Order Date]])/3,0)</f>
        <v>Q3</v>
      </c>
      <c r="AA6933" t="str">
        <f>TEXT(salestable[[#This Row],[Order Date]], "ddd")</f>
        <v>Mon</v>
      </c>
    </row>
    <row r="6934" spans="1:27"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s="3">
        <v>2</v>
      </c>
      <c r="T6934" s="4">
        <v>0.4</v>
      </c>
      <c r="U6934" s="3">
        <v>-13.993</v>
      </c>
      <c r="V6934" s="2">
        <f>salestable[[#This Row],[Sales]] * (1 - salestable[[#This Row],[Discount]])</f>
        <v>14.392799999999999</v>
      </c>
      <c r="W6934" s="2">
        <f>salestable[[#This Row],[Sales]] * salestable[[#This Row],[Discount]]</f>
        <v>9.5952000000000002</v>
      </c>
      <c r="X6934">
        <f>YEAR(salestable[[#This Row],[Order Date]])</f>
        <v>2014</v>
      </c>
      <c r="Y6934" t="str">
        <f>TEXT(salestable[[#This Row],[Order Date]],"MMMM")</f>
        <v>July</v>
      </c>
      <c r="Z6934" t="str">
        <f>"Q"&amp;ROUNDUP(MONTH(salestable[[#This Row],[Order Date]])/3,0)</f>
        <v>Q3</v>
      </c>
      <c r="AA6934" t="str">
        <f>TEXT(salestable[[#This Row],[Order Date]], "ddd")</f>
        <v>Mon</v>
      </c>
    </row>
    <row r="6935" spans="1:27"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s="3">
        <v>2</v>
      </c>
      <c r="T6935" s="4">
        <v>0.2</v>
      </c>
      <c r="U6935" s="3">
        <v>1.1994</v>
      </c>
      <c r="V6935" s="2">
        <f>salestable[[#This Row],[Sales]] * (1 - salestable[[#This Row],[Discount]])</f>
        <v>25.587200000000003</v>
      </c>
      <c r="W6935" s="2">
        <f>salestable[[#This Row],[Sales]] * salestable[[#This Row],[Discount]]</f>
        <v>6.3968000000000007</v>
      </c>
      <c r="X6935">
        <f>YEAR(salestable[[#This Row],[Order Date]])</f>
        <v>2014</v>
      </c>
      <c r="Y6935" t="str">
        <f>TEXT(salestable[[#This Row],[Order Date]],"MMMM")</f>
        <v>July</v>
      </c>
      <c r="Z6935" t="str">
        <f>"Q"&amp;ROUNDUP(MONTH(salestable[[#This Row],[Order Date]])/3,0)</f>
        <v>Q3</v>
      </c>
      <c r="AA6935" t="str">
        <f>TEXT(salestable[[#This Row],[Order Date]], "ddd")</f>
        <v>Mon</v>
      </c>
    </row>
    <row r="6936" spans="1:27"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s="3">
        <v>2</v>
      </c>
      <c r="T6936" s="4">
        <v>0.2</v>
      </c>
      <c r="U6936" s="3">
        <v>4.6782000000000004</v>
      </c>
      <c r="V6936" s="2">
        <f>salestable[[#This Row],[Sales]] * (1 - salestable[[#This Row],[Discount]])</f>
        <v>33.267200000000003</v>
      </c>
      <c r="W6936" s="2">
        <f>salestable[[#This Row],[Sales]] * salestable[[#This Row],[Discount]]</f>
        <v>8.3168000000000006</v>
      </c>
      <c r="X6936">
        <f>YEAR(salestable[[#This Row],[Order Date]])</f>
        <v>2014</v>
      </c>
      <c r="Y6936" t="str">
        <f>TEXT(salestable[[#This Row],[Order Date]],"MMMM")</f>
        <v>July</v>
      </c>
      <c r="Z6936" t="str">
        <f>"Q"&amp;ROUNDUP(MONTH(salestable[[#This Row],[Order Date]])/3,0)</f>
        <v>Q3</v>
      </c>
      <c r="AA6936" t="str">
        <f>TEXT(salestable[[#This Row],[Order Date]], "ddd")</f>
        <v>Mon</v>
      </c>
    </row>
    <row r="6937" spans="1:27"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s="3">
        <v>3</v>
      </c>
      <c r="T6937" s="4">
        <v>0.2</v>
      </c>
      <c r="U6937" s="3">
        <v>-10.7973</v>
      </c>
      <c r="V6937" s="2">
        <f>salestable[[#This Row],[Sales]] * (1 - salestable[[#This Row],[Discount]])</f>
        <v>76.780799999999999</v>
      </c>
      <c r="W6937" s="2">
        <f>salestable[[#This Row],[Sales]] * salestable[[#This Row],[Discount]]</f>
        <v>19.1952</v>
      </c>
      <c r="X6937">
        <f>YEAR(salestable[[#This Row],[Order Date]])</f>
        <v>2017</v>
      </c>
      <c r="Y6937" t="str">
        <f>TEXT(salestable[[#This Row],[Order Date]],"MMMM")</f>
        <v>November</v>
      </c>
      <c r="Z6937" t="str">
        <f>"Q"&amp;ROUNDUP(MONTH(salestable[[#This Row],[Order Date]])/3,0)</f>
        <v>Q4</v>
      </c>
      <c r="AA6937" t="str">
        <f>TEXT(salestable[[#This Row],[Order Date]], "ddd")</f>
        <v>Thu</v>
      </c>
    </row>
    <row r="6938" spans="1:27"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s="3">
        <v>2</v>
      </c>
      <c r="T6938" s="4">
        <v>0.6</v>
      </c>
      <c r="U6938" s="3">
        <v>-75.844800000000006</v>
      </c>
      <c r="V6938" s="2">
        <f>salestable[[#This Row],[Sales]] * (1 - salestable[[#This Row],[Discount]])</f>
        <v>33.708800000000004</v>
      </c>
      <c r="W6938" s="2">
        <f>salestable[[#This Row],[Sales]] * salestable[[#This Row],[Discount]]</f>
        <v>50.563200000000002</v>
      </c>
      <c r="X6938">
        <f>YEAR(salestable[[#This Row],[Order Date]])</f>
        <v>2016</v>
      </c>
      <c r="Y6938" t="str">
        <f>TEXT(salestable[[#This Row],[Order Date]],"MMMM")</f>
        <v>September</v>
      </c>
      <c r="Z6938" t="str">
        <f>"Q"&amp;ROUNDUP(MONTH(salestable[[#This Row],[Order Date]])/3,0)</f>
        <v>Q3</v>
      </c>
      <c r="AA6938" t="str">
        <f>TEXT(salestable[[#This Row],[Order Date]], "ddd")</f>
        <v>Fri</v>
      </c>
    </row>
    <row r="6939" spans="1:27"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s="3">
        <v>2</v>
      </c>
      <c r="T6939" s="4">
        <v>0.2</v>
      </c>
      <c r="U6939" s="3">
        <v>11.876799999999999</v>
      </c>
      <c r="V6939" s="2">
        <f>salestable[[#This Row],[Sales]] * (1 - salestable[[#This Row],[Discount]])</f>
        <v>29.235199999999999</v>
      </c>
      <c r="W6939" s="2">
        <f>salestable[[#This Row],[Sales]] * salestable[[#This Row],[Discount]]</f>
        <v>7.3087999999999997</v>
      </c>
      <c r="X6939">
        <f>YEAR(salestable[[#This Row],[Order Date]])</f>
        <v>2014</v>
      </c>
      <c r="Y6939" t="str">
        <f>TEXT(salestable[[#This Row],[Order Date]],"MMMM")</f>
        <v>June</v>
      </c>
      <c r="Z6939" t="str">
        <f>"Q"&amp;ROUNDUP(MONTH(salestable[[#This Row],[Order Date]])/3,0)</f>
        <v>Q2</v>
      </c>
      <c r="AA6939" t="str">
        <f>TEXT(salestable[[#This Row],[Order Date]], "ddd")</f>
        <v>Sun</v>
      </c>
    </row>
    <row r="6940" spans="1:27"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s="3">
        <v>4</v>
      </c>
      <c r="T6940" s="4">
        <v>0</v>
      </c>
      <c r="U6940" s="3">
        <v>52.769199999999998</v>
      </c>
      <c r="V6940" s="2">
        <f>salestable[[#This Row],[Sales]] * (1 - salestable[[#This Row],[Discount]])</f>
        <v>479.72</v>
      </c>
      <c r="W6940" s="2">
        <f>salestable[[#This Row],[Sales]] * salestable[[#This Row],[Discount]]</f>
        <v>0</v>
      </c>
      <c r="X6940">
        <f>YEAR(salestable[[#This Row],[Order Date]])</f>
        <v>2016</v>
      </c>
      <c r="Y6940" t="str">
        <f>TEXT(salestable[[#This Row],[Order Date]],"MMMM")</f>
        <v>November</v>
      </c>
      <c r="Z6940" t="str">
        <f>"Q"&amp;ROUNDUP(MONTH(salestable[[#This Row],[Order Date]])/3,0)</f>
        <v>Q4</v>
      </c>
      <c r="AA6940" t="str">
        <f>TEXT(salestable[[#This Row],[Order Date]], "ddd")</f>
        <v>Sat</v>
      </c>
    </row>
    <row r="6941" spans="1:27"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s="3">
        <v>2</v>
      </c>
      <c r="T6941" s="4">
        <v>0.2</v>
      </c>
      <c r="U6941" s="3">
        <v>37.108400000000003</v>
      </c>
      <c r="V6941" s="2">
        <f>salestable[[#This Row],[Sales]] * (1 - salestable[[#This Row],[Discount]])</f>
        <v>81.894400000000005</v>
      </c>
      <c r="W6941" s="2">
        <f>salestable[[#This Row],[Sales]] * salestable[[#This Row],[Discount]]</f>
        <v>20.473600000000001</v>
      </c>
      <c r="X6941">
        <f>YEAR(salestable[[#This Row],[Order Date]])</f>
        <v>2017</v>
      </c>
      <c r="Y6941" t="str">
        <f>TEXT(salestable[[#This Row],[Order Date]],"MMMM")</f>
        <v>June</v>
      </c>
      <c r="Z6941" t="str">
        <f>"Q"&amp;ROUNDUP(MONTH(salestable[[#This Row],[Order Date]])/3,0)</f>
        <v>Q2</v>
      </c>
      <c r="AA6941" t="str">
        <f>TEXT(salestable[[#This Row],[Order Date]], "ddd")</f>
        <v>Mon</v>
      </c>
    </row>
    <row r="6942" spans="1:27"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s="3">
        <v>5</v>
      </c>
      <c r="T6942" s="4">
        <v>0</v>
      </c>
      <c r="U6942" s="3">
        <v>8.2360000000000007</v>
      </c>
      <c r="V6942" s="2">
        <f>salestable[[#This Row],[Sales]] * (1 - salestable[[#This Row],[Discount]])</f>
        <v>28.4</v>
      </c>
      <c r="W6942" s="2">
        <f>salestable[[#This Row],[Sales]] * salestable[[#This Row],[Discount]]</f>
        <v>0</v>
      </c>
      <c r="X6942">
        <f>YEAR(salestable[[#This Row],[Order Date]])</f>
        <v>2017</v>
      </c>
      <c r="Y6942" t="str">
        <f>TEXT(salestable[[#This Row],[Order Date]],"MMMM")</f>
        <v>June</v>
      </c>
      <c r="Z6942" t="str">
        <f>"Q"&amp;ROUNDUP(MONTH(salestable[[#This Row],[Order Date]])/3,0)</f>
        <v>Q2</v>
      </c>
      <c r="AA6942" t="str">
        <f>TEXT(salestable[[#This Row],[Order Date]], "ddd")</f>
        <v>Mon</v>
      </c>
    </row>
    <row r="6943" spans="1:27"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s="3">
        <v>4</v>
      </c>
      <c r="T6943" s="4">
        <v>0</v>
      </c>
      <c r="U6943" s="3">
        <v>214.16399999999999</v>
      </c>
      <c r="V6943" s="2">
        <f>salestable[[#This Row],[Sales]] * (1 - salestable[[#This Row],[Discount]])</f>
        <v>713.88</v>
      </c>
      <c r="W6943" s="2">
        <f>salestable[[#This Row],[Sales]] * salestable[[#This Row],[Discount]]</f>
        <v>0</v>
      </c>
      <c r="X6943">
        <f>YEAR(salestable[[#This Row],[Order Date]])</f>
        <v>2017</v>
      </c>
      <c r="Y6943" t="str">
        <f>TEXT(salestable[[#This Row],[Order Date]],"MMMM")</f>
        <v>June</v>
      </c>
      <c r="Z6943" t="str">
        <f>"Q"&amp;ROUNDUP(MONTH(salestable[[#This Row],[Order Date]])/3,0)</f>
        <v>Q2</v>
      </c>
      <c r="AA6943" t="str">
        <f>TEXT(salestable[[#This Row],[Order Date]], "ddd")</f>
        <v>Mon</v>
      </c>
    </row>
    <row r="6944" spans="1:27"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s="3">
        <v>3</v>
      </c>
      <c r="T6944" s="4">
        <v>0</v>
      </c>
      <c r="U6944" s="3">
        <v>31.519200000000001</v>
      </c>
      <c r="V6944" s="2">
        <f>salestable[[#This Row],[Sales]] * (1 - salestable[[#This Row],[Discount]])</f>
        <v>68.52</v>
      </c>
      <c r="W6944" s="2">
        <f>salestable[[#This Row],[Sales]] * salestable[[#This Row],[Discount]]</f>
        <v>0</v>
      </c>
      <c r="X6944">
        <f>YEAR(salestable[[#This Row],[Order Date]])</f>
        <v>2017</v>
      </c>
      <c r="Y6944" t="str">
        <f>TEXT(salestable[[#This Row],[Order Date]],"MMMM")</f>
        <v>June</v>
      </c>
      <c r="Z6944" t="str">
        <f>"Q"&amp;ROUNDUP(MONTH(salestable[[#This Row],[Order Date]])/3,0)</f>
        <v>Q2</v>
      </c>
      <c r="AA6944" t="str">
        <f>TEXT(salestable[[#This Row],[Order Date]], "ddd")</f>
        <v>Mon</v>
      </c>
    </row>
    <row r="6945" spans="1:27"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s="3">
        <v>5</v>
      </c>
      <c r="T6945" s="4">
        <v>0.2</v>
      </c>
      <c r="U6945" s="3">
        <v>38.997500000000002</v>
      </c>
      <c r="V6945" s="2">
        <f>salestable[[#This Row],[Sales]] * (1 - salestable[[#This Row],[Discount]])</f>
        <v>499.16800000000006</v>
      </c>
      <c r="W6945" s="2">
        <f>salestable[[#This Row],[Sales]] * salestable[[#This Row],[Discount]]</f>
        <v>124.79200000000002</v>
      </c>
      <c r="X6945">
        <f>YEAR(salestable[[#This Row],[Order Date]])</f>
        <v>2015</v>
      </c>
      <c r="Y6945" t="str">
        <f>TEXT(salestable[[#This Row],[Order Date]],"MMMM")</f>
        <v>July</v>
      </c>
      <c r="Z6945" t="str">
        <f>"Q"&amp;ROUNDUP(MONTH(salestable[[#This Row],[Order Date]])/3,0)</f>
        <v>Q3</v>
      </c>
      <c r="AA6945" t="str">
        <f>TEXT(salestable[[#This Row],[Order Date]], "ddd")</f>
        <v>Sat</v>
      </c>
    </row>
    <row r="6946" spans="1:27"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s="3">
        <v>4</v>
      </c>
      <c r="T6946" s="4">
        <v>0</v>
      </c>
      <c r="U6946" s="3">
        <v>5.4488000000000003</v>
      </c>
      <c r="V6946" s="2">
        <f>salestable[[#This Row],[Sales]] * (1 - salestable[[#This Row],[Discount]])</f>
        <v>11.12</v>
      </c>
      <c r="W6946" s="2">
        <f>salestable[[#This Row],[Sales]] * salestable[[#This Row],[Discount]]</f>
        <v>0</v>
      </c>
      <c r="X6946">
        <f>YEAR(salestable[[#This Row],[Order Date]])</f>
        <v>2014</v>
      </c>
      <c r="Y6946" t="str">
        <f>TEXT(salestable[[#This Row],[Order Date]],"MMMM")</f>
        <v>September</v>
      </c>
      <c r="Z6946" t="str">
        <f>"Q"&amp;ROUNDUP(MONTH(salestable[[#This Row],[Order Date]])/3,0)</f>
        <v>Q3</v>
      </c>
      <c r="AA6946" t="str">
        <f>TEXT(salestable[[#This Row],[Order Date]], "ddd")</f>
        <v>Tue</v>
      </c>
    </row>
    <row r="6947" spans="1:27"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s="3">
        <v>5</v>
      </c>
      <c r="T6947" s="4">
        <v>0.2</v>
      </c>
      <c r="U6947" s="3">
        <v>-26.196000000000002</v>
      </c>
      <c r="V6947" s="2">
        <f>salestable[[#This Row],[Sales]] * (1 - salestable[[#This Row],[Discount]])</f>
        <v>419.13599999999997</v>
      </c>
      <c r="W6947" s="2">
        <f>salestable[[#This Row],[Sales]] * salestable[[#This Row],[Discount]]</f>
        <v>104.78399999999999</v>
      </c>
      <c r="X6947">
        <f>YEAR(salestable[[#This Row],[Order Date]])</f>
        <v>2016</v>
      </c>
      <c r="Y6947" t="str">
        <f>TEXT(salestable[[#This Row],[Order Date]],"MMMM")</f>
        <v>September</v>
      </c>
      <c r="Z6947" t="str">
        <f>"Q"&amp;ROUNDUP(MONTH(salestable[[#This Row],[Order Date]])/3,0)</f>
        <v>Q3</v>
      </c>
      <c r="AA6947" t="str">
        <f>TEXT(salestable[[#This Row],[Order Date]], "ddd")</f>
        <v>Fri</v>
      </c>
    </row>
    <row r="6948" spans="1:27"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s="3">
        <v>2</v>
      </c>
      <c r="T6948" s="4">
        <v>0</v>
      </c>
      <c r="U6948" s="3">
        <v>1.1656</v>
      </c>
      <c r="V6948" s="2">
        <f>salestable[[#This Row],[Sales]] * (1 - salestable[[#This Row],[Discount]])</f>
        <v>2.48</v>
      </c>
      <c r="W6948" s="2">
        <f>salestable[[#This Row],[Sales]] * salestable[[#This Row],[Discount]]</f>
        <v>0</v>
      </c>
      <c r="X6948">
        <f>YEAR(salestable[[#This Row],[Order Date]])</f>
        <v>2015</v>
      </c>
      <c r="Y6948" t="str">
        <f>TEXT(salestable[[#This Row],[Order Date]],"MMMM")</f>
        <v>November</v>
      </c>
      <c r="Z6948" t="str">
        <f>"Q"&amp;ROUNDUP(MONTH(salestable[[#This Row],[Order Date]])/3,0)</f>
        <v>Q4</v>
      </c>
      <c r="AA6948" t="str">
        <f>TEXT(salestable[[#This Row],[Order Date]], "ddd")</f>
        <v>Mon</v>
      </c>
    </row>
    <row r="6949" spans="1:27"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s="3">
        <v>2</v>
      </c>
      <c r="T6949" s="4">
        <v>0.2</v>
      </c>
      <c r="U6949" s="3">
        <v>-55.256</v>
      </c>
      <c r="V6949" s="2">
        <f>salestable[[#This Row],[Sales]] * (1 - salestable[[#This Row],[Discount]])</f>
        <v>176.81920000000002</v>
      </c>
      <c r="W6949" s="2">
        <f>salestable[[#This Row],[Sales]] * salestable[[#This Row],[Discount]]</f>
        <v>44.204800000000006</v>
      </c>
      <c r="X6949">
        <f>YEAR(salestable[[#This Row],[Order Date]])</f>
        <v>2015</v>
      </c>
      <c r="Y6949" t="str">
        <f>TEXT(salestable[[#This Row],[Order Date]],"MMMM")</f>
        <v>April</v>
      </c>
      <c r="Z6949" t="str">
        <f>"Q"&amp;ROUNDUP(MONTH(salestable[[#This Row],[Order Date]])/3,0)</f>
        <v>Q2</v>
      </c>
      <c r="AA6949" t="str">
        <f>TEXT(salestable[[#This Row],[Order Date]], "ddd")</f>
        <v>Sat</v>
      </c>
    </row>
    <row r="6950" spans="1:27"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s="3">
        <v>3</v>
      </c>
      <c r="T6950" s="4">
        <v>0.3</v>
      </c>
      <c r="U6950" s="3">
        <v>-23.7822</v>
      </c>
      <c r="V6950" s="2">
        <f>salestable[[#This Row],[Sales]] * (1 - salestable[[#This Row],[Discount]])</f>
        <v>89.640599999999992</v>
      </c>
      <c r="W6950" s="2">
        <f>salestable[[#This Row],[Sales]] * salestable[[#This Row],[Discount]]</f>
        <v>38.417399999999994</v>
      </c>
      <c r="X6950">
        <f>YEAR(salestable[[#This Row],[Order Date]])</f>
        <v>2015</v>
      </c>
      <c r="Y6950" t="str">
        <f>TEXT(salestable[[#This Row],[Order Date]],"MMMM")</f>
        <v>April</v>
      </c>
      <c r="Z6950" t="str">
        <f>"Q"&amp;ROUNDUP(MONTH(salestable[[#This Row],[Order Date]])/3,0)</f>
        <v>Q2</v>
      </c>
      <c r="AA6950" t="str">
        <f>TEXT(salestable[[#This Row],[Order Date]], "ddd")</f>
        <v>Sat</v>
      </c>
    </row>
    <row r="6951" spans="1:27"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s="3">
        <v>7</v>
      </c>
      <c r="T6951" s="4">
        <v>0.2</v>
      </c>
      <c r="U6951" s="3">
        <v>18.252500000000001</v>
      </c>
      <c r="V6951" s="2">
        <f>salestable[[#This Row],[Sales]] * (1 - salestable[[#This Row],[Discount]])</f>
        <v>46.726400000000005</v>
      </c>
      <c r="W6951" s="2">
        <f>salestable[[#This Row],[Sales]] * salestable[[#This Row],[Discount]]</f>
        <v>11.681600000000001</v>
      </c>
      <c r="X6951">
        <f>YEAR(salestable[[#This Row],[Order Date]])</f>
        <v>2017</v>
      </c>
      <c r="Y6951" t="str">
        <f>TEXT(salestable[[#This Row],[Order Date]],"MMMM")</f>
        <v>November</v>
      </c>
      <c r="Z6951" t="str">
        <f>"Q"&amp;ROUNDUP(MONTH(salestable[[#This Row],[Order Date]])/3,0)</f>
        <v>Q4</v>
      </c>
      <c r="AA6951" t="str">
        <f>TEXT(salestable[[#This Row],[Order Date]], "ddd")</f>
        <v>Sun</v>
      </c>
    </row>
    <row r="6952" spans="1:27"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s="3">
        <v>3</v>
      </c>
      <c r="T6952" s="4">
        <v>0.4</v>
      </c>
      <c r="U6952" s="3">
        <v>-29.323799999999999</v>
      </c>
      <c r="V6952" s="2">
        <f>salestable[[#This Row],[Sales]] * (1 - salestable[[#This Row],[Discount]])</f>
        <v>47.984400000000001</v>
      </c>
      <c r="W6952" s="2">
        <f>salestable[[#This Row],[Sales]] * salestable[[#This Row],[Discount]]</f>
        <v>31.989600000000003</v>
      </c>
      <c r="X6952">
        <f>YEAR(salestable[[#This Row],[Order Date]])</f>
        <v>2017</v>
      </c>
      <c r="Y6952" t="str">
        <f>TEXT(salestable[[#This Row],[Order Date]],"MMMM")</f>
        <v>November</v>
      </c>
      <c r="Z6952" t="str">
        <f>"Q"&amp;ROUNDUP(MONTH(salestable[[#This Row],[Order Date]])/3,0)</f>
        <v>Q4</v>
      </c>
      <c r="AA6952" t="str">
        <f>TEXT(salestable[[#This Row],[Order Date]], "ddd")</f>
        <v>Sun</v>
      </c>
    </row>
    <row r="6953" spans="1:27"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s="3">
        <v>2</v>
      </c>
      <c r="T6953" s="4">
        <v>0.4</v>
      </c>
      <c r="U6953" s="3">
        <v>55.998600000000003</v>
      </c>
      <c r="V6953" s="2">
        <f>salestable[[#This Row],[Sales]] * (1 - salestable[[#This Row],[Discount]])</f>
        <v>287.99279999999999</v>
      </c>
      <c r="W6953" s="2">
        <f>salestable[[#This Row],[Sales]] * salestable[[#This Row],[Discount]]</f>
        <v>191.99520000000001</v>
      </c>
      <c r="X6953">
        <f>YEAR(salestable[[#This Row],[Order Date]])</f>
        <v>2015</v>
      </c>
      <c r="Y6953" t="str">
        <f>TEXT(salestable[[#This Row],[Order Date]],"MMMM")</f>
        <v>November</v>
      </c>
      <c r="Z6953" t="str">
        <f>"Q"&amp;ROUNDUP(MONTH(salestable[[#This Row],[Order Date]])/3,0)</f>
        <v>Q4</v>
      </c>
      <c r="AA6953" t="str">
        <f>TEXT(salestable[[#This Row],[Order Date]], "ddd")</f>
        <v>Fri</v>
      </c>
    </row>
    <row r="6954" spans="1:27"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s="3">
        <v>3</v>
      </c>
      <c r="T6954" s="4">
        <v>0.2</v>
      </c>
      <c r="U6954" s="3">
        <v>4.1327999999999996</v>
      </c>
      <c r="V6954" s="2">
        <f>salestable[[#This Row],[Sales]] * (1 - salestable[[#This Row],[Discount]])</f>
        <v>9.4464000000000006</v>
      </c>
      <c r="W6954" s="2">
        <f>salestable[[#This Row],[Sales]] * salestable[[#This Row],[Discount]]</f>
        <v>2.3616000000000001</v>
      </c>
      <c r="X6954">
        <f>YEAR(salestable[[#This Row],[Order Date]])</f>
        <v>2015</v>
      </c>
      <c r="Y6954" t="str">
        <f>TEXT(salestable[[#This Row],[Order Date]],"MMMM")</f>
        <v>October</v>
      </c>
      <c r="Z6954" t="str">
        <f>"Q"&amp;ROUNDUP(MONTH(salestable[[#This Row],[Order Date]])/3,0)</f>
        <v>Q4</v>
      </c>
      <c r="AA6954" t="str">
        <f>TEXT(salestable[[#This Row],[Order Date]], "ddd")</f>
        <v>Fri</v>
      </c>
    </row>
    <row r="6955" spans="1:27"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s="3">
        <v>4</v>
      </c>
      <c r="T6955" s="4">
        <v>0.2</v>
      </c>
      <c r="U6955" s="3">
        <v>19.418399999999998</v>
      </c>
      <c r="V6955" s="2">
        <f>salestable[[#This Row],[Sales]] * (1 - salestable[[#This Row],[Discount]])</f>
        <v>42.854399999999998</v>
      </c>
      <c r="W6955" s="2">
        <f>salestable[[#This Row],[Sales]] * salestable[[#This Row],[Discount]]</f>
        <v>10.7136</v>
      </c>
      <c r="X6955">
        <f>YEAR(salestable[[#This Row],[Order Date]])</f>
        <v>2015</v>
      </c>
      <c r="Y6955" t="str">
        <f>TEXT(salestable[[#This Row],[Order Date]],"MMMM")</f>
        <v>October</v>
      </c>
      <c r="Z6955" t="str">
        <f>"Q"&amp;ROUNDUP(MONTH(salestable[[#This Row],[Order Date]])/3,0)</f>
        <v>Q4</v>
      </c>
      <c r="AA6955" t="str">
        <f>TEXT(salestable[[#This Row],[Order Date]], "ddd")</f>
        <v>Fri</v>
      </c>
    </row>
    <row r="6956" spans="1:27"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s="3">
        <v>5</v>
      </c>
      <c r="T6956" s="4">
        <v>0.2</v>
      </c>
      <c r="U6956" s="3">
        <v>50.396000000000001</v>
      </c>
      <c r="V6956" s="2">
        <f>salestable[[#This Row],[Sales]] * (1 - salestable[[#This Row],[Discount]])</f>
        <v>403.16800000000001</v>
      </c>
      <c r="W6956" s="2">
        <f>salestable[[#This Row],[Sales]] * salestable[[#This Row],[Discount]]</f>
        <v>100.792</v>
      </c>
      <c r="X6956">
        <f>YEAR(salestable[[#This Row],[Order Date]])</f>
        <v>2015</v>
      </c>
      <c r="Y6956" t="str">
        <f>TEXT(salestable[[#This Row],[Order Date]],"MMMM")</f>
        <v>October</v>
      </c>
      <c r="Z6956" t="str">
        <f>"Q"&amp;ROUNDUP(MONTH(salestable[[#This Row],[Order Date]])/3,0)</f>
        <v>Q4</v>
      </c>
      <c r="AA6956" t="str">
        <f>TEXT(salestable[[#This Row],[Order Date]], "ddd")</f>
        <v>Fri</v>
      </c>
    </row>
    <row r="6957" spans="1:27"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s="3">
        <v>2</v>
      </c>
      <c r="T6957" s="4">
        <v>0</v>
      </c>
      <c r="U6957" s="3">
        <v>9.8163999999999998</v>
      </c>
      <c r="V6957" s="2">
        <f>salestable[[#This Row],[Sales]] * (1 - salestable[[#This Row],[Discount]])</f>
        <v>21.34</v>
      </c>
      <c r="W6957" s="2">
        <f>salestable[[#This Row],[Sales]] * salestable[[#This Row],[Discount]]</f>
        <v>0</v>
      </c>
      <c r="X6957">
        <f>YEAR(salestable[[#This Row],[Order Date]])</f>
        <v>2015</v>
      </c>
      <c r="Y6957" t="str">
        <f>TEXT(salestable[[#This Row],[Order Date]],"MMMM")</f>
        <v>April</v>
      </c>
      <c r="Z6957" t="str">
        <f>"Q"&amp;ROUNDUP(MONTH(salestable[[#This Row],[Order Date]])/3,0)</f>
        <v>Q2</v>
      </c>
      <c r="AA6957" t="str">
        <f>TEXT(salestable[[#This Row],[Order Date]], "ddd")</f>
        <v>Sat</v>
      </c>
    </row>
    <row r="6958" spans="1:27"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s="3">
        <v>5</v>
      </c>
      <c r="T6958" s="4">
        <v>0</v>
      </c>
      <c r="U6958" s="3">
        <v>17.108000000000001</v>
      </c>
      <c r="V6958" s="2">
        <f>salestable[[#This Row],[Sales]] * (1 - salestable[[#This Row],[Discount]])</f>
        <v>36.4</v>
      </c>
      <c r="W6958" s="2">
        <f>salestable[[#This Row],[Sales]] * salestable[[#This Row],[Discount]]</f>
        <v>0</v>
      </c>
      <c r="X6958">
        <f>YEAR(salestable[[#This Row],[Order Date]])</f>
        <v>2016</v>
      </c>
      <c r="Y6958" t="str">
        <f>TEXT(salestable[[#This Row],[Order Date]],"MMMM")</f>
        <v>July</v>
      </c>
      <c r="Z6958" t="str">
        <f>"Q"&amp;ROUNDUP(MONTH(salestable[[#This Row],[Order Date]])/3,0)</f>
        <v>Q3</v>
      </c>
      <c r="AA6958" t="str">
        <f>TEXT(salestable[[#This Row],[Order Date]], "ddd")</f>
        <v>Thu</v>
      </c>
    </row>
    <row r="6959" spans="1:27"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s="3">
        <v>1</v>
      </c>
      <c r="T6959" s="4">
        <v>0</v>
      </c>
      <c r="U6959" s="3">
        <v>15.525</v>
      </c>
      <c r="V6959" s="2">
        <f>salestable[[#This Row],[Sales]] * (1 - salestable[[#This Row],[Discount]])</f>
        <v>51.75</v>
      </c>
      <c r="W6959" s="2">
        <f>salestable[[#This Row],[Sales]] * salestable[[#This Row],[Discount]]</f>
        <v>0</v>
      </c>
      <c r="X6959">
        <f>YEAR(salestable[[#This Row],[Order Date]])</f>
        <v>2016</v>
      </c>
      <c r="Y6959" t="str">
        <f>TEXT(salestable[[#This Row],[Order Date]],"MMMM")</f>
        <v>July</v>
      </c>
      <c r="Z6959" t="str">
        <f>"Q"&amp;ROUNDUP(MONTH(salestable[[#This Row],[Order Date]])/3,0)</f>
        <v>Q3</v>
      </c>
      <c r="AA6959" t="str">
        <f>TEXT(salestable[[#This Row],[Order Date]], "ddd")</f>
        <v>Thu</v>
      </c>
    </row>
    <row r="6960" spans="1:27"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s="3">
        <v>1</v>
      </c>
      <c r="T6960" s="4">
        <v>0</v>
      </c>
      <c r="U6960" s="3">
        <v>4.3428000000000004</v>
      </c>
      <c r="V6960" s="2">
        <f>salestable[[#This Row],[Sales]] * (1 - salestable[[#This Row],[Discount]])</f>
        <v>15.51</v>
      </c>
      <c r="W6960" s="2">
        <f>salestable[[#This Row],[Sales]] * salestable[[#This Row],[Discount]]</f>
        <v>0</v>
      </c>
      <c r="X6960">
        <f>YEAR(salestable[[#This Row],[Order Date]])</f>
        <v>2015</v>
      </c>
      <c r="Y6960" t="str">
        <f>TEXT(salestable[[#This Row],[Order Date]],"MMMM")</f>
        <v>September</v>
      </c>
      <c r="Z6960" t="str">
        <f>"Q"&amp;ROUNDUP(MONTH(salestable[[#This Row],[Order Date]])/3,0)</f>
        <v>Q3</v>
      </c>
      <c r="AA6960" t="str">
        <f>TEXT(salestable[[#This Row],[Order Date]], "ddd")</f>
        <v>Sun</v>
      </c>
    </row>
    <row r="6961" spans="1:27"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s="3">
        <v>3</v>
      </c>
      <c r="T6961" s="4">
        <v>0</v>
      </c>
      <c r="U6961" s="3">
        <v>73.41</v>
      </c>
      <c r="V6961" s="2">
        <f>salestable[[#This Row],[Sales]] * (1 - salestable[[#This Row],[Discount]])</f>
        <v>146.82</v>
      </c>
      <c r="W6961" s="2">
        <f>salestable[[#This Row],[Sales]] * salestable[[#This Row],[Discount]]</f>
        <v>0</v>
      </c>
      <c r="X6961">
        <f>YEAR(salestable[[#This Row],[Order Date]])</f>
        <v>2015</v>
      </c>
      <c r="Y6961" t="str">
        <f>TEXT(salestable[[#This Row],[Order Date]],"MMMM")</f>
        <v>September</v>
      </c>
      <c r="Z6961" t="str">
        <f>"Q"&amp;ROUNDUP(MONTH(salestable[[#This Row],[Order Date]])/3,0)</f>
        <v>Q3</v>
      </c>
      <c r="AA6961" t="str">
        <f>TEXT(salestable[[#This Row],[Order Date]], "ddd")</f>
        <v>Sun</v>
      </c>
    </row>
    <row r="6962" spans="1:27"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s="3">
        <v>2</v>
      </c>
      <c r="T6962" s="4">
        <v>0</v>
      </c>
      <c r="U6962" s="3">
        <v>6.2207999999999997</v>
      </c>
      <c r="V6962" s="2">
        <f>salestable[[#This Row],[Sales]] * (1 - salestable[[#This Row],[Discount]])</f>
        <v>12.96</v>
      </c>
      <c r="W6962" s="2">
        <f>salestable[[#This Row],[Sales]] * salestable[[#This Row],[Discount]]</f>
        <v>0</v>
      </c>
      <c r="X6962">
        <f>YEAR(salestable[[#This Row],[Order Date]])</f>
        <v>2015</v>
      </c>
      <c r="Y6962" t="str">
        <f>TEXT(salestable[[#This Row],[Order Date]],"MMMM")</f>
        <v>September</v>
      </c>
      <c r="Z6962" t="str">
        <f>"Q"&amp;ROUNDUP(MONTH(salestable[[#This Row],[Order Date]])/3,0)</f>
        <v>Q3</v>
      </c>
      <c r="AA6962" t="str">
        <f>TEXT(salestable[[#This Row],[Order Date]], "ddd")</f>
        <v>Sun</v>
      </c>
    </row>
    <row r="6963" spans="1:27"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s="3">
        <v>3</v>
      </c>
      <c r="T6963" s="4">
        <v>0</v>
      </c>
      <c r="U6963" s="3">
        <v>2.1059999999999999</v>
      </c>
      <c r="V6963" s="2">
        <f>salestable[[#This Row],[Sales]] * (1 - salestable[[#This Row],[Discount]])</f>
        <v>7.8</v>
      </c>
      <c r="W6963" s="2">
        <f>salestable[[#This Row],[Sales]] * salestable[[#This Row],[Discount]]</f>
        <v>0</v>
      </c>
      <c r="X6963">
        <f>YEAR(salestable[[#This Row],[Order Date]])</f>
        <v>2017</v>
      </c>
      <c r="Y6963" t="str">
        <f>TEXT(salestable[[#This Row],[Order Date]],"MMMM")</f>
        <v>November</v>
      </c>
      <c r="Z6963" t="str">
        <f>"Q"&amp;ROUNDUP(MONTH(salestable[[#This Row],[Order Date]])/3,0)</f>
        <v>Q4</v>
      </c>
      <c r="AA6963" t="str">
        <f>TEXT(salestable[[#This Row],[Order Date]], "ddd")</f>
        <v>Fri</v>
      </c>
    </row>
    <row r="6964" spans="1:27"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s="3">
        <v>5</v>
      </c>
      <c r="T6964" s="4">
        <v>0</v>
      </c>
      <c r="U6964" s="3">
        <v>4.7939999999999996</v>
      </c>
      <c r="V6964" s="2">
        <f>salestable[[#This Row],[Sales]] * (1 - salestable[[#This Row],[Discount]])</f>
        <v>10.199999999999999</v>
      </c>
      <c r="W6964" s="2">
        <f>salestable[[#This Row],[Sales]] * salestable[[#This Row],[Discount]]</f>
        <v>0</v>
      </c>
      <c r="X6964">
        <f>YEAR(salestable[[#This Row],[Order Date]])</f>
        <v>2016</v>
      </c>
      <c r="Y6964" t="str">
        <f>TEXT(salestable[[#This Row],[Order Date]],"MMMM")</f>
        <v>July</v>
      </c>
      <c r="Z6964" t="str">
        <f>"Q"&amp;ROUNDUP(MONTH(salestable[[#This Row],[Order Date]])/3,0)</f>
        <v>Q3</v>
      </c>
      <c r="AA6964" t="str">
        <f>TEXT(salestable[[#This Row],[Order Date]], "ddd")</f>
        <v>Sat</v>
      </c>
    </row>
    <row r="6965" spans="1:27"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s="3">
        <v>3</v>
      </c>
      <c r="T6965" s="4">
        <v>0</v>
      </c>
      <c r="U6965" s="3">
        <v>5.58</v>
      </c>
      <c r="V6965" s="2">
        <f>salestable[[#This Row],[Sales]] * (1 - salestable[[#This Row],[Discount]])</f>
        <v>22.32</v>
      </c>
      <c r="W6965" s="2">
        <f>salestable[[#This Row],[Sales]] * salestable[[#This Row],[Discount]]</f>
        <v>0</v>
      </c>
      <c r="X6965">
        <f>YEAR(salestable[[#This Row],[Order Date]])</f>
        <v>2016</v>
      </c>
      <c r="Y6965" t="str">
        <f>TEXT(salestable[[#This Row],[Order Date]],"MMMM")</f>
        <v>July</v>
      </c>
      <c r="Z6965" t="str">
        <f>"Q"&amp;ROUNDUP(MONTH(salestable[[#This Row],[Order Date]])/3,0)</f>
        <v>Q3</v>
      </c>
      <c r="AA6965" t="str">
        <f>TEXT(salestable[[#This Row],[Order Date]], "ddd")</f>
        <v>Sat</v>
      </c>
    </row>
    <row r="6966" spans="1:27"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s="3">
        <v>5</v>
      </c>
      <c r="T6966" s="4">
        <v>0</v>
      </c>
      <c r="U6966" s="3">
        <v>11.086</v>
      </c>
      <c r="V6966" s="2">
        <f>salestable[[#This Row],[Sales]] * (1 - salestable[[#This Row],[Discount]])</f>
        <v>24.1</v>
      </c>
      <c r="W6966" s="2">
        <f>salestable[[#This Row],[Sales]] * salestable[[#This Row],[Discount]]</f>
        <v>0</v>
      </c>
      <c r="X6966">
        <f>YEAR(salestable[[#This Row],[Order Date]])</f>
        <v>2016</v>
      </c>
      <c r="Y6966" t="str">
        <f>TEXT(salestable[[#This Row],[Order Date]],"MMMM")</f>
        <v>July</v>
      </c>
      <c r="Z6966" t="str">
        <f>"Q"&amp;ROUNDUP(MONTH(salestable[[#This Row],[Order Date]])/3,0)</f>
        <v>Q3</v>
      </c>
      <c r="AA6966" t="str">
        <f>TEXT(salestable[[#This Row],[Order Date]], "ddd")</f>
        <v>Sat</v>
      </c>
    </row>
    <row r="6967" spans="1:27"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s="3">
        <v>2</v>
      </c>
      <c r="T6967" s="4">
        <v>0</v>
      </c>
      <c r="U6967" s="3">
        <v>18.235199999999999</v>
      </c>
      <c r="V6967" s="2">
        <f>salestable[[#This Row],[Sales]] * (1 - salestable[[#This Row],[Discount]])</f>
        <v>75.98</v>
      </c>
      <c r="W6967" s="2">
        <f>salestable[[#This Row],[Sales]] * salestable[[#This Row],[Discount]]</f>
        <v>0</v>
      </c>
      <c r="X6967">
        <f>YEAR(salestable[[#This Row],[Order Date]])</f>
        <v>2016</v>
      </c>
      <c r="Y6967" t="str">
        <f>TEXT(salestable[[#This Row],[Order Date]],"MMMM")</f>
        <v>July</v>
      </c>
      <c r="Z6967" t="str">
        <f>"Q"&amp;ROUNDUP(MONTH(salestable[[#This Row],[Order Date]])/3,0)</f>
        <v>Q3</v>
      </c>
      <c r="AA6967" t="str">
        <f>TEXT(salestable[[#This Row],[Order Date]], "ddd")</f>
        <v>Sat</v>
      </c>
    </row>
    <row r="6968" spans="1:27"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s="3">
        <v>2</v>
      </c>
      <c r="T6968" s="4">
        <v>0</v>
      </c>
      <c r="U6968" s="3">
        <v>3.1654</v>
      </c>
      <c r="V6968" s="2">
        <f>salestable[[#This Row],[Sales]] * (1 - salestable[[#This Row],[Discount]])</f>
        <v>6.46</v>
      </c>
      <c r="W6968" s="2">
        <f>salestable[[#This Row],[Sales]] * salestable[[#This Row],[Discount]]</f>
        <v>0</v>
      </c>
      <c r="X6968">
        <f>YEAR(salestable[[#This Row],[Order Date]])</f>
        <v>2016</v>
      </c>
      <c r="Y6968" t="str">
        <f>TEXT(salestable[[#This Row],[Order Date]],"MMMM")</f>
        <v>July</v>
      </c>
      <c r="Z6968" t="str">
        <f>"Q"&amp;ROUNDUP(MONTH(salestable[[#This Row],[Order Date]])/3,0)</f>
        <v>Q3</v>
      </c>
      <c r="AA6968" t="str">
        <f>TEXT(salestable[[#This Row],[Order Date]], "ddd")</f>
        <v>Sat</v>
      </c>
    </row>
    <row r="6969" spans="1:27"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s="3">
        <v>9</v>
      </c>
      <c r="T6969" s="4">
        <v>0</v>
      </c>
      <c r="U6969" s="3">
        <v>28.857600000000001</v>
      </c>
      <c r="V6969" s="2">
        <f>salestable[[#This Row],[Sales]] * (1 - salestable[[#This Row],[Discount]])</f>
        <v>60.12</v>
      </c>
      <c r="W6969" s="2">
        <f>salestable[[#This Row],[Sales]] * salestable[[#This Row],[Discount]]</f>
        <v>0</v>
      </c>
      <c r="X6969">
        <f>YEAR(salestable[[#This Row],[Order Date]])</f>
        <v>2016</v>
      </c>
      <c r="Y6969" t="str">
        <f>TEXT(salestable[[#This Row],[Order Date]],"MMMM")</f>
        <v>July</v>
      </c>
      <c r="Z6969" t="str">
        <f>"Q"&amp;ROUNDUP(MONTH(salestable[[#This Row],[Order Date]])/3,0)</f>
        <v>Q3</v>
      </c>
      <c r="AA6969" t="str">
        <f>TEXT(salestable[[#This Row],[Order Date]], "ddd")</f>
        <v>Sat</v>
      </c>
    </row>
    <row r="6970" spans="1:27"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s="3">
        <v>3</v>
      </c>
      <c r="T6970" s="4">
        <v>0</v>
      </c>
      <c r="U6970" s="3">
        <v>214.4922</v>
      </c>
      <c r="V6970" s="2">
        <f>salestable[[#This Row],[Sales]] * (1 - salestable[[#This Row],[Discount]])</f>
        <v>824.97</v>
      </c>
      <c r="W6970" s="2">
        <f>salestable[[#This Row],[Sales]] * salestable[[#This Row],[Discount]]</f>
        <v>0</v>
      </c>
      <c r="X6970">
        <f>YEAR(salestable[[#This Row],[Order Date]])</f>
        <v>2015</v>
      </c>
      <c r="Y6970" t="str">
        <f>TEXT(salestable[[#This Row],[Order Date]],"MMMM")</f>
        <v>October</v>
      </c>
      <c r="Z6970" t="str">
        <f>"Q"&amp;ROUNDUP(MONTH(salestable[[#This Row],[Order Date]])/3,0)</f>
        <v>Q4</v>
      </c>
      <c r="AA6970" t="str">
        <f>TEXT(salestable[[#This Row],[Order Date]], "ddd")</f>
        <v>Fri</v>
      </c>
    </row>
    <row r="6971" spans="1:27"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s="3">
        <v>5</v>
      </c>
      <c r="T6971" s="4">
        <v>0</v>
      </c>
      <c r="U6971" s="3">
        <v>7.7035</v>
      </c>
      <c r="V6971" s="2">
        <f>salestable[[#This Row],[Sales]] * (1 - salestable[[#This Row],[Discount]])</f>
        <v>24.85</v>
      </c>
      <c r="W6971" s="2">
        <f>salestable[[#This Row],[Sales]] * salestable[[#This Row],[Discount]]</f>
        <v>0</v>
      </c>
      <c r="X6971">
        <f>YEAR(salestable[[#This Row],[Order Date]])</f>
        <v>2016</v>
      </c>
      <c r="Y6971" t="str">
        <f>TEXT(salestable[[#This Row],[Order Date]],"MMMM")</f>
        <v>January</v>
      </c>
      <c r="Z6971" t="str">
        <f>"Q"&amp;ROUNDUP(MONTH(salestable[[#This Row],[Order Date]])/3,0)</f>
        <v>Q1</v>
      </c>
      <c r="AA6971" t="str">
        <f>TEXT(salestable[[#This Row],[Order Date]], "ddd")</f>
        <v>Sun</v>
      </c>
    </row>
    <row r="6972" spans="1:27"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s="3">
        <v>2</v>
      </c>
      <c r="T6972" s="4">
        <v>0.2</v>
      </c>
      <c r="U6972" s="3">
        <v>-2.5247999999999999</v>
      </c>
      <c r="V6972" s="2">
        <f>salestable[[#This Row],[Sales]] * (1 - salestable[[#This Row],[Discount]])</f>
        <v>10.099200000000002</v>
      </c>
      <c r="W6972" s="2">
        <f>salestable[[#This Row],[Sales]] * salestable[[#This Row],[Discount]]</f>
        <v>2.5248000000000004</v>
      </c>
      <c r="X6972">
        <f>YEAR(salestable[[#This Row],[Order Date]])</f>
        <v>2017</v>
      </c>
      <c r="Y6972" t="str">
        <f>TEXT(salestable[[#This Row],[Order Date]],"MMMM")</f>
        <v>September</v>
      </c>
      <c r="Z6972" t="str">
        <f>"Q"&amp;ROUNDUP(MONTH(salestable[[#This Row],[Order Date]])/3,0)</f>
        <v>Q3</v>
      </c>
      <c r="AA6972" t="str">
        <f>TEXT(salestable[[#This Row],[Order Date]], "ddd")</f>
        <v>Tue</v>
      </c>
    </row>
    <row r="6973" spans="1:27"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s="3">
        <v>2</v>
      </c>
      <c r="T6973" s="4">
        <v>0.2</v>
      </c>
      <c r="U6973" s="3">
        <v>4.4791999999999996</v>
      </c>
      <c r="V6973" s="2">
        <f>salestable[[#This Row],[Sales]] * (1 - salestable[[#This Row],[Discount]])</f>
        <v>71.667200000000008</v>
      </c>
      <c r="W6973" s="2">
        <f>salestable[[#This Row],[Sales]] * salestable[[#This Row],[Discount]]</f>
        <v>17.916800000000002</v>
      </c>
      <c r="X6973">
        <f>YEAR(salestable[[#This Row],[Order Date]])</f>
        <v>2017</v>
      </c>
      <c r="Y6973" t="str">
        <f>TEXT(salestable[[#This Row],[Order Date]],"MMMM")</f>
        <v>September</v>
      </c>
      <c r="Z6973" t="str">
        <f>"Q"&amp;ROUNDUP(MONTH(salestable[[#This Row],[Order Date]])/3,0)</f>
        <v>Q3</v>
      </c>
      <c r="AA6973" t="str">
        <f>TEXT(salestable[[#This Row],[Order Date]], "ddd")</f>
        <v>Tue</v>
      </c>
    </row>
    <row r="6974" spans="1:27"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s="3">
        <v>2</v>
      </c>
      <c r="T6974" s="4">
        <v>0.2</v>
      </c>
      <c r="U6974" s="3">
        <v>29.495000000000001</v>
      </c>
      <c r="V6974" s="2">
        <f>salestable[[#This Row],[Sales]] * (1 - salestable[[#This Row],[Discount]])</f>
        <v>377.53600000000006</v>
      </c>
      <c r="W6974" s="2">
        <f>salestable[[#This Row],[Sales]] * salestable[[#This Row],[Discount]]</f>
        <v>94.384000000000015</v>
      </c>
      <c r="X6974">
        <f>YEAR(salestable[[#This Row],[Order Date]])</f>
        <v>2017</v>
      </c>
      <c r="Y6974" t="str">
        <f>TEXT(salestable[[#This Row],[Order Date]],"MMMM")</f>
        <v>September</v>
      </c>
      <c r="Z6974" t="str">
        <f>"Q"&amp;ROUNDUP(MONTH(salestable[[#This Row],[Order Date]])/3,0)</f>
        <v>Q3</v>
      </c>
      <c r="AA6974" t="str">
        <f>TEXT(salestable[[#This Row],[Order Date]], "ddd")</f>
        <v>Tue</v>
      </c>
    </row>
    <row r="6975" spans="1:27"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s="3">
        <v>4</v>
      </c>
      <c r="T6975" s="4">
        <v>0.7</v>
      </c>
      <c r="U6975" s="3">
        <v>-13.938000000000001</v>
      </c>
      <c r="V6975" s="2">
        <f>salestable[[#This Row],[Sales]] * (1 - salestable[[#This Row],[Discount]])</f>
        <v>5.4540000000000006</v>
      </c>
      <c r="W6975" s="2">
        <f>salestable[[#This Row],[Sales]] * salestable[[#This Row],[Discount]]</f>
        <v>12.725999999999999</v>
      </c>
      <c r="X6975">
        <f>YEAR(salestable[[#This Row],[Order Date]])</f>
        <v>2017</v>
      </c>
      <c r="Y6975" t="str">
        <f>TEXT(salestable[[#This Row],[Order Date]],"MMMM")</f>
        <v>September</v>
      </c>
      <c r="Z6975" t="str">
        <f>"Q"&amp;ROUNDUP(MONTH(salestable[[#This Row],[Order Date]])/3,0)</f>
        <v>Q3</v>
      </c>
      <c r="AA6975" t="str">
        <f>TEXT(salestable[[#This Row],[Order Date]], "ddd")</f>
        <v>Tue</v>
      </c>
    </row>
    <row r="6976" spans="1:27"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s="3">
        <v>2</v>
      </c>
      <c r="T6976" s="4">
        <v>0.2</v>
      </c>
      <c r="U6976" s="3">
        <v>8.3328000000000007</v>
      </c>
      <c r="V6976" s="2">
        <f>salestable[[#This Row],[Sales]] * (1 - salestable[[#This Row],[Discount]])</f>
        <v>25.395200000000003</v>
      </c>
      <c r="W6976" s="2">
        <f>salestable[[#This Row],[Sales]] * salestable[[#This Row],[Discount]]</f>
        <v>6.3488000000000007</v>
      </c>
      <c r="X6976">
        <f>YEAR(salestable[[#This Row],[Order Date]])</f>
        <v>2017</v>
      </c>
      <c r="Y6976" t="str">
        <f>TEXT(salestable[[#This Row],[Order Date]],"MMMM")</f>
        <v>September</v>
      </c>
      <c r="Z6976" t="str">
        <f>"Q"&amp;ROUNDUP(MONTH(salestable[[#This Row],[Order Date]])/3,0)</f>
        <v>Q3</v>
      </c>
      <c r="AA6976" t="str">
        <f>TEXT(salestable[[#This Row],[Order Date]], "ddd")</f>
        <v>Fri</v>
      </c>
    </row>
    <row r="6977" spans="1:27"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s="3">
        <v>2</v>
      </c>
      <c r="T6977" s="4">
        <v>0.2</v>
      </c>
      <c r="U6977" s="3">
        <v>1.9925999999999999</v>
      </c>
      <c r="V6977" s="2">
        <f>salestable[[#This Row],[Sales]] * (1 - salestable[[#This Row],[Discount]])</f>
        <v>4.7232000000000003</v>
      </c>
      <c r="W6977" s="2">
        <f>salestable[[#This Row],[Sales]] * salestable[[#This Row],[Discount]]</f>
        <v>1.1808000000000001</v>
      </c>
      <c r="X6977">
        <f>YEAR(salestable[[#This Row],[Order Date]])</f>
        <v>2015</v>
      </c>
      <c r="Y6977" t="str">
        <f>TEXT(salestable[[#This Row],[Order Date]],"MMMM")</f>
        <v>June</v>
      </c>
      <c r="Z6977" t="str">
        <f>"Q"&amp;ROUNDUP(MONTH(salestable[[#This Row],[Order Date]])/3,0)</f>
        <v>Q2</v>
      </c>
      <c r="AA6977" t="str">
        <f>TEXT(salestable[[#This Row],[Order Date]], "ddd")</f>
        <v>Sun</v>
      </c>
    </row>
    <row r="6978" spans="1:27"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s="3">
        <v>4</v>
      </c>
      <c r="T6978" s="4">
        <v>0.2</v>
      </c>
      <c r="U6978" s="3">
        <v>46.631999999999998</v>
      </c>
      <c r="V6978" s="2">
        <f>salestable[[#This Row],[Sales]] * (1 - salestable[[#This Row],[Discount]])</f>
        <v>497.40800000000002</v>
      </c>
      <c r="W6978" s="2">
        <f>salestable[[#This Row],[Sales]] * salestable[[#This Row],[Discount]]</f>
        <v>124.352</v>
      </c>
      <c r="X6978">
        <f>YEAR(salestable[[#This Row],[Order Date]])</f>
        <v>2015</v>
      </c>
      <c r="Y6978" t="str">
        <f>TEXT(salestable[[#This Row],[Order Date]],"MMMM")</f>
        <v>June</v>
      </c>
      <c r="Z6978" t="str">
        <f>"Q"&amp;ROUNDUP(MONTH(salestable[[#This Row],[Order Date]])/3,0)</f>
        <v>Q2</v>
      </c>
      <c r="AA6978" t="str">
        <f>TEXT(salestable[[#This Row],[Order Date]], "ddd")</f>
        <v>Sun</v>
      </c>
    </row>
    <row r="6979" spans="1:27"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s="3">
        <v>2</v>
      </c>
      <c r="T6979" s="4">
        <v>0</v>
      </c>
      <c r="U6979" s="3">
        <v>17.994</v>
      </c>
      <c r="V6979" s="2">
        <f>salestable[[#This Row],[Sales]] * (1 - salestable[[#This Row],[Discount]])</f>
        <v>59.98</v>
      </c>
      <c r="W6979" s="2">
        <f>salestable[[#This Row],[Sales]] * salestable[[#This Row],[Discount]]</f>
        <v>0</v>
      </c>
      <c r="X6979">
        <f>YEAR(salestable[[#This Row],[Order Date]])</f>
        <v>2016</v>
      </c>
      <c r="Y6979" t="str">
        <f>TEXT(salestable[[#This Row],[Order Date]],"MMMM")</f>
        <v>November</v>
      </c>
      <c r="Z6979" t="str">
        <f>"Q"&amp;ROUNDUP(MONTH(salestable[[#This Row],[Order Date]])/3,0)</f>
        <v>Q4</v>
      </c>
      <c r="AA6979" t="str">
        <f>TEXT(salestable[[#This Row],[Order Date]], "ddd")</f>
        <v>Fri</v>
      </c>
    </row>
    <row r="6980" spans="1:27"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s="3">
        <v>9</v>
      </c>
      <c r="T6980" s="4">
        <v>0</v>
      </c>
      <c r="U6980" s="3">
        <v>23.946300000000001</v>
      </c>
      <c r="V6980" s="2">
        <f>salestable[[#This Row],[Sales]] * (1 - salestable[[#This Row],[Discount]])</f>
        <v>48.87</v>
      </c>
      <c r="W6980" s="2">
        <f>salestable[[#This Row],[Sales]] * salestable[[#This Row],[Discount]]</f>
        <v>0</v>
      </c>
      <c r="X6980">
        <f>YEAR(salestable[[#This Row],[Order Date]])</f>
        <v>2017</v>
      </c>
      <c r="Y6980" t="str">
        <f>TEXT(salestable[[#This Row],[Order Date]],"MMMM")</f>
        <v>November</v>
      </c>
      <c r="Z6980" t="str">
        <f>"Q"&amp;ROUNDUP(MONTH(salestable[[#This Row],[Order Date]])/3,0)</f>
        <v>Q4</v>
      </c>
      <c r="AA6980" t="str">
        <f>TEXT(salestable[[#This Row],[Order Date]], "ddd")</f>
        <v>Sat</v>
      </c>
    </row>
    <row r="6981" spans="1:27"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s="3">
        <v>5</v>
      </c>
      <c r="T6981" s="4">
        <v>0</v>
      </c>
      <c r="U6981" s="3">
        <v>69.704999999999998</v>
      </c>
      <c r="V6981" s="2">
        <f>salestable[[#This Row],[Sales]] * (1 - salestable[[#This Row],[Discount]])</f>
        <v>154.9</v>
      </c>
      <c r="W6981" s="2">
        <f>salestable[[#This Row],[Sales]] * salestable[[#This Row],[Discount]]</f>
        <v>0</v>
      </c>
      <c r="X6981">
        <f>YEAR(salestable[[#This Row],[Order Date]])</f>
        <v>2017</v>
      </c>
      <c r="Y6981" t="str">
        <f>TEXT(salestable[[#This Row],[Order Date]],"MMMM")</f>
        <v>January</v>
      </c>
      <c r="Z6981" t="str">
        <f>"Q"&amp;ROUNDUP(MONTH(salestable[[#This Row],[Order Date]])/3,0)</f>
        <v>Q1</v>
      </c>
      <c r="AA6981" t="str">
        <f>TEXT(salestable[[#This Row],[Order Date]], "ddd")</f>
        <v>Sat</v>
      </c>
    </row>
    <row r="6982" spans="1:27"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s="3">
        <v>4</v>
      </c>
      <c r="T6982" s="4">
        <v>0</v>
      </c>
      <c r="U6982" s="3">
        <v>2.8416000000000001</v>
      </c>
      <c r="V6982" s="2">
        <f>salestable[[#This Row],[Sales]] * (1 - salestable[[#This Row],[Discount]])</f>
        <v>5.92</v>
      </c>
      <c r="W6982" s="2">
        <f>salestable[[#This Row],[Sales]] * salestable[[#This Row],[Discount]]</f>
        <v>0</v>
      </c>
      <c r="X6982">
        <f>YEAR(salestable[[#This Row],[Order Date]])</f>
        <v>2014</v>
      </c>
      <c r="Y6982" t="str">
        <f>TEXT(salestable[[#This Row],[Order Date]],"MMMM")</f>
        <v>November</v>
      </c>
      <c r="Z6982" t="str">
        <f>"Q"&amp;ROUNDUP(MONTH(salestable[[#This Row],[Order Date]])/3,0)</f>
        <v>Q4</v>
      </c>
      <c r="AA6982" t="str">
        <f>TEXT(salestable[[#This Row],[Order Date]], "ddd")</f>
        <v>Fri</v>
      </c>
    </row>
    <row r="6983" spans="1:27"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s="3">
        <v>3</v>
      </c>
      <c r="T6983" s="4">
        <v>0</v>
      </c>
      <c r="U6983" s="3">
        <v>13.8828</v>
      </c>
      <c r="V6983" s="2">
        <f>salestable[[#This Row],[Sales]] * (1 - salestable[[#This Row],[Discount]])</f>
        <v>30.18</v>
      </c>
      <c r="W6983" s="2">
        <f>salestable[[#This Row],[Sales]] * salestable[[#This Row],[Discount]]</f>
        <v>0</v>
      </c>
      <c r="X6983">
        <f>YEAR(salestable[[#This Row],[Order Date]])</f>
        <v>2014</v>
      </c>
      <c r="Y6983" t="str">
        <f>TEXT(salestable[[#This Row],[Order Date]],"MMMM")</f>
        <v>November</v>
      </c>
      <c r="Z6983" t="str">
        <f>"Q"&amp;ROUNDUP(MONTH(salestable[[#This Row],[Order Date]])/3,0)</f>
        <v>Q4</v>
      </c>
      <c r="AA6983" t="str">
        <f>TEXT(salestable[[#This Row],[Order Date]], "ddd")</f>
        <v>Fri</v>
      </c>
    </row>
    <row r="6984" spans="1:27"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s="3">
        <v>5</v>
      </c>
      <c r="T6984" s="4">
        <v>0</v>
      </c>
      <c r="U6984" s="3">
        <v>11.086</v>
      </c>
      <c r="V6984" s="2">
        <f>salestable[[#This Row],[Sales]] * (1 - salestable[[#This Row],[Discount]])</f>
        <v>24.1</v>
      </c>
      <c r="W6984" s="2">
        <f>salestable[[#This Row],[Sales]] * salestable[[#This Row],[Discount]]</f>
        <v>0</v>
      </c>
      <c r="X6984">
        <f>YEAR(salestable[[#This Row],[Order Date]])</f>
        <v>2016</v>
      </c>
      <c r="Y6984" t="str">
        <f>TEXT(salestable[[#This Row],[Order Date]],"MMMM")</f>
        <v>September</v>
      </c>
      <c r="Z6984" t="str">
        <f>"Q"&amp;ROUNDUP(MONTH(salestable[[#This Row],[Order Date]])/3,0)</f>
        <v>Q3</v>
      </c>
      <c r="AA6984" t="str">
        <f>TEXT(salestable[[#This Row],[Order Date]], "ddd")</f>
        <v>Thu</v>
      </c>
    </row>
    <row r="6985" spans="1:27"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s="3">
        <v>1</v>
      </c>
      <c r="T6985" s="4">
        <v>0</v>
      </c>
      <c r="U6985" s="3">
        <v>2.2827999999999999</v>
      </c>
      <c r="V6985" s="2">
        <f>salestable[[#This Row],[Sales]] * (1 - salestable[[#This Row],[Discount]])</f>
        <v>8.7799999999999994</v>
      </c>
      <c r="W6985" s="2">
        <f>salestable[[#This Row],[Sales]] * salestable[[#This Row],[Discount]]</f>
        <v>0</v>
      </c>
      <c r="X6985">
        <f>YEAR(salestable[[#This Row],[Order Date]])</f>
        <v>2016</v>
      </c>
      <c r="Y6985" t="str">
        <f>TEXT(salestable[[#This Row],[Order Date]],"MMMM")</f>
        <v>September</v>
      </c>
      <c r="Z6985" t="str">
        <f>"Q"&amp;ROUNDUP(MONTH(salestable[[#This Row],[Order Date]])/3,0)</f>
        <v>Q3</v>
      </c>
      <c r="AA6985" t="str">
        <f>TEXT(salestable[[#This Row],[Order Date]], "ddd")</f>
        <v>Thu</v>
      </c>
    </row>
    <row r="6986" spans="1:27"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s="3">
        <v>4</v>
      </c>
      <c r="T6986" s="4">
        <v>0.1</v>
      </c>
      <c r="U6986" s="3">
        <v>71.162000000000006</v>
      </c>
      <c r="V6986" s="2">
        <f>salestable[[#This Row],[Sales]] * (1 - salestable[[#This Row],[Discount]])</f>
        <v>339.06600000000003</v>
      </c>
      <c r="W6986" s="2">
        <f>salestable[[#This Row],[Sales]] * salestable[[#This Row],[Discount]]</f>
        <v>37.673999999999999</v>
      </c>
      <c r="X6986">
        <f>YEAR(salestable[[#This Row],[Order Date]])</f>
        <v>2016</v>
      </c>
      <c r="Y6986" t="str">
        <f>TEXT(salestable[[#This Row],[Order Date]],"MMMM")</f>
        <v>September</v>
      </c>
      <c r="Z6986" t="str">
        <f>"Q"&amp;ROUNDUP(MONTH(salestable[[#This Row],[Order Date]])/3,0)</f>
        <v>Q3</v>
      </c>
      <c r="AA6986" t="str">
        <f>TEXT(salestable[[#This Row],[Order Date]], "ddd")</f>
        <v>Thu</v>
      </c>
    </row>
    <row r="6987" spans="1:27"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s="3">
        <v>4</v>
      </c>
      <c r="T6987" s="4">
        <v>0</v>
      </c>
      <c r="U6987" s="3">
        <v>14.4648</v>
      </c>
      <c r="V6987" s="2">
        <f>salestable[[#This Row],[Sales]] * (1 - salestable[[#This Row],[Discount]])</f>
        <v>29.52</v>
      </c>
      <c r="W6987" s="2">
        <f>salestable[[#This Row],[Sales]] * salestable[[#This Row],[Discount]]</f>
        <v>0</v>
      </c>
      <c r="X6987">
        <f>YEAR(salestable[[#This Row],[Order Date]])</f>
        <v>2016</v>
      </c>
      <c r="Y6987" t="str">
        <f>TEXT(salestable[[#This Row],[Order Date]],"MMMM")</f>
        <v>September</v>
      </c>
      <c r="Z6987" t="str">
        <f>"Q"&amp;ROUNDUP(MONTH(salestable[[#This Row],[Order Date]])/3,0)</f>
        <v>Q3</v>
      </c>
      <c r="AA6987" t="str">
        <f>TEXT(salestable[[#This Row],[Order Date]], "ddd")</f>
        <v>Thu</v>
      </c>
    </row>
    <row r="6988" spans="1:27"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s="3">
        <v>2</v>
      </c>
      <c r="T6988" s="4">
        <v>0</v>
      </c>
      <c r="U6988" s="3">
        <v>2.99</v>
      </c>
      <c r="V6988" s="2">
        <f>salestable[[#This Row],[Sales]] * (1 - salestable[[#This Row],[Discount]])</f>
        <v>11.96</v>
      </c>
      <c r="W6988" s="2">
        <f>salestable[[#This Row],[Sales]] * salestable[[#This Row],[Discount]]</f>
        <v>0</v>
      </c>
      <c r="X6988">
        <f>YEAR(salestable[[#This Row],[Order Date]])</f>
        <v>2016</v>
      </c>
      <c r="Y6988" t="str">
        <f>TEXT(salestable[[#This Row],[Order Date]],"MMMM")</f>
        <v>September</v>
      </c>
      <c r="Z6988" t="str">
        <f>"Q"&amp;ROUNDUP(MONTH(salestable[[#This Row],[Order Date]])/3,0)</f>
        <v>Q3</v>
      </c>
      <c r="AA6988" t="str">
        <f>TEXT(salestable[[#This Row],[Order Date]], "ddd")</f>
        <v>Thu</v>
      </c>
    </row>
    <row r="6989" spans="1:27"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s="3">
        <v>5</v>
      </c>
      <c r="T6989" s="4">
        <v>0</v>
      </c>
      <c r="U6989" s="3">
        <v>12.672000000000001</v>
      </c>
      <c r="V6989" s="2">
        <f>salestable[[#This Row],[Sales]] * (1 - salestable[[#This Row],[Discount]])</f>
        <v>26.4</v>
      </c>
      <c r="W6989" s="2">
        <f>salestable[[#This Row],[Sales]] * salestable[[#This Row],[Discount]]</f>
        <v>0</v>
      </c>
      <c r="X6989">
        <f>YEAR(salestable[[#This Row],[Order Date]])</f>
        <v>2016</v>
      </c>
      <c r="Y6989" t="str">
        <f>TEXT(salestable[[#This Row],[Order Date]],"MMMM")</f>
        <v>September</v>
      </c>
      <c r="Z6989" t="str">
        <f>"Q"&amp;ROUNDUP(MONTH(salestable[[#This Row],[Order Date]])/3,0)</f>
        <v>Q3</v>
      </c>
      <c r="AA6989" t="str">
        <f>TEXT(salestable[[#This Row],[Order Date]], "ddd")</f>
        <v>Thu</v>
      </c>
    </row>
    <row r="6990" spans="1:27"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s="3">
        <v>5</v>
      </c>
      <c r="T6990" s="4">
        <v>0.2</v>
      </c>
      <c r="U6990" s="3">
        <v>130.2885</v>
      </c>
      <c r="V6990" s="2">
        <f>salestable[[#This Row],[Sales]] * (1 - salestable[[#This Row],[Discount]])</f>
        <v>926.49599999999998</v>
      </c>
      <c r="W6990" s="2">
        <f>salestable[[#This Row],[Sales]] * salestable[[#This Row],[Discount]]</f>
        <v>231.624</v>
      </c>
      <c r="X6990">
        <f>YEAR(salestable[[#This Row],[Order Date]])</f>
        <v>2017</v>
      </c>
      <c r="Y6990" t="str">
        <f>TEXT(salestable[[#This Row],[Order Date]],"MMMM")</f>
        <v>November</v>
      </c>
      <c r="Z6990" t="str">
        <f>"Q"&amp;ROUNDUP(MONTH(salestable[[#This Row],[Order Date]])/3,0)</f>
        <v>Q4</v>
      </c>
      <c r="AA6990" t="str">
        <f>TEXT(salestable[[#This Row],[Order Date]], "ddd")</f>
        <v>Sat</v>
      </c>
    </row>
    <row r="6991" spans="1:27"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s="3">
        <v>2</v>
      </c>
      <c r="T6991" s="4">
        <v>0.8</v>
      </c>
      <c r="U6991" s="3">
        <v>-3.7584</v>
      </c>
      <c r="V6991" s="2">
        <f>salestable[[#This Row],[Sales]] * (1 - salestable[[#This Row],[Discount]])</f>
        <v>0.27839999999999993</v>
      </c>
      <c r="W6991" s="2">
        <f>salestable[[#This Row],[Sales]] * salestable[[#This Row],[Discount]]</f>
        <v>1.1135999999999999</v>
      </c>
      <c r="X6991">
        <f>YEAR(salestable[[#This Row],[Order Date]])</f>
        <v>2017</v>
      </c>
      <c r="Y6991" t="str">
        <f>TEXT(salestable[[#This Row],[Order Date]],"MMMM")</f>
        <v>December</v>
      </c>
      <c r="Z6991" t="str">
        <f>"Q"&amp;ROUNDUP(MONTH(salestable[[#This Row],[Order Date]])/3,0)</f>
        <v>Q4</v>
      </c>
      <c r="AA6991" t="str">
        <f>TEXT(salestable[[#This Row],[Order Date]], "ddd")</f>
        <v>Mon</v>
      </c>
    </row>
    <row r="6992" spans="1:27"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s="3">
        <v>3</v>
      </c>
      <c r="T6992" s="4">
        <v>0</v>
      </c>
      <c r="U6992" s="3">
        <v>18.660599999999999</v>
      </c>
      <c r="V6992" s="2">
        <f>salestable[[#This Row],[Sales]] * (1 - salestable[[#This Row],[Discount]])</f>
        <v>44.43</v>
      </c>
      <c r="W6992" s="2">
        <f>salestable[[#This Row],[Sales]] * salestable[[#This Row],[Discount]]</f>
        <v>0</v>
      </c>
      <c r="X6992">
        <f>YEAR(salestable[[#This Row],[Order Date]])</f>
        <v>2015</v>
      </c>
      <c r="Y6992" t="str">
        <f>TEXT(salestable[[#This Row],[Order Date]],"MMMM")</f>
        <v>November</v>
      </c>
      <c r="Z6992" t="str">
        <f>"Q"&amp;ROUNDUP(MONTH(salestable[[#This Row],[Order Date]])/3,0)</f>
        <v>Q4</v>
      </c>
      <c r="AA6992" t="str">
        <f>TEXT(salestable[[#This Row],[Order Date]], "ddd")</f>
        <v>Sun</v>
      </c>
    </row>
    <row r="6993" spans="1:27"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s="3">
        <v>5</v>
      </c>
      <c r="T6993" s="4">
        <v>0</v>
      </c>
      <c r="U6993" s="3">
        <v>58.811999999999998</v>
      </c>
      <c r="V6993" s="2">
        <f>salestable[[#This Row],[Sales]] * (1 - salestable[[#This Row],[Discount]])</f>
        <v>226.2</v>
      </c>
      <c r="W6993" s="2">
        <f>salestable[[#This Row],[Sales]] * salestable[[#This Row],[Discount]]</f>
        <v>0</v>
      </c>
      <c r="X6993">
        <f>YEAR(salestable[[#This Row],[Order Date]])</f>
        <v>2015</v>
      </c>
      <c r="Y6993" t="str">
        <f>TEXT(salestable[[#This Row],[Order Date]],"MMMM")</f>
        <v>November</v>
      </c>
      <c r="Z6993" t="str">
        <f>"Q"&amp;ROUNDUP(MONTH(salestable[[#This Row],[Order Date]])/3,0)</f>
        <v>Q4</v>
      </c>
      <c r="AA6993" t="str">
        <f>TEXT(salestable[[#This Row],[Order Date]], "ddd")</f>
        <v>Sun</v>
      </c>
    </row>
    <row r="6994" spans="1:27"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s="3">
        <v>3</v>
      </c>
      <c r="T6994" s="4">
        <v>0</v>
      </c>
      <c r="U6994" s="3">
        <v>41.038800000000002</v>
      </c>
      <c r="V6994" s="2">
        <f>salestable[[#This Row],[Sales]] * (1 - salestable[[#This Row],[Discount]])</f>
        <v>186.54</v>
      </c>
      <c r="W6994" s="2">
        <f>salestable[[#This Row],[Sales]] * salestable[[#This Row],[Discount]]</f>
        <v>0</v>
      </c>
      <c r="X6994">
        <f>YEAR(salestable[[#This Row],[Order Date]])</f>
        <v>2015</v>
      </c>
      <c r="Y6994" t="str">
        <f>TEXT(salestable[[#This Row],[Order Date]],"MMMM")</f>
        <v>November</v>
      </c>
      <c r="Z6994" t="str">
        <f>"Q"&amp;ROUNDUP(MONTH(salestable[[#This Row],[Order Date]])/3,0)</f>
        <v>Q4</v>
      </c>
      <c r="AA6994" t="str">
        <f>TEXT(salestable[[#This Row],[Order Date]], "ddd")</f>
        <v>Sun</v>
      </c>
    </row>
    <row r="6995" spans="1:27"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s="3">
        <v>7</v>
      </c>
      <c r="T6995" s="4">
        <v>0</v>
      </c>
      <c r="U6995" s="3">
        <v>79.757999999999996</v>
      </c>
      <c r="V6995" s="2">
        <f>salestable[[#This Row],[Sales]] * (1 - salestable[[#This Row],[Discount]])</f>
        <v>265.86</v>
      </c>
      <c r="W6995" s="2">
        <f>salestable[[#This Row],[Sales]] * salestable[[#This Row],[Discount]]</f>
        <v>0</v>
      </c>
      <c r="X6995">
        <f>YEAR(salestable[[#This Row],[Order Date]])</f>
        <v>2015</v>
      </c>
      <c r="Y6995" t="str">
        <f>TEXT(salestable[[#This Row],[Order Date]],"MMMM")</f>
        <v>November</v>
      </c>
      <c r="Z6995" t="str">
        <f>"Q"&amp;ROUNDUP(MONTH(salestable[[#This Row],[Order Date]])/3,0)</f>
        <v>Q4</v>
      </c>
      <c r="AA6995" t="str">
        <f>TEXT(salestable[[#This Row],[Order Date]], "ddd")</f>
        <v>Sun</v>
      </c>
    </row>
    <row r="6996" spans="1:27"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s="3">
        <v>5</v>
      </c>
      <c r="T6996" s="4">
        <v>0</v>
      </c>
      <c r="U6996" s="3">
        <v>6.9749999999999996</v>
      </c>
      <c r="V6996" s="2">
        <f>salestable[[#This Row],[Sales]] * (1 - salestable[[#This Row],[Discount]])</f>
        <v>27.9</v>
      </c>
      <c r="W6996" s="2">
        <f>salestable[[#This Row],[Sales]] * salestable[[#This Row],[Discount]]</f>
        <v>0</v>
      </c>
      <c r="X6996">
        <f>YEAR(salestable[[#This Row],[Order Date]])</f>
        <v>2015</v>
      </c>
      <c r="Y6996" t="str">
        <f>TEXT(salestable[[#This Row],[Order Date]],"MMMM")</f>
        <v>November</v>
      </c>
      <c r="Z6996" t="str">
        <f>"Q"&amp;ROUNDUP(MONTH(salestable[[#This Row],[Order Date]])/3,0)</f>
        <v>Q4</v>
      </c>
      <c r="AA6996" t="str">
        <f>TEXT(salestable[[#This Row],[Order Date]], "ddd")</f>
        <v>Sun</v>
      </c>
    </row>
    <row r="6997" spans="1:27"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s="3">
        <v>4</v>
      </c>
      <c r="T6997" s="4">
        <v>0</v>
      </c>
      <c r="U6997" s="3">
        <v>8.3916000000000004</v>
      </c>
      <c r="V6997" s="2">
        <f>salestable[[#This Row],[Sales]] * (1 - salestable[[#This Row],[Discount]])</f>
        <v>31.08</v>
      </c>
      <c r="W6997" s="2">
        <f>salestable[[#This Row],[Sales]] * salestable[[#This Row],[Discount]]</f>
        <v>0</v>
      </c>
      <c r="X6997">
        <f>YEAR(salestable[[#This Row],[Order Date]])</f>
        <v>2015</v>
      </c>
      <c r="Y6997" t="str">
        <f>TEXT(salestable[[#This Row],[Order Date]],"MMMM")</f>
        <v>November</v>
      </c>
      <c r="Z6997" t="str">
        <f>"Q"&amp;ROUNDUP(MONTH(salestable[[#This Row],[Order Date]])/3,0)</f>
        <v>Q4</v>
      </c>
      <c r="AA6997" t="str">
        <f>TEXT(salestable[[#This Row],[Order Date]], "ddd")</f>
        <v>Thu</v>
      </c>
    </row>
    <row r="6998" spans="1:27"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s="3">
        <v>4</v>
      </c>
      <c r="T6998" s="4">
        <v>0.8</v>
      </c>
      <c r="U6998" s="3">
        <v>-22.143999999999998</v>
      </c>
      <c r="V6998" s="2">
        <f>salestable[[#This Row],[Sales]] * (1 - salestable[[#This Row],[Discount]])</f>
        <v>2.7679999999999993</v>
      </c>
      <c r="W6998" s="2">
        <f>salestable[[#This Row],[Sales]] * salestable[[#This Row],[Discount]]</f>
        <v>11.072000000000001</v>
      </c>
      <c r="X6998">
        <f>YEAR(salestable[[#This Row],[Order Date]])</f>
        <v>2017</v>
      </c>
      <c r="Y6998" t="str">
        <f>TEXT(salestable[[#This Row],[Order Date]],"MMMM")</f>
        <v>December</v>
      </c>
      <c r="Z6998" t="str">
        <f>"Q"&amp;ROUNDUP(MONTH(salestable[[#This Row],[Order Date]])/3,0)</f>
        <v>Q4</v>
      </c>
      <c r="AA6998" t="str">
        <f>TEXT(salestable[[#This Row],[Order Date]], "ddd")</f>
        <v>Sat</v>
      </c>
    </row>
    <row r="6999" spans="1:27"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s="3">
        <v>4</v>
      </c>
      <c r="T6999" s="4">
        <v>0.2</v>
      </c>
      <c r="U6999" s="3">
        <v>63.753599999999999</v>
      </c>
      <c r="V6999" s="2">
        <f>salestable[[#This Row],[Sales]] * (1 - salestable[[#This Row],[Discount]])</f>
        <v>140.69760000000002</v>
      </c>
      <c r="W6999" s="2">
        <f>salestable[[#This Row],[Sales]] * salestable[[#This Row],[Discount]]</f>
        <v>35.174400000000006</v>
      </c>
      <c r="X6999">
        <f>YEAR(salestable[[#This Row],[Order Date]])</f>
        <v>2017</v>
      </c>
      <c r="Y6999" t="str">
        <f>TEXT(salestable[[#This Row],[Order Date]],"MMMM")</f>
        <v>December</v>
      </c>
      <c r="Z6999" t="str">
        <f>"Q"&amp;ROUNDUP(MONTH(salestable[[#This Row],[Order Date]])/3,0)</f>
        <v>Q4</v>
      </c>
      <c r="AA6999" t="str">
        <f>TEXT(salestable[[#This Row],[Order Date]], "ddd")</f>
        <v>Sat</v>
      </c>
    </row>
    <row r="7000" spans="1:27"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s="3">
        <v>2</v>
      </c>
      <c r="T7000" s="4">
        <v>0</v>
      </c>
      <c r="U7000" s="3">
        <v>6.3503999999999996</v>
      </c>
      <c r="V7000" s="2">
        <f>salestable[[#This Row],[Sales]] * (1 - salestable[[#This Row],[Discount]])</f>
        <v>12.96</v>
      </c>
      <c r="W7000" s="2">
        <f>salestable[[#This Row],[Sales]] * salestable[[#This Row],[Discount]]</f>
        <v>0</v>
      </c>
      <c r="X7000">
        <f>YEAR(salestable[[#This Row],[Order Date]])</f>
        <v>2016</v>
      </c>
      <c r="Y7000" t="str">
        <f>TEXT(salestable[[#This Row],[Order Date]],"MMMM")</f>
        <v>September</v>
      </c>
      <c r="Z7000" t="str">
        <f>"Q"&amp;ROUNDUP(MONTH(salestable[[#This Row],[Order Date]])/3,0)</f>
        <v>Q3</v>
      </c>
      <c r="AA7000" t="str">
        <f>TEXT(salestable[[#This Row],[Order Date]], "ddd")</f>
        <v>Fri</v>
      </c>
    </row>
    <row r="7001" spans="1:27"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s="3">
        <v>3</v>
      </c>
      <c r="T7001" s="4">
        <v>0</v>
      </c>
      <c r="U7001" s="3">
        <v>62.531999999999996</v>
      </c>
      <c r="V7001" s="2">
        <f>salestable[[#This Row],[Sales]] * (1 - salestable[[#This Row],[Discount]])</f>
        <v>208.44</v>
      </c>
      <c r="W7001" s="2">
        <f>salestable[[#This Row],[Sales]] * salestable[[#This Row],[Discount]]</f>
        <v>0</v>
      </c>
      <c r="X7001">
        <f>YEAR(salestable[[#This Row],[Order Date]])</f>
        <v>2017</v>
      </c>
      <c r="Y7001" t="str">
        <f>TEXT(salestable[[#This Row],[Order Date]],"MMMM")</f>
        <v>May</v>
      </c>
      <c r="Z7001" t="str">
        <f>"Q"&amp;ROUNDUP(MONTH(salestable[[#This Row],[Order Date]])/3,0)</f>
        <v>Q2</v>
      </c>
      <c r="AA7001" t="str">
        <f>TEXT(salestable[[#This Row],[Order Date]], "ddd")</f>
        <v>Fri</v>
      </c>
    </row>
    <row r="7002" spans="1:27"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s="3">
        <v>2</v>
      </c>
      <c r="T7002" s="4">
        <v>0</v>
      </c>
      <c r="U7002" s="3">
        <v>0.77280000000000004</v>
      </c>
      <c r="V7002" s="2">
        <f>salestable[[#This Row],[Sales]] * (1 - salestable[[#This Row],[Discount]])</f>
        <v>25.76</v>
      </c>
      <c r="W7002" s="2">
        <f>salestable[[#This Row],[Sales]] * salestable[[#This Row],[Discount]]</f>
        <v>0</v>
      </c>
      <c r="X7002">
        <f>YEAR(salestable[[#This Row],[Order Date]])</f>
        <v>2017</v>
      </c>
      <c r="Y7002" t="str">
        <f>TEXT(salestable[[#This Row],[Order Date]],"MMMM")</f>
        <v>May</v>
      </c>
      <c r="Z7002" t="str">
        <f>"Q"&amp;ROUNDUP(MONTH(salestable[[#This Row],[Order Date]])/3,0)</f>
        <v>Q2</v>
      </c>
      <c r="AA7002" t="str">
        <f>TEXT(salestable[[#This Row],[Order Date]], "ddd")</f>
        <v>Fri</v>
      </c>
    </row>
    <row r="7003" spans="1:27"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s="3">
        <v>4</v>
      </c>
      <c r="T7003" s="4">
        <v>0.3</v>
      </c>
      <c r="U7003" s="3">
        <v>-110.0232</v>
      </c>
      <c r="V7003" s="2">
        <f>salestable[[#This Row],[Sales]] * (1 - salestable[[#This Row],[Discount]])</f>
        <v>256.7208</v>
      </c>
      <c r="W7003" s="2">
        <f>salestable[[#This Row],[Sales]] * salestable[[#This Row],[Discount]]</f>
        <v>110.0232</v>
      </c>
      <c r="X7003">
        <f>YEAR(salestable[[#This Row],[Order Date]])</f>
        <v>2015</v>
      </c>
      <c r="Y7003" t="str">
        <f>TEXT(salestable[[#This Row],[Order Date]],"MMMM")</f>
        <v>March</v>
      </c>
      <c r="Z7003" t="str">
        <f>"Q"&amp;ROUNDUP(MONTH(salestable[[#This Row],[Order Date]])/3,0)</f>
        <v>Q1</v>
      </c>
      <c r="AA7003" t="str">
        <f>TEXT(salestable[[#This Row],[Order Date]], "ddd")</f>
        <v>Mon</v>
      </c>
    </row>
    <row r="7004" spans="1:27"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s="3">
        <v>7</v>
      </c>
      <c r="T7004" s="4">
        <v>0</v>
      </c>
      <c r="U7004" s="3">
        <v>26.031600000000001</v>
      </c>
      <c r="V7004" s="2">
        <f>salestable[[#This Row],[Sales]] * (1 - salestable[[#This Row],[Discount]])</f>
        <v>289.24</v>
      </c>
      <c r="W7004" s="2">
        <f>salestable[[#This Row],[Sales]] * salestable[[#This Row],[Discount]]</f>
        <v>0</v>
      </c>
      <c r="X7004">
        <f>YEAR(salestable[[#This Row],[Order Date]])</f>
        <v>2014</v>
      </c>
      <c r="Y7004" t="str">
        <f>TEXT(salestable[[#This Row],[Order Date]],"MMMM")</f>
        <v>August</v>
      </c>
      <c r="Z7004" t="str">
        <f>"Q"&amp;ROUNDUP(MONTH(salestable[[#This Row],[Order Date]])/3,0)</f>
        <v>Q3</v>
      </c>
      <c r="AA7004" t="str">
        <f>TEXT(salestable[[#This Row],[Order Date]], "ddd")</f>
        <v>Tue</v>
      </c>
    </row>
    <row r="7005" spans="1:27"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s="3">
        <v>2</v>
      </c>
      <c r="T7005" s="4">
        <v>0.2</v>
      </c>
      <c r="U7005" s="3">
        <v>22.5732</v>
      </c>
      <c r="V7005" s="2">
        <f>salestable[[#This Row],[Sales]] * (1 - salestable[[#This Row],[Discount]])</f>
        <v>55.564800000000005</v>
      </c>
      <c r="W7005" s="2">
        <f>salestable[[#This Row],[Sales]] * salestable[[#This Row],[Discount]]</f>
        <v>13.891200000000001</v>
      </c>
      <c r="X7005">
        <f>YEAR(salestable[[#This Row],[Order Date]])</f>
        <v>2014</v>
      </c>
      <c r="Y7005" t="str">
        <f>TEXT(salestable[[#This Row],[Order Date]],"MMMM")</f>
        <v>August</v>
      </c>
      <c r="Z7005" t="str">
        <f>"Q"&amp;ROUNDUP(MONTH(salestable[[#This Row],[Order Date]])/3,0)</f>
        <v>Q3</v>
      </c>
      <c r="AA7005" t="str">
        <f>TEXT(salestable[[#This Row],[Order Date]], "ddd")</f>
        <v>Tue</v>
      </c>
    </row>
    <row r="7006" spans="1:27"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s="3">
        <v>1</v>
      </c>
      <c r="T7006" s="4">
        <v>0.2</v>
      </c>
      <c r="U7006" s="3">
        <v>1.8144</v>
      </c>
      <c r="V7006" s="2">
        <f>salestable[[#This Row],[Sales]] * (1 - salestable[[#This Row],[Discount]])</f>
        <v>4.1472000000000007</v>
      </c>
      <c r="W7006" s="2">
        <f>salestable[[#This Row],[Sales]] * salestable[[#This Row],[Discount]]</f>
        <v>1.0368000000000002</v>
      </c>
      <c r="X7006">
        <f>YEAR(salestable[[#This Row],[Order Date]])</f>
        <v>2014</v>
      </c>
      <c r="Y7006" t="str">
        <f>TEXT(salestable[[#This Row],[Order Date]],"MMMM")</f>
        <v>December</v>
      </c>
      <c r="Z7006" t="str">
        <f>"Q"&amp;ROUNDUP(MONTH(salestable[[#This Row],[Order Date]])/3,0)</f>
        <v>Q4</v>
      </c>
      <c r="AA7006" t="str">
        <f>TEXT(salestable[[#This Row],[Order Date]], "ddd")</f>
        <v>Tue</v>
      </c>
    </row>
    <row r="7007" spans="1:27"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s="3">
        <v>2</v>
      </c>
      <c r="T7007" s="4">
        <v>0.1</v>
      </c>
      <c r="U7007" s="3">
        <v>13.6776</v>
      </c>
      <c r="V7007" s="2">
        <f>salestable[[#This Row],[Sales]] * (1 - salestable[[#This Row],[Discount]])</f>
        <v>184.64759999999998</v>
      </c>
      <c r="W7007" s="2">
        <f>salestable[[#This Row],[Sales]] * salestable[[#This Row],[Discount]]</f>
        <v>20.516400000000001</v>
      </c>
      <c r="X7007">
        <f>YEAR(salestable[[#This Row],[Order Date]])</f>
        <v>2015</v>
      </c>
      <c r="Y7007" t="str">
        <f>TEXT(salestable[[#This Row],[Order Date]],"MMMM")</f>
        <v>November</v>
      </c>
      <c r="Z7007" t="str">
        <f>"Q"&amp;ROUNDUP(MONTH(salestable[[#This Row],[Order Date]])/3,0)</f>
        <v>Q4</v>
      </c>
      <c r="AA7007" t="str">
        <f>TEXT(salestable[[#This Row],[Order Date]], "ddd")</f>
        <v>Sun</v>
      </c>
    </row>
    <row r="7008" spans="1:27"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s="3">
        <v>2</v>
      </c>
      <c r="T7008" s="4">
        <v>0.6</v>
      </c>
      <c r="U7008" s="3">
        <v>-7.476</v>
      </c>
      <c r="V7008" s="2">
        <f>salestable[[#This Row],[Sales]] * (1 - salestable[[#This Row],[Discount]])</f>
        <v>3.4176000000000002</v>
      </c>
      <c r="W7008" s="2">
        <f>salestable[[#This Row],[Sales]] * salestable[[#This Row],[Discount]]</f>
        <v>5.1264000000000003</v>
      </c>
      <c r="X7008">
        <f>YEAR(salestable[[#This Row],[Order Date]])</f>
        <v>2014</v>
      </c>
      <c r="Y7008" t="str">
        <f>TEXT(salestable[[#This Row],[Order Date]],"MMMM")</f>
        <v>December</v>
      </c>
      <c r="Z7008" t="str">
        <f>"Q"&amp;ROUNDUP(MONTH(salestable[[#This Row],[Order Date]])/3,0)</f>
        <v>Q4</v>
      </c>
      <c r="AA7008" t="str">
        <f>TEXT(salestable[[#This Row],[Order Date]], "ddd")</f>
        <v>Mon</v>
      </c>
    </row>
    <row r="7009" spans="1:27"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s="3">
        <v>2</v>
      </c>
      <c r="T7009" s="4">
        <v>0.7</v>
      </c>
      <c r="U7009" s="3">
        <v>-8.9795999999999996</v>
      </c>
      <c r="V7009" s="2">
        <f>salestable[[#This Row],[Sales]] * (1 - salestable[[#This Row],[Discount]])</f>
        <v>3.8484000000000003</v>
      </c>
      <c r="W7009" s="2">
        <f>salestable[[#This Row],[Sales]] * salestable[[#This Row],[Discount]]</f>
        <v>8.9795999999999996</v>
      </c>
      <c r="X7009">
        <f>YEAR(salestable[[#This Row],[Order Date]])</f>
        <v>2015</v>
      </c>
      <c r="Y7009" t="str">
        <f>TEXT(salestable[[#This Row],[Order Date]],"MMMM")</f>
        <v>August</v>
      </c>
      <c r="Z7009" t="str">
        <f>"Q"&amp;ROUNDUP(MONTH(salestable[[#This Row],[Order Date]])/3,0)</f>
        <v>Q3</v>
      </c>
      <c r="AA7009" t="str">
        <f>TEXT(salestable[[#This Row],[Order Date]], "ddd")</f>
        <v>Fri</v>
      </c>
    </row>
    <row r="7010" spans="1:27"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s="3">
        <v>3</v>
      </c>
      <c r="T7010" s="4">
        <v>0.3</v>
      </c>
      <c r="U7010" s="3">
        <v>-42.747</v>
      </c>
      <c r="V7010" s="2">
        <f>salestable[[#This Row],[Sales]] * (1 - salestable[[#This Row],[Discount]])</f>
        <v>418.92059999999998</v>
      </c>
      <c r="W7010" s="2">
        <f>salestable[[#This Row],[Sales]] * salestable[[#This Row],[Discount]]</f>
        <v>179.53739999999999</v>
      </c>
      <c r="X7010">
        <f>YEAR(salestable[[#This Row],[Order Date]])</f>
        <v>2015</v>
      </c>
      <c r="Y7010" t="str">
        <f>TEXT(salestable[[#This Row],[Order Date]],"MMMM")</f>
        <v>August</v>
      </c>
      <c r="Z7010" t="str">
        <f>"Q"&amp;ROUNDUP(MONTH(salestable[[#This Row],[Order Date]])/3,0)</f>
        <v>Q3</v>
      </c>
      <c r="AA7010" t="str">
        <f>TEXT(salestable[[#This Row],[Order Date]], "ddd")</f>
        <v>Fri</v>
      </c>
    </row>
    <row r="7011" spans="1:27"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s="3">
        <v>1</v>
      </c>
      <c r="T7011" s="4">
        <v>0.2</v>
      </c>
      <c r="U7011" s="3">
        <v>-3.8976000000000002</v>
      </c>
      <c r="V7011" s="2">
        <f>salestable[[#This Row],[Sales]] * (1 - salestable[[#This Row],[Discount]])</f>
        <v>20.787200000000002</v>
      </c>
      <c r="W7011" s="2">
        <f>salestable[[#This Row],[Sales]] * salestable[[#This Row],[Discount]]</f>
        <v>5.1968000000000005</v>
      </c>
      <c r="X7011">
        <f>YEAR(salestable[[#This Row],[Order Date]])</f>
        <v>2015</v>
      </c>
      <c r="Y7011" t="str">
        <f>TEXT(salestable[[#This Row],[Order Date]],"MMMM")</f>
        <v>August</v>
      </c>
      <c r="Z7011" t="str">
        <f>"Q"&amp;ROUNDUP(MONTH(salestable[[#This Row],[Order Date]])/3,0)</f>
        <v>Q3</v>
      </c>
      <c r="AA7011" t="str">
        <f>TEXT(salestable[[#This Row],[Order Date]], "ddd")</f>
        <v>Fri</v>
      </c>
    </row>
    <row r="7012" spans="1:27"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s="3">
        <v>5</v>
      </c>
      <c r="T7012" s="4">
        <v>0.2</v>
      </c>
      <c r="U7012" s="3">
        <v>5.8369999999999997</v>
      </c>
      <c r="V7012" s="2">
        <f>salestable[[#This Row],[Sales]] * (1 - salestable[[#This Row],[Discount]])</f>
        <v>14.368000000000002</v>
      </c>
      <c r="W7012" s="2">
        <f>salestable[[#This Row],[Sales]] * salestable[[#This Row],[Discount]]</f>
        <v>3.5920000000000005</v>
      </c>
      <c r="X7012">
        <f>YEAR(salestable[[#This Row],[Order Date]])</f>
        <v>2014</v>
      </c>
      <c r="Y7012" t="str">
        <f>TEXT(salestable[[#This Row],[Order Date]],"MMMM")</f>
        <v>May</v>
      </c>
      <c r="Z7012" t="str">
        <f>"Q"&amp;ROUNDUP(MONTH(salestable[[#This Row],[Order Date]])/3,0)</f>
        <v>Q2</v>
      </c>
      <c r="AA7012" t="str">
        <f>TEXT(salestable[[#This Row],[Order Date]], "ddd")</f>
        <v>Fri</v>
      </c>
    </row>
    <row r="7013" spans="1:27"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s="3">
        <v>2</v>
      </c>
      <c r="T7013" s="4">
        <v>0</v>
      </c>
      <c r="U7013" s="3">
        <v>0.1512</v>
      </c>
      <c r="V7013" s="2">
        <f>salestable[[#This Row],[Sales]] * (1 - salestable[[#This Row],[Discount]])</f>
        <v>5.04</v>
      </c>
      <c r="W7013" s="2">
        <f>salestable[[#This Row],[Sales]] * salestable[[#This Row],[Discount]]</f>
        <v>0</v>
      </c>
      <c r="X7013">
        <f>YEAR(salestable[[#This Row],[Order Date]])</f>
        <v>2014</v>
      </c>
      <c r="Y7013" t="str">
        <f>TEXT(salestable[[#This Row],[Order Date]],"MMMM")</f>
        <v>May</v>
      </c>
      <c r="Z7013" t="str">
        <f>"Q"&amp;ROUNDUP(MONTH(salestable[[#This Row],[Order Date]])/3,0)</f>
        <v>Q2</v>
      </c>
      <c r="AA7013" t="str">
        <f>TEXT(salestable[[#This Row],[Order Date]], "ddd")</f>
        <v>Fri</v>
      </c>
    </row>
    <row r="7014" spans="1:27"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s="3">
        <v>1</v>
      </c>
      <c r="T7014" s="4">
        <v>0</v>
      </c>
      <c r="U7014" s="3">
        <v>56.203200000000002</v>
      </c>
      <c r="V7014" s="2">
        <f>salestable[[#This Row],[Sales]] * (1 - salestable[[#This Row],[Discount]])</f>
        <v>208.16</v>
      </c>
      <c r="W7014" s="2">
        <f>salestable[[#This Row],[Sales]] * salestable[[#This Row],[Discount]]</f>
        <v>0</v>
      </c>
      <c r="X7014">
        <f>YEAR(salestable[[#This Row],[Order Date]])</f>
        <v>2014</v>
      </c>
      <c r="Y7014" t="str">
        <f>TEXT(salestable[[#This Row],[Order Date]],"MMMM")</f>
        <v>May</v>
      </c>
      <c r="Z7014" t="str">
        <f>"Q"&amp;ROUNDUP(MONTH(salestable[[#This Row],[Order Date]])/3,0)</f>
        <v>Q2</v>
      </c>
      <c r="AA7014" t="str">
        <f>TEXT(salestable[[#This Row],[Order Date]], "ddd")</f>
        <v>Fri</v>
      </c>
    </row>
    <row r="7015" spans="1:27"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s="3">
        <v>3</v>
      </c>
      <c r="T7015" s="4">
        <v>0.15</v>
      </c>
      <c r="U7015" s="3">
        <v>15.697800000000001</v>
      </c>
      <c r="V7015" s="2">
        <f>salestable[[#This Row],[Sales]] * (1 - salestable[[#This Row],[Discount]])</f>
        <v>126.01845</v>
      </c>
      <c r="W7015" s="2">
        <f>salestable[[#This Row],[Sales]] * salestable[[#This Row],[Discount]]</f>
        <v>22.23855</v>
      </c>
      <c r="X7015">
        <f>YEAR(salestable[[#This Row],[Order Date]])</f>
        <v>2017</v>
      </c>
      <c r="Y7015" t="str">
        <f>TEXT(salestable[[#This Row],[Order Date]],"MMMM")</f>
        <v>December</v>
      </c>
      <c r="Z7015" t="str">
        <f>"Q"&amp;ROUNDUP(MONTH(salestable[[#This Row],[Order Date]])/3,0)</f>
        <v>Q4</v>
      </c>
      <c r="AA7015" t="str">
        <f>TEXT(salestable[[#This Row],[Order Date]], "ddd")</f>
        <v>Sat</v>
      </c>
    </row>
    <row r="7016" spans="1:27"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s="3">
        <v>3</v>
      </c>
      <c r="T7016" s="4">
        <v>0</v>
      </c>
      <c r="U7016" s="3">
        <v>38.157600000000002</v>
      </c>
      <c r="V7016" s="2">
        <f>salestable[[#This Row],[Sales]] * (1 - salestable[[#This Row],[Discount]])</f>
        <v>146.76</v>
      </c>
      <c r="W7016" s="2">
        <f>salestable[[#This Row],[Sales]] * salestable[[#This Row],[Discount]]</f>
        <v>0</v>
      </c>
      <c r="X7016">
        <f>YEAR(salestable[[#This Row],[Order Date]])</f>
        <v>2014</v>
      </c>
      <c r="Y7016" t="str">
        <f>TEXT(salestable[[#This Row],[Order Date]],"MMMM")</f>
        <v>March</v>
      </c>
      <c r="Z7016" t="str">
        <f>"Q"&amp;ROUNDUP(MONTH(salestable[[#This Row],[Order Date]])/3,0)</f>
        <v>Q1</v>
      </c>
      <c r="AA7016" t="str">
        <f>TEXT(salestable[[#This Row],[Order Date]], "ddd")</f>
        <v>Tue</v>
      </c>
    </row>
    <row r="7017" spans="1:27"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s="3">
        <v>2</v>
      </c>
      <c r="T7017" s="4">
        <v>0</v>
      </c>
      <c r="U7017" s="3">
        <v>14.172800000000001</v>
      </c>
      <c r="V7017" s="2">
        <f>salestable[[#This Row],[Sales]] * (1 - salestable[[#This Row],[Discount]])</f>
        <v>32.96</v>
      </c>
      <c r="W7017" s="2">
        <f>salestable[[#This Row],[Sales]] * salestable[[#This Row],[Discount]]</f>
        <v>0</v>
      </c>
      <c r="X7017">
        <f>YEAR(salestable[[#This Row],[Order Date]])</f>
        <v>2014</v>
      </c>
      <c r="Y7017" t="str">
        <f>TEXT(salestable[[#This Row],[Order Date]],"MMMM")</f>
        <v>March</v>
      </c>
      <c r="Z7017" t="str">
        <f>"Q"&amp;ROUNDUP(MONTH(salestable[[#This Row],[Order Date]])/3,0)</f>
        <v>Q1</v>
      </c>
      <c r="AA7017" t="str">
        <f>TEXT(salestable[[#This Row],[Order Date]], "ddd")</f>
        <v>Tue</v>
      </c>
    </row>
    <row r="7018" spans="1:27"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s="3">
        <v>3</v>
      </c>
      <c r="T7018" s="4">
        <v>0</v>
      </c>
      <c r="U7018" s="3">
        <v>164.63159999999999</v>
      </c>
      <c r="V7018" s="2">
        <f>salestable[[#This Row],[Sales]] * (1 - salestable[[#This Row],[Discount]])</f>
        <v>587.97</v>
      </c>
      <c r="W7018" s="2">
        <f>salestable[[#This Row],[Sales]] * salestable[[#This Row],[Discount]]</f>
        <v>0</v>
      </c>
      <c r="X7018">
        <f>YEAR(salestable[[#This Row],[Order Date]])</f>
        <v>2014</v>
      </c>
      <c r="Y7018" t="str">
        <f>TEXT(salestable[[#This Row],[Order Date]],"MMMM")</f>
        <v>March</v>
      </c>
      <c r="Z7018" t="str">
        <f>"Q"&amp;ROUNDUP(MONTH(salestable[[#This Row],[Order Date]])/3,0)</f>
        <v>Q1</v>
      </c>
      <c r="AA7018" t="str">
        <f>TEXT(salestable[[#This Row],[Order Date]], "ddd")</f>
        <v>Tue</v>
      </c>
    </row>
    <row r="7019" spans="1:27"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s="3">
        <v>3</v>
      </c>
      <c r="T7019" s="4">
        <v>0</v>
      </c>
      <c r="U7019" s="3">
        <v>7.0217999999999998</v>
      </c>
      <c r="V7019" s="2">
        <f>salestable[[#This Row],[Sales]] * (1 - salestable[[#This Row],[Discount]])</f>
        <v>14.94</v>
      </c>
      <c r="W7019" s="2">
        <f>salestable[[#This Row],[Sales]] * salestable[[#This Row],[Discount]]</f>
        <v>0</v>
      </c>
      <c r="X7019">
        <f>YEAR(salestable[[#This Row],[Order Date]])</f>
        <v>2014</v>
      </c>
      <c r="Y7019" t="str">
        <f>TEXT(salestable[[#This Row],[Order Date]],"MMMM")</f>
        <v>March</v>
      </c>
      <c r="Z7019" t="str">
        <f>"Q"&amp;ROUNDUP(MONTH(salestable[[#This Row],[Order Date]])/3,0)</f>
        <v>Q1</v>
      </c>
      <c r="AA7019" t="str">
        <f>TEXT(salestable[[#This Row],[Order Date]], "ddd")</f>
        <v>Tue</v>
      </c>
    </row>
    <row r="7020" spans="1:27"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s="3">
        <v>7</v>
      </c>
      <c r="T7020" s="4">
        <v>0</v>
      </c>
      <c r="U7020" s="3">
        <v>12.1401</v>
      </c>
      <c r="V7020" s="2">
        <f>salestable[[#This Row],[Sales]] * (1 - salestable[[#This Row],[Discount]])</f>
        <v>25.83</v>
      </c>
      <c r="W7020" s="2">
        <f>salestable[[#This Row],[Sales]] * salestable[[#This Row],[Discount]]</f>
        <v>0</v>
      </c>
      <c r="X7020">
        <f>YEAR(salestable[[#This Row],[Order Date]])</f>
        <v>2016</v>
      </c>
      <c r="Y7020" t="str">
        <f>TEXT(salestable[[#This Row],[Order Date]],"MMMM")</f>
        <v>June</v>
      </c>
      <c r="Z7020" t="str">
        <f>"Q"&amp;ROUNDUP(MONTH(salestable[[#This Row],[Order Date]])/3,0)</f>
        <v>Q2</v>
      </c>
      <c r="AA7020" t="str">
        <f>TEXT(salestable[[#This Row],[Order Date]], "ddd")</f>
        <v>Thu</v>
      </c>
    </row>
    <row r="7021" spans="1:27"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s="3">
        <v>3</v>
      </c>
      <c r="T7021" s="4">
        <v>0.2</v>
      </c>
      <c r="U7021" s="3">
        <v>5.4432</v>
      </c>
      <c r="V7021" s="2">
        <f>salestable[[#This Row],[Sales]] * (1 - salestable[[#This Row],[Discount]])</f>
        <v>12.441600000000001</v>
      </c>
      <c r="W7021" s="2">
        <f>salestable[[#This Row],[Sales]] * salestable[[#This Row],[Discount]]</f>
        <v>3.1104000000000003</v>
      </c>
      <c r="X7021">
        <f>YEAR(salestable[[#This Row],[Order Date]])</f>
        <v>2014</v>
      </c>
      <c r="Y7021" t="str">
        <f>TEXT(salestable[[#This Row],[Order Date]],"MMMM")</f>
        <v>August</v>
      </c>
      <c r="Z7021" t="str">
        <f>"Q"&amp;ROUNDUP(MONTH(salestable[[#This Row],[Order Date]])/3,0)</f>
        <v>Q3</v>
      </c>
      <c r="AA7021" t="str">
        <f>TEXT(salestable[[#This Row],[Order Date]], "ddd")</f>
        <v>Sat</v>
      </c>
    </row>
    <row r="7022" spans="1:27"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s="3">
        <v>1</v>
      </c>
      <c r="T7022" s="4">
        <v>0.2</v>
      </c>
      <c r="U7022" s="3">
        <v>0.51</v>
      </c>
      <c r="V7022" s="2">
        <f>salestable[[#This Row],[Sales]] * (1 - salestable[[#This Row],[Discount]])</f>
        <v>5.44</v>
      </c>
      <c r="W7022" s="2">
        <f>salestable[[#This Row],[Sales]] * salestable[[#This Row],[Discount]]</f>
        <v>1.36</v>
      </c>
      <c r="X7022">
        <f>YEAR(salestable[[#This Row],[Order Date]])</f>
        <v>2014</v>
      </c>
      <c r="Y7022" t="str">
        <f>TEXT(salestable[[#This Row],[Order Date]],"MMMM")</f>
        <v>August</v>
      </c>
      <c r="Z7022" t="str">
        <f>"Q"&amp;ROUNDUP(MONTH(salestable[[#This Row],[Order Date]])/3,0)</f>
        <v>Q3</v>
      </c>
      <c r="AA7022" t="str">
        <f>TEXT(salestable[[#This Row],[Order Date]], "ddd")</f>
        <v>Sat</v>
      </c>
    </row>
    <row r="7023" spans="1:27"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s="3">
        <v>3</v>
      </c>
      <c r="T7023" s="4">
        <v>0.2</v>
      </c>
      <c r="U7023" s="3">
        <v>1.2672000000000001</v>
      </c>
      <c r="V7023" s="2">
        <f>salestable[[#This Row],[Sales]] * (1 - salestable[[#This Row],[Discount]])</f>
        <v>3.3792000000000004</v>
      </c>
      <c r="W7023" s="2">
        <f>salestable[[#This Row],[Sales]] * salestable[[#This Row],[Discount]]</f>
        <v>0.84480000000000011</v>
      </c>
      <c r="X7023">
        <f>YEAR(salestable[[#This Row],[Order Date]])</f>
        <v>2014</v>
      </c>
      <c r="Y7023" t="str">
        <f>TEXT(salestable[[#This Row],[Order Date]],"MMMM")</f>
        <v>August</v>
      </c>
      <c r="Z7023" t="str">
        <f>"Q"&amp;ROUNDUP(MONTH(salestable[[#This Row],[Order Date]])/3,0)</f>
        <v>Q3</v>
      </c>
      <c r="AA7023" t="str">
        <f>TEXT(salestable[[#This Row],[Order Date]], "ddd")</f>
        <v>Sat</v>
      </c>
    </row>
    <row r="7024" spans="1:27"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s="3">
        <v>9</v>
      </c>
      <c r="T7024" s="4">
        <v>0.2</v>
      </c>
      <c r="U7024" s="3">
        <v>10.773</v>
      </c>
      <c r="V7024" s="2">
        <f>salestable[[#This Row],[Sales]] * (1 - salestable[[#This Row],[Discount]])</f>
        <v>114.91199999999999</v>
      </c>
      <c r="W7024" s="2">
        <f>salestable[[#This Row],[Sales]] * salestable[[#This Row],[Discount]]</f>
        <v>28.727999999999998</v>
      </c>
      <c r="X7024">
        <f>YEAR(salestable[[#This Row],[Order Date]])</f>
        <v>2014</v>
      </c>
      <c r="Y7024" t="str">
        <f>TEXT(salestable[[#This Row],[Order Date]],"MMMM")</f>
        <v>August</v>
      </c>
      <c r="Z7024" t="str">
        <f>"Q"&amp;ROUNDUP(MONTH(salestable[[#This Row],[Order Date]])/3,0)</f>
        <v>Q3</v>
      </c>
      <c r="AA7024" t="str">
        <f>TEXT(salestable[[#This Row],[Order Date]], "ddd")</f>
        <v>Sat</v>
      </c>
    </row>
    <row r="7025" spans="1:27"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s="3">
        <v>6</v>
      </c>
      <c r="T7025" s="4">
        <v>0.2</v>
      </c>
      <c r="U7025" s="3">
        <v>10.8864</v>
      </c>
      <c r="V7025" s="2">
        <f>salestable[[#This Row],[Sales]] * (1 - salestable[[#This Row],[Discount]])</f>
        <v>24.883200000000002</v>
      </c>
      <c r="W7025" s="2">
        <f>salestable[[#This Row],[Sales]] * salestable[[#This Row],[Discount]]</f>
        <v>6.2208000000000006</v>
      </c>
      <c r="X7025">
        <f>YEAR(salestable[[#This Row],[Order Date]])</f>
        <v>2014</v>
      </c>
      <c r="Y7025" t="str">
        <f>TEXT(salestable[[#This Row],[Order Date]],"MMMM")</f>
        <v>August</v>
      </c>
      <c r="Z7025" t="str">
        <f>"Q"&amp;ROUNDUP(MONTH(salestable[[#This Row],[Order Date]])/3,0)</f>
        <v>Q3</v>
      </c>
      <c r="AA7025" t="str">
        <f>TEXT(salestable[[#This Row],[Order Date]], "ddd")</f>
        <v>Sat</v>
      </c>
    </row>
    <row r="7026" spans="1:27"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s="3">
        <v>9</v>
      </c>
      <c r="T7026" s="4">
        <v>0.2</v>
      </c>
      <c r="U7026" s="3">
        <v>69.704999999999998</v>
      </c>
      <c r="V7026" s="2">
        <f>salestable[[#This Row],[Sales]] * (1 - salestable[[#This Row],[Discount]])</f>
        <v>178.44480000000001</v>
      </c>
      <c r="W7026" s="2">
        <f>salestable[[#This Row],[Sales]] * salestable[[#This Row],[Discount]]</f>
        <v>44.611200000000004</v>
      </c>
      <c r="X7026">
        <f>YEAR(salestable[[#This Row],[Order Date]])</f>
        <v>2014</v>
      </c>
      <c r="Y7026" t="str">
        <f>TEXT(salestable[[#This Row],[Order Date]],"MMMM")</f>
        <v>August</v>
      </c>
      <c r="Z7026" t="str">
        <f>"Q"&amp;ROUNDUP(MONTH(salestable[[#This Row],[Order Date]])/3,0)</f>
        <v>Q3</v>
      </c>
      <c r="AA7026" t="str">
        <f>TEXT(salestable[[#This Row],[Order Date]], "ddd")</f>
        <v>Sat</v>
      </c>
    </row>
    <row r="7027" spans="1:27"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s="3">
        <v>6</v>
      </c>
      <c r="T7027" s="4">
        <v>0</v>
      </c>
      <c r="U7027" s="3">
        <v>65.963399999999993</v>
      </c>
      <c r="V7027" s="2">
        <f>salestable[[#This Row],[Sales]] * (1 - salestable[[#This Row],[Discount]])</f>
        <v>227.46</v>
      </c>
      <c r="W7027" s="2">
        <f>salestable[[#This Row],[Sales]] * salestable[[#This Row],[Discount]]</f>
        <v>0</v>
      </c>
      <c r="X7027">
        <f>YEAR(salestable[[#This Row],[Order Date]])</f>
        <v>2017</v>
      </c>
      <c r="Y7027" t="str">
        <f>TEXT(salestable[[#This Row],[Order Date]],"MMMM")</f>
        <v>February</v>
      </c>
      <c r="Z7027" t="str">
        <f>"Q"&amp;ROUNDUP(MONTH(salestable[[#This Row],[Order Date]])/3,0)</f>
        <v>Q1</v>
      </c>
      <c r="AA7027" t="str">
        <f>TEXT(salestable[[#This Row],[Order Date]], "ddd")</f>
        <v>Mon</v>
      </c>
    </row>
    <row r="7028" spans="1:27"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s="3">
        <v>4</v>
      </c>
      <c r="T7028" s="4">
        <v>0.2</v>
      </c>
      <c r="U7028" s="3">
        <v>15.606</v>
      </c>
      <c r="V7028" s="2">
        <f>salestable[[#This Row],[Sales]] * (1 - salestable[[#This Row],[Discount]])</f>
        <v>36.992000000000004</v>
      </c>
      <c r="W7028" s="2">
        <f>salestable[[#This Row],[Sales]] * salestable[[#This Row],[Discount]]</f>
        <v>9.2480000000000011</v>
      </c>
      <c r="X7028">
        <f>YEAR(salestable[[#This Row],[Order Date]])</f>
        <v>2017</v>
      </c>
      <c r="Y7028" t="str">
        <f>TEXT(salestable[[#This Row],[Order Date]],"MMMM")</f>
        <v>February</v>
      </c>
      <c r="Z7028" t="str">
        <f>"Q"&amp;ROUNDUP(MONTH(salestable[[#This Row],[Order Date]])/3,0)</f>
        <v>Q1</v>
      </c>
      <c r="AA7028" t="str">
        <f>TEXT(salestable[[#This Row],[Order Date]], "ddd")</f>
        <v>Mon</v>
      </c>
    </row>
    <row r="7029" spans="1:27"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s="3">
        <v>2</v>
      </c>
      <c r="T7029" s="4">
        <v>0</v>
      </c>
      <c r="U7029" s="3">
        <v>2.4011999999999998</v>
      </c>
      <c r="V7029" s="2">
        <f>salestable[[#This Row],[Sales]] * (1 - salestable[[#This Row],[Discount]])</f>
        <v>5.22</v>
      </c>
      <c r="W7029" s="2">
        <f>salestable[[#This Row],[Sales]] * salestable[[#This Row],[Discount]]</f>
        <v>0</v>
      </c>
      <c r="X7029">
        <f>YEAR(salestable[[#This Row],[Order Date]])</f>
        <v>2017</v>
      </c>
      <c r="Y7029" t="str">
        <f>TEXT(salestable[[#This Row],[Order Date]],"MMMM")</f>
        <v>January</v>
      </c>
      <c r="Z7029" t="str">
        <f>"Q"&amp;ROUNDUP(MONTH(salestable[[#This Row],[Order Date]])/3,0)</f>
        <v>Q1</v>
      </c>
      <c r="AA7029" t="str">
        <f>TEXT(salestable[[#This Row],[Order Date]], "ddd")</f>
        <v>Sun</v>
      </c>
    </row>
    <row r="7030" spans="1:27"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s="3">
        <v>5</v>
      </c>
      <c r="T7030" s="4">
        <v>0</v>
      </c>
      <c r="U7030" s="3">
        <v>15.593999999999999</v>
      </c>
      <c r="V7030" s="2">
        <f>salestable[[#This Row],[Sales]] * (1 - salestable[[#This Row],[Discount]])</f>
        <v>33.9</v>
      </c>
      <c r="W7030" s="2">
        <f>salestable[[#This Row],[Sales]] * salestable[[#This Row],[Discount]]</f>
        <v>0</v>
      </c>
      <c r="X7030">
        <f>YEAR(salestable[[#This Row],[Order Date]])</f>
        <v>2016</v>
      </c>
      <c r="Y7030" t="str">
        <f>TEXT(salestable[[#This Row],[Order Date]],"MMMM")</f>
        <v>December</v>
      </c>
      <c r="Z7030" t="str">
        <f>"Q"&amp;ROUNDUP(MONTH(salestable[[#This Row],[Order Date]])/3,0)</f>
        <v>Q4</v>
      </c>
      <c r="AA7030" t="str">
        <f>TEXT(salestable[[#This Row],[Order Date]], "ddd")</f>
        <v>Tue</v>
      </c>
    </row>
    <row r="7031" spans="1:27"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s="3">
        <v>3</v>
      </c>
      <c r="T7031" s="4">
        <v>0</v>
      </c>
      <c r="U7031" s="3">
        <v>7.8792</v>
      </c>
      <c r="V7031" s="2">
        <f>salestable[[#This Row],[Sales]] * (1 - salestable[[#This Row],[Discount]])</f>
        <v>28.14</v>
      </c>
      <c r="W7031" s="2">
        <f>salestable[[#This Row],[Sales]] * salestable[[#This Row],[Discount]]</f>
        <v>0</v>
      </c>
      <c r="X7031">
        <f>YEAR(salestable[[#This Row],[Order Date]])</f>
        <v>2016</v>
      </c>
      <c r="Y7031" t="str">
        <f>TEXT(salestable[[#This Row],[Order Date]],"MMMM")</f>
        <v>November</v>
      </c>
      <c r="Z7031" t="str">
        <f>"Q"&amp;ROUNDUP(MONTH(salestable[[#This Row],[Order Date]])/3,0)</f>
        <v>Q4</v>
      </c>
      <c r="AA7031" t="str">
        <f>TEXT(salestable[[#This Row],[Order Date]], "ddd")</f>
        <v>Fri</v>
      </c>
    </row>
    <row r="7032" spans="1:27"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s="3">
        <v>2</v>
      </c>
      <c r="T7032" s="4">
        <v>0</v>
      </c>
      <c r="U7032" s="3">
        <v>6.48</v>
      </c>
      <c r="V7032" s="2">
        <f>salestable[[#This Row],[Sales]] * (1 - salestable[[#This Row],[Discount]])</f>
        <v>36</v>
      </c>
      <c r="W7032" s="2">
        <f>salestable[[#This Row],[Sales]] * salestable[[#This Row],[Discount]]</f>
        <v>0</v>
      </c>
      <c r="X7032">
        <f>YEAR(salestable[[#This Row],[Order Date]])</f>
        <v>2016</v>
      </c>
      <c r="Y7032" t="str">
        <f>TEXT(salestable[[#This Row],[Order Date]],"MMMM")</f>
        <v>November</v>
      </c>
      <c r="Z7032" t="str">
        <f>"Q"&amp;ROUNDUP(MONTH(salestable[[#This Row],[Order Date]])/3,0)</f>
        <v>Q4</v>
      </c>
      <c r="AA7032" t="str">
        <f>TEXT(salestable[[#This Row],[Order Date]], "ddd")</f>
        <v>Fri</v>
      </c>
    </row>
    <row r="7033" spans="1:27"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s="3">
        <v>3</v>
      </c>
      <c r="T7033" s="4">
        <v>0</v>
      </c>
      <c r="U7033" s="3">
        <v>25.093800000000002</v>
      </c>
      <c r="V7033" s="2">
        <f>salestable[[#This Row],[Sales]] * (1 - salestable[[#This Row],[Discount]])</f>
        <v>92.94</v>
      </c>
      <c r="W7033" s="2">
        <f>salestable[[#This Row],[Sales]] * salestable[[#This Row],[Discount]]</f>
        <v>0</v>
      </c>
      <c r="X7033">
        <f>YEAR(salestable[[#This Row],[Order Date]])</f>
        <v>2016</v>
      </c>
      <c r="Y7033" t="str">
        <f>TEXT(salestable[[#This Row],[Order Date]],"MMMM")</f>
        <v>November</v>
      </c>
      <c r="Z7033" t="str">
        <f>"Q"&amp;ROUNDUP(MONTH(salestable[[#This Row],[Order Date]])/3,0)</f>
        <v>Q4</v>
      </c>
      <c r="AA7033" t="str">
        <f>TEXT(salestable[[#This Row],[Order Date]], "ddd")</f>
        <v>Fri</v>
      </c>
    </row>
    <row r="7034" spans="1:27"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s="3">
        <v>3</v>
      </c>
      <c r="T7034" s="4">
        <v>0.1</v>
      </c>
      <c r="U7034" s="3">
        <v>8.1882000000000001</v>
      </c>
      <c r="V7034" s="2">
        <f>salestable[[#This Row],[Sales]] * (1 - salestable[[#This Row],[Discount]])</f>
        <v>221.0814</v>
      </c>
      <c r="W7034" s="2">
        <f>salestable[[#This Row],[Sales]] * salestable[[#This Row],[Discount]]</f>
        <v>24.564599999999999</v>
      </c>
      <c r="X7034">
        <f>YEAR(salestable[[#This Row],[Order Date]])</f>
        <v>2016</v>
      </c>
      <c r="Y7034" t="str">
        <f>TEXT(salestable[[#This Row],[Order Date]],"MMMM")</f>
        <v>November</v>
      </c>
      <c r="Z7034" t="str">
        <f>"Q"&amp;ROUNDUP(MONTH(salestable[[#This Row],[Order Date]])/3,0)</f>
        <v>Q4</v>
      </c>
      <c r="AA7034" t="str">
        <f>TEXT(salestable[[#This Row],[Order Date]], "ddd")</f>
        <v>Fri</v>
      </c>
    </row>
    <row r="7035" spans="1:27"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s="3">
        <v>3</v>
      </c>
      <c r="T7035" s="4">
        <v>0.2</v>
      </c>
      <c r="U7035" s="3">
        <v>17.190000000000001</v>
      </c>
      <c r="V7035" s="2">
        <f>salestable[[#This Row],[Sales]] * (1 - salestable[[#This Row],[Discount]])</f>
        <v>44.006400000000006</v>
      </c>
      <c r="W7035" s="2">
        <f>salestable[[#This Row],[Sales]] * salestable[[#This Row],[Discount]]</f>
        <v>11.001600000000002</v>
      </c>
      <c r="X7035">
        <f>YEAR(salestable[[#This Row],[Order Date]])</f>
        <v>2016</v>
      </c>
      <c r="Y7035" t="str">
        <f>TEXT(salestable[[#This Row],[Order Date]],"MMMM")</f>
        <v>November</v>
      </c>
      <c r="Z7035" t="str">
        <f>"Q"&amp;ROUNDUP(MONTH(salestable[[#This Row],[Order Date]])/3,0)</f>
        <v>Q4</v>
      </c>
      <c r="AA7035" t="str">
        <f>TEXT(salestable[[#This Row],[Order Date]], "ddd")</f>
        <v>Fri</v>
      </c>
    </row>
    <row r="7036" spans="1:27"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s="3">
        <v>3</v>
      </c>
      <c r="T7036" s="4">
        <v>0.2</v>
      </c>
      <c r="U7036" s="3">
        <v>11.4504</v>
      </c>
      <c r="V7036" s="2">
        <f>salestable[[#This Row],[Sales]] * (1 - salestable[[#This Row],[Discount]])</f>
        <v>28.185600000000001</v>
      </c>
      <c r="W7036" s="2">
        <f>salestable[[#This Row],[Sales]] * salestable[[#This Row],[Discount]]</f>
        <v>7.0464000000000002</v>
      </c>
      <c r="X7036">
        <f>YEAR(salestable[[#This Row],[Order Date]])</f>
        <v>2016</v>
      </c>
      <c r="Y7036" t="str">
        <f>TEXT(salestable[[#This Row],[Order Date]],"MMMM")</f>
        <v>November</v>
      </c>
      <c r="Z7036" t="str">
        <f>"Q"&amp;ROUNDUP(MONTH(salestable[[#This Row],[Order Date]])/3,0)</f>
        <v>Q4</v>
      </c>
      <c r="AA7036" t="str">
        <f>TEXT(salestable[[#This Row],[Order Date]], "ddd")</f>
        <v>Fri</v>
      </c>
    </row>
    <row r="7037" spans="1:27"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s="3">
        <v>3</v>
      </c>
      <c r="T7037" s="4">
        <v>0.2</v>
      </c>
      <c r="U7037" s="3">
        <v>52.339199999999998</v>
      </c>
      <c r="V7037" s="2">
        <f>salestable[[#This Row],[Sales]] * (1 - salestable[[#This Row],[Discount]])</f>
        <v>418.71360000000004</v>
      </c>
      <c r="W7037" s="2">
        <f>salestable[[#This Row],[Sales]] * salestable[[#This Row],[Discount]]</f>
        <v>104.67840000000001</v>
      </c>
      <c r="X7037">
        <f>YEAR(salestable[[#This Row],[Order Date]])</f>
        <v>2017</v>
      </c>
      <c r="Y7037" t="str">
        <f>TEXT(salestable[[#This Row],[Order Date]],"MMMM")</f>
        <v>November</v>
      </c>
      <c r="Z7037" t="str">
        <f>"Q"&amp;ROUNDUP(MONTH(salestable[[#This Row],[Order Date]])/3,0)</f>
        <v>Q4</v>
      </c>
      <c r="AA7037" t="str">
        <f>TEXT(salestable[[#This Row],[Order Date]], "ddd")</f>
        <v>Thu</v>
      </c>
    </row>
    <row r="7038" spans="1:27"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s="3">
        <v>2</v>
      </c>
      <c r="T7038" s="4">
        <v>0.2</v>
      </c>
      <c r="U7038" s="3">
        <v>89.997</v>
      </c>
      <c r="V7038" s="2">
        <f>salestable[[#This Row],[Sales]] * (1 - salestable[[#This Row],[Discount]])</f>
        <v>383.98720000000003</v>
      </c>
      <c r="W7038" s="2">
        <f>salestable[[#This Row],[Sales]] * salestable[[#This Row],[Discount]]</f>
        <v>95.996800000000007</v>
      </c>
      <c r="X7038">
        <f>YEAR(salestable[[#This Row],[Order Date]])</f>
        <v>2014</v>
      </c>
      <c r="Y7038" t="str">
        <f>TEXT(salestable[[#This Row],[Order Date]],"MMMM")</f>
        <v>May</v>
      </c>
      <c r="Z7038" t="str">
        <f>"Q"&amp;ROUNDUP(MONTH(salestable[[#This Row],[Order Date]])/3,0)</f>
        <v>Q2</v>
      </c>
      <c r="AA7038" t="str">
        <f>TEXT(salestable[[#This Row],[Order Date]], "ddd")</f>
        <v>Fri</v>
      </c>
    </row>
    <row r="7039" spans="1:27"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s="3">
        <v>2</v>
      </c>
      <c r="T7039" s="4">
        <v>0</v>
      </c>
      <c r="U7039" s="3">
        <v>6.2207999999999997</v>
      </c>
      <c r="V7039" s="2">
        <f>salestable[[#This Row],[Sales]] * (1 - salestable[[#This Row],[Discount]])</f>
        <v>12.96</v>
      </c>
      <c r="W7039" s="2">
        <f>salestable[[#This Row],[Sales]] * salestable[[#This Row],[Discount]]</f>
        <v>0</v>
      </c>
      <c r="X7039">
        <f>YEAR(salestable[[#This Row],[Order Date]])</f>
        <v>2017</v>
      </c>
      <c r="Y7039" t="str">
        <f>TEXT(salestable[[#This Row],[Order Date]],"MMMM")</f>
        <v>September</v>
      </c>
      <c r="Z7039" t="str">
        <f>"Q"&amp;ROUNDUP(MONTH(salestable[[#This Row],[Order Date]])/3,0)</f>
        <v>Q3</v>
      </c>
      <c r="AA7039" t="str">
        <f>TEXT(salestable[[#This Row],[Order Date]], "ddd")</f>
        <v>Fri</v>
      </c>
    </row>
    <row r="7040" spans="1:27"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s="3">
        <v>3</v>
      </c>
      <c r="T7040" s="4">
        <v>0</v>
      </c>
      <c r="U7040" s="3">
        <v>6.4584000000000001</v>
      </c>
      <c r="V7040" s="2">
        <f>salestable[[#This Row],[Sales]] * (1 - salestable[[#This Row],[Discount]])</f>
        <v>17.940000000000001</v>
      </c>
      <c r="W7040" s="2">
        <f>salestable[[#This Row],[Sales]] * salestable[[#This Row],[Discount]]</f>
        <v>0</v>
      </c>
      <c r="X7040">
        <f>YEAR(salestable[[#This Row],[Order Date]])</f>
        <v>2017</v>
      </c>
      <c r="Y7040" t="str">
        <f>TEXT(salestable[[#This Row],[Order Date]],"MMMM")</f>
        <v>September</v>
      </c>
      <c r="Z7040" t="str">
        <f>"Q"&amp;ROUNDUP(MONTH(salestable[[#This Row],[Order Date]])/3,0)</f>
        <v>Q3</v>
      </c>
      <c r="AA7040" t="str">
        <f>TEXT(salestable[[#This Row],[Order Date]], "ddd")</f>
        <v>Fri</v>
      </c>
    </row>
    <row r="7041" spans="1:27"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s="3">
        <v>2</v>
      </c>
      <c r="T7041" s="4">
        <v>0</v>
      </c>
      <c r="U7041" s="3">
        <v>41.68</v>
      </c>
      <c r="V7041" s="2">
        <f>salestable[[#This Row],[Sales]] * (1 - salestable[[#This Row],[Discount]])</f>
        <v>166.72</v>
      </c>
      <c r="W7041" s="2">
        <f>salestable[[#This Row],[Sales]] * salestable[[#This Row],[Discount]]</f>
        <v>0</v>
      </c>
      <c r="X7041">
        <f>YEAR(salestable[[#This Row],[Order Date]])</f>
        <v>2017</v>
      </c>
      <c r="Y7041" t="str">
        <f>TEXT(salestable[[#This Row],[Order Date]],"MMMM")</f>
        <v>December</v>
      </c>
      <c r="Z7041" t="str">
        <f>"Q"&amp;ROUNDUP(MONTH(salestable[[#This Row],[Order Date]])/3,0)</f>
        <v>Q4</v>
      </c>
      <c r="AA7041" t="str">
        <f>TEXT(salestable[[#This Row],[Order Date]], "ddd")</f>
        <v>Sun</v>
      </c>
    </row>
    <row r="7042" spans="1:27"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s="3">
        <v>3</v>
      </c>
      <c r="T7042" s="4">
        <v>0.2</v>
      </c>
      <c r="U7042" s="3">
        <v>8.3754000000000008</v>
      </c>
      <c r="V7042" s="2">
        <f>salestable[[#This Row],[Sales]] * (1 - salestable[[#This Row],[Discount]])</f>
        <v>19.852800000000002</v>
      </c>
      <c r="W7042" s="2">
        <f>salestable[[#This Row],[Sales]] * salestable[[#This Row],[Discount]]</f>
        <v>4.9632000000000005</v>
      </c>
      <c r="X7042">
        <f>YEAR(salestable[[#This Row],[Order Date]])</f>
        <v>2017</v>
      </c>
      <c r="Y7042" t="str">
        <f>TEXT(salestable[[#This Row],[Order Date]],"MMMM")</f>
        <v>December</v>
      </c>
      <c r="Z7042" t="str">
        <f>"Q"&amp;ROUNDUP(MONTH(salestable[[#This Row],[Order Date]])/3,0)</f>
        <v>Q4</v>
      </c>
      <c r="AA7042" t="str">
        <f>TEXT(salestable[[#This Row],[Order Date]], "ddd")</f>
        <v>Sun</v>
      </c>
    </row>
    <row r="7043" spans="1:27"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s="3">
        <v>2</v>
      </c>
      <c r="T7043" s="4">
        <v>0</v>
      </c>
      <c r="U7043" s="3">
        <v>27.359200000000001</v>
      </c>
      <c r="V7043" s="2">
        <f>salestable[[#This Row],[Sales]] * (1 - salestable[[#This Row],[Discount]])</f>
        <v>124.36</v>
      </c>
      <c r="W7043" s="2">
        <f>salestable[[#This Row],[Sales]] * salestable[[#This Row],[Discount]]</f>
        <v>0</v>
      </c>
      <c r="X7043">
        <f>YEAR(salestable[[#This Row],[Order Date]])</f>
        <v>2017</v>
      </c>
      <c r="Y7043" t="str">
        <f>TEXT(salestable[[#This Row],[Order Date]],"MMMM")</f>
        <v>December</v>
      </c>
      <c r="Z7043" t="str">
        <f>"Q"&amp;ROUNDUP(MONTH(salestable[[#This Row],[Order Date]])/3,0)</f>
        <v>Q4</v>
      </c>
      <c r="AA7043" t="str">
        <f>TEXT(salestable[[#This Row],[Order Date]], "ddd")</f>
        <v>Sun</v>
      </c>
    </row>
    <row r="7044" spans="1:27"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s="3">
        <v>5</v>
      </c>
      <c r="T7044" s="4">
        <v>0.4</v>
      </c>
      <c r="U7044" s="3">
        <v>69.996499999999997</v>
      </c>
      <c r="V7044" s="2">
        <f>salestable[[#This Row],[Sales]] * (1 - salestable[[#This Row],[Discount]])</f>
        <v>359.98200000000003</v>
      </c>
      <c r="W7044" s="2">
        <f>salestable[[#This Row],[Sales]] * salestable[[#This Row],[Discount]]</f>
        <v>239.98800000000003</v>
      </c>
      <c r="X7044">
        <f>YEAR(salestable[[#This Row],[Order Date]])</f>
        <v>2017</v>
      </c>
      <c r="Y7044" t="str">
        <f>TEXT(salestable[[#This Row],[Order Date]],"MMMM")</f>
        <v>July</v>
      </c>
      <c r="Z7044" t="str">
        <f>"Q"&amp;ROUNDUP(MONTH(salestable[[#This Row],[Order Date]])/3,0)</f>
        <v>Q3</v>
      </c>
      <c r="AA7044" t="str">
        <f>TEXT(salestable[[#This Row],[Order Date]], "ddd")</f>
        <v>Tue</v>
      </c>
    </row>
    <row r="7045" spans="1:27"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s="3">
        <v>4</v>
      </c>
      <c r="T7045" s="4">
        <v>0.3</v>
      </c>
      <c r="U7045" s="3">
        <v>-14.196</v>
      </c>
      <c r="V7045" s="2">
        <f>salestable[[#This Row],[Sales]] * (1 - salestable[[#This Row],[Discount]])</f>
        <v>139.1208</v>
      </c>
      <c r="W7045" s="2">
        <f>salestable[[#This Row],[Sales]] * salestable[[#This Row],[Discount]]</f>
        <v>59.623199999999997</v>
      </c>
      <c r="X7045">
        <f>YEAR(salestable[[#This Row],[Order Date]])</f>
        <v>2017</v>
      </c>
      <c r="Y7045" t="str">
        <f>TEXT(salestable[[#This Row],[Order Date]],"MMMM")</f>
        <v>July</v>
      </c>
      <c r="Z7045" t="str">
        <f>"Q"&amp;ROUNDUP(MONTH(salestable[[#This Row],[Order Date]])/3,0)</f>
        <v>Q3</v>
      </c>
      <c r="AA7045" t="str">
        <f>TEXT(salestable[[#This Row],[Order Date]], "ddd")</f>
        <v>Tue</v>
      </c>
    </row>
    <row r="7046" spans="1:27"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s="3">
        <v>2</v>
      </c>
      <c r="T7046" s="4">
        <v>0.2</v>
      </c>
      <c r="U7046" s="3">
        <v>1.1479999999999999</v>
      </c>
      <c r="V7046" s="2">
        <f>salestable[[#This Row],[Sales]] * (1 - salestable[[#This Row],[Discount]])</f>
        <v>7.3472</v>
      </c>
      <c r="W7046" s="2">
        <f>salestable[[#This Row],[Sales]] * salestable[[#This Row],[Discount]]</f>
        <v>1.8368</v>
      </c>
      <c r="X7046">
        <f>YEAR(salestable[[#This Row],[Order Date]])</f>
        <v>2017</v>
      </c>
      <c r="Y7046" t="str">
        <f>TEXT(salestable[[#This Row],[Order Date]],"MMMM")</f>
        <v>July</v>
      </c>
      <c r="Z7046" t="str">
        <f>"Q"&amp;ROUNDUP(MONTH(salestable[[#This Row],[Order Date]])/3,0)</f>
        <v>Q3</v>
      </c>
      <c r="AA7046" t="str">
        <f>TEXT(salestable[[#This Row],[Order Date]], "ddd")</f>
        <v>Tue</v>
      </c>
    </row>
    <row r="7047" spans="1:27"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s="3">
        <v>2</v>
      </c>
      <c r="T7047" s="4">
        <v>0.2</v>
      </c>
      <c r="U7047" s="3">
        <v>3.3523999999999998</v>
      </c>
      <c r="V7047" s="2">
        <f>salestable[[#This Row],[Sales]] * (1 - salestable[[#This Row],[Discount]])</f>
        <v>7.3983999999999996</v>
      </c>
      <c r="W7047" s="2">
        <f>salestable[[#This Row],[Sales]] * salestable[[#This Row],[Discount]]</f>
        <v>1.8495999999999999</v>
      </c>
      <c r="X7047">
        <f>YEAR(salestable[[#This Row],[Order Date]])</f>
        <v>2016</v>
      </c>
      <c r="Y7047" t="str">
        <f>TEXT(salestable[[#This Row],[Order Date]],"MMMM")</f>
        <v>November</v>
      </c>
      <c r="Z7047" t="str">
        <f>"Q"&amp;ROUNDUP(MONTH(salestable[[#This Row],[Order Date]])/3,0)</f>
        <v>Q4</v>
      </c>
      <c r="AA7047" t="str">
        <f>TEXT(salestable[[#This Row],[Order Date]], "ddd")</f>
        <v>Thu</v>
      </c>
    </row>
    <row r="7048" spans="1:27"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s="3">
        <v>1</v>
      </c>
      <c r="T7048" s="4">
        <v>0.2</v>
      </c>
      <c r="U7048" s="3">
        <v>2.4897999999999998</v>
      </c>
      <c r="V7048" s="2">
        <f>salestable[[#This Row],[Sales]] * (1 - salestable[[#This Row],[Discount]])</f>
        <v>79.673600000000008</v>
      </c>
      <c r="W7048" s="2">
        <f>salestable[[#This Row],[Sales]] * salestable[[#This Row],[Discount]]</f>
        <v>19.918400000000002</v>
      </c>
      <c r="X7048">
        <f>YEAR(salestable[[#This Row],[Order Date]])</f>
        <v>2014</v>
      </c>
      <c r="Y7048" t="str">
        <f>TEXT(salestable[[#This Row],[Order Date]],"MMMM")</f>
        <v>April</v>
      </c>
      <c r="Z7048" t="str">
        <f>"Q"&amp;ROUNDUP(MONTH(salestable[[#This Row],[Order Date]])/3,0)</f>
        <v>Q2</v>
      </c>
      <c r="AA7048" t="str">
        <f>TEXT(salestable[[#This Row],[Order Date]], "ddd")</f>
        <v>Tue</v>
      </c>
    </row>
    <row r="7049" spans="1:27"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s="3">
        <v>4</v>
      </c>
      <c r="T7049" s="4">
        <v>0</v>
      </c>
      <c r="U7049" s="3">
        <v>139.98599999999999</v>
      </c>
      <c r="V7049" s="2">
        <f>salestable[[#This Row],[Sales]] * (1 - salestable[[#This Row],[Discount]])</f>
        <v>399.96</v>
      </c>
      <c r="W7049" s="2">
        <f>salestable[[#This Row],[Sales]] * salestable[[#This Row],[Discount]]</f>
        <v>0</v>
      </c>
      <c r="X7049">
        <f>YEAR(salestable[[#This Row],[Order Date]])</f>
        <v>2014</v>
      </c>
      <c r="Y7049" t="str">
        <f>TEXT(salestable[[#This Row],[Order Date]],"MMMM")</f>
        <v>April</v>
      </c>
      <c r="Z7049" t="str">
        <f>"Q"&amp;ROUNDUP(MONTH(salestable[[#This Row],[Order Date]])/3,0)</f>
        <v>Q2</v>
      </c>
      <c r="AA7049" t="str">
        <f>TEXT(salestable[[#This Row],[Order Date]], "ddd")</f>
        <v>Tue</v>
      </c>
    </row>
    <row r="7050" spans="1:27"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s="3">
        <v>3</v>
      </c>
      <c r="T7050" s="4">
        <v>0.2</v>
      </c>
      <c r="U7050" s="3">
        <v>5.4432</v>
      </c>
      <c r="V7050" s="2">
        <f>salestable[[#This Row],[Sales]] * (1 - salestable[[#This Row],[Discount]])</f>
        <v>12.441600000000001</v>
      </c>
      <c r="W7050" s="2">
        <f>salestable[[#This Row],[Sales]] * salestable[[#This Row],[Discount]]</f>
        <v>3.1104000000000003</v>
      </c>
      <c r="X7050">
        <f>YEAR(salestable[[#This Row],[Order Date]])</f>
        <v>2016</v>
      </c>
      <c r="Y7050" t="str">
        <f>TEXT(salestable[[#This Row],[Order Date]],"MMMM")</f>
        <v>August</v>
      </c>
      <c r="Z7050" t="str">
        <f>"Q"&amp;ROUNDUP(MONTH(salestable[[#This Row],[Order Date]])/3,0)</f>
        <v>Q3</v>
      </c>
      <c r="AA7050" t="str">
        <f>TEXT(salestable[[#This Row],[Order Date]], "ddd")</f>
        <v>Sun</v>
      </c>
    </row>
    <row r="7051" spans="1:27"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s="3">
        <v>2</v>
      </c>
      <c r="T7051" s="4">
        <v>0.2</v>
      </c>
      <c r="U7051" s="3">
        <v>2.3685999999999998</v>
      </c>
      <c r="V7051" s="2">
        <f>salestable[[#This Row],[Sales]] * (1 - salestable[[#This Row],[Discount]])</f>
        <v>11.660800000000002</v>
      </c>
      <c r="W7051" s="2">
        <f>salestable[[#This Row],[Sales]] * salestable[[#This Row],[Discount]]</f>
        <v>2.9152000000000005</v>
      </c>
      <c r="X7051">
        <f>YEAR(salestable[[#This Row],[Order Date]])</f>
        <v>2014</v>
      </c>
      <c r="Y7051" t="str">
        <f>TEXT(salestable[[#This Row],[Order Date]],"MMMM")</f>
        <v>September</v>
      </c>
      <c r="Z7051" t="str">
        <f>"Q"&amp;ROUNDUP(MONTH(salestable[[#This Row],[Order Date]])/3,0)</f>
        <v>Q3</v>
      </c>
      <c r="AA7051" t="str">
        <f>TEXT(salestable[[#This Row],[Order Date]], "ddd")</f>
        <v>Thu</v>
      </c>
    </row>
    <row r="7052" spans="1:27"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s="3">
        <v>5</v>
      </c>
      <c r="T7052" s="4">
        <v>0.2</v>
      </c>
      <c r="U7052" s="3">
        <v>68.12</v>
      </c>
      <c r="V7052" s="2">
        <f>salestable[[#This Row],[Sales]] * (1 - salestable[[#This Row],[Discount]])</f>
        <v>167.68</v>
      </c>
      <c r="W7052" s="2">
        <f>salestable[[#This Row],[Sales]] * salestable[[#This Row],[Discount]]</f>
        <v>41.92</v>
      </c>
      <c r="X7052">
        <f>YEAR(salestable[[#This Row],[Order Date]])</f>
        <v>2016</v>
      </c>
      <c r="Y7052" t="str">
        <f>TEXT(salestable[[#This Row],[Order Date]],"MMMM")</f>
        <v>December</v>
      </c>
      <c r="Z7052" t="str">
        <f>"Q"&amp;ROUNDUP(MONTH(salestable[[#This Row],[Order Date]])/3,0)</f>
        <v>Q4</v>
      </c>
      <c r="AA7052" t="str">
        <f>TEXT(salestable[[#This Row],[Order Date]], "ddd")</f>
        <v>Sun</v>
      </c>
    </row>
    <row r="7053" spans="1:27"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s="3">
        <v>2</v>
      </c>
      <c r="T7053" s="4">
        <v>0</v>
      </c>
      <c r="U7053" s="3">
        <v>6.0632000000000001</v>
      </c>
      <c r="V7053" s="2">
        <f>salestable[[#This Row],[Sales]] * (1 - salestable[[#This Row],[Discount]])</f>
        <v>23.32</v>
      </c>
      <c r="W7053" s="2">
        <f>salestable[[#This Row],[Sales]] * salestable[[#This Row],[Discount]]</f>
        <v>0</v>
      </c>
      <c r="X7053">
        <f>YEAR(salestable[[#This Row],[Order Date]])</f>
        <v>2016</v>
      </c>
      <c r="Y7053" t="str">
        <f>TEXT(salestable[[#This Row],[Order Date]],"MMMM")</f>
        <v>December</v>
      </c>
      <c r="Z7053" t="str">
        <f>"Q"&amp;ROUNDUP(MONTH(salestable[[#This Row],[Order Date]])/3,0)</f>
        <v>Q4</v>
      </c>
      <c r="AA7053" t="str">
        <f>TEXT(salestable[[#This Row],[Order Date]], "ddd")</f>
        <v>Sun</v>
      </c>
    </row>
    <row r="7054" spans="1:27"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s="3">
        <v>1</v>
      </c>
      <c r="T7054" s="4">
        <v>0</v>
      </c>
      <c r="U7054" s="3">
        <v>13.941000000000001</v>
      </c>
      <c r="V7054" s="2">
        <f>salestable[[#This Row],[Sales]] * (1 - salestable[[#This Row],[Discount]])</f>
        <v>30.98</v>
      </c>
      <c r="W7054" s="2">
        <f>salestable[[#This Row],[Sales]] * salestable[[#This Row],[Discount]]</f>
        <v>0</v>
      </c>
      <c r="X7054">
        <f>YEAR(salestable[[#This Row],[Order Date]])</f>
        <v>2016</v>
      </c>
      <c r="Y7054" t="str">
        <f>TEXT(salestable[[#This Row],[Order Date]],"MMMM")</f>
        <v>December</v>
      </c>
      <c r="Z7054" t="str">
        <f>"Q"&amp;ROUNDUP(MONTH(salestable[[#This Row],[Order Date]])/3,0)</f>
        <v>Q4</v>
      </c>
      <c r="AA7054" t="str">
        <f>TEXT(salestable[[#This Row],[Order Date]], "ddd")</f>
        <v>Sun</v>
      </c>
    </row>
    <row r="7055" spans="1:27"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s="3">
        <v>4</v>
      </c>
      <c r="T7055" s="4">
        <v>0</v>
      </c>
      <c r="U7055" s="3">
        <v>25.191600000000001</v>
      </c>
      <c r="V7055" s="2">
        <f>salestable[[#This Row],[Sales]] * (1 - salestable[[#This Row],[Discount]])</f>
        <v>119.96</v>
      </c>
      <c r="W7055" s="2">
        <f>salestable[[#This Row],[Sales]] * salestable[[#This Row],[Discount]]</f>
        <v>0</v>
      </c>
      <c r="X7055">
        <f>YEAR(salestable[[#This Row],[Order Date]])</f>
        <v>2016</v>
      </c>
      <c r="Y7055" t="str">
        <f>TEXT(salestable[[#This Row],[Order Date]],"MMMM")</f>
        <v>December</v>
      </c>
      <c r="Z7055" t="str">
        <f>"Q"&amp;ROUNDUP(MONTH(salestable[[#This Row],[Order Date]])/3,0)</f>
        <v>Q4</v>
      </c>
      <c r="AA7055" t="str">
        <f>TEXT(salestable[[#This Row],[Order Date]], "ddd")</f>
        <v>Sun</v>
      </c>
    </row>
    <row r="7056" spans="1:27"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s="3">
        <v>5</v>
      </c>
      <c r="T7056" s="4">
        <v>0.2</v>
      </c>
      <c r="U7056" s="3">
        <v>-31.843</v>
      </c>
      <c r="V7056" s="2">
        <f>salestable[[#This Row],[Sales]] * (1 - salestable[[#This Row],[Discount]])</f>
        <v>291.13600000000002</v>
      </c>
      <c r="W7056" s="2">
        <f>salestable[[#This Row],[Sales]] * salestable[[#This Row],[Discount]]</f>
        <v>72.784000000000006</v>
      </c>
      <c r="X7056">
        <f>YEAR(salestable[[#This Row],[Order Date]])</f>
        <v>2016</v>
      </c>
      <c r="Y7056" t="str">
        <f>TEXT(salestable[[#This Row],[Order Date]],"MMMM")</f>
        <v>December</v>
      </c>
      <c r="Z7056" t="str">
        <f>"Q"&amp;ROUNDUP(MONTH(salestable[[#This Row],[Order Date]])/3,0)</f>
        <v>Q4</v>
      </c>
      <c r="AA7056" t="str">
        <f>TEXT(salestable[[#This Row],[Order Date]], "ddd")</f>
        <v>Sun</v>
      </c>
    </row>
    <row r="7057" spans="1:27"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s="3">
        <v>3</v>
      </c>
      <c r="T7057" s="4">
        <v>0.2</v>
      </c>
      <c r="U7057" s="3">
        <v>11.19</v>
      </c>
      <c r="V7057" s="2">
        <f>salestable[[#This Row],[Sales]] * (1 - salestable[[#This Row],[Discount]])</f>
        <v>28.6464</v>
      </c>
      <c r="W7057" s="2">
        <f>salestable[[#This Row],[Sales]] * salestable[[#This Row],[Discount]]</f>
        <v>7.1616</v>
      </c>
      <c r="X7057">
        <f>YEAR(salestable[[#This Row],[Order Date]])</f>
        <v>2016</v>
      </c>
      <c r="Y7057" t="str">
        <f>TEXT(salestable[[#This Row],[Order Date]],"MMMM")</f>
        <v>December</v>
      </c>
      <c r="Z7057" t="str">
        <f>"Q"&amp;ROUNDUP(MONTH(salestable[[#This Row],[Order Date]])/3,0)</f>
        <v>Q4</v>
      </c>
      <c r="AA7057" t="str">
        <f>TEXT(salestable[[#This Row],[Order Date]], "ddd")</f>
        <v>Sun</v>
      </c>
    </row>
    <row r="7058" spans="1:27"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s="3">
        <v>9</v>
      </c>
      <c r="T7058" s="4">
        <v>0.2</v>
      </c>
      <c r="U7058" s="3">
        <v>39.873600000000003</v>
      </c>
      <c r="V7058" s="2">
        <f>salestable[[#This Row],[Sales]] * (1 - salestable[[#This Row],[Discount]])</f>
        <v>98.150400000000005</v>
      </c>
      <c r="W7058" s="2">
        <f>salestable[[#This Row],[Sales]] * salestable[[#This Row],[Discount]]</f>
        <v>24.537600000000001</v>
      </c>
      <c r="X7058">
        <f>YEAR(salestable[[#This Row],[Order Date]])</f>
        <v>2016</v>
      </c>
      <c r="Y7058" t="str">
        <f>TEXT(salestable[[#This Row],[Order Date]],"MMMM")</f>
        <v>December</v>
      </c>
      <c r="Z7058" t="str">
        <f>"Q"&amp;ROUNDUP(MONTH(salestable[[#This Row],[Order Date]])/3,0)</f>
        <v>Q4</v>
      </c>
      <c r="AA7058" t="str">
        <f>TEXT(salestable[[#This Row],[Order Date]], "ddd")</f>
        <v>Sun</v>
      </c>
    </row>
    <row r="7059" spans="1:27"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s="3">
        <v>7</v>
      </c>
      <c r="T7059" s="4">
        <v>0.2</v>
      </c>
      <c r="U7059" s="3">
        <v>111.517</v>
      </c>
      <c r="V7059" s="2">
        <f>salestable[[#This Row],[Sales]] * (1 - salestable[[#This Row],[Discount]])</f>
        <v>713.7088</v>
      </c>
      <c r="W7059" s="2">
        <f>salestable[[#This Row],[Sales]] * salestable[[#This Row],[Discount]]</f>
        <v>178.4272</v>
      </c>
      <c r="X7059">
        <f>YEAR(salestable[[#This Row],[Order Date]])</f>
        <v>2016</v>
      </c>
      <c r="Y7059" t="str">
        <f>TEXT(salestable[[#This Row],[Order Date]],"MMMM")</f>
        <v>December</v>
      </c>
      <c r="Z7059" t="str">
        <f>"Q"&amp;ROUNDUP(MONTH(salestable[[#This Row],[Order Date]])/3,0)</f>
        <v>Q4</v>
      </c>
      <c r="AA7059" t="str">
        <f>TEXT(salestable[[#This Row],[Order Date]], "ddd")</f>
        <v>Sun</v>
      </c>
    </row>
    <row r="7060" spans="1:27"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s="3">
        <v>3</v>
      </c>
      <c r="T7060" s="4">
        <v>0</v>
      </c>
      <c r="U7060" s="3">
        <v>2.0087999999999999</v>
      </c>
      <c r="V7060" s="2">
        <f>salestable[[#This Row],[Sales]] * (1 - salestable[[#This Row],[Discount]])</f>
        <v>50.22</v>
      </c>
      <c r="W7060" s="2">
        <f>salestable[[#This Row],[Sales]] * salestable[[#This Row],[Discount]]</f>
        <v>0</v>
      </c>
      <c r="X7060">
        <f>YEAR(salestable[[#This Row],[Order Date]])</f>
        <v>2016</v>
      </c>
      <c r="Y7060" t="str">
        <f>TEXT(salestable[[#This Row],[Order Date]],"MMMM")</f>
        <v>December</v>
      </c>
      <c r="Z7060" t="str">
        <f>"Q"&amp;ROUNDUP(MONTH(salestable[[#This Row],[Order Date]])/3,0)</f>
        <v>Q4</v>
      </c>
      <c r="AA7060" t="str">
        <f>TEXT(salestable[[#This Row],[Order Date]], "ddd")</f>
        <v>Sun</v>
      </c>
    </row>
    <row r="7061" spans="1:27"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s="3">
        <v>2</v>
      </c>
      <c r="T7061" s="4">
        <v>0</v>
      </c>
      <c r="U7061" s="3">
        <v>24.191800000000001</v>
      </c>
      <c r="V7061" s="2">
        <f>salestable[[#This Row],[Sales]] * (1 - salestable[[#This Row],[Discount]])</f>
        <v>83.42</v>
      </c>
      <c r="W7061" s="2">
        <f>salestable[[#This Row],[Sales]] * salestable[[#This Row],[Discount]]</f>
        <v>0</v>
      </c>
      <c r="X7061">
        <f>YEAR(salestable[[#This Row],[Order Date]])</f>
        <v>2016</v>
      </c>
      <c r="Y7061" t="str">
        <f>TEXT(salestable[[#This Row],[Order Date]],"MMMM")</f>
        <v>December</v>
      </c>
      <c r="Z7061" t="str">
        <f>"Q"&amp;ROUNDUP(MONTH(salestable[[#This Row],[Order Date]])/3,0)</f>
        <v>Q4</v>
      </c>
      <c r="AA7061" t="str">
        <f>TEXT(salestable[[#This Row],[Order Date]], "ddd")</f>
        <v>Sun</v>
      </c>
    </row>
    <row r="7062" spans="1:27"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s="3">
        <v>2</v>
      </c>
      <c r="T7062" s="4">
        <v>0.2</v>
      </c>
      <c r="U7062" s="3">
        <v>2.1286</v>
      </c>
      <c r="V7062" s="2">
        <f>salestable[[#This Row],[Sales]] * (1 - salestable[[#This Row],[Discount]])</f>
        <v>4.6976000000000004</v>
      </c>
      <c r="W7062" s="2">
        <f>salestable[[#This Row],[Sales]] * salestable[[#This Row],[Discount]]</f>
        <v>1.1744000000000001</v>
      </c>
      <c r="X7062">
        <f>YEAR(salestable[[#This Row],[Order Date]])</f>
        <v>2016</v>
      </c>
      <c r="Y7062" t="str">
        <f>TEXT(salestable[[#This Row],[Order Date]],"MMMM")</f>
        <v>December</v>
      </c>
      <c r="Z7062" t="str">
        <f>"Q"&amp;ROUNDUP(MONTH(salestable[[#This Row],[Order Date]])/3,0)</f>
        <v>Q4</v>
      </c>
      <c r="AA7062" t="str">
        <f>TEXT(salestable[[#This Row],[Order Date]], "ddd")</f>
        <v>Sun</v>
      </c>
    </row>
    <row r="7063" spans="1:27"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s="3">
        <v>3</v>
      </c>
      <c r="T7063" s="4">
        <v>0.2</v>
      </c>
      <c r="U7063" s="3">
        <v>4.0986000000000002</v>
      </c>
      <c r="V7063" s="2">
        <f>salestable[[#This Row],[Sales]] * (1 - salestable[[#This Row],[Discount]])</f>
        <v>9.7152000000000012</v>
      </c>
      <c r="W7063" s="2">
        <f>salestable[[#This Row],[Sales]] * salestable[[#This Row],[Discount]]</f>
        <v>2.4288000000000003</v>
      </c>
      <c r="X7063">
        <f>YEAR(salestable[[#This Row],[Order Date]])</f>
        <v>2015</v>
      </c>
      <c r="Y7063" t="str">
        <f>TEXT(salestable[[#This Row],[Order Date]],"MMMM")</f>
        <v>February</v>
      </c>
      <c r="Z7063" t="str">
        <f>"Q"&amp;ROUNDUP(MONTH(salestable[[#This Row],[Order Date]])/3,0)</f>
        <v>Q1</v>
      </c>
      <c r="AA7063" t="str">
        <f>TEXT(salestable[[#This Row],[Order Date]], "ddd")</f>
        <v>Tue</v>
      </c>
    </row>
    <row r="7064" spans="1:27"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s="3">
        <v>3</v>
      </c>
      <c r="T7064" s="4">
        <v>0.2</v>
      </c>
      <c r="U7064" s="3">
        <v>10.422000000000001</v>
      </c>
      <c r="V7064" s="2">
        <f>salestable[[#This Row],[Sales]] * (1 - salestable[[#This Row],[Discount]])</f>
        <v>22.233600000000003</v>
      </c>
      <c r="W7064" s="2">
        <f>salestable[[#This Row],[Sales]] * salestable[[#This Row],[Discount]]</f>
        <v>5.5584000000000007</v>
      </c>
      <c r="X7064">
        <f>YEAR(salestable[[#This Row],[Order Date]])</f>
        <v>2016</v>
      </c>
      <c r="Y7064" t="str">
        <f>TEXT(salestable[[#This Row],[Order Date]],"MMMM")</f>
        <v>December</v>
      </c>
      <c r="Z7064" t="str">
        <f>"Q"&amp;ROUNDUP(MONTH(salestable[[#This Row],[Order Date]])/3,0)</f>
        <v>Q4</v>
      </c>
      <c r="AA7064" t="str">
        <f>TEXT(salestable[[#This Row],[Order Date]], "ddd")</f>
        <v>Thu</v>
      </c>
    </row>
    <row r="7065" spans="1:27"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s="3">
        <v>2</v>
      </c>
      <c r="T7065" s="4">
        <v>0.2</v>
      </c>
      <c r="U7065" s="3">
        <v>0.69840000000000002</v>
      </c>
      <c r="V7065" s="2">
        <f>salestable[[#This Row],[Sales]] * (1 - salestable[[#This Row],[Discount]])</f>
        <v>4.9664000000000001</v>
      </c>
      <c r="W7065" s="2">
        <f>salestable[[#This Row],[Sales]] * salestable[[#This Row],[Discount]]</f>
        <v>1.2416</v>
      </c>
      <c r="X7065">
        <f>YEAR(salestable[[#This Row],[Order Date]])</f>
        <v>2017</v>
      </c>
      <c r="Y7065" t="str">
        <f>TEXT(salestable[[#This Row],[Order Date]],"MMMM")</f>
        <v>August</v>
      </c>
      <c r="Z7065" t="str">
        <f>"Q"&amp;ROUNDUP(MONTH(salestable[[#This Row],[Order Date]])/3,0)</f>
        <v>Q3</v>
      </c>
      <c r="AA7065" t="str">
        <f>TEXT(salestable[[#This Row],[Order Date]], "ddd")</f>
        <v>Thu</v>
      </c>
    </row>
    <row r="7066" spans="1:27"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s="3">
        <v>3</v>
      </c>
      <c r="T7066" s="4">
        <v>0</v>
      </c>
      <c r="U7066" s="3">
        <v>8.4941999999999993</v>
      </c>
      <c r="V7066" s="2">
        <f>salestable[[#This Row],[Sales]] * (1 - salestable[[#This Row],[Discount]])</f>
        <v>32.67</v>
      </c>
      <c r="W7066" s="2">
        <f>salestable[[#This Row],[Sales]] * salestable[[#This Row],[Discount]]</f>
        <v>0</v>
      </c>
      <c r="X7066">
        <f>YEAR(salestable[[#This Row],[Order Date]])</f>
        <v>2017</v>
      </c>
      <c r="Y7066" t="str">
        <f>TEXT(salestable[[#This Row],[Order Date]],"MMMM")</f>
        <v>February</v>
      </c>
      <c r="Z7066" t="str">
        <f>"Q"&amp;ROUNDUP(MONTH(salestable[[#This Row],[Order Date]])/3,0)</f>
        <v>Q1</v>
      </c>
      <c r="AA7066" t="str">
        <f>TEXT(salestable[[#This Row],[Order Date]], "ddd")</f>
        <v>Sat</v>
      </c>
    </row>
    <row r="7067" spans="1:27"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s="3">
        <v>7</v>
      </c>
      <c r="T7067" s="4">
        <v>0</v>
      </c>
      <c r="U7067" s="3">
        <v>327.94580000000002</v>
      </c>
      <c r="V7067" s="2">
        <f>salestable[[#This Row],[Sales]] * (1 - salestable[[#This Row],[Discount]])</f>
        <v>1261.33</v>
      </c>
      <c r="W7067" s="2">
        <f>salestable[[#This Row],[Sales]] * salestable[[#This Row],[Discount]]</f>
        <v>0</v>
      </c>
      <c r="X7067">
        <f>YEAR(salestable[[#This Row],[Order Date]])</f>
        <v>2014</v>
      </c>
      <c r="Y7067" t="str">
        <f>TEXT(salestable[[#This Row],[Order Date]],"MMMM")</f>
        <v>December</v>
      </c>
      <c r="Z7067" t="str">
        <f>"Q"&amp;ROUNDUP(MONTH(salestable[[#This Row],[Order Date]])/3,0)</f>
        <v>Q4</v>
      </c>
      <c r="AA7067" t="str">
        <f>TEXT(salestable[[#This Row],[Order Date]], "ddd")</f>
        <v>Sat</v>
      </c>
    </row>
    <row r="7068" spans="1:27"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s="3">
        <v>6</v>
      </c>
      <c r="T7068" s="4">
        <v>0</v>
      </c>
      <c r="U7068" s="3">
        <v>18.662400000000002</v>
      </c>
      <c r="V7068" s="2">
        <f>salestable[[#This Row],[Sales]] * (1 - salestable[[#This Row],[Discount]])</f>
        <v>38.880000000000003</v>
      </c>
      <c r="W7068" s="2">
        <f>salestable[[#This Row],[Sales]] * salestable[[#This Row],[Discount]]</f>
        <v>0</v>
      </c>
      <c r="X7068">
        <f>YEAR(salestable[[#This Row],[Order Date]])</f>
        <v>2016</v>
      </c>
      <c r="Y7068" t="str">
        <f>TEXT(salestable[[#This Row],[Order Date]],"MMMM")</f>
        <v>May</v>
      </c>
      <c r="Z7068" t="str">
        <f>"Q"&amp;ROUNDUP(MONTH(salestable[[#This Row],[Order Date]])/3,0)</f>
        <v>Q2</v>
      </c>
      <c r="AA7068" t="str">
        <f>TEXT(salestable[[#This Row],[Order Date]], "ddd")</f>
        <v>Mon</v>
      </c>
    </row>
    <row r="7069" spans="1:27"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s="3">
        <v>2</v>
      </c>
      <c r="T7069" s="4">
        <v>0.8</v>
      </c>
      <c r="U7069" s="3">
        <v>-3.2406000000000001</v>
      </c>
      <c r="V7069" s="2">
        <f>salestable[[#This Row],[Sales]] * (1 - salestable[[#This Row],[Discount]])</f>
        <v>0.39279999999999993</v>
      </c>
      <c r="W7069" s="2">
        <f>salestable[[#This Row],[Sales]] * salestable[[#This Row],[Discount]]</f>
        <v>1.5712000000000002</v>
      </c>
      <c r="X7069">
        <f>YEAR(salestable[[#This Row],[Order Date]])</f>
        <v>2016</v>
      </c>
      <c r="Y7069" t="str">
        <f>TEXT(salestable[[#This Row],[Order Date]],"MMMM")</f>
        <v>May</v>
      </c>
      <c r="Z7069" t="str">
        <f>"Q"&amp;ROUNDUP(MONTH(salestable[[#This Row],[Order Date]])/3,0)</f>
        <v>Q2</v>
      </c>
      <c r="AA7069" t="str">
        <f>TEXT(salestable[[#This Row],[Order Date]], "ddd")</f>
        <v>Sat</v>
      </c>
    </row>
    <row r="7070" spans="1:27"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s="3">
        <v>9</v>
      </c>
      <c r="T7070" s="4">
        <v>0.2</v>
      </c>
      <c r="U7070" s="3">
        <v>30.995999999999999</v>
      </c>
      <c r="V7070" s="2">
        <f>salestable[[#This Row],[Sales]] * (1 - salestable[[#This Row],[Discount]])</f>
        <v>66.124800000000008</v>
      </c>
      <c r="W7070" s="2">
        <f>salestable[[#This Row],[Sales]] * salestable[[#This Row],[Discount]]</f>
        <v>16.531200000000002</v>
      </c>
      <c r="X7070">
        <f>YEAR(salestable[[#This Row],[Order Date]])</f>
        <v>2016</v>
      </c>
      <c r="Y7070" t="str">
        <f>TEXT(salestable[[#This Row],[Order Date]],"MMMM")</f>
        <v>May</v>
      </c>
      <c r="Z7070" t="str">
        <f>"Q"&amp;ROUNDUP(MONTH(salestable[[#This Row],[Order Date]])/3,0)</f>
        <v>Q2</v>
      </c>
      <c r="AA7070" t="str">
        <f>TEXT(salestable[[#This Row],[Order Date]], "ddd")</f>
        <v>Sat</v>
      </c>
    </row>
    <row r="7071" spans="1:27"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s="3">
        <v>1</v>
      </c>
      <c r="T7071" s="4">
        <v>0</v>
      </c>
      <c r="U7071" s="3">
        <v>2.6909999999999998</v>
      </c>
      <c r="V7071" s="2">
        <f>salestable[[#This Row],[Sales]] * (1 - salestable[[#This Row],[Discount]])</f>
        <v>5.98</v>
      </c>
      <c r="W7071" s="2">
        <f>salestable[[#This Row],[Sales]] * salestable[[#This Row],[Discount]]</f>
        <v>0</v>
      </c>
      <c r="X7071">
        <f>YEAR(salestable[[#This Row],[Order Date]])</f>
        <v>2014</v>
      </c>
      <c r="Y7071" t="str">
        <f>TEXT(salestable[[#This Row],[Order Date]],"MMMM")</f>
        <v>August</v>
      </c>
      <c r="Z7071" t="str">
        <f>"Q"&amp;ROUNDUP(MONTH(salestable[[#This Row],[Order Date]])/3,0)</f>
        <v>Q3</v>
      </c>
      <c r="AA7071" t="str">
        <f>TEXT(salestable[[#This Row],[Order Date]], "ddd")</f>
        <v>Sat</v>
      </c>
    </row>
    <row r="7072" spans="1:27"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s="3">
        <v>2</v>
      </c>
      <c r="T7072" s="4">
        <v>0.2</v>
      </c>
      <c r="U7072" s="3">
        <v>3.3523999999999998</v>
      </c>
      <c r="V7072" s="2">
        <f>salestable[[#This Row],[Sales]] * (1 - salestable[[#This Row],[Discount]])</f>
        <v>7.3983999999999996</v>
      </c>
      <c r="W7072" s="2">
        <f>salestable[[#This Row],[Sales]] * salestable[[#This Row],[Discount]]</f>
        <v>1.8495999999999999</v>
      </c>
      <c r="X7072">
        <f>YEAR(salestable[[#This Row],[Order Date]])</f>
        <v>2016</v>
      </c>
      <c r="Y7072" t="str">
        <f>TEXT(salestable[[#This Row],[Order Date]],"MMMM")</f>
        <v>September</v>
      </c>
      <c r="Z7072" t="str">
        <f>"Q"&amp;ROUNDUP(MONTH(salestable[[#This Row],[Order Date]])/3,0)</f>
        <v>Q3</v>
      </c>
      <c r="AA7072" t="str">
        <f>TEXT(salestable[[#This Row],[Order Date]], "ddd")</f>
        <v>Mon</v>
      </c>
    </row>
    <row r="7073" spans="1:27"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s="3">
        <v>2</v>
      </c>
      <c r="T7073" s="4">
        <v>0.2</v>
      </c>
      <c r="U7073" s="3">
        <v>0.33360000000000001</v>
      </c>
      <c r="V7073" s="2">
        <f>salestable[[#This Row],[Sales]] * (1 - salestable[[#This Row],[Discount]])</f>
        <v>3.5584000000000007</v>
      </c>
      <c r="W7073" s="2">
        <f>salestable[[#This Row],[Sales]] * salestable[[#This Row],[Discount]]</f>
        <v>0.88960000000000017</v>
      </c>
      <c r="X7073">
        <f>YEAR(salestable[[#This Row],[Order Date]])</f>
        <v>2016</v>
      </c>
      <c r="Y7073" t="str">
        <f>TEXT(salestable[[#This Row],[Order Date]],"MMMM")</f>
        <v>July</v>
      </c>
      <c r="Z7073" t="str">
        <f>"Q"&amp;ROUNDUP(MONTH(salestable[[#This Row],[Order Date]])/3,0)</f>
        <v>Q3</v>
      </c>
      <c r="AA7073" t="str">
        <f>TEXT(salestable[[#This Row],[Order Date]], "ddd")</f>
        <v>Sat</v>
      </c>
    </row>
    <row r="7074" spans="1:27"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s="3">
        <v>1</v>
      </c>
      <c r="T7074" s="4">
        <v>0.2</v>
      </c>
      <c r="U7074" s="3">
        <v>1.8144</v>
      </c>
      <c r="V7074" s="2">
        <f>salestable[[#This Row],[Sales]] * (1 - salestable[[#This Row],[Discount]])</f>
        <v>4.1472000000000007</v>
      </c>
      <c r="W7074" s="2">
        <f>salestable[[#This Row],[Sales]] * salestable[[#This Row],[Discount]]</f>
        <v>1.0368000000000002</v>
      </c>
      <c r="X7074">
        <f>YEAR(salestable[[#This Row],[Order Date]])</f>
        <v>2016</v>
      </c>
      <c r="Y7074" t="str">
        <f>TEXT(salestable[[#This Row],[Order Date]],"MMMM")</f>
        <v>July</v>
      </c>
      <c r="Z7074" t="str">
        <f>"Q"&amp;ROUNDUP(MONTH(salestable[[#This Row],[Order Date]])/3,0)</f>
        <v>Q3</v>
      </c>
      <c r="AA7074" t="str">
        <f>TEXT(salestable[[#This Row],[Order Date]], "ddd")</f>
        <v>Sat</v>
      </c>
    </row>
    <row r="7075" spans="1:27"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s="3">
        <v>5</v>
      </c>
      <c r="T7075" s="4">
        <v>0.2</v>
      </c>
      <c r="U7075" s="3">
        <v>15.393000000000001</v>
      </c>
      <c r="V7075" s="2">
        <f>salestable[[#This Row],[Sales]] * (1 - salestable[[#This Row],[Discount]])</f>
        <v>140.73599999999999</v>
      </c>
      <c r="W7075" s="2">
        <f>salestable[[#This Row],[Sales]] * salestable[[#This Row],[Discount]]</f>
        <v>35.183999999999997</v>
      </c>
      <c r="X7075">
        <f>YEAR(salestable[[#This Row],[Order Date]])</f>
        <v>2016</v>
      </c>
      <c r="Y7075" t="str">
        <f>TEXT(salestable[[#This Row],[Order Date]],"MMMM")</f>
        <v>July</v>
      </c>
      <c r="Z7075" t="str">
        <f>"Q"&amp;ROUNDUP(MONTH(salestable[[#This Row],[Order Date]])/3,0)</f>
        <v>Q3</v>
      </c>
      <c r="AA7075" t="str">
        <f>TEXT(salestable[[#This Row],[Order Date]], "ddd")</f>
        <v>Sat</v>
      </c>
    </row>
    <row r="7076" spans="1:27"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s="3">
        <v>4</v>
      </c>
      <c r="T7076" s="4">
        <v>0.8</v>
      </c>
      <c r="U7076" s="3">
        <v>-8.3160000000000007</v>
      </c>
      <c r="V7076" s="2">
        <f>salestable[[#This Row],[Sales]] * (1 - salestable[[#This Row],[Discount]])</f>
        <v>0.95039999999999969</v>
      </c>
      <c r="W7076" s="2">
        <f>salestable[[#This Row],[Sales]] * salestable[[#This Row],[Discount]]</f>
        <v>3.8016000000000001</v>
      </c>
      <c r="X7076">
        <f>YEAR(salestable[[#This Row],[Order Date]])</f>
        <v>2016</v>
      </c>
      <c r="Y7076" t="str">
        <f>TEXT(salestable[[#This Row],[Order Date]],"MMMM")</f>
        <v>July</v>
      </c>
      <c r="Z7076" t="str">
        <f>"Q"&amp;ROUNDUP(MONTH(salestable[[#This Row],[Order Date]])/3,0)</f>
        <v>Q3</v>
      </c>
      <c r="AA7076" t="str">
        <f>TEXT(salestable[[#This Row],[Order Date]], "ddd")</f>
        <v>Sat</v>
      </c>
    </row>
    <row r="7077" spans="1:27"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s="3">
        <v>2</v>
      </c>
      <c r="T7077" s="4">
        <v>0.2</v>
      </c>
      <c r="U7077" s="3">
        <v>1.0007999999999999</v>
      </c>
      <c r="V7077" s="2">
        <f>salestable[[#This Row],[Sales]] * (1 - salestable[[#This Row],[Discount]])</f>
        <v>10.6752</v>
      </c>
      <c r="W7077" s="2">
        <f>salestable[[#This Row],[Sales]] * salestable[[#This Row],[Discount]]</f>
        <v>2.6688000000000001</v>
      </c>
      <c r="X7077">
        <f>YEAR(salestable[[#This Row],[Order Date]])</f>
        <v>2016</v>
      </c>
      <c r="Y7077" t="str">
        <f>TEXT(salestable[[#This Row],[Order Date]],"MMMM")</f>
        <v>July</v>
      </c>
      <c r="Z7077" t="str">
        <f>"Q"&amp;ROUNDUP(MONTH(salestable[[#This Row],[Order Date]])/3,0)</f>
        <v>Q3</v>
      </c>
      <c r="AA7077" t="str">
        <f>TEXT(salestable[[#This Row],[Order Date]], "ddd")</f>
        <v>Sat</v>
      </c>
    </row>
    <row r="7078" spans="1:27"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s="3">
        <v>5</v>
      </c>
      <c r="T7078" s="4">
        <v>0</v>
      </c>
      <c r="U7078" s="3">
        <v>26.901</v>
      </c>
      <c r="V7078" s="2">
        <f>salestable[[#This Row],[Sales]] * (1 - salestable[[#This Row],[Discount]])</f>
        <v>54.9</v>
      </c>
      <c r="W7078" s="2">
        <f>salestable[[#This Row],[Sales]] * salestable[[#This Row],[Discount]]</f>
        <v>0</v>
      </c>
      <c r="X7078">
        <f>YEAR(salestable[[#This Row],[Order Date]])</f>
        <v>2016</v>
      </c>
      <c r="Y7078" t="str">
        <f>TEXT(salestable[[#This Row],[Order Date]],"MMMM")</f>
        <v>May</v>
      </c>
      <c r="Z7078" t="str">
        <f>"Q"&amp;ROUNDUP(MONTH(salestable[[#This Row],[Order Date]])/3,0)</f>
        <v>Q2</v>
      </c>
      <c r="AA7078" t="str">
        <f>TEXT(salestable[[#This Row],[Order Date]], "ddd")</f>
        <v>Thu</v>
      </c>
    </row>
    <row r="7079" spans="1:27"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s="3">
        <v>7</v>
      </c>
      <c r="T7079" s="4">
        <v>0.7</v>
      </c>
      <c r="U7079" s="3">
        <v>-17.565100000000001</v>
      </c>
      <c r="V7079" s="2">
        <f>salestable[[#This Row],[Sales]] * (1 - salestable[[#This Row],[Discount]])</f>
        <v>6.8733000000000013</v>
      </c>
      <c r="W7079" s="2">
        <f>salestable[[#This Row],[Sales]] * salestable[[#This Row],[Discount]]</f>
        <v>16.037700000000001</v>
      </c>
      <c r="X7079">
        <f>YEAR(salestable[[#This Row],[Order Date]])</f>
        <v>2016</v>
      </c>
      <c r="Y7079" t="str">
        <f>TEXT(salestable[[#This Row],[Order Date]],"MMMM")</f>
        <v>September</v>
      </c>
      <c r="Z7079" t="str">
        <f>"Q"&amp;ROUNDUP(MONTH(salestable[[#This Row],[Order Date]])/3,0)</f>
        <v>Q3</v>
      </c>
      <c r="AA7079" t="str">
        <f>TEXT(salestable[[#This Row],[Order Date]], "ddd")</f>
        <v>Fri</v>
      </c>
    </row>
    <row r="7080" spans="1:27"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s="3">
        <v>9</v>
      </c>
      <c r="T7080" s="4">
        <v>0.2</v>
      </c>
      <c r="U7080" s="3">
        <v>34.813800000000001</v>
      </c>
      <c r="V7080" s="2">
        <f>salestable[[#This Row],[Sales]] * (1 - salestable[[#This Row],[Discount]])</f>
        <v>247.56480000000002</v>
      </c>
      <c r="W7080" s="2">
        <f>salestable[[#This Row],[Sales]] * salestable[[#This Row],[Discount]]</f>
        <v>61.891200000000005</v>
      </c>
      <c r="X7080">
        <f>YEAR(salestable[[#This Row],[Order Date]])</f>
        <v>2016</v>
      </c>
      <c r="Y7080" t="str">
        <f>TEXT(salestable[[#This Row],[Order Date]],"MMMM")</f>
        <v>September</v>
      </c>
      <c r="Z7080" t="str">
        <f>"Q"&amp;ROUNDUP(MONTH(salestable[[#This Row],[Order Date]])/3,0)</f>
        <v>Q3</v>
      </c>
      <c r="AA7080" t="str">
        <f>TEXT(salestable[[#This Row],[Order Date]], "ddd")</f>
        <v>Fri</v>
      </c>
    </row>
    <row r="7081" spans="1:27"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s="3">
        <v>4</v>
      </c>
      <c r="T7081" s="4">
        <v>0.2</v>
      </c>
      <c r="U7081" s="3">
        <v>3.4047999999999998</v>
      </c>
      <c r="V7081" s="2">
        <f>salestable[[#This Row],[Sales]] * (1 - salestable[[#This Row],[Discount]])</f>
        <v>15.5648</v>
      </c>
      <c r="W7081" s="2">
        <f>salestable[[#This Row],[Sales]] * salestable[[#This Row],[Discount]]</f>
        <v>3.8912</v>
      </c>
      <c r="X7081">
        <f>YEAR(salestable[[#This Row],[Order Date]])</f>
        <v>2016</v>
      </c>
      <c r="Y7081" t="str">
        <f>TEXT(salestable[[#This Row],[Order Date]],"MMMM")</f>
        <v>September</v>
      </c>
      <c r="Z7081" t="str">
        <f>"Q"&amp;ROUNDUP(MONTH(salestable[[#This Row],[Order Date]])/3,0)</f>
        <v>Q3</v>
      </c>
      <c r="AA7081" t="str">
        <f>TEXT(salestable[[#This Row],[Order Date]], "ddd")</f>
        <v>Fri</v>
      </c>
    </row>
    <row r="7082" spans="1:27"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s="3">
        <v>3</v>
      </c>
      <c r="T7082" s="4">
        <v>0.4</v>
      </c>
      <c r="U7082" s="3">
        <v>-149.63069999999999</v>
      </c>
      <c r="V7082" s="2">
        <f>salestable[[#This Row],[Sales]] * (1 - salestable[[#This Row],[Discount]])</f>
        <v>283.51079999999996</v>
      </c>
      <c r="W7082" s="2">
        <f>salestable[[#This Row],[Sales]] * salestable[[#This Row],[Discount]]</f>
        <v>189.00720000000001</v>
      </c>
      <c r="X7082">
        <f>YEAR(salestable[[#This Row],[Order Date]])</f>
        <v>2016</v>
      </c>
      <c r="Y7082" t="str">
        <f>TEXT(salestable[[#This Row],[Order Date]],"MMMM")</f>
        <v>September</v>
      </c>
      <c r="Z7082" t="str">
        <f>"Q"&amp;ROUNDUP(MONTH(salestable[[#This Row],[Order Date]])/3,0)</f>
        <v>Q3</v>
      </c>
      <c r="AA7082" t="str">
        <f>TEXT(salestable[[#This Row],[Order Date]], "ddd")</f>
        <v>Fri</v>
      </c>
    </row>
    <row r="7083" spans="1:27"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s="3">
        <v>3</v>
      </c>
      <c r="T7083" s="4">
        <v>0.2</v>
      </c>
      <c r="U7083" s="3">
        <v>303.80399999999997</v>
      </c>
      <c r="V7083" s="2">
        <f>salestable[[#This Row],[Sales]] * (1 - salestable[[#This Row],[Discount]])</f>
        <v>810.14400000000001</v>
      </c>
      <c r="W7083" s="2">
        <f>salestable[[#This Row],[Sales]] * salestable[[#This Row],[Discount]]</f>
        <v>202.536</v>
      </c>
      <c r="X7083">
        <f>YEAR(salestable[[#This Row],[Order Date]])</f>
        <v>2016</v>
      </c>
      <c r="Y7083" t="str">
        <f>TEXT(salestable[[#This Row],[Order Date]],"MMMM")</f>
        <v>September</v>
      </c>
      <c r="Z7083" t="str">
        <f>"Q"&amp;ROUNDUP(MONTH(salestable[[#This Row],[Order Date]])/3,0)</f>
        <v>Q3</v>
      </c>
      <c r="AA7083" t="str">
        <f>TEXT(salestable[[#This Row],[Order Date]], "ddd")</f>
        <v>Fri</v>
      </c>
    </row>
    <row r="7084" spans="1:27"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s="3">
        <v>5</v>
      </c>
      <c r="T7084" s="4">
        <v>0.7</v>
      </c>
      <c r="U7084" s="3">
        <v>-12.628</v>
      </c>
      <c r="V7084" s="2">
        <f>salestable[[#This Row],[Sales]] * (1 - salestable[[#This Row],[Discount]])</f>
        <v>5.1660000000000004</v>
      </c>
      <c r="W7084" s="2">
        <f>salestable[[#This Row],[Sales]] * salestable[[#This Row],[Discount]]</f>
        <v>12.053999999999998</v>
      </c>
      <c r="X7084">
        <f>YEAR(salestable[[#This Row],[Order Date]])</f>
        <v>2016</v>
      </c>
      <c r="Y7084" t="str">
        <f>TEXT(salestable[[#This Row],[Order Date]],"MMMM")</f>
        <v>September</v>
      </c>
      <c r="Z7084" t="str">
        <f>"Q"&amp;ROUNDUP(MONTH(salestable[[#This Row],[Order Date]])/3,0)</f>
        <v>Q3</v>
      </c>
      <c r="AA7084" t="str">
        <f>TEXT(salestable[[#This Row],[Order Date]], "ddd")</f>
        <v>Fri</v>
      </c>
    </row>
    <row r="7085" spans="1:27"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s="3">
        <v>2</v>
      </c>
      <c r="T7085" s="4">
        <v>0</v>
      </c>
      <c r="U7085" s="3">
        <v>1.6896</v>
      </c>
      <c r="V7085" s="2">
        <f>salestable[[#This Row],[Sales]] * (1 - salestable[[#This Row],[Discount]])</f>
        <v>3.52</v>
      </c>
      <c r="W7085" s="2">
        <f>salestable[[#This Row],[Sales]] * salestable[[#This Row],[Discount]]</f>
        <v>0</v>
      </c>
      <c r="X7085">
        <f>YEAR(salestable[[#This Row],[Order Date]])</f>
        <v>2017</v>
      </c>
      <c r="Y7085" t="str">
        <f>TEXT(salestable[[#This Row],[Order Date]],"MMMM")</f>
        <v>July</v>
      </c>
      <c r="Z7085" t="str">
        <f>"Q"&amp;ROUNDUP(MONTH(salestable[[#This Row],[Order Date]])/3,0)</f>
        <v>Q3</v>
      </c>
      <c r="AA7085" t="str">
        <f>TEXT(salestable[[#This Row],[Order Date]], "ddd")</f>
        <v>Fri</v>
      </c>
    </row>
    <row r="7086" spans="1:27"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s="3">
        <v>9</v>
      </c>
      <c r="T7086" s="4">
        <v>0.2</v>
      </c>
      <c r="U7086" s="3">
        <v>121.9644</v>
      </c>
      <c r="V7086" s="2">
        <f>salestable[[#This Row],[Sales]] * (1 - salestable[[#This Row],[Discount]])</f>
        <v>1300.9536000000001</v>
      </c>
      <c r="W7086" s="2">
        <f>salestable[[#This Row],[Sales]] * salestable[[#This Row],[Discount]]</f>
        <v>325.23840000000001</v>
      </c>
      <c r="X7086">
        <f>YEAR(salestable[[#This Row],[Order Date]])</f>
        <v>2017</v>
      </c>
      <c r="Y7086" t="str">
        <f>TEXT(salestable[[#This Row],[Order Date]],"MMMM")</f>
        <v>July</v>
      </c>
      <c r="Z7086" t="str">
        <f>"Q"&amp;ROUNDUP(MONTH(salestable[[#This Row],[Order Date]])/3,0)</f>
        <v>Q3</v>
      </c>
      <c r="AA7086" t="str">
        <f>TEXT(salestable[[#This Row],[Order Date]], "ddd")</f>
        <v>Fri</v>
      </c>
    </row>
    <row r="7087" spans="1:27"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s="3">
        <v>5</v>
      </c>
      <c r="T7087" s="4">
        <v>0.7</v>
      </c>
      <c r="U7087" s="3">
        <v>-6.3029999999999999</v>
      </c>
      <c r="V7087" s="2">
        <f>salestable[[#This Row],[Sales]] * (1 - salestable[[#This Row],[Discount]])</f>
        <v>2.5785000000000005</v>
      </c>
      <c r="W7087" s="2">
        <f>salestable[[#This Row],[Sales]] * salestable[[#This Row],[Discount]]</f>
        <v>6.0164999999999997</v>
      </c>
      <c r="X7087">
        <f>YEAR(salestable[[#This Row],[Order Date]])</f>
        <v>2017</v>
      </c>
      <c r="Y7087" t="str">
        <f>TEXT(salestable[[#This Row],[Order Date]],"MMMM")</f>
        <v>September</v>
      </c>
      <c r="Z7087" t="str">
        <f>"Q"&amp;ROUNDUP(MONTH(salestable[[#This Row],[Order Date]])/3,0)</f>
        <v>Q3</v>
      </c>
      <c r="AA7087" t="str">
        <f>TEXT(salestable[[#This Row],[Order Date]], "ddd")</f>
        <v>Mon</v>
      </c>
    </row>
    <row r="7088" spans="1:27"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s="3">
        <v>2</v>
      </c>
      <c r="T7088" s="4">
        <v>0.2</v>
      </c>
      <c r="U7088" s="3">
        <v>-42.951599999999999</v>
      </c>
      <c r="V7088" s="2">
        <f>salestable[[#This Row],[Sales]] * (1 - salestable[[#This Row],[Discount]])</f>
        <v>152.71680000000001</v>
      </c>
      <c r="W7088" s="2">
        <f>salestable[[#This Row],[Sales]] * salestable[[#This Row],[Discount]]</f>
        <v>38.179200000000002</v>
      </c>
      <c r="X7088">
        <f>YEAR(salestable[[#This Row],[Order Date]])</f>
        <v>2017</v>
      </c>
      <c r="Y7088" t="str">
        <f>TEXT(salestable[[#This Row],[Order Date]],"MMMM")</f>
        <v>September</v>
      </c>
      <c r="Z7088" t="str">
        <f>"Q"&amp;ROUNDUP(MONTH(salestable[[#This Row],[Order Date]])/3,0)</f>
        <v>Q3</v>
      </c>
      <c r="AA7088" t="str">
        <f>TEXT(salestable[[#This Row],[Order Date]], "ddd")</f>
        <v>Mon</v>
      </c>
    </row>
    <row r="7089" spans="1:27"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s="3">
        <v>3</v>
      </c>
      <c r="T7089" s="4">
        <v>0</v>
      </c>
      <c r="U7089" s="3">
        <v>23.968800000000002</v>
      </c>
      <c r="V7089" s="2">
        <f>salestable[[#This Row],[Sales]] * (1 - salestable[[#This Row],[Discount]])</f>
        <v>99.87</v>
      </c>
      <c r="W7089" s="2">
        <f>salestable[[#This Row],[Sales]] * salestable[[#This Row],[Discount]]</f>
        <v>0</v>
      </c>
      <c r="X7089">
        <f>YEAR(salestable[[#This Row],[Order Date]])</f>
        <v>2017</v>
      </c>
      <c r="Y7089" t="str">
        <f>TEXT(salestable[[#This Row],[Order Date]],"MMMM")</f>
        <v>August</v>
      </c>
      <c r="Z7089" t="str">
        <f>"Q"&amp;ROUNDUP(MONTH(salestable[[#This Row],[Order Date]])/3,0)</f>
        <v>Q3</v>
      </c>
      <c r="AA7089" t="str">
        <f>TEXT(salestable[[#This Row],[Order Date]], "ddd")</f>
        <v>Thu</v>
      </c>
    </row>
    <row r="7090" spans="1:27"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s="3">
        <v>4</v>
      </c>
      <c r="T7090" s="4">
        <v>0</v>
      </c>
      <c r="U7090" s="3">
        <v>23.808</v>
      </c>
      <c r="V7090" s="2">
        <f>salestable[[#This Row],[Sales]] * (1 - salestable[[#This Row],[Discount]])</f>
        <v>79.36</v>
      </c>
      <c r="W7090" s="2">
        <f>salestable[[#This Row],[Sales]] * salestable[[#This Row],[Discount]]</f>
        <v>0</v>
      </c>
      <c r="X7090">
        <f>YEAR(salestable[[#This Row],[Order Date]])</f>
        <v>2015</v>
      </c>
      <c r="Y7090" t="str">
        <f>TEXT(salestable[[#This Row],[Order Date]],"MMMM")</f>
        <v>October</v>
      </c>
      <c r="Z7090" t="str">
        <f>"Q"&amp;ROUNDUP(MONTH(salestable[[#This Row],[Order Date]])/3,0)</f>
        <v>Q4</v>
      </c>
      <c r="AA7090" t="str">
        <f>TEXT(salestable[[#This Row],[Order Date]], "ddd")</f>
        <v>Sun</v>
      </c>
    </row>
    <row r="7091" spans="1:27"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s="3">
        <v>1</v>
      </c>
      <c r="T7091" s="4">
        <v>0.2</v>
      </c>
      <c r="U7091" s="3">
        <v>7.4974999999999996</v>
      </c>
      <c r="V7091" s="2">
        <f>salestable[[#This Row],[Sales]] * (1 - salestable[[#This Row],[Discount]])</f>
        <v>95.968000000000004</v>
      </c>
      <c r="W7091" s="2">
        <f>salestable[[#This Row],[Sales]] * salestable[[#This Row],[Discount]]</f>
        <v>23.992000000000001</v>
      </c>
      <c r="X7091">
        <f>YEAR(salestable[[#This Row],[Order Date]])</f>
        <v>2017</v>
      </c>
      <c r="Y7091" t="str">
        <f>TEXT(salestable[[#This Row],[Order Date]],"MMMM")</f>
        <v>June</v>
      </c>
      <c r="Z7091" t="str">
        <f>"Q"&amp;ROUNDUP(MONTH(salestable[[#This Row],[Order Date]])/3,0)</f>
        <v>Q2</v>
      </c>
      <c r="AA7091" t="str">
        <f>TEXT(salestable[[#This Row],[Order Date]], "ddd")</f>
        <v>Thu</v>
      </c>
    </row>
    <row r="7092" spans="1:27"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s="3">
        <v>3</v>
      </c>
      <c r="T7092" s="4">
        <v>0</v>
      </c>
      <c r="U7092" s="3">
        <v>49.970399999999998</v>
      </c>
      <c r="V7092" s="2">
        <f>salestable[[#This Row],[Sales]] * (1 - salestable[[#This Row],[Discount]])</f>
        <v>106.32</v>
      </c>
      <c r="W7092" s="2">
        <f>salestable[[#This Row],[Sales]] * salestable[[#This Row],[Discount]]</f>
        <v>0</v>
      </c>
      <c r="X7092">
        <f>YEAR(salestable[[#This Row],[Order Date]])</f>
        <v>2015</v>
      </c>
      <c r="Y7092" t="str">
        <f>TEXT(salestable[[#This Row],[Order Date]],"MMMM")</f>
        <v>January</v>
      </c>
      <c r="Z7092" t="str">
        <f>"Q"&amp;ROUNDUP(MONTH(salestable[[#This Row],[Order Date]])/3,0)</f>
        <v>Q1</v>
      </c>
      <c r="AA7092" t="str">
        <f>TEXT(salestable[[#This Row],[Order Date]], "ddd")</f>
        <v>Fri</v>
      </c>
    </row>
    <row r="7093" spans="1:27"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s="3">
        <v>3</v>
      </c>
      <c r="T7093" s="4">
        <v>0</v>
      </c>
      <c r="U7093" s="3">
        <v>45.763199999999998</v>
      </c>
      <c r="V7093" s="2">
        <f>salestable[[#This Row],[Sales]] * (1 - salestable[[#This Row],[Discount]])</f>
        <v>163.44</v>
      </c>
      <c r="W7093" s="2">
        <f>salestable[[#This Row],[Sales]] * salestable[[#This Row],[Discount]]</f>
        <v>0</v>
      </c>
      <c r="X7093">
        <f>YEAR(salestable[[#This Row],[Order Date]])</f>
        <v>2015</v>
      </c>
      <c r="Y7093" t="str">
        <f>TEXT(salestable[[#This Row],[Order Date]],"MMMM")</f>
        <v>January</v>
      </c>
      <c r="Z7093" t="str">
        <f>"Q"&amp;ROUNDUP(MONTH(salestable[[#This Row],[Order Date]])/3,0)</f>
        <v>Q1</v>
      </c>
      <c r="AA7093" t="str">
        <f>TEXT(salestable[[#This Row],[Order Date]], "ddd")</f>
        <v>Fri</v>
      </c>
    </row>
    <row r="7094" spans="1:27"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s="3">
        <v>2</v>
      </c>
      <c r="T7094" s="4">
        <v>0</v>
      </c>
      <c r="U7094" s="3">
        <v>11.117599999999999</v>
      </c>
      <c r="V7094" s="2">
        <f>salestable[[#This Row],[Sales]] * (1 - salestable[[#This Row],[Discount]])</f>
        <v>42.76</v>
      </c>
      <c r="W7094" s="2">
        <f>salestable[[#This Row],[Sales]] * salestable[[#This Row],[Discount]]</f>
        <v>0</v>
      </c>
      <c r="X7094">
        <f>YEAR(salestable[[#This Row],[Order Date]])</f>
        <v>2015</v>
      </c>
      <c r="Y7094" t="str">
        <f>TEXT(salestable[[#This Row],[Order Date]],"MMMM")</f>
        <v>January</v>
      </c>
      <c r="Z7094" t="str">
        <f>"Q"&amp;ROUNDUP(MONTH(salestable[[#This Row],[Order Date]])/3,0)</f>
        <v>Q1</v>
      </c>
      <c r="AA7094" t="str">
        <f>TEXT(salestable[[#This Row],[Order Date]], "ddd")</f>
        <v>Fri</v>
      </c>
    </row>
    <row r="7095" spans="1:27"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s="3">
        <v>5</v>
      </c>
      <c r="T7095" s="4">
        <v>0</v>
      </c>
      <c r="U7095" s="3">
        <v>24.2285</v>
      </c>
      <c r="V7095" s="2">
        <f>salestable[[#This Row],[Sales]] * (1 - salestable[[#This Row],[Discount]])</f>
        <v>51.55</v>
      </c>
      <c r="W7095" s="2">
        <f>salestable[[#This Row],[Sales]] * salestable[[#This Row],[Discount]]</f>
        <v>0</v>
      </c>
      <c r="X7095">
        <f>YEAR(salestable[[#This Row],[Order Date]])</f>
        <v>2015</v>
      </c>
      <c r="Y7095" t="str">
        <f>TEXT(salestable[[#This Row],[Order Date]],"MMMM")</f>
        <v>January</v>
      </c>
      <c r="Z7095" t="str">
        <f>"Q"&amp;ROUNDUP(MONTH(salestable[[#This Row],[Order Date]])/3,0)</f>
        <v>Q1</v>
      </c>
      <c r="AA7095" t="str">
        <f>TEXT(salestable[[#This Row],[Order Date]], "ddd")</f>
        <v>Fri</v>
      </c>
    </row>
    <row r="7096" spans="1:27"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s="3">
        <v>6</v>
      </c>
      <c r="T7096" s="4">
        <v>0.2</v>
      </c>
      <c r="U7096" s="3">
        <v>89.991</v>
      </c>
      <c r="V7096" s="2">
        <f>salestable[[#This Row],[Sales]] * (1 - salestable[[#This Row],[Discount]])</f>
        <v>383.96160000000003</v>
      </c>
      <c r="W7096" s="2">
        <f>salestable[[#This Row],[Sales]] * salestable[[#This Row],[Discount]]</f>
        <v>95.990400000000008</v>
      </c>
      <c r="X7096">
        <f>YEAR(salestable[[#This Row],[Order Date]])</f>
        <v>2015</v>
      </c>
      <c r="Y7096" t="str">
        <f>TEXT(salestable[[#This Row],[Order Date]],"MMMM")</f>
        <v>February</v>
      </c>
      <c r="Z7096" t="str">
        <f>"Q"&amp;ROUNDUP(MONTH(salestable[[#This Row],[Order Date]])/3,0)</f>
        <v>Q1</v>
      </c>
      <c r="AA7096" t="str">
        <f>TEXT(salestable[[#This Row],[Order Date]], "ddd")</f>
        <v>Mon</v>
      </c>
    </row>
    <row r="7097" spans="1:27"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s="3">
        <v>6</v>
      </c>
      <c r="T7097" s="4">
        <v>0.2</v>
      </c>
      <c r="U7097" s="3">
        <v>55.008000000000003</v>
      </c>
      <c r="V7097" s="2">
        <f>salestable[[#This Row],[Sales]] * (1 - salestable[[#This Row],[Discount]])</f>
        <v>117.35039999999999</v>
      </c>
      <c r="W7097" s="2">
        <f>salestable[[#This Row],[Sales]] * salestable[[#This Row],[Discount]]</f>
        <v>29.337599999999998</v>
      </c>
      <c r="X7097">
        <f>YEAR(salestable[[#This Row],[Order Date]])</f>
        <v>2016</v>
      </c>
      <c r="Y7097" t="str">
        <f>TEXT(salestable[[#This Row],[Order Date]],"MMMM")</f>
        <v>August</v>
      </c>
      <c r="Z7097" t="str">
        <f>"Q"&amp;ROUNDUP(MONTH(salestable[[#This Row],[Order Date]])/3,0)</f>
        <v>Q3</v>
      </c>
      <c r="AA7097" t="str">
        <f>TEXT(salestable[[#This Row],[Order Date]], "ddd")</f>
        <v>Fri</v>
      </c>
    </row>
    <row r="7098" spans="1:27"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s="3">
        <v>2</v>
      </c>
      <c r="T7098" s="4">
        <v>0.2</v>
      </c>
      <c r="U7098" s="3">
        <v>89.954800000000006</v>
      </c>
      <c r="V7098" s="2">
        <f>salestable[[#This Row],[Sales]] * (1 - salestable[[#This Row],[Discount]])</f>
        <v>221.4272</v>
      </c>
      <c r="W7098" s="2">
        <f>salestable[[#This Row],[Sales]] * salestable[[#This Row],[Discount]]</f>
        <v>55.3568</v>
      </c>
      <c r="X7098">
        <f>YEAR(salestable[[#This Row],[Order Date]])</f>
        <v>2016</v>
      </c>
      <c r="Y7098" t="str">
        <f>TEXT(salestable[[#This Row],[Order Date]],"MMMM")</f>
        <v>August</v>
      </c>
      <c r="Z7098" t="str">
        <f>"Q"&amp;ROUNDUP(MONTH(salestable[[#This Row],[Order Date]])/3,0)</f>
        <v>Q3</v>
      </c>
      <c r="AA7098" t="str">
        <f>TEXT(salestable[[#This Row],[Order Date]], "ddd")</f>
        <v>Fri</v>
      </c>
    </row>
    <row r="7099" spans="1:27"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s="3">
        <v>5</v>
      </c>
      <c r="T7099" s="4">
        <v>0.2</v>
      </c>
      <c r="U7099" s="3">
        <v>9.1784999999999997</v>
      </c>
      <c r="V7099" s="2">
        <f>salestable[[#This Row],[Sales]] * (1 - salestable[[#This Row],[Discount]])</f>
        <v>20.256</v>
      </c>
      <c r="W7099" s="2">
        <f>salestable[[#This Row],[Sales]] * salestable[[#This Row],[Discount]]</f>
        <v>5.0640000000000001</v>
      </c>
      <c r="X7099">
        <f>YEAR(salestable[[#This Row],[Order Date]])</f>
        <v>2016</v>
      </c>
      <c r="Y7099" t="str">
        <f>TEXT(salestable[[#This Row],[Order Date]],"MMMM")</f>
        <v>August</v>
      </c>
      <c r="Z7099" t="str">
        <f>"Q"&amp;ROUNDUP(MONTH(salestable[[#This Row],[Order Date]])/3,0)</f>
        <v>Q3</v>
      </c>
      <c r="AA7099" t="str">
        <f>TEXT(salestable[[#This Row],[Order Date]], "ddd")</f>
        <v>Fri</v>
      </c>
    </row>
    <row r="7100" spans="1:27"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s="3">
        <v>9</v>
      </c>
      <c r="T7100" s="4">
        <v>0</v>
      </c>
      <c r="U7100" s="3">
        <v>149.91120000000001</v>
      </c>
      <c r="V7100" s="2">
        <f>salestable[[#This Row],[Sales]] * (1 - salestable[[#This Row],[Discount]])</f>
        <v>318.95999999999998</v>
      </c>
      <c r="W7100" s="2">
        <f>salestable[[#This Row],[Sales]] * salestable[[#This Row],[Discount]]</f>
        <v>0</v>
      </c>
      <c r="X7100">
        <f>YEAR(salestable[[#This Row],[Order Date]])</f>
        <v>2017</v>
      </c>
      <c r="Y7100" t="str">
        <f>TEXT(salestable[[#This Row],[Order Date]],"MMMM")</f>
        <v>November</v>
      </c>
      <c r="Z7100" t="str">
        <f>"Q"&amp;ROUNDUP(MONTH(salestable[[#This Row],[Order Date]])/3,0)</f>
        <v>Q4</v>
      </c>
      <c r="AA7100" t="str">
        <f>TEXT(salestable[[#This Row],[Order Date]], "ddd")</f>
        <v>Mon</v>
      </c>
    </row>
    <row r="7101" spans="1:27"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s="3">
        <v>6</v>
      </c>
      <c r="T7101" s="4">
        <v>0</v>
      </c>
      <c r="U7101" s="3">
        <v>99.940799999999996</v>
      </c>
      <c r="V7101" s="2">
        <f>salestable[[#This Row],[Sales]] * (1 - salestable[[#This Row],[Discount]])</f>
        <v>212.64</v>
      </c>
      <c r="W7101" s="2">
        <f>salestable[[#This Row],[Sales]] * salestable[[#This Row],[Discount]]</f>
        <v>0</v>
      </c>
      <c r="X7101">
        <f>YEAR(salestable[[#This Row],[Order Date]])</f>
        <v>2015</v>
      </c>
      <c r="Y7101" t="str">
        <f>TEXT(salestable[[#This Row],[Order Date]],"MMMM")</f>
        <v>December</v>
      </c>
      <c r="Z7101" t="str">
        <f>"Q"&amp;ROUNDUP(MONTH(salestable[[#This Row],[Order Date]])/3,0)</f>
        <v>Q4</v>
      </c>
      <c r="AA7101" t="str">
        <f>TEXT(salestable[[#This Row],[Order Date]], "ddd")</f>
        <v>Sat</v>
      </c>
    </row>
    <row r="7102" spans="1:27"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s="3">
        <v>3</v>
      </c>
      <c r="T7102" s="4">
        <v>0.2</v>
      </c>
      <c r="U7102" s="3">
        <v>8.8019999999999996</v>
      </c>
      <c r="V7102" s="2">
        <f>salestable[[#This Row],[Sales]] * (1 - salestable[[#This Row],[Discount]])</f>
        <v>18.777600000000003</v>
      </c>
      <c r="W7102" s="2">
        <f>salestable[[#This Row],[Sales]] * salestable[[#This Row],[Discount]]</f>
        <v>4.6944000000000008</v>
      </c>
      <c r="X7102">
        <f>YEAR(salestable[[#This Row],[Order Date]])</f>
        <v>2014</v>
      </c>
      <c r="Y7102" t="str">
        <f>TEXT(salestable[[#This Row],[Order Date]],"MMMM")</f>
        <v>November</v>
      </c>
      <c r="Z7102" t="str">
        <f>"Q"&amp;ROUNDUP(MONTH(salestable[[#This Row],[Order Date]])/3,0)</f>
        <v>Q4</v>
      </c>
      <c r="AA7102" t="str">
        <f>TEXT(salestable[[#This Row],[Order Date]], "ddd")</f>
        <v>Sun</v>
      </c>
    </row>
    <row r="7103" spans="1:27"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s="3">
        <v>2</v>
      </c>
      <c r="T7103" s="4">
        <v>0.2</v>
      </c>
      <c r="U7103" s="3">
        <v>6.6311999999999998</v>
      </c>
      <c r="V7103" s="2">
        <f>salestable[[#This Row],[Sales]] * (1 - salestable[[#This Row],[Discount]])</f>
        <v>15.718400000000001</v>
      </c>
      <c r="W7103" s="2">
        <f>salestable[[#This Row],[Sales]] * salestable[[#This Row],[Discount]]</f>
        <v>3.9296000000000002</v>
      </c>
      <c r="X7103">
        <f>YEAR(salestable[[#This Row],[Order Date]])</f>
        <v>2016</v>
      </c>
      <c r="Y7103" t="str">
        <f>TEXT(salestable[[#This Row],[Order Date]],"MMMM")</f>
        <v>August</v>
      </c>
      <c r="Z7103" t="str">
        <f>"Q"&amp;ROUNDUP(MONTH(salestable[[#This Row],[Order Date]])/3,0)</f>
        <v>Q3</v>
      </c>
      <c r="AA7103" t="str">
        <f>TEXT(salestable[[#This Row],[Order Date]], "ddd")</f>
        <v>Mon</v>
      </c>
    </row>
    <row r="7104" spans="1:27"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s="3">
        <v>3</v>
      </c>
      <c r="T7104" s="4">
        <v>0.7</v>
      </c>
      <c r="U7104" s="3">
        <v>-5.0369999999999999</v>
      </c>
      <c r="V7104" s="2">
        <f>salestable[[#This Row],[Sales]] * (1 - salestable[[#This Row],[Discount]])</f>
        <v>1.9710000000000003</v>
      </c>
      <c r="W7104" s="2">
        <f>salestable[[#This Row],[Sales]] * salestable[[#This Row],[Discount]]</f>
        <v>4.5990000000000002</v>
      </c>
      <c r="X7104">
        <f>YEAR(salestable[[#This Row],[Order Date]])</f>
        <v>2014</v>
      </c>
      <c r="Y7104" t="str">
        <f>TEXT(salestable[[#This Row],[Order Date]],"MMMM")</f>
        <v>September</v>
      </c>
      <c r="Z7104" t="str">
        <f>"Q"&amp;ROUNDUP(MONTH(salestable[[#This Row],[Order Date]])/3,0)</f>
        <v>Q3</v>
      </c>
      <c r="AA7104" t="str">
        <f>TEXT(salestable[[#This Row],[Order Date]], "ddd")</f>
        <v>Sun</v>
      </c>
    </row>
    <row r="7105" spans="1:27"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s="3">
        <v>2</v>
      </c>
      <c r="T7105" s="4">
        <v>0</v>
      </c>
      <c r="U7105" s="3">
        <v>105.27500000000001</v>
      </c>
      <c r="V7105" s="2">
        <f>salestable[[#This Row],[Sales]] * (1 - salestable[[#This Row],[Discount]])</f>
        <v>421.1</v>
      </c>
      <c r="W7105" s="2">
        <f>salestable[[#This Row],[Sales]] * salestable[[#This Row],[Discount]]</f>
        <v>0</v>
      </c>
      <c r="X7105">
        <f>YEAR(salestable[[#This Row],[Order Date]])</f>
        <v>2017</v>
      </c>
      <c r="Y7105" t="str">
        <f>TEXT(salestable[[#This Row],[Order Date]],"MMMM")</f>
        <v>September</v>
      </c>
      <c r="Z7105" t="str">
        <f>"Q"&amp;ROUNDUP(MONTH(salestable[[#This Row],[Order Date]])/3,0)</f>
        <v>Q3</v>
      </c>
      <c r="AA7105" t="str">
        <f>TEXT(salestable[[#This Row],[Order Date]], "ddd")</f>
        <v>Mon</v>
      </c>
    </row>
    <row r="7106" spans="1:27"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s="3">
        <v>6</v>
      </c>
      <c r="T7106" s="4">
        <v>0.3</v>
      </c>
      <c r="U7106" s="3">
        <v>-43.435200000000002</v>
      </c>
      <c r="V7106" s="2">
        <f>salestable[[#This Row],[Sales]] * (1 - salestable[[#This Row],[Discount]])</f>
        <v>532.08119999999997</v>
      </c>
      <c r="W7106" s="2">
        <f>salestable[[#This Row],[Sales]] * salestable[[#This Row],[Discount]]</f>
        <v>228.03479999999999</v>
      </c>
      <c r="X7106">
        <f>YEAR(salestable[[#This Row],[Order Date]])</f>
        <v>2017</v>
      </c>
      <c r="Y7106" t="str">
        <f>TEXT(salestable[[#This Row],[Order Date]],"MMMM")</f>
        <v>June</v>
      </c>
      <c r="Z7106" t="str">
        <f>"Q"&amp;ROUNDUP(MONTH(salestable[[#This Row],[Order Date]])/3,0)</f>
        <v>Q2</v>
      </c>
      <c r="AA7106" t="str">
        <f>TEXT(salestable[[#This Row],[Order Date]], "ddd")</f>
        <v>Mon</v>
      </c>
    </row>
    <row r="7107" spans="1:27"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s="3">
        <v>3</v>
      </c>
      <c r="T7107" s="4">
        <v>0.2</v>
      </c>
      <c r="U7107" s="3">
        <v>7.2720000000000002</v>
      </c>
      <c r="V7107" s="2">
        <f>salestable[[#This Row],[Sales]] * (1 - salestable[[#This Row],[Discount]])</f>
        <v>31.027200000000001</v>
      </c>
      <c r="W7107" s="2">
        <f>salestable[[#This Row],[Sales]] * salestable[[#This Row],[Discount]]</f>
        <v>7.7568000000000001</v>
      </c>
      <c r="X7107">
        <f>YEAR(salestable[[#This Row],[Order Date]])</f>
        <v>2017</v>
      </c>
      <c r="Y7107" t="str">
        <f>TEXT(salestable[[#This Row],[Order Date]],"MMMM")</f>
        <v>June</v>
      </c>
      <c r="Z7107" t="str">
        <f>"Q"&amp;ROUNDUP(MONTH(salestable[[#This Row],[Order Date]])/3,0)</f>
        <v>Q2</v>
      </c>
      <c r="AA7107" t="str">
        <f>TEXT(salestable[[#This Row],[Order Date]], "ddd")</f>
        <v>Mon</v>
      </c>
    </row>
    <row r="7108" spans="1:27"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s="3">
        <v>9</v>
      </c>
      <c r="T7108" s="4">
        <v>0.2</v>
      </c>
      <c r="U7108" s="3">
        <v>1.5290999999999999</v>
      </c>
      <c r="V7108" s="2">
        <f>salestable[[#This Row],[Sales]] * (1 - salestable[[#This Row],[Discount]])</f>
        <v>97.862400000000008</v>
      </c>
      <c r="W7108" s="2">
        <f>salestable[[#This Row],[Sales]] * salestable[[#This Row],[Discount]]</f>
        <v>24.465600000000002</v>
      </c>
      <c r="X7108">
        <f>YEAR(salestable[[#This Row],[Order Date]])</f>
        <v>2017</v>
      </c>
      <c r="Y7108" t="str">
        <f>TEXT(salestable[[#This Row],[Order Date]],"MMMM")</f>
        <v>June</v>
      </c>
      <c r="Z7108" t="str">
        <f>"Q"&amp;ROUNDUP(MONTH(salestable[[#This Row],[Order Date]])/3,0)</f>
        <v>Q2</v>
      </c>
      <c r="AA7108" t="str">
        <f>TEXT(salestable[[#This Row],[Order Date]], "ddd")</f>
        <v>Mon</v>
      </c>
    </row>
    <row r="7109" spans="1:27"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s="3">
        <v>2</v>
      </c>
      <c r="T7109" s="4">
        <v>0</v>
      </c>
      <c r="U7109" s="3">
        <v>0.77939999999999998</v>
      </c>
      <c r="V7109" s="2">
        <f>salestable[[#This Row],[Sales]] * (1 - salestable[[#This Row],[Discount]])</f>
        <v>25.98</v>
      </c>
      <c r="W7109" s="2">
        <f>salestable[[#This Row],[Sales]] * salestable[[#This Row],[Discount]]</f>
        <v>0</v>
      </c>
      <c r="X7109">
        <f>YEAR(salestable[[#This Row],[Order Date]])</f>
        <v>2016</v>
      </c>
      <c r="Y7109" t="str">
        <f>TEXT(salestable[[#This Row],[Order Date]],"MMMM")</f>
        <v>April</v>
      </c>
      <c r="Z7109" t="str">
        <f>"Q"&amp;ROUNDUP(MONTH(salestable[[#This Row],[Order Date]])/3,0)</f>
        <v>Q2</v>
      </c>
      <c r="AA7109" t="str">
        <f>TEXT(salestable[[#This Row],[Order Date]], "ddd")</f>
        <v>Tue</v>
      </c>
    </row>
    <row r="7110" spans="1:27"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s="3">
        <v>2</v>
      </c>
      <c r="T7110" s="4">
        <v>0</v>
      </c>
      <c r="U7110" s="3">
        <v>1.476</v>
      </c>
      <c r="V7110" s="2">
        <f>salestable[[#This Row],[Sales]] * (1 - salestable[[#This Row],[Discount]])</f>
        <v>3.28</v>
      </c>
      <c r="W7110" s="2">
        <f>salestable[[#This Row],[Sales]] * salestable[[#This Row],[Discount]]</f>
        <v>0</v>
      </c>
      <c r="X7110">
        <f>YEAR(salestable[[#This Row],[Order Date]])</f>
        <v>2016</v>
      </c>
      <c r="Y7110" t="str">
        <f>TEXT(salestable[[#This Row],[Order Date]],"MMMM")</f>
        <v>April</v>
      </c>
      <c r="Z7110" t="str">
        <f>"Q"&amp;ROUNDUP(MONTH(salestable[[#This Row],[Order Date]])/3,0)</f>
        <v>Q2</v>
      </c>
      <c r="AA7110" t="str">
        <f>TEXT(salestable[[#This Row],[Order Date]], "ddd")</f>
        <v>Tue</v>
      </c>
    </row>
    <row r="7111" spans="1:27"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s="3">
        <v>4</v>
      </c>
      <c r="T7111" s="4">
        <v>0</v>
      </c>
      <c r="U7111" s="3">
        <v>13.7964</v>
      </c>
      <c r="V7111" s="2">
        <f>salestable[[#This Row],[Sales]] * (1 - salestable[[#This Row],[Discount]])</f>
        <v>459.88</v>
      </c>
      <c r="W7111" s="2">
        <f>salestable[[#This Row],[Sales]] * salestable[[#This Row],[Discount]]</f>
        <v>0</v>
      </c>
      <c r="X7111">
        <f>YEAR(salestable[[#This Row],[Order Date]])</f>
        <v>2016</v>
      </c>
      <c r="Y7111" t="str">
        <f>TEXT(salestable[[#This Row],[Order Date]],"MMMM")</f>
        <v>April</v>
      </c>
      <c r="Z7111" t="str">
        <f>"Q"&amp;ROUNDUP(MONTH(salestable[[#This Row],[Order Date]])/3,0)</f>
        <v>Q2</v>
      </c>
      <c r="AA7111" t="str">
        <f>TEXT(salestable[[#This Row],[Order Date]], "ddd")</f>
        <v>Tue</v>
      </c>
    </row>
    <row r="7112" spans="1:27"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s="3">
        <v>2</v>
      </c>
      <c r="T7112" s="4">
        <v>0</v>
      </c>
      <c r="U7112" s="3">
        <v>2.2504</v>
      </c>
      <c r="V7112" s="2">
        <f>salestable[[#This Row],[Sales]] * (1 - salestable[[#This Row],[Discount]])</f>
        <v>7.76</v>
      </c>
      <c r="W7112" s="2">
        <f>salestable[[#This Row],[Sales]] * salestable[[#This Row],[Discount]]</f>
        <v>0</v>
      </c>
      <c r="X7112">
        <f>YEAR(salestable[[#This Row],[Order Date]])</f>
        <v>2016</v>
      </c>
      <c r="Y7112" t="str">
        <f>TEXT(salestable[[#This Row],[Order Date]],"MMMM")</f>
        <v>April</v>
      </c>
      <c r="Z7112" t="str">
        <f>"Q"&amp;ROUNDUP(MONTH(salestable[[#This Row],[Order Date]])/3,0)</f>
        <v>Q2</v>
      </c>
      <c r="AA7112" t="str">
        <f>TEXT(salestable[[#This Row],[Order Date]], "ddd")</f>
        <v>Tue</v>
      </c>
    </row>
    <row r="7113" spans="1:27"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s="3">
        <v>2</v>
      </c>
      <c r="T7113" s="4">
        <v>0</v>
      </c>
      <c r="U7113" s="3">
        <v>17.989999999999998</v>
      </c>
      <c r="V7113" s="2">
        <f>salestable[[#This Row],[Sales]] * (1 - salestable[[#This Row],[Discount]])</f>
        <v>71.959999999999994</v>
      </c>
      <c r="W7113" s="2">
        <f>salestable[[#This Row],[Sales]] * salestable[[#This Row],[Discount]]</f>
        <v>0</v>
      </c>
      <c r="X7113">
        <f>YEAR(salestable[[#This Row],[Order Date]])</f>
        <v>2016</v>
      </c>
      <c r="Y7113" t="str">
        <f>TEXT(salestable[[#This Row],[Order Date]],"MMMM")</f>
        <v>April</v>
      </c>
      <c r="Z7113" t="str">
        <f>"Q"&amp;ROUNDUP(MONTH(salestable[[#This Row],[Order Date]])/3,0)</f>
        <v>Q2</v>
      </c>
      <c r="AA7113" t="str">
        <f>TEXT(salestable[[#This Row],[Order Date]], "ddd")</f>
        <v>Tue</v>
      </c>
    </row>
    <row r="7114" spans="1:27"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s="3">
        <v>5</v>
      </c>
      <c r="T7114" s="4">
        <v>0</v>
      </c>
      <c r="U7114" s="3">
        <v>15.372</v>
      </c>
      <c r="V7114" s="2">
        <f>salestable[[#This Row],[Sales]] * (1 - salestable[[#This Row],[Discount]])</f>
        <v>54.9</v>
      </c>
      <c r="W7114" s="2">
        <f>salestable[[#This Row],[Sales]] * salestable[[#This Row],[Discount]]</f>
        <v>0</v>
      </c>
      <c r="X7114">
        <f>YEAR(salestable[[#This Row],[Order Date]])</f>
        <v>2016</v>
      </c>
      <c r="Y7114" t="str">
        <f>TEXT(salestable[[#This Row],[Order Date]],"MMMM")</f>
        <v>April</v>
      </c>
      <c r="Z7114" t="str">
        <f>"Q"&amp;ROUNDUP(MONTH(salestable[[#This Row],[Order Date]])/3,0)</f>
        <v>Q2</v>
      </c>
      <c r="AA7114" t="str">
        <f>TEXT(salestable[[#This Row],[Order Date]], "ddd")</f>
        <v>Tue</v>
      </c>
    </row>
    <row r="7115" spans="1:27"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s="3">
        <v>2</v>
      </c>
      <c r="T7115" s="4">
        <v>0.2</v>
      </c>
      <c r="U7115" s="3">
        <v>3.2480000000000002</v>
      </c>
      <c r="V7115" s="2">
        <f>salestable[[#This Row],[Sales]] * (1 - salestable[[#This Row],[Discount]])</f>
        <v>7.4239999999999995</v>
      </c>
      <c r="W7115" s="2">
        <f>salestable[[#This Row],[Sales]] * salestable[[#This Row],[Discount]]</f>
        <v>1.8559999999999999</v>
      </c>
      <c r="X7115">
        <f>YEAR(salestable[[#This Row],[Order Date]])</f>
        <v>2016</v>
      </c>
      <c r="Y7115" t="str">
        <f>TEXT(salestable[[#This Row],[Order Date]],"MMMM")</f>
        <v>April</v>
      </c>
      <c r="Z7115" t="str">
        <f>"Q"&amp;ROUNDUP(MONTH(salestable[[#This Row],[Order Date]])/3,0)</f>
        <v>Q2</v>
      </c>
      <c r="AA7115" t="str">
        <f>TEXT(salestable[[#This Row],[Order Date]], "ddd")</f>
        <v>Tue</v>
      </c>
    </row>
    <row r="7116" spans="1:27"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s="3">
        <v>6</v>
      </c>
      <c r="T7116" s="4">
        <v>0</v>
      </c>
      <c r="U7116" s="3">
        <v>320.31720000000001</v>
      </c>
      <c r="V7116" s="2">
        <f>salestable[[#This Row],[Sales]] * (1 - salestable[[#This Row],[Discount]])</f>
        <v>1685.88</v>
      </c>
      <c r="W7116" s="2">
        <f>salestable[[#This Row],[Sales]] * salestable[[#This Row],[Discount]]</f>
        <v>0</v>
      </c>
      <c r="X7116">
        <f>YEAR(salestable[[#This Row],[Order Date]])</f>
        <v>2016</v>
      </c>
      <c r="Y7116" t="str">
        <f>TEXT(salestable[[#This Row],[Order Date]],"MMMM")</f>
        <v>May</v>
      </c>
      <c r="Z7116" t="str">
        <f>"Q"&amp;ROUNDUP(MONTH(salestable[[#This Row],[Order Date]])/3,0)</f>
        <v>Q2</v>
      </c>
      <c r="AA7116" t="str">
        <f>TEXT(salestable[[#This Row],[Order Date]], "ddd")</f>
        <v>Thu</v>
      </c>
    </row>
    <row r="7117" spans="1:27"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s="3">
        <v>2</v>
      </c>
      <c r="T7117" s="4">
        <v>0.2</v>
      </c>
      <c r="U7117" s="3">
        <v>2.0047999999999999</v>
      </c>
      <c r="V7117" s="2">
        <f>salestable[[#This Row],[Sales]] * (1 - salestable[[#This Row],[Discount]])</f>
        <v>4.5823999999999998</v>
      </c>
      <c r="W7117" s="2">
        <f>salestable[[#This Row],[Sales]] * salestable[[#This Row],[Discount]]</f>
        <v>1.1456</v>
      </c>
      <c r="X7117">
        <f>YEAR(salestable[[#This Row],[Order Date]])</f>
        <v>2016</v>
      </c>
      <c r="Y7117" t="str">
        <f>TEXT(salestable[[#This Row],[Order Date]],"MMMM")</f>
        <v>May</v>
      </c>
      <c r="Z7117" t="str">
        <f>"Q"&amp;ROUNDUP(MONTH(salestable[[#This Row],[Order Date]])/3,0)</f>
        <v>Q2</v>
      </c>
      <c r="AA7117" t="str">
        <f>TEXT(salestable[[#This Row],[Order Date]], "ddd")</f>
        <v>Thu</v>
      </c>
    </row>
    <row r="7118" spans="1:27"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s="3">
        <v>2</v>
      </c>
      <c r="T7118" s="4">
        <v>0</v>
      </c>
      <c r="U7118" s="3">
        <v>27.882000000000001</v>
      </c>
      <c r="V7118" s="2">
        <f>salestable[[#This Row],[Sales]] * (1 - salestable[[#This Row],[Discount]])</f>
        <v>61.96</v>
      </c>
      <c r="W7118" s="2">
        <f>salestable[[#This Row],[Sales]] * salestable[[#This Row],[Discount]]</f>
        <v>0</v>
      </c>
      <c r="X7118">
        <f>YEAR(salestable[[#This Row],[Order Date]])</f>
        <v>2014</v>
      </c>
      <c r="Y7118" t="str">
        <f>TEXT(salestable[[#This Row],[Order Date]],"MMMM")</f>
        <v>October</v>
      </c>
      <c r="Z7118" t="str">
        <f>"Q"&amp;ROUNDUP(MONTH(salestable[[#This Row],[Order Date]])/3,0)</f>
        <v>Q4</v>
      </c>
      <c r="AA7118" t="str">
        <f>TEXT(salestable[[#This Row],[Order Date]], "ddd")</f>
        <v>Sat</v>
      </c>
    </row>
    <row r="7119" spans="1:27"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s="3">
        <v>1</v>
      </c>
      <c r="T7119" s="4">
        <v>0.2</v>
      </c>
      <c r="U7119" s="3">
        <v>0.47039999999999998</v>
      </c>
      <c r="V7119" s="2">
        <f>salestable[[#This Row],[Sales]] * (1 - salestable[[#This Row],[Discount]])</f>
        <v>1.0752000000000002</v>
      </c>
      <c r="W7119" s="2">
        <f>salestable[[#This Row],[Sales]] * salestable[[#This Row],[Discount]]</f>
        <v>0.26880000000000004</v>
      </c>
      <c r="X7119">
        <f>YEAR(salestable[[#This Row],[Order Date]])</f>
        <v>2014</v>
      </c>
      <c r="Y7119" t="str">
        <f>TEXT(salestable[[#This Row],[Order Date]],"MMMM")</f>
        <v>October</v>
      </c>
      <c r="Z7119" t="str">
        <f>"Q"&amp;ROUNDUP(MONTH(salestable[[#This Row],[Order Date]])/3,0)</f>
        <v>Q4</v>
      </c>
      <c r="AA7119" t="str">
        <f>TEXT(salestable[[#This Row],[Order Date]], "ddd")</f>
        <v>Sat</v>
      </c>
    </row>
    <row r="7120" spans="1:27"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s="3">
        <v>3</v>
      </c>
      <c r="T7120" s="4">
        <v>0</v>
      </c>
      <c r="U7120" s="3">
        <v>8.7905999999999995</v>
      </c>
      <c r="V7120" s="2">
        <f>salestable[[#This Row],[Sales]] * (1 - salestable[[#This Row],[Discount]])</f>
        <v>17.940000000000001</v>
      </c>
      <c r="W7120" s="2">
        <f>salestable[[#This Row],[Sales]] * salestable[[#This Row],[Discount]]</f>
        <v>0</v>
      </c>
      <c r="X7120">
        <f>YEAR(salestable[[#This Row],[Order Date]])</f>
        <v>2017</v>
      </c>
      <c r="Y7120" t="str">
        <f>TEXT(salestable[[#This Row],[Order Date]],"MMMM")</f>
        <v>February</v>
      </c>
      <c r="Z7120" t="str">
        <f>"Q"&amp;ROUNDUP(MONTH(salestable[[#This Row],[Order Date]])/3,0)</f>
        <v>Q1</v>
      </c>
      <c r="AA7120" t="str">
        <f>TEXT(salestable[[#This Row],[Order Date]], "ddd")</f>
        <v>Mon</v>
      </c>
    </row>
    <row r="7121" spans="1:27"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s="3">
        <v>2</v>
      </c>
      <c r="T7121" s="4">
        <v>0.2</v>
      </c>
      <c r="U7121" s="3">
        <v>4.5187999999999997</v>
      </c>
      <c r="V7121" s="2">
        <f>salestable[[#This Row],[Sales]] * (1 - salestable[[#This Row],[Discount]])</f>
        <v>11.123200000000001</v>
      </c>
      <c r="W7121" s="2">
        <f>salestable[[#This Row],[Sales]] * salestable[[#This Row],[Discount]]</f>
        <v>2.7808000000000002</v>
      </c>
      <c r="X7121">
        <f>YEAR(salestable[[#This Row],[Order Date]])</f>
        <v>2017</v>
      </c>
      <c r="Y7121" t="str">
        <f>TEXT(salestable[[#This Row],[Order Date]],"MMMM")</f>
        <v>November</v>
      </c>
      <c r="Z7121" t="str">
        <f>"Q"&amp;ROUNDUP(MONTH(salestable[[#This Row],[Order Date]])/3,0)</f>
        <v>Q4</v>
      </c>
      <c r="AA7121" t="str">
        <f>TEXT(salestable[[#This Row],[Order Date]], "ddd")</f>
        <v>Fri</v>
      </c>
    </row>
    <row r="7122" spans="1:27"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s="3">
        <v>1</v>
      </c>
      <c r="T7122" s="4">
        <v>0.7</v>
      </c>
      <c r="U7122" s="3">
        <v>-51.5154</v>
      </c>
      <c r="V7122" s="2">
        <f>salestable[[#This Row],[Sales]] * (1 - salestable[[#This Row],[Discount]])</f>
        <v>20.158200000000004</v>
      </c>
      <c r="W7122" s="2">
        <f>salestable[[#This Row],[Sales]] * salestable[[#This Row],[Discount]]</f>
        <v>47.035800000000002</v>
      </c>
      <c r="X7122">
        <f>YEAR(salestable[[#This Row],[Order Date]])</f>
        <v>2014</v>
      </c>
      <c r="Y7122" t="str">
        <f>TEXT(salestable[[#This Row],[Order Date]],"MMMM")</f>
        <v>January</v>
      </c>
      <c r="Z7122" t="str">
        <f>"Q"&amp;ROUNDUP(MONTH(salestable[[#This Row],[Order Date]])/3,0)</f>
        <v>Q1</v>
      </c>
      <c r="AA7122" t="str">
        <f>TEXT(salestable[[#This Row],[Order Date]], "ddd")</f>
        <v>Mon</v>
      </c>
    </row>
    <row r="7123" spans="1:27"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s="3">
        <v>7</v>
      </c>
      <c r="T7123" s="4">
        <v>0</v>
      </c>
      <c r="U7123" s="3">
        <v>18.837</v>
      </c>
      <c r="V7123" s="2">
        <f>salestable[[#This Row],[Sales]] * (1 - salestable[[#This Row],[Discount]])</f>
        <v>41.86</v>
      </c>
      <c r="W7123" s="2">
        <f>salestable[[#This Row],[Sales]] * salestable[[#This Row],[Discount]]</f>
        <v>0</v>
      </c>
      <c r="X7123">
        <f>YEAR(salestable[[#This Row],[Order Date]])</f>
        <v>2017</v>
      </c>
      <c r="Y7123" t="str">
        <f>TEXT(salestable[[#This Row],[Order Date]],"MMMM")</f>
        <v>December</v>
      </c>
      <c r="Z7123" t="str">
        <f>"Q"&amp;ROUNDUP(MONTH(salestable[[#This Row],[Order Date]])/3,0)</f>
        <v>Q4</v>
      </c>
      <c r="AA7123" t="str">
        <f>TEXT(salestable[[#This Row],[Order Date]], "ddd")</f>
        <v>Fri</v>
      </c>
    </row>
    <row r="7124" spans="1:27"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s="3">
        <v>2</v>
      </c>
      <c r="T7124" s="4">
        <v>0</v>
      </c>
      <c r="U7124" s="3">
        <v>41.168399999999998</v>
      </c>
      <c r="V7124" s="2">
        <f>salestable[[#This Row],[Sales]] * (1 - salestable[[#This Row],[Discount]])</f>
        <v>141.96</v>
      </c>
      <c r="W7124" s="2">
        <f>salestable[[#This Row],[Sales]] * salestable[[#This Row],[Discount]]</f>
        <v>0</v>
      </c>
      <c r="X7124">
        <f>YEAR(salestable[[#This Row],[Order Date]])</f>
        <v>2017</v>
      </c>
      <c r="Y7124" t="str">
        <f>TEXT(salestable[[#This Row],[Order Date]],"MMMM")</f>
        <v>December</v>
      </c>
      <c r="Z7124" t="str">
        <f>"Q"&amp;ROUNDUP(MONTH(salestable[[#This Row],[Order Date]])/3,0)</f>
        <v>Q4</v>
      </c>
      <c r="AA7124" t="str">
        <f>TEXT(salestable[[#This Row],[Order Date]], "ddd")</f>
        <v>Fri</v>
      </c>
    </row>
    <row r="7125" spans="1:27"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s="3">
        <v>3</v>
      </c>
      <c r="T7125" s="4">
        <v>0</v>
      </c>
      <c r="U7125" s="3">
        <v>4.4088000000000003</v>
      </c>
      <c r="V7125" s="2">
        <f>salestable[[#This Row],[Sales]] * (1 - salestable[[#This Row],[Discount]])</f>
        <v>10.02</v>
      </c>
      <c r="W7125" s="2">
        <f>salestable[[#This Row],[Sales]] * salestable[[#This Row],[Discount]]</f>
        <v>0</v>
      </c>
      <c r="X7125">
        <f>YEAR(salestable[[#This Row],[Order Date]])</f>
        <v>2015</v>
      </c>
      <c r="Y7125" t="str">
        <f>TEXT(salestable[[#This Row],[Order Date]],"MMMM")</f>
        <v>August</v>
      </c>
      <c r="Z7125" t="str">
        <f>"Q"&amp;ROUNDUP(MONTH(salestable[[#This Row],[Order Date]])/3,0)</f>
        <v>Q3</v>
      </c>
      <c r="AA7125" t="str">
        <f>TEXT(salestable[[#This Row],[Order Date]], "ddd")</f>
        <v>Sun</v>
      </c>
    </row>
    <row r="7126" spans="1:27"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s="3">
        <v>3</v>
      </c>
      <c r="T7126" s="4">
        <v>0</v>
      </c>
      <c r="U7126" s="3">
        <v>69.177599999999998</v>
      </c>
      <c r="V7126" s="2">
        <f>salestable[[#This Row],[Sales]] * (1 - salestable[[#This Row],[Discount]])</f>
        <v>144.12</v>
      </c>
      <c r="W7126" s="2">
        <f>salestable[[#This Row],[Sales]] * salestable[[#This Row],[Discount]]</f>
        <v>0</v>
      </c>
      <c r="X7126">
        <f>YEAR(salestable[[#This Row],[Order Date]])</f>
        <v>2015</v>
      </c>
      <c r="Y7126" t="str">
        <f>TEXT(salestable[[#This Row],[Order Date]],"MMMM")</f>
        <v>August</v>
      </c>
      <c r="Z7126" t="str">
        <f>"Q"&amp;ROUNDUP(MONTH(salestable[[#This Row],[Order Date]])/3,0)</f>
        <v>Q3</v>
      </c>
      <c r="AA7126" t="str">
        <f>TEXT(salestable[[#This Row],[Order Date]], "ddd")</f>
        <v>Sun</v>
      </c>
    </row>
    <row r="7127" spans="1:27"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s="3">
        <v>3</v>
      </c>
      <c r="T7127" s="4">
        <v>0</v>
      </c>
      <c r="U7127" s="3">
        <v>8.7905999999999995</v>
      </c>
      <c r="V7127" s="2">
        <f>salestable[[#This Row],[Sales]] * (1 - salestable[[#This Row],[Discount]])</f>
        <v>17.940000000000001</v>
      </c>
      <c r="W7127" s="2">
        <f>salestable[[#This Row],[Sales]] * salestable[[#This Row],[Discount]]</f>
        <v>0</v>
      </c>
      <c r="X7127">
        <f>YEAR(salestable[[#This Row],[Order Date]])</f>
        <v>2016</v>
      </c>
      <c r="Y7127" t="str">
        <f>TEXT(salestable[[#This Row],[Order Date]],"MMMM")</f>
        <v>September</v>
      </c>
      <c r="Z7127" t="str">
        <f>"Q"&amp;ROUNDUP(MONTH(salestable[[#This Row],[Order Date]])/3,0)</f>
        <v>Q3</v>
      </c>
      <c r="AA7127" t="str">
        <f>TEXT(salestable[[#This Row],[Order Date]], "ddd")</f>
        <v>Tue</v>
      </c>
    </row>
    <row r="7128" spans="1:27"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s="3">
        <v>3</v>
      </c>
      <c r="T7128" s="4">
        <v>0</v>
      </c>
      <c r="U7128" s="3">
        <v>4.5837000000000003</v>
      </c>
      <c r="V7128" s="2">
        <f>salestable[[#This Row],[Sales]] * (1 - salestable[[#This Row],[Discount]])</f>
        <v>13.89</v>
      </c>
      <c r="W7128" s="2">
        <f>salestable[[#This Row],[Sales]] * salestable[[#This Row],[Discount]]</f>
        <v>0</v>
      </c>
      <c r="X7128">
        <f>YEAR(salestable[[#This Row],[Order Date]])</f>
        <v>2016</v>
      </c>
      <c r="Y7128" t="str">
        <f>TEXT(salestable[[#This Row],[Order Date]],"MMMM")</f>
        <v>September</v>
      </c>
      <c r="Z7128" t="str">
        <f>"Q"&amp;ROUNDUP(MONTH(salestable[[#This Row],[Order Date]])/3,0)</f>
        <v>Q3</v>
      </c>
      <c r="AA7128" t="str">
        <f>TEXT(salestable[[#This Row],[Order Date]], "ddd")</f>
        <v>Tue</v>
      </c>
    </row>
    <row r="7129" spans="1:27"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s="3">
        <v>5</v>
      </c>
      <c r="T7129" s="4">
        <v>0</v>
      </c>
      <c r="U7129" s="3">
        <v>7.5670000000000002</v>
      </c>
      <c r="V7129" s="2">
        <f>salestable[[#This Row],[Sales]] * (1 - salestable[[#This Row],[Discount]])</f>
        <v>16.45</v>
      </c>
      <c r="W7129" s="2">
        <f>salestable[[#This Row],[Sales]] * salestable[[#This Row],[Discount]]</f>
        <v>0</v>
      </c>
      <c r="X7129">
        <f>YEAR(salestable[[#This Row],[Order Date]])</f>
        <v>2016</v>
      </c>
      <c r="Y7129" t="str">
        <f>TEXT(salestable[[#This Row],[Order Date]],"MMMM")</f>
        <v>November</v>
      </c>
      <c r="Z7129" t="str">
        <f>"Q"&amp;ROUNDUP(MONTH(salestable[[#This Row],[Order Date]])/3,0)</f>
        <v>Q4</v>
      </c>
      <c r="AA7129" t="str">
        <f>TEXT(salestable[[#This Row],[Order Date]], "ddd")</f>
        <v>Mon</v>
      </c>
    </row>
    <row r="7130" spans="1:27"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s="3">
        <v>4</v>
      </c>
      <c r="T7130" s="4">
        <v>0</v>
      </c>
      <c r="U7130" s="3">
        <v>6.5735999999999999</v>
      </c>
      <c r="V7130" s="2">
        <f>salestable[[#This Row],[Sales]] * (1 - salestable[[#This Row],[Discount]])</f>
        <v>19.920000000000002</v>
      </c>
      <c r="W7130" s="2">
        <f>salestable[[#This Row],[Sales]] * salestable[[#This Row],[Discount]]</f>
        <v>0</v>
      </c>
      <c r="X7130">
        <f>YEAR(salestable[[#This Row],[Order Date]])</f>
        <v>2016</v>
      </c>
      <c r="Y7130" t="str">
        <f>TEXT(salestable[[#This Row],[Order Date]],"MMMM")</f>
        <v>November</v>
      </c>
      <c r="Z7130" t="str">
        <f>"Q"&amp;ROUNDUP(MONTH(salestable[[#This Row],[Order Date]])/3,0)</f>
        <v>Q4</v>
      </c>
      <c r="AA7130" t="str">
        <f>TEXT(salestable[[#This Row],[Order Date]], "ddd")</f>
        <v>Mon</v>
      </c>
    </row>
    <row r="7131" spans="1:27"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s="3">
        <v>4</v>
      </c>
      <c r="T7131" s="4">
        <v>0.2</v>
      </c>
      <c r="U7131" s="3">
        <v>8.3523999999999994</v>
      </c>
      <c r="V7131" s="2">
        <f>salestable[[#This Row],[Sales]] * (1 - salestable[[#This Row],[Discount]])</f>
        <v>28.134399999999999</v>
      </c>
      <c r="W7131" s="2">
        <f>salestable[[#This Row],[Sales]] * salestable[[#This Row],[Discount]]</f>
        <v>7.0335999999999999</v>
      </c>
      <c r="X7131">
        <f>YEAR(salestable[[#This Row],[Order Date]])</f>
        <v>2016</v>
      </c>
      <c r="Y7131" t="str">
        <f>TEXT(salestable[[#This Row],[Order Date]],"MMMM")</f>
        <v>April</v>
      </c>
      <c r="Z7131" t="str">
        <f>"Q"&amp;ROUNDUP(MONTH(salestable[[#This Row],[Order Date]])/3,0)</f>
        <v>Q2</v>
      </c>
      <c r="AA7131" t="str">
        <f>TEXT(salestable[[#This Row],[Order Date]], "ddd")</f>
        <v>Sat</v>
      </c>
    </row>
    <row r="7132" spans="1:27"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s="3">
        <v>7</v>
      </c>
      <c r="T7132" s="4">
        <v>0.2</v>
      </c>
      <c r="U7132" s="3">
        <v>40.003599999999999</v>
      </c>
      <c r="V7132" s="2">
        <f>salestable[[#This Row],[Sales]] * (1 - salestable[[#This Row],[Discount]])</f>
        <v>98.470399999999998</v>
      </c>
      <c r="W7132" s="2">
        <f>salestable[[#This Row],[Sales]] * salestable[[#This Row],[Discount]]</f>
        <v>24.617599999999999</v>
      </c>
      <c r="X7132">
        <f>YEAR(salestable[[#This Row],[Order Date]])</f>
        <v>2016</v>
      </c>
      <c r="Y7132" t="str">
        <f>TEXT(salestable[[#This Row],[Order Date]],"MMMM")</f>
        <v>April</v>
      </c>
      <c r="Z7132" t="str">
        <f>"Q"&amp;ROUNDUP(MONTH(salestable[[#This Row],[Order Date]])/3,0)</f>
        <v>Q2</v>
      </c>
      <c r="AA7132" t="str">
        <f>TEXT(salestable[[#This Row],[Order Date]], "ddd")</f>
        <v>Sat</v>
      </c>
    </row>
    <row r="7133" spans="1:27"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s="3">
        <v>3</v>
      </c>
      <c r="T7133" s="4">
        <v>0</v>
      </c>
      <c r="U7133" s="3">
        <v>67.064400000000006</v>
      </c>
      <c r="V7133" s="2">
        <f>salestable[[#This Row],[Sales]] * (1 - salestable[[#This Row],[Discount]])</f>
        <v>257.94</v>
      </c>
      <c r="W7133" s="2">
        <f>salestable[[#This Row],[Sales]] * salestable[[#This Row],[Discount]]</f>
        <v>0</v>
      </c>
      <c r="X7133">
        <f>YEAR(salestable[[#This Row],[Order Date]])</f>
        <v>2017</v>
      </c>
      <c r="Y7133" t="str">
        <f>TEXT(salestable[[#This Row],[Order Date]],"MMMM")</f>
        <v>November</v>
      </c>
      <c r="Z7133" t="str">
        <f>"Q"&amp;ROUNDUP(MONTH(salestable[[#This Row],[Order Date]])/3,0)</f>
        <v>Q4</v>
      </c>
      <c r="AA7133" t="str">
        <f>TEXT(salestable[[#This Row],[Order Date]], "ddd")</f>
        <v>Sun</v>
      </c>
    </row>
    <row r="7134" spans="1:27"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s="3">
        <v>4</v>
      </c>
      <c r="T7134" s="4">
        <v>0</v>
      </c>
      <c r="U7134" s="3">
        <v>545.1884</v>
      </c>
      <c r="V7134" s="2">
        <f>salestable[[#This Row],[Sales]] * (1 - salestable[[#This Row],[Discount]])</f>
        <v>1879.96</v>
      </c>
      <c r="W7134" s="2">
        <f>salestable[[#This Row],[Sales]] * salestable[[#This Row],[Discount]]</f>
        <v>0</v>
      </c>
      <c r="X7134">
        <f>YEAR(salestable[[#This Row],[Order Date]])</f>
        <v>2017</v>
      </c>
      <c r="Y7134" t="str">
        <f>TEXT(salestable[[#This Row],[Order Date]],"MMMM")</f>
        <v>November</v>
      </c>
      <c r="Z7134" t="str">
        <f>"Q"&amp;ROUNDUP(MONTH(salestable[[#This Row],[Order Date]])/3,0)</f>
        <v>Q4</v>
      </c>
      <c r="AA7134" t="str">
        <f>TEXT(salestable[[#This Row],[Order Date]], "ddd")</f>
        <v>Sun</v>
      </c>
    </row>
    <row r="7135" spans="1:27"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s="3">
        <v>2</v>
      </c>
      <c r="T7135" s="4">
        <v>0</v>
      </c>
      <c r="U7135" s="3">
        <v>9.8856000000000002</v>
      </c>
      <c r="V7135" s="2">
        <f>salestable[[#This Row],[Sales]] * (1 - salestable[[#This Row],[Discount]])</f>
        <v>27.46</v>
      </c>
      <c r="W7135" s="2">
        <f>salestable[[#This Row],[Sales]] * salestable[[#This Row],[Discount]]</f>
        <v>0</v>
      </c>
      <c r="X7135">
        <f>YEAR(salestable[[#This Row],[Order Date]])</f>
        <v>2017</v>
      </c>
      <c r="Y7135" t="str">
        <f>TEXT(salestable[[#This Row],[Order Date]],"MMMM")</f>
        <v>November</v>
      </c>
      <c r="Z7135" t="str">
        <f>"Q"&amp;ROUNDUP(MONTH(salestable[[#This Row],[Order Date]])/3,0)</f>
        <v>Q4</v>
      </c>
      <c r="AA7135" t="str">
        <f>TEXT(salestable[[#This Row],[Order Date]], "ddd")</f>
        <v>Sun</v>
      </c>
    </row>
    <row r="7136" spans="1:27"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s="3">
        <v>2</v>
      </c>
      <c r="T7136" s="4">
        <v>0</v>
      </c>
      <c r="U7136" s="3">
        <v>43.190399999999997</v>
      </c>
      <c r="V7136" s="2">
        <f>salestable[[#This Row],[Sales]] * (1 - salestable[[#This Row],[Discount]])</f>
        <v>89.98</v>
      </c>
      <c r="W7136" s="2">
        <f>salestable[[#This Row],[Sales]] * salestable[[#This Row],[Discount]]</f>
        <v>0</v>
      </c>
      <c r="X7136">
        <f>YEAR(salestable[[#This Row],[Order Date]])</f>
        <v>2017</v>
      </c>
      <c r="Y7136" t="str">
        <f>TEXT(salestable[[#This Row],[Order Date]],"MMMM")</f>
        <v>November</v>
      </c>
      <c r="Z7136" t="str">
        <f>"Q"&amp;ROUNDUP(MONTH(salestable[[#This Row],[Order Date]])/3,0)</f>
        <v>Q4</v>
      </c>
      <c r="AA7136" t="str">
        <f>TEXT(salestable[[#This Row],[Order Date]], "ddd")</f>
        <v>Sun</v>
      </c>
    </row>
    <row r="7137" spans="1:27"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s="3">
        <v>3</v>
      </c>
      <c r="T7137" s="4">
        <v>0</v>
      </c>
      <c r="U7137" s="3">
        <v>240.29400000000001</v>
      </c>
      <c r="V7137" s="2">
        <f>salestable[[#This Row],[Sales]] * (1 - salestable[[#This Row],[Discount]])</f>
        <v>828.6</v>
      </c>
      <c r="W7137" s="2">
        <f>salestable[[#This Row],[Sales]] * salestable[[#This Row],[Discount]]</f>
        <v>0</v>
      </c>
      <c r="X7137">
        <f>YEAR(salestable[[#This Row],[Order Date]])</f>
        <v>2017</v>
      </c>
      <c r="Y7137" t="str">
        <f>TEXT(salestable[[#This Row],[Order Date]],"MMMM")</f>
        <v>November</v>
      </c>
      <c r="Z7137" t="str">
        <f>"Q"&amp;ROUNDUP(MONTH(salestable[[#This Row],[Order Date]])/3,0)</f>
        <v>Q4</v>
      </c>
      <c r="AA7137" t="str">
        <f>TEXT(salestable[[#This Row],[Order Date]], "ddd")</f>
        <v>Sun</v>
      </c>
    </row>
    <row r="7138" spans="1:27"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s="3">
        <v>5</v>
      </c>
      <c r="T7138" s="4">
        <v>0.7</v>
      </c>
      <c r="U7138" s="3">
        <v>-5.7839999999999998</v>
      </c>
      <c r="V7138" s="2">
        <f>salestable[[#This Row],[Sales]] * (1 - salestable[[#This Row],[Discount]])</f>
        <v>2.1690000000000005</v>
      </c>
      <c r="W7138" s="2">
        <f>salestable[[#This Row],[Sales]] * salestable[[#This Row],[Discount]]</f>
        <v>5.0609999999999999</v>
      </c>
      <c r="X7138">
        <f>YEAR(salestable[[#This Row],[Order Date]])</f>
        <v>2015</v>
      </c>
      <c r="Y7138" t="str">
        <f>TEXT(salestable[[#This Row],[Order Date]],"MMMM")</f>
        <v>November</v>
      </c>
      <c r="Z7138" t="str">
        <f>"Q"&amp;ROUNDUP(MONTH(salestable[[#This Row],[Order Date]])/3,0)</f>
        <v>Q4</v>
      </c>
      <c r="AA7138" t="str">
        <f>TEXT(salestable[[#This Row],[Order Date]], "ddd")</f>
        <v>Fri</v>
      </c>
    </row>
    <row r="7139" spans="1:27"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s="3">
        <v>2</v>
      </c>
      <c r="T7139" s="4">
        <v>0.2</v>
      </c>
      <c r="U7139" s="3">
        <v>1.3080000000000001</v>
      </c>
      <c r="V7139" s="2">
        <f>salestable[[#This Row],[Sales]] * (1 - salestable[[#This Row],[Discount]])</f>
        <v>13.952000000000002</v>
      </c>
      <c r="W7139" s="2">
        <f>salestable[[#This Row],[Sales]] * salestable[[#This Row],[Discount]]</f>
        <v>3.4880000000000004</v>
      </c>
      <c r="X7139">
        <f>YEAR(salestable[[#This Row],[Order Date]])</f>
        <v>2015</v>
      </c>
      <c r="Y7139" t="str">
        <f>TEXT(salestable[[#This Row],[Order Date]],"MMMM")</f>
        <v>November</v>
      </c>
      <c r="Z7139" t="str">
        <f>"Q"&amp;ROUNDUP(MONTH(salestable[[#This Row],[Order Date]])/3,0)</f>
        <v>Q4</v>
      </c>
      <c r="AA7139" t="str">
        <f>TEXT(salestable[[#This Row],[Order Date]], "ddd")</f>
        <v>Fri</v>
      </c>
    </row>
    <row r="7140" spans="1:27"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s="3">
        <v>4</v>
      </c>
      <c r="T7140" s="4">
        <v>0.7</v>
      </c>
      <c r="U7140" s="3">
        <v>-50.304000000000002</v>
      </c>
      <c r="V7140" s="2">
        <f>salestable[[#This Row],[Sales]] * (1 - salestable[[#This Row],[Discount]])</f>
        <v>18.864000000000004</v>
      </c>
      <c r="W7140" s="2">
        <f>salestable[[#This Row],[Sales]] * salestable[[#This Row],[Discount]]</f>
        <v>44.015999999999998</v>
      </c>
      <c r="X7140">
        <f>YEAR(salestable[[#This Row],[Order Date]])</f>
        <v>2015</v>
      </c>
      <c r="Y7140" t="str">
        <f>TEXT(salestable[[#This Row],[Order Date]],"MMMM")</f>
        <v>November</v>
      </c>
      <c r="Z7140" t="str">
        <f>"Q"&amp;ROUNDUP(MONTH(salestable[[#This Row],[Order Date]])/3,0)</f>
        <v>Q4</v>
      </c>
      <c r="AA7140" t="str">
        <f>TEXT(salestable[[#This Row],[Order Date]], "ddd")</f>
        <v>Fri</v>
      </c>
    </row>
    <row r="7141" spans="1:27"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s="3">
        <v>3</v>
      </c>
      <c r="T7141" s="4">
        <v>0.2</v>
      </c>
      <c r="U7141" s="3">
        <v>-36.293999999999997</v>
      </c>
      <c r="V7141" s="2">
        <f>salestable[[#This Row],[Sales]] * (1 - salestable[[#This Row],[Discount]])</f>
        <v>232.2816</v>
      </c>
      <c r="W7141" s="2">
        <f>salestable[[#This Row],[Sales]] * salestable[[#This Row],[Discount]]</f>
        <v>58.070399999999999</v>
      </c>
      <c r="X7141">
        <f>YEAR(salestable[[#This Row],[Order Date]])</f>
        <v>2015</v>
      </c>
      <c r="Y7141" t="str">
        <f>TEXT(salestable[[#This Row],[Order Date]],"MMMM")</f>
        <v>November</v>
      </c>
      <c r="Z7141" t="str">
        <f>"Q"&amp;ROUNDUP(MONTH(salestable[[#This Row],[Order Date]])/3,0)</f>
        <v>Q4</v>
      </c>
      <c r="AA7141" t="str">
        <f>TEXT(salestable[[#This Row],[Order Date]], "ddd")</f>
        <v>Fri</v>
      </c>
    </row>
    <row r="7142" spans="1:27"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s="3">
        <v>4</v>
      </c>
      <c r="T7142" s="4">
        <v>0</v>
      </c>
      <c r="U7142" s="3">
        <v>46.543199999999999</v>
      </c>
      <c r="V7142" s="2">
        <f>salestable[[#This Row],[Sales]] * (1 - salestable[[#This Row],[Discount]])</f>
        <v>113.52</v>
      </c>
      <c r="W7142" s="2">
        <f>salestable[[#This Row],[Sales]] * salestable[[#This Row],[Discount]]</f>
        <v>0</v>
      </c>
      <c r="X7142">
        <f>YEAR(salestable[[#This Row],[Order Date]])</f>
        <v>2017</v>
      </c>
      <c r="Y7142" t="str">
        <f>TEXT(salestable[[#This Row],[Order Date]],"MMMM")</f>
        <v>September</v>
      </c>
      <c r="Z7142" t="str">
        <f>"Q"&amp;ROUNDUP(MONTH(salestable[[#This Row],[Order Date]])/3,0)</f>
        <v>Q3</v>
      </c>
      <c r="AA7142" t="str">
        <f>TEXT(salestable[[#This Row],[Order Date]], "ddd")</f>
        <v>Thu</v>
      </c>
    </row>
    <row r="7143" spans="1:27"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s="3">
        <v>5</v>
      </c>
      <c r="T7143" s="4">
        <v>0</v>
      </c>
      <c r="U7143" s="3">
        <v>37.884</v>
      </c>
      <c r="V7143" s="2">
        <f>salestable[[#This Row],[Sales]] * (1 - salestable[[#This Row],[Discount]])</f>
        <v>135.30000000000001</v>
      </c>
      <c r="W7143" s="2">
        <f>salestable[[#This Row],[Sales]] * salestable[[#This Row],[Discount]]</f>
        <v>0</v>
      </c>
      <c r="X7143">
        <f>YEAR(salestable[[#This Row],[Order Date]])</f>
        <v>2017</v>
      </c>
      <c r="Y7143" t="str">
        <f>TEXT(salestable[[#This Row],[Order Date]],"MMMM")</f>
        <v>September</v>
      </c>
      <c r="Z7143" t="str">
        <f>"Q"&amp;ROUNDUP(MONTH(salestable[[#This Row],[Order Date]])/3,0)</f>
        <v>Q3</v>
      </c>
      <c r="AA7143" t="str">
        <f>TEXT(salestable[[#This Row],[Order Date]], "ddd")</f>
        <v>Thu</v>
      </c>
    </row>
    <row r="7144" spans="1:27"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s="3">
        <v>5</v>
      </c>
      <c r="T7144" s="4">
        <v>0</v>
      </c>
      <c r="U7144" s="3">
        <v>48.905999999999999</v>
      </c>
      <c r="V7144" s="2">
        <f>salestable[[#This Row],[Sales]] * (1 - salestable[[#This Row],[Discount]])</f>
        <v>111.15</v>
      </c>
      <c r="W7144" s="2">
        <f>salestable[[#This Row],[Sales]] * salestable[[#This Row],[Discount]]</f>
        <v>0</v>
      </c>
      <c r="X7144">
        <f>YEAR(salestable[[#This Row],[Order Date]])</f>
        <v>2014</v>
      </c>
      <c r="Y7144" t="str">
        <f>TEXT(salestable[[#This Row],[Order Date]],"MMMM")</f>
        <v>November</v>
      </c>
      <c r="Z7144" t="str">
        <f>"Q"&amp;ROUNDUP(MONTH(salestable[[#This Row],[Order Date]])/3,0)</f>
        <v>Q4</v>
      </c>
      <c r="AA7144" t="str">
        <f>TEXT(salestable[[#This Row],[Order Date]], "ddd")</f>
        <v>Mon</v>
      </c>
    </row>
    <row r="7145" spans="1:27"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s="3">
        <v>5</v>
      </c>
      <c r="T7145" s="4">
        <v>0.4</v>
      </c>
      <c r="U7145" s="3">
        <v>-181.26499999999999</v>
      </c>
      <c r="V7145" s="2">
        <f>salestable[[#This Row],[Sales]] * (1 - salestable[[#This Row],[Discount]])</f>
        <v>466.11</v>
      </c>
      <c r="W7145" s="2">
        <f>salestable[[#This Row],[Sales]] * salestable[[#This Row],[Discount]]</f>
        <v>310.74</v>
      </c>
      <c r="X7145">
        <f>YEAR(salestable[[#This Row],[Order Date]])</f>
        <v>2017</v>
      </c>
      <c r="Y7145" t="str">
        <f>TEXT(salestable[[#This Row],[Order Date]],"MMMM")</f>
        <v>March</v>
      </c>
      <c r="Z7145" t="str">
        <f>"Q"&amp;ROUNDUP(MONTH(salestable[[#This Row],[Order Date]])/3,0)</f>
        <v>Q1</v>
      </c>
      <c r="AA7145" t="str">
        <f>TEXT(salestable[[#This Row],[Order Date]], "ddd")</f>
        <v>Sat</v>
      </c>
    </row>
    <row r="7146" spans="1:27"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s="3">
        <v>1</v>
      </c>
      <c r="T7146" s="4">
        <v>0.7</v>
      </c>
      <c r="U7146" s="3">
        <v>-8.6058000000000003</v>
      </c>
      <c r="V7146" s="2">
        <f>salestable[[#This Row],[Sales]] * (1 - salestable[[#This Row],[Discount]])</f>
        <v>3.6882000000000006</v>
      </c>
      <c r="W7146" s="2">
        <f>salestable[[#This Row],[Sales]] * salestable[[#This Row],[Discount]]</f>
        <v>8.6058000000000003</v>
      </c>
      <c r="X7146">
        <f>YEAR(salestable[[#This Row],[Order Date]])</f>
        <v>2017</v>
      </c>
      <c r="Y7146" t="str">
        <f>TEXT(salestable[[#This Row],[Order Date]],"MMMM")</f>
        <v>March</v>
      </c>
      <c r="Z7146" t="str">
        <f>"Q"&amp;ROUNDUP(MONTH(salestable[[#This Row],[Order Date]])/3,0)</f>
        <v>Q1</v>
      </c>
      <c r="AA7146" t="str">
        <f>TEXT(salestable[[#This Row],[Order Date]], "ddd")</f>
        <v>Sat</v>
      </c>
    </row>
    <row r="7147" spans="1:27"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s="3">
        <v>3</v>
      </c>
      <c r="T7147" s="4">
        <v>0.4</v>
      </c>
      <c r="U7147" s="3">
        <v>-46.429200000000002</v>
      </c>
      <c r="V7147" s="2">
        <f>salestable[[#This Row],[Sales]] * (1 - salestable[[#This Row],[Discount]])</f>
        <v>92.858400000000003</v>
      </c>
      <c r="W7147" s="2">
        <f>salestable[[#This Row],[Sales]] * salestable[[#This Row],[Discount]]</f>
        <v>61.905600000000007</v>
      </c>
      <c r="X7147">
        <f>YEAR(salestable[[#This Row],[Order Date]])</f>
        <v>2017</v>
      </c>
      <c r="Y7147" t="str">
        <f>TEXT(salestable[[#This Row],[Order Date]],"MMMM")</f>
        <v>March</v>
      </c>
      <c r="Z7147" t="str">
        <f>"Q"&amp;ROUNDUP(MONTH(salestable[[#This Row],[Order Date]])/3,0)</f>
        <v>Q1</v>
      </c>
      <c r="AA7147" t="str">
        <f>TEXT(salestable[[#This Row],[Order Date]], "ddd")</f>
        <v>Sat</v>
      </c>
    </row>
    <row r="7148" spans="1:27"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s="3">
        <v>1</v>
      </c>
      <c r="T7148" s="4">
        <v>0.2</v>
      </c>
      <c r="U7148" s="3">
        <v>3.246</v>
      </c>
      <c r="V7148" s="2">
        <f>salestable[[#This Row],[Sales]] * (1 - salestable[[#This Row],[Discount]])</f>
        <v>34.624000000000002</v>
      </c>
      <c r="W7148" s="2">
        <f>salestable[[#This Row],[Sales]] * salestable[[#This Row],[Discount]]</f>
        <v>8.6560000000000006</v>
      </c>
      <c r="X7148">
        <f>YEAR(salestable[[#This Row],[Order Date]])</f>
        <v>2017</v>
      </c>
      <c r="Y7148" t="str">
        <f>TEXT(salestable[[#This Row],[Order Date]],"MMMM")</f>
        <v>March</v>
      </c>
      <c r="Z7148" t="str">
        <f>"Q"&amp;ROUNDUP(MONTH(salestable[[#This Row],[Order Date]])/3,0)</f>
        <v>Q1</v>
      </c>
      <c r="AA7148" t="str">
        <f>TEXT(salestable[[#This Row],[Order Date]], "ddd")</f>
        <v>Sat</v>
      </c>
    </row>
    <row r="7149" spans="1:27"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s="3">
        <v>3</v>
      </c>
      <c r="T7149" s="4">
        <v>0</v>
      </c>
      <c r="U7149" s="3">
        <v>41.823</v>
      </c>
      <c r="V7149" s="2">
        <f>salestable[[#This Row],[Sales]] * (1 - salestable[[#This Row],[Discount]])</f>
        <v>92.94</v>
      </c>
      <c r="W7149" s="2">
        <f>salestable[[#This Row],[Sales]] * salestable[[#This Row],[Discount]]</f>
        <v>0</v>
      </c>
      <c r="X7149">
        <f>YEAR(salestable[[#This Row],[Order Date]])</f>
        <v>2016</v>
      </c>
      <c r="Y7149" t="str">
        <f>TEXT(salestable[[#This Row],[Order Date]],"MMMM")</f>
        <v>June</v>
      </c>
      <c r="Z7149" t="str">
        <f>"Q"&amp;ROUNDUP(MONTH(salestable[[#This Row],[Order Date]])/3,0)</f>
        <v>Q2</v>
      </c>
      <c r="AA7149" t="str">
        <f>TEXT(salestable[[#This Row],[Order Date]], "ddd")</f>
        <v>Sun</v>
      </c>
    </row>
    <row r="7150" spans="1:27"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s="3">
        <v>3</v>
      </c>
      <c r="T7150" s="4">
        <v>0</v>
      </c>
      <c r="U7150" s="3">
        <v>18.396000000000001</v>
      </c>
      <c r="V7150" s="2">
        <f>salestable[[#This Row],[Sales]] * (1 - salestable[[#This Row],[Discount]])</f>
        <v>52.56</v>
      </c>
      <c r="W7150" s="2">
        <f>salestable[[#This Row],[Sales]] * salestable[[#This Row],[Discount]]</f>
        <v>0</v>
      </c>
      <c r="X7150">
        <f>YEAR(salestable[[#This Row],[Order Date]])</f>
        <v>2016</v>
      </c>
      <c r="Y7150" t="str">
        <f>TEXT(salestable[[#This Row],[Order Date]],"MMMM")</f>
        <v>June</v>
      </c>
      <c r="Z7150" t="str">
        <f>"Q"&amp;ROUNDUP(MONTH(salestable[[#This Row],[Order Date]])/3,0)</f>
        <v>Q2</v>
      </c>
      <c r="AA7150" t="str">
        <f>TEXT(salestable[[#This Row],[Order Date]], "ddd")</f>
        <v>Sun</v>
      </c>
    </row>
    <row r="7151" spans="1:27"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s="3">
        <v>3</v>
      </c>
      <c r="T7151" s="4">
        <v>0.2</v>
      </c>
      <c r="U7151" s="3">
        <v>109.3365</v>
      </c>
      <c r="V7151" s="2">
        <f>salestable[[#This Row],[Sales]] * (1 - salestable[[#This Row],[Discount]])</f>
        <v>777.50400000000002</v>
      </c>
      <c r="W7151" s="2">
        <f>salestable[[#This Row],[Sales]] * salestable[[#This Row],[Discount]]</f>
        <v>194.376</v>
      </c>
      <c r="X7151">
        <f>YEAR(salestable[[#This Row],[Order Date]])</f>
        <v>2015</v>
      </c>
      <c r="Y7151" t="str">
        <f>TEXT(salestable[[#This Row],[Order Date]],"MMMM")</f>
        <v>June</v>
      </c>
      <c r="Z7151" t="str">
        <f>"Q"&amp;ROUNDUP(MONTH(salestable[[#This Row],[Order Date]])/3,0)</f>
        <v>Q2</v>
      </c>
      <c r="AA7151" t="str">
        <f>TEXT(salestable[[#This Row],[Order Date]], "ddd")</f>
        <v>Fri</v>
      </c>
    </row>
    <row r="7152" spans="1:27"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s="3">
        <v>2</v>
      </c>
      <c r="T7152" s="4">
        <v>0</v>
      </c>
      <c r="U7152" s="3">
        <v>35.49</v>
      </c>
      <c r="V7152" s="2">
        <f>salestable[[#This Row],[Sales]] * (1 - salestable[[#This Row],[Discount]])</f>
        <v>141.96</v>
      </c>
      <c r="W7152" s="2">
        <f>salestable[[#This Row],[Sales]] * salestable[[#This Row],[Discount]]</f>
        <v>0</v>
      </c>
      <c r="X7152">
        <f>YEAR(salestable[[#This Row],[Order Date]])</f>
        <v>2017</v>
      </c>
      <c r="Y7152" t="str">
        <f>TEXT(salestable[[#This Row],[Order Date]],"MMMM")</f>
        <v>December</v>
      </c>
      <c r="Z7152" t="str">
        <f>"Q"&amp;ROUNDUP(MONTH(salestable[[#This Row],[Order Date]])/3,0)</f>
        <v>Q4</v>
      </c>
      <c r="AA7152" t="str">
        <f>TEXT(salestable[[#This Row],[Order Date]], "ddd")</f>
        <v>Fri</v>
      </c>
    </row>
    <row r="7153" spans="1:27"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s="3">
        <v>2</v>
      </c>
      <c r="T7153" s="4">
        <v>0.5</v>
      </c>
      <c r="U7153" s="3">
        <v>-135.08699999999999</v>
      </c>
      <c r="V7153" s="2">
        <f>salestable[[#This Row],[Sales]] * (1 - salestable[[#This Row],[Discount]])</f>
        <v>91.275000000000006</v>
      </c>
      <c r="W7153" s="2">
        <f>salestable[[#This Row],[Sales]] * salestable[[#This Row],[Discount]]</f>
        <v>91.275000000000006</v>
      </c>
      <c r="X7153">
        <f>YEAR(salestable[[#This Row],[Order Date]])</f>
        <v>2017</v>
      </c>
      <c r="Y7153" t="str">
        <f>TEXT(salestable[[#This Row],[Order Date]],"MMMM")</f>
        <v>December</v>
      </c>
      <c r="Z7153" t="str">
        <f>"Q"&amp;ROUNDUP(MONTH(salestable[[#This Row],[Order Date]])/3,0)</f>
        <v>Q4</v>
      </c>
      <c r="AA7153" t="str">
        <f>TEXT(salestable[[#This Row],[Order Date]], "ddd")</f>
        <v>Fri</v>
      </c>
    </row>
    <row r="7154" spans="1:27"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s="3">
        <v>2</v>
      </c>
      <c r="T7154" s="4">
        <v>0.2</v>
      </c>
      <c r="U7154" s="3">
        <v>31.0688</v>
      </c>
      <c r="V7154" s="2">
        <f>salestable[[#This Row],[Sales]] * (1 - salestable[[#This Row],[Discount]])</f>
        <v>71.014400000000009</v>
      </c>
      <c r="W7154" s="2">
        <f>salestable[[#This Row],[Sales]] * salestable[[#This Row],[Discount]]</f>
        <v>17.753600000000002</v>
      </c>
      <c r="X7154">
        <f>YEAR(salestable[[#This Row],[Order Date]])</f>
        <v>2014</v>
      </c>
      <c r="Y7154" t="str">
        <f>TEXT(salestable[[#This Row],[Order Date]],"MMMM")</f>
        <v>October</v>
      </c>
      <c r="Z7154" t="str">
        <f>"Q"&amp;ROUNDUP(MONTH(salestable[[#This Row],[Order Date]])/3,0)</f>
        <v>Q4</v>
      </c>
      <c r="AA7154" t="str">
        <f>TEXT(salestable[[#This Row],[Order Date]], "ddd")</f>
        <v>Thu</v>
      </c>
    </row>
    <row r="7155" spans="1:27"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s="3">
        <v>7</v>
      </c>
      <c r="T7155" s="4">
        <v>0.8</v>
      </c>
      <c r="U7155" s="3">
        <v>-108.8304</v>
      </c>
      <c r="V7155" s="2">
        <f>salestable[[#This Row],[Sales]] * (1 - salestable[[#This Row],[Discount]])</f>
        <v>10.617599999999998</v>
      </c>
      <c r="W7155" s="2">
        <f>salestable[[#This Row],[Sales]] * salestable[[#This Row],[Discount]]</f>
        <v>42.470400000000005</v>
      </c>
      <c r="X7155">
        <f>YEAR(salestable[[#This Row],[Order Date]])</f>
        <v>2015</v>
      </c>
      <c r="Y7155" t="str">
        <f>TEXT(salestable[[#This Row],[Order Date]],"MMMM")</f>
        <v>December</v>
      </c>
      <c r="Z7155" t="str">
        <f>"Q"&amp;ROUNDUP(MONTH(salestable[[#This Row],[Order Date]])/3,0)</f>
        <v>Q4</v>
      </c>
      <c r="AA7155" t="str">
        <f>TEXT(salestable[[#This Row],[Order Date]], "ddd")</f>
        <v>Thu</v>
      </c>
    </row>
    <row r="7156" spans="1:27"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s="3">
        <v>6</v>
      </c>
      <c r="T7156" s="4">
        <v>0</v>
      </c>
      <c r="U7156" s="3">
        <v>46.8996</v>
      </c>
      <c r="V7156" s="2">
        <f>salestable[[#This Row],[Sales]] * (1 - salestable[[#This Row],[Discount]])</f>
        <v>275.88</v>
      </c>
      <c r="W7156" s="2">
        <f>salestable[[#This Row],[Sales]] * salestable[[#This Row],[Discount]]</f>
        <v>0</v>
      </c>
      <c r="X7156">
        <f>YEAR(salestable[[#This Row],[Order Date]])</f>
        <v>2015</v>
      </c>
      <c r="Y7156" t="str">
        <f>TEXT(salestable[[#This Row],[Order Date]],"MMMM")</f>
        <v>December</v>
      </c>
      <c r="Z7156" t="str">
        <f>"Q"&amp;ROUNDUP(MONTH(salestable[[#This Row],[Order Date]])/3,0)</f>
        <v>Q4</v>
      </c>
      <c r="AA7156" t="str">
        <f>TEXT(salestable[[#This Row],[Order Date]], "ddd")</f>
        <v>Fri</v>
      </c>
    </row>
    <row r="7157" spans="1:27"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s="3">
        <v>5</v>
      </c>
      <c r="T7157" s="4">
        <v>0</v>
      </c>
      <c r="U7157" s="3">
        <v>74.212999999999994</v>
      </c>
      <c r="V7157" s="2">
        <f>salestable[[#This Row],[Sales]] * (1 - salestable[[#This Row],[Discount]])</f>
        <v>157.9</v>
      </c>
      <c r="W7157" s="2">
        <f>salestable[[#This Row],[Sales]] * salestable[[#This Row],[Discount]]</f>
        <v>0</v>
      </c>
      <c r="X7157">
        <f>YEAR(salestable[[#This Row],[Order Date]])</f>
        <v>2015</v>
      </c>
      <c r="Y7157" t="str">
        <f>TEXT(salestable[[#This Row],[Order Date]],"MMMM")</f>
        <v>December</v>
      </c>
      <c r="Z7157" t="str">
        <f>"Q"&amp;ROUNDUP(MONTH(salestable[[#This Row],[Order Date]])/3,0)</f>
        <v>Q4</v>
      </c>
      <c r="AA7157" t="str">
        <f>TEXT(salestable[[#This Row],[Order Date]], "ddd")</f>
        <v>Fri</v>
      </c>
    </row>
    <row r="7158" spans="1:27"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s="3">
        <v>1</v>
      </c>
      <c r="T7158" s="4">
        <v>0</v>
      </c>
      <c r="U7158" s="3">
        <v>2.4058999999999999</v>
      </c>
      <c r="V7158" s="2">
        <f>salestable[[#This Row],[Sales]] * (1 - salestable[[#This Row],[Discount]])</f>
        <v>4.91</v>
      </c>
      <c r="W7158" s="2">
        <f>salestable[[#This Row],[Sales]] * salestable[[#This Row],[Discount]]</f>
        <v>0</v>
      </c>
      <c r="X7158">
        <f>YEAR(salestable[[#This Row],[Order Date]])</f>
        <v>2017</v>
      </c>
      <c r="Y7158" t="str">
        <f>TEXT(salestable[[#This Row],[Order Date]],"MMMM")</f>
        <v>April</v>
      </c>
      <c r="Z7158" t="str">
        <f>"Q"&amp;ROUNDUP(MONTH(salestable[[#This Row],[Order Date]])/3,0)</f>
        <v>Q2</v>
      </c>
      <c r="AA7158" t="str">
        <f>TEXT(salestable[[#This Row],[Order Date]], "ddd")</f>
        <v>Sat</v>
      </c>
    </row>
    <row r="7159" spans="1:27"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s="3">
        <v>4</v>
      </c>
      <c r="T7159" s="4">
        <v>0</v>
      </c>
      <c r="U7159" s="3">
        <v>0.87919999999999998</v>
      </c>
      <c r="V7159" s="2">
        <f>salestable[[#This Row],[Sales]] * (1 - salestable[[#This Row],[Discount]])</f>
        <v>87.92</v>
      </c>
      <c r="W7159" s="2">
        <f>salestable[[#This Row],[Sales]] * salestable[[#This Row],[Discount]]</f>
        <v>0</v>
      </c>
      <c r="X7159">
        <f>YEAR(salestable[[#This Row],[Order Date]])</f>
        <v>2016</v>
      </c>
      <c r="Y7159" t="str">
        <f>TEXT(salestable[[#This Row],[Order Date]],"MMMM")</f>
        <v>March</v>
      </c>
      <c r="Z7159" t="str">
        <f>"Q"&amp;ROUNDUP(MONTH(salestable[[#This Row],[Order Date]])/3,0)</f>
        <v>Q1</v>
      </c>
      <c r="AA7159" t="str">
        <f>TEXT(salestable[[#This Row],[Order Date]], "ddd")</f>
        <v>Mon</v>
      </c>
    </row>
    <row r="7160" spans="1:27"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s="3">
        <v>1</v>
      </c>
      <c r="T7160" s="4">
        <v>0</v>
      </c>
      <c r="U7160" s="3">
        <v>2.9302000000000001</v>
      </c>
      <c r="V7160" s="2">
        <f>salestable[[#This Row],[Sales]] * (1 - salestable[[#This Row],[Discount]])</f>
        <v>5.98</v>
      </c>
      <c r="W7160" s="2">
        <f>salestable[[#This Row],[Sales]] * salestable[[#This Row],[Discount]]</f>
        <v>0</v>
      </c>
      <c r="X7160">
        <f>YEAR(salestable[[#This Row],[Order Date]])</f>
        <v>2016</v>
      </c>
      <c r="Y7160" t="str">
        <f>TEXT(salestable[[#This Row],[Order Date]],"MMMM")</f>
        <v>March</v>
      </c>
      <c r="Z7160" t="str">
        <f>"Q"&amp;ROUNDUP(MONTH(salestable[[#This Row],[Order Date]])/3,0)</f>
        <v>Q1</v>
      </c>
      <c r="AA7160" t="str">
        <f>TEXT(salestable[[#This Row],[Order Date]], "ddd")</f>
        <v>Mon</v>
      </c>
    </row>
    <row r="7161" spans="1:27"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s="3">
        <v>2</v>
      </c>
      <c r="T7161" s="4">
        <v>0.2</v>
      </c>
      <c r="U7161" s="3">
        <v>16.678799999999999</v>
      </c>
      <c r="V7161" s="2">
        <f>salestable[[#This Row],[Sales]] * (1 - salestable[[#This Row],[Discount]])</f>
        <v>177.90719999999999</v>
      </c>
      <c r="W7161" s="2">
        <f>salestable[[#This Row],[Sales]] * salestable[[#This Row],[Discount]]</f>
        <v>44.476799999999997</v>
      </c>
      <c r="X7161">
        <f>YEAR(salestable[[#This Row],[Order Date]])</f>
        <v>2015</v>
      </c>
      <c r="Y7161" t="str">
        <f>TEXT(salestable[[#This Row],[Order Date]],"MMMM")</f>
        <v>May</v>
      </c>
      <c r="Z7161" t="str">
        <f>"Q"&amp;ROUNDUP(MONTH(salestable[[#This Row],[Order Date]])/3,0)</f>
        <v>Q2</v>
      </c>
      <c r="AA7161" t="str">
        <f>TEXT(salestable[[#This Row],[Order Date]], "ddd")</f>
        <v>Wed</v>
      </c>
    </row>
    <row r="7162" spans="1:27"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s="3">
        <v>4</v>
      </c>
      <c r="T7162" s="4">
        <v>0.2</v>
      </c>
      <c r="U7162" s="3">
        <v>5.6</v>
      </c>
      <c r="V7162" s="2">
        <f>salestable[[#This Row],[Sales]] * (1 - salestable[[#This Row],[Discount]])</f>
        <v>12.8</v>
      </c>
      <c r="W7162" s="2">
        <f>salestable[[#This Row],[Sales]] * salestable[[#This Row],[Discount]]</f>
        <v>3.2</v>
      </c>
      <c r="X7162">
        <f>YEAR(salestable[[#This Row],[Order Date]])</f>
        <v>2015</v>
      </c>
      <c r="Y7162" t="str">
        <f>TEXT(salestable[[#This Row],[Order Date]],"MMMM")</f>
        <v>May</v>
      </c>
      <c r="Z7162" t="str">
        <f>"Q"&amp;ROUNDUP(MONTH(salestable[[#This Row],[Order Date]])/3,0)</f>
        <v>Q2</v>
      </c>
      <c r="AA7162" t="str">
        <f>TEXT(salestable[[#This Row],[Order Date]], "ddd")</f>
        <v>Wed</v>
      </c>
    </row>
    <row r="7163" spans="1:27"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s="3">
        <v>3</v>
      </c>
      <c r="T7163" s="4">
        <v>0</v>
      </c>
      <c r="U7163" s="3">
        <v>10.92</v>
      </c>
      <c r="V7163" s="2">
        <f>salestable[[#This Row],[Sales]] * (1 - salestable[[#This Row],[Discount]])</f>
        <v>21.84</v>
      </c>
      <c r="W7163" s="2">
        <f>salestable[[#This Row],[Sales]] * salestable[[#This Row],[Discount]]</f>
        <v>0</v>
      </c>
      <c r="X7163">
        <f>YEAR(salestable[[#This Row],[Order Date]])</f>
        <v>2014</v>
      </c>
      <c r="Y7163" t="str">
        <f>TEXT(salestable[[#This Row],[Order Date]],"MMMM")</f>
        <v>July</v>
      </c>
      <c r="Z7163" t="str">
        <f>"Q"&amp;ROUNDUP(MONTH(salestable[[#This Row],[Order Date]])/3,0)</f>
        <v>Q3</v>
      </c>
      <c r="AA7163" t="str">
        <f>TEXT(salestable[[#This Row],[Order Date]], "ddd")</f>
        <v>Fri</v>
      </c>
    </row>
    <row r="7164" spans="1:27"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s="3">
        <v>5</v>
      </c>
      <c r="T7164" s="4">
        <v>0</v>
      </c>
      <c r="U7164" s="3">
        <v>7.6440000000000001</v>
      </c>
      <c r="V7164" s="2">
        <f>salestable[[#This Row],[Sales]] * (1 - salestable[[#This Row],[Discount]])</f>
        <v>15.6</v>
      </c>
      <c r="W7164" s="2">
        <f>salestable[[#This Row],[Sales]] * salestable[[#This Row],[Discount]]</f>
        <v>0</v>
      </c>
      <c r="X7164">
        <f>YEAR(salestable[[#This Row],[Order Date]])</f>
        <v>2014</v>
      </c>
      <c r="Y7164" t="str">
        <f>TEXT(salestable[[#This Row],[Order Date]],"MMMM")</f>
        <v>July</v>
      </c>
      <c r="Z7164" t="str">
        <f>"Q"&amp;ROUNDUP(MONTH(salestable[[#This Row],[Order Date]])/3,0)</f>
        <v>Q3</v>
      </c>
      <c r="AA7164" t="str">
        <f>TEXT(salestable[[#This Row],[Order Date]], "ddd")</f>
        <v>Fri</v>
      </c>
    </row>
    <row r="7165" spans="1:27"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s="3">
        <v>8</v>
      </c>
      <c r="T7165" s="4">
        <v>0</v>
      </c>
      <c r="U7165" s="3">
        <v>121.44159999999999</v>
      </c>
      <c r="V7165" s="2">
        <f>salestable[[#This Row],[Sales]] * (1 - salestable[[#This Row],[Discount]])</f>
        <v>247.84</v>
      </c>
      <c r="W7165" s="2">
        <f>salestable[[#This Row],[Sales]] * salestable[[#This Row],[Discount]]</f>
        <v>0</v>
      </c>
      <c r="X7165">
        <f>YEAR(salestable[[#This Row],[Order Date]])</f>
        <v>2014</v>
      </c>
      <c r="Y7165" t="str">
        <f>TEXT(salestable[[#This Row],[Order Date]],"MMMM")</f>
        <v>April</v>
      </c>
      <c r="Z7165" t="str">
        <f>"Q"&amp;ROUNDUP(MONTH(salestable[[#This Row],[Order Date]])/3,0)</f>
        <v>Q2</v>
      </c>
      <c r="AA7165" t="str">
        <f>TEXT(salestable[[#This Row],[Order Date]], "ddd")</f>
        <v>Tue</v>
      </c>
    </row>
    <row r="7166" spans="1:27"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s="3">
        <v>3</v>
      </c>
      <c r="T7166" s="4">
        <v>0.2</v>
      </c>
      <c r="U7166" s="3">
        <v>3.3452999999999999</v>
      </c>
      <c r="V7166" s="2">
        <f>salestable[[#This Row],[Sales]] * (1 - salestable[[#This Row],[Discount]])</f>
        <v>7.9296000000000006</v>
      </c>
      <c r="W7166" s="2">
        <f>salestable[[#This Row],[Sales]] * salestable[[#This Row],[Discount]]</f>
        <v>1.9824000000000002</v>
      </c>
      <c r="X7166">
        <f>YEAR(salestable[[#This Row],[Order Date]])</f>
        <v>2014</v>
      </c>
      <c r="Y7166" t="str">
        <f>TEXT(salestable[[#This Row],[Order Date]],"MMMM")</f>
        <v>April</v>
      </c>
      <c r="Z7166" t="str">
        <f>"Q"&amp;ROUNDUP(MONTH(salestable[[#This Row],[Order Date]])/3,0)</f>
        <v>Q2</v>
      </c>
      <c r="AA7166" t="str">
        <f>TEXT(salestable[[#This Row],[Order Date]], "ddd")</f>
        <v>Tue</v>
      </c>
    </row>
    <row r="7167" spans="1:27"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s="3">
        <v>2</v>
      </c>
      <c r="T7167" s="4">
        <v>0</v>
      </c>
      <c r="U7167" s="3">
        <v>17.38</v>
      </c>
      <c r="V7167" s="2">
        <f>salestable[[#This Row],[Sales]] * (1 - salestable[[#This Row],[Discount]])</f>
        <v>69.52</v>
      </c>
      <c r="W7167" s="2">
        <f>salestable[[#This Row],[Sales]] * salestable[[#This Row],[Discount]]</f>
        <v>0</v>
      </c>
      <c r="X7167">
        <f>YEAR(salestable[[#This Row],[Order Date]])</f>
        <v>2016</v>
      </c>
      <c r="Y7167" t="str">
        <f>TEXT(salestable[[#This Row],[Order Date]],"MMMM")</f>
        <v>September</v>
      </c>
      <c r="Z7167" t="str">
        <f>"Q"&amp;ROUNDUP(MONTH(salestable[[#This Row],[Order Date]])/3,0)</f>
        <v>Q3</v>
      </c>
      <c r="AA7167" t="str">
        <f>TEXT(salestable[[#This Row],[Order Date]], "ddd")</f>
        <v>Mon</v>
      </c>
    </row>
    <row r="7168" spans="1:27"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s="3">
        <v>4</v>
      </c>
      <c r="T7168" s="4">
        <v>0</v>
      </c>
      <c r="U7168" s="3">
        <v>3.2256</v>
      </c>
      <c r="V7168" s="2">
        <f>salestable[[#This Row],[Sales]] * (1 - salestable[[#This Row],[Discount]])</f>
        <v>11.52</v>
      </c>
      <c r="W7168" s="2">
        <f>salestable[[#This Row],[Sales]] * salestable[[#This Row],[Discount]]</f>
        <v>0</v>
      </c>
      <c r="X7168">
        <f>YEAR(salestable[[#This Row],[Order Date]])</f>
        <v>2014</v>
      </c>
      <c r="Y7168" t="str">
        <f>TEXT(salestable[[#This Row],[Order Date]],"MMMM")</f>
        <v>July</v>
      </c>
      <c r="Z7168" t="str">
        <f>"Q"&amp;ROUNDUP(MONTH(salestable[[#This Row],[Order Date]])/3,0)</f>
        <v>Q3</v>
      </c>
      <c r="AA7168" t="str">
        <f>TEXT(salestable[[#This Row],[Order Date]], "ddd")</f>
        <v>Tue</v>
      </c>
    </row>
    <row r="7169" spans="1:27"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s="3">
        <v>3</v>
      </c>
      <c r="T7169" s="4">
        <v>0.2</v>
      </c>
      <c r="U7169" s="3">
        <v>71.772000000000006</v>
      </c>
      <c r="V7169" s="2">
        <f>salestable[[#This Row],[Sales]] * (1 - salestable[[#This Row],[Discount]])</f>
        <v>574.17600000000004</v>
      </c>
      <c r="W7169" s="2">
        <f>salestable[[#This Row],[Sales]] * salestable[[#This Row],[Discount]]</f>
        <v>143.54400000000001</v>
      </c>
      <c r="X7169">
        <f>YEAR(salestable[[#This Row],[Order Date]])</f>
        <v>2014</v>
      </c>
      <c r="Y7169" t="str">
        <f>TEXT(salestable[[#This Row],[Order Date]],"MMMM")</f>
        <v>July</v>
      </c>
      <c r="Z7169" t="str">
        <f>"Q"&amp;ROUNDUP(MONTH(salestable[[#This Row],[Order Date]])/3,0)</f>
        <v>Q3</v>
      </c>
      <c r="AA7169" t="str">
        <f>TEXT(salestable[[#This Row],[Order Date]], "ddd")</f>
        <v>Tue</v>
      </c>
    </row>
    <row r="7170" spans="1:27"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s="3">
        <v>10</v>
      </c>
      <c r="T7170" s="4">
        <v>0</v>
      </c>
      <c r="U7170" s="3">
        <v>68.584999999999994</v>
      </c>
      <c r="V7170" s="2">
        <f>salestable[[#This Row],[Sales]] * (1 - salestable[[#This Row],[Discount]])</f>
        <v>236.5</v>
      </c>
      <c r="W7170" s="2">
        <f>salestable[[#This Row],[Sales]] * salestable[[#This Row],[Discount]]</f>
        <v>0</v>
      </c>
      <c r="X7170">
        <f>YEAR(salestable[[#This Row],[Order Date]])</f>
        <v>2014</v>
      </c>
      <c r="Y7170" t="str">
        <f>TEXT(salestable[[#This Row],[Order Date]],"MMMM")</f>
        <v>July</v>
      </c>
      <c r="Z7170" t="str">
        <f>"Q"&amp;ROUNDUP(MONTH(salestable[[#This Row],[Order Date]])/3,0)</f>
        <v>Q3</v>
      </c>
      <c r="AA7170" t="str">
        <f>TEXT(salestable[[#This Row],[Order Date]], "ddd")</f>
        <v>Tue</v>
      </c>
    </row>
    <row r="7171" spans="1:27"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s="3">
        <v>3</v>
      </c>
      <c r="T7171" s="4">
        <v>0.2</v>
      </c>
      <c r="U7171" s="3">
        <v>19.1646</v>
      </c>
      <c r="V7171" s="2">
        <f>salestable[[#This Row],[Sales]] * (1 - salestable[[#This Row],[Discount]])</f>
        <v>136.2816</v>
      </c>
      <c r="W7171" s="2">
        <f>salestable[[#This Row],[Sales]] * salestable[[#This Row],[Discount]]</f>
        <v>34.070399999999999</v>
      </c>
      <c r="X7171">
        <f>YEAR(salestable[[#This Row],[Order Date]])</f>
        <v>2014</v>
      </c>
      <c r="Y7171" t="str">
        <f>TEXT(salestable[[#This Row],[Order Date]],"MMMM")</f>
        <v>July</v>
      </c>
      <c r="Z7171" t="str">
        <f>"Q"&amp;ROUNDUP(MONTH(salestable[[#This Row],[Order Date]])/3,0)</f>
        <v>Q3</v>
      </c>
      <c r="AA7171" t="str">
        <f>TEXT(salestable[[#This Row],[Order Date]], "ddd")</f>
        <v>Tue</v>
      </c>
    </row>
    <row r="7172" spans="1:27"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s="3">
        <v>2</v>
      </c>
      <c r="T7172" s="4">
        <v>0.1</v>
      </c>
      <c r="U7172" s="3">
        <v>3.2391999999999999</v>
      </c>
      <c r="V7172" s="2">
        <f>salestable[[#This Row],[Sales]] * (1 - salestable[[#This Row],[Discount]])</f>
        <v>131.1876</v>
      </c>
      <c r="W7172" s="2">
        <f>salestable[[#This Row],[Sales]] * salestable[[#This Row],[Discount]]</f>
        <v>14.576400000000001</v>
      </c>
      <c r="X7172">
        <f>YEAR(salestable[[#This Row],[Order Date]])</f>
        <v>2017</v>
      </c>
      <c r="Y7172" t="str">
        <f>TEXT(salestable[[#This Row],[Order Date]],"MMMM")</f>
        <v>October</v>
      </c>
      <c r="Z7172" t="str">
        <f>"Q"&amp;ROUNDUP(MONTH(salestable[[#This Row],[Order Date]])/3,0)</f>
        <v>Q4</v>
      </c>
      <c r="AA7172" t="str">
        <f>TEXT(salestable[[#This Row],[Order Date]], "ddd")</f>
        <v>Sun</v>
      </c>
    </row>
    <row r="7173" spans="1:27"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s="3">
        <v>3</v>
      </c>
      <c r="T7173" s="4">
        <v>0</v>
      </c>
      <c r="U7173" s="3">
        <v>22.6737</v>
      </c>
      <c r="V7173" s="2">
        <f>salestable[[#This Row],[Sales]] * (1 - salestable[[#This Row],[Discount]])</f>
        <v>107.97</v>
      </c>
      <c r="W7173" s="2">
        <f>salestable[[#This Row],[Sales]] * salestable[[#This Row],[Discount]]</f>
        <v>0</v>
      </c>
      <c r="X7173">
        <f>YEAR(salestable[[#This Row],[Order Date]])</f>
        <v>2017</v>
      </c>
      <c r="Y7173" t="str">
        <f>TEXT(salestable[[#This Row],[Order Date]],"MMMM")</f>
        <v>April</v>
      </c>
      <c r="Z7173" t="str">
        <f>"Q"&amp;ROUNDUP(MONTH(salestable[[#This Row],[Order Date]])/3,0)</f>
        <v>Q2</v>
      </c>
      <c r="AA7173" t="str">
        <f>TEXT(salestable[[#This Row],[Order Date]], "ddd")</f>
        <v>Tue</v>
      </c>
    </row>
    <row r="7174" spans="1:27"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s="3">
        <v>5</v>
      </c>
      <c r="T7174" s="4">
        <v>0.2</v>
      </c>
      <c r="U7174" s="3">
        <v>1.7995000000000001</v>
      </c>
      <c r="V7174" s="2">
        <f>salestable[[#This Row],[Sales]] * (1 - salestable[[#This Row],[Discount]])</f>
        <v>115.16800000000001</v>
      </c>
      <c r="W7174" s="2">
        <f>salestable[[#This Row],[Sales]] * salestable[[#This Row],[Discount]]</f>
        <v>28.792000000000002</v>
      </c>
      <c r="X7174">
        <f>YEAR(salestable[[#This Row],[Order Date]])</f>
        <v>2017</v>
      </c>
      <c r="Y7174" t="str">
        <f>TEXT(salestable[[#This Row],[Order Date]],"MMMM")</f>
        <v>March</v>
      </c>
      <c r="Z7174" t="str">
        <f>"Q"&amp;ROUNDUP(MONTH(salestable[[#This Row],[Order Date]])/3,0)</f>
        <v>Q1</v>
      </c>
      <c r="AA7174" t="str">
        <f>TEXT(salestable[[#This Row],[Order Date]], "ddd")</f>
        <v>Sun</v>
      </c>
    </row>
    <row r="7175" spans="1:27"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s="3">
        <v>5</v>
      </c>
      <c r="T7175" s="4">
        <v>0.2</v>
      </c>
      <c r="U7175" s="3">
        <v>569.9905</v>
      </c>
      <c r="V7175" s="2">
        <f>salestable[[#This Row],[Sales]] * (1 - salestable[[#This Row],[Discount]])</f>
        <v>1919.9680000000001</v>
      </c>
      <c r="W7175" s="2">
        <f>salestable[[#This Row],[Sales]] * salestable[[#This Row],[Discount]]</f>
        <v>479.99200000000002</v>
      </c>
      <c r="X7175">
        <f>YEAR(salestable[[#This Row],[Order Date]])</f>
        <v>2017</v>
      </c>
      <c r="Y7175" t="str">
        <f>TEXT(salestable[[#This Row],[Order Date]],"MMMM")</f>
        <v>March</v>
      </c>
      <c r="Z7175" t="str">
        <f>"Q"&amp;ROUNDUP(MONTH(salestable[[#This Row],[Order Date]])/3,0)</f>
        <v>Q1</v>
      </c>
      <c r="AA7175" t="str">
        <f>TEXT(salestable[[#This Row],[Order Date]], "ddd")</f>
        <v>Sun</v>
      </c>
    </row>
    <row r="7176" spans="1:27"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s="3">
        <v>3</v>
      </c>
      <c r="T7176" s="4">
        <v>0.2</v>
      </c>
      <c r="U7176" s="3">
        <v>23.234999999999999</v>
      </c>
      <c r="V7176" s="2">
        <f>salestable[[#This Row],[Sales]] * (1 - salestable[[#This Row],[Discount]])</f>
        <v>59.481600000000007</v>
      </c>
      <c r="W7176" s="2">
        <f>salestable[[#This Row],[Sales]] * salestable[[#This Row],[Discount]]</f>
        <v>14.870400000000002</v>
      </c>
      <c r="X7176">
        <f>YEAR(salestable[[#This Row],[Order Date]])</f>
        <v>2017</v>
      </c>
      <c r="Y7176" t="str">
        <f>TEXT(salestable[[#This Row],[Order Date]],"MMMM")</f>
        <v>March</v>
      </c>
      <c r="Z7176" t="str">
        <f>"Q"&amp;ROUNDUP(MONTH(salestable[[#This Row],[Order Date]])/3,0)</f>
        <v>Q1</v>
      </c>
      <c r="AA7176" t="str">
        <f>TEXT(salestable[[#This Row],[Order Date]], "ddd")</f>
        <v>Sun</v>
      </c>
    </row>
    <row r="7177" spans="1:27"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s="3">
        <v>8</v>
      </c>
      <c r="T7177" s="4">
        <v>0.8</v>
      </c>
      <c r="U7177" s="3">
        <v>-226.63679999999999</v>
      </c>
      <c r="V7177" s="2">
        <f>salestable[[#This Row],[Sales]] * (1 - salestable[[#This Row],[Discount]])</f>
        <v>17.433599999999998</v>
      </c>
      <c r="W7177" s="2">
        <f>salestable[[#This Row],[Sales]] * salestable[[#This Row],[Discount]]</f>
        <v>69.734400000000008</v>
      </c>
      <c r="X7177">
        <f>YEAR(salestable[[#This Row],[Order Date]])</f>
        <v>2017</v>
      </c>
      <c r="Y7177" t="str">
        <f>TEXT(salestable[[#This Row],[Order Date]],"MMMM")</f>
        <v>March</v>
      </c>
      <c r="Z7177" t="str">
        <f>"Q"&amp;ROUNDUP(MONTH(salestable[[#This Row],[Order Date]])/3,0)</f>
        <v>Q1</v>
      </c>
      <c r="AA7177" t="str">
        <f>TEXT(salestable[[#This Row],[Order Date]], "ddd")</f>
        <v>Sun</v>
      </c>
    </row>
    <row r="7178" spans="1:27"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s="3">
        <v>3</v>
      </c>
      <c r="T7178" s="4">
        <v>0.2</v>
      </c>
      <c r="U7178" s="3">
        <v>2.4174000000000002</v>
      </c>
      <c r="V7178" s="2">
        <f>salestable[[#This Row],[Sales]] * (1 - salestable[[#This Row],[Discount]])</f>
        <v>25.785600000000002</v>
      </c>
      <c r="W7178" s="2">
        <f>salestable[[#This Row],[Sales]] * salestable[[#This Row],[Discount]]</f>
        <v>6.4464000000000006</v>
      </c>
      <c r="X7178">
        <f>YEAR(salestable[[#This Row],[Order Date]])</f>
        <v>2017</v>
      </c>
      <c r="Y7178" t="str">
        <f>TEXT(salestable[[#This Row],[Order Date]],"MMMM")</f>
        <v>March</v>
      </c>
      <c r="Z7178" t="str">
        <f>"Q"&amp;ROUNDUP(MONTH(salestable[[#This Row],[Order Date]])/3,0)</f>
        <v>Q1</v>
      </c>
      <c r="AA7178" t="str">
        <f>TEXT(salestable[[#This Row],[Order Date]], "ddd")</f>
        <v>Sun</v>
      </c>
    </row>
    <row r="7179" spans="1:27"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s="3">
        <v>2</v>
      </c>
      <c r="T7179" s="4">
        <v>0.7</v>
      </c>
      <c r="U7179" s="3">
        <v>-1.5414000000000001</v>
      </c>
      <c r="V7179" s="2">
        <f>salestable[[#This Row],[Sales]] * (1 - salestable[[#This Row],[Discount]])</f>
        <v>0.66060000000000008</v>
      </c>
      <c r="W7179" s="2">
        <f>salestable[[#This Row],[Sales]] * salestable[[#This Row],[Discount]]</f>
        <v>1.5413999999999999</v>
      </c>
      <c r="X7179">
        <f>YEAR(salestable[[#This Row],[Order Date]])</f>
        <v>2017</v>
      </c>
      <c r="Y7179" t="str">
        <f>TEXT(salestable[[#This Row],[Order Date]],"MMMM")</f>
        <v>May</v>
      </c>
      <c r="Z7179" t="str">
        <f>"Q"&amp;ROUNDUP(MONTH(salestable[[#This Row],[Order Date]])/3,0)</f>
        <v>Q2</v>
      </c>
      <c r="AA7179" t="str">
        <f>TEXT(salestable[[#This Row],[Order Date]], "ddd")</f>
        <v>Thu</v>
      </c>
    </row>
    <row r="7180" spans="1:27"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s="3">
        <v>3</v>
      </c>
      <c r="T7180" s="4">
        <v>0.7</v>
      </c>
      <c r="U7180" s="3">
        <v>-7.5167999999999999</v>
      </c>
      <c r="V7180" s="2">
        <f>salestable[[#This Row],[Sales]] * (1 - salestable[[#This Row],[Discount]])</f>
        <v>2.8188000000000009</v>
      </c>
      <c r="W7180" s="2">
        <f>salestable[[#This Row],[Sales]] * salestable[[#This Row],[Discount]]</f>
        <v>6.5772000000000004</v>
      </c>
      <c r="X7180">
        <f>YEAR(salestable[[#This Row],[Order Date]])</f>
        <v>2017</v>
      </c>
      <c r="Y7180" t="str">
        <f>TEXT(salestable[[#This Row],[Order Date]],"MMMM")</f>
        <v>May</v>
      </c>
      <c r="Z7180" t="str">
        <f>"Q"&amp;ROUNDUP(MONTH(salestable[[#This Row],[Order Date]])/3,0)</f>
        <v>Q2</v>
      </c>
      <c r="AA7180" t="str">
        <f>TEXT(salestable[[#This Row],[Order Date]], "ddd")</f>
        <v>Thu</v>
      </c>
    </row>
    <row r="7181" spans="1:27"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s="3">
        <v>3</v>
      </c>
      <c r="T7181" s="4">
        <v>0</v>
      </c>
      <c r="U7181" s="3">
        <v>25.191600000000001</v>
      </c>
      <c r="V7181" s="2">
        <f>salestable[[#This Row],[Sales]] * (1 - salestable[[#This Row],[Discount]])</f>
        <v>89.97</v>
      </c>
      <c r="W7181" s="2">
        <f>salestable[[#This Row],[Sales]] * salestable[[#This Row],[Discount]]</f>
        <v>0</v>
      </c>
      <c r="X7181">
        <f>YEAR(salestable[[#This Row],[Order Date]])</f>
        <v>2016</v>
      </c>
      <c r="Y7181" t="str">
        <f>TEXT(salestable[[#This Row],[Order Date]],"MMMM")</f>
        <v>November</v>
      </c>
      <c r="Z7181" t="str">
        <f>"Q"&amp;ROUNDUP(MONTH(salestable[[#This Row],[Order Date]])/3,0)</f>
        <v>Q4</v>
      </c>
      <c r="AA7181" t="str">
        <f>TEXT(salestable[[#This Row],[Order Date]], "ddd")</f>
        <v>Mon</v>
      </c>
    </row>
    <row r="7182" spans="1:27"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s="3">
        <v>3</v>
      </c>
      <c r="T7182" s="4">
        <v>0</v>
      </c>
      <c r="U7182" s="3">
        <v>5.2397999999999998</v>
      </c>
      <c r="V7182" s="2">
        <f>salestable[[#This Row],[Sales]] * (1 - salestable[[#This Row],[Discount]])</f>
        <v>12.78</v>
      </c>
      <c r="W7182" s="2">
        <f>salestable[[#This Row],[Sales]] * salestable[[#This Row],[Discount]]</f>
        <v>0</v>
      </c>
      <c r="X7182">
        <f>YEAR(salestable[[#This Row],[Order Date]])</f>
        <v>2014</v>
      </c>
      <c r="Y7182" t="str">
        <f>TEXT(salestable[[#This Row],[Order Date]],"MMMM")</f>
        <v>January</v>
      </c>
      <c r="Z7182" t="str">
        <f>"Q"&amp;ROUNDUP(MONTH(salestable[[#This Row],[Order Date]])/3,0)</f>
        <v>Q1</v>
      </c>
      <c r="AA7182" t="str">
        <f>TEXT(salestable[[#This Row],[Order Date]], "ddd")</f>
        <v>Mon</v>
      </c>
    </row>
    <row r="7183" spans="1:27"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s="3">
        <v>2</v>
      </c>
      <c r="T7183" s="4">
        <v>0.2</v>
      </c>
      <c r="U7183" s="3">
        <v>0.5</v>
      </c>
      <c r="V7183" s="2">
        <f>salestable[[#This Row],[Sales]] * (1 - salestable[[#This Row],[Discount]])</f>
        <v>32</v>
      </c>
      <c r="W7183" s="2">
        <f>salestable[[#This Row],[Sales]] * salestable[[#This Row],[Discount]]</f>
        <v>8</v>
      </c>
      <c r="X7183">
        <f>YEAR(salestable[[#This Row],[Order Date]])</f>
        <v>2016</v>
      </c>
      <c r="Y7183" t="str">
        <f>TEXT(salestable[[#This Row],[Order Date]],"MMMM")</f>
        <v>December</v>
      </c>
      <c r="Z7183" t="str">
        <f>"Q"&amp;ROUNDUP(MONTH(salestable[[#This Row],[Order Date]])/3,0)</f>
        <v>Q4</v>
      </c>
      <c r="AA7183" t="str">
        <f>TEXT(salestable[[#This Row],[Order Date]], "ddd")</f>
        <v>Tue</v>
      </c>
    </row>
    <row r="7184" spans="1:27"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s="3">
        <v>5</v>
      </c>
      <c r="T7184" s="4">
        <v>0.2</v>
      </c>
      <c r="U7184" s="3">
        <v>7.5529999999999999</v>
      </c>
      <c r="V7184" s="2">
        <f>salestable[[#This Row],[Sales]] * (1 - salestable[[#This Row],[Discount]])</f>
        <v>18.591999999999999</v>
      </c>
      <c r="W7184" s="2">
        <f>salestable[[#This Row],[Sales]] * salestable[[#This Row],[Discount]]</f>
        <v>4.6479999999999997</v>
      </c>
      <c r="X7184">
        <f>YEAR(salestable[[#This Row],[Order Date]])</f>
        <v>2017</v>
      </c>
      <c r="Y7184" t="str">
        <f>TEXT(salestable[[#This Row],[Order Date]],"MMMM")</f>
        <v>April</v>
      </c>
      <c r="Z7184" t="str">
        <f>"Q"&amp;ROUNDUP(MONTH(salestable[[#This Row],[Order Date]])/3,0)</f>
        <v>Q2</v>
      </c>
      <c r="AA7184" t="str">
        <f>TEXT(salestable[[#This Row],[Order Date]], "ddd")</f>
        <v>Sun</v>
      </c>
    </row>
    <row r="7185" spans="1:27"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s="3">
        <v>9</v>
      </c>
      <c r="T7185" s="4">
        <v>0</v>
      </c>
      <c r="U7185" s="3">
        <v>227.20500000000001</v>
      </c>
      <c r="V7185" s="2">
        <f>salestable[[#This Row],[Sales]] * (1 - salestable[[#This Row],[Discount]])</f>
        <v>908.82</v>
      </c>
      <c r="W7185" s="2">
        <f>salestable[[#This Row],[Sales]] * salestable[[#This Row],[Discount]]</f>
        <v>0</v>
      </c>
      <c r="X7185">
        <f>YEAR(salestable[[#This Row],[Order Date]])</f>
        <v>2017</v>
      </c>
      <c r="Y7185" t="str">
        <f>TEXT(salestable[[#This Row],[Order Date]],"MMMM")</f>
        <v>April</v>
      </c>
      <c r="Z7185" t="str">
        <f>"Q"&amp;ROUNDUP(MONTH(salestable[[#This Row],[Order Date]])/3,0)</f>
        <v>Q2</v>
      </c>
      <c r="AA7185" t="str">
        <f>TEXT(salestable[[#This Row],[Order Date]], "ddd")</f>
        <v>Fri</v>
      </c>
    </row>
    <row r="7186" spans="1:27"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s="3">
        <v>2</v>
      </c>
      <c r="T7186" s="4">
        <v>0.2</v>
      </c>
      <c r="U7186" s="3">
        <v>-1.0409999999999999</v>
      </c>
      <c r="V7186" s="2">
        <f>salestable[[#This Row],[Sales]] * (1 - salestable[[#This Row],[Discount]])</f>
        <v>4.4416000000000002</v>
      </c>
      <c r="W7186" s="2">
        <f>salestable[[#This Row],[Sales]] * salestable[[#This Row],[Discount]]</f>
        <v>1.1104000000000001</v>
      </c>
      <c r="X7186">
        <f>YEAR(salestable[[#This Row],[Order Date]])</f>
        <v>2017</v>
      </c>
      <c r="Y7186" t="str">
        <f>TEXT(salestable[[#This Row],[Order Date]],"MMMM")</f>
        <v>August</v>
      </c>
      <c r="Z7186" t="str">
        <f>"Q"&amp;ROUNDUP(MONTH(salestable[[#This Row],[Order Date]])/3,0)</f>
        <v>Q3</v>
      </c>
      <c r="AA7186" t="str">
        <f>TEXT(salestable[[#This Row],[Order Date]], "ddd")</f>
        <v>Thu</v>
      </c>
    </row>
    <row r="7187" spans="1:27"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s="3">
        <v>3</v>
      </c>
      <c r="T7187" s="4">
        <v>0.2</v>
      </c>
      <c r="U7187" s="3">
        <v>1.002</v>
      </c>
      <c r="V7187" s="2">
        <f>salestable[[#This Row],[Sales]] * (1 - salestable[[#This Row],[Discount]])</f>
        <v>6.4128000000000007</v>
      </c>
      <c r="W7187" s="2">
        <f>salestable[[#This Row],[Sales]] * salestable[[#This Row],[Discount]]</f>
        <v>1.6032000000000002</v>
      </c>
      <c r="X7187">
        <f>YEAR(salestable[[#This Row],[Order Date]])</f>
        <v>2017</v>
      </c>
      <c r="Y7187" t="str">
        <f>TEXT(salestable[[#This Row],[Order Date]],"MMMM")</f>
        <v>August</v>
      </c>
      <c r="Z7187" t="str">
        <f>"Q"&amp;ROUNDUP(MONTH(salestable[[#This Row],[Order Date]])/3,0)</f>
        <v>Q3</v>
      </c>
      <c r="AA7187" t="str">
        <f>TEXT(salestable[[#This Row],[Order Date]], "ddd")</f>
        <v>Thu</v>
      </c>
    </row>
    <row r="7188" spans="1:27"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s="3">
        <v>4</v>
      </c>
      <c r="T7188" s="4">
        <v>0.3</v>
      </c>
      <c r="U7188" s="3">
        <v>-2.1312000000000002</v>
      </c>
      <c r="V7188" s="2">
        <f>salestable[[#This Row],[Sales]] * (1 - salestable[[#This Row],[Discount]])</f>
        <v>52.214399999999998</v>
      </c>
      <c r="W7188" s="2">
        <f>salestable[[#This Row],[Sales]] * salestable[[#This Row],[Discount]]</f>
        <v>22.377599999999997</v>
      </c>
      <c r="X7188">
        <f>YEAR(salestable[[#This Row],[Order Date]])</f>
        <v>2017</v>
      </c>
      <c r="Y7188" t="str">
        <f>TEXT(salestable[[#This Row],[Order Date]],"MMMM")</f>
        <v>August</v>
      </c>
      <c r="Z7188" t="str">
        <f>"Q"&amp;ROUNDUP(MONTH(salestable[[#This Row],[Order Date]])/3,0)</f>
        <v>Q3</v>
      </c>
      <c r="AA7188" t="str">
        <f>TEXT(salestable[[#This Row],[Order Date]], "ddd")</f>
        <v>Thu</v>
      </c>
    </row>
    <row r="7189" spans="1:27"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s="3">
        <v>2</v>
      </c>
      <c r="T7189" s="4">
        <v>0.6</v>
      </c>
      <c r="U7189" s="3">
        <v>-22.238800000000001</v>
      </c>
      <c r="V7189" s="2">
        <f>salestable[[#This Row],[Sales]] * (1 - salestable[[#This Row],[Discount]])</f>
        <v>6.7135999999999996</v>
      </c>
      <c r="W7189" s="2">
        <f>salestable[[#This Row],[Sales]] * salestable[[#This Row],[Discount]]</f>
        <v>10.070399999999999</v>
      </c>
      <c r="X7189">
        <f>YEAR(salestable[[#This Row],[Order Date]])</f>
        <v>2017</v>
      </c>
      <c r="Y7189" t="str">
        <f>TEXT(salestable[[#This Row],[Order Date]],"MMMM")</f>
        <v>August</v>
      </c>
      <c r="Z7189" t="str">
        <f>"Q"&amp;ROUNDUP(MONTH(salestable[[#This Row],[Order Date]])/3,0)</f>
        <v>Q3</v>
      </c>
      <c r="AA7189" t="str">
        <f>TEXT(salestable[[#This Row],[Order Date]], "ddd")</f>
        <v>Thu</v>
      </c>
    </row>
    <row r="7190" spans="1:27"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s="3">
        <v>4</v>
      </c>
      <c r="T7190" s="4">
        <v>0.8</v>
      </c>
      <c r="U7190" s="3">
        <v>-99.103200000000001</v>
      </c>
      <c r="V7190" s="2">
        <f>salestable[[#This Row],[Sales]] * (1 - salestable[[#This Row],[Discount]])</f>
        <v>7.7727999999999975</v>
      </c>
      <c r="W7190" s="2">
        <f>salestable[[#This Row],[Sales]] * salestable[[#This Row],[Discount]]</f>
        <v>31.091200000000001</v>
      </c>
      <c r="X7190">
        <f>YEAR(salestable[[#This Row],[Order Date]])</f>
        <v>2017</v>
      </c>
      <c r="Y7190" t="str">
        <f>TEXT(salestable[[#This Row],[Order Date]],"MMMM")</f>
        <v>August</v>
      </c>
      <c r="Z7190" t="str">
        <f>"Q"&amp;ROUNDUP(MONTH(salestable[[#This Row],[Order Date]])/3,0)</f>
        <v>Q3</v>
      </c>
      <c r="AA7190" t="str">
        <f>TEXT(salestable[[#This Row],[Order Date]], "ddd")</f>
        <v>Thu</v>
      </c>
    </row>
    <row r="7191" spans="1:27"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s="3">
        <v>3</v>
      </c>
      <c r="T7191" s="4">
        <v>0.2</v>
      </c>
      <c r="U7191" s="3">
        <v>25.497</v>
      </c>
      <c r="V7191" s="2">
        <f>salestable[[#This Row],[Sales]] * (1 - salestable[[#This Row],[Discount]])</f>
        <v>163.1808</v>
      </c>
      <c r="W7191" s="2">
        <f>salestable[[#This Row],[Sales]] * salestable[[#This Row],[Discount]]</f>
        <v>40.795200000000001</v>
      </c>
      <c r="X7191">
        <f>YEAR(salestable[[#This Row],[Order Date]])</f>
        <v>2016</v>
      </c>
      <c r="Y7191" t="str">
        <f>TEXT(salestable[[#This Row],[Order Date]],"MMMM")</f>
        <v>November</v>
      </c>
      <c r="Z7191" t="str">
        <f>"Q"&amp;ROUNDUP(MONTH(salestable[[#This Row],[Order Date]])/3,0)</f>
        <v>Q4</v>
      </c>
      <c r="AA7191" t="str">
        <f>TEXT(salestable[[#This Row],[Order Date]], "ddd")</f>
        <v>Sat</v>
      </c>
    </row>
    <row r="7192" spans="1:27"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s="3">
        <v>3</v>
      </c>
      <c r="T7192" s="4">
        <v>0.2</v>
      </c>
      <c r="U7192" s="3">
        <v>-8.4293999999999993</v>
      </c>
      <c r="V7192" s="2">
        <f>salestable[[#This Row],[Sales]] * (1 - salestable[[#This Row],[Discount]])</f>
        <v>539.48159999999996</v>
      </c>
      <c r="W7192" s="2">
        <f>salestable[[#This Row],[Sales]] * salestable[[#This Row],[Discount]]</f>
        <v>134.87039999999999</v>
      </c>
      <c r="X7192">
        <f>YEAR(salestable[[#This Row],[Order Date]])</f>
        <v>2016</v>
      </c>
      <c r="Y7192" t="str">
        <f>TEXT(salestable[[#This Row],[Order Date]],"MMMM")</f>
        <v>November</v>
      </c>
      <c r="Z7192" t="str">
        <f>"Q"&amp;ROUNDUP(MONTH(salestable[[#This Row],[Order Date]])/3,0)</f>
        <v>Q4</v>
      </c>
      <c r="AA7192" t="str">
        <f>TEXT(salestable[[#This Row],[Order Date]], "ddd")</f>
        <v>Sat</v>
      </c>
    </row>
    <row r="7193" spans="1:27"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s="3">
        <v>4</v>
      </c>
      <c r="T7193" s="4">
        <v>0.7</v>
      </c>
      <c r="U7193" s="3">
        <v>-4.49</v>
      </c>
      <c r="V7193" s="2">
        <f>salestable[[#This Row],[Sales]] * (1 - salestable[[#This Row],[Discount]])</f>
        <v>1.6164000000000003</v>
      </c>
      <c r="W7193" s="2">
        <f>salestable[[#This Row],[Sales]] * salestable[[#This Row],[Discount]]</f>
        <v>3.7715999999999998</v>
      </c>
      <c r="X7193">
        <f>YEAR(salestable[[#This Row],[Order Date]])</f>
        <v>2016</v>
      </c>
      <c r="Y7193" t="str">
        <f>TEXT(salestable[[#This Row],[Order Date]],"MMMM")</f>
        <v>October</v>
      </c>
      <c r="Z7193" t="str">
        <f>"Q"&amp;ROUNDUP(MONTH(salestable[[#This Row],[Order Date]])/3,0)</f>
        <v>Q4</v>
      </c>
      <c r="AA7193" t="str">
        <f>TEXT(salestable[[#This Row],[Order Date]], "ddd")</f>
        <v>Sat</v>
      </c>
    </row>
    <row r="7194" spans="1:27"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s="3">
        <v>8</v>
      </c>
      <c r="T7194" s="4">
        <v>0.2</v>
      </c>
      <c r="U7194" s="3">
        <v>5.0335999999999999</v>
      </c>
      <c r="V7194" s="2">
        <f>salestable[[#This Row],[Sales]] * (1 - salestable[[#This Row],[Discount]])</f>
        <v>24.780799999999999</v>
      </c>
      <c r="W7194" s="2">
        <f>salestable[[#This Row],[Sales]] * salestable[[#This Row],[Discount]]</f>
        <v>6.1951999999999998</v>
      </c>
      <c r="X7194">
        <f>YEAR(salestable[[#This Row],[Order Date]])</f>
        <v>2016</v>
      </c>
      <c r="Y7194" t="str">
        <f>TEXT(salestable[[#This Row],[Order Date]],"MMMM")</f>
        <v>October</v>
      </c>
      <c r="Z7194" t="str">
        <f>"Q"&amp;ROUNDUP(MONTH(salestable[[#This Row],[Order Date]])/3,0)</f>
        <v>Q4</v>
      </c>
      <c r="AA7194" t="str">
        <f>TEXT(salestable[[#This Row],[Order Date]], "ddd")</f>
        <v>Sat</v>
      </c>
    </row>
    <row r="7195" spans="1:27"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s="3">
        <v>6</v>
      </c>
      <c r="T7195" s="4">
        <v>0</v>
      </c>
      <c r="U7195" s="3">
        <v>175.51560000000001</v>
      </c>
      <c r="V7195" s="2">
        <f>salestable[[#This Row],[Sales]] * (1 - salestable[[#This Row],[Discount]])</f>
        <v>1350.12</v>
      </c>
      <c r="W7195" s="2">
        <f>salestable[[#This Row],[Sales]] * salestable[[#This Row],[Discount]]</f>
        <v>0</v>
      </c>
      <c r="X7195">
        <f>YEAR(salestable[[#This Row],[Order Date]])</f>
        <v>2016</v>
      </c>
      <c r="Y7195" t="str">
        <f>TEXT(salestable[[#This Row],[Order Date]],"MMMM")</f>
        <v>February</v>
      </c>
      <c r="Z7195" t="str">
        <f>"Q"&amp;ROUNDUP(MONTH(salestable[[#This Row],[Order Date]])/3,0)</f>
        <v>Q1</v>
      </c>
      <c r="AA7195" t="str">
        <f>TEXT(salestable[[#This Row],[Order Date]], "ddd")</f>
        <v>Fri</v>
      </c>
    </row>
    <row r="7196" spans="1:27"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s="3">
        <v>4</v>
      </c>
      <c r="T7196" s="4">
        <v>0</v>
      </c>
      <c r="U7196" s="3">
        <v>7.4824000000000002</v>
      </c>
      <c r="V7196" s="2">
        <f>salestable[[#This Row],[Sales]] * (1 - salestable[[#This Row],[Discount]])</f>
        <v>15.92</v>
      </c>
      <c r="W7196" s="2">
        <f>salestable[[#This Row],[Sales]] * salestable[[#This Row],[Discount]]</f>
        <v>0</v>
      </c>
      <c r="X7196">
        <f>YEAR(salestable[[#This Row],[Order Date]])</f>
        <v>2016</v>
      </c>
      <c r="Y7196" t="str">
        <f>TEXT(salestable[[#This Row],[Order Date]],"MMMM")</f>
        <v>February</v>
      </c>
      <c r="Z7196" t="str">
        <f>"Q"&amp;ROUNDUP(MONTH(salestable[[#This Row],[Order Date]])/3,0)</f>
        <v>Q1</v>
      </c>
      <c r="AA7196" t="str">
        <f>TEXT(salestable[[#This Row],[Order Date]], "ddd")</f>
        <v>Fri</v>
      </c>
    </row>
    <row r="7197" spans="1:27"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s="3">
        <v>2</v>
      </c>
      <c r="T7197" s="4">
        <v>0</v>
      </c>
      <c r="U7197" s="3">
        <v>7.2298</v>
      </c>
      <c r="V7197" s="2">
        <f>salestable[[#This Row],[Sales]] * (1 - salestable[[#This Row],[Discount]])</f>
        <v>19.54</v>
      </c>
      <c r="W7197" s="2">
        <f>salestable[[#This Row],[Sales]] * salestable[[#This Row],[Discount]]</f>
        <v>0</v>
      </c>
      <c r="X7197">
        <f>YEAR(salestable[[#This Row],[Order Date]])</f>
        <v>2016</v>
      </c>
      <c r="Y7197" t="str">
        <f>TEXT(salestable[[#This Row],[Order Date]],"MMMM")</f>
        <v>November</v>
      </c>
      <c r="Z7197" t="str">
        <f>"Q"&amp;ROUNDUP(MONTH(salestable[[#This Row],[Order Date]])/3,0)</f>
        <v>Q4</v>
      </c>
      <c r="AA7197" t="str">
        <f>TEXT(salestable[[#This Row],[Order Date]], "ddd")</f>
        <v>Sun</v>
      </c>
    </row>
    <row r="7198" spans="1:27"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s="3">
        <v>5</v>
      </c>
      <c r="T7198" s="4">
        <v>0</v>
      </c>
      <c r="U7198" s="3">
        <v>6.2060000000000004</v>
      </c>
      <c r="V7198" s="2">
        <f>salestable[[#This Row],[Sales]] * (1 - salestable[[#This Row],[Discount]])</f>
        <v>21.4</v>
      </c>
      <c r="W7198" s="2">
        <f>salestable[[#This Row],[Sales]] * salestable[[#This Row],[Discount]]</f>
        <v>0</v>
      </c>
      <c r="X7198">
        <f>YEAR(salestable[[#This Row],[Order Date]])</f>
        <v>2014</v>
      </c>
      <c r="Y7198" t="str">
        <f>TEXT(salestable[[#This Row],[Order Date]],"MMMM")</f>
        <v>April</v>
      </c>
      <c r="Z7198" t="str">
        <f>"Q"&amp;ROUNDUP(MONTH(salestable[[#This Row],[Order Date]])/3,0)</f>
        <v>Q2</v>
      </c>
      <c r="AA7198" t="str">
        <f>TEXT(salestable[[#This Row],[Order Date]], "ddd")</f>
        <v>Sat</v>
      </c>
    </row>
    <row r="7199" spans="1:27"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s="3">
        <v>2</v>
      </c>
      <c r="T7199" s="4">
        <v>0</v>
      </c>
      <c r="U7199" s="3">
        <v>5.7960000000000003</v>
      </c>
      <c r="V7199" s="2">
        <f>salestable[[#This Row],[Sales]] * (1 - salestable[[#This Row],[Discount]])</f>
        <v>12.6</v>
      </c>
      <c r="W7199" s="2">
        <f>salestable[[#This Row],[Sales]] * salestable[[#This Row],[Discount]]</f>
        <v>0</v>
      </c>
      <c r="X7199">
        <f>YEAR(salestable[[#This Row],[Order Date]])</f>
        <v>2014</v>
      </c>
      <c r="Y7199" t="str">
        <f>TEXT(salestable[[#This Row],[Order Date]],"MMMM")</f>
        <v>April</v>
      </c>
      <c r="Z7199" t="str">
        <f>"Q"&amp;ROUNDUP(MONTH(salestable[[#This Row],[Order Date]])/3,0)</f>
        <v>Q2</v>
      </c>
      <c r="AA7199" t="str">
        <f>TEXT(salestable[[#This Row],[Order Date]], "ddd")</f>
        <v>Sat</v>
      </c>
    </row>
    <row r="7200" spans="1:27"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s="3">
        <v>2</v>
      </c>
      <c r="T7200" s="4">
        <v>0</v>
      </c>
      <c r="U7200" s="3">
        <v>3.1095999999999999</v>
      </c>
      <c r="V7200" s="2">
        <f>salestable[[#This Row],[Sales]] * (1 - salestable[[#This Row],[Discount]])</f>
        <v>11.96</v>
      </c>
      <c r="W7200" s="2">
        <f>salestable[[#This Row],[Sales]] * salestable[[#This Row],[Discount]]</f>
        <v>0</v>
      </c>
      <c r="X7200">
        <f>YEAR(salestable[[#This Row],[Order Date]])</f>
        <v>2015</v>
      </c>
      <c r="Y7200" t="str">
        <f>TEXT(salestable[[#This Row],[Order Date]],"MMMM")</f>
        <v>August</v>
      </c>
      <c r="Z7200" t="str">
        <f>"Q"&amp;ROUNDUP(MONTH(salestable[[#This Row],[Order Date]])/3,0)</f>
        <v>Q3</v>
      </c>
      <c r="AA7200" t="str">
        <f>TEXT(salestable[[#This Row],[Order Date]], "ddd")</f>
        <v>Tue</v>
      </c>
    </row>
    <row r="7201" spans="1:27"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s="3">
        <v>2</v>
      </c>
      <c r="T7201" s="4">
        <v>0</v>
      </c>
      <c r="U7201" s="3">
        <v>34.5</v>
      </c>
      <c r="V7201" s="2">
        <f>salestable[[#This Row],[Sales]] * (1 - salestable[[#This Row],[Discount]])</f>
        <v>138</v>
      </c>
      <c r="W7201" s="2">
        <f>salestable[[#This Row],[Sales]] * salestable[[#This Row],[Discount]]</f>
        <v>0</v>
      </c>
      <c r="X7201">
        <f>YEAR(salestable[[#This Row],[Order Date]])</f>
        <v>2015</v>
      </c>
      <c r="Y7201" t="str">
        <f>TEXT(salestable[[#This Row],[Order Date]],"MMMM")</f>
        <v>August</v>
      </c>
      <c r="Z7201" t="str">
        <f>"Q"&amp;ROUNDUP(MONTH(salestable[[#This Row],[Order Date]])/3,0)</f>
        <v>Q3</v>
      </c>
      <c r="AA7201" t="str">
        <f>TEXT(salestable[[#This Row],[Order Date]], "ddd")</f>
        <v>Tue</v>
      </c>
    </row>
    <row r="7202" spans="1:27"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s="3">
        <v>1</v>
      </c>
      <c r="T7202" s="4">
        <v>0.2</v>
      </c>
      <c r="U7202" s="3">
        <v>14.595000000000001</v>
      </c>
      <c r="V7202" s="2">
        <f>salestable[[#This Row],[Sales]] * (1 - salestable[[#This Row],[Discount]])</f>
        <v>93.408000000000015</v>
      </c>
      <c r="W7202" s="2">
        <f>salestable[[#This Row],[Sales]] * salestable[[#This Row],[Discount]]</f>
        <v>23.352000000000004</v>
      </c>
      <c r="X7202">
        <f>YEAR(salestable[[#This Row],[Order Date]])</f>
        <v>2016</v>
      </c>
      <c r="Y7202" t="str">
        <f>TEXT(salestable[[#This Row],[Order Date]],"MMMM")</f>
        <v>November</v>
      </c>
      <c r="Z7202" t="str">
        <f>"Q"&amp;ROUNDUP(MONTH(salestable[[#This Row],[Order Date]])/3,0)</f>
        <v>Q4</v>
      </c>
      <c r="AA7202" t="str">
        <f>TEXT(salestable[[#This Row],[Order Date]], "ddd")</f>
        <v>Sun</v>
      </c>
    </row>
    <row r="7203" spans="1:27"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s="3">
        <v>7</v>
      </c>
      <c r="T7203" s="4">
        <v>0.45</v>
      </c>
      <c r="U7203" s="3">
        <v>-114.35339999999999</v>
      </c>
      <c r="V7203" s="2">
        <f>salestable[[#This Row],[Sales]] * (1 - salestable[[#This Row],[Discount]])</f>
        <v>182.06265000000002</v>
      </c>
      <c r="W7203" s="2">
        <f>salestable[[#This Row],[Sales]] * salestable[[#This Row],[Discount]]</f>
        <v>148.96035000000001</v>
      </c>
      <c r="X7203">
        <f>YEAR(salestable[[#This Row],[Order Date]])</f>
        <v>2016</v>
      </c>
      <c r="Y7203" t="str">
        <f>TEXT(salestable[[#This Row],[Order Date]],"MMMM")</f>
        <v>November</v>
      </c>
      <c r="Z7203" t="str">
        <f>"Q"&amp;ROUNDUP(MONTH(salestable[[#This Row],[Order Date]])/3,0)</f>
        <v>Q4</v>
      </c>
      <c r="AA7203" t="str">
        <f>TEXT(salestable[[#This Row],[Order Date]], "ddd")</f>
        <v>Sun</v>
      </c>
    </row>
    <row r="7204" spans="1:27"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s="3">
        <v>5</v>
      </c>
      <c r="T7204" s="4">
        <v>0</v>
      </c>
      <c r="U7204" s="3">
        <v>75.680000000000007</v>
      </c>
      <c r="V7204" s="2">
        <f>salestable[[#This Row],[Sales]] * (1 - salestable[[#This Row],[Discount]])</f>
        <v>756.8</v>
      </c>
      <c r="W7204" s="2">
        <f>salestable[[#This Row],[Sales]] * salestable[[#This Row],[Discount]]</f>
        <v>0</v>
      </c>
      <c r="X7204">
        <f>YEAR(salestable[[#This Row],[Order Date]])</f>
        <v>2016</v>
      </c>
      <c r="Y7204" t="str">
        <f>TEXT(salestable[[#This Row],[Order Date]],"MMMM")</f>
        <v>October</v>
      </c>
      <c r="Z7204" t="str">
        <f>"Q"&amp;ROUNDUP(MONTH(salestable[[#This Row],[Order Date]])/3,0)</f>
        <v>Q4</v>
      </c>
      <c r="AA7204" t="str">
        <f>TEXT(salestable[[#This Row],[Order Date]], "ddd")</f>
        <v>Fri</v>
      </c>
    </row>
    <row r="7205" spans="1:27"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s="3">
        <v>3</v>
      </c>
      <c r="T7205" s="4">
        <v>0.6</v>
      </c>
      <c r="U7205" s="3">
        <v>-4.8048000000000002</v>
      </c>
      <c r="V7205" s="2">
        <f>salestable[[#This Row],[Sales]] * (1 - salestable[[#This Row],[Discount]])</f>
        <v>3.4944000000000006</v>
      </c>
      <c r="W7205" s="2">
        <f>salestable[[#This Row],[Sales]] * salestable[[#This Row],[Discount]]</f>
        <v>5.2416</v>
      </c>
      <c r="X7205">
        <f>YEAR(salestable[[#This Row],[Order Date]])</f>
        <v>2014</v>
      </c>
      <c r="Y7205" t="str">
        <f>TEXT(salestable[[#This Row],[Order Date]],"MMMM")</f>
        <v>December</v>
      </c>
      <c r="Z7205" t="str">
        <f>"Q"&amp;ROUNDUP(MONTH(salestable[[#This Row],[Order Date]])/3,0)</f>
        <v>Q4</v>
      </c>
      <c r="AA7205" t="str">
        <f>TEXT(salestable[[#This Row],[Order Date]], "ddd")</f>
        <v>Mon</v>
      </c>
    </row>
    <row r="7206" spans="1:27"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s="3">
        <v>2</v>
      </c>
      <c r="T7206" s="4">
        <v>0</v>
      </c>
      <c r="U7206" s="3">
        <v>2.0672000000000001</v>
      </c>
      <c r="V7206" s="2">
        <f>salestable[[#This Row],[Sales]] * (1 - salestable[[#This Row],[Discount]])</f>
        <v>6.08</v>
      </c>
      <c r="W7206" s="2">
        <f>salestable[[#This Row],[Sales]] * salestable[[#This Row],[Discount]]</f>
        <v>0</v>
      </c>
      <c r="X7206">
        <f>YEAR(salestable[[#This Row],[Order Date]])</f>
        <v>2015</v>
      </c>
      <c r="Y7206" t="str">
        <f>TEXT(salestable[[#This Row],[Order Date]],"MMMM")</f>
        <v>September</v>
      </c>
      <c r="Z7206" t="str">
        <f>"Q"&amp;ROUNDUP(MONTH(salestable[[#This Row],[Order Date]])/3,0)</f>
        <v>Q3</v>
      </c>
      <c r="AA7206" t="str">
        <f>TEXT(salestable[[#This Row],[Order Date]], "ddd")</f>
        <v>Thu</v>
      </c>
    </row>
    <row r="7207" spans="1:27"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s="3">
        <v>2</v>
      </c>
      <c r="T7207" s="4">
        <v>0</v>
      </c>
      <c r="U7207" s="3">
        <v>5.9363999999999999</v>
      </c>
      <c r="V7207" s="2">
        <f>salestable[[#This Row],[Sales]] * (1 - salestable[[#This Row],[Discount]])</f>
        <v>17.46</v>
      </c>
      <c r="W7207" s="2">
        <f>salestable[[#This Row],[Sales]] * salestable[[#This Row],[Discount]]</f>
        <v>0</v>
      </c>
      <c r="X7207">
        <f>YEAR(salestable[[#This Row],[Order Date]])</f>
        <v>2017</v>
      </c>
      <c r="Y7207" t="str">
        <f>TEXT(salestable[[#This Row],[Order Date]],"MMMM")</f>
        <v>October</v>
      </c>
      <c r="Z7207" t="str">
        <f>"Q"&amp;ROUNDUP(MONTH(salestable[[#This Row],[Order Date]])/3,0)</f>
        <v>Q4</v>
      </c>
      <c r="AA7207" t="str">
        <f>TEXT(salestable[[#This Row],[Order Date]], "ddd")</f>
        <v>Mon</v>
      </c>
    </row>
    <row r="7208" spans="1:27"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s="3">
        <v>11</v>
      </c>
      <c r="T7208" s="4">
        <v>0.2</v>
      </c>
      <c r="U7208" s="3">
        <v>32.301499999999997</v>
      </c>
      <c r="V7208" s="2">
        <f>salestable[[#This Row],[Sales]] * (1 - salestable[[#This Row],[Discount]])</f>
        <v>295.32800000000003</v>
      </c>
      <c r="W7208" s="2">
        <f>salestable[[#This Row],[Sales]] * salestable[[#This Row],[Discount]]</f>
        <v>73.832000000000008</v>
      </c>
      <c r="X7208">
        <f>YEAR(salestable[[#This Row],[Order Date]])</f>
        <v>2017</v>
      </c>
      <c r="Y7208" t="str">
        <f>TEXT(salestable[[#This Row],[Order Date]],"MMMM")</f>
        <v>October</v>
      </c>
      <c r="Z7208" t="str">
        <f>"Q"&amp;ROUNDUP(MONTH(salestable[[#This Row],[Order Date]])/3,0)</f>
        <v>Q4</v>
      </c>
      <c r="AA7208" t="str">
        <f>TEXT(salestable[[#This Row],[Order Date]], "ddd")</f>
        <v>Mon</v>
      </c>
    </row>
    <row r="7209" spans="1:27"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s="3">
        <v>2</v>
      </c>
      <c r="T7209" s="4">
        <v>0.2</v>
      </c>
      <c r="U7209" s="3">
        <v>0.91</v>
      </c>
      <c r="V7209" s="2">
        <f>salestable[[#This Row],[Sales]] * (1 - salestable[[#This Row],[Discount]])</f>
        <v>2.3296000000000001</v>
      </c>
      <c r="W7209" s="2">
        <f>salestable[[#This Row],[Sales]] * salestable[[#This Row],[Discount]]</f>
        <v>0.58240000000000003</v>
      </c>
      <c r="X7209">
        <f>YEAR(salestable[[#This Row],[Order Date]])</f>
        <v>2016</v>
      </c>
      <c r="Y7209" t="str">
        <f>TEXT(salestable[[#This Row],[Order Date]],"MMMM")</f>
        <v>September</v>
      </c>
      <c r="Z7209" t="str">
        <f>"Q"&amp;ROUNDUP(MONTH(salestable[[#This Row],[Order Date]])/3,0)</f>
        <v>Q3</v>
      </c>
      <c r="AA7209" t="str">
        <f>TEXT(salestable[[#This Row],[Order Date]], "ddd")</f>
        <v>Sun</v>
      </c>
    </row>
    <row r="7210" spans="1:27"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s="3">
        <v>4</v>
      </c>
      <c r="T7210" s="4">
        <v>0.2</v>
      </c>
      <c r="U7210" s="3">
        <v>7.2576000000000001</v>
      </c>
      <c r="V7210" s="2">
        <f>salestable[[#This Row],[Sales]] * (1 - salestable[[#This Row],[Discount]])</f>
        <v>16.588800000000003</v>
      </c>
      <c r="W7210" s="2">
        <f>salestable[[#This Row],[Sales]] * salestable[[#This Row],[Discount]]</f>
        <v>4.1472000000000007</v>
      </c>
      <c r="X7210">
        <f>YEAR(salestable[[#This Row],[Order Date]])</f>
        <v>2016</v>
      </c>
      <c r="Y7210" t="str">
        <f>TEXT(salestable[[#This Row],[Order Date]],"MMMM")</f>
        <v>September</v>
      </c>
      <c r="Z7210" t="str">
        <f>"Q"&amp;ROUNDUP(MONTH(salestable[[#This Row],[Order Date]])/3,0)</f>
        <v>Q3</v>
      </c>
      <c r="AA7210" t="str">
        <f>TEXT(salestable[[#This Row],[Order Date]], "ddd")</f>
        <v>Sun</v>
      </c>
    </row>
    <row r="7211" spans="1:27"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s="3">
        <v>2</v>
      </c>
      <c r="T7211" s="4">
        <v>0.2</v>
      </c>
      <c r="U7211" s="3">
        <v>2.99</v>
      </c>
      <c r="V7211" s="2">
        <f>salestable[[#This Row],[Sales]] * (1 - salestable[[#This Row],[Discount]])</f>
        <v>7.6543999999999999</v>
      </c>
      <c r="W7211" s="2">
        <f>salestable[[#This Row],[Sales]] * salestable[[#This Row],[Discount]]</f>
        <v>1.9136</v>
      </c>
      <c r="X7211">
        <f>YEAR(salestable[[#This Row],[Order Date]])</f>
        <v>2016</v>
      </c>
      <c r="Y7211" t="str">
        <f>TEXT(salestable[[#This Row],[Order Date]],"MMMM")</f>
        <v>September</v>
      </c>
      <c r="Z7211" t="str">
        <f>"Q"&amp;ROUNDUP(MONTH(salestable[[#This Row],[Order Date]])/3,0)</f>
        <v>Q3</v>
      </c>
      <c r="AA7211" t="str">
        <f>TEXT(salestable[[#This Row],[Order Date]], "ddd")</f>
        <v>Sun</v>
      </c>
    </row>
    <row r="7212" spans="1:27"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s="3">
        <v>3</v>
      </c>
      <c r="T7212" s="4">
        <v>0</v>
      </c>
      <c r="U7212" s="3">
        <v>13.8828</v>
      </c>
      <c r="V7212" s="2">
        <f>salestable[[#This Row],[Sales]] * (1 - salestable[[#This Row],[Discount]])</f>
        <v>30.18</v>
      </c>
      <c r="W7212" s="2">
        <f>salestable[[#This Row],[Sales]] * salestable[[#This Row],[Discount]]</f>
        <v>0</v>
      </c>
      <c r="X7212">
        <f>YEAR(salestable[[#This Row],[Order Date]])</f>
        <v>2016</v>
      </c>
      <c r="Y7212" t="str">
        <f>TEXT(salestable[[#This Row],[Order Date]],"MMMM")</f>
        <v>June</v>
      </c>
      <c r="Z7212" t="str">
        <f>"Q"&amp;ROUNDUP(MONTH(salestable[[#This Row],[Order Date]])/3,0)</f>
        <v>Q2</v>
      </c>
      <c r="AA7212" t="str">
        <f>TEXT(salestable[[#This Row],[Order Date]], "ddd")</f>
        <v>Thu</v>
      </c>
    </row>
    <row r="7213" spans="1:27"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s="3">
        <v>12</v>
      </c>
      <c r="T7213" s="4">
        <v>0.2</v>
      </c>
      <c r="U7213" s="3">
        <v>18.7224</v>
      </c>
      <c r="V7213" s="2">
        <f>salestable[[#This Row],[Sales]] * (1 - salestable[[#This Row],[Discount]])</f>
        <v>41.318400000000004</v>
      </c>
      <c r="W7213" s="2">
        <f>salestable[[#This Row],[Sales]] * salestable[[#This Row],[Discount]]</f>
        <v>10.329600000000001</v>
      </c>
      <c r="X7213">
        <f>YEAR(salestable[[#This Row],[Order Date]])</f>
        <v>2016</v>
      </c>
      <c r="Y7213" t="str">
        <f>TEXT(salestable[[#This Row],[Order Date]],"MMMM")</f>
        <v>June</v>
      </c>
      <c r="Z7213" t="str">
        <f>"Q"&amp;ROUNDUP(MONTH(salestable[[#This Row],[Order Date]])/3,0)</f>
        <v>Q2</v>
      </c>
      <c r="AA7213" t="str">
        <f>TEXT(salestable[[#This Row],[Order Date]], "ddd")</f>
        <v>Thu</v>
      </c>
    </row>
    <row r="7214" spans="1:27"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s="3">
        <v>3</v>
      </c>
      <c r="T7214" s="4">
        <v>0.2</v>
      </c>
      <c r="U7214" s="3">
        <v>3.9312</v>
      </c>
      <c r="V7214" s="2">
        <f>salestable[[#This Row],[Sales]] * (1 - salestable[[#This Row],[Discount]])</f>
        <v>8.9855999999999998</v>
      </c>
      <c r="W7214" s="2">
        <f>salestable[[#This Row],[Sales]] * salestable[[#This Row],[Discount]]</f>
        <v>2.2464</v>
      </c>
      <c r="X7214">
        <f>YEAR(salestable[[#This Row],[Order Date]])</f>
        <v>2016</v>
      </c>
      <c r="Y7214" t="str">
        <f>TEXT(salestable[[#This Row],[Order Date]],"MMMM")</f>
        <v>June</v>
      </c>
      <c r="Z7214" t="str">
        <f>"Q"&amp;ROUNDUP(MONTH(salestable[[#This Row],[Order Date]])/3,0)</f>
        <v>Q2</v>
      </c>
      <c r="AA7214" t="str">
        <f>TEXT(salestable[[#This Row],[Order Date]], "ddd")</f>
        <v>Thu</v>
      </c>
    </row>
    <row r="7215" spans="1:27"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s="3">
        <v>3</v>
      </c>
      <c r="T7215" s="4">
        <v>0</v>
      </c>
      <c r="U7215" s="3">
        <v>7.2176999999999998</v>
      </c>
      <c r="V7215" s="2">
        <f>salestable[[#This Row],[Sales]] * (1 - salestable[[#This Row],[Discount]])</f>
        <v>14.73</v>
      </c>
      <c r="W7215" s="2">
        <f>salestable[[#This Row],[Sales]] * salestable[[#This Row],[Discount]]</f>
        <v>0</v>
      </c>
      <c r="X7215">
        <f>YEAR(salestable[[#This Row],[Order Date]])</f>
        <v>2017</v>
      </c>
      <c r="Y7215" t="str">
        <f>TEXT(salestable[[#This Row],[Order Date]],"MMMM")</f>
        <v>October</v>
      </c>
      <c r="Z7215" t="str">
        <f>"Q"&amp;ROUNDUP(MONTH(salestable[[#This Row],[Order Date]])/3,0)</f>
        <v>Q4</v>
      </c>
      <c r="AA7215" t="str">
        <f>TEXT(salestable[[#This Row],[Order Date]], "ddd")</f>
        <v>Sun</v>
      </c>
    </row>
    <row r="7216" spans="1:27"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s="3">
        <v>5</v>
      </c>
      <c r="T7216" s="4">
        <v>0</v>
      </c>
      <c r="U7216" s="3">
        <v>4.7560000000000002</v>
      </c>
      <c r="V7216" s="2">
        <f>salestable[[#This Row],[Sales]] * (1 - salestable[[#This Row],[Discount]])</f>
        <v>16.399999999999999</v>
      </c>
      <c r="W7216" s="2">
        <f>salestable[[#This Row],[Sales]] * salestable[[#This Row],[Discount]]</f>
        <v>0</v>
      </c>
      <c r="X7216">
        <f>YEAR(salestable[[#This Row],[Order Date]])</f>
        <v>2015</v>
      </c>
      <c r="Y7216" t="str">
        <f>TEXT(salestable[[#This Row],[Order Date]],"MMMM")</f>
        <v>September</v>
      </c>
      <c r="Z7216" t="str">
        <f>"Q"&amp;ROUNDUP(MONTH(salestable[[#This Row],[Order Date]])/3,0)</f>
        <v>Q3</v>
      </c>
      <c r="AA7216" t="str">
        <f>TEXT(salestable[[#This Row],[Order Date]], "ddd")</f>
        <v>Sun</v>
      </c>
    </row>
    <row r="7217" spans="1:27"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s="3">
        <v>4</v>
      </c>
      <c r="T7217" s="4">
        <v>0</v>
      </c>
      <c r="U7217" s="3">
        <v>12.441599999999999</v>
      </c>
      <c r="V7217" s="2">
        <f>salestable[[#This Row],[Sales]] * (1 - salestable[[#This Row],[Discount]])</f>
        <v>25.92</v>
      </c>
      <c r="W7217" s="2">
        <f>salestable[[#This Row],[Sales]] * salestable[[#This Row],[Discount]]</f>
        <v>0</v>
      </c>
      <c r="X7217">
        <f>YEAR(salestable[[#This Row],[Order Date]])</f>
        <v>2015</v>
      </c>
      <c r="Y7217" t="str">
        <f>TEXT(salestable[[#This Row],[Order Date]],"MMMM")</f>
        <v>September</v>
      </c>
      <c r="Z7217" t="str">
        <f>"Q"&amp;ROUNDUP(MONTH(salestable[[#This Row],[Order Date]])/3,0)</f>
        <v>Q3</v>
      </c>
      <c r="AA7217" t="str">
        <f>TEXT(salestable[[#This Row],[Order Date]], "ddd")</f>
        <v>Sun</v>
      </c>
    </row>
    <row r="7218" spans="1:27"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s="3">
        <v>3</v>
      </c>
      <c r="T7218" s="4">
        <v>0</v>
      </c>
      <c r="U7218" s="3">
        <v>2.5577999999999999</v>
      </c>
      <c r="V7218" s="2">
        <f>salestable[[#This Row],[Sales]] * (1 - salestable[[#This Row],[Discount]])</f>
        <v>8.82</v>
      </c>
      <c r="W7218" s="2">
        <f>salestable[[#This Row],[Sales]] * salestable[[#This Row],[Discount]]</f>
        <v>0</v>
      </c>
      <c r="X7218">
        <f>YEAR(salestable[[#This Row],[Order Date]])</f>
        <v>2015</v>
      </c>
      <c r="Y7218" t="str">
        <f>TEXT(salestable[[#This Row],[Order Date]],"MMMM")</f>
        <v>May</v>
      </c>
      <c r="Z7218" t="str">
        <f>"Q"&amp;ROUNDUP(MONTH(salestable[[#This Row],[Order Date]])/3,0)</f>
        <v>Q2</v>
      </c>
      <c r="AA7218" t="str">
        <f>TEXT(salestable[[#This Row],[Order Date]], "ddd")</f>
        <v>Sun</v>
      </c>
    </row>
    <row r="7219" spans="1:27"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s="3">
        <v>2</v>
      </c>
      <c r="T7219" s="4">
        <v>0.2</v>
      </c>
      <c r="U7219" s="3">
        <v>21.8736</v>
      </c>
      <c r="V7219" s="2">
        <f>salestable[[#This Row],[Sales]] * (1 - salestable[[#This Row],[Discount]])</f>
        <v>49.996800000000007</v>
      </c>
      <c r="W7219" s="2">
        <f>salestable[[#This Row],[Sales]] * salestable[[#This Row],[Discount]]</f>
        <v>12.499200000000002</v>
      </c>
      <c r="X7219">
        <f>YEAR(salestable[[#This Row],[Order Date]])</f>
        <v>2015</v>
      </c>
      <c r="Y7219" t="str">
        <f>TEXT(salestable[[#This Row],[Order Date]],"MMMM")</f>
        <v>May</v>
      </c>
      <c r="Z7219" t="str">
        <f>"Q"&amp;ROUNDUP(MONTH(salestable[[#This Row],[Order Date]])/3,0)</f>
        <v>Q2</v>
      </c>
      <c r="AA7219" t="str">
        <f>TEXT(salestable[[#This Row],[Order Date]], "ddd")</f>
        <v>Sun</v>
      </c>
    </row>
    <row r="7220" spans="1:27"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s="3">
        <v>4</v>
      </c>
      <c r="T7220" s="4">
        <v>0</v>
      </c>
      <c r="U7220" s="3">
        <v>122.3856</v>
      </c>
      <c r="V7220" s="2">
        <f>salestable[[#This Row],[Sales]] * (1 - salestable[[#This Row],[Discount]])</f>
        <v>339.96</v>
      </c>
      <c r="W7220" s="2">
        <f>salestable[[#This Row],[Sales]] * salestable[[#This Row],[Discount]]</f>
        <v>0</v>
      </c>
      <c r="X7220">
        <f>YEAR(salestable[[#This Row],[Order Date]])</f>
        <v>2015</v>
      </c>
      <c r="Y7220" t="str">
        <f>TEXT(salestable[[#This Row],[Order Date]],"MMMM")</f>
        <v>May</v>
      </c>
      <c r="Z7220" t="str">
        <f>"Q"&amp;ROUNDUP(MONTH(salestable[[#This Row],[Order Date]])/3,0)</f>
        <v>Q2</v>
      </c>
      <c r="AA7220" t="str">
        <f>TEXT(salestable[[#This Row],[Order Date]], "ddd")</f>
        <v>Sun</v>
      </c>
    </row>
    <row r="7221" spans="1:27"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s="3">
        <v>2</v>
      </c>
      <c r="T7221" s="4">
        <v>0.2</v>
      </c>
      <c r="U7221" s="3">
        <v>17.348800000000001</v>
      </c>
      <c r="V7221" s="2">
        <f>salestable[[#This Row],[Sales]] * (1 - salestable[[#This Row],[Discount]])</f>
        <v>39.654400000000003</v>
      </c>
      <c r="W7221" s="2">
        <f>salestable[[#This Row],[Sales]] * salestable[[#This Row],[Discount]]</f>
        <v>9.9136000000000006</v>
      </c>
      <c r="X7221">
        <f>YEAR(salestable[[#This Row],[Order Date]])</f>
        <v>2015</v>
      </c>
      <c r="Y7221" t="str">
        <f>TEXT(salestable[[#This Row],[Order Date]],"MMMM")</f>
        <v>May</v>
      </c>
      <c r="Z7221" t="str">
        <f>"Q"&amp;ROUNDUP(MONTH(salestable[[#This Row],[Order Date]])/3,0)</f>
        <v>Q2</v>
      </c>
      <c r="AA7221" t="str">
        <f>TEXT(salestable[[#This Row],[Order Date]], "ddd")</f>
        <v>Sun</v>
      </c>
    </row>
    <row r="7222" spans="1:27"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s="3">
        <v>3</v>
      </c>
      <c r="T7222" s="4">
        <v>0.7</v>
      </c>
      <c r="U7222" s="3">
        <v>-228.74250000000001</v>
      </c>
      <c r="V7222" s="2">
        <f>salestable[[#This Row],[Sales]] * (1 - salestable[[#This Row],[Discount]])</f>
        <v>82.347300000000004</v>
      </c>
      <c r="W7222" s="2">
        <f>salestable[[#This Row],[Sales]] * salestable[[#This Row],[Discount]]</f>
        <v>192.14369999999997</v>
      </c>
      <c r="X7222">
        <f>YEAR(salestable[[#This Row],[Order Date]])</f>
        <v>2017</v>
      </c>
      <c r="Y7222" t="str">
        <f>TEXT(salestable[[#This Row],[Order Date]],"MMMM")</f>
        <v>January</v>
      </c>
      <c r="Z7222" t="str">
        <f>"Q"&amp;ROUNDUP(MONTH(salestable[[#This Row],[Order Date]])/3,0)</f>
        <v>Q1</v>
      </c>
      <c r="AA7222" t="str">
        <f>TEXT(salestable[[#This Row],[Order Date]], "ddd")</f>
        <v>Mon</v>
      </c>
    </row>
    <row r="7223" spans="1:27"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s="3">
        <v>3</v>
      </c>
      <c r="T7223" s="4">
        <v>0</v>
      </c>
      <c r="U7223" s="3">
        <v>35.864400000000003</v>
      </c>
      <c r="V7223" s="2">
        <f>salestable[[#This Row],[Sales]] * (1 - salestable[[#This Row],[Discount]])</f>
        <v>137.94</v>
      </c>
      <c r="W7223" s="2">
        <f>salestable[[#This Row],[Sales]] * salestable[[#This Row],[Discount]]</f>
        <v>0</v>
      </c>
      <c r="X7223">
        <f>YEAR(salestable[[#This Row],[Order Date]])</f>
        <v>2017</v>
      </c>
      <c r="Y7223" t="str">
        <f>TEXT(salestable[[#This Row],[Order Date]],"MMMM")</f>
        <v>January</v>
      </c>
      <c r="Z7223" t="str">
        <f>"Q"&amp;ROUNDUP(MONTH(salestable[[#This Row],[Order Date]])/3,0)</f>
        <v>Q1</v>
      </c>
      <c r="AA7223" t="str">
        <f>TEXT(salestable[[#This Row],[Order Date]], "ddd")</f>
        <v>Fri</v>
      </c>
    </row>
    <row r="7224" spans="1:27"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s="3">
        <v>3</v>
      </c>
      <c r="T7224" s="4">
        <v>0.2</v>
      </c>
      <c r="U7224" s="3">
        <v>-7.1189999999999998</v>
      </c>
      <c r="V7224" s="2">
        <f>salestable[[#This Row],[Sales]] * (1 - salestable[[#This Row],[Discount]])</f>
        <v>32.544000000000004</v>
      </c>
      <c r="W7224" s="2">
        <f>salestable[[#This Row],[Sales]] * salestable[[#This Row],[Discount]]</f>
        <v>8.136000000000001</v>
      </c>
      <c r="X7224">
        <f>YEAR(salestable[[#This Row],[Order Date]])</f>
        <v>2017</v>
      </c>
      <c r="Y7224" t="str">
        <f>TEXT(salestable[[#This Row],[Order Date]],"MMMM")</f>
        <v>September</v>
      </c>
      <c r="Z7224" t="str">
        <f>"Q"&amp;ROUNDUP(MONTH(salestable[[#This Row],[Order Date]])/3,0)</f>
        <v>Q3</v>
      </c>
      <c r="AA7224" t="str">
        <f>TEXT(salestable[[#This Row],[Order Date]], "ddd")</f>
        <v>Sat</v>
      </c>
    </row>
    <row r="7225" spans="1:27"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s="3">
        <v>3</v>
      </c>
      <c r="T7225" s="4">
        <v>0.2</v>
      </c>
      <c r="U7225" s="3">
        <v>12.417299999999999</v>
      </c>
      <c r="V7225" s="2">
        <f>salestable[[#This Row],[Sales]] * (1 - salestable[[#This Row],[Discount]])</f>
        <v>88.30080000000001</v>
      </c>
      <c r="W7225" s="2">
        <f>salestable[[#This Row],[Sales]] * salestable[[#This Row],[Discount]]</f>
        <v>22.075200000000002</v>
      </c>
      <c r="X7225">
        <f>YEAR(salestable[[#This Row],[Order Date]])</f>
        <v>2016</v>
      </c>
      <c r="Y7225" t="str">
        <f>TEXT(salestable[[#This Row],[Order Date]],"MMMM")</f>
        <v>July</v>
      </c>
      <c r="Z7225" t="str">
        <f>"Q"&amp;ROUNDUP(MONTH(salestable[[#This Row],[Order Date]])/3,0)</f>
        <v>Q3</v>
      </c>
      <c r="AA7225" t="str">
        <f>TEXT(salestable[[#This Row],[Order Date]], "ddd")</f>
        <v>Thu</v>
      </c>
    </row>
    <row r="7226" spans="1:27"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s="3">
        <v>7</v>
      </c>
      <c r="T7226" s="4">
        <v>0</v>
      </c>
      <c r="U7226" s="3">
        <v>50.034599999999998</v>
      </c>
      <c r="V7226" s="2">
        <f>salestable[[#This Row],[Sales]] * (1 - salestable[[#This Row],[Discount]])</f>
        <v>151.62</v>
      </c>
      <c r="W7226" s="2">
        <f>salestable[[#This Row],[Sales]] * salestable[[#This Row],[Discount]]</f>
        <v>0</v>
      </c>
      <c r="X7226">
        <f>YEAR(salestable[[#This Row],[Order Date]])</f>
        <v>2016</v>
      </c>
      <c r="Y7226" t="str">
        <f>TEXT(salestable[[#This Row],[Order Date]],"MMMM")</f>
        <v>July</v>
      </c>
      <c r="Z7226" t="str">
        <f>"Q"&amp;ROUNDUP(MONTH(salestable[[#This Row],[Order Date]])/3,0)</f>
        <v>Q3</v>
      </c>
      <c r="AA7226" t="str">
        <f>TEXT(salestable[[#This Row],[Order Date]], "ddd")</f>
        <v>Thu</v>
      </c>
    </row>
    <row r="7227" spans="1:27"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s="3">
        <v>4</v>
      </c>
      <c r="T7227" s="4">
        <v>0</v>
      </c>
      <c r="U7227" s="3">
        <v>10.164</v>
      </c>
      <c r="V7227" s="2">
        <f>salestable[[#This Row],[Sales]] * (1 - salestable[[#This Row],[Discount]])</f>
        <v>30.8</v>
      </c>
      <c r="W7227" s="2">
        <f>salestable[[#This Row],[Sales]] * salestable[[#This Row],[Discount]]</f>
        <v>0</v>
      </c>
      <c r="X7227">
        <f>YEAR(salestable[[#This Row],[Order Date]])</f>
        <v>2016</v>
      </c>
      <c r="Y7227" t="str">
        <f>TEXT(salestable[[#This Row],[Order Date]],"MMMM")</f>
        <v>July</v>
      </c>
      <c r="Z7227" t="str">
        <f>"Q"&amp;ROUNDUP(MONTH(salestable[[#This Row],[Order Date]])/3,0)</f>
        <v>Q3</v>
      </c>
      <c r="AA7227" t="str">
        <f>TEXT(salestable[[#This Row],[Order Date]], "ddd")</f>
        <v>Thu</v>
      </c>
    </row>
    <row r="7228" spans="1:27"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s="3">
        <v>5</v>
      </c>
      <c r="T7228" s="4">
        <v>0.2</v>
      </c>
      <c r="U7228" s="3">
        <v>38.725000000000001</v>
      </c>
      <c r="V7228" s="2">
        <f>salestable[[#This Row],[Sales]] * (1 - salestable[[#This Row],[Discount]])</f>
        <v>99.13600000000001</v>
      </c>
      <c r="W7228" s="2">
        <f>salestable[[#This Row],[Sales]] * salestable[[#This Row],[Discount]]</f>
        <v>24.784000000000002</v>
      </c>
      <c r="X7228">
        <f>YEAR(salestable[[#This Row],[Order Date]])</f>
        <v>2017</v>
      </c>
      <c r="Y7228" t="str">
        <f>TEXT(salestable[[#This Row],[Order Date]],"MMMM")</f>
        <v>February</v>
      </c>
      <c r="Z7228" t="str">
        <f>"Q"&amp;ROUNDUP(MONTH(salestable[[#This Row],[Order Date]])/3,0)</f>
        <v>Q1</v>
      </c>
      <c r="AA7228" t="str">
        <f>TEXT(salestable[[#This Row],[Order Date]], "ddd")</f>
        <v>Fri</v>
      </c>
    </row>
    <row r="7229" spans="1:27"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s="3">
        <v>5</v>
      </c>
      <c r="T7229" s="4">
        <v>0.2</v>
      </c>
      <c r="U7229" s="3">
        <v>214.4675</v>
      </c>
      <c r="V7229" s="2">
        <f>salestable[[#This Row],[Sales]] * (1 - salestable[[#This Row],[Discount]])</f>
        <v>1055.8399999999999</v>
      </c>
      <c r="W7229" s="2">
        <f>salestable[[#This Row],[Sales]] * salestable[[#This Row],[Discount]]</f>
        <v>263.95999999999998</v>
      </c>
      <c r="X7229">
        <f>YEAR(salestable[[#This Row],[Order Date]])</f>
        <v>2017</v>
      </c>
      <c r="Y7229" t="str">
        <f>TEXT(salestable[[#This Row],[Order Date]],"MMMM")</f>
        <v>February</v>
      </c>
      <c r="Z7229" t="str">
        <f>"Q"&amp;ROUNDUP(MONTH(salestable[[#This Row],[Order Date]])/3,0)</f>
        <v>Q1</v>
      </c>
      <c r="AA7229" t="str">
        <f>TEXT(salestable[[#This Row],[Order Date]], "ddd")</f>
        <v>Fri</v>
      </c>
    </row>
    <row r="7230" spans="1:27"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s="3">
        <v>6</v>
      </c>
      <c r="T7230" s="4">
        <v>0.2</v>
      </c>
      <c r="U7230" s="3">
        <v>30.277799999999999</v>
      </c>
      <c r="V7230" s="2">
        <f>salestable[[#This Row],[Sales]] * (1 - salestable[[#This Row],[Discount]])</f>
        <v>71.769600000000011</v>
      </c>
      <c r="W7230" s="2">
        <f>salestable[[#This Row],[Sales]] * salestable[[#This Row],[Discount]]</f>
        <v>17.942400000000003</v>
      </c>
      <c r="X7230">
        <f>YEAR(salestable[[#This Row],[Order Date]])</f>
        <v>2014</v>
      </c>
      <c r="Y7230" t="str">
        <f>TEXT(salestable[[#This Row],[Order Date]],"MMMM")</f>
        <v>July</v>
      </c>
      <c r="Z7230" t="str">
        <f>"Q"&amp;ROUNDUP(MONTH(salestable[[#This Row],[Order Date]])/3,0)</f>
        <v>Q3</v>
      </c>
      <c r="AA7230" t="str">
        <f>TEXT(salestable[[#This Row],[Order Date]], "ddd")</f>
        <v>Sun</v>
      </c>
    </row>
    <row r="7231" spans="1:27"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s="3">
        <v>3</v>
      </c>
      <c r="T7231" s="4">
        <v>0</v>
      </c>
      <c r="U7231" s="3">
        <v>10.7301</v>
      </c>
      <c r="V7231" s="2">
        <f>salestable[[#This Row],[Sales]] * (1 - salestable[[#This Row],[Discount]])</f>
        <v>22.83</v>
      </c>
      <c r="W7231" s="2">
        <f>salestable[[#This Row],[Sales]] * salestable[[#This Row],[Discount]]</f>
        <v>0</v>
      </c>
      <c r="X7231">
        <f>YEAR(salestable[[#This Row],[Order Date]])</f>
        <v>2014</v>
      </c>
      <c r="Y7231" t="str">
        <f>TEXT(salestable[[#This Row],[Order Date]],"MMMM")</f>
        <v>July</v>
      </c>
      <c r="Z7231" t="str">
        <f>"Q"&amp;ROUNDUP(MONTH(salestable[[#This Row],[Order Date]])/3,0)</f>
        <v>Q3</v>
      </c>
      <c r="AA7231" t="str">
        <f>TEXT(salestable[[#This Row],[Order Date]], "ddd")</f>
        <v>Sun</v>
      </c>
    </row>
    <row r="7232" spans="1:27"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s="3">
        <v>2</v>
      </c>
      <c r="T7232" s="4">
        <v>0</v>
      </c>
      <c r="U7232" s="3">
        <v>15.44</v>
      </c>
      <c r="V7232" s="2">
        <f>salestable[[#This Row],[Sales]] * (1 - salestable[[#This Row],[Discount]])</f>
        <v>30.88</v>
      </c>
      <c r="W7232" s="2">
        <f>salestable[[#This Row],[Sales]] * salestable[[#This Row],[Discount]]</f>
        <v>0</v>
      </c>
      <c r="X7232">
        <f>YEAR(salestable[[#This Row],[Order Date]])</f>
        <v>2017</v>
      </c>
      <c r="Y7232" t="str">
        <f>TEXT(salestable[[#This Row],[Order Date]],"MMMM")</f>
        <v>March</v>
      </c>
      <c r="Z7232" t="str">
        <f>"Q"&amp;ROUNDUP(MONTH(salestable[[#This Row],[Order Date]])/3,0)</f>
        <v>Q1</v>
      </c>
      <c r="AA7232" t="str">
        <f>TEXT(salestable[[#This Row],[Order Date]], "ddd")</f>
        <v>Mon</v>
      </c>
    </row>
    <row r="7233" spans="1:27"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s="3">
        <v>2</v>
      </c>
      <c r="T7233" s="4">
        <v>0</v>
      </c>
      <c r="U7233" s="3">
        <v>120.94159999999999</v>
      </c>
      <c r="V7233" s="2">
        <f>salestable[[#This Row],[Sales]] * (1 - salestable[[#This Row],[Discount]])</f>
        <v>465.16</v>
      </c>
      <c r="W7233" s="2">
        <f>salestable[[#This Row],[Sales]] * salestable[[#This Row],[Discount]]</f>
        <v>0</v>
      </c>
      <c r="X7233">
        <f>YEAR(salestable[[#This Row],[Order Date]])</f>
        <v>2017</v>
      </c>
      <c r="Y7233" t="str">
        <f>TEXT(salestable[[#This Row],[Order Date]],"MMMM")</f>
        <v>March</v>
      </c>
      <c r="Z7233" t="str">
        <f>"Q"&amp;ROUNDUP(MONTH(salestable[[#This Row],[Order Date]])/3,0)</f>
        <v>Q1</v>
      </c>
      <c r="AA7233" t="str">
        <f>TEXT(salestable[[#This Row],[Order Date]], "ddd")</f>
        <v>Mon</v>
      </c>
    </row>
    <row r="7234" spans="1:27"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s="3">
        <v>4</v>
      </c>
      <c r="T7234" s="4">
        <v>0</v>
      </c>
      <c r="U7234" s="3">
        <v>12.475199999999999</v>
      </c>
      <c r="V7234" s="2">
        <f>salestable[[#This Row],[Sales]] * (1 - salestable[[#This Row],[Discount]])</f>
        <v>27.12</v>
      </c>
      <c r="W7234" s="2">
        <f>salestable[[#This Row],[Sales]] * salestable[[#This Row],[Discount]]</f>
        <v>0</v>
      </c>
      <c r="X7234">
        <f>YEAR(salestable[[#This Row],[Order Date]])</f>
        <v>2017</v>
      </c>
      <c r="Y7234" t="str">
        <f>TEXT(salestable[[#This Row],[Order Date]],"MMMM")</f>
        <v>March</v>
      </c>
      <c r="Z7234" t="str">
        <f>"Q"&amp;ROUNDUP(MONTH(salestable[[#This Row],[Order Date]])/3,0)</f>
        <v>Q1</v>
      </c>
      <c r="AA7234" t="str">
        <f>TEXT(salestable[[#This Row],[Order Date]], "ddd")</f>
        <v>Mon</v>
      </c>
    </row>
    <row r="7235" spans="1:27"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s="3">
        <v>8</v>
      </c>
      <c r="T7235" s="4">
        <v>0</v>
      </c>
      <c r="U7235" s="3">
        <v>44.304000000000002</v>
      </c>
      <c r="V7235" s="2">
        <f>salestable[[#This Row],[Sales]] * (1 - salestable[[#This Row],[Discount]])</f>
        <v>113.6</v>
      </c>
      <c r="W7235" s="2">
        <f>salestable[[#This Row],[Sales]] * salestable[[#This Row],[Discount]]</f>
        <v>0</v>
      </c>
      <c r="X7235">
        <f>YEAR(salestable[[#This Row],[Order Date]])</f>
        <v>2016</v>
      </c>
      <c r="Y7235" t="str">
        <f>TEXT(salestable[[#This Row],[Order Date]],"MMMM")</f>
        <v>March</v>
      </c>
      <c r="Z7235" t="str">
        <f>"Q"&amp;ROUNDUP(MONTH(salestable[[#This Row],[Order Date]])/3,0)</f>
        <v>Q1</v>
      </c>
      <c r="AA7235" t="str">
        <f>TEXT(salestable[[#This Row],[Order Date]], "ddd")</f>
        <v>Tue</v>
      </c>
    </row>
    <row r="7236" spans="1:27"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s="3">
        <v>2</v>
      </c>
      <c r="T7236" s="4">
        <v>0</v>
      </c>
      <c r="U7236" s="3">
        <v>6.3503999999999996</v>
      </c>
      <c r="V7236" s="2">
        <f>salestable[[#This Row],[Sales]] * (1 - salestable[[#This Row],[Discount]])</f>
        <v>12.96</v>
      </c>
      <c r="W7236" s="2">
        <f>salestable[[#This Row],[Sales]] * salestable[[#This Row],[Discount]]</f>
        <v>0</v>
      </c>
      <c r="X7236">
        <f>YEAR(salestable[[#This Row],[Order Date]])</f>
        <v>2016</v>
      </c>
      <c r="Y7236" t="str">
        <f>TEXT(salestable[[#This Row],[Order Date]],"MMMM")</f>
        <v>March</v>
      </c>
      <c r="Z7236" t="str">
        <f>"Q"&amp;ROUNDUP(MONTH(salestable[[#This Row],[Order Date]])/3,0)</f>
        <v>Q1</v>
      </c>
      <c r="AA7236" t="str">
        <f>TEXT(salestable[[#This Row],[Order Date]], "ddd")</f>
        <v>Tue</v>
      </c>
    </row>
    <row r="7237" spans="1:27"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s="3">
        <v>2</v>
      </c>
      <c r="T7237" s="4">
        <v>0.2</v>
      </c>
      <c r="U7237" s="3">
        <v>22.5732</v>
      </c>
      <c r="V7237" s="2">
        <f>salestable[[#This Row],[Sales]] * (1 - salestable[[#This Row],[Discount]])</f>
        <v>55.564800000000005</v>
      </c>
      <c r="W7237" s="2">
        <f>salestable[[#This Row],[Sales]] * salestable[[#This Row],[Discount]]</f>
        <v>13.891200000000001</v>
      </c>
      <c r="X7237">
        <f>YEAR(salestable[[#This Row],[Order Date]])</f>
        <v>2016</v>
      </c>
      <c r="Y7237" t="str">
        <f>TEXT(salestable[[#This Row],[Order Date]],"MMMM")</f>
        <v>March</v>
      </c>
      <c r="Z7237" t="str">
        <f>"Q"&amp;ROUNDUP(MONTH(salestable[[#This Row],[Order Date]])/3,0)</f>
        <v>Q1</v>
      </c>
      <c r="AA7237" t="str">
        <f>TEXT(salestable[[#This Row],[Order Date]], "ddd")</f>
        <v>Tue</v>
      </c>
    </row>
    <row r="7238" spans="1:27"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s="3">
        <v>3</v>
      </c>
      <c r="T7238" s="4">
        <v>0</v>
      </c>
      <c r="U7238" s="3">
        <v>2.4192</v>
      </c>
      <c r="V7238" s="2">
        <f>salestable[[#This Row],[Sales]] * (1 - salestable[[#This Row],[Discount]])</f>
        <v>8.64</v>
      </c>
      <c r="W7238" s="2">
        <f>salestable[[#This Row],[Sales]] * salestable[[#This Row],[Discount]]</f>
        <v>0</v>
      </c>
      <c r="X7238">
        <f>YEAR(salestable[[#This Row],[Order Date]])</f>
        <v>2014</v>
      </c>
      <c r="Y7238" t="str">
        <f>TEXT(salestable[[#This Row],[Order Date]],"MMMM")</f>
        <v>December</v>
      </c>
      <c r="Z7238" t="str">
        <f>"Q"&amp;ROUNDUP(MONTH(salestable[[#This Row],[Order Date]])/3,0)</f>
        <v>Q4</v>
      </c>
      <c r="AA7238" t="str">
        <f>TEXT(salestable[[#This Row],[Order Date]], "ddd")</f>
        <v>Sun</v>
      </c>
    </row>
    <row r="7239" spans="1:27"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s="3">
        <v>3</v>
      </c>
      <c r="T7239" s="4">
        <v>0.7</v>
      </c>
      <c r="U7239" s="3">
        <v>-319.19159999999999</v>
      </c>
      <c r="V7239" s="2">
        <f>salestable[[#This Row],[Sales]] * (1 - salestable[[#This Row],[Discount]])</f>
        <v>102.5973</v>
      </c>
      <c r="W7239" s="2">
        <f>salestable[[#This Row],[Sales]] * salestable[[#This Row],[Discount]]</f>
        <v>239.39369999999997</v>
      </c>
      <c r="X7239">
        <f>YEAR(salestable[[#This Row],[Order Date]])</f>
        <v>2016</v>
      </c>
      <c r="Y7239" t="str">
        <f>TEXT(salestable[[#This Row],[Order Date]],"MMMM")</f>
        <v>July</v>
      </c>
      <c r="Z7239" t="str">
        <f>"Q"&amp;ROUNDUP(MONTH(salestable[[#This Row],[Order Date]])/3,0)</f>
        <v>Q3</v>
      </c>
      <c r="AA7239" t="str">
        <f>TEXT(salestable[[#This Row],[Order Date]], "ddd")</f>
        <v>Sun</v>
      </c>
    </row>
    <row r="7240" spans="1:27"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s="3">
        <v>7</v>
      </c>
      <c r="T7240" s="4">
        <v>0</v>
      </c>
      <c r="U7240" s="3">
        <v>18.463200000000001</v>
      </c>
      <c r="V7240" s="2">
        <f>salestable[[#This Row],[Sales]] * (1 - salestable[[#This Row],[Discount]])</f>
        <v>43.96</v>
      </c>
      <c r="W7240" s="2">
        <f>salestable[[#This Row],[Sales]] * salestable[[#This Row],[Discount]]</f>
        <v>0</v>
      </c>
      <c r="X7240">
        <f>YEAR(salestable[[#This Row],[Order Date]])</f>
        <v>2016</v>
      </c>
      <c r="Y7240" t="str">
        <f>TEXT(salestable[[#This Row],[Order Date]],"MMMM")</f>
        <v>December</v>
      </c>
      <c r="Z7240" t="str">
        <f>"Q"&amp;ROUNDUP(MONTH(salestable[[#This Row],[Order Date]])/3,0)</f>
        <v>Q4</v>
      </c>
      <c r="AA7240" t="str">
        <f>TEXT(salestable[[#This Row],[Order Date]], "ddd")</f>
        <v>Sat</v>
      </c>
    </row>
    <row r="7241" spans="1:27"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s="3">
        <v>7</v>
      </c>
      <c r="T7241" s="4">
        <v>0</v>
      </c>
      <c r="U7241" s="3">
        <v>18.687200000000001</v>
      </c>
      <c r="V7241" s="2">
        <f>salestable[[#This Row],[Sales]] * (1 - salestable[[#This Row],[Discount]])</f>
        <v>39.76</v>
      </c>
      <c r="W7241" s="2">
        <f>salestable[[#This Row],[Sales]] * salestable[[#This Row],[Discount]]</f>
        <v>0</v>
      </c>
      <c r="X7241">
        <f>YEAR(salestable[[#This Row],[Order Date]])</f>
        <v>2016</v>
      </c>
      <c r="Y7241" t="str">
        <f>TEXT(salestable[[#This Row],[Order Date]],"MMMM")</f>
        <v>December</v>
      </c>
      <c r="Z7241" t="str">
        <f>"Q"&amp;ROUNDUP(MONTH(salestable[[#This Row],[Order Date]])/3,0)</f>
        <v>Q4</v>
      </c>
      <c r="AA7241" t="str">
        <f>TEXT(salestable[[#This Row],[Order Date]], "ddd")</f>
        <v>Sat</v>
      </c>
    </row>
    <row r="7242" spans="1:27"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s="3">
        <v>7</v>
      </c>
      <c r="T7242" s="4">
        <v>0</v>
      </c>
      <c r="U7242" s="3">
        <v>26.544</v>
      </c>
      <c r="V7242" s="2">
        <f>salestable[[#This Row],[Sales]] * (1 - salestable[[#This Row],[Discount]])</f>
        <v>66.36</v>
      </c>
      <c r="W7242" s="2">
        <f>salestable[[#This Row],[Sales]] * salestable[[#This Row],[Discount]]</f>
        <v>0</v>
      </c>
      <c r="X7242">
        <f>YEAR(salestable[[#This Row],[Order Date]])</f>
        <v>2017</v>
      </c>
      <c r="Y7242" t="str">
        <f>TEXT(salestable[[#This Row],[Order Date]],"MMMM")</f>
        <v>April</v>
      </c>
      <c r="Z7242" t="str">
        <f>"Q"&amp;ROUNDUP(MONTH(salestable[[#This Row],[Order Date]])/3,0)</f>
        <v>Q2</v>
      </c>
      <c r="AA7242" t="str">
        <f>TEXT(salestable[[#This Row],[Order Date]], "ddd")</f>
        <v>Sun</v>
      </c>
    </row>
    <row r="7243" spans="1:27"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s="3">
        <v>6</v>
      </c>
      <c r="T7243" s="4">
        <v>0.2</v>
      </c>
      <c r="U7243" s="3">
        <v>30.186</v>
      </c>
      <c r="V7243" s="2">
        <f>salestable[[#This Row],[Sales]] * (1 - salestable[[#This Row],[Discount]])</f>
        <v>74.304000000000002</v>
      </c>
      <c r="W7243" s="2">
        <f>salestable[[#This Row],[Sales]] * salestable[[#This Row],[Discount]]</f>
        <v>18.576000000000001</v>
      </c>
      <c r="X7243">
        <f>YEAR(salestable[[#This Row],[Order Date]])</f>
        <v>2017</v>
      </c>
      <c r="Y7243" t="str">
        <f>TEXT(salestable[[#This Row],[Order Date]],"MMMM")</f>
        <v>April</v>
      </c>
      <c r="Z7243" t="str">
        <f>"Q"&amp;ROUNDUP(MONTH(salestable[[#This Row],[Order Date]])/3,0)</f>
        <v>Q2</v>
      </c>
      <c r="AA7243" t="str">
        <f>TEXT(salestable[[#This Row],[Order Date]], "ddd")</f>
        <v>Sun</v>
      </c>
    </row>
    <row r="7244" spans="1:27"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s="3">
        <v>2</v>
      </c>
      <c r="T7244" s="4">
        <v>0</v>
      </c>
      <c r="U7244" s="3">
        <v>7.9661999999999997</v>
      </c>
      <c r="V7244" s="2">
        <f>salestable[[#This Row],[Sales]] * (1 - salestable[[#This Row],[Discount]])</f>
        <v>24.14</v>
      </c>
      <c r="W7244" s="2">
        <f>salestable[[#This Row],[Sales]] * salestable[[#This Row],[Discount]]</f>
        <v>0</v>
      </c>
      <c r="X7244">
        <f>YEAR(salestable[[#This Row],[Order Date]])</f>
        <v>2017</v>
      </c>
      <c r="Y7244" t="str">
        <f>TEXT(salestable[[#This Row],[Order Date]],"MMMM")</f>
        <v>April</v>
      </c>
      <c r="Z7244" t="str">
        <f>"Q"&amp;ROUNDUP(MONTH(salestable[[#This Row],[Order Date]])/3,0)</f>
        <v>Q2</v>
      </c>
      <c r="AA7244" t="str">
        <f>TEXT(salestable[[#This Row],[Order Date]], "ddd")</f>
        <v>Sun</v>
      </c>
    </row>
    <row r="7245" spans="1:27"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s="3">
        <v>9</v>
      </c>
      <c r="T7245" s="4">
        <v>0.3</v>
      </c>
      <c r="U7245" s="3">
        <v>-630.88199999999995</v>
      </c>
      <c r="V7245" s="2">
        <f>salestable[[#This Row],[Sales]] * (1 - salestable[[#This Row],[Discount]])</f>
        <v>3091.3217999999997</v>
      </c>
      <c r="W7245" s="2">
        <f>salestable[[#This Row],[Sales]] * salestable[[#This Row],[Discount]]</f>
        <v>1324.8522</v>
      </c>
      <c r="X7245">
        <f>YEAR(salestable[[#This Row],[Order Date]])</f>
        <v>2017</v>
      </c>
      <c r="Y7245" t="str">
        <f>TEXT(salestable[[#This Row],[Order Date]],"MMMM")</f>
        <v>August</v>
      </c>
      <c r="Z7245" t="str">
        <f>"Q"&amp;ROUNDUP(MONTH(salestable[[#This Row],[Order Date]])/3,0)</f>
        <v>Q3</v>
      </c>
      <c r="AA7245" t="str">
        <f>TEXT(salestable[[#This Row],[Order Date]], "ddd")</f>
        <v>Thu</v>
      </c>
    </row>
    <row r="7246" spans="1:27"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s="3">
        <v>7</v>
      </c>
      <c r="T7246" s="4">
        <v>0</v>
      </c>
      <c r="U7246" s="3">
        <v>18.832799999999999</v>
      </c>
      <c r="V7246" s="2">
        <f>salestable[[#This Row],[Sales]] * (1 - salestable[[#This Row],[Discount]])</f>
        <v>49.56</v>
      </c>
      <c r="W7246" s="2">
        <f>salestable[[#This Row],[Sales]] * salestable[[#This Row],[Discount]]</f>
        <v>0</v>
      </c>
      <c r="X7246">
        <f>YEAR(salestable[[#This Row],[Order Date]])</f>
        <v>2017</v>
      </c>
      <c r="Y7246" t="str">
        <f>TEXT(salestable[[#This Row],[Order Date]],"MMMM")</f>
        <v>May</v>
      </c>
      <c r="Z7246" t="str">
        <f>"Q"&amp;ROUNDUP(MONTH(salestable[[#This Row],[Order Date]])/3,0)</f>
        <v>Q2</v>
      </c>
      <c r="AA7246" t="str">
        <f>TEXT(salestable[[#This Row],[Order Date]], "ddd")</f>
        <v>Mon</v>
      </c>
    </row>
    <row r="7247" spans="1:27"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s="3">
        <v>5</v>
      </c>
      <c r="T7247" s="4">
        <v>0</v>
      </c>
      <c r="U7247" s="3">
        <v>17.745000000000001</v>
      </c>
      <c r="V7247" s="2">
        <f>salestable[[#This Row],[Sales]] * (1 - salestable[[#This Row],[Discount]])</f>
        <v>354.9</v>
      </c>
      <c r="W7247" s="2">
        <f>salestable[[#This Row],[Sales]] * salestable[[#This Row],[Discount]]</f>
        <v>0</v>
      </c>
      <c r="X7247">
        <f>YEAR(salestable[[#This Row],[Order Date]])</f>
        <v>2017</v>
      </c>
      <c r="Y7247" t="str">
        <f>TEXT(salestable[[#This Row],[Order Date]],"MMMM")</f>
        <v>February</v>
      </c>
      <c r="Z7247" t="str">
        <f>"Q"&amp;ROUNDUP(MONTH(salestable[[#This Row],[Order Date]])/3,0)</f>
        <v>Q1</v>
      </c>
      <c r="AA7247" t="str">
        <f>TEXT(salestable[[#This Row],[Order Date]], "ddd")</f>
        <v>Thu</v>
      </c>
    </row>
    <row r="7248" spans="1:27"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s="3">
        <v>3</v>
      </c>
      <c r="T7248" s="4">
        <v>0.2</v>
      </c>
      <c r="U7248" s="3">
        <v>4.9139999999999997</v>
      </c>
      <c r="V7248" s="2">
        <f>salestable[[#This Row],[Sales]] * (1 - salestable[[#This Row],[Discount]])</f>
        <v>12.096</v>
      </c>
      <c r="W7248" s="2">
        <f>salestable[[#This Row],[Sales]] * salestable[[#This Row],[Discount]]</f>
        <v>3.024</v>
      </c>
      <c r="X7248">
        <f>YEAR(salestable[[#This Row],[Order Date]])</f>
        <v>2014</v>
      </c>
      <c r="Y7248" t="str">
        <f>TEXT(salestable[[#This Row],[Order Date]],"MMMM")</f>
        <v>March</v>
      </c>
      <c r="Z7248" t="str">
        <f>"Q"&amp;ROUNDUP(MONTH(salestable[[#This Row],[Order Date]])/3,0)</f>
        <v>Q1</v>
      </c>
      <c r="AA7248" t="str">
        <f>TEXT(salestable[[#This Row],[Order Date]], "ddd")</f>
        <v>Mon</v>
      </c>
    </row>
    <row r="7249" spans="1:27"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s="3">
        <v>5</v>
      </c>
      <c r="T7249" s="4">
        <v>0.5</v>
      </c>
      <c r="U7249" s="3">
        <v>-199.61699999999999</v>
      </c>
      <c r="V7249" s="2">
        <f>salestable[[#This Row],[Sales]] * (1 - salestable[[#This Row],[Discount]])</f>
        <v>151.22499999999999</v>
      </c>
      <c r="W7249" s="2">
        <f>salestable[[#This Row],[Sales]] * salestable[[#This Row],[Discount]]</f>
        <v>151.22499999999999</v>
      </c>
      <c r="X7249">
        <f>YEAR(salestable[[#This Row],[Order Date]])</f>
        <v>2014</v>
      </c>
      <c r="Y7249" t="str">
        <f>TEXT(salestable[[#This Row],[Order Date]],"MMMM")</f>
        <v>March</v>
      </c>
      <c r="Z7249" t="str">
        <f>"Q"&amp;ROUNDUP(MONTH(salestable[[#This Row],[Order Date]])/3,0)</f>
        <v>Q1</v>
      </c>
      <c r="AA7249" t="str">
        <f>TEXT(salestable[[#This Row],[Order Date]], "ddd")</f>
        <v>Mon</v>
      </c>
    </row>
    <row r="7250" spans="1:27"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s="3">
        <v>8</v>
      </c>
      <c r="T7250" s="4">
        <v>0.2</v>
      </c>
      <c r="U7250" s="3">
        <v>-10.0512</v>
      </c>
      <c r="V7250" s="2">
        <f>salestable[[#This Row],[Sales]] * (1 - salestable[[#This Row],[Discount]])</f>
        <v>35.7376</v>
      </c>
      <c r="W7250" s="2">
        <f>salestable[[#This Row],[Sales]] * salestable[[#This Row],[Discount]]</f>
        <v>8.9344000000000001</v>
      </c>
      <c r="X7250">
        <f>YEAR(salestable[[#This Row],[Order Date]])</f>
        <v>2014</v>
      </c>
      <c r="Y7250" t="str">
        <f>TEXT(salestable[[#This Row],[Order Date]],"MMMM")</f>
        <v>March</v>
      </c>
      <c r="Z7250" t="str">
        <f>"Q"&amp;ROUNDUP(MONTH(salestable[[#This Row],[Order Date]])/3,0)</f>
        <v>Q1</v>
      </c>
      <c r="AA7250" t="str">
        <f>TEXT(salestable[[#This Row],[Order Date]], "ddd")</f>
        <v>Mon</v>
      </c>
    </row>
    <row r="7251" spans="1:27"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s="3">
        <v>2</v>
      </c>
      <c r="T7251" s="4">
        <v>0</v>
      </c>
      <c r="U7251" s="3">
        <v>35.994</v>
      </c>
      <c r="V7251" s="2">
        <f>salestable[[#This Row],[Sales]] * (1 - salestable[[#This Row],[Discount]])</f>
        <v>119.98</v>
      </c>
      <c r="W7251" s="2">
        <f>salestable[[#This Row],[Sales]] * salestable[[#This Row],[Discount]]</f>
        <v>0</v>
      </c>
      <c r="X7251">
        <f>YEAR(salestable[[#This Row],[Order Date]])</f>
        <v>2015</v>
      </c>
      <c r="Y7251" t="str">
        <f>TEXT(salestable[[#This Row],[Order Date]],"MMMM")</f>
        <v>June</v>
      </c>
      <c r="Z7251" t="str">
        <f>"Q"&amp;ROUNDUP(MONTH(salestable[[#This Row],[Order Date]])/3,0)</f>
        <v>Q2</v>
      </c>
      <c r="AA7251" t="str">
        <f>TEXT(salestable[[#This Row],[Order Date]], "ddd")</f>
        <v>Thu</v>
      </c>
    </row>
    <row r="7252" spans="1:27"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s="3">
        <v>3</v>
      </c>
      <c r="T7252" s="4">
        <v>0</v>
      </c>
      <c r="U7252" s="3">
        <v>395.988</v>
      </c>
      <c r="V7252" s="2">
        <f>salestable[[#This Row],[Sales]] * (1 - salestable[[#This Row],[Discount]])</f>
        <v>989.97</v>
      </c>
      <c r="W7252" s="2">
        <f>salestable[[#This Row],[Sales]] * salestable[[#This Row],[Discount]]</f>
        <v>0</v>
      </c>
      <c r="X7252">
        <f>YEAR(salestable[[#This Row],[Order Date]])</f>
        <v>2015</v>
      </c>
      <c r="Y7252" t="str">
        <f>TEXT(salestable[[#This Row],[Order Date]],"MMMM")</f>
        <v>June</v>
      </c>
      <c r="Z7252" t="str">
        <f>"Q"&amp;ROUNDUP(MONTH(salestable[[#This Row],[Order Date]])/3,0)</f>
        <v>Q2</v>
      </c>
      <c r="AA7252" t="str">
        <f>TEXT(salestable[[#This Row],[Order Date]], "ddd")</f>
        <v>Thu</v>
      </c>
    </row>
    <row r="7253" spans="1:27"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s="3">
        <v>4</v>
      </c>
      <c r="T7253" s="4">
        <v>0.2</v>
      </c>
      <c r="U7253" s="3">
        <v>3.3408000000000002</v>
      </c>
      <c r="V7253" s="2">
        <f>salestable[[#This Row],[Sales]] * (1 - salestable[[#This Row],[Discount]])</f>
        <v>7.3727999999999998</v>
      </c>
      <c r="W7253" s="2">
        <f>salestable[[#This Row],[Sales]] * salestable[[#This Row],[Discount]]</f>
        <v>1.8431999999999999</v>
      </c>
      <c r="X7253">
        <f>YEAR(salestable[[#This Row],[Order Date]])</f>
        <v>2016</v>
      </c>
      <c r="Y7253" t="str">
        <f>TEXT(salestable[[#This Row],[Order Date]],"MMMM")</f>
        <v>August</v>
      </c>
      <c r="Z7253" t="str">
        <f>"Q"&amp;ROUNDUP(MONTH(salestable[[#This Row],[Order Date]])/3,0)</f>
        <v>Q3</v>
      </c>
      <c r="AA7253" t="str">
        <f>TEXT(salestable[[#This Row],[Order Date]], "ddd")</f>
        <v>Sat</v>
      </c>
    </row>
    <row r="7254" spans="1:27"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s="3">
        <v>3</v>
      </c>
      <c r="T7254" s="4">
        <v>0</v>
      </c>
      <c r="U7254" s="3">
        <v>31.519200000000001</v>
      </c>
      <c r="V7254" s="2">
        <f>salestable[[#This Row],[Sales]] * (1 - salestable[[#This Row],[Discount]])</f>
        <v>68.52</v>
      </c>
      <c r="W7254" s="2">
        <f>salestable[[#This Row],[Sales]] * salestable[[#This Row],[Discount]]</f>
        <v>0</v>
      </c>
      <c r="X7254">
        <f>YEAR(salestable[[#This Row],[Order Date]])</f>
        <v>2016</v>
      </c>
      <c r="Y7254" t="str">
        <f>TEXT(salestable[[#This Row],[Order Date]],"MMMM")</f>
        <v>September</v>
      </c>
      <c r="Z7254" t="str">
        <f>"Q"&amp;ROUNDUP(MONTH(salestable[[#This Row],[Order Date]])/3,0)</f>
        <v>Q3</v>
      </c>
      <c r="AA7254" t="str">
        <f>TEXT(salestable[[#This Row],[Order Date]], "ddd")</f>
        <v>Mon</v>
      </c>
    </row>
    <row r="7255" spans="1:27"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s="3">
        <v>3</v>
      </c>
      <c r="T7255" s="4">
        <v>0</v>
      </c>
      <c r="U7255" s="3">
        <v>109.422</v>
      </c>
      <c r="V7255" s="2">
        <f>salestable[[#This Row],[Sales]] * (1 - salestable[[#This Row],[Discount]])</f>
        <v>364.74</v>
      </c>
      <c r="W7255" s="2">
        <f>salestable[[#This Row],[Sales]] * salestable[[#This Row],[Discount]]</f>
        <v>0</v>
      </c>
      <c r="X7255">
        <f>YEAR(salestable[[#This Row],[Order Date]])</f>
        <v>2016</v>
      </c>
      <c r="Y7255" t="str">
        <f>TEXT(salestable[[#This Row],[Order Date]],"MMMM")</f>
        <v>May</v>
      </c>
      <c r="Z7255" t="str">
        <f>"Q"&amp;ROUNDUP(MONTH(salestable[[#This Row],[Order Date]])/3,0)</f>
        <v>Q2</v>
      </c>
      <c r="AA7255" t="str">
        <f>TEXT(salestable[[#This Row],[Order Date]], "ddd")</f>
        <v>Mon</v>
      </c>
    </row>
    <row r="7256" spans="1:27"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s="3">
        <v>5</v>
      </c>
      <c r="T7256" s="4">
        <v>0</v>
      </c>
      <c r="U7256" s="3">
        <v>21.33</v>
      </c>
      <c r="V7256" s="2">
        <f>salestable[[#This Row],[Sales]] * (1 - salestable[[#This Row],[Discount]])</f>
        <v>47.4</v>
      </c>
      <c r="W7256" s="2">
        <f>salestable[[#This Row],[Sales]] * salestable[[#This Row],[Discount]]</f>
        <v>0</v>
      </c>
      <c r="X7256">
        <f>YEAR(salestable[[#This Row],[Order Date]])</f>
        <v>2016</v>
      </c>
      <c r="Y7256" t="str">
        <f>TEXT(salestable[[#This Row],[Order Date]],"MMMM")</f>
        <v>May</v>
      </c>
      <c r="Z7256" t="str">
        <f>"Q"&amp;ROUNDUP(MONTH(salestable[[#This Row],[Order Date]])/3,0)</f>
        <v>Q2</v>
      </c>
      <c r="AA7256" t="str">
        <f>TEXT(salestable[[#This Row],[Order Date]], "ddd")</f>
        <v>Mon</v>
      </c>
    </row>
    <row r="7257" spans="1:27"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s="3">
        <v>4</v>
      </c>
      <c r="T7257" s="4">
        <v>0</v>
      </c>
      <c r="U7257" s="3">
        <v>13.9328</v>
      </c>
      <c r="V7257" s="2">
        <f>salestable[[#This Row],[Sales]] * (1 - salestable[[#This Row],[Discount]])</f>
        <v>49.76</v>
      </c>
      <c r="W7257" s="2">
        <f>salestable[[#This Row],[Sales]] * salestable[[#This Row],[Discount]]</f>
        <v>0</v>
      </c>
      <c r="X7257">
        <f>YEAR(salestable[[#This Row],[Order Date]])</f>
        <v>2016</v>
      </c>
      <c r="Y7257" t="str">
        <f>TEXT(salestable[[#This Row],[Order Date]],"MMMM")</f>
        <v>May</v>
      </c>
      <c r="Z7257" t="str">
        <f>"Q"&amp;ROUNDUP(MONTH(salestable[[#This Row],[Order Date]])/3,0)</f>
        <v>Q2</v>
      </c>
      <c r="AA7257" t="str">
        <f>TEXT(salestable[[#This Row],[Order Date]], "ddd")</f>
        <v>Mon</v>
      </c>
    </row>
    <row r="7258" spans="1:27"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s="3">
        <v>2</v>
      </c>
      <c r="T7258" s="4">
        <v>0</v>
      </c>
      <c r="U7258" s="3">
        <v>1.4456</v>
      </c>
      <c r="V7258" s="2">
        <f>salestable[[#This Row],[Sales]] * (1 - salestable[[#This Row],[Discount]])</f>
        <v>5.56</v>
      </c>
      <c r="W7258" s="2">
        <f>salestable[[#This Row],[Sales]] * salestable[[#This Row],[Discount]]</f>
        <v>0</v>
      </c>
      <c r="X7258">
        <f>YEAR(salestable[[#This Row],[Order Date]])</f>
        <v>2016</v>
      </c>
      <c r="Y7258" t="str">
        <f>TEXT(salestable[[#This Row],[Order Date]],"MMMM")</f>
        <v>May</v>
      </c>
      <c r="Z7258" t="str">
        <f>"Q"&amp;ROUNDUP(MONTH(salestable[[#This Row],[Order Date]])/3,0)</f>
        <v>Q2</v>
      </c>
      <c r="AA7258" t="str">
        <f>TEXT(salestable[[#This Row],[Order Date]], "ddd")</f>
        <v>Mon</v>
      </c>
    </row>
    <row r="7259" spans="1:27"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s="3">
        <v>6</v>
      </c>
      <c r="T7259" s="4">
        <v>0</v>
      </c>
      <c r="U7259" s="3">
        <v>301.96800000000002</v>
      </c>
      <c r="V7259" s="2">
        <f>salestable[[#This Row],[Sales]] * (1 - salestable[[#This Row],[Discount]])</f>
        <v>629.1</v>
      </c>
      <c r="W7259" s="2">
        <f>salestable[[#This Row],[Sales]] * salestable[[#This Row],[Discount]]</f>
        <v>0</v>
      </c>
      <c r="X7259">
        <f>YEAR(salestable[[#This Row],[Order Date]])</f>
        <v>2016</v>
      </c>
      <c r="Y7259" t="str">
        <f>TEXT(salestable[[#This Row],[Order Date]],"MMMM")</f>
        <v>May</v>
      </c>
      <c r="Z7259" t="str">
        <f>"Q"&amp;ROUNDUP(MONTH(salestable[[#This Row],[Order Date]])/3,0)</f>
        <v>Q2</v>
      </c>
      <c r="AA7259" t="str">
        <f>TEXT(salestable[[#This Row],[Order Date]], "ddd")</f>
        <v>Mon</v>
      </c>
    </row>
    <row r="7260" spans="1:27"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s="3">
        <v>5</v>
      </c>
      <c r="T7260" s="4">
        <v>0</v>
      </c>
      <c r="U7260" s="3">
        <v>3.9689999999999999</v>
      </c>
      <c r="V7260" s="2">
        <f>salestable[[#This Row],[Sales]] * (1 - salestable[[#This Row],[Discount]])</f>
        <v>14.7</v>
      </c>
      <c r="W7260" s="2">
        <f>salestable[[#This Row],[Sales]] * salestable[[#This Row],[Discount]]</f>
        <v>0</v>
      </c>
      <c r="X7260">
        <f>YEAR(salestable[[#This Row],[Order Date]])</f>
        <v>2016</v>
      </c>
      <c r="Y7260" t="str">
        <f>TEXT(salestable[[#This Row],[Order Date]],"MMMM")</f>
        <v>May</v>
      </c>
      <c r="Z7260" t="str">
        <f>"Q"&amp;ROUNDUP(MONTH(salestable[[#This Row],[Order Date]])/3,0)</f>
        <v>Q2</v>
      </c>
      <c r="AA7260" t="str">
        <f>TEXT(salestable[[#This Row],[Order Date]], "ddd")</f>
        <v>Mon</v>
      </c>
    </row>
    <row r="7261" spans="1:27"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s="3">
        <v>7</v>
      </c>
      <c r="T7261" s="4">
        <v>0</v>
      </c>
      <c r="U7261" s="3">
        <v>21.7728</v>
      </c>
      <c r="V7261" s="2">
        <f>salestable[[#This Row],[Sales]] * (1 - salestable[[#This Row],[Discount]])</f>
        <v>45.36</v>
      </c>
      <c r="W7261" s="2">
        <f>salestable[[#This Row],[Sales]] * salestable[[#This Row],[Discount]]</f>
        <v>0</v>
      </c>
      <c r="X7261">
        <f>YEAR(salestable[[#This Row],[Order Date]])</f>
        <v>2016</v>
      </c>
      <c r="Y7261" t="str">
        <f>TEXT(salestable[[#This Row],[Order Date]],"MMMM")</f>
        <v>May</v>
      </c>
      <c r="Z7261" t="str">
        <f>"Q"&amp;ROUNDUP(MONTH(salestable[[#This Row],[Order Date]])/3,0)</f>
        <v>Q2</v>
      </c>
      <c r="AA7261" t="str">
        <f>TEXT(salestable[[#This Row],[Order Date]], "ddd")</f>
        <v>Mon</v>
      </c>
    </row>
    <row r="7262" spans="1:27"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s="3">
        <v>1</v>
      </c>
      <c r="T7262" s="4">
        <v>0</v>
      </c>
      <c r="U7262" s="3">
        <v>35.277200000000001</v>
      </c>
      <c r="V7262" s="2">
        <f>salestable[[#This Row],[Sales]] * (1 - salestable[[#This Row],[Discount]])</f>
        <v>125.99</v>
      </c>
      <c r="W7262" s="2">
        <f>salestable[[#This Row],[Sales]] * salestable[[#This Row],[Discount]]</f>
        <v>0</v>
      </c>
      <c r="X7262">
        <f>YEAR(salestable[[#This Row],[Order Date]])</f>
        <v>2016</v>
      </c>
      <c r="Y7262" t="str">
        <f>TEXT(salestable[[#This Row],[Order Date]],"MMMM")</f>
        <v>May</v>
      </c>
      <c r="Z7262" t="str">
        <f>"Q"&amp;ROUNDUP(MONTH(salestable[[#This Row],[Order Date]])/3,0)</f>
        <v>Q2</v>
      </c>
      <c r="AA7262" t="str">
        <f>TEXT(salestable[[#This Row],[Order Date]], "ddd")</f>
        <v>Mon</v>
      </c>
    </row>
    <row r="7263" spans="1:27"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s="3">
        <v>7</v>
      </c>
      <c r="T7263" s="4">
        <v>0</v>
      </c>
      <c r="U7263" s="3">
        <v>4.1159999999999997</v>
      </c>
      <c r="V7263" s="2">
        <f>salestable[[#This Row],[Sales]] * (1 - salestable[[#This Row],[Discount]])</f>
        <v>14.7</v>
      </c>
      <c r="W7263" s="2">
        <f>salestable[[#This Row],[Sales]] * salestable[[#This Row],[Discount]]</f>
        <v>0</v>
      </c>
      <c r="X7263">
        <f>YEAR(salestable[[#This Row],[Order Date]])</f>
        <v>2017</v>
      </c>
      <c r="Y7263" t="str">
        <f>TEXT(salestable[[#This Row],[Order Date]],"MMMM")</f>
        <v>June</v>
      </c>
      <c r="Z7263" t="str">
        <f>"Q"&amp;ROUNDUP(MONTH(salestable[[#This Row],[Order Date]])/3,0)</f>
        <v>Q2</v>
      </c>
      <c r="AA7263" t="str">
        <f>TEXT(salestable[[#This Row],[Order Date]], "ddd")</f>
        <v>Sat</v>
      </c>
    </row>
    <row r="7264" spans="1:27"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s="3">
        <v>5</v>
      </c>
      <c r="T7264" s="4">
        <v>0.4</v>
      </c>
      <c r="U7264" s="3">
        <v>-6.54</v>
      </c>
      <c r="V7264" s="2">
        <f>salestable[[#This Row],[Sales]] * (1 - salestable[[#This Row],[Discount]])</f>
        <v>19.62</v>
      </c>
      <c r="W7264" s="2">
        <f>salestable[[#This Row],[Sales]] * salestable[[#This Row],[Discount]]</f>
        <v>13.080000000000002</v>
      </c>
      <c r="X7264">
        <f>YEAR(salestable[[#This Row],[Order Date]])</f>
        <v>2017</v>
      </c>
      <c r="Y7264" t="str">
        <f>TEXT(salestable[[#This Row],[Order Date]],"MMMM")</f>
        <v>October</v>
      </c>
      <c r="Z7264" t="str">
        <f>"Q"&amp;ROUNDUP(MONTH(salestable[[#This Row],[Order Date]])/3,0)</f>
        <v>Q4</v>
      </c>
      <c r="AA7264" t="str">
        <f>TEXT(salestable[[#This Row],[Order Date]], "ddd")</f>
        <v>Sun</v>
      </c>
    </row>
    <row r="7265" spans="1:27"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s="3">
        <v>4</v>
      </c>
      <c r="T7265" s="4">
        <v>0.2</v>
      </c>
      <c r="U7265" s="3">
        <v>11.087999999999999</v>
      </c>
      <c r="V7265" s="2">
        <f>salestable[[#This Row],[Sales]] * (1 - salestable[[#This Row],[Discount]])</f>
        <v>25.344000000000001</v>
      </c>
      <c r="W7265" s="2">
        <f>salestable[[#This Row],[Sales]] * salestable[[#This Row],[Discount]]</f>
        <v>6.3360000000000003</v>
      </c>
      <c r="X7265">
        <f>YEAR(salestable[[#This Row],[Order Date]])</f>
        <v>2017</v>
      </c>
      <c r="Y7265" t="str">
        <f>TEXT(salestable[[#This Row],[Order Date]],"MMMM")</f>
        <v>October</v>
      </c>
      <c r="Z7265" t="str">
        <f>"Q"&amp;ROUNDUP(MONTH(salestable[[#This Row],[Order Date]])/3,0)</f>
        <v>Q4</v>
      </c>
      <c r="AA7265" t="str">
        <f>TEXT(salestable[[#This Row],[Order Date]], "ddd")</f>
        <v>Sun</v>
      </c>
    </row>
    <row r="7266" spans="1:27"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s="3">
        <v>7</v>
      </c>
      <c r="T7266" s="4">
        <v>0</v>
      </c>
      <c r="U7266" s="3">
        <v>50.9208</v>
      </c>
      <c r="V7266" s="2">
        <f>salestable[[#This Row],[Sales]] * (1 - salestable[[#This Row],[Discount]])</f>
        <v>181.86</v>
      </c>
      <c r="W7266" s="2">
        <f>salestable[[#This Row],[Sales]] * salestable[[#This Row],[Discount]]</f>
        <v>0</v>
      </c>
      <c r="X7266">
        <f>YEAR(salestable[[#This Row],[Order Date]])</f>
        <v>2017</v>
      </c>
      <c r="Y7266" t="str">
        <f>TEXT(salestable[[#This Row],[Order Date]],"MMMM")</f>
        <v>June</v>
      </c>
      <c r="Z7266" t="str">
        <f>"Q"&amp;ROUNDUP(MONTH(salestable[[#This Row],[Order Date]])/3,0)</f>
        <v>Q2</v>
      </c>
      <c r="AA7266" t="str">
        <f>TEXT(salestable[[#This Row],[Order Date]], "ddd")</f>
        <v>Tue</v>
      </c>
    </row>
    <row r="7267" spans="1:27"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s="3">
        <v>2</v>
      </c>
      <c r="T7267" s="4">
        <v>0.3</v>
      </c>
      <c r="U7267" s="3">
        <v>-35.513599999999997</v>
      </c>
      <c r="V7267" s="2">
        <f>salestable[[#This Row],[Sales]] * (1 - salestable[[#This Row],[Discount]])</f>
        <v>108.7604</v>
      </c>
      <c r="W7267" s="2">
        <f>salestable[[#This Row],[Sales]] * salestable[[#This Row],[Discount]]</f>
        <v>46.611600000000003</v>
      </c>
      <c r="X7267">
        <f>YEAR(salestable[[#This Row],[Order Date]])</f>
        <v>2014</v>
      </c>
      <c r="Y7267" t="str">
        <f>TEXT(salestable[[#This Row],[Order Date]],"MMMM")</f>
        <v>November</v>
      </c>
      <c r="Z7267" t="str">
        <f>"Q"&amp;ROUNDUP(MONTH(salestable[[#This Row],[Order Date]])/3,0)</f>
        <v>Q4</v>
      </c>
      <c r="AA7267" t="str">
        <f>TEXT(salestable[[#This Row],[Order Date]], "ddd")</f>
        <v>Sun</v>
      </c>
    </row>
    <row r="7268" spans="1:27"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s="3">
        <v>3</v>
      </c>
      <c r="T7268" s="4">
        <v>0.7</v>
      </c>
      <c r="U7268" s="3">
        <v>-11.19</v>
      </c>
      <c r="V7268" s="2">
        <f>salestable[[#This Row],[Sales]] * (1 - salestable[[#This Row],[Discount]])</f>
        <v>4.0284000000000004</v>
      </c>
      <c r="W7268" s="2">
        <f>salestable[[#This Row],[Sales]] * salestable[[#This Row],[Discount]]</f>
        <v>9.3995999999999995</v>
      </c>
      <c r="X7268">
        <f>YEAR(salestable[[#This Row],[Order Date]])</f>
        <v>2017</v>
      </c>
      <c r="Y7268" t="str">
        <f>TEXT(salestable[[#This Row],[Order Date]],"MMMM")</f>
        <v>August</v>
      </c>
      <c r="Z7268" t="str">
        <f>"Q"&amp;ROUNDUP(MONTH(salestable[[#This Row],[Order Date]])/3,0)</f>
        <v>Q3</v>
      </c>
      <c r="AA7268" t="str">
        <f>TEXT(salestable[[#This Row],[Order Date]], "ddd")</f>
        <v>Wed</v>
      </c>
    </row>
    <row r="7269" spans="1:27"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s="3">
        <v>4</v>
      </c>
      <c r="T7269" s="4">
        <v>0.2</v>
      </c>
      <c r="U7269" s="3">
        <v>-0.83919999999999995</v>
      </c>
      <c r="V7269" s="2">
        <f>salestable[[#This Row],[Sales]] * (1 - salestable[[#This Row],[Discount]])</f>
        <v>53.708799999999997</v>
      </c>
      <c r="W7269" s="2">
        <f>salestable[[#This Row],[Sales]] * salestable[[#This Row],[Discount]]</f>
        <v>13.427199999999999</v>
      </c>
      <c r="X7269">
        <f>YEAR(salestable[[#This Row],[Order Date]])</f>
        <v>2017</v>
      </c>
      <c r="Y7269" t="str">
        <f>TEXT(salestable[[#This Row],[Order Date]],"MMMM")</f>
        <v>August</v>
      </c>
      <c r="Z7269" t="str">
        <f>"Q"&amp;ROUNDUP(MONTH(salestable[[#This Row],[Order Date]])/3,0)</f>
        <v>Q3</v>
      </c>
      <c r="AA7269" t="str">
        <f>TEXT(salestable[[#This Row],[Order Date]], "ddd")</f>
        <v>Wed</v>
      </c>
    </row>
    <row r="7270" spans="1:27"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s="3">
        <v>2</v>
      </c>
      <c r="T7270" s="4">
        <v>0.2</v>
      </c>
      <c r="U7270" s="3">
        <v>32.468400000000003</v>
      </c>
      <c r="V7270" s="2">
        <f>salestable[[#This Row],[Sales]] * (1 - salestable[[#This Row],[Discount]])</f>
        <v>71.654399999999995</v>
      </c>
      <c r="W7270" s="2">
        <f>salestable[[#This Row],[Sales]] * salestable[[#This Row],[Discount]]</f>
        <v>17.913599999999999</v>
      </c>
      <c r="X7270">
        <f>YEAR(salestable[[#This Row],[Order Date]])</f>
        <v>2016</v>
      </c>
      <c r="Y7270" t="str">
        <f>TEXT(salestable[[#This Row],[Order Date]],"MMMM")</f>
        <v>January</v>
      </c>
      <c r="Z7270" t="str">
        <f>"Q"&amp;ROUNDUP(MONTH(salestable[[#This Row],[Order Date]])/3,0)</f>
        <v>Q1</v>
      </c>
      <c r="AA7270" t="str">
        <f>TEXT(salestable[[#This Row],[Order Date]], "ddd")</f>
        <v>Thu</v>
      </c>
    </row>
    <row r="7271" spans="1:27"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s="3">
        <v>8</v>
      </c>
      <c r="T7271" s="4">
        <v>0.2</v>
      </c>
      <c r="U7271" s="3">
        <v>31.5776</v>
      </c>
      <c r="V7271" s="2">
        <f>salestable[[#This Row],[Sales]] * (1 - salestable[[#This Row],[Discount]])</f>
        <v>252.62080000000003</v>
      </c>
      <c r="W7271" s="2">
        <f>salestable[[#This Row],[Sales]] * salestable[[#This Row],[Discount]]</f>
        <v>63.155200000000008</v>
      </c>
      <c r="X7271">
        <f>YEAR(salestable[[#This Row],[Order Date]])</f>
        <v>2016</v>
      </c>
      <c r="Y7271" t="str">
        <f>TEXT(salestable[[#This Row],[Order Date]],"MMMM")</f>
        <v>January</v>
      </c>
      <c r="Z7271" t="str">
        <f>"Q"&amp;ROUNDUP(MONTH(salestable[[#This Row],[Order Date]])/3,0)</f>
        <v>Q1</v>
      </c>
      <c r="AA7271" t="str">
        <f>TEXT(salestable[[#This Row],[Order Date]], "ddd")</f>
        <v>Thu</v>
      </c>
    </row>
    <row r="7272" spans="1:27"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s="3">
        <v>2</v>
      </c>
      <c r="T7272" s="4">
        <v>0.15</v>
      </c>
      <c r="U7272" s="3">
        <v>-12.878399999999999</v>
      </c>
      <c r="V7272" s="2">
        <f>salestable[[#This Row],[Sales]] * (1 - salestable[[#This Row],[Discount]])</f>
        <v>232.61609999999999</v>
      </c>
      <c r="W7272" s="2">
        <f>salestable[[#This Row],[Sales]] * salestable[[#This Row],[Discount]]</f>
        <v>41.049900000000001</v>
      </c>
      <c r="X7272">
        <f>YEAR(salestable[[#This Row],[Order Date]])</f>
        <v>2016</v>
      </c>
      <c r="Y7272" t="str">
        <f>TEXT(salestable[[#This Row],[Order Date]],"MMMM")</f>
        <v>September</v>
      </c>
      <c r="Z7272" t="str">
        <f>"Q"&amp;ROUNDUP(MONTH(salestable[[#This Row],[Order Date]])/3,0)</f>
        <v>Q3</v>
      </c>
      <c r="AA7272" t="str">
        <f>TEXT(salestable[[#This Row],[Order Date]], "ddd")</f>
        <v>Fri</v>
      </c>
    </row>
    <row r="7273" spans="1:27"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s="3">
        <v>4</v>
      </c>
      <c r="T7273" s="4">
        <v>0</v>
      </c>
      <c r="U7273" s="3">
        <v>4.5448000000000004</v>
      </c>
      <c r="V7273" s="2">
        <f>salestable[[#This Row],[Sales]] * (1 - salestable[[#This Row],[Discount]])</f>
        <v>17.48</v>
      </c>
      <c r="W7273" s="2">
        <f>salestable[[#This Row],[Sales]] * salestable[[#This Row],[Discount]]</f>
        <v>0</v>
      </c>
      <c r="X7273">
        <f>YEAR(salestable[[#This Row],[Order Date]])</f>
        <v>2016</v>
      </c>
      <c r="Y7273" t="str">
        <f>TEXT(salestable[[#This Row],[Order Date]],"MMMM")</f>
        <v>September</v>
      </c>
      <c r="Z7273" t="str">
        <f>"Q"&amp;ROUNDUP(MONTH(salestable[[#This Row],[Order Date]])/3,0)</f>
        <v>Q3</v>
      </c>
      <c r="AA7273" t="str">
        <f>TEXT(salestable[[#This Row],[Order Date]], "ddd")</f>
        <v>Fri</v>
      </c>
    </row>
    <row r="7274" spans="1:27"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s="3">
        <v>2</v>
      </c>
      <c r="T7274" s="4">
        <v>0.2</v>
      </c>
      <c r="U7274" s="3">
        <v>-4.3792</v>
      </c>
      <c r="V7274" s="2">
        <f>salestable[[#This Row],[Sales]] * (1 - salestable[[#This Row],[Discount]])</f>
        <v>16.4864</v>
      </c>
      <c r="W7274" s="2">
        <f>salestable[[#This Row],[Sales]] * salestable[[#This Row],[Discount]]</f>
        <v>4.1215999999999999</v>
      </c>
      <c r="X7274">
        <f>YEAR(salestable[[#This Row],[Order Date]])</f>
        <v>2016</v>
      </c>
      <c r="Y7274" t="str">
        <f>TEXT(salestable[[#This Row],[Order Date]],"MMMM")</f>
        <v>October</v>
      </c>
      <c r="Z7274" t="str">
        <f>"Q"&amp;ROUNDUP(MONTH(salestable[[#This Row],[Order Date]])/3,0)</f>
        <v>Q4</v>
      </c>
      <c r="AA7274" t="str">
        <f>TEXT(salestable[[#This Row],[Order Date]], "ddd")</f>
        <v>Mon</v>
      </c>
    </row>
    <row r="7275" spans="1:27"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s="3">
        <v>3</v>
      </c>
      <c r="T7275" s="4">
        <v>0.7</v>
      </c>
      <c r="U7275" s="3">
        <v>-2.73</v>
      </c>
      <c r="V7275" s="2">
        <f>salestable[[#This Row],[Sales]] * (1 - salestable[[#This Row],[Discount]])</f>
        <v>1.2285000000000001</v>
      </c>
      <c r="W7275" s="2">
        <f>salestable[[#This Row],[Sales]] * salestable[[#This Row],[Discount]]</f>
        <v>2.8664999999999998</v>
      </c>
      <c r="X7275">
        <f>YEAR(salestable[[#This Row],[Order Date]])</f>
        <v>2016</v>
      </c>
      <c r="Y7275" t="str">
        <f>TEXT(salestable[[#This Row],[Order Date]],"MMMM")</f>
        <v>October</v>
      </c>
      <c r="Z7275" t="str">
        <f>"Q"&amp;ROUNDUP(MONTH(salestable[[#This Row],[Order Date]])/3,0)</f>
        <v>Q4</v>
      </c>
      <c r="AA7275" t="str">
        <f>TEXT(salestable[[#This Row],[Order Date]], "ddd")</f>
        <v>Mon</v>
      </c>
    </row>
    <row r="7276" spans="1:27"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s="3">
        <v>5</v>
      </c>
      <c r="T7276" s="4">
        <v>0.2</v>
      </c>
      <c r="U7276" s="3">
        <v>42.494999999999997</v>
      </c>
      <c r="V7276" s="2">
        <f>salestable[[#This Row],[Sales]] * (1 - salestable[[#This Row],[Discount]])</f>
        <v>271.96800000000002</v>
      </c>
      <c r="W7276" s="2">
        <f>salestable[[#This Row],[Sales]] * salestable[[#This Row],[Discount]]</f>
        <v>67.992000000000004</v>
      </c>
      <c r="X7276">
        <f>YEAR(salestable[[#This Row],[Order Date]])</f>
        <v>2015</v>
      </c>
      <c r="Y7276" t="str">
        <f>TEXT(salestable[[#This Row],[Order Date]],"MMMM")</f>
        <v>November</v>
      </c>
      <c r="Z7276" t="str">
        <f>"Q"&amp;ROUNDUP(MONTH(salestable[[#This Row],[Order Date]])/3,0)</f>
        <v>Q4</v>
      </c>
      <c r="AA7276" t="str">
        <f>TEXT(salestable[[#This Row],[Order Date]], "ddd")</f>
        <v>Fri</v>
      </c>
    </row>
    <row r="7277" spans="1:27"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s="3">
        <v>7</v>
      </c>
      <c r="T7277" s="4">
        <v>0</v>
      </c>
      <c r="U7277" s="3">
        <v>21.7532</v>
      </c>
      <c r="V7277" s="2">
        <f>salestable[[#This Row],[Sales]] * (1 - salestable[[#This Row],[Discount]])</f>
        <v>63.98</v>
      </c>
      <c r="W7277" s="2">
        <f>salestable[[#This Row],[Sales]] * salestable[[#This Row],[Discount]]</f>
        <v>0</v>
      </c>
      <c r="X7277">
        <f>YEAR(salestable[[#This Row],[Order Date]])</f>
        <v>2015</v>
      </c>
      <c r="Y7277" t="str">
        <f>TEXT(salestable[[#This Row],[Order Date]],"MMMM")</f>
        <v>November</v>
      </c>
      <c r="Z7277" t="str">
        <f>"Q"&amp;ROUNDUP(MONTH(salestable[[#This Row],[Order Date]])/3,0)</f>
        <v>Q4</v>
      </c>
      <c r="AA7277" t="str">
        <f>TEXT(salestable[[#This Row],[Order Date]], "ddd")</f>
        <v>Fri</v>
      </c>
    </row>
    <row r="7278" spans="1:27"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s="3">
        <v>10</v>
      </c>
      <c r="T7278" s="4">
        <v>0.2</v>
      </c>
      <c r="U7278" s="3">
        <v>239.976</v>
      </c>
      <c r="V7278" s="2">
        <f>salestable[[#This Row],[Sales]] * (1 - salestable[[#This Row],[Discount]])</f>
        <v>639.93600000000004</v>
      </c>
      <c r="W7278" s="2">
        <f>salestable[[#This Row],[Sales]] * salestable[[#This Row],[Discount]]</f>
        <v>159.98400000000001</v>
      </c>
      <c r="X7278">
        <f>YEAR(salestable[[#This Row],[Order Date]])</f>
        <v>2014</v>
      </c>
      <c r="Y7278" t="str">
        <f>TEXT(salestable[[#This Row],[Order Date]],"MMMM")</f>
        <v>November</v>
      </c>
      <c r="Z7278" t="str">
        <f>"Q"&amp;ROUNDUP(MONTH(salestable[[#This Row],[Order Date]])/3,0)</f>
        <v>Q4</v>
      </c>
      <c r="AA7278" t="str">
        <f>TEXT(salestable[[#This Row],[Order Date]], "ddd")</f>
        <v>Sun</v>
      </c>
    </row>
    <row r="7279" spans="1:27"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s="3">
        <v>2</v>
      </c>
      <c r="T7279" s="4">
        <v>0.2</v>
      </c>
      <c r="U7279" s="3">
        <v>4.4980000000000002</v>
      </c>
      <c r="V7279" s="2">
        <f>salestable[[#This Row],[Sales]] * (1 - salestable[[#This Row],[Discount]])</f>
        <v>28.787200000000002</v>
      </c>
      <c r="W7279" s="2">
        <f>salestable[[#This Row],[Sales]] * salestable[[#This Row],[Discount]]</f>
        <v>7.1968000000000005</v>
      </c>
      <c r="X7279">
        <f>YEAR(salestable[[#This Row],[Order Date]])</f>
        <v>2016</v>
      </c>
      <c r="Y7279" t="str">
        <f>TEXT(salestable[[#This Row],[Order Date]],"MMMM")</f>
        <v>July</v>
      </c>
      <c r="Z7279" t="str">
        <f>"Q"&amp;ROUNDUP(MONTH(salestable[[#This Row],[Order Date]])/3,0)</f>
        <v>Q3</v>
      </c>
      <c r="AA7279" t="str">
        <f>TEXT(salestable[[#This Row],[Order Date]], "ddd")</f>
        <v>Tue</v>
      </c>
    </row>
    <row r="7280" spans="1:27"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s="3">
        <v>3</v>
      </c>
      <c r="T7280" s="4">
        <v>0</v>
      </c>
      <c r="U7280" s="3">
        <v>132.5898</v>
      </c>
      <c r="V7280" s="2">
        <f>salestable[[#This Row],[Sales]] * (1 - salestable[[#This Row],[Discount]])</f>
        <v>389.97</v>
      </c>
      <c r="W7280" s="2">
        <f>salestable[[#This Row],[Sales]] * salestable[[#This Row],[Discount]]</f>
        <v>0</v>
      </c>
      <c r="X7280">
        <f>YEAR(salestable[[#This Row],[Order Date]])</f>
        <v>2016</v>
      </c>
      <c r="Y7280" t="str">
        <f>TEXT(salestable[[#This Row],[Order Date]],"MMMM")</f>
        <v>July</v>
      </c>
      <c r="Z7280" t="str">
        <f>"Q"&amp;ROUNDUP(MONTH(salestable[[#This Row],[Order Date]])/3,0)</f>
        <v>Q3</v>
      </c>
      <c r="AA7280" t="str">
        <f>TEXT(salestable[[#This Row],[Order Date]], "ddd")</f>
        <v>Tue</v>
      </c>
    </row>
    <row r="7281" spans="1:27"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s="3">
        <v>7</v>
      </c>
      <c r="T7281" s="4">
        <v>0.2</v>
      </c>
      <c r="U7281" s="3">
        <v>48.701099999999997</v>
      </c>
      <c r="V7281" s="2">
        <f>salestable[[#This Row],[Sales]] * (1 - salestable[[#This Row],[Discount]])</f>
        <v>148.42240000000001</v>
      </c>
      <c r="W7281" s="2">
        <f>salestable[[#This Row],[Sales]] * salestable[[#This Row],[Discount]]</f>
        <v>37.105600000000003</v>
      </c>
      <c r="X7281">
        <f>YEAR(salestable[[#This Row],[Order Date]])</f>
        <v>2016</v>
      </c>
      <c r="Y7281" t="str">
        <f>TEXT(salestable[[#This Row],[Order Date]],"MMMM")</f>
        <v>May</v>
      </c>
      <c r="Z7281" t="str">
        <f>"Q"&amp;ROUNDUP(MONTH(salestable[[#This Row],[Order Date]])/3,0)</f>
        <v>Q2</v>
      </c>
      <c r="AA7281" t="str">
        <f>TEXT(salestable[[#This Row],[Order Date]], "ddd")</f>
        <v>Sat</v>
      </c>
    </row>
    <row r="7282" spans="1:27"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s="3">
        <v>2</v>
      </c>
      <c r="T7282" s="4">
        <v>0</v>
      </c>
      <c r="U7282" s="3">
        <v>1270.99</v>
      </c>
      <c r="V7282" s="2">
        <f>salestable[[#This Row],[Sales]] * (1 - salestable[[#This Row],[Discount]])</f>
        <v>2541.98</v>
      </c>
      <c r="W7282" s="2">
        <f>salestable[[#This Row],[Sales]] * salestable[[#This Row],[Discount]]</f>
        <v>0</v>
      </c>
      <c r="X7282">
        <f>YEAR(salestable[[#This Row],[Order Date]])</f>
        <v>2015</v>
      </c>
      <c r="Y7282" t="str">
        <f>TEXT(salestable[[#This Row],[Order Date]],"MMMM")</f>
        <v>February</v>
      </c>
      <c r="Z7282" t="str">
        <f>"Q"&amp;ROUNDUP(MONTH(salestable[[#This Row],[Order Date]])/3,0)</f>
        <v>Q1</v>
      </c>
      <c r="AA7282" t="str">
        <f>TEXT(salestable[[#This Row],[Order Date]], "ddd")</f>
        <v>Sat</v>
      </c>
    </row>
    <row r="7283" spans="1:27"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s="3">
        <v>5</v>
      </c>
      <c r="T7283" s="4">
        <v>0.7</v>
      </c>
      <c r="U7283" s="3">
        <v>-479.988</v>
      </c>
      <c r="V7283" s="2">
        <f>salestable[[#This Row],[Sales]] * (1 - salestable[[#This Row],[Discount]])</f>
        <v>179.99550000000002</v>
      </c>
      <c r="W7283" s="2">
        <f>salestable[[#This Row],[Sales]] * salestable[[#This Row],[Discount]]</f>
        <v>419.98949999999996</v>
      </c>
      <c r="X7283">
        <f>YEAR(salestable[[#This Row],[Order Date]])</f>
        <v>2017</v>
      </c>
      <c r="Y7283" t="str">
        <f>TEXT(salestable[[#This Row],[Order Date]],"MMMM")</f>
        <v>October</v>
      </c>
      <c r="Z7283" t="str">
        <f>"Q"&amp;ROUNDUP(MONTH(salestable[[#This Row],[Order Date]])/3,0)</f>
        <v>Q4</v>
      </c>
      <c r="AA7283" t="str">
        <f>TEXT(salestable[[#This Row],[Order Date]], "ddd")</f>
        <v>Mon</v>
      </c>
    </row>
    <row r="7284" spans="1:27"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s="3">
        <v>3</v>
      </c>
      <c r="T7284" s="4">
        <v>0.8</v>
      </c>
      <c r="U7284" s="3">
        <v>-5.0094000000000003</v>
      </c>
      <c r="V7284" s="2">
        <f>salestable[[#This Row],[Sales]] * (1 - salestable[[#This Row],[Discount]])</f>
        <v>0.60719999999999985</v>
      </c>
      <c r="W7284" s="2">
        <f>salestable[[#This Row],[Sales]] * salestable[[#This Row],[Discount]]</f>
        <v>2.4288000000000003</v>
      </c>
      <c r="X7284">
        <f>YEAR(salestable[[#This Row],[Order Date]])</f>
        <v>2017</v>
      </c>
      <c r="Y7284" t="str">
        <f>TEXT(salestable[[#This Row],[Order Date]],"MMMM")</f>
        <v>June</v>
      </c>
      <c r="Z7284" t="str">
        <f>"Q"&amp;ROUNDUP(MONTH(salestable[[#This Row],[Order Date]])/3,0)</f>
        <v>Q2</v>
      </c>
      <c r="AA7284" t="str">
        <f>TEXT(salestable[[#This Row],[Order Date]], "ddd")</f>
        <v>Thu</v>
      </c>
    </row>
    <row r="7285" spans="1:27"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s="3">
        <v>5</v>
      </c>
      <c r="T7285" s="4">
        <v>0.2</v>
      </c>
      <c r="U7285" s="3">
        <v>3.8879999999999999</v>
      </c>
      <c r="V7285" s="2">
        <f>salestable[[#This Row],[Sales]] * (1 - salestable[[#This Row],[Discount]])</f>
        <v>20.736000000000004</v>
      </c>
      <c r="W7285" s="2">
        <f>salestable[[#This Row],[Sales]] * salestable[[#This Row],[Discount]]</f>
        <v>5.1840000000000011</v>
      </c>
      <c r="X7285">
        <f>YEAR(salestable[[#This Row],[Order Date]])</f>
        <v>2017</v>
      </c>
      <c r="Y7285" t="str">
        <f>TEXT(salestable[[#This Row],[Order Date]],"MMMM")</f>
        <v>September</v>
      </c>
      <c r="Z7285" t="str">
        <f>"Q"&amp;ROUNDUP(MONTH(salestable[[#This Row],[Order Date]])/3,0)</f>
        <v>Q3</v>
      </c>
      <c r="AA7285" t="str">
        <f>TEXT(salestable[[#This Row],[Order Date]], "ddd")</f>
        <v>Sat</v>
      </c>
    </row>
    <row r="7286" spans="1:27"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s="3">
        <v>2</v>
      </c>
      <c r="T7286" s="4">
        <v>0.2</v>
      </c>
      <c r="U7286" s="3">
        <v>-9.0904000000000007</v>
      </c>
      <c r="V7286" s="2">
        <f>salestable[[#This Row],[Sales]] * (1 - salestable[[#This Row],[Discount]])</f>
        <v>52.889600000000002</v>
      </c>
      <c r="W7286" s="2">
        <f>salestable[[#This Row],[Sales]] * salestable[[#This Row],[Discount]]</f>
        <v>13.2224</v>
      </c>
      <c r="X7286">
        <f>YEAR(salestable[[#This Row],[Order Date]])</f>
        <v>2017</v>
      </c>
      <c r="Y7286" t="str">
        <f>TEXT(salestable[[#This Row],[Order Date]],"MMMM")</f>
        <v>September</v>
      </c>
      <c r="Z7286" t="str">
        <f>"Q"&amp;ROUNDUP(MONTH(salestable[[#This Row],[Order Date]])/3,0)</f>
        <v>Q3</v>
      </c>
      <c r="AA7286" t="str">
        <f>TEXT(salestable[[#This Row],[Order Date]], "ddd")</f>
        <v>Sat</v>
      </c>
    </row>
    <row r="7287" spans="1:27"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s="3">
        <v>4</v>
      </c>
      <c r="T7287" s="4">
        <v>0</v>
      </c>
      <c r="U7287" s="3">
        <v>15.2988</v>
      </c>
      <c r="V7287" s="2">
        <f>salestable[[#This Row],[Sales]] * (1 - salestable[[#This Row],[Discount]])</f>
        <v>46.36</v>
      </c>
      <c r="W7287" s="2">
        <f>salestable[[#This Row],[Sales]] * salestable[[#This Row],[Discount]]</f>
        <v>0</v>
      </c>
      <c r="X7287">
        <f>YEAR(salestable[[#This Row],[Order Date]])</f>
        <v>2017</v>
      </c>
      <c r="Y7287" t="str">
        <f>TEXT(salestable[[#This Row],[Order Date]],"MMMM")</f>
        <v>October</v>
      </c>
      <c r="Z7287" t="str">
        <f>"Q"&amp;ROUNDUP(MONTH(salestable[[#This Row],[Order Date]])/3,0)</f>
        <v>Q4</v>
      </c>
      <c r="AA7287" t="str">
        <f>TEXT(salestable[[#This Row],[Order Date]], "ddd")</f>
        <v>Sat</v>
      </c>
    </row>
    <row r="7288" spans="1:27"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s="3">
        <v>1</v>
      </c>
      <c r="T7288" s="4">
        <v>0</v>
      </c>
      <c r="U7288" s="3">
        <v>0.55200000000000005</v>
      </c>
      <c r="V7288" s="2">
        <f>salestable[[#This Row],[Sales]] * (1 - salestable[[#This Row],[Discount]])</f>
        <v>6.9</v>
      </c>
      <c r="W7288" s="2">
        <f>salestable[[#This Row],[Sales]] * salestable[[#This Row],[Discount]]</f>
        <v>0</v>
      </c>
      <c r="X7288">
        <f>YEAR(salestable[[#This Row],[Order Date]])</f>
        <v>2016</v>
      </c>
      <c r="Y7288" t="str">
        <f>TEXT(salestable[[#This Row],[Order Date]],"MMMM")</f>
        <v>June</v>
      </c>
      <c r="Z7288" t="str">
        <f>"Q"&amp;ROUNDUP(MONTH(salestable[[#This Row],[Order Date]])/3,0)</f>
        <v>Q2</v>
      </c>
      <c r="AA7288" t="str">
        <f>TEXT(salestable[[#This Row],[Order Date]], "ddd")</f>
        <v>Mon</v>
      </c>
    </row>
    <row r="7289" spans="1:27"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s="3">
        <v>3</v>
      </c>
      <c r="T7289" s="4">
        <v>0</v>
      </c>
      <c r="U7289" s="3">
        <v>23.652899999999999</v>
      </c>
      <c r="V7289" s="2">
        <f>salestable[[#This Row],[Sales]] * (1 - salestable[[#This Row],[Discount]])</f>
        <v>57.69</v>
      </c>
      <c r="W7289" s="2">
        <f>salestable[[#This Row],[Sales]] * salestable[[#This Row],[Discount]]</f>
        <v>0</v>
      </c>
      <c r="X7289">
        <f>YEAR(salestable[[#This Row],[Order Date]])</f>
        <v>2016</v>
      </c>
      <c r="Y7289" t="str">
        <f>TEXT(salestable[[#This Row],[Order Date]],"MMMM")</f>
        <v>June</v>
      </c>
      <c r="Z7289" t="str">
        <f>"Q"&amp;ROUNDUP(MONTH(salestable[[#This Row],[Order Date]])/3,0)</f>
        <v>Q2</v>
      </c>
      <c r="AA7289" t="str">
        <f>TEXT(salestable[[#This Row],[Order Date]], "ddd")</f>
        <v>Mon</v>
      </c>
    </row>
    <row r="7290" spans="1:27"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s="3">
        <v>3</v>
      </c>
      <c r="T7290" s="4">
        <v>0.4</v>
      </c>
      <c r="U7290" s="3">
        <v>-121.2705</v>
      </c>
      <c r="V7290" s="2">
        <f>salestable[[#This Row],[Sales]] * (1 - salestable[[#This Row],[Discount]])</f>
        <v>335.82600000000002</v>
      </c>
      <c r="W7290" s="2">
        <f>salestable[[#This Row],[Sales]] * salestable[[#This Row],[Discount]]</f>
        <v>223.88400000000001</v>
      </c>
      <c r="X7290">
        <f>YEAR(salestable[[#This Row],[Order Date]])</f>
        <v>2014</v>
      </c>
      <c r="Y7290" t="str">
        <f>TEXT(salestable[[#This Row],[Order Date]],"MMMM")</f>
        <v>September</v>
      </c>
      <c r="Z7290" t="str">
        <f>"Q"&amp;ROUNDUP(MONTH(salestable[[#This Row],[Order Date]])/3,0)</f>
        <v>Q3</v>
      </c>
      <c r="AA7290" t="str">
        <f>TEXT(salestable[[#This Row],[Order Date]], "ddd")</f>
        <v>Tue</v>
      </c>
    </row>
    <row r="7291" spans="1:27"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s="3">
        <v>9</v>
      </c>
      <c r="T7291" s="4">
        <v>0</v>
      </c>
      <c r="U7291" s="3">
        <v>76.252499999999998</v>
      </c>
      <c r="V7291" s="2">
        <f>salestable[[#This Row],[Sales]] * (1 - salestable[[#This Row],[Discount]])</f>
        <v>305.01</v>
      </c>
      <c r="W7291" s="2">
        <f>salestable[[#This Row],[Sales]] * salestable[[#This Row],[Discount]]</f>
        <v>0</v>
      </c>
      <c r="X7291">
        <f>YEAR(salestable[[#This Row],[Order Date]])</f>
        <v>2016</v>
      </c>
      <c r="Y7291" t="str">
        <f>TEXT(salestable[[#This Row],[Order Date]],"MMMM")</f>
        <v>January</v>
      </c>
      <c r="Z7291" t="str">
        <f>"Q"&amp;ROUNDUP(MONTH(salestable[[#This Row],[Order Date]])/3,0)</f>
        <v>Q1</v>
      </c>
      <c r="AA7291" t="str">
        <f>TEXT(salestable[[#This Row],[Order Date]], "ddd")</f>
        <v>Sat</v>
      </c>
    </row>
    <row r="7292" spans="1:27"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s="3">
        <v>2</v>
      </c>
      <c r="T7292" s="4">
        <v>0.2</v>
      </c>
      <c r="U7292" s="3">
        <v>17.7744</v>
      </c>
      <c r="V7292" s="2">
        <f>salestable[[#This Row],[Sales]] * (1 - salestable[[#This Row],[Discount]])</f>
        <v>40.627200000000002</v>
      </c>
      <c r="W7292" s="2">
        <f>salestable[[#This Row],[Sales]] * salestable[[#This Row],[Discount]]</f>
        <v>10.1568</v>
      </c>
      <c r="X7292">
        <f>YEAR(salestable[[#This Row],[Order Date]])</f>
        <v>2016</v>
      </c>
      <c r="Y7292" t="str">
        <f>TEXT(salestable[[#This Row],[Order Date]],"MMMM")</f>
        <v>January</v>
      </c>
      <c r="Z7292" t="str">
        <f>"Q"&amp;ROUNDUP(MONTH(salestable[[#This Row],[Order Date]])/3,0)</f>
        <v>Q1</v>
      </c>
      <c r="AA7292" t="str">
        <f>TEXT(salestable[[#This Row],[Order Date]], "ddd")</f>
        <v>Sat</v>
      </c>
    </row>
    <row r="7293" spans="1:27"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s="3">
        <v>9</v>
      </c>
      <c r="T7293" s="4">
        <v>0</v>
      </c>
      <c r="U7293" s="3">
        <v>12.2247</v>
      </c>
      <c r="V7293" s="2">
        <f>salestable[[#This Row],[Sales]] * (1 - salestable[[#This Row],[Discount]])</f>
        <v>26.01</v>
      </c>
      <c r="W7293" s="2">
        <f>salestable[[#This Row],[Sales]] * salestable[[#This Row],[Discount]]</f>
        <v>0</v>
      </c>
      <c r="X7293">
        <f>YEAR(salestable[[#This Row],[Order Date]])</f>
        <v>2016</v>
      </c>
      <c r="Y7293" t="str">
        <f>TEXT(salestable[[#This Row],[Order Date]],"MMMM")</f>
        <v>January</v>
      </c>
      <c r="Z7293" t="str">
        <f>"Q"&amp;ROUNDUP(MONTH(salestable[[#This Row],[Order Date]])/3,0)</f>
        <v>Q1</v>
      </c>
      <c r="AA7293" t="str">
        <f>TEXT(salestable[[#This Row],[Order Date]], "ddd")</f>
        <v>Sat</v>
      </c>
    </row>
    <row r="7294" spans="1:27"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s="3">
        <v>2</v>
      </c>
      <c r="T7294" s="4">
        <v>0.5</v>
      </c>
      <c r="U7294" s="3">
        <v>-272.58</v>
      </c>
      <c r="V7294" s="2">
        <f>salestable[[#This Row],[Sales]] * (1 - salestable[[#This Row],[Discount]])</f>
        <v>324.5</v>
      </c>
      <c r="W7294" s="2">
        <f>salestable[[#This Row],[Sales]] * salestable[[#This Row],[Discount]]</f>
        <v>324.5</v>
      </c>
      <c r="X7294">
        <f>YEAR(salestable[[#This Row],[Order Date]])</f>
        <v>2017</v>
      </c>
      <c r="Y7294" t="str">
        <f>TEXT(salestable[[#This Row],[Order Date]],"MMMM")</f>
        <v>December</v>
      </c>
      <c r="Z7294" t="str">
        <f>"Q"&amp;ROUNDUP(MONTH(salestable[[#This Row],[Order Date]])/3,0)</f>
        <v>Q4</v>
      </c>
      <c r="AA7294" t="str">
        <f>TEXT(salestable[[#This Row],[Order Date]], "ddd")</f>
        <v>Mon</v>
      </c>
    </row>
    <row r="7295" spans="1:27"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s="3">
        <v>7</v>
      </c>
      <c r="T7295" s="4">
        <v>0</v>
      </c>
      <c r="U7295" s="3">
        <v>21.596399999999999</v>
      </c>
      <c r="V7295" s="2">
        <f>salestable[[#This Row],[Sales]] * (1 - salestable[[#This Row],[Discount]])</f>
        <v>59.99</v>
      </c>
      <c r="W7295" s="2">
        <f>salestable[[#This Row],[Sales]] * salestable[[#This Row],[Discount]]</f>
        <v>0</v>
      </c>
      <c r="X7295">
        <f>YEAR(salestable[[#This Row],[Order Date]])</f>
        <v>2016</v>
      </c>
      <c r="Y7295" t="str">
        <f>TEXT(salestable[[#This Row],[Order Date]],"MMMM")</f>
        <v>January</v>
      </c>
      <c r="Z7295" t="str">
        <f>"Q"&amp;ROUNDUP(MONTH(salestable[[#This Row],[Order Date]])/3,0)</f>
        <v>Q1</v>
      </c>
      <c r="AA7295" t="str">
        <f>TEXT(salestable[[#This Row],[Order Date]], "ddd")</f>
        <v>Sat</v>
      </c>
    </row>
    <row r="7296" spans="1:27"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s="3">
        <v>1</v>
      </c>
      <c r="T7296" s="4">
        <v>0</v>
      </c>
      <c r="U7296" s="3">
        <v>7.8936000000000002</v>
      </c>
      <c r="V7296" s="2">
        <f>salestable[[#This Row],[Sales]] * (1 - salestable[[#This Row],[Discount]])</f>
        <v>20.239999999999998</v>
      </c>
      <c r="W7296" s="2">
        <f>salestable[[#This Row],[Sales]] * salestable[[#This Row],[Discount]]</f>
        <v>0</v>
      </c>
      <c r="X7296">
        <f>YEAR(salestable[[#This Row],[Order Date]])</f>
        <v>2015</v>
      </c>
      <c r="Y7296" t="str">
        <f>TEXT(salestable[[#This Row],[Order Date]],"MMMM")</f>
        <v>May</v>
      </c>
      <c r="Z7296" t="str">
        <f>"Q"&amp;ROUNDUP(MONTH(salestable[[#This Row],[Order Date]])/3,0)</f>
        <v>Q2</v>
      </c>
      <c r="AA7296" t="str">
        <f>TEXT(salestable[[#This Row],[Order Date]], "ddd")</f>
        <v>Tue</v>
      </c>
    </row>
    <row r="7297" spans="1:27"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s="3">
        <v>2</v>
      </c>
      <c r="T7297" s="4">
        <v>0.2</v>
      </c>
      <c r="U7297" s="3">
        <v>2.8380000000000001</v>
      </c>
      <c r="V7297" s="2">
        <f>salestable[[#This Row],[Sales]] * (1 - salestable[[#This Row],[Discount]])</f>
        <v>30.272000000000006</v>
      </c>
      <c r="W7297" s="2">
        <f>salestable[[#This Row],[Sales]] * salestable[[#This Row],[Discount]]</f>
        <v>7.5680000000000014</v>
      </c>
      <c r="X7297">
        <f>YEAR(salestable[[#This Row],[Order Date]])</f>
        <v>2014</v>
      </c>
      <c r="Y7297" t="str">
        <f>TEXT(salestable[[#This Row],[Order Date]],"MMMM")</f>
        <v>May</v>
      </c>
      <c r="Z7297" t="str">
        <f>"Q"&amp;ROUNDUP(MONTH(salestable[[#This Row],[Order Date]])/3,0)</f>
        <v>Q2</v>
      </c>
      <c r="AA7297" t="str">
        <f>TEXT(salestable[[#This Row],[Order Date]], "ddd")</f>
        <v>Sun</v>
      </c>
    </row>
    <row r="7298" spans="1:27"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s="3">
        <v>6</v>
      </c>
      <c r="T7298" s="4">
        <v>0.2</v>
      </c>
      <c r="U7298" s="3">
        <v>1.8468</v>
      </c>
      <c r="V7298" s="2">
        <f>salestable[[#This Row],[Sales]] * (1 - salestable[[#This Row],[Discount]])</f>
        <v>4.3776000000000002</v>
      </c>
      <c r="W7298" s="2">
        <f>salestable[[#This Row],[Sales]] * salestable[[#This Row],[Discount]]</f>
        <v>1.0944</v>
      </c>
      <c r="X7298">
        <f>YEAR(salestable[[#This Row],[Order Date]])</f>
        <v>2014</v>
      </c>
      <c r="Y7298" t="str">
        <f>TEXT(salestable[[#This Row],[Order Date]],"MMMM")</f>
        <v>May</v>
      </c>
      <c r="Z7298" t="str">
        <f>"Q"&amp;ROUNDUP(MONTH(salestable[[#This Row],[Order Date]])/3,0)</f>
        <v>Q2</v>
      </c>
      <c r="AA7298" t="str">
        <f>TEXT(salestable[[#This Row],[Order Date]], "ddd")</f>
        <v>Sun</v>
      </c>
    </row>
    <row r="7299" spans="1:27"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s="3">
        <v>5</v>
      </c>
      <c r="T7299" s="4">
        <v>0.2</v>
      </c>
      <c r="U7299" s="3">
        <v>7.7240000000000002</v>
      </c>
      <c r="V7299" s="2">
        <f>salestable[[#This Row],[Sales]] * (1 - salestable[[#This Row],[Discount]])</f>
        <v>61.792000000000002</v>
      </c>
      <c r="W7299" s="2">
        <f>salestable[[#This Row],[Sales]] * salestable[[#This Row],[Discount]]</f>
        <v>15.448</v>
      </c>
      <c r="X7299">
        <f>YEAR(salestable[[#This Row],[Order Date]])</f>
        <v>2015</v>
      </c>
      <c r="Y7299" t="str">
        <f>TEXT(salestable[[#This Row],[Order Date]],"MMMM")</f>
        <v>February</v>
      </c>
      <c r="Z7299" t="str">
        <f>"Q"&amp;ROUNDUP(MONTH(salestable[[#This Row],[Order Date]])/3,0)</f>
        <v>Q1</v>
      </c>
      <c r="AA7299" t="str">
        <f>TEXT(salestable[[#This Row],[Order Date]], "ddd")</f>
        <v>Tue</v>
      </c>
    </row>
    <row r="7300" spans="1:27"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s="3">
        <v>4</v>
      </c>
      <c r="T7300" s="4">
        <v>0.5</v>
      </c>
      <c r="U7300" s="3">
        <v>-175.26</v>
      </c>
      <c r="V7300" s="2">
        <f>salestable[[#This Row],[Sales]] * (1 - salestable[[#This Row],[Discount]])</f>
        <v>146.05000000000001</v>
      </c>
      <c r="W7300" s="2">
        <f>salestable[[#This Row],[Sales]] * salestable[[#This Row],[Discount]]</f>
        <v>146.05000000000001</v>
      </c>
      <c r="X7300">
        <f>YEAR(salestable[[#This Row],[Order Date]])</f>
        <v>2014</v>
      </c>
      <c r="Y7300" t="str">
        <f>TEXT(salestable[[#This Row],[Order Date]],"MMMM")</f>
        <v>November</v>
      </c>
      <c r="Z7300" t="str">
        <f>"Q"&amp;ROUNDUP(MONTH(salestable[[#This Row],[Order Date]])/3,0)</f>
        <v>Q4</v>
      </c>
      <c r="AA7300" t="str">
        <f>TEXT(salestable[[#This Row],[Order Date]], "ddd")</f>
        <v>Tue</v>
      </c>
    </row>
    <row r="7301" spans="1:27"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s="3">
        <v>2</v>
      </c>
      <c r="T7301" s="4">
        <v>0.6</v>
      </c>
      <c r="U7301" s="3">
        <v>-7.476</v>
      </c>
      <c r="V7301" s="2">
        <f>salestable[[#This Row],[Sales]] * (1 - salestable[[#This Row],[Discount]])</f>
        <v>3.4176000000000002</v>
      </c>
      <c r="W7301" s="2">
        <f>salestable[[#This Row],[Sales]] * salestable[[#This Row],[Discount]]</f>
        <v>5.1264000000000003</v>
      </c>
      <c r="X7301">
        <f>YEAR(salestable[[#This Row],[Order Date]])</f>
        <v>2014</v>
      </c>
      <c r="Y7301" t="str">
        <f>TEXT(salestable[[#This Row],[Order Date]],"MMMM")</f>
        <v>November</v>
      </c>
      <c r="Z7301" t="str">
        <f>"Q"&amp;ROUNDUP(MONTH(salestable[[#This Row],[Order Date]])/3,0)</f>
        <v>Q4</v>
      </c>
      <c r="AA7301" t="str">
        <f>TEXT(salestable[[#This Row],[Order Date]], "ddd")</f>
        <v>Tue</v>
      </c>
    </row>
    <row r="7302" spans="1:27"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s="3">
        <v>6</v>
      </c>
      <c r="T7302" s="4">
        <v>0.3</v>
      </c>
      <c r="U7302" s="3">
        <v>-30.294</v>
      </c>
      <c r="V7302" s="2">
        <f>salestable[[#This Row],[Sales]] * (1 - salestable[[#This Row],[Discount]])</f>
        <v>296.88119999999998</v>
      </c>
      <c r="W7302" s="2">
        <f>salestable[[#This Row],[Sales]] * salestable[[#This Row],[Discount]]</f>
        <v>127.23479999999999</v>
      </c>
      <c r="X7302">
        <f>YEAR(salestable[[#This Row],[Order Date]])</f>
        <v>2014</v>
      </c>
      <c r="Y7302" t="str">
        <f>TEXT(salestable[[#This Row],[Order Date]],"MMMM")</f>
        <v>November</v>
      </c>
      <c r="Z7302" t="str">
        <f>"Q"&amp;ROUNDUP(MONTH(salestable[[#This Row],[Order Date]])/3,0)</f>
        <v>Q4</v>
      </c>
      <c r="AA7302" t="str">
        <f>TEXT(salestable[[#This Row],[Order Date]], "ddd")</f>
        <v>Tue</v>
      </c>
    </row>
    <row r="7303" spans="1:27"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s="3">
        <v>3</v>
      </c>
      <c r="T7303" s="4">
        <v>0.8</v>
      </c>
      <c r="U7303" s="3">
        <v>-4.9164000000000003</v>
      </c>
      <c r="V7303" s="2">
        <f>salestable[[#This Row],[Sales]] * (1 - salestable[[#This Row],[Discount]])</f>
        <v>0.5783999999999998</v>
      </c>
      <c r="W7303" s="2">
        <f>salestable[[#This Row],[Sales]] * salestable[[#This Row],[Discount]]</f>
        <v>2.3136000000000001</v>
      </c>
      <c r="X7303">
        <f>YEAR(salestable[[#This Row],[Order Date]])</f>
        <v>2014</v>
      </c>
      <c r="Y7303" t="str">
        <f>TEXT(salestable[[#This Row],[Order Date]],"MMMM")</f>
        <v>November</v>
      </c>
      <c r="Z7303" t="str">
        <f>"Q"&amp;ROUNDUP(MONTH(salestable[[#This Row],[Order Date]])/3,0)</f>
        <v>Q4</v>
      </c>
      <c r="AA7303" t="str">
        <f>TEXT(salestable[[#This Row],[Order Date]], "ddd")</f>
        <v>Tue</v>
      </c>
    </row>
    <row r="7304" spans="1:27"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s="3">
        <v>5</v>
      </c>
      <c r="T7304" s="4">
        <v>0.2</v>
      </c>
      <c r="U7304" s="3">
        <v>-66.801000000000002</v>
      </c>
      <c r="V7304" s="2">
        <f>salestable[[#This Row],[Sales]] * (1 - salestable[[#This Row],[Discount]])</f>
        <v>305.37600000000003</v>
      </c>
      <c r="W7304" s="2">
        <f>salestable[[#This Row],[Sales]] * salestable[[#This Row],[Discount]]</f>
        <v>76.344000000000008</v>
      </c>
      <c r="X7304">
        <f>YEAR(salestable[[#This Row],[Order Date]])</f>
        <v>2014</v>
      </c>
      <c r="Y7304" t="str">
        <f>TEXT(salestable[[#This Row],[Order Date]],"MMMM")</f>
        <v>November</v>
      </c>
      <c r="Z7304" t="str">
        <f>"Q"&amp;ROUNDUP(MONTH(salestable[[#This Row],[Order Date]])/3,0)</f>
        <v>Q4</v>
      </c>
      <c r="AA7304" t="str">
        <f>TEXT(salestable[[#This Row],[Order Date]], "ddd")</f>
        <v>Tue</v>
      </c>
    </row>
    <row r="7305" spans="1:27"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s="3">
        <v>2</v>
      </c>
      <c r="T7305" s="4">
        <v>0.2</v>
      </c>
      <c r="U7305" s="3">
        <v>6.0739999999999998</v>
      </c>
      <c r="V7305" s="2">
        <f>salestable[[#This Row],[Sales]] * (1 - salestable[[#This Row],[Discount]])</f>
        <v>77.747200000000007</v>
      </c>
      <c r="W7305" s="2">
        <f>salestable[[#This Row],[Sales]] * salestable[[#This Row],[Discount]]</f>
        <v>19.436800000000002</v>
      </c>
      <c r="X7305">
        <f>YEAR(salestable[[#This Row],[Order Date]])</f>
        <v>2017</v>
      </c>
      <c r="Y7305" t="str">
        <f>TEXT(salestable[[#This Row],[Order Date]],"MMMM")</f>
        <v>September</v>
      </c>
      <c r="Z7305" t="str">
        <f>"Q"&amp;ROUNDUP(MONTH(salestable[[#This Row],[Order Date]])/3,0)</f>
        <v>Q3</v>
      </c>
      <c r="AA7305" t="str">
        <f>TEXT(salestable[[#This Row],[Order Date]], "ddd")</f>
        <v>Mon</v>
      </c>
    </row>
    <row r="7306" spans="1:27"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s="3">
        <v>2</v>
      </c>
      <c r="T7306" s="4">
        <v>0.2</v>
      </c>
      <c r="U7306" s="3">
        <v>3.6288</v>
      </c>
      <c r="V7306" s="2">
        <f>salestable[[#This Row],[Sales]] * (1 - salestable[[#This Row],[Discount]])</f>
        <v>8.2944000000000013</v>
      </c>
      <c r="W7306" s="2">
        <f>salestable[[#This Row],[Sales]] * salestable[[#This Row],[Discount]]</f>
        <v>2.0736000000000003</v>
      </c>
      <c r="X7306">
        <f>YEAR(salestable[[#This Row],[Order Date]])</f>
        <v>2017</v>
      </c>
      <c r="Y7306" t="str">
        <f>TEXT(salestable[[#This Row],[Order Date]],"MMMM")</f>
        <v>September</v>
      </c>
      <c r="Z7306" t="str">
        <f>"Q"&amp;ROUNDUP(MONTH(salestable[[#This Row],[Order Date]])/3,0)</f>
        <v>Q3</v>
      </c>
      <c r="AA7306" t="str">
        <f>TEXT(salestable[[#This Row],[Order Date]], "ddd")</f>
        <v>Mon</v>
      </c>
    </row>
    <row r="7307" spans="1:27"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s="3">
        <v>3</v>
      </c>
      <c r="T7307" s="4">
        <v>0.3</v>
      </c>
      <c r="U7307" s="3">
        <v>-152.71559999999999</v>
      </c>
      <c r="V7307" s="2">
        <f>salestable[[#This Row],[Sales]] * (1 - salestable[[#This Row],[Discount]])</f>
        <v>623.58870000000002</v>
      </c>
      <c r="W7307" s="2">
        <f>salestable[[#This Row],[Sales]] * salestable[[#This Row],[Discount]]</f>
        <v>267.25229999999999</v>
      </c>
      <c r="X7307">
        <f>YEAR(salestable[[#This Row],[Order Date]])</f>
        <v>2014</v>
      </c>
      <c r="Y7307" t="str">
        <f>TEXT(salestable[[#This Row],[Order Date]],"MMMM")</f>
        <v>March</v>
      </c>
      <c r="Z7307" t="str">
        <f>"Q"&amp;ROUNDUP(MONTH(salestable[[#This Row],[Order Date]])/3,0)</f>
        <v>Q1</v>
      </c>
      <c r="AA7307" t="str">
        <f>TEXT(salestable[[#This Row],[Order Date]], "ddd")</f>
        <v>Sat</v>
      </c>
    </row>
    <row r="7308" spans="1:27"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s="3">
        <v>4</v>
      </c>
      <c r="T7308" s="4">
        <v>0</v>
      </c>
      <c r="U7308" s="3">
        <v>12.96</v>
      </c>
      <c r="V7308" s="2">
        <f>salestable[[#This Row],[Sales]] * (1 - salestable[[#This Row],[Discount]])</f>
        <v>72</v>
      </c>
      <c r="W7308" s="2">
        <f>salestable[[#This Row],[Sales]] * salestable[[#This Row],[Discount]]</f>
        <v>0</v>
      </c>
      <c r="X7308">
        <f>YEAR(salestable[[#This Row],[Order Date]])</f>
        <v>2016</v>
      </c>
      <c r="Y7308" t="str">
        <f>TEXT(salestable[[#This Row],[Order Date]],"MMMM")</f>
        <v>November</v>
      </c>
      <c r="Z7308" t="str">
        <f>"Q"&amp;ROUNDUP(MONTH(salestable[[#This Row],[Order Date]])/3,0)</f>
        <v>Q4</v>
      </c>
      <c r="AA7308" t="str">
        <f>TEXT(salestable[[#This Row],[Order Date]], "ddd")</f>
        <v>Sat</v>
      </c>
    </row>
    <row r="7309" spans="1:27"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s="3">
        <v>2</v>
      </c>
      <c r="T7309" s="4">
        <v>0.2</v>
      </c>
      <c r="U7309" s="3">
        <v>9.9651999999999994</v>
      </c>
      <c r="V7309" s="2">
        <f>salestable[[#This Row],[Sales]] * (1 - salestable[[#This Row],[Discount]])</f>
        <v>91.110400000000013</v>
      </c>
      <c r="W7309" s="2">
        <f>salestable[[#This Row],[Sales]] * salestable[[#This Row],[Discount]]</f>
        <v>22.777600000000003</v>
      </c>
      <c r="X7309">
        <f>YEAR(salestable[[#This Row],[Order Date]])</f>
        <v>2016</v>
      </c>
      <c r="Y7309" t="str">
        <f>TEXT(salestable[[#This Row],[Order Date]],"MMMM")</f>
        <v>November</v>
      </c>
      <c r="Z7309" t="str">
        <f>"Q"&amp;ROUNDUP(MONTH(salestable[[#This Row],[Order Date]])/3,0)</f>
        <v>Q4</v>
      </c>
      <c r="AA7309" t="str">
        <f>TEXT(salestable[[#This Row],[Order Date]], "ddd")</f>
        <v>Sat</v>
      </c>
    </row>
    <row r="7310" spans="1:27"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s="3">
        <v>3</v>
      </c>
      <c r="T7310" s="4">
        <v>0</v>
      </c>
      <c r="U7310" s="3">
        <v>77.483699999999999</v>
      </c>
      <c r="V7310" s="2">
        <f>salestable[[#This Row],[Sales]] * (1 - salestable[[#This Row],[Discount]])</f>
        <v>158.13</v>
      </c>
      <c r="W7310" s="2">
        <f>salestable[[#This Row],[Sales]] * salestable[[#This Row],[Discount]]</f>
        <v>0</v>
      </c>
      <c r="X7310">
        <f>YEAR(salestable[[#This Row],[Order Date]])</f>
        <v>2016</v>
      </c>
      <c r="Y7310" t="str">
        <f>TEXT(salestable[[#This Row],[Order Date]],"MMMM")</f>
        <v>November</v>
      </c>
      <c r="Z7310" t="str">
        <f>"Q"&amp;ROUNDUP(MONTH(salestable[[#This Row],[Order Date]])/3,0)</f>
        <v>Q4</v>
      </c>
      <c r="AA7310" t="str">
        <f>TEXT(salestable[[#This Row],[Order Date]], "ddd")</f>
        <v>Sat</v>
      </c>
    </row>
    <row r="7311" spans="1:27"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s="3">
        <v>3</v>
      </c>
      <c r="T7311" s="4">
        <v>0</v>
      </c>
      <c r="U7311" s="3">
        <v>0.70650000000000002</v>
      </c>
      <c r="V7311" s="2">
        <f>salestable[[#This Row],[Sales]] * (1 - salestable[[#This Row],[Discount]])</f>
        <v>14.13</v>
      </c>
      <c r="W7311" s="2">
        <f>salestable[[#This Row],[Sales]] * salestable[[#This Row],[Discount]]</f>
        <v>0</v>
      </c>
      <c r="X7311">
        <f>YEAR(salestable[[#This Row],[Order Date]])</f>
        <v>2017</v>
      </c>
      <c r="Y7311" t="str">
        <f>TEXT(salestable[[#This Row],[Order Date]],"MMMM")</f>
        <v>June</v>
      </c>
      <c r="Z7311" t="str">
        <f>"Q"&amp;ROUNDUP(MONTH(salestable[[#This Row],[Order Date]])/3,0)</f>
        <v>Q2</v>
      </c>
      <c r="AA7311" t="str">
        <f>TEXT(salestable[[#This Row],[Order Date]], "ddd")</f>
        <v>Sat</v>
      </c>
    </row>
    <row r="7312" spans="1:27"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s="3">
        <v>5</v>
      </c>
      <c r="T7312" s="4">
        <v>0</v>
      </c>
      <c r="U7312" s="3">
        <v>29.137499999999999</v>
      </c>
      <c r="V7312" s="2">
        <f>salestable[[#This Row],[Sales]] * (1 - salestable[[#This Row],[Discount]])</f>
        <v>64.75</v>
      </c>
      <c r="W7312" s="2">
        <f>salestable[[#This Row],[Sales]] * salestable[[#This Row],[Discount]]</f>
        <v>0</v>
      </c>
      <c r="X7312">
        <f>YEAR(salestable[[#This Row],[Order Date]])</f>
        <v>2015</v>
      </c>
      <c r="Y7312" t="str">
        <f>TEXT(salestable[[#This Row],[Order Date]],"MMMM")</f>
        <v>August</v>
      </c>
      <c r="Z7312" t="str">
        <f>"Q"&amp;ROUNDUP(MONTH(salestable[[#This Row],[Order Date]])/3,0)</f>
        <v>Q3</v>
      </c>
      <c r="AA7312" t="str">
        <f>TEXT(salestable[[#This Row],[Order Date]], "ddd")</f>
        <v>Mon</v>
      </c>
    </row>
    <row r="7313" spans="1:27"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s="3">
        <v>2</v>
      </c>
      <c r="T7313" s="4">
        <v>0.7</v>
      </c>
      <c r="U7313" s="3">
        <v>-1.3104</v>
      </c>
      <c r="V7313" s="2">
        <f>salestable[[#This Row],[Sales]] * (1 - salestable[[#This Row],[Discount]])</f>
        <v>0.5616000000000001</v>
      </c>
      <c r="W7313" s="2">
        <f>salestable[[#This Row],[Sales]] * salestable[[#This Row],[Discount]]</f>
        <v>1.3104</v>
      </c>
      <c r="X7313">
        <f>YEAR(salestable[[#This Row],[Order Date]])</f>
        <v>2015</v>
      </c>
      <c r="Y7313" t="str">
        <f>TEXT(salestable[[#This Row],[Order Date]],"MMMM")</f>
        <v>October</v>
      </c>
      <c r="Z7313" t="str">
        <f>"Q"&amp;ROUNDUP(MONTH(salestable[[#This Row],[Order Date]])/3,0)</f>
        <v>Q4</v>
      </c>
      <c r="AA7313" t="str">
        <f>TEXT(salestable[[#This Row],[Order Date]], "ddd")</f>
        <v>Fri</v>
      </c>
    </row>
    <row r="7314" spans="1:27"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s="3">
        <v>2</v>
      </c>
      <c r="T7314" s="4">
        <v>0.7</v>
      </c>
      <c r="U7314" s="3">
        <v>-8.5974000000000004</v>
      </c>
      <c r="V7314" s="2">
        <f>salestable[[#This Row],[Sales]] * (1 - salestable[[#This Row],[Discount]])</f>
        <v>3.3642000000000007</v>
      </c>
      <c r="W7314" s="2">
        <f>salestable[[#This Row],[Sales]] * salestable[[#This Row],[Discount]]</f>
        <v>7.8498000000000001</v>
      </c>
      <c r="X7314">
        <f>YEAR(salestable[[#This Row],[Order Date]])</f>
        <v>2015</v>
      </c>
      <c r="Y7314" t="str">
        <f>TEXT(salestable[[#This Row],[Order Date]],"MMMM")</f>
        <v>October</v>
      </c>
      <c r="Z7314" t="str">
        <f>"Q"&amp;ROUNDUP(MONTH(salestable[[#This Row],[Order Date]])/3,0)</f>
        <v>Q4</v>
      </c>
      <c r="AA7314" t="str">
        <f>TEXT(salestable[[#This Row],[Order Date]], "ddd")</f>
        <v>Fri</v>
      </c>
    </row>
    <row r="7315" spans="1:27"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s="3">
        <v>8</v>
      </c>
      <c r="T7315" s="4">
        <v>0.2</v>
      </c>
      <c r="U7315" s="3">
        <v>7.4752000000000001</v>
      </c>
      <c r="V7315" s="2">
        <f>salestable[[#This Row],[Sales]] * (1 - salestable[[#This Row],[Discount]])</f>
        <v>29.9008</v>
      </c>
      <c r="W7315" s="2">
        <f>salestable[[#This Row],[Sales]] * salestable[[#This Row],[Discount]]</f>
        <v>7.4752000000000001</v>
      </c>
      <c r="X7315">
        <f>YEAR(salestable[[#This Row],[Order Date]])</f>
        <v>2015</v>
      </c>
      <c r="Y7315" t="str">
        <f>TEXT(salestable[[#This Row],[Order Date]],"MMMM")</f>
        <v>October</v>
      </c>
      <c r="Z7315" t="str">
        <f>"Q"&amp;ROUNDUP(MONTH(salestable[[#This Row],[Order Date]])/3,0)</f>
        <v>Q4</v>
      </c>
      <c r="AA7315" t="str">
        <f>TEXT(salestable[[#This Row],[Order Date]], "ddd")</f>
        <v>Fri</v>
      </c>
    </row>
    <row r="7316" spans="1:27"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s="3">
        <v>1</v>
      </c>
      <c r="T7316" s="4">
        <v>0.2</v>
      </c>
      <c r="U7316" s="3">
        <v>25.06</v>
      </c>
      <c r="V7316" s="2">
        <f>salestable[[#This Row],[Sales]] * (1 - salestable[[#This Row],[Discount]])</f>
        <v>229.12</v>
      </c>
      <c r="W7316" s="2">
        <f>salestable[[#This Row],[Sales]] * salestable[[#This Row],[Discount]]</f>
        <v>57.28</v>
      </c>
      <c r="X7316">
        <f>YEAR(salestable[[#This Row],[Order Date]])</f>
        <v>2016</v>
      </c>
      <c r="Y7316" t="str">
        <f>TEXT(salestable[[#This Row],[Order Date]],"MMMM")</f>
        <v>May</v>
      </c>
      <c r="Z7316" t="str">
        <f>"Q"&amp;ROUNDUP(MONTH(salestable[[#This Row],[Order Date]])/3,0)</f>
        <v>Q2</v>
      </c>
      <c r="AA7316" t="str">
        <f>TEXT(salestable[[#This Row],[Order Date]], "ddd")</f>
        <v>Sat</v>
      </c>
    </row>
    <row r="7317" spans="1:27"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s="3">
        <v>3</v>
      </c>
      <c r="T7317" s="4">
        <v>0</v>
      </c>
      <c r="U7317" s="3">
        <v>12.736800000000001</v>
      </c>
      <c r="V7317" s="2">
        <f>salestable[[#This Row],[Sales]] * (1 - salestable[[#This Row],[Discount]])</f>
        <v>43.92</v>
      </c>
      <c r="W7317" s="2">
        <f>salestable[[#This Row],[Sales]] * salestable[[#This Row],[Discount]]</f>
        <v>0</v>
      </c>
      <c r="X7317">
        <f>YEAR(salestable[[#This Row],[Order Date]])</f>
        <v>2017</v>
      </c>
      <c r="Y7317" t="str">
        <f>TEXT(salestable[[#This Row],[Order Date]],"MMMM")</f>
        <v>May</v>
      </c>
      <c r="Z7317" t="str">
        <f>"Q"&amp;ROUNDUP(MONTH(salestable[[#This Row],[Order Date]])/3,0)</f>
        <v>Q2</v>
      </c>
      <c r="AA7317" t="str">
        <f>TEXT(salestable[[#This Row],[Order Date]], "ddd")</f>
        <v>Thu</v>
      </c>
    </row>
    <row r="7318" spans="1:27"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s="3">
        <v>1</v>
      </c>
      <c r="T7318" s="4">
        <v>0.4</v>
      </c>
      <c r="U7318" s="3">
        <v>-37.915199999999999</v>
      </c>
      <c r="V7318" s="2">
        <f>salestable[[#This Row],[Sales]] * (1 - salestable[[#This Row],[Discount]])</f>
        <v>85.30919999999999</v>
      </c>
      <c r="W7318" s="2">
        <f>salestable[[#This Row],[Sales]] * salestable[[#This Row],[Discount]]</f>
        <v>56.872799999999998</v>
      </c>
      <c r="X7318">
        <f>YEAR(salestable[[#This Row],[Order Date]])</f>
        <v>2016</v>
      </c>
      <c r="Y7318" t="str">
        <f>TEXT(salestable[[#This Row],[Order Date]],"MMMM")</f>
        <v>October</v>
      </c>
      <c r="Z7318" t="str">
        <f>"Q"&amp;ROUNDUP(MONTH(salestable[[#This Row],[Order Date]])/3,0)</f>
        <v>Q4</v>
      </c>
      <c r="AA7318" t="str">
        <f>TEXT(salestable[[#This Row],[Order Date]], "ddd")</f>
        <v>Sun</v>
      </c>
    </row>
    <row r="7319" spans="1:27"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s="3">
        <v>3</v>
      </c>
      <c r="T7319" s="4">
        <v>0.2</v>
      </c>
      <c r="U7319" s="3">
        <v>6.6177000000000001</v>
      </c>
      <c r="V7319" s="2">
        <f>salestable[[#This Row],[Sales]] * (1 - salestable[[#This Row],[Discount]])</f>
        <v>15.686400000000001</v>
      </c>
      <c r="W7319" s="2">
        <f>salestable[[#This Row],[Sales]] * salestable[[#This Row],[Discount]]</f>
        <v>3.9216000000000002</v>
      </c>
      <c r="X7319">
        <f>YEAR(salestable[[#This Row],[Order Date]])</f>
        <v>2017</v>
      </c>
      <c r="Y7319" t="str">
        <f>TEXT(salestable[[#This Row],[Order Date]],"MMMM")</f>
        <v>November</v>
      </c>
      <c r="Z7319" t="str">
        <f>"Q"&amp;ROUNDUP(MONTH(salestable[[#This Row],[Order Date]])/3,0)</f>
        <v>Q4</v>
      </c>
      <c r="AA7319" t="str">
        <f>TEXT(salestable[[#This Row],[Order Date]], "ddd")</f>
        <v>Fri</v>
      </c>
    </row>
    <row r="7320" spans="1:27"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s="3">
        <v>7</v>
      </c>
      <c r="T7320" s="4">
        <v>0.7</v>
      </c>
      <c r="U7320" s="3">
        <v>-3.4649999999999999</v>
      </c>
      <c r="V7320" s="2">
        <f>salestable[[#This Row],[Sales]] * (1 - salestable[[#This Row],[Discount]])</f>
        <v>1.2474000000000003</v>
      </c>
      <c r="W7320" s="2">
        <f>salestable[[#This Row],[Sales]] * salestable[[#This Row],[Discount]]</f>
        <v>2.9106000000000001</v>
      </c>
      <c r="X7320">
        <f>YEAR(salestable[[#This Row],[Order Date]])</f>
        <v>2017</v>
      </c>
      <c r="Y7320" t="str">
        <f>TEXT(salestable[[#This Row],[Order Date]],"MMMM")</f>
        <v>November</v>
      </c>
      <c r="Z7320" t="str">
        <f>"Q"&amp;ROUNDUP(MONTH(salestable[[#This Row],[Order Date]])/3,0)</f>
        <v>Q4</v>
      </c>
      <c r="AA7320" t="str">
        <f>TEXT(salestable[[#This Row],[Order Date]], "ddd")</f>
        <v>Fri</v>
      </c>
    </row>
    <row r="7321" spans="1:27"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s="3">
        <v>5</v>
      </c>
      <c r="T7321" s="4">
        <v>0</v>
      </c>
      <c r="U7321" s="3">
        <v>264.5865</v>
      </c>
      <c r="V7321" s="2">
        <f>salestable[[#This Row],[Sales]] * (1 - salestable[[#This Row],[Discount]])</f>
        <v>979.95</v>
      </c>
      <c r="W7321" s="2">
        <f>salestable[[#This Row],[Sales]] * salestable[[#This Row],[Discount]]</f>
        <v>0</v>
      </c>
      <c r="X7321">
        <f>YEAR(salestable[[#This Row],[Order Date]])</f>
        <v>2017</v>
      </c>
      <c r="Y7321" t="str">
        <f>TEXT(salestable[[#This Row],[Order Date]],"MMMM")</f>
        <v>November</v>
      </c>
      <c r="Z7321" t="str">
        <f>"Q"&amp;ROUNDUP(MONTH(salestable[[#This Row],[Order Date]])/3,0)</f>
        <v>Q4</v>
      </c>
      <c r="AA7321" t="str">
        <f>TEXT(salestable[[#This Row],[Order Date]], "ddd")</f>
        <v>Sun</v>
      </c>
    </row>
    <row r="7322" spans="1:27"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s="3">
        <v>5</v>
      </c>
      <c r="T7322" s="4">
        <v>0</v>
      </c>
      <c r="U7322" s="3">
        <v>37.884</v>
      </c>
      <c r="V7322" s="2">
        <f>salestable[[#This Row],[Sales]] * (1 - salestable[[#This Row],[Discount]])</f>
        <v>135.30000000000001</v>
      </c>
      <c r="W7322" s="2">
        <f>salestable[[#This Row],[Sales]] * salestable[[#This Row],[Discount]]</f>
        <v>0</v>
      </c>
      <c r="X7322">
        <f>YEAR(salestable[[#This Row],[Order Date]])</f>
        <v>2017</v>
      </c>
      <c r="Y7322" t="str">
        <f>TEXT(salestable[[#This Row],[Order Date]],"MMMM")</f>
        <v>November</v>
      </c>
      <c r="Z7322" t="str">
        <f>"Q"&amp;ROUNDUP(MONTH(salestable[[#This Row],[Order Date]])/3,0)</f>
        <v>Q4</v>
      </c>
      <c r="AA7322" t="str">
        <f>TEXT(salestable[[#This Row],[Order Date]], "ddd")</f>
        <v>Sun</v>
      </c>
    </row>
    <row r="7323" spans="1:27"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s="3">
        <v>3</v>
      </c>
      <c r="T7323" s="4">
        <v>0.2</v>
      </c>
      <c r="U7323" s="3">
        <v>3.339</v>
      </c>
      <c r="V7323" s="2">
        <f>salestable[[#This Row],[Sales]] * (1 - salestable[[#This Row],[Discount]])</f>
        <v>7.1232000000000006</v>
      </c>
      <c r="W7323" s="2">
        <f>salestable[[#This Row],[Sales]] * salestable[[#This Row],[Discount]]</f>
        <v>1.7808000000000002</v>
      </c>
      <c r="X7323">
        <f>YEAR(salestable[[#This Row],[Order Date]])</f>
        <v>2017</v>
      </c>
      <c r="Y7323" t="str">
        <f>TEXT(salestable[[#This Row],[Order Date]],"MMMM")</f>
        <v>September</v>
      </c>
      <c r="Z7323" t="str">
        <f>"Q"&amp;ROUNDUP(MONTH(salestable[[#This Row],[Order Date]])/3,0)</f>
        <v>Q3</v>
      </c>
      <c r="AA7323" t="str">
        <f>TEXT(salestable[[#This Row],[Order Date]], "ddd")</f>
        <v>Sun</v>
      </c>
    </row>
    <row r="7324" spans="1:27"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s="3">
        <v>2</v>
      </c>
      <c r="T7324" s="4">
        <v>0.2</v>
      </c>
      <c r="U7324" s="3">
        <v>21.42</v>
      </c>
      <c r="V7324" s="2">
        <f>salestable[[#This Row],[Sales]] * (1 - salestable[[#This Row],[Discount]])</f>
        <v>80.64</v>
      </c>
      <c r="W7324" s="2">
        <f>salestable[[#This Row],[Sales]] * salestable[[#This Row],[Discount]]</f>
        <v>20.16</v>
      </c>
      <c r="X7324">
        <f>YEAR(salestable[[#This Row],[Order Date]])</f>
        <v>2017</v>
      </c>
      <c r="Y7324" t="str">
        <f>TEXT(salestable[[#This Row],[Order Date]],"MMMM")</f>
        <v>September</v>
      </c>
      <c r="Z7324" t="str">
        <f>"Q"&amp;ROUNDUP(MONTH(salestable[[#This Row],[Order Date]])/3,0)</f>
        <v>Q3</v>
      </c>
      <c r="AA7324" t="str">
        <f>TEXT(salestable[[#This Row],[Order Date]], "ddd")</f>
        <v>Sun</v>
      </c>
    </row>
    <row r="7325" spans="1:27"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s="3">
        <v>2</v>
      </c>
      <c r="T7325" s="4">
        <v>0</v>
      </c>
      <c r="U7325" s="3">
        <v>10.909599999999999</v>
      </c>
      <c r="V7325" s="2">
        <f>salestable[[#This Row],[Sales]] * (1 - salestable[[#This Row],[Discount]])</f>
        <v>41.96</v>
      </c>
      <c r="W7325" s="2">
        <f>salestable[[#This Row],[Sales]] * salestable[[#This Row],[Discount]]</f>
        <v>0</v>
      </c>
      <c r="X7325">
        <f>YEAR(salestable[[#This Row],[Order Date]])</f>
        <v>2017</v>
      </c>
      <c r="Y7325" t="str">
        <f>TEXT(salestable[[#This Row],[Order Date]],"MMMM")</f>
        <v>December</v>
      </c>
      <c r="Z7325" t="str">
        <f>"Q"&amp;ROUNDUP(MONTH(salestable[[#This Row],[Order Date]])/3,0)</f>
        <v>Q4</v>
      </c>
      <c r="AA7325" t="str">
        <f>TEXT(salestable[[#This Row],[Order Date]], "ddd")</f>
        <v>Tue</v>
      </c>
    </row>
    <row r="7326" spans="1:27"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s="3">
        <v>3</v>
      </c>
      <c r="T7326" s="4">
        <v>0</v>
      </c>
      <c r="U7326" s="3">
        <v>4.5359999999999996</v>
      </c>
      <c r="V7326" s="2">
        <f>salestable[[#This Row],[Sales]] * (1 - salestable[[#This Row],[Discount]])</f>
        <v>9.4499999999999993</v>
      </c>
      <c r="W7326" s="2">
        <f>salestable[[#This Row],[Sales]] * salestable[[#This Row],[Discount]]</f>
        <v>0</v>
      </c>
      <c r="X7326">
        <f>YEAR(salestable[[#This Row],[Order Date]])</f>
        <v>2017</v>
      </c>
      <c r="Y7326" t="str">
        <f>TEXT(salestable[[#This Row],[Order Date]],"MMMM")</f>
        <v>December</v>
      </c>
      <c r="Z7326" t="str">
        <f>"Q"&amp;ROUNDUP(MONTH(salestable[[#This Row],[Order Date]])/3,0)</f>
        <v>Q4</v>
      </c>
      <c r="AA7326" t="str">
        <f>TEXT(salestable[[#This Row],[Order Date]], "ddd")</f>
        <v>Tue</v>
      </c>
    </row>
    <row r="7327" spans="1:27"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s="3">
        <v>5</v>
      </c>
      <c r="T7327" s="4">
        <v>0</v>
      </c>
      <c r="U7327" s="3">
        <v>112.224</v>
      </c>
      <c r="V7327" s="2">
        <f>salestable[[#This Row],[Sales]] * (1 - salestable[[#This Row],[Discount]])</f>
        <v>400.8</v>
      </c>
      <c r="W7327" s="2">
        <f>salestable[[#This Row],[Sales]] * salestable[[#This Row],[Discount]]</f>
        <v>0</v>
      </c>
      <c r="X7327">
        <f>YEAR(salestable[[#This Row],[Order Date]])</f>
        <v>2017</v>
      </c>
      <c r="Y7327" t="str">
        <f>TEXT(salestable[[#This Row],[Order Date]],"MMMM")</f>
        <v>November</v>
      </c>
      <c r="Z7327" t="str">
        <f>"Q"&amp;ROUNDUP(MONTH(salestable[[#This Row],[Order Date]])/3,0)</f>
        <v>Q4</v>
      </c>
      <c r="AA7327" t="str">
        <f>TEXT(salestable[[#This Row],[Order Date]], "ddd")</f>
        <v>Fri</v>
      </c>
    </row>
    <row r="7328" spans="1:27"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s="3">
        <v>1</v>
      </c>
      <c r="T7328" s="4">
        <v>0.2</v>
      </c>
      <c r="U7328" s="3">
        <v>10.077199999999999</v>
      </c>
      <c r="V7328" s="2">
        <f>salestable[[#This Row],[Sales]] * (1 - salestable[[#This Row],[Discount]])</f>
        <v>23.033600000000003</v>
      </c>
      <c r="W7328" s="2">
        <f>salestable[[#This Row],[Sales]] * salestable[[#This Row],[Discount]]</f>
        <v>5.7584000000000009</v>
      </c>
      <c r="X7328">
        <f>YEAR(salestable[[#This Row],[Order Date]])</f>
        <v>2017</v>
      </c>
      <c r="Y7328" t="str">
        <f>TEXT(salestable[[#This Row],[Order Date]],"MMMM")</f>
        <v>November</v>
      </c>
      <c r="Z7328" t="str">
        <f>"Q"&amp;ROUNDUP(MONTH(salestable[[#This Row],[Order Date]])/3,0)</f>
        <v>Q4</v>
      </c>
      <c r="AA7328" t="str">
        <f>TEXT(salestable[[#This Row],[Order Date]], "ddd")</f>
        <v>Fri</v>
      </c>
    </row>
    <row r="7329" spans="1:27"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s="3">
        <v>2</v>
      </c>
      <c r="T7329" s="4">
        <v>0</v>
      </c>
      <c r="U7329" s="3">
        <v>14.43</v>
      </c>
      <c r="V7329" s="2">
        <f>salestable[[#This Row],[Sales]] * (1 - salestable[[#This Row],[Discount]])</f>
        <v>111</v>
      </c>
      <c r="W7329" s="2">
        <f>salestable[[#This Row],[Sales]] * salestable[[#This Row],[Discount]]</f>
        <v>0</v>
      </c>
      <c r="X7329">
        <f>YEAR(salestable[[#This Row],[Order Date]])</f>
        <v>2014</v>
      </c>
      <c r="Y7329" t="str">
        <f>TEXT(salestable[[#This Row],[Order Date]],"MMMM")</f>
        <v>March</v>
      </c>
      <c r="Z7329" t="str">
        <f>"Q"&amp;ROUNDUP(MONTH(salestable[[#This Row],[Order Date]])/3,0)</f>
        <v>Q1</v>
      </c>
      <c r="AA7329" t="str">
        <f>TEXT(salestable[[#This Row],[Order Date]], "ddd")</f>
        <v>Tue</v>
      </c>
    </row>
    <row r="7330" spans="1:27"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s="3">
        <v>4</v>
      </c>
      <c r="T7330" s="4">
        <v>0.2</v>
      </c>
      <c r="U7330" s="3">
        <v>415.9896</v>
      </c>
      <c r="V7330" s="2">
        <f>salestable[[#This Row],[Sales]] * (1 - salestable[[#This Row],[Discount]])</f>
        <v>1023.9744000000001</v>
      </c>
      <c r="W7330" s="2">
        <f>salestable[[#This Row],[Sales]] * salestable[[#This Row],[Discount]]</f>
        <v>255.99360000000001</v>
      </c>
      <c r="X7330">
        <f>YEAR(salestable[[#This Row],[Order Date]])</f>
        <v>2014</v>
      </c>
      <c r="Y7330" t="str">
        <f>TEXT(salestable[[#This Row],[Order Date]],"MMMM")</f>
        <v>March</v>
      </c>
      <c r="Z7330" t="str">
        <f>"Q"&amp;ROUNDUP(MONTH(salestable[[#This Row],[Order Date]])/3,0)</f>
        <v>Q1</v>
      </c>
      <c r="AA7330" t="str">
        <f>TEXT(salestable[[#This Row],[Order Date]], "ddd")</f>
        <v>Tue</v>
      </c>
    </row>
    <row r="7331" spans="1:27"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s="3">
        <v>7</v>
      </c>
      <c r="T7331" s="4">
        <v>0</v>
      </c>
      <c r="U7331" s="3">
        <v>334.11419999999998</v>
      </c>
      <c r="V7331" s="2">
        <f>salestable[[#This Row],[Sales]] * (1 - salestable[[#This Row],[Discount]])</f>
        <v>1856.19</v>
      </c>
      <c r="W7331" s="2">
        <f>salestable[[#This Row],[Sales]] * salestable[[#This Row],[Discount]]</f>
        <v>0</v>
      </c>
      <c r="X7331">
        <f>YEAR(salestable[[#This Row],[Order Date]])</f>
        <v>2014</v>
      </c>
      <c r="Y7331" t="str">
        <f>TEXT(salestable[[#This Row],[Order Date]],"MMMM")</f>
        <v>March</v>
      </c>
      <c r="Z7331" t="str">
        <f>"Q"&amp;ROUNDUP(MONTH(salestable[[#This Row],[Order Date]])/3,0)</f>
        <v>Q1</v>
      </c>
      <c r="AA7331" t="str">
        <f>TEXT(salestable[[#This Row],[Order Date]], "ddd")</f>
        <v>Tue</v>
      </c>
    </row>
    <row r="7332" spans="1:27"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s="3">
        <v>6</v>
      </c>
      <c r="T7332" s="4">
        <v>0.6</v>
      </c>
      <c r="U7332" s="3">
        <v>-8.532</v>
      </c>
      <c r="V7332" s="2">
        <f>salestable[[#This Row],[Sales]] * (1 - salestable[[#This Row],[Discount]])</f>
        <v>9.1007999999999996</v>
      </c>
      <c r="W7332" s="2">
        <f>salestable[[#This Row],[Sales]] * salestable[[#This Row],[Discount]]</f>
        <v>13.651199999999999</v>
      </c>
      <c r="X7332">
        <f>YEAR(salestable[[#This Row],[Order Date]])</f>
        <v>2016</v>
      </c>
      <c r="Y7332" t="str">
        <f>TEXT(salestable[[#This Row],[Order Date]],"MMMM")</f>
        <v>November</v>
      </c>
      <c r="Z7332" t="str">
        <f>"Q"&amp;ROUNDUP(MONTH(salestable[[#This Row],[Order Date]])/3,0)</f>
        <v>Q4</v>
      </c>
      <c r="AA7332" t="str">
        <f>TEXT(salestable[[#This Row],[Order Date]], "ddd")</f>
        <v>Sat</v>
      </c>
    </row>
    <row r="7333" spans="1:27"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s="3">
        <v>1</v>
      </c>
      <c r="T7333" s="4">
        <v>0.4</v>
      </c>
      <c r="U7333" s="3">
        <v>-13.334099999999999</v>
      </c>
      <c r="V7333" s="2">
        <f>salestable[[#This Row],[Sales]] * (1 - salestable[[#This Row],[Discount]])</f>
        <v>36.925199999999997</v>
      </c>
      <c r="W7333" s="2">
        <f>salestable[[#This Row],[Sales]] * salestable[[#This Row],[Discount]]</f>
        <v>24.616800000000001</v>
      </c>
      <c r="X7333">
        <f>YEAR(salestable[[#This Row],[Order Date]])</f>
        <v>2017</v>
      </c>
      <c r="Y7333" t="str">
        <f>TEXT(salestable[[#This Row],[Order Date]],"MMMM")</f>
        <v>October</v>
      </c>
      <c r="Z7333" t="str">
        <f>"Q"&amp;ROUNDUP(MONTH(salestable[[#This Row],[Order Date]])/3,0)</f>
        <v>Q4</v>
      </c>
      <c r="AA7333" t="str">
        <f>TEXT(salestable[[#This Row],[Order Date]], "ddd")</f>
        <v>Thu</v>
      </c>
    </row>
    <row r="7334" spans="1:27"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s="3">
        <v>7</v>
      </c>
      <c r="T7334" s="4">
        <v>0.7</v>
      </c>
      <c r="U7334" s="3">
        <v>-65.150400000000005</v>
      </c>
      <c r="V7334" s="2">
        <f>salestable[[#This Row],[Sales]] * (1 - salestable[[#This Row],[Discount]])</f>
        <v>24.431400000000004</v>
      </c>
      <c r="W7334" s="2">
        <f>salestable[[#This Row],[Sales]] * salestable[[#This Row],[Discount]]</f>
        <v>57.006599999999999</v>
      </c>
      <c r="X7334">
        <f>YEAR(salestable[[#This Row],[Order Date]])</f>
        <v>2017</v>
      </c>
      <c r="Y7334" t="str">
        <f>TEXT(salestable[[#This Row],[Order Date]],"MMMM")</f>
        <v>October</v>
      </c>
      <c r="Z7334" t="str">
        <f>"Q"&amp;ROUNDUP(MONTH(salestable[[#This Row],[Order Date]])/3,0)</f>
        <v>Q4</v>
      </c>
      <c r="AA7334" t="str">
        <f>TEXT(salestable[[#This Row],[Order Date]], "ddd")</f>
        <v>Thu</v>
      </c>
    </row>
    <row r="7335" spans="1:27"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s="3">
        <v>2</v>
      </c>
      <c r="T7335" s="4">
        <v>0.2</v>
      </c>
      <c r="U7335" s="3">
        <v>10.103999999999999</v>
      </c>
      <c r="V7335" s="2">
        <f>salestable[[#This Row],[Sales]] * (1 - salestable[[#This Row],[Discount]])</f>
        <v>53.888000000000005</v>
      </c>
      <c r="W7335" s="2">
        <f>salestable[[#This Row],[Sales]] * salestable[[#This Row],[Discount]]</f>
        <v>13.472000000000001</v>
      </c>
      <c r="X7335">
        <f>YEAR(salestable[[#This Row],[Order Date]])</f>
        <v>2015</v>
      </c>
      <c r="Y7335" t="str">
        <f>TEXT(salestable[[#This Row],[Order Date]],"MMMM")</f>
        <v>April</v>
      </c>
      <c r="Z7335" t="str">
        <f>"Q"&amp;ROUNDUP(MONTH(salestable[[#This Row],[Order Date]])/3,0)</f>
        <v>Q2</v>
      </c>
      <c r="AA7335" t="str">
        <f>TEXT(salestable[[#This Row],[Order Date]], "ddd")</f>
        <v>Sat</v>
      </c>
    </row>
    <row r="7336" spans="1:27"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s="3">
        <v>3</v>
      </c>
      <c r="T7336" s="4">
        <v>0.2</v>
      </c>
      <c r="U7336" s="3">
        <v>14.313599999999999</v>
      </c>
      <c r="V7336" s="2">
        <f>salestable[[#This Row],[Sales]] * (1 - salestable[[#This Row],[Discount]])</f>
        <v>43.622399999999999</v>
      </c>
      <c r="W7336" s="2">
        <f>salestable[[#This Row],[Sales]] * salestable[[#This Row],[Discount]]</f>
        <v>10.9056</v>
      </c>
      <c r="X7336">
        <f>YEAR(salestable[[#This Row],[Order Date]])</f>
        <v>2015</v>
      </c>
      <c r="Y7336" t="str">
        <f>TEXT(salestable[[#This Row],[Order Date]],"MMMM")</f>
        <v>April</v>
      </c>
      <c r="Z7336" t="str">
        <f>"Q"&amp;ROUNDUP(MONTH(salestable[[#This Row],[Order Date]])/3,0)</f>
        <v>Q2</v>
      </c>
      <c r="AA7336" t="str">
        <f>TEXT(salestable[[#This Row],[Order Date]], "ddd")</f>
        <v>Sat</v>
      </c>
    </row>
    <row r="7337" spans="1:27"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s="3">
        <v>2</v>
      </c>
      <c r="T7337" s="4">
        <v>0</v>
      </c>
      <c r="U7337" s="3">
        <v>371.31599999999997</v>
      </c>
      <c r="V7337" s="2">
        <f>salestable[[#This Row],[Sales]] * (1 - salestable[[#This Row],[Discount]])</f>
        <v>843.9</v>
      </c>
      <c r="W7337" s="2">
        <f>salestable[[#This Row],[Sales]] * salestable[[#This Row],[Discount]]</f>
        <v>0</v>
      </c>
      <c r="X7337">
        <f>YEAR(salestable[[#This Row],[Order Date]])</f>
        <v>2015</v>
      </c>
      <c r="Y7337" t="str">
        <f>TEXT(salestable[[#This Row],[Order Date]],"MMMM")</f>
        <v>December</v>
      </c>
      <c r="Z7337" t="str">
        <f>"Q"&amp;ROUNDUP(MONTH(salestable[[#This Row],[Order Date]])/3,0)</f>
        <v>Q4</v>
      </c>
      <c r="AA7337" t="str">
        <f>TEXT(salestable[[#This Row],[Order Date]], "ddd")</f>
        <v>Fri</v>
      </c>
    </row>
    <row r="7338" spans="1:27"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s="3">
        <v>2</v>
      </c>
      <c r="T7338" s="4">
        <v>0.2</v>
      </c>
      <c r="U7338" s="3">
        <v>56.195999999999998</v>
      </c>
      <c r="V7338" s="2">
        <f>salestable[[#This Row],[Sales]] * (1 - salestable[[#This Row],[Discount]])</f>
        <v>359.65440000000001</v>
      </c>
      <c r="W7338" s="2">
        <f>salestable[[#This Row],[Sales]] * salestable[[#This Row],[Discount]]</f>
        <v>89.913600000000002</v>
      </c>
      <c r="X7338">
        <f>YEAR(salestable[[#This Row],[Order Date]])</f>
        <v>2015</v>
      </c>
      <c r="Y7338" t="str">
        <f>TEXT(salestable[[#This Row],[Order Date]],"MMMM")</f>
        <v>December</v>
      </c>
      <c r="Z7338" t="str">
        <f>"Q"&amp;ROUNDUP(MONTH(salestable[[#This Row],[Order Date]])/3,0)</f>
        <v>Q4</v>
      </c>
      <c r="AA7338" t="str">
        <f>TEXT(salestable[[#This Row],[Order Date]], "ddd")</f>
        <v>Fri</v>
      </c>
    </row>
    <row r="7339" spans="1:27"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s="3">
        <v>1</v>
      </c>
      <c r="T7339" s="4">
        <v>0</v>
      </c>
      <c r="U7339" s="3">
        <v>3.8774999999999999</v>
      </c>
      <c r="V7339" s="2">
        <f>salestable[[#This Row],[Sales]] * (1 - salestable[[#This Row],[Discount]])</f>
        <v>15.51</v>
      </c>
      <c r="W7339" s="2">
        <f>salestable[[#This Row],[Sales]] * salestable[[#This Row],[Discount]]</f>
        <v>0</v>
      </c>
      <c r="X7339">
        <f>YEAR(salestable[[#This Row],[Order Date]])</f>
        <v>2017</v>
      </c>
      <c r="Y7339" t="str">
        <f>TEXT(salestable[[#This Row],[Order Date]],"MMMM")</f>
        <v>September</v>
      </c>
      <c r="Z7339" t="str">
        <f>"Q"&amp;ROUNDUP(MONTH(salestable[[#This Row],[Order Date]])/3,0)</f>
        <v>Q3</v>
      </c>
      <c r="AA7339" t="str">
        <f>TEXT(salestable[[#This Row],[Order Date]], "ddd")</f>
        <v>Thu</v>
      </c>
    </row>
    <row r="7340" spans="1:27"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s="3">
        <v>3</v>
      </c>
      <c r="T7340" s="4">
        <v>0.1</v>
      </c>
      <c r="U7340" s="3">
        <v>36.3018</v>
      </c>
      <c r="V7340" s="2">
        <f>salestable[[#This Row],[Sales]] * (1 - salestable[[#This Row],[Discount]])</f>
        <v>172.9674</v>
      </c>
      <c r="W7340" s="2">
        <f>salestable[[#This Row],[Sales]] * salestable[[#This Row],[Discount]]</f>
        <v>19.218600000000002</v>
      </c>
      <c r="X7340">
        <f>YEAR(salestable[[#This Row],[Order Date]])</f>
        <v>2014</v>
      </c>
      <c r="Y7340" t="str">
        <f>TEXT(salestable[[#This Row],[Order Date]],"MMMM")</f>
        <v>December</v>
      </c>
      <c r="Z7340" t="str">
        <f>"Q"&amp;ROUNDUP(MONTH(salestable[[#This Row],[Order Date]])/3,0)</f>
        <v>Q4</v>
      </c>
      <c r="AA7340" t="str">
        <f>TEXT(salestable[[#This Row],[Order Date]], "ddd")</f>
        <v>Sat</v>
      </c>
    </row>
    <row r="7341" spans="1:27"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s="3">
        <v>2</v>
      </c>
      <c r="T7341" s="4">
        <v>0</v>
      </c>
      <c r="U7341" s="3">
        <v>1.6128</v>
      </c>
      <c r="V7341" s="2">
        <f>salestable[[#This Row],[Sales]] * (1 - salestable[[#This Row],[Discount]])</f>
        <v>5.76</v>
      </c>
      <c r="W7341" s="2">
        <f>salestable[[#This Row],[Sales]] * salestable[[#This Row],[Discount]]</f>
        <v>0</v>
      </c>
      <c r="X7341">
        <f>YEAR(salestable[[#This Row],[Order Date]])</f>
        <v>2015</v>
      </c>
      <c r="Y7341" t="str">
        <f>TEXT(salestable[[#This Row],[Order Date]],"MMMM")</f>
        <v>July</v>
      </c>
      <c r="Z7341" t="str">
        <f>"Q"&amp;ROUNDUP(MONTH(salestable[[#This Row],[Order Date]])/3,0)</f>
        <v>Q3</v>
      </c>
      <c r="AA7341" t="str">
        <f>TEXT(salestable[[#This Row],[Order Date]], "ddd")</f>
        <v>Sat</v>
      </c>
    </row>
    <row r="7342" spans="1:27"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s="3">
        <v>2</v>
      </c>
      <c r="T7342" s="4">
        <v>0</v>
      </c>
      <c r="U7342" s="3">
        <v>18.3276</v>
      </c>
      <c r="V7342" s="2">
        <f>salestable[[#This Row],[Sales]] * (1 - salestable[[#This Row],[Discount]])</f>
        <v>67.88</v>
      </c>
      <c r="W7342" s="2">
        <f>salestable[[#This Row],[Sales]] * salestable[[#This Row],[Discount]]</f>
        <v>0</v>
      </c>
      <c r="X7342">
        <f>YEAR(salestable[[#This Row],[Order Date]])</f>
        <v>2014</v>
      </c>
      <c r="Y7342" t="str">
        <f>TEXT(salestable[[#This Row],[Order Date]],"MMMM")</f>
        <v>July</v>
      </c>
      <c r="Z7342" t="str">
        <f>"Q"&amp;ROUNDUP(MONTH(salestable[[#This Row],[Order Date]])/3,0)</f>
        <v>Q3</v>
      </c>
      <c r="AA7342" t="str">
        <f>TEXT(salestable[[#This Row],[Order Date]], "ddd")</f>
        <v>Sat</v>
      </c>
    </row>
    <row r="7343" spans="1:27"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s="3">
        <v>13</v>
      </c>
      <c r="T7343" s="4">
        <v>0</v>
      </c>
      <c r="U7343" s="3">
        <v>76.558300000000003</v>
      </c>
      <c r="V7343" s="2">
        <f>salestable[[#This Row],[Sales]] * (1 - salestable[[#This Row],[Discount]])</f>
        <v>162.88999999999999</v>
      </c>
      <c r="W7343" s="2">
        <f>salestable[[#This Row],[Sales]] * salestable[[#This Row],[Discount]]</f>
        <v>0</v>
      </c>
      <c r="X7343">
        <f>YEAR(salestable[[#This Row],[Order Date]])</f>
        <v>2014</v>
      </c>
      <c r="Y7343" t="str">
        <f>TEXT(salestable[[#This Row],[Order Date]],"MMMM")</f>
        <v>July</v>
      </c>
      <c r="Z7343" t="str">
        <f>"Q"&amp;ROUNDUP(MONTH(salestable[[#This Row],[Order Date]])/3,0)</f>
        <v>Q3</v>
      </c>
      <c r="AA7343" t="str">
        <f>TEXT(salestable[[#This Row],[Order Date]], "ddd")</f>
        <v>Sat</v>
      </c>
    </row>
    <row r="7344" spans="1:27"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s="3">
        <v>3</v>
      </c>
      <c r="T7344" s="4">
        <v>0</v>
      </c>
      <c r="U7344" s="3">
        <v>9.2555999999999994</v>
      </c>
      <c r="V7344" s="2">
        <f>salestable[[#This Row],[Sales]] * (1 - salestable[[#This Row],[Discount]])</f>
        <v>25.71</v>
      </c>
      <c r="W7344" s="2">
        <f>salestable[[#This Row],[Sales]] * salestable[[#This Row],[Discount]]</f>
        <v>0</v>
      </c>
      <c r="X7344">
        <f>YEAR(salestable[[#This Row],[Order Date]])</f>
        <v>2014</v>
      </c>
      <c r="Y7344" t="str">
        <f>TEXT(salestable[[#This Row],[Order Date]],"MMMM")</f>
        <v>July</v>
      </c>
      <c r="Z7344" t="str">
        <f>"Q"&amp;ROUNDUP(MONTH(salestable[[#This Row],[Order Date]])/3,0)</f>
        <v>Q3</v>
      </c>
      <c r="AA7344" t="str">
        <f>TEXT(salestable[[#This Row],[Order Date]], "ddd")</f>
        <v>Sat</v>
      </c>
    </row>
    <row r="7345" spans="1:27"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s="3">
        <v>6</v>
      </c>
      <c r="T7345" s="4">
        <v>0</v>
      </c>
      <c r="U7345" s="3">
        <v>19.187999999999999</v>
      </c>
      <c r="V7345" s="2">
        <f>salestable[[#This Row],[Sales]] * (1 - salestable[[#This Row],[Discount]])</f>
        <v>191.88</v>
      </c>
      <c r="W7345" s="2">
        <f>salestable[[#This Row],[Sales]] * salestable[[#This Row],[Discount]]</f>
        <v>0</v>
      </c>
      <c r="X7345">
        <f>YEAR(salestable[[#This Row],[Order Date]])</f>
        <v>2014</v>
      </c>
      <c r="Y7345" t="str">
        <f>TEXT(salestable[[#This Row],[Order Date]],"MMMM")</f>
        <v>December</v>
      </c>
      <c r="Z7345" t="str">
        <f>"Q"&amp;ROUNDUP(MONTH(salestable[[#This Row],[Order Date]])/3,0)</f>
        <v>Q4</v>
      </c>
      <c r="AA7345" t="str">
        <f>TEXT(salestable[[#This Row],[Order Date]], "ddd")</f>
        <v>Fri</v>
      </c>
    </row>
    <row r="7346" spans="1:27"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s="3">
        <v>6</v>
      </c>
      <c r="T7346" s="4">
        <v>0.45</v>
      </c>
      <c r="U7346" s="3">
        <v>-420</v>
      </c>
      <c r="V7346" s="2">
        <f>salestable[[#This Row],[Sales]] * (1 - salestable[[#This Row],[Discount]])</f>
        <v>397.03125000000006</v>
      </c>
      <c r="W7346" s="2">
        <f>salestable[[#This Row],[Sales]] * salestable[[#This Row],[Discount]]</f>
        <v>324.84375</v>
      </c>
      <c r="X7346">
        <f>YEAR(salestable[[#This Row],[Order Date]])</f>
        <v>2017</v>
      </c>
      <c r="Y7346" t="str">
        <f>TEXT(salestable[[#This Row],[Order Date]],"MMMM")</f>
        <v>December</v>
      </c>
      <c r="Z7346" t="str">
        <f>"Q"&amp;ROUNDUP(MONTH(salestable[[#This Row],[Order Date]])/3,0)</f>
        <v>Q4</v>
      </c>
      <c r="AA7346" t="str">
        <f>TEXT(salestable[[#This Row],[Order Date]], "ddd")</f>
        <v>Mon</v>
      </c>
    </row>
    <row r="7347" spans="1:27"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s="3">
        <v>4</v>
      </c>
      <c r="T7347" s="4">
        <v>0.2</v>
      </c>
      <c r="U7347" s="3">
        <v>-16.552800000000001</v>
      </c>
      <c r="V7347" s="2">
        <f>salestable[[#This Row],[Sales]] * (1 - salestable[[#This Row],[Discount]])</f>
        <v>58.854399999999998</v>
      </c>
      <c r="W7347" s="2">
        <f>salestable[[#This Row],[Sales]] * salestable[[#This Row],[Discount]]</f>
        <v>14.7136</v>
      </c>
      <c r="X7347">
        <f>YEAR(salestable[[#This Row],[Order Date]])</f>
        <v>2017</v>
      </c>
      <c r="Y7347" t="str">
        <f>TEXT(salestable[[#This Row],[Order Date]],"MMMM")</f>
        <v>December</v>
      </c>
      <c r="Z7347" t="str">
        <f>"Q"&amp;ROUNDUP(MONTH(salestable[[#This Row],[Order Date]])/3,0)</f>
        <v>Q4</v>
      </c>
      <c r="AA7347" t="str">
        <f>TEXT(salestable[[#This Row],[Order Date]], "ddd")</f>
        <v>Mon</v>
      </c>
    </row>
    <row r="7348" spans="1:27"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s="3">
        <v>1</v>
      </c>
      <c r="T7348" s="4">
        <v>0.2</v>
      </c>
      <c r="U7348" s="3">
        <v>1.3584000000000001</v>
      </c>
      <c r="V7348" s="2">
        <f>salestable[[#This Row],[Sales]] * (1 - salestable[[#This Row],[Discount]])</f>
        <v>10.8672</v>
      </c>
      <c r="W7348" s="2">
        <f>salestable[[#This Row],[Sales]] * salestable[[#This Row],[Discount]]</f>
        <v>2.7168000000000001</v>
      </c>
      <c r="X7348">
        <f>YEAR(salestable[[#This Row],[Order Date]])</f>
        <v>2017</v>
      </c>
      <c r="Y7348" t="str">
        <f>TEXT(salestable[[#This Row],[Order Date]],"MMMM")</f>
        <v>December</v>
      </c>
      <c r="Z7348" t="str">
        <f>"Q"&amp;ROUNDUP(MONTH(salestable[[#This Row],[Order Date]])/3,0)</f>
        <v>Q4</v>
      </c>
      <c r="AA7348" t="str">
        <f>TEXT(salestable[[#This Row],[Order Date]], "ddd")</f>
        <v>Mon</v>
      </c>
    </row>
    <row r="7349" spans="1:27"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s="3">
        <v>1</v>
      </c>
      <c r="T7349" s="4">
        <v>0.2</v>
      </c>
      <c r="U7349" s="3">
        <v>-12.147</v>
      </c>
      <c r="V7349" s="2">
        <f>salestable[[#This Row],[Sales]] * (1 - salestable[[#This Row],[Discount]])</f>
        <v>51.827200000000005</v>
      </c>
      <c r="W7349" s="2">
        <f>salestable[[#This Row],[Sales]] * salestable[[#This Row],[Discount]]</f>
        <v>12.956800000000001</v>
      </c>
      <c r="X7349">
        <f>YEAR(salestable[[#This Row],[Order Date]])</f>
        <v>2017</v>
      </c>
      <c r="Y7349" t="str">
        <f>TEXT(salestable[[#This Row],[Order Date]],"MMMM")</f>
        <v>December</v>
      </c>
      <c r="Z7349" t="str">
        <f>"Q"&amp;ROUNDUP(MONTH(salestable[[#This Row],[Order Date]])/3,0)</f>
        <v>Q4</v>
      </c>
      <c r="AA7349" t="str">
        <f>TEXT(salestable[[#This Row],[Order Date]], "ddd")</f>
        <v>Mon</v>
      </c>
    </row>
    <row r="7350" spans="1:27"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s="3">
        <v>3</v>
      </c>
      <c r="T7350" s="4">
        <v>0.8</v>
      </c>
      <c r="U7350" s="3">
        <v>-459.60719999999998</v>
      </c>
      <c r="V7350" s="2">
        <f>salestable[[#This Row],[Sales]] * (1 - salestable[[#This Row],[Discount]])</f>
        <v>35.354399999999991</v>
      </c>
      <c r="W7350" s="2">
        <f>salestable[[#This Row],[Sales]] * salestable[[#This Row],[Discount]]</f>
        <v>141.41759999999999</v>
      </c>
      <c r="X7350">
        <f>YEAR(salestable[[#This Row],[Order Date]])</f>
        <v>2014</v>
      </c>
      <c r="Y7350" t="str">
        <f>TEXT(salestable[[#This Row],[Order Date]],"MMMM")</f>
        <v>March</v>
      </c>
      <c r="Z7350" t="str">
        <f>"Q"&amp;ROUNDUP(MONTH(salestable[[#This Row],[Order Date]])/3,0)</f>
        <v>Q1</v>
      </c>
      <c r="AA7350" t="str">
        <f>TEXT(salestable[[#This Row],[Order Date]], "ddd")</f>
        <v>Mon</v>
      </c>
    </row>
    <row r="7351" spans="1:27"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s="3">
        <v>6</v>
      </c>
      <c r="T7351" s="4">
        <v>0</v>
      </c>
      <c r="U7351" s="3">
        <v>19.41</v>
      </c>
      <c r="V7351" s="2">
        <f>salestable[[#This Row],[Sales]] * (1 - salestable[[#This Row],[Discount]])</f>
        <v>38.82</v>
      </c>
      <c r="W7351" s="2">
        <f>salestable[[#This Row],[Sales]] * salestable[[#This Row],[Discount]]</f>
        <v>0</v>
      </c>
      <c r="X7351">
        <f>YEAR(salestable[[#This Row],[Order Date]])</f>
        <v>2017</v>
      </c>
      <c r="Y7351" t="str">
        <f>TEXT(salestable[[#This Row],[Order Date]],"MMMM")</f>
        <v>October</v>
      </c>
      <c r="Z7351" t="str">
        <f>"Q"&amp;ROUNDUP(MONTH(salestable[[#This Row],[Order Date]])/3,0)</f>
        <v>Q4</v>
      </c>
      <c r="AA7351" t="str">
        <f>TEXT(salestable[[#This Row],[Order Date]], "ddd")</f>
        <v>Sat</v>
      </c>
    </row>
    <row r="7352" spans="1:27"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s="3">
        <v>5</v>
      </c>
      <c r="T7352" s="4">
        <v>0</v>
      </c>
      <c r="U7352" s="3">
        <v>10.512</v>
      </c>
      <c r="V7352" s="2">
        <f>salestable[[#This Row],[Sales]] * (1 - salestable[[#This Row],[Discount]])</f>
        <v>21.9</v>
      </c>
      <c r="W7352" s="2">
        <f>salestable[[#This Row],[Sales]] * salestable[[#This Row],[Discount]]</f>
        <v>0</v>
      </c>
      <c r="X7352">
        <f>YEAR(salestable[[#This Row],[Order Date]])</f>
        <v>2017</v>
      </c>
      <c r="Y7352" t="str">
        <f>TEXT(salestable[[#This Row],[Order Date]],"MMMM")</f>
        <v>October</v>
      </c>
      <c r="Z7352" t="str">
        <f>"Q"&amp;ROUNDUP(MONTH(salestable[[#This Row],[Order Date]])/3,0)</f>
        <v>Q4</v>
      </c>
      <c r="AA7352" t="str">
        <f>TEXT(salestable[[#This Row],[Order Date]], "ddd")</f>
        <v>Sat</v>
      </c>
    </row>
    <row r="7353" spans="1:27"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s="3">
        <v>7</v>
      </c>
      <c r="T7353" s="4">
        <v>0</v>
      </c>
      <c r="U7353" s="3">
        <v>43.598100000000002</v>
      </c>
      <c r="V7353" s="2">
        <f>salestable[[#This Row],[Sales]] * (1 - salestable[[#This Row],[Discount]])</f>
        <v>111.79</v>
      </c>
      <c r="W7353" s="2">
        <f>salestable[[#This Row],[Sales]] * salestable[[#This Row],[Discount]]</f>
        <v>0</v>
      </c>
      <c r="X7353">
        <f>YEAR(salestable[[#This Row],[Order Date]])</f>
        <v>2017</v>
      </c>
      <c r="Y7353" t="str">
        <f>TEXT(salestable[[#This Row],[Order Date]],"MMMM")</f>
        <v>November</v>
      </c>
      <c r="Z7353" t="str">
        <f>"Q"&amp;ROUNDUP(MONTH(salestable[[#This Row],[Order Date]])/3,0)</f>
        <v>Q4</v>
      </c>
      <c r="AA7353" t="str">
        <f>TEXT(salestable[[#This Row],[Order Date]], "ddd")</f>
        <v>Fri</v>
      </c>
    </row>
    <row r="7354" spans="1:27"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s="3">
        <v>8</v>
      </c>
      <c r="T7354" s="4">
        <v>0.4</v>
      </c>
      <c r="U7354" s="3">
        <v>-81.664000000000001</v>
      </c>
      <c r="V7354" s="2">
        <f>salestable[[#This Row],[Sales]] * (1 - salestable[[#This Row],[Discount]])</f>
        <v>267.26400000000001</v>
      </c>
      <c r="W7354" s="2">
        <f>salestable[[#This Row],[Sales]] * salestable[[#This Row],[Discount]]</f>
        <v>178.17600000000002</v>
      </c>
      <c r="X7354">
        <f>YEAR(salestable[[#This Row],[Order Date]])</f>
        <v>2017</v>
      </c>
      <c r="Y7354" t="str">
        <f>TEXT(salestable[[#This Row],[Order Date]],"MMMM")</f>
        <v>March</v>
      </c>
      <c r="Z7354" t="str">
        <f>"Q"&amp;ROUNDUP(MONTH(salestable[[#This Row],[Order Date]])/3,0)</f>
        <v>Q1</v>
      </c>
      <c r="AA7354" t="str">
        <f>TEXT(salestable[[#This Row],[Order Date]], "ddd")</f>
        <v>Thu</v>
      </c>
    </row>
    <row r="7355" spans="1:27"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s="3">
        <v>5</v>
      </c>
      <c r="T7355" s="4">
        <v>0.2</v>
      </c>
      <c r="U7355" s="3">
        <v>5.3689999999999998</v>
      </c>
      <c r="V7355" s="2">
        <f>salestable[[#This Row],[Sales]] * (1 - salestable[[#This Row],[Discount]])</f>
        <v>13.216000000000001</v>
      </c>
      <c r="W7355" s="2">
        <f>salestable[[#This Row],[Sales]] * salestable[[#This Row],[Discount]]</f>
        <v>3.3040000000000003</v>
      </c>
      <c r="X7355">
        <f>YEAR(salestable[[#This Row],[Order Date]])</f>
        <v>2016</v>
      </c>
      <c r="Y7355" t="str">
        <f>TEXT(salestable[[#This Row],[Order Date]],"MMMM")</f>
        <v>September</v>
      </c>
      <c r="Z7355" t="str">
        <f>"Q"&amp;ROUNDUP(MONTH(salestable[[#This Row],[Order Date]])/3,0)</f>
        <v>Q3</v>
      </c>
      <c r="AA7355" t="str">
        <f>TEXT(salestable[[#This Row],[Order Date]], "ddd")</f>
        <v>Thu</v>
      </c>
    </row>
    <row r="7356" spans="1:27"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s="3">
        <v>5</v>
      </c>
      <c r="T7356" s="4">
        <v>0</v>
      </c>
      <c r="U7356" s="3">
        <v>13.455</v>
      </c>
      <c r="V7356" s="2">
        <f>salestable[[#This Row],[Sales]] * (1 - salestable[[#This Row],[Discount]])</f>
        <v>29.9</v>
      </c>
      <c r="W7356" s="2">
        <f>salestable[[#This Row],[Sales]] * salestable[[#This Row],[Discount]]</f>
        <v>0</v>
      </c>
      <c r="X7356">
        <f>YEAR(salestable[[#This Row],[Order Date]])</f>
        <v>2017</v>
      </c>
      <c r="Y7356" t="str">
        <f>TEXT(salestable[[#This Row],[Order Date]],"MMMM")</f>
        <v>February</v>
      </c>
      <c r="Z7356" t="str">
        <f>"Q"&amp;ROUNDUP(MONTH(salestable[[#This Row],[Order Date]])/3,0)</f>
        <v>Q1</v>
      </c>
      <c r="AA7356" t="str">
        <f>TEXT(salestable[[#This Row],[Order Date]], "ddd")</f>
        <v>Mon</v>
      </c>
    </row>
    <row r="7357" spans="1:27"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s="3">
        <v>8</v>
      </c>
      <c r="T7357" s="4">
        <v>0</v>
      </c>
      <c r="U7357" s="3">
        <v>52.38</v>
      </c>
      <c r="V7357" s="2">
        <f>salestable[[#This Row],[Sales]] * (1 - salestable[[#This Row],[Discount]])</f>
        <v>116.4</v>
      </c>
      <c r="W7357" s="2">
        <f>salestable[[#This Row],[Sales]] * salestable[[#This Row],[Discount]]</f>
        <v>0</v>
      </c>
      <c r="X7357">
        <f>YEAR(salestable[[#This Row],[Order Date]])</f>
        <v>2015</v>
      </c>
      <c r="Y7357" t="str">
        <f>TEXT(salestable[[#This Row],[Order Date]],"MMMM")</f>
        <v>December</v>
      </c>
      <c r="Z7357" t="str">
        <f>"Q"&amp;ROUNDUP(MONTH(salestable[[#This Row],[Order Date]])/3,0)</f>
        <v>Q4</v>
      </c>
      <c r="AA7357" t="str">
        <f>TEXT(salestable[[#This Row],[Order Date]], "ddd")</f>
        <v>Thu</v>
      </c>
    </row>
    <row r="7358" spans="1:27"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s="3">
        <v>1</v>
      </c>
      <c r="T7358" s="4">
        <v>0.2</v>
      </c>
      <c r="U7358" s="3">
        <v>0.15840000000000001</v>
      </c>
      <c r="V7358" s="2">
        <f>salestable[[#This Row],[Sales]] * (1 - salestable[[#This Row],[Discount]])</f>
        <v>1.1264000000000001</v>
      </c>
      <c r="W7358" s="2">
        <f>salestable[[#This Row],[Sales]] * salestable[[#This Row],[Discount]]</f>
        <v>0.28160000000000002</v>
      </c>
      <c r="X7358">
        <f>YEAR(salestable[[#This Row],[Order Date]])</f>
        <v>2016</v>
      </c>
      <c r="Y7358" t="str">
        <f>TEXT(salestable[[#This Row],[Order Date]],"MMMM")</f>
        <v>October</v>
      </c>
      <c r="Z7358" t="str">
        <f>"Q"&amp;ROUNDUP(MONTH(salestable[[#This Row],[Order Date]])/3,0)</f>
        <v>Q4</v>
      </c>
      <c r="AA7358" t="str">
        <f>TEXT(salestable[[#This Row],[Order Date]], "ddd")</f>
        <v>Sun</v>
      </c>
    </row>
    <row r="7359" spans="1:27"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s="3">
        <v>2</v>
      </c>
      <c r="T7359" s="4">
        <v>0.2</v>
      </c>
      <c r="U7359" s="3">
        <v>0</v>
      </c>
      <c r="V7359" s="2">
        <f>salestable[[#This Row],[Sales]] * (1 - salestable[[#This Row],[Discount]])</f>
        <v>135.65440000000001</v>
      </c>
      <c r="W7359" s="2">
        <f>salestable[[#This Row],[Sales]] * salestable[[#This Row],[Discount]]</f>
        <v>33.913600000000002</v>
      </c>
      <c r="X7359">
        <f>YEAR(salestable[[#This Row],[Order Date]])</f>
        <v>2016</v>
      </c>
      <c r="Y7359" t="str">
        <f>TEXT(salestable[[#This Row],[Order Date]],"MMMM")</f>
        <v>October</v>
      </c>
      <c r="Z7359" t="str">
        <f>"Q"&amp;ROUNDUP(MONTH(salestable[[#This Row],[Order Date]])/3,0)</f>
        <v>Q4</v>
      </c>
      <c r="AA7359" t="str">
        <f>TEXT(salestable[[#This Row],[Order Date]], "ddd")</f>
        <v>Sun</v>
      </c>
    </row>
    <row r="7360" spans="1:27"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s="3">
        <v>6</v>
      </c>
      <c r="T7360" s="4">
        <v>0.4</v>
      </c>
      <c r="U7360" s="3">
        <v>-50.392800000000001</v>
      </c>
      <c r="V7360" s="2">
        <f>salestable[[#This Row],[Sales]] * (1 - salestable[[#This Row],[Discount]])</f>
        <v>151.17839999999998</v>
      </c>
      <c r="W7360" s="2">
        <f>salestable[[#This Row],[Sales]] * salestable[[#This Row],[Discount]]</f>
        <v>100.7856</v>
      </c>
      <c r="X7360">
        <f>YEAR(salestable[[#This Row],[Order Date]])</f>
        <v>2014</v>
      </c>
      <c r="Y7360" t="str">
        <f>TEXT(salestable[[#This Row],[Order Date]],"MMMM")</f>
        <v>December</v>
      </c>
      <c r="Z7360" t="str">
        <f>"Q"&amp;ROUNDUP(MONTH(salestable[[#This Row],[Order Date]])/3,0)</f>
        <v>Q4</v>
      </c>
      <c r="AA7360" t="str">
        <f>TEXT(salestable[[#This Row],[Order Date]], "ddd")</f>
        <v>Tue</v>
      </c>
    </row>
    <row r="7361" spans="1:27"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s="3">
        <v>3</v>
      </c>
      <c r="T7361" s="4">
        <v>0.4</v>
      </c>
      <c r="U7361" s="3">
        <v>-192.04679999999999</v>
      </c>
      <c r="V7361" s="2">
        <f>salestable[[#This Row],[Sales]] * (1 - salestable[[#This Row],[Discount]])</f>
        <v>314.25839999999999</v>
      </c>
      <c r="W7361" s="2">
        <f>salestable[[#This Row],[Sales]] * salestable[[#This Row],[Discount]]</f>
        <v>209.50560000000002</v>
      </c>
      <c r="X7361">
        <f>YEAR(salestable[[#This Row],[Order Date]])</f>
        <v>2014</v>
      </c>
      <c r="Y7361" t="str">
        <f>TEXT(salestable[[#This Row],[Order Date]],"MMMM")</f>
        <v>December</v>
      </c>
      <c r="Z7361" t="str">
        <f>"Q"&amp;ROUNDUP(MONTH(salestable[[#This Row],[Order Date]])/3,0)</f>
        <v>Q4</v>
      </c>
      <c r="AA7361" t="str">
        <f>TEXT(salestable[[#This Row],[Order Date]], "ddd")</f>
        <v>Tue</v>
      </c>
    </row>
    <row r="7362" spans="1:27"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s="3">
        <v>3</v>
      </c>
      <c r="T7362" s="4">
        <v>0</v>
      </c>
      <c r="U7362" s="3">
        <v>9.3312000000000008</v>
      </c>
      <c r="V7362" s="2">
        <f>salestable[[#This Row],[Sales]] * (1 - salestable[[#This Row],[Discount]])</f>
        <v>19.440000000000001</v>
      </c>
      <c r="W7362" s="2">
        <f>salestable[[#This Row],[Sales]] * salestable[[#This Row],[Discount]]</f>
        <v>0</v>
      </c>
      <c r="X7362">
        <f>YEAR(salestable[[#This Row],[Order Date]])</f>
        <v>2016</v>
      </c>
      <c r="Y7362" t="str">
        <f>TEXT(salestable[[#This Row],[Order Date]],"MMMM")</f>
        <v>April</v>
      </c>
      <c r="Z7362" t="str">
        <f>"Q"&amp;ROUNDUP(MONTH(salestable[[#This Row],[Order Date]])/3,0)</f>
        <v>Q2</v>
      </c>
      <c r="AA7362" t="str">
        <f>TEXT(salestable[[#This Row],[Order Date]], "ddd")</f>
        <v>Tue</v>
      </c>
    </row>
    <row r="7363" spans="1:27"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s="3">
        <v>3</v>
      </c>
      <c r="T7363" s="4">
        <v>0.2</v>
      </c>
      <c r="U7363" s="3">
        <v>-36.441000000000003</v>
      </c>
      <c r="V7363" s="2">
        <f>salestable[[#This Row],[Sales]] * (1 - salestable[[#This Row],[Discount]])</f>
        <v>155.48160000000001</v>
      </c>
      <c r="W7363" s="2">
        <f>salestable[[#This Row],[Sales]] * salestable[[#This Row],[Discount]]</f>
        <v>38.870400000000004</v>
      </c>
      <c r="X7363">
        <f>YEAR(salestable[[#This Row],[Order Date]])</f>
        <v>2016</v>
      </c>
      <c r="Y7363" t="str">
        <f>TEXT(salestable[[#This Row],[Order Date]],"MMMM")</f>
        <v>April</v>
      </c>
      <c r="Z7363" t="str">
        <f>"Q"&amp;ROUNDUP(MONTH(salestable[[#This Row],[Order Date]])/3,0)</f>
        <v>Q2</v>
      </c>
      <c r="AA7363" t="str">
        <f>TEXT(salestable[[#This Row],[Order Date]], "ddd")</f>
        <v>Tue</v>
      </c>
    </row>
    <row r="7364" spans="1:27"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s="3">
        <v>3</v>
      </c>
      <c r="T7364" s="4">
        <v>0.2</v>
      </c>
      <c r="U7364" s="3">
        <v>13.734</v>
      </c>
      <c r="V7364" s="2">
        <f>salestable[[#This Row],[Sales]] * (1 - salestable[[#This Row],[Discount]])</f>
        <v>29.299200000000003</v>
      </c>
      <c r="W7364" s="2">
        <f>salestable[[#This Row],[Sales]] * salestable[[#This Row],[Discount]]</f>
        <v>7.3248000000000006</v>
      </c>
      <c r="X7364">
        <f>YEAR(salestable[[#This Row],[Order Date]])</f>
        <v>2016</v>
      </c>
      <c r="Y7364" t="str">
        <f>TEXT(salestable[[#This Row],[Order Date]],"MMMM")</f>
        <v>April</v>
      </c>
      <c r="Z7364" t="str">
        <f>"Q"&amp;ROUNDUP(MONTH(salestable[[#This Row],[Order Date]])/3,0)</f>
        <v>Q2</v>
      </c>
      <c r="AA7364" t="str">
        <f>TEXT(salestable[[#This Row],[Order Date]], "ddd")</f>
        <v>Tue</v>
      </c>
    </row>
    <row r="7365" spans="1:27"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s="3">
        <v>3</v>
      </c>
      <c r="T7365" s="4">
        <v>0.4</v>
      </c>
      <c r="U7365" s="3">
        <v>-73.706100000000006</v>
      </c>
      <c r="V7365" s="2">
        <f>salestable[[#This Row],[Sales]] * (1 - salestable[[#This Row],[Discount]])</f>
        <v>204.10920000000002</v>
      </c>
      <c r="W7365" s="2">
        <f>salestable[[#This Row],[Sales]] * salestable[[#This Row],[Discount]]</f>
        <v>136.0728</v>
      </c>
      <c r="X7365">
        <f>YEAR(salestable[[#This Row],[Order Date]])</f>
        <v>2016</v>
      </c>
      <c r="Y7365" t="str">
        <f>TEXT(salestable[[#This Row],[Order Date]],"MMMM")</f>
        <v>November</v>
      </c>
      <c r="Z7365" t="str">
        <f>"Q"&amp;ROUNDUP(MONTH(salestable[[#This Row],[Order Date]])/3,0)</f>
        <v>Q4</v>
      </c>
      <c r="AA7365" t="str">
        <f>TEXT(salestable[[#This Row],[Order Date]], "ddd")</f>
        <v>Mon</v>
      </c>
    </row>
    <row r="7366" spans="1:27"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s="3">
        <v>8</v>
      </c>
      <c r="T7366" s="4">
        <v>0.2</v>
      </c>
      <c r="U7366" s="3">
        <v>2.6928000000000001</v>
      </c>
      <c r="V7366" s="2">
        <f>salestable[[#This Row],[Sales]] * (1 - salestable[[#This Row],[Discount]])</f>
        <v>10.137600000000001</v>
      </c>
      <c r="W7366" s="2">
        <f>salestable[[#This Row],[Sales]] * salestable[[#This Row],[Discount]]</f>
        <v>2.5344000000000002</v>
      </c>
      <c r="X7366">
        <f>YEAR(salestable[[#This Row],[Order Date]])</f>
        <v>2016</v>
      </c>
      <c r="Y7366" t="str">
        <f>TEXT(salestable[[#This Row],[Order Date]],"MMMM")</f>
        <v>November</v>
      </c>
      <c r="Z7366" t="str">
        <f>"Q"&amp;ROUNDUP(MONTH(salestable[[#This Row],[Order Date]])/3,0)</f>
        <v>Q4</v>
      </c>
      <c r="AA7366" t="str">
        <f>TEXT(salestable[[#This Row],[Order Date]], "ddd")</f>
        <v>Mon</v>
      </c>
    </row>
    <row r="7367" spans="1:27"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s="3">
        <v>2</v>
      </c>
      <c r="T7367" s="4">
        <v>0.7</v>
      </c>
      <c r="U7367" s="3">
        <v>-5.0511999999999997</v>
      </c>
      <c r="V7367" s="2">
        <f>salestable[[#This Row],[Sales]] * (1 - salestable[[#This Row],[Discount]])</f>
        <v>2.0664000000000002</v>
      </c>
      <c r="W7367" s="2">
        <f>salestable[[#This Row],[Sales]] * salestable[[#This Row],[Discount]]</f>
        <v>4.8215999999999992</v>
      </c>
      <c r="X7367">
        <f>YEAR(salestable[[#This Row],[Order Date]])</f>
        <v>2016</v>
      </c>
      <c r="Y7367" t="str">
        <f>TEXT(salestable[[#This Row],[Order Date]],"MMMM")</f>
        <v>November</v>
      </c>
      <c r="Z7367" t="str">
        <f>"Q"&amp;ROUNDUP(MONTH(salestable[[#This Row],[Order Date]])/3,0)</f>
        <v>Q4</v>
      </c>
      <c r="AA7367" t="str">
        <f>TEXT(salestable[[#This Row],[Order Date]], "ddd")</f>
        <v>Mon</v>
      </c>
    </row>
    <row r="7368" spans="1:27"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s="3">
        <v>2</v>
      </c>
      <c r="T7368" s="4">
        <v>0.2</v>
      </c>
      <c r="U7368" s="3">
        <v>-7.7291999999999996</v>
      </c>
      <c r="V7368" s="2">
        <f>salestable[[#This Row],[Sales]] * (1 - salestable[[#This Row],[Discount]])</f>
        <v>26.0352</v>
      </c>
      <c r="W7368" s="2">
        <f>salestable[[#This Row],[Sales]] * salestable[[#This Row],[Discount]]</f>
        <v>6.5087999999999999</v>
      </c>
      <c r="X7368">
        <f>YEAR(salestable[[#This Row],[Order Date]])</f>
        <v>2016</v>
      </c>
      <c r="Y7368" t="str">
        <f>TEXT(salestable[[#This Row],[Order Date]],"MMMM")</f>
        <v>November</v>
      </c>
      <c r="Z7368" t="str">
        <f>"Q"&amp;ROUNDUP(MONTH(salestable[[#This Row],[Order Date]])/3,0)</f>
        <v>Q4</v>
      </c>
      <c r="AA7368" t="str">
        <f>TEXT(salestable[[#This Row],[Order Date]], "ddd")</f>
        <v>Mon</v>
      </c>
    </row>
    <row r="7369" spans="1:27"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s="3">
        <v>7</v>
      </c>
      <c r="T7369" s="4">
        <v>0.3</v>
      </c>
      <c r="U7369" s="3">
        <v>-24.843</v>
      </c>
      <c r="V7369" s="2">
        <f>salestable[[#This Row],[Sales]] * (1 - salestable[[#This Row],[Discount]])</f>
        <v>243.4614</v>
      </c>
      <c r="W7369" s="2">
        <f>salestable[[#This Row],[Sales]] * salestable[[#This Row],[Discount]]</f>
        <v>104.34060000000001</v>
      </c>
      <c r="X7369">
        <f>YEAR(salestable[[#This Row],[Order Date]])</f>
        <v>2016</v>
      </c>
      <c r="Y7369" t="str">
        <f>TEXT(salestable[[#This Row],[Order Date]],"MMMM")</f>
        <v>November</v>
      </c>
      <c r="Z7369" t="str">
        <f>"Q"&amp;ROUNDUP(MONTH(salestable[[#This Row],[Order Date]])/3,0)</f>
        <v>Q4</v>
      </c>
      <c r="AA7369" t="str">
        <f>TEXT(salestable[[#This Row],[Order Date]], "ddd")</f>
        <v>Mon</v>
      </c>
    </row>
    <row r="7370" spans="1:27"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s="3">
        <v>3</v>
      </c>
      <c r="T7370" s="4">
        <v>0.7</v>
      </c>
      <c r="U7370" s="3">
        <v>-11.936999999999999</v>
      </c>
      <c r="V7370" s="2">
        <f>salestable[[#This Row],[Sales]] * (1 - salestable[[#This Row],[Discount]])</f>
        <v>4.6710000000000012</v>
      </c>
      <c r="W7370" s="2">
        <f>salestable[[#This Row],[Sales]] * salestable[[#This Row],[Discount]]</f>
        <v>10.898999999999999</v>
      </c>
      <c r="X7370">
        <f>YEAR(salestable[[#This Row],[Order Date]])</f>
        <v>2017</v>
      </c>
      <c r="Y7370" t="str">
        <f>TEXT(salestable[[#This Row],[Order Date]],"MMMM")</f>
        <v>April</v>
      </c>
      <c r="Z7370" t="str">
        <f>"Q"&amp;ROUNDUP(MONTH(salestable[[#This Row],[Order Date]])/3,0)</f>
        <v>Q2</v>
      </c>
      <c r="AA7370" t="str">
        <f>TEXT(salestable[[#This Row],[Order Date]], "ddd")</f>
        <v>Sat</v>
      </c>
    </row>
    <row r="7371" spans="1:27"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s="3">
        <v>2</v>
      </c>
      <c r="T7371" s="4">
        <v>0.2</v>
      </c>
      <c r="U7371" s="3">
        <v>1.6704000000000001</v>
      </c>
      <c r="V7371" s="2">
        <f>salestable[[#This Row],[Sales]] * (1 - salestable[[#This Row],[Discount]])</f>
        <v>3.6863999999999999</v>
      </c>
      <c r="W7371" s="2">
        <f>salestable[[#This Row],[Sales]] * salestable[[#This Row],[Discount]]</f>
        <v>0.92159999999999997</v>
      </c>
      <c r="X7371">
        <f>YEAR(salestable[[#This Row],[Order Date]])</f>
        <v>2015</v>
      </c>
      <c r="Y7371" t="str">
        <f>TEXT(salestable[[#This Row],[Order Date]],"MMMM")</f>
        <v>March</v>
      </c>
      <c r="Z7371" t="str">
        <f>"Q"&amp;ROUNDUP(MONTH(salestable[[#This Row],[Order Date]])/3,0)</f>
        <v>Q1</v>
      </c>
      <c r="AA7371" t="str">
        <f>TEXT(salestable[[#This Row],[Order Date]], "ddd")</f>
        <v>Mon</v>
      </c>
    </row>
    <row r="7372" spans="1:27"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s="3">
        <v>2</v>
      </c>
      <c r="T7372" s="4">
        <v>0</v>
      </c>
      <c r="U7372" s="3">
        <v>74.8142</v>
      </c>
      <c r="V7372" s="2">
        <f>salestable[[#This Row],[Sales]] * (1 - salestable[[#This Row],[Discount]])</f>
        <v>257.98</v>
      </c>
      <c r="W7372" s="2">
        <f>salestable[[#This Row],[Sales]] * salestable[[#This Row],[Discount]]</f>
        <v>0</v>
      </c>
      <c r="X7372">
        <f>YEAR(salestable[[#This Row],[Order Date]])</f>
        <v>2014</v>
      </c>
      <c r="Y7372" t="str">
        <f>TEXT(salestable[[#This Row],[Order Date]],"MMMM")</f>
        <v>October</v>
      </c>
      <c r="Z7372" t="str">
        <f>"Q"&amp;ROUNDUP(MONTH(salestable[[#This Row],[Order Date]])/3,0)</f>
        <v>Q4</v>
      </c>
      <c r="AA7372" t="str">
        <f>TEXT(salestable[[#This Row],[Order Date]], "ddd")</f>
        <v>Tue</v>
      </c>
    </row>
    <row r="7373" spans="1:27"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s="3">
        <v>11</v>
      </c>
      <c r="T7373" s="4">
        <v>0</v>
      </c>
      <c r="U7373" s="3">
        <v>44.596200000000003</v>
      </c>
      <c r="V7373" s="2">
        <f>salestable[[#This Row],[Sales]] * (1 - salestable[[#This Row],[Discount]])</f>
        <v>153.78</v>
      </c>
      <c r="W7373" s="2">
        <f>salestable[[#This Row],[Sales]] * salestable[[#This Row],[Discount]]</f>
        <v>0</v>
      </c>
      <c r="X7373">
        <f>YEAR(salestable[[#This Row],[Order Date]])</f>
        <v>2017</v>
      </c>
      <c r="Y7373" t="str">
        <f>TEXT(salestable[[#This Row],[Order Date]],"MMMM")</f>
        <v>January</v>
      </c>
      <c r="Z7373" t="str">
        <f>"Q"&amp;ROUNDUP(MONTH(salestable[[#This Row],[Order Date]])/3,0)</f>
        <v>Q1</v>
      </c>
      <c r="AA7373" t="str">
        <f>TEXT(salestable[[#This Row],[Order Date]], "ddd")</f>
        <v>Sat</v>
      </c>
    </row>
    <row r="7374" spans="1:27"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s="3">
        <v>3</v>
      </c>
      <c r="T7374" s="4">
        <v>0</v>
      </c>
      <c r="U7374" s="3">
        <v>0.61019999999999996</v>
      </c>
      <c r="V7374" s="2">
        <f>salestable[[#This Row],[Sales]] * (1 - salestable[[#This Row],[Discount]])</f>
        <v>61.02</v>
      </c>
      <c r="W7374" s="2">
        <f>salestable[[#This Row],[Sales]] * salestable[[#This Row],[Discount]]</f>
        <v>0</v>
      </c>
      <c r="X7374">
        <f>YEAR(salestable[[#This Row],[Order Date]])</f>
        <v>2017</v>
      </c>
      <c r="Y7374" t="str">
        <f>TEXT(salestable[[#This Row],[Order Date]],"MMMM")</f>
        <v>January</v>
      </c>
      <c r="Z7374" t="str">
        <f>"Q"&amp;ROUNDUP(MONTH(salestable[[#This Row],[Order Date]])/3,0)</f>
        <v>Q1</v>
      </c>
      <c r="AA7374" t="str">
        <f>TEXT(salestable[[#This Row],[Order Date]], "ddd")</f>
        <v>Sat</v>
      </c>
    </row>
    <row r="7375" spans="1:27"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s="3">
        <v>7</v>
      </c>
      <c r="T7375" s="4">
        <v>0</v>
      </c>
      <c r="U7375" s="3">
        <v>31.931899999999999</v>
      </c>
      <c r="V7375" s="2">
        <f>salestable[[#This Row],[Sales]] * (1 - salestable[[#This Row],[Discount]])</f>
        <v>110.11</v>
      </c>
      <c r="W7375" s="2">
        <f>salestable[[#This Row],[Sales]] * salestable[[#This Row],[Discount]]</f>
        <v>0</v>
      </c>
      <c r="X7375">
        <f>YEAR(salestable[[#This Row],[Order Date]])</f>
        <v>2017</v>
      </c>
      <c r="Y7375" t="str">
        <f>TEXT(salestable[[#This Row],[Order Date]],"MMMM")</f>
        <v>January</v>
      </c>
      <c r="Z7375" t="str">
        <f>"Q"&amp;ROUNDUP(MONTH(salestable[[#This Row],[Order Date]])/3,0)</f>
        <v>Q1</v>
      </c>
      <c r="AA7375" t="str">
        <f>TEXT(salestable[[#This Row],[Order Date]], "ddd")</f>
        <v>Sat</v>
      </c>
    </row>
    <row r="7376" spans="1:27"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s="3">
        <v>1</v>
      </c>
      <c r="T7376" s="4">
        <v>0</v>
      </c>
      <c r="U7376" s="3">
        <v>3.5505</v>
      </c>
      <c r="V7376" s="2">
        <f>salestable[[#This Row],[Sales]] * (1 - salestable[[#This Row],[Discount]])</f>
        <v>7.89</v>
      </c>
      <c r="W7376" s="2">
        <f>salestable[[#This Row],[Sales]] * salestable[[#This Row],[Discount]]</f>
        <v>0</v>
      </c>
      <c r="X7376">
        <f>YEAR(salestable[[#This Row],[Order Date]])</f>
        <v>2017</v>
      </c>
      <c r="Y7376" t="str">
        <f>TEXT(salestable[[#This Row],[Order Date]],"MMMM")</f>
        <v>January</v>
      </c>
      <c r="Z7376" t="str">
        <f>"Q"&amp;ROUNDUP(MONTH(salestable[[#This Row],[Order Date]])/3,0)</f>
        <v>Q1</v>
      </c>
      <c r="AA7376" t="str">
        <f>TEXT(salestable[[#This Row],[Order Date]], "ddd")</f>
        <v>Sat</v>
      </c>
    </row>
    <row r="7377" spans="1:27"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s="3">
        <v>3</v>
      </c>
      <c r="T7377" s="4">
        <v>0.2</v>
      </c>
      <c r="U7377" s="3">
        <v>11.707800000000001</v>
      </c>
      <c r="V7377" s="2">
        <f>salestable[[#This Row],[Sales]] * (1 - salestable[[#This Row],[Discount]])</f>
        <v>28.819200000000002</v>
      </c>
      <c r="W7377" s="2">
        <f>salestable[[#This Row],[Sales]] * salestable[[#This Row],[Discount]]</f>
        <v>7.2048000000000005</v>
      </c>
      <c r="X7377">
        <f>YEAR(salestable[[#This Row],[Order Date]])</f>
        <v>2017</v>
      </c>
      <c r="Y7377" t="str">
        <f>TEXT(salestable[[#This Row],[Order Date]],"MMMM")</f>
        <v>August</v>
      </c>
      <c r="Z7377" t="str">
        <f>"Q"&amp;ROUNDUP(MONTH(salestable[[#This Row],[Order Date]])/3,0)</f>
        <v>Q3</v>
      </c>
      <c r="AA7377" t="str">
        <f>TEXT(salestable[[#This Row],[Order Date]], "ddd")</f>
        <v>Sun</v>
      </c>
    </row>
    <row r="7378" spans="1:27"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s="3">
        <v>4</v>
      </c>
      <c r="T7378" s="4">
        <v>0.2</v>
      </c>
      <c r="U7378" s="3">
        <v>5.4336000000000002</v>
      </c>
      <c r="V7378" s="2">
        <f>salestable[[#This Row],[Sales]] * (1 - salestable[[#This Row],[Discount]])</f>
        <v>43.468800000000002</v>
      </c>
      <c r="W7378" s="2">
        <f>salestable[[#This Row],[Sales]] * salestable[[#This Row],[Discount]]</f>
        <v>10.8672</v>
      </c>
      <c r="X7378">
        <f>YEAR(salestable[[#This Row],[Order Date]])</f>
        <v>2017</v>
      </c>
      <c r="Y7378" t="str">
        <f>TEXT(salestable[[#This Row],[Order Date]],"MMMM")</f>
        <v>November</v>
      </c>
      <c r="Z7378" t="str">
        <f>"Q"&amp;ROUNDUP(MONTH(salestable[[#This Row],[Order Date]])/3,0)</f>
        <v>Q4</v>
      </c>
      <c r="AA7378" t="str">
        <f>TEXT(salestable[[#This Row],[Order Date]], "ddd")</f>
        <v>Thu</v>
      </c>
    </row>
    <row r="7379" spans="1:27"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s="3">
        <v>6</v>
      </c>
      <c r="T7379" s="4">
        <v>0</v>
      </c>
      <c r="U7379" s="3">
        <v>24.980399999999999</v>
      </c>
      <c r="V7379" s="2">
        <f>salestable[[#This Row],[Sales]] * (1 - salestable[[#This Row],[Discount]])</f>
        <v>92.52</v>
      </c>
      <c r="W7379" s="2">
        <f>salestable[[#This Row],[Sales]] * salestable[[#This Row],[Discount]]</f>
        <v>0</v>
      </c>
      <c r="X7379">
        <f>YEAR(salestable[[#This Row],[Order Date]])</f>
        <v>2014</v>
      </c>
      <c r="Y7379" t="str">
        <f>TEXT(salestable[[#This Row],[Order Date]],"MMMM")</f>
        <v>September</v>
      </c>
      <c r="Z7379" t="str">
        <f>"Q"&amp;ROUNDUP(MONTH(salestable[[#This Row],[Order Date]])/3,0)</f>
        <v>Q3</v>
      </c>
      <c r="AA7379" t="str">
        <f>TEXT(salestable[[#This Row],[Order Date]], "ddd")</f>
        <v>Fri</v>
      </c>
    </row>
    <row r="7380" spans="1:27"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s="3">
        <v>3</v>
      </c>
      <c r="T7380" s="4">
        <v>0.2</v>
      </c>
      <c r="U7380" s="3">
        <v>1.1556</v>
      </c>
      <c r="V7380" s="2">
        <f>salestable[[#This Row],[Sales]] * (1 - salestable[[#This Row],[Discount]])</f>
        <v>8.2176000000000009</v>
      </c>
      <c r="W7380" s="2">
        <f>salestable[[#This Row],[Sales]] * salestable[[#This Row],[Discount]]</f>
        <v>2.0544000000000002</v>
      </c>
      <c r="X7380">
        <f>YEAR(salestable[[#This Row],[Order Date]])</f>
        <v>2015</v>
      </c>
      <c r="Y7380" t="str">
        <f>TEXT(salestable[[#This Row],[Order Date]],"MMMM")</f>
        <v>May</v>
      </c>
      <c r="Z7380" t="str">
        <f>"Q"&amp;ROUNDUP(MONTH(salestable[[#This Row],[Order Date]])/3,0)</f>
        <v>Q2</v>
      </c>
      <c r="AA7380" t="str">
        <f>TEXT(salestable[[#This Row],[Order Date]], "ddd")</f>
        <v>Sun</v>
      </c>
    </row>
    <row r="7381" spans="1:27"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s="3">
        <v>3</v>
      </c>
      <c r="T7381" s="4">
        <v>0</v>
      </c>
      <c r="U7381" s="3">
        <v>0.40739999999999998</v>
      </c>
      <c r="V7381" s="2">
        <f>salestable[[#This Row],[Sales]] * (1 - salestable[[#This Row],[Discount]])</f>
        <v>40.74</v>
      </c>
      <c r="W7381" s="2">
        <f>salestable[[#This Row],[Sales]] * salestable[[#This Row],[Discount]]</f>
        <v>0</v>
      </c>
      <c r="X7381">
        <f>YEAR(salestable[[#This Row],[Order Date]])</f>
        <v>2016</v>
      </c>
      <c r="Y7381" t="str">
        <f>TEXT(salestable[[#This Row],[Order Date]],"MMMM")</f>
        <v>September</v>
      </c>
      <c r="Z7381" t="str">
        <f>"Q"&amp;ROUNDUP(MONTH(salestable[[#This Row],[Order Date]])/3,0)</f>
        <v>Q3</v>
      </c>
      <c r="AA7381" t="str">
        <f>TEXT(salestable[[#This Row],[Order Date]], "ddd")</f>
        <v>Tue</v>
      </c>
    </row>
    <row r="7382" spans="1:27"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s="3">
        <v>5</v>
      </c>
      <c r="T7382" s="4">
        <v>0</v>
      </c>
      <c r="U7382" s="3">
        <v>7.056</v>
      </c>
      <c r="V7382" s="2">
        <f>salestable[[#This Row],[Sales]] * (1 - salestable[[#This Row],[Discount]])</f>
        <v>14.4</v>
      </c>
      <c r="W7382" s="2">
        <f>salestable[[#This Row],[Sales]] * salestable[[#This Row],[Discount]]</f>
        <v>0</v>
      </c>
      <c r="X7382">
        <f>YEAR(salestable[[#This Row],[Order Date]])</f>
        <v>2016</v>
      </c>
      <c r="Y7382" t="str">
        <f>TEXT(salestable[[#This Row],[Order Date]],"MMMM")</f>
        <v>September</v>
      </c>
      <c r="Z7382" t="str">
        <f>"Q"&amp;ROUNDUP(MONTH(salestable[[#This Row],[Order Date]])/3,0)</f>
        <v>Q3</v>
      </c>
      <c r="AA7382" t="str">
        <f>TEXT(salestable[[#This Row],[Order Date]], "ddd")</f>
        <v>Tue</v>
      </c>
    </row>
    <row r="7383" spans="1:27"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s="3">
        <v>5</v>
      </c>
      <c r="T7383" s="4">
        <v>0</v>
      </c>
      <c r="U7383" s="3">
        <v>41.985999999999997</v>
      </c>
      <c r="V7383" s="2">
        <f>salestable[[#This Row],[Sales]] * (1 - salestable[[#This Row],[Discount]])</f>
        <v>149.94999999999999</v>
      </c>
      <c r="W7383" s="2">
        <f>salestable[[#This Row],[Sales]] * salestable[[#This Row],[Discount]]</f>
        <v>0</v>
      </c>
      <c r="X7383">
        <f>YEAR(salestable[[#This Row],[Order Date]])</f>
        <v>2016</v>
      </c>
      <c r="Y7383" t="str">
        <f>TEXT(salestable[[#This Row],[Order Date]],"MMMM")</f>
        <v>September</v>
      </c>
      <c r="Z7383" t="str">
        <f>"Q"&amp;ROUNDUP(MONTH(salestable[[#This Row],[Order Date]])/3,0)</f>
        <v>Q3</v>
      </c>
      <c r="AA7383" t="str">
        <f>TEXT(salestable[[#This Row],[Order Date]], "ddd")</f>
        <v>Tue</v>
      </c>
    </row>
    <row r="7384" spans="1:27"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s="3">
        <v>2</v>
      </c>
      <c r="T7384" s="4">
        <v>0</v>
      </c>
      <c r="U7384" s="3">
        <v>5.07</v>
      </c>
      <c r="V7384" s="2">
        <f>salestable[[#This Row],[Sales]] * (1 - salestable[[#This Row],[Discount]])</f>
        <v>16.899999999999999</v>
      </c>
      <c r="W7384" s="2">
        <f>salestable[[#This Row],[Sales]] * salestable[[#This Row],[Discount]]</f>
        <v>0</v>
      </c>
      <c r="X7384">
        <f>YEAR(salestable[[#This Row],[Order Date]])</f>
        <v>2016</v>
      </c>
      <c r="Y7384" t="str">
        <f>TEXT(salestable[[#This Row],[Order Date]],"MMMM")</f>
        <v>September</v>
      </c>
      <c r="Z7384" t="str">
        <f>"Q"&amp;ROUNDUP(MONTH(salestable[[#This Row],[Order Date]])/3,0)</f>
        <v>Q3</v>
      </c>
      <c r="AA7384" t="str">
        <f>TEXT(salestable[[#This Row],[Order Date]], "ddd")</f>
        <v>Tue</v>
      </c>
    </row>
    <row r="7385" spans="1:27"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s="3">
        <v>3</v>
      </c>
      <c r="T7385" s="4">
        <v>0</v>
      </c>
      <c r="U7385" s="3">
        <v>8.4527999999999999</v>
      </c>
      <c r="V7385" s="2">
        <f>salestable[[#This Row],[Sales]] * (1 - salestable[[#This Row],[Discount]])</f>
        <v>17.61</v>
      </c>
      <c r="W7385" s="2">
        <f>salestable[[#This Row],[Sales]] * salestable[[#This Row],[Discount]]</f>
        <v>0</v>
      </c>
      <c r="X7385">
        <f>YEAR(salestable[[#This Row],[Order Date]])</f>
        <v>2016</v>
      </c>
      <c r="Y7385" t="str">
        <f>TEXT(salestable[[#This Row],[Order Date]],"MMMM")</f>
        <v>September</v>
      </c>
      <c r="Z7385" t="str">
        <f>"Q"&amp;ROUNDUP(MONTH(salestable[[#This Row],[Order Date]])/3,0)</f>
        <v>Q3</v>
      </c>
      <c r="AA7385" t="str">
        <f>TEXT(salestable[[#This Row],[Order Date]], "ddd")</f>
        <v>Tue</v>
      </c>
    </row>
    <row r="7386" spans="1:27"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s="3">
        <v>2</v>
      </c>
      <c r="T7386" s="4">
        <v>0</v>
      </c>
      <c r="U7386" s="3">
        <v>136.08000000000001</v>
      </c>
      <c r="V7386" s="2">
        <f>salestable[[#This Row],[Sales]] * (1 - salestable[[#This Row],[Discount]])</f>
        <v>378</v>
      </c>
      <c r="W7386" s="2">
        <f>salestable[[#This Row],[Sales]] * salestable[[#This Row],[Discount]]</f>
        <v>0</v>
      </c>
      <c r="X7386">
        <f>YEAR(salestable[[#This Row],[Order Date]])</f>
        <v>2016</v>
      </c>
      <c r="Y7386" t="str">
        <f>TEXT(salestable[[#This Row],[Order Date]],"MMMM")</f>
        <v>September</v>
      </c>
      <c r="Z7386" t="str">
        <f>"Q"&amp;ROUNDUP(MONTH(salestable[[#This Row],[Order Date]])/3,0)</f>
        <v>Q3</v>
      </c>
      <c r="AA7386" t="str">
        <f>TEXT(salestable[[#This Row],[Order Date]], "ddd")</f>
        <v>Tue</v>
      </c>
    </row>
    <row r="7387" spans="1:27"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s="3">
        <v>3</v>
      </c>
      <c r="T7387" s="4">
        <v>0</v>
      </c>
      <c r="U7387" s="3">
        <v>8.6435999999999993</v>
      </c>
      <c r="V7387" s="2">
        <f>salestable[[#This Row],[Sales]] * (1 - salestable[[#This Row],[Discount]])</f>
        <v>17.64</v>
      </c>
      <c r="W7387" s="2">
        <f>salestable[[#This Row],[Sales]] * salestable[[#This Row],[Discount]]</f>
        <v>0</v>
      </c>
      <c r="X7387">
        <f>YEAR(salestable[[#This Row],[Order Date]])</f>
        <v>2016</v>
      </c>
      <c r="Y7387" t="str">
        <f>TEXT(salestable[[#This Row],[Order Date]],"MMMM")</f>
        <v>September</v>
      </c>
      <c r="Z7387" t="str">
        <f>"Q"&amp;ROUNDUP(MONTH(salestable[[#This Row],[Order Date]])/3,0)</f>
        <v>Q3</v>
      </c>
      <c r="AA7387" t="str">
        <f>TEXT(salestable[[#This Row],[Order Date]], "ddd")</f>
        <v>Tue</v>
      </c>
    </row>
    <row r="7388" spans="1:27"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s="3">
        <v>6</v>
      </c>
      <c r="T7388" s="4">
        <v>0</v>
      </c>
      <c r="U7388" s="3">
        <v>100.7316</v>
      </c>
      <c r="V7388" s="2">
        <f>salestable[[#This Row],[Sales]] * (1 - salestable[[#This Row],[Discount]])</f>
        <v>373.08</v>
      </c>
      <c r="W7388" s="2">
        <f>salestable[[#This Row],[Sales]] * salestable[[#This Row],[Discount]]</f>
        <v>0</v>
      </c>
      <c r="X7388">
        <f>YEAR(salestable[[#This Row],[Order Date]])</f>
        <v>2016</v>
      </c>
      <c r="Y7388" t="str">
        <f>TEXT(salestable[[#This Row],[Order Date]],"MMMM")</f>
        <v>September</v>
      </c>
      <c r="Z7388" t="str">
        <f>"Q"&amp;ROUNDUP(MONTH(salestable[[#This Row],[Order Date]])/3,0)</f>
        <v>Q3</v>
      </c>
      <c r="AA7388" t="str">
        <f>TEXT(salestable[[#This Row],[Order Date]], "ddd")</f>
        <v>Tue</v>
      </c>
    </row>
    <row r="7389" spans="1:27"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s="3">
        <v>14</v>
      </c>
      <c r="T7389" s="4">
        <v>0</v>
      </c>
      <c r="U7389" s="3">
        <v>387.56760000000003</v>
      </c>
      <c r="V7389" s="2">
        <f>salestable[[#This Row],[Sales]] * (1 - salestable[[#This Row],[Discount]])</f>
        <v>1336.44</v>
      </c>
      <c r="W7389" s="2">
        <f>salestable[[#This Row],[Sales]] * salestable[[#This Row],[Discount]]</f>
        <v>0</v>
      </c>
      <c r="X7389">
        <f>YEAR(salestable[[#This Row],[Order Date]])</f>
        <v>2016</v>
      </c>
      <c r="Y7389" t="str">
        <f>TEXT(salestable[[#This Row],[Order Date]],"MMMM")</f>
        <v>September</v>
      </c>
      <c r="Z7389" t="str">
        <f>"Q"&amp;ROUNDUP(MONTH(salestable[[#This Row],[Order Date]])/3,0)</f>
        <v>Q3</v>
      </c>
      <c r="AA7389" t="str">
        <f>TEXT(salestable[[#This Row],[Order Date]], "ddd")</f>
        <v>Tue</v>
      </c>
    </row>
    <row r="7390" spans="1:27"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s="3">
        <v>3</v>
      </c>
      <c r="T7390" s="4">
        <v>0</v>
      </c>
      <c r="U7390" s="3">
        <v>0.29970000000000002</v>
      </c>
      <c r="V7390" s="2">
        <f>salestable[[#This Row],[Sales]] * (1 - salestable[[#This Row],[Discount]])</f>
        <v>29.97</v>
      </c>
      <c r="W7390" s="2">
        <f>salestable[[#This Row],[Sales]] * salestable[[#This Row],[Discount]]</f>
        <v>0</v>
      </c>
      <c r="X7390">
        <f>YEAR(salestable[[#This Row],[Order Date]])</f>
        <v>2016</v>
      </c>
      <c r="Y7390" t="str">
        <f>TEXT(salestable[[#This Row],[Order Date]],"MMMM")</f>
        <v>September</v>
      </c>
      <c r="Z7390" t="str">
        <f>"Q"&amp;ROUNDUP(MONTH(salestable[[#This Row],[Order Date]])/3,0)</f>
        <v>Q3</v>
      </c>
      <c r="AA7390" t="str">
        <f>TEXT(salestable[[#This Row],[Order Date]], "ddd")</f>
        <v>Tue</v>
      </c>
    </row>
    <row r="7391" spans="1:27"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s="3">
        <v>2</v>
      </c>
      <c r="T7391" s="4">
        <v>0.2</v>
      </c>
      <c r="U7391" s="3">
        <v>48.795999999999999</v>
      </c>
      <c r="V7391" s="2">
        <f>salestable[[#This Row],[Sales]] * (1 - salestable[[#This Row],[Discount]])</f>
        <v>312.2944</v>
      </c>
      <c r="W7391" s="2">
        <f>salestable[[#This Row],[Sales]] * salestable[[#This Row],[Discount]]</f>
        <v>78.073599999999999</v>
      </c>
      <c r="X7391">
        <f>YEAR(salestable[[#This Row],[Order Date]])</f>
        <v>2017</v>
      </c>
      <c r="Y7391" t="str">
        <f>TEXT(salestable[[#This Row],[Order Date]],"MMMM")</f>
        <v>November</v>
      </c>
      <c r="Z7391" t="str">
        <f>"Q"&amp;ROUNDUP(MONTH(salestable[[#This Row],[Order Date]])/3,0)</f>
        <v>Q4</v>
      </c>
      <c r="AA7391" t="str">
        <f>TEXT(salestable[[#This Row],[Order Date]], "ddd")</f>
        <v>Wed</v>
      </c>
    </row>
    <row r="7392" spans="1:27"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s="3">
        <v>5</v>
      </c>
      <c r="T7392" s="4">
        <v>0.2</v>
      </c>
      <c r="U7392" s="3">
        <v>19.035</v>
      </c>
      <c r="V7392" s="2">
        <f>salestable[[#This Row],[Sales]] * (1 - salestable[[#This Row],[Discount]])</f>
        <v>81.216000000000008</v>
      </c>
      <c r="W7392" s="2">
        <f>salestable[[#This Row],[Sales]] * salestable[[#This Row],[Discount]]</f>
        <v>20.304000000000002</v>
      </c>
      <c r="X7392">
        <f>YEAR(salestable[[#This Row],[Order Date]])</f>
        <v>2017</v>
      </c>
      <c r="Y7392" t="str">
        <f>TEXT(salestable[[#This Row],[Order Date]],"MMMM")</f>
        <v>November</v>
      </c>
      <c r="Z7392" t="str">
        <f>"Q"&amp;ROUNDUP(MONTH(salestable[[#This Row],[Order Date]])/3,0)</f>
        <v>Q4</v>
      </c>
      <c r="AA7392" t="str">
        <f>TEXT(salestable[[#This Row],[Order Date]], "ddd")</f>
        <v>Wed</v>
      </c>
    </row>
    <row r="7393" spans="1:27"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s="3">
        <v>3</v>
      </c>
      <c r="T7393" s="4">
        <v>0.2</v>
      </c>
      <c r="U7393" s="3">
        <v>23.234999999999999</v>
      </c>
      <c r="V7393" s="2">
        <f>salestable[[#This Row],[Sales]] * (1 - salestable[[#This Row],[Discount]])</f>
        <v>59.481600000000007</v>
      </c>
      <c r="W7393" s="2">
        <f>salestable[[#This Row],[Sales]] * salestable[[#This Row],[Discount]]</f>
        <v>14.870400000000002</v>
      </c>
      <c r="X7393">
        <f>YEAR(salestable[[#This Row],[Order Date]])</f>
        <v>2017</v>
      </c>
      <c r="Y7393" t="str">
        <f>TEXT(salestable[[#This Row],[Order Date]],"MMMM")</f>
        <v>December</v>
      </c>
      <c r="Z7393" t="str">
        <f>"Q"&amp;ROUNDUP(MONTH(salestable[[#This Row],[Order Date]])/3,0)</f>
        <v>Q4</v>
      </c>
      <c r="AA7393" t="str">
        <f>TEXT(salestable[[#This Row],[Order Date]], "ddd")</f>
        <v>Mon</v>
      </c>
    </row>
    <row r="7394" spans="1:27"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s="3">
        <v>5</v>
      </c>
      <c r="T7394" s="4">
        <v>0</v>
      </c>
      <c r="U7394" s="3">
        <v>7.0650000000000004</v>
      </c>
      <c r="V7394" s="2">
        <f>salestable[[#This Row],[Sales]] * (1 - salestable[[#This Row],[Discount]])</f>
        <v>15.7</v>
      </c>
      <c r="W7394" s="2">
        <f>salestable[[#This Row],[Sales]] * salestable[[#This Row],[Discount]]</f>
        <v>0</v>
      </c>
      <c r="X7394">
        <f>YEAR(salestable[[#This Row],[Order Date]])</f>
        <v>2017</v>
      </c>
      <c r="Y7394" t="str">
        <f>TEXT(salestable[[#This Row],[Order Date]],"MMMM")</f>
        <v>May</v>
      </c>
      <c r="Z7394" t="str">
        <f>"Q"&amp;ROUNDUP(MONTH(salestable[[#This Row],[Order Date]])/3,0)</f>
        <v>Q2</v>
      </c>
      <c r="AA7394" t="str">
        <f>TEXT(salestable[[#This Row],[Order Date]], "ddd")</f>
        <v>Tue</v>
      </c>
    </row>
    <row r="7395" spans="1:27"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s="3">
        <v>3</v>
      </c>
      <c r="T7395" s="4">
        <v>0</v>
      </c>
      <c r="U7395" s="3">
        <v>15.475199999999999</v>
      </c>
      <c r="V7395" s="2">
        <f>salestable[[#This Row],[Sales]] * (1 - salestable[[#This Row],[Discount]])</f>
        <v>59.52</v>
      </c>
      <c r="W7395" s="2">
        <f>salestable[[#This Row],[Sales]] * salestable[[#This Row],[Discount]]</f>
        <v>0</v>
      </c>
      <c r="X7395">
        <f>YEAR(salestable[[#This Row],[Order Date]])</f>
        <v>2017</v>
      </c>
      <c r="Y7395" t="str">
        <f>TEXT(salestable[[#This Row],[Order Date]],"MMMM")</f>
        <v>May</v>
      </c>
      <c r="Z7395" t="str">
        <f>"Q"&amp;ROUNDUP(MONTH(salestable[[#This Row],[Order Date]])/3,0)</f>
        <v>Q2</v>
      </c>
      <c r="AA7395" t="str">
        <f>TEXT(salestable[[#This Row],[Order Date]], "ddd")</f>
        <v>Tue</v>
      </c>
    </row>
    <row r="7396" spans="1:27"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s="3">
        <v>5</v>
      </c>
      <c r="T7396" s="4">
        <v>0</v>
      </c>
      <c r="U7396" s="3">
        <v>15.824</v>
      </c>
      <c r="V7396" s="2">
        <f>salestable[[#This Row],[Sales]] * (1 - salestable[[#This Row],[Discount]])</f>
        <v>34.4</v>
      </c>
      <c r="W7396" s="2">
        <f>salestable[[#This Row],[Sales]] * salestable[[#This Row],[Discount]]</f>
        <v>0</v>
      </c>
      <c r="X7396">
        <f>YEAR(salestable[[#This Row],[Order Date]])</f>
        <v>2017</v>
      </c>
      <c r="Y7396" t="str">
        <f>TEXT(salestable[[#This Row],[Order Date]],"MMMM")</f>
        <v>May</v>
      </c>
      <c r="Z7396" t="str">
        <f>"Q"&amp;ROUNDUP(MONTH(salestable[[#This Row],[Order Date]])/3,0)</f>
        <v>Q2</v>
      </c>
      <c r="AA7396" t="str">
        <f>TEXT(salestable[[#This Row],[Order Date]], "ddd")</f>
        <v>Tue</v>
      </c>
    </row>
    <row r="7397" spans="1:27"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s="3">
        <v>2</v>
      </c>
      <c r="T7397" s="4">
        <v>0.4</v>
      </c>
      <c r="U7397" s="3">
        <v>-120.0508</v>
      </c>
      <c r="V7397" s="2">
        <f>salestable[[#This Row],[Sales]] * (1 - salestable[[#This Row],[Discount]])</f>
        <v>187.90559999999999</v>
      </c>
      <c r="W7397" s="2">
        <f>salestable[[#This Row],[Sales]] * salestable[[#This Row],[Discount]]</f>
        <v>125.2704</v>
      </c>
      <c r="X7397">
        <f>YEAR(salestable[[#This Row],[Order Date]])</f>
        <v>2016</v>
      </c>
      <c r="Y7397" t="str">
        <f>TEXT(salestable[[#This Row],[Order Date]],"MMMM")</f>
        <v>December</v>
      </c>
      <c r="Z7397" t="str">
        <f>"Q"&amp;ROUNDUP(MONTH(salestable[[#This Row],[Order Date]])/3,0)</f>
        <v>Q4</v>
      </c>
      <c r="AA7397" t="str">
        <f>TEXT(salestable[[#This Row],[Order Date]], "ddd")</f>
        <v>Sun</v>
      </c>
    </row>
    <row r="7398" spans="1:27"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s="3">
        <v>3</v>
      </c>
      <c r="T7398" s="4">
        <v>0.1</v>
      </c>
      <c r="U7398" s="3">
        <v>173.32919999999999</v>
      </c>
      <c r="V7398" s="2">
        <f>salestable[[#This Row],[Sales]] * (1 - salestable[[#This Row],[Discount]])</f>
        <v>779.98140000000001</v>
      </c>
      <c r="W7398" s="2">
        <f>salestable[[#This Row],[Sales]] * salestable[[#This Row],[Discount]]</f>
        <v>86.664600000000007</v>
      </c>
      <c r="X7398">
        <f>YEAR(salestable[[#This Row],[Order Date]])</f>
        <v>2016</v>
      </c>
      <c r="Y7398" t="str">
        <f>TEXT(salestable[[#This Row],[Order Date]],"MMMM")</f>
        <v>December</v>
      </c>
      <c r="Z7398" t="str">
        <f>"Q"&amp;ROUNDUP(MONTH(salestable[[#This Row],[Order Date]])/3,0)</f>
        <v>Q4</v>
      </c>
      <c r="AA7398" t="str">
        <f>TEXT(salestable[[#This Row],[Order Date]], "ddd")</f>
        <v>Sun</v>
      </c>
    </row>
    <row r="7399" spans="1:27"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s="3">
        <v>6</v>
      </c>
      <c r="T7399" s="4">
        <v>0.2</v>
      </c>
      <c r="U7399" s="3">
        <v>59.6556</v>
      </c>
      <c r="V7399" s="2">
        <f>salestable[[#This Row],[Sales]] * (1 - salestable[[#This Row],[Discount]])</f>
        <v>636.32640000000004</v>
      </c>
      <c r="W7399" s="2">
        <f>salestable[[#This Row],[Sales]] * salestable[[#This Row],[Discount]]</f>
        <v>159.08160000000001</v>
      </c>
      <c r="X7399">
        <f>YEAR(salestable[[#This Row],[Order Date]])</f>
        <v>2014</v>
      </c>
      <c r="Y7399" t="str">
        <f>TEXT(salestable[[#This Row],[Order Date]],"MMMM")</f>
        <v>September</v>
      </c>
      <c r="Z7399" t="str">
        <f>"Q"&amp;ROUNDUP(MONTH(salestable[[#This Row],[Order Date]])/3,0)</f>
        <v>Q3</v>
      </c>
      <c r="AA7399" t="str">
        <f>TEXT(salestable[[#This Row],[Order Date]], "ddd")</f>
        <v>Tue</v>
      </c>
    </row>
    <row r="7400" spans="1:27"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s="3">
        <v>9</v>
      </c>
      <c r="T7400" s="4">
        <v>0.2</v>
      </c>
      <c r="U7400" s="3">
        <v>12.9978</v>
      </c>
      <c r="V7400" s="2">
        <f>salestable[[#This Row],[Sales]] * (1 - salestable[[#This Row],[Discount]])</f>
        <v>28.684800000000003</v>
      </c>
      <c r="W7400" s="2">
        <f>salestable[[#This Row],[Sales]] * salestable[[#This Row],[Discount]]</f>
        <v>7.1712000000000007</v>
      </c>
      <c r="X7400">
        <f>YEAR(salestable[[#This Row],[Order Date]])</f>
        <v>2014</v>
      </c>
      <c r="Y7400" t="str">
        <f>TEXT(salestable[[#This Row],[Order Date]],"MMMM")</f>
        <v>July</v>
      </c>
      <c r="Z7400" t="str">
        <f>"Q"&amp;ROUNDUP(MONTH(salestable[[#This Row],[Order Date]])/3,0)</f>
        <v>Q3</v>
      </c>
      <c r="AA7400" t="str">
        <f>TEXT(salestable[[#This Row],[Order Date]], "ddd")</f>
        <v>Sat</v>
      </c>
    </row>
    <row r="7401" spans="1:27"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s="3">
        <v>4</v>
      </c>
      <c r="T7401" s="4">
        <v>0.2</v>
      </c>
      <c r="U7401" s="3">
        <v>3.278</v>
      </c>
      <c r="V7401" s="2">
        <f>salestable[[#This Row],[Sales]] * (1 - salestable[[#This Row],[Discount]])</f>
        <v>19.071999999999999</v>
      </c>
      <c r="W7401" s="2">
        <f>salestable[[#This Row],[Sales]] * salestable[[#This Row],[Discount]]</f>
        <v>4.7679999999999998</v>
      </c>
      <c r="X7401">
        <f>YEAR(salestable[[#This Row],[Order Date]])</f>
        <v>2014</v>
      </c>
      <c r="Y7401" t="str">
        <f>TEXT(salestable[[#This Row],[Order Date]],"MMMM")</f>
        <v>July</v>
      </c>
      <c r="Z7401" t="str">
        <f>"Q"&amp;ROUNDUP(MONTH(salestable[[#This Row],[Order Date]])/3,0)</f>
        <v>Q3</v>
      </c>
      <c r="AA7401" t="str">
        <f>TEXT(salestable[[#This Row],[Order Date]], "ddd")</f>
        <v>Sat</v>
      </c>
    </row>
    <row r="7402" spans="1:27"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s="3">
        <v>1</v>
      </c>
      <c r="T7402" s="4">
        <v>0</v>
      </c>
      <c r="U7402" s="3">
        <v>14.664199999999999</v>
      </c>
      <c r="V7402" s="2">
        <f>salestable[[#This Row],[Sales]] * (1 - salestable[[#This Row],[Discount]])</f>
        <v>43.13</v>
      </c>
      <c r="W7402" s="2">
        <f>salestable[[#This Row],[Sales]] * salestable[[#This Row],[Discount]]</f>
        <v>0</v>
      </c>
      <c r="X7402">
        <f>YEAR(salestable[[#This Row],[Order Date]])</f>
        <v>2016</v>
      </c>
      <c r="Y7402" t="str">
        <f>TEXT(salestable[[#This Row],[Order Date]],"MMMM")</f>
        <v>September</v>
      </c>
      <c r="Z7402" t="str">
        <f>"Q"&amp;ROUNDUP(MONTH(salestable[[#This Row],[Order Date]])/3,0)</f>
        <v>Q3</v>
      </c>
      <c r="AA7402" t="str">
        <f>TEXT(salestable[[#This Row],[Order Date]], "ddd")</f>
        <v>Thu</v>
      </c>
    </row>
    <row r="7403" spans="1:27"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s="3">
        <v>7</v>
      </c>
      <c r="T7403" s="4">
        <v>0</v>
      </c>
      <c r="U7403" s="3">
        <v>14.200200000000001</v>
      </c>
      <c r="V7403" s="2">
        <f>salestable[[#This Row],[Sales]] * (1 - salestable[[#This Row],[Discount]])</f>
        <v>30.87</v>
      </c>
      <c r="W7403" s="2">
        <f>salestable[[#This Row],[Sales]] * salestable[[#This Row],[Discount]]</f>
        <v>0</v>
      </c>
      <c r="X7403">
        <f>YEAR(salestable[[#This Row],[Order Date]])</f>
        <v>2016</v>
      </c>
      <c r="Y7403" t="str">
        <f>TEXT(salestable[[#This Row],[Order Date]],"MMMM")</f>
        <v>September</v>
      </c>
      <c r="Z7403" t="str">
        <f>"Q"&amp;ROUNDUP(MONTH(salestable[[#This Row],[Order Date]])/3,0)</f>
        <v>Q3</v>
      </c>
      <c r="AA7403" t="str">
        <f>TEXT(salestable[[#This Row],[Order Date]], "ddd")</f>
        <v>Thu</v>
      </c>
    </row>
    <row r="7404" spans="1:27"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s="3">
        <v>4</v>
      </c>
      <c r="T7404" s="4">
        <v>0</v>
      </c>
      <c r="U7404" s="3">
        <v>21.036000000000001</v>
      </c>
      <c r="V7404" s="2">
        <f>salestable[[#This Row],[Sales]] * (1 - salestable[[#This Row],[Discount]])</f>
        <v>70.12</v>
      </c>
      <c r="W7404" s="2">
        <f>salestable[[#This Row],[Sales]] * salestable[[#This Row],[Discount]]</f>
        <v>0</v>
      </c>
      <c r="X7404">
        <f>YEAR(salestable[[#This Row],[Order Date]])</f>
        <v>2017</v>
      </c>
      <c r="Y7404" t="str">
        <f>TEXT(salestable[[#This Row],[Order Date]],"MMMM")</f>
        <v>August</v>
      </c>
      <c r="Z7404" t="str">
        <f>"Q"&amp;ROUNDUP(MONTH(salestable[[#This Row],[Order Date]])/3,0)</f>
        <v>Q3</v>
      </c>
      <c r="AA7404" t="str">
        <f>TEXT(salestable[[#This Row],[Order Date]], "ddd")</f>
        <v>Sun</v>
      </c>
    </row>
    <row r="7405" spans="1:27"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s="3">
        <v>5</v>
      </c>
      <c r="T7405" s="4">
        <v>0.15</v>
      </c>
      <c r="U7405" s="3">
        <v>41.996499999999997</v>
      </c>
      <c r="V7405" s="2">
        <f>salestable[[#This Row],[Sales]] * (1 - salestable[[#This Row],[Discount]])</f>
        <v>433.46387499999997</v>
      </c>
      <c r="W7405" s="2">
        <f>salestable[[#This Row],[Sales]] * salestable[[#This Row],[Discount]]</f>
        <v>76.493624999999994</v>
      </c>
      <c r="X7405">
        <f>YEAR(salestable[[#This Row],[Order Date]])</f>
        <v>2015</v>
      </c>
      <c r="Y7405" t="str">
        <f>TEXT(salestable[[#This Row],[Order Date]],"MMMM")</f>
        <v>May</v>
      </c>
      <c r="Z7405" t="str">
        <f>"Q"&amp;ROUNDUP(MONTH(salestable[[#This Row],[Order Date]])/3,0)</f>
        <v>Q2</v>
      </c>
      <c r="AA7405" t="str">
        <f>TEXT(salestable[[#This Row],[Order Date]], "ddd")</f>
        <v>Thu</v>
      </c>
    </row>
    <row r="7406" spans="1:27"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s="3">
        <v>3</v>
      </c>
      <c r="T7406" s="4">
        <v>0</v>
      </c>
      <c r="U7406" s="3">
        <v>34.4148</v>
      </c>
      <c r="V7406" s="2">
        <f>salestable[[#This Row],[Sales]] * (1 - salestable[[#This Row],[Discount]])</f>
        <v>122.91</v>
      </c>
      <c r="W7406" s="2">
        <f>salestable[[#This Row],[Sales]] * salestable[[#This Row],[Discount]]</f>
        <v>0</v>
      </c>
      <c r="X7406">
        <f>YEAR(salestable[[#This Row],[Order Date]])</f>
        <v>2015</v>
      </c>
      <c r="Y7406" t="str">
        <f>TEXT(salestable[[#This Row],[Order Date]],"MMMM")</f>
        <v>May</v>
      </c>
      <c r="Z7406" t="str">
        <f>"Q"&amp;ROUNDUP(MONTH(salestable[[#This Row],[Order Date]])/3,0)</f>
        <v>Q2</v>
      </c>
      <c r="AA7406" t="str">
        <f>TEXT(salestable[[#This Row],[Order Date]], "ddd")</f>
        <v>Thu</v>
      </c>
    </row>
    <row r="7407" spans="1:27"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s="3">
        <v>2</v>
      </c>
      <c r="T7407" s="4">
        <v>0.2</v>
      </c>
      <c r="U7407" s="3">
        <v>-6.0979999999999999</v>
      </c>
      <c r="V7407" s="2">
        <f>salestable[[#This Row],[Sales]] * (1 - salestable[[#This Row],[Discount]])</f>
        <v>78.054400000000001</v>
      </c>
      <c r="W7407" s="2">
        <f>salestable[[#This Row],[Sales]] * salestable[[#This Row],[Discount]]</f>
        <v>19.5136</v>
      </c>
      <c r="X7407">
        <f>YEAR(salestable[[#This Row],[Order Date]])</f>
        <v>2015</v>
      </c>
      <c r="Y7407" t="str">
        <f>TEXT(salestable[[#This Row],[Order Date]],"MMMM")</f>
        <v>May</v>
      </c>
      <c r="Z7407" t="str">
        <f>"Q"&amp;ROUNDUP(MONTH(salestable[[#This Row],[Order Date]])/3,0)</f>
        <v>Q2</v>
      </c>
      <c r="AA7407" t="str">
        <f>TEXT(salestable[[#This Row],[Order Date]], "ddd")</f>
        <v>Thu</v>
      </c>
    </row>
    <row r="7408" spans="1:27"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s="3">
        <v>3</v>
      </c>
      <c r="T7408" s="4">
        <v>0.2</v>
      </c>
      <c r="U7408" s="3">
        <v>81.264600000000002</v>
      </c>
      <c r="V7408" s="2">
        <f>salestable[[#This Row],[Sales]] * (1 - salestable[[#This Row],[Discount]])</f>
        <v>577.88160000000005</v>
      </c>
      <c r="W7408" s="2">
        <f>salestable[[#This Row],[Sales]] * salestable[[#This Row],[Discount]]</f>
        <v>144.47040000000001</v>
      </c>
      <c r="X7408">
        <f>YEAR(salestable[[#This Row],[Order Date]])</f>
        <v>2015</v>
      </c>
      <c r="Y7408" t="str">
        <f>TEXT(salestable[[#This Row],[Order Date]],"MMMM")</f>
        <v>May</v>
      </c>
      <c r="Z7408" t="str">
        <f>"Q"&amp;ROUNDUP(MONTH(salestable[[#This Row],[Order Date]])/3,0)</f>
        <v>Q2</v>
      </c>
      <c r="AA7408" t="str">
        <f>TEXT(salestable[[#This Row],[Order Date]], "ddd")</f>
        <v>Thu</v>
      </c>
    </row>
    <row r="7409" spans="1:27"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s="3">
        <v>5</v>
      </c>
      <c r="T7409" s="4">
        <v>0.2</v>
      </c>
      <c r="U7409" s="3">
        <v>4.1760000000000002</v>
      </c>
      <c r="V7409" s="2">
        <f>salestable[[#This Row],[Sales]] * (1 - salestable[[#This Row],[Discount]])</f>
        <v>9.2159999999999993</v>
      </c>
      <c r="W7409" s="2">
        <f>salestable[[#This Row],[Sales]] * salestable[[#This Row],[Discount]]</f>
        <v>2.3039999999999998</v>
      </c>
      <c r="X7409">
        <f>YEAR(salestable[[#This Row],[Order Date]])</f>
        <v>2017</v>
      </c>
      <c r="Y7409" t="str">
        <f>TEXT(salestable[[#This Row],[Order Date]],"MMMM")</f>
        <v>January</v>
      </c>
      <c r="Z7409" t="str">
        <f>"Q"&amp;ROUNDUP(MONTH(salestable[[#This Row],[Order Date]])/3,0)</f>
        <v>Q1</v>
      </c>
      <c r="AA7409" t="str">
        <f>TEXT(salestable[[#This Row],[Order Date]], "ddd")</f>
        <v>Fri</v>
      </c>
    </row>
    <row r="7410" spans="1:27"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s="3">
        <v>8</v>
      </c>
      <c r="T7410" s="4">
        <v>0</v>
      </c>
      <c r="U7410" s="3">
        <v>11.748799999999999</v>
      </c>
      <c r="V7410" s="2">
        <f>salestable[[#This Row],[Sales]] * (1 - salestable[[#This Row],[Discount]])</f>
        <v>167.84</v>
      </c>
      <c r="W7410" s="2">
        <f>salestable[[#This Row],[Sales]] * salestable[[#This Row],[Discount]]</f>
        <v>0</v>
      </c>
      <c r="X7410">
        <f>YEAR(salestable[[#This Row],[Order Date]])</f>
        <v>2016</v>
      </c>
      <c r="Y7410" t="str">
        <f>TEXT(salestable[[#This Row],[Order Date]],"MMMM")</f>
        <v>May</v>
      </c>
      <c r="Z7410" t="str">
        <f>"Q"&amp;ROUNDUP(MONTH(salestable[[#This Row],[Order Date]])/3,0)</f>
        <v>Q2</v>
      </c>
      <c r="AA7410" t="str">
        <f>TEXT(salestable[[#This Row],[Order Date]], "ddd")</f>
        <v>Mon</v>
      </c>
    </row>
    <row r="7411" spans="1:27"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s="3">
        <v>1</v>
      </c>
      <c r="T7411" s="4">
        <v>0.4</v>
      </c>
      <c r="U7411" s="3">
        <v>-94.660499999999999</v>
      </c>
      <c r="V7411" s="2">
        <f>salestable[[#This Row],[Sales]] * (1 - salestable[[#This Row],[Discount]])</f>
        <v>103.26600000000001</v>
      </c>
      <c r="W7411" s="2">
        <f>salestable[[#This Row],[Sales]] * salestable[[#This Row],[Discount]]</f>
        <v>68.844000000000008</v>
      </c>
      <c r="X7411">
        <f>YEAR(salestable[[#This Row],[Order Date]])</f>
        <v>2014</v>
      </c>
      <c r="Y7411" t="str">
        <f>TEXT(salestable[[#This Row],[Order Date]],"MMMM")</f>
        <v>April</v>
      </c>
      <c r="Z7411" t="str">
        <f>"Q"&amp;ROUNDUP(MONTH(salestable[[#This Row],[Order Date]])/3,0)</f>
        <v>Q2</v>
      </c>
      <c r="AA7411" t="str">
        <f>TEXT(salestable[[#This Row],[Order Date]], "ddd")</f>
        <v>Tue</v>
      </c>
    </row>
    <row r="7412" spans="1:27"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s="3">
        <v>2</v>
      </c>
      <c r="T7412" s="4">
        <v>0</v>
      </c>
      <c r="U7412" s="3">
        <v>7.9984000000000002</v>
      </c>
      <c r="V7412" s="2">
        <f>salestable[[#This Row],[Sales]] * (1 - salestable[[#This Row],[Discount]])</f>
        <v>99.98</v>
      </c>
      <c r="W7412" s="2">
        <f>salestable[[#This Row],[Sales]] * salestable[[#This Row],[Discount]]</f>
        <v>0</v>
      </c>
      <c r="X7412">
        <f>YEAR(salestable[[#This Row],[Order Date]])</f>
        <v>2014</v>
      </c>
      <c r="Y7412" t="str">
        <f>TEXT(salestable[[#This Row],[Order Date]],"MMMM")</f>
        <v>July</v>
      </c>
      <c r="Z7412" t="str">
        <f>"Q"&amp;ROUNDUP(MONTH(salestable[[#This Row],[Order Date]])/3,0)</f>
        <v>Q3</v>
      </c>
      <c r="AA7412" t="str">
        <f>TEXT(salestable[[#This Row],[Order Date]], "ddd")</f>
        <v>Wed</v>
      </c>
    </row>
    <row r="7413" spans="1:27"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s="3">
        <v>1</v>
      </c>
      <c r="T7413" s="4">
        <v>0.2</v>
      </c>
      <c r="U7413" s="3">
        <v>17.639099999999999</v>
      </c>
      <c r="V7413" s="2">
        <f>salestable[[#This Row],[Sales]] * (1 - salestable[[#This Row],[Discount]])</f>
        <v>125.43360000000001</v>
      </c>
      <c r="W7413" s="2">
        <f>salestable[[#This Row],[Sales]] * salestable[[#This Row],[Discount]]</f>
        <v>31.358400000000003</v>
      </c>
      <c r="X7413">
        <f>YEAR(salestable[[#This Row],[Order Date]])</f>
        <v>2017</v>
      </c>
      <c r="Y7413" t="str">
        <f>TEXT(salestable[[#This Row],[Order Date]],"MMMM")</f>
        <v>May</v>
      </c>
      <c r="Z7413" t="str">
        <f>"Q"&amp;ROUNDUP(MONTH(salestable[[#This Row],[Order Date]])/3,0)</f>
        <v>Q2</v>
      </c>
      <c r="AA7413" t="str">
        <f>TEXT(salestable[[#This Row],[Order Date]], "ddd")</f>
        <v>Tue</v>
      </c>
    </row>
    <row r="7414" spans="1:27"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s="3">
        <v>2</v>
      </c>
      <c r="T7414" s="4">
        <v>0.2</v>
      </c>
      <c r="U7414" s="3">
        <v>-3.0939999999999999</v>
      </c>
      <c r="V7414" s="2">
        <f>salestable[[#This Row],[Sales]] * (1 - salestable[[#This Row],[Discount]])</f>
        <v>28.288</v>
      </c>
      <c r="W7414" s="2">
        <f>salestable[[#This Row],[Sales]] * salestable[[#This Row],[Discount]]</f>
        <v>7.0720000000000001</v>
      </c>
      <c r="X7414">
        <f>YEAR(salestable[[#This Row],[Order Date]])</f>
        <v>2017</v>
      </c>
      <c r="Y7414" t="str">
        <f>TEXT(salestable[[#This Row],[Order Date]],"MMMM")</f>
        <v>May</v>
      </c>
      <c r="Z7414" t="str">
        <f>"Q"&amp;ROUNDUP(MONTH(salestable[[#This Row],[Order Date]])/3,0)</f>
        <v>Q2</v>
      </c>
      <c r="AA7414" t="str">
        <f>TEXT(salestable[[#This Row],[Order Date]], "ddd")</f>
        <v>Tue</v>
      </c>
    </row>
    <row r="7415" spans="1:27"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s="3">
        <v>1</v>
      </c>
      <c r="T7415" s="4">
        <v>0.2</v>
      </c>
      <c r="U7415" s="3">
        <v>-0.33979999999999999</v>
      </c>
      <c r="V7415" s="2">
        <f>salestable[[#This Row],[Sales]] * (1 - salestable[[#This Row],[Discount]])</f>
        <v>10.873600000000001</v>
      </c>
      <c r="W7415" s="2">
        <f>salestable[[#This Row],[Sales]] * salestable[[#This Row],[Discount]]</f>
        <v>2.7184000000000004</v>
      </c>
      <c r="X7415">
        <f>YEAR(salestable[[#This Row],[Order Date]])</f>
        <v>2017</v>
      </c>
      <c r="Y7415" t="str">
        <f>TEXT(salestable[[#This Row],[Order Date]],"MMMM")</f>
        <v>May</v>
      </c>
      <c r="Z7415" t="str">
        <f>"Q"&amp;ROUNDUP(MONTH(salestable[[#This Row],[Order Date]])/3,0)</f>
        <v>Q2</v>
      </c>
      <c r="AA7415" t="str">
        <f>TEXT(salestable[[#This Row],[Order Date]], "ddd")</f>
        <v>Tue</v>
      </c>
    </row>
    <row r="7416" spans="1:27"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s="3">
        <v>2</v>
      </c>
      <c r="T7416" s="4">
        <v>0.3</v>
      </c>
      <c r="U7416" s="3">
        <v>-5.524</v>
      </c>
      <c r="V7416" s="2">
        <f>salestable[[#This Row],[Sales]] * (1 - salestable[[#This Row],[Discount]])</f>
        <v>270.67599999999999</v>
      </c>
      <c r="W7416" s="2">
        <f>salestable[[#This Row],[Sales]] * salestable[[#This Row],[Discount]]</f>
        <v>116.00399999999999</v>
      </c>
      <c r="X7416">
        <f>YEAR(salestable[[#This Row],[Order Date]])</f>
        <v>2016</v>
      </c>
      <c r="Y7416" t="str">
        <f>TEXT(salestable[[#This Row],[Order Date]],"MMMM")</f>
        <v>March</v>
      </c>
      <c r="Z7416" t="str">
        <f>"Q"&amp;ROUNDUP(MONTH(salestable[[#This Row],[Order Date]])/3,0)</f>
        <v>Q1</v>
      </c>
      <c r="AA7416" t="str">
        <f>TEXT(salestable[[#This Row],[Order Date]], "ddd")</f>
        <v>Sun</v>
      </c>
    </row>
    <row r="7417" spans="1:27"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s="3">
        <v>5</v>
      </c>
      <c r="T7417" s="4">
        <v>0.2</v>
      </c>
      <c r="U7417" s="3">
        <v>47.494999999999997</v>
      </c>
      <c r="V7417" s="2">
        <f>salestable[[#This Row],[Sales]] * (1 - salestable[[#This Row],[Discount]])</f>
        <v>303.96800000000002</v>
      </c>
      <c r="W7417" s="2">
        <f>salestable[[#This Row],[Sales]] * salestable[[#This Row],[Discount]]</f>
        <v>75.992000000000004</v>
      </c>
      <c r="X7417">
        <f>YEAR(salestable[[#This Row],[Order Date]])</f>
        <v>2016</v>
      </c>
      <c r="Y7417" t="str">
        <f>TEXT(salestable[[#This Row],[Order Date]],"MMMM")</f>
        <v>March</v>
      </c>
      <c r="Z7417" t="str">
        <f>"Q"&amp;ROUNDUP(MONTH(salestable[[#This Row],[Order Date]])/3,0)</f>
        <v>Q1</v>
      </c>
      <c r="AA7417" t="str">
        <f>TEXT(salestable[[#This Row],[Order Date]], "ddd")</f>
        <v>Sun</v>
      </c>
    </row>
    <row r="7418" spans="1:27"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s="3">
        <v>3</v>
      </c>
      <c r="T7418" s="4">
        <v>0.4</v>
      </c>
      <c r="U7418" s="3">
        <v>-116.98050000000001</v>
      </c>
      <c r="V7418" s="2">
        <f>salestable[[#This Row],[Sales]] * (1 - salestable[[#This Row],[Discount]])</f>
        <v>323.94599999999997</v>
      </c>
      <c r="W7418" s="2">
        <f>salestable[[#This Row],[Sales]] * salestable[[#This Row],[Discount]]</f>
        <v>215.964</v>
      </c>
      <c r="X7418">
        <f>YEAR(salestable[[#This Row],[Order Date]])</f>
        <v>2016</v>
      </c>
      <c r="Y7418" t="str">
        <f>TEXT(salestable[[#This Row],[Order Date]],"MMMM")</f>
        <v>March</v>
      </c>
      <c r="Z7418" t="str">
        <f>"Q"&amp;ROUNDUP(MONTH(salestable[[#This Row],[Order Date]])/3,0)</f>
        <v>Q1</v>
      </c>
      <c r="AA7418" t="str">
        <f>TEXT(salestable[[#This Row],[Order Date]], "ddd")</f>
        <v>Sun</v>
      </c>
    </row>
    <row r="7419" spans="1:27"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s="3">
        <v>5</v>
      </c>
      <c r="T7419" s="4">
        <v>0.2</v>
      </c>
      <c r="U7419" s="3">
        <v>13.9185</v>
      </c>
      <c r="V7419" s="2">
        <f>salestable[[#This Row],[Sales]] * (1 - salestable[[#This Row],[Discount]])</f>
        <v>32.992000000000004</v>
      </c>
      <c r="W7419" s="2">
        <f>salestable[[#This Row],[Sales]] * salestable[[#This Row],[Discount]]</f>
        <v>8.2480000000000011</v>
      </c>
      <c r="X7419">
        <f>YEAR(salestable[[#This Row],[Order Date]])</f>
        <v>2016</v>
      </c>
      <c r="Y7419" t="str">
        <f>TEXT(salestable[[#This Row],[Order Date]],"MMMM")</f>
        <v>March</v>
      </c>
      <c r="Z7419" t="str">
        <f>"Q"&amp;ROUNDUP(MONTH(salestable[[#This Row],[Order Date]])/3,0)</f>
        <v>Q1</v>
      </c>
      <c r="AA7419" t="str">
        <f>TEXT(salestable[[#This Row],[Order Date]], "ddd")</f>
        <v>Sun</v>
      </c>
    </row>
    <row r="7420" spans="1:27"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s="3">
        <v>1</v>
      </c>
      <c r="T7420" s="4">
        <v>0.7</v>
      </c>
      <c r="U7420" s="3">
        <v>-41.517600000000002</v>
      </c>
      <c r="V7420" s="2">
        <f>salestable[[#This Row],[Sales]] * (1 - salestable[[#This Row],[Discount]])</f>
        <v>15.569100000000002</v>
      </c>
      <c r="W7420" s="2">
        <f>salestable[[#This Row],[Sales]] * salestable[[#This Row],[Discount]]</f>
        <v>36.3279</v>
      </c>
      <c r="X7420">
        <f>YEAR(salestable[[#This Row],[Order Date]])</f>
        <v>2016</v>
      </c>
      <c r="Y7420" t="str">
        <f>TEXT(salestable[[#This Row],[Order Date]],"MMMM")</f>
        <v>March</v>
      </c>
      <c r="Z7420" t="str">
        <f>"Q"&amp;ROUNDUP(MONTH(salestable[[#This Row],[Order Date]])/3,0)</f>
        <v>Q1</v>
      </c>
      <c r="AA7420" t="str">
        <f>TEXT(salestable[[#This Row],[Order Date]], "ddd")</f>
        <v>Sun</v>
      </c>
    </row>
    <row r="7421" spans="1:27"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s="3">
        <v>5</v>
      </c>
      <c r="T7421" s="4">
        <v>0.2</v>
      </c>
      <c r="U7421" s="3">
        <v>-138.13999999999999</v>
      </c>
      <c r="V7421" s="2">
        <f>salestable[[#This Row],[Sales]] * (1 - salestable[[#This Row],[Discount]])</f>
        <v>442.048</v>
      </c>
      <c r="W7421" s="2">
        <f>salestable[[#This Row],[Sales]] * salestable[[#This Row],[Discount]]</f>
        <v>110.512</v>
      </c>
      <c r="X7421">
        <f>YEAR(salestable[[#This Row],[Order Date]])</f>
        <v>2016</v>
      </c>
      <c r="Y7421" t="str">
        <f>TEXT(salestable[[#This Row],[Order Date]],"MMMM")</f>
        <v>March</v>
      </c>
      <c r="Z7421" t="str">
        <f>"Q"&amp;ROUNDUP(MONTH(salestable[[#This Row],[Order Date]])/3,0)</f>
        <v>Q1</v>
      </c>
      <c r="AA7421" t="str">
        <f>TEXT(salestable[[#This Row],[Order Date]], "ddd")</f>
        <v>Sun</v>
      </c>
    </row>
    <row r="7422" spans="1:27"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s="3">
        <v>5</v>
      </c>
      <c r="T7422" s="4">
        <v>0.7</v>
      </c>
      <c r="U7422" s="3">
        <v>-15.44</v>
      </c>
      <c r="V7422" s="2">
        <f>salestable[[#This Row],[Sales]] * (1 - salestable[[#This Row],[Discount]])</f>
        <v>6.9480000000000013</v>
      </c>
      <c r="W7422" s="2">
        <f>salestable[[#This Row],[Sales]] * salestable[[#This Row],[Discount]]</f>
        <v>16.212</v>
      </c>
      <c r="X7422">
        <f>YEAR(salestable[[#This Row],[Order Date]])</f>
        <v>2016</v>
      </c>
      <c r="Y7422" t="str">
        <f>TEXT(salestable[[#This Row],[Order Date]],"MMMM")</f>
        <v>March</v>
      </c>
      <c r="Z7422" t="str">
        <f>"Q"&amp;ROUNDUP(MONTH(salestable[[#This Row],[Order Date]])/3,0)</f>
        <v>Q1</v>
      </c>
      <c r="AA7422" t="str">
        <f>TEXT(salestable[[#This Row],[Order Date]], "ddd")</f>
        <v>Sun</v>
      </c>
    </row>
    <row r="7423" spans="1:27"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s="3">
        <v>2</v>
      </c>
      <c r="T7423" s="4">
        <v>0.2</v>
      </c>
      <c r="U7423" s="3">
        <v>-28.367999999999999</v>
      </c>
      <c r="V7423" s="2">
        <f>salestable[[#This Row],[Sales]] * (1 - salestable[[#This Row],[Discount]])</f>
        <v>100.864</v>
      </c>
      <c r="W7423" s="2">
        <f>salestable[[#This Row],[Sales]] * salestable[[#This Row],[Discount]]</f>
        <v>25.216000000000001</v>
      </c>
      <c r="X7423">
        <f>YEAR(salestable[[#This Row],[Order Date]])</f>
        <v>2016</v>
      </c>
      <c r="Y7423" t="str">
        <f>TEXT(salestable[[#This Row],[Order Date]],"MMMM")</f>
        <v>March</v>
      </c>
      <c r="Z7423" t="str">
        <f>"Q"&amp;ROUNDUP(MONTH(salestable[[#This Row],[Order Date]])/3,0)</f>
        <v>Q1</v>
      </c>
      <c r="AA7423" t="str">
        <f>TEXT(salestable[[#This Row],[Order Date]], "ddd")</f>
        <v>Sun</v>
      </c>
    </row>
    <row r="7424" spans="1:27"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s="3">
        <v>3</v>
      </c>
      <c r="T7424" s="4">
        <v>0.7</v>
      </c>
      <c r="U7424" s="3">
        <v>-643.71</v>
      </c>
      <c r="V7424" s="2">
        <f>salestable[[#This Row],[Sales]] * (1 - salestable[[#This Row],[Discount]])</f>
        <v>134.73000000000002</v>
      </c>
      <c r="W7424" s="2">
        <f>salestable[[#This Row],[Sales]] * salestable[[#This Row],[Discount]]</f>
        <v>314.37</v>
      </c>
      <c r="X7424">
        <f>YEAR(salestable[[#This Row],[Order Date]])</f>
        <v>2016</v>
      </c>
      <c r="Y7424" t="str">
        <f>TEXT(salestable[[#This Row],[Order Date]],"MMMM")</f>
        <v>March</v>
      </c>
      <c r="Z7424" t="str">
        <f>"Q"&amp;ROUNDUP(MONTH(salestable[[#This Row],[Order Date]])/3,0)</f>
        <v>Q1</v>
      </c>
      <c r="AA7424" t="str">
        <f>TEXT(salestable[[#This Row],[Order Date]], "ddd")</f>
        <v>Sun</v>
      </c>
    </row>
    <row r="7425" spans="1:27"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s="3">
        <v>4</v>
      </c>
      <c r="T7425" s="4">
        <v>0.2</v>
      </c>
      <c r="U7425" s="3">
        <v>21.949200000000001</v>
      </c>
      <c r="V7425" s="2">
        <f>salestable[[#This Row],[Sales]] * (1 - salestable[[#This Row],[Discount]])</f>
        <v>156.08320000000003</v>
      </c>
      <c r="W7425" s="2">
        <f>salestable[[#This Row],[Sales]] * salestable[[#This Row],[Discount]]</f>
        <v>39.020800000000008</v>
      </c>
      <c r="X7425">
        <f>YEAR(salestable[[#This Row],[Order Date]])</f>
        <v>2017</v>
      </c>
      <c r="Y7425" t="str">
        <f>TEXT(salestable[[#This Row],[Order Date]],"MMMM")</f>
        <v>April</v>
      </c>
      <c r="Z7425" t="str">
        <f>"Q"&amp;ROUNDUP(MONTH(salestable[[#This Row],[Order Date]])/3,0)</f>
        <v>Q2</v>
      </c>
      <c r="AA7425" t="str">
        <f>TEXT(salestable[[#This Row],[Order Date]], "ddd")</f>
        <v>Mon</v>
      </c>
    </row>
    <row r="7426" spans="1:27"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s="3">
        <v>3</v>
      </c>
      <c r="T7426" s="4">
        <v>0.2</v>
      </c>
      <c r="U7426" s="3">
        <v>6.4176000000000002</v>
      </c>
      <c r="V7426" s="2">
        <f>salestable[[#This Row],[Sales]] * (1 - salestable[[#This Row],[Discount]])</f>
        <v>29.337599999999998</v>
      </c>
      <c r="W7426" s="2">
        <f>salestable[[#This Row],[Sales]] * salestable[[#This Row],[Discount]]</f>
        <v>7.3343999999999996</v>
      </c>
      <c r="X7426">
        <f>YEAR(salestable[[#This Row],[Order Date]])</f>
        <v>2017</v>
      </c>
      <c r="Y7426" t="str">
        <f>TEXT(salestable[[#This Row],[Order Date]],"MMMM")</f>
        <v>April</v>
      </c>
      <c r="Z7426" t="str">
        <f>"Q"&amp;ROUNDUP(MONTH(salestable[[#This Row],[Order Date]])/3,0)</f>
        <v>Q2</v>
      </c>
      <c r="AA7426" t="str">
        <f>TEXT(salestable[[#This Row],[Order Date]], "ddd")</f>
        <v>Mon</v>
      </c>
    </row>
    <row r="7427" spans="1:27"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s="3">
        <v>2</v>
      </c>
      <c r="T7427" s="4">
        <v>0.3</v>
      </c>
      <c r="U7427" s="3">
        <v>-6.0890000000000004</v>
      </c>
      <c r="V7427" s="2">
        <f>salestable[[#This Row],[Sales]] * (1 - salestable[[#This Row],[Discount]])</f>
        <v>59.672199999999989</v>
      </c>
      <c r="W7427" s="2">
        <f>salestable[[#This Row],[Sales]] * salestable[[#This Row],[Discount]]</f>
        <v>25.573799999999999</v>
      </c>
      <c r="X7427">
        <f>YEAR(salestable[[#This Row],[Order Date]])</f>
        <v>2016</v>
      </c>
      <c r="Y7427" t="str">
        <f>TEXT(salestable[[#This Row],[Order Date]],"MMMM")</f>
        <v>June</v>
      </c>
      <c r="Z7427" t="str">
        <f>"Q"&amp;ROUNDUP(MONTH(salestable[[#This Row],[Order Date]])/3,0)</f>
        <v>Q2</v>
      </c>
      <c r="AA7427" t="str">
        <f>TEXT(salestable[[#This Row],[Order Date]], "ddd")</f>
        <v>Sat</v>
      </c>
    </row>
    <row r="7428" spans="1:27"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s="3">
        <v>2</v>
      </c>
      <c r="T7428" s="4">
        <v>0.6</v>
      </c>
      <c r="U7428" s="3">
        <v>-26.169599999999999</v>
      </c>
      <c r="V7428" s="2">
        <f>salestable[[#This Row],[Sales]] * (1 - salestable[[#This Row],[Discount]])</f>
        <v>13.084800000000001</v>
      </c>
      <c r="W7428" s="2">
        <f>salestable[[#This Row],[Sales]] * salestable[[#This Row],[Discount]]</f>
        <v>19.627200000000002</v>
      </c>
      <c r="X7428">
        <f>YEAR(salestable[[#This Row],[Order Date]])</f>
        <v>2016</v>
      </c>
      <c r="Y7428" t="str">
        <f>TEXT(salestable[[#This Row],[Order Date]],"MMMM")</f>
        <v>June</v>
      </c>
      <c r="Z7428" t="str">
        <f>"Q"&amp;ROUNDUP(MONTH(salestable[[#This Row],[Order Date]])/3,0)</f>
        <v>Q2</v>
      </c>
      <c r="AA7428" t="str">
        <f>TEXT(salestable[[#This Row],[Order Date]], "ddd")</f>
        <v>Sat</v>
      </c>
    </row>
    <row r="7429" spans="1:27"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s="3">
        <v>3</v>
      </c>
      <c r="T7429" s="4">
        <v>0</v>
      </c>
      <c r="U7429" s="3">
        <v>5.3720999999999997</v>
      </c>
      <c r="V7429" s="2">
        <f>salestable[[#This Row],[Sales]] * (1 - salestable[[#This Row],[Discount]])</f>
        <v>11.43</v>
      </c>
      <c r="W7429" s="2">
        <f>salestable[[#This Row],[Sales]] * salestable[[#This Row],[Discount]]</f>
        <v>0</v>
      </c>
      <c r="X7429">
        <f>YEAR(salestable[[#This Row],[Order Date]])</f>
        <v>2014</v>
      </c>
      <c r="Y7429" t="str">
        <f>TEXT(salestable[[#This Row],[Order Date]],"MMMM")</f>
        <v>March</v>
      </c>
      <c r="Z7429" t="str">
        <f>"Q"&amp;ROUNDUP(MONTH(salestable[[#This Row],[Order Date]])/3,0)</f>
        <v>Q1</v>
      </c>
      <c r="AA7429" t="str">
        <f>TEXT(salestable[[#This Row],[Order Date]], "ddd")</f>
        <v>Mon</v>
      </c>
    </row>
    <row r="7430" spans="1:27"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s="3">
        <v>2</v>
      </c>
      <c r="T7430" s="4">
        <v>0</v>
      </c>
      <c r="U7430" s="3">
        <v>14.9156</v>
      </c>
      <c r="V7430" s="2">
        <f>salestable[[#This Row],[Sales]] * (1 - salestable[[#This Row],[Discount]])</f>
        <v>30.44</v>
      </c>
      <c r="W7430" s="2">
        <f>salestable[[#This Row],[Sales]] * salestable[[#This Row],[Discount]]</f>
        <v>0</v>
      </c>
      <c r="X7430">
        <f>YEAR(salestable[[#This Row],[Order Date]])</f>
        <v>2014</v>
      </c>
      <c r="Y7430" t="str">
        <f>TEXT(salestable[[#This Row],[Order Date]],"MMMM")</f>
        <v>March</v>
      </c>
      <c r="Z7430" t="str">
        <f>"Q"&amp;ROUNDUP(MONTH(salestable[[#This Row],[Order Date]])/3,0)</f>
        <v>Q1</v>
      </c>
      <c r="AA7430" t="str">
        <f>TEXT(salestable[[#This Row],[Order Date]], "ddd")</f>
        <v>Mon</v>
      </c>
    </row>
    <row r="7431" spans="1:27"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s="3">
        <v>2</v>
      </c>
      <c r="T7431" s="4">
        <v>0</v>
      </c>
      <c r="U7431" s="3">
        <v>6.3503999999999996</v>
      </c>
      <c r="V7431" s="2">
        <f>salestable[[#This Row],[Sales]] * (1 - salestable[[#This Row],[Discount]])</f>
        <v>12.96</v>
      </c>
      <c r="W7431" s="2">
        <f>salestable[[#This Row],[Sales]] * salestable[[#This Row],[Discount]]</f>
        <v>0</v>
      </c>
      <c r="X7431">
        <f>YEAR(salestable[[#This Row],[Order Date]])</f>
        <v>2014</v>
      </c>
      <c r="Y7431" t="str">
        <f>TEXT(salestable[[#This Row],[Order Date]],"MMMM")</f>
        <v>March</v>
      </c>
      <c r="Z7431" t="str">
        <f>"Q"&amp;ROUNDUP(MONTH(salestable[[#This Row],[Order Date]])/3,0)</f>
        <v>Q1</v>
      </c>
      <c r="AA7431" t="str">
        <f>TEXT(salestable[[#This Row],[Order Date]], "ddd")</f>
        <v>Mon</v>
      </c>
    </row>
    <row r="7432" spans="1:27"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s="3">
        <v>4</v>
      </c>
      <c r="T7432" s="4">
        <v>0</v>
      </c>
      <c r="U7432" s="3">
        <v>7.68</v>
      </c>
      <c r="V7432" s="2">
        <f>salestable[[#This Row],[Sales]] * (1 - salestable[[#This Row],[Discount]])</f>
        <v>16</v>
      </c>
      <c r="W7432" s="2">
        <f>salestable[[#This Row],[Sales]] * salestable[[#This Row],[Discount]]</f>
        <v>0</v>
      </c>
      <c r="X7432">
        <f>YEAR(salestable[[#This Row],[Order Date]])</f>
        <v>2014</v>
      </c>
      <c r="Y7432" t="str">
        <f>TEXT(salestable[[#This Row],[Order Date]],"MMMM")</f>
        <v>March</v>
      </c>
      <c r="Z7432" t="str">
        <f>"Q"&amp;ROUNDUP(MONTH(salestable[[#This Row],[Order Date]])/3,0)</f>
        <v>Q1</v>
      </c>
      <c r="AA7432" t="str">
        <f>TEXT(salestable[[#This Row],[Order Date]], "ddd")</f>
        <v>Mon</v>
      </c>
    </row>
    <row r="7433" spans="1:27"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s="3">
        <v>3</v>
      </c>
      <c r="T7433" s="4">
        <v>0</v>
      </c>
      <c r="U7433" s="3">
        <v>8.4941999999999993</v>
      </c>
      <c r="V7433" s="2">
        <f>salestable[[#This Row],[Sales]] * (1 - salestable[[#This Row],[Discount]])</f>
        <v>32.67</v>
      </c>
      <c r="W7433" s="2">
        <f>salestable[[#This Row],[Sales]] * salestable[[#This Row],[Discount]]</f>
        <v>0</v>
      </c>
      <c r="X7433">
        <f>YEAR(salestable[[#This Row],[Order Date]])</f>
        <v>2014</v>
      </c>
      <c r="Y7433" t="str">
        <f>TEXT(salestable[[#This Row],[Order Date]],"MMMM")</f>
        <v>March</v>
      </c>
      <c r="Z7433" t="str">
        <f>"Q"&amp;ROUNDUP(MONTH(salestable[[#This Row],[Order Date]])/3,0)</f>
        <v>Q1</v>
      </c>
      <c r="AA7433" t="str">
        <f>TEXT(salestable[[#This Row],[Order Date]], "ddd")</f>
        <v>Mon</v>
      </c>
    </row>
    <row r="7434" spans="1:27"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s="3">
        <v>3</v>
      </c>
      <c r="T7434" s="4">
        <v>0.2</v>
      </c>
      <c r="U7434" s="3">
        <v>-0.9486</v>
      </c>
      <c r="V7434" s="2">
        <f>salestable[[#This Row],[Sales]] * (1 - salestable[[#This Row],[Discount]])</f>
        <v>3.5712000000000006</v>
      </c>
      <c r="W7434" s="2">
        <f>salestable[[#This Row],[Sales]] * salestable[[#This Row],[Discount]]</f>
        <v>0.89280000000000015</v>
      </c>
      <c r="X7434">
        <f>YEAR(salestable[[#This Row],[Order Date]])</f>
        <v>2014</v>
      </c>
      <c r="Y7434" t="str">
        <f>TEXT(salestable[[#This Row],[Order Date]],"MMMM")</f>
        <v>August</v>
      </c>
      <c r="Z7434" t="str">
        <f>"Q"&amp;ROUNDUP(MONTH(salestable[[#This Row],[Order Date]])/3,0)</f>
        <v>Q3</v>
      </c>
      <c r="AA7434" t="str">
        <f>TEXT(salestable[[#This Row],[Order Date]], "ddd")</f>
        <v>Sat</v>
      </c>
    </row>
    <row r="7435" spans="1:27"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s="3">
        <v>5</v>
      </c>
      <c r="T7435" s="4">
        <v>0.7</v>
      </c>
      <c r="U7435" s="3">
        <v>-6.5415000000000001</v>
      </c>
      <c r="V7435" s="2">
        <f>salestable[[#This Row],[Sales]] * (1 - salestable[[#This Row],[Discount]])</f>
        <v>2.8035000000000005</v>
      </c>
      <c r="W7435" s="2">
        <f>salestable[[#This Row],[Sales]] * salestable[[#This Row],[Discount]]</f>
        <v>6.5415000000000001</v>
      </c>
      <c r="X7435">
        <f>YEAR(salestable[[#This Row],[Order Date]])</f>
        <v>2014</v>
      </c>
      <c r="Y7435" t="str">
        <f>TEXT(salestable[[#This Row],[Order Date]],"MMMM")</f>
        <v>August</v>
      </c>
      <c r="Z7435" t="str">
        <f>"Q"&amp;ROUNDUP(MONTH(salestable[[#This Row],[Order Date]])/3,0)</f>
        <v>Q3</v>
      </c>
      <c r="AA7435" t="str">
        <f>TEXT(salestable[[#This Row],[Order Date]], "ddd")</f>
        <v>Sat</v>
      </c>
    </row>
    <row r="7436" spans="1:27"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s="3">
        <v>3</v>
      </c>
      <c r="T7436" s="4">
        <v>0.2</v>
      </c>
      <c r="U7436" s="3">
        <v>3.0861000000000001</v>
      </c>
      <c r="V7436" s="2">
        <f>salestable[[#This Row],[Sales]] * (1 - salestable[[#This Row],[Discount]])</f>
        <v>7.3152000000000008</v>
      </c>
      <c r="W7436" s="2">
        <f>salestable[[#This Row],[Sales]] * salestable[[#This Row],[Discount]]</f>
        <v>1.8288000000000002</v>
      </c>
      <c r="X7436">
        <f>YEAR(salestable[[#This Row],[Order Date]])</f>
        <v>2015</v>
      </c>
      <c r="Y7436" t="str">
        <f>TEXT(salestable[[#This Row],[Order Date]],"MMMM")</f>
        <v>July</v>
      </c>
      <c r="Z7436" t="str">
        <f>"Q"&amp;ROUNDUP(MONTH(salestable[[#This Row],[Order Date]])/3,0)</f>
        <v>Q3</v>
      </c>
      <c r="AA7436" t="str">
        <f>TEXT(salestable[[#This Row],[Order Date]], "ddd")</f>
        <v>Sun</v>
      </c>
    </row>
    <row r="7437" spans="1:27"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s="3">
        <v>6</v>
      </c>
      <c r="T7437" s="4">
        <v>0.2</v>
      </c>
      <c r="U7437" s="3">
        <v>8.3867999999999991</v>
      </c>
      <c r="V7437" s="2">
        <f>salestable[[#This Row],[Sales]] * (1 - salestable[[#This Row],[Discount]])</f>
        <v>18.508800000000001</v>
      </c>
      <c r="W7437" s="2">
        <f>salestable[[#This Row],[Sales]] * salestable[[#This Row],[Discount]]</f>
        <v>4.6272000000000002</v>
      </c>
      <c r="X7437">
        <f>YEAR(salestable[[#This Row],[Order Date]])</f>
        <v>2015</v>
      </c>
      <c r="Y7437" t="str">
        <f>TEXT(salestable[[#This Row],[Order Date]],"MMMM")</f>
        <v>July</v>
      </c>
      <c r="Z7437" t="str">
        <f>"Q"&amp;ROUNDUP(MONTH(salestable[[#This Row],[Order Date]])/3,0)</f>
        <v>Q3</v>
      </c>
      <c r="AA7437" t="str">
        <f>TEXT(salestable[[#This Row],[Order Date]], "ddd")</f>
        <v>Sun</v>
      </c>
    </row>
    <row r="7438" spans="1:27"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s="3">
        <v>5</v>
      </c>
      <c r="T7438" s="4">
        <v>0</v>
      </c>
      <c r="U7438" s="3">
        <v>25.792000000000002</v>
      </c>
      <c r="V7438" s="2">
        <f>salestable[[#This Row],[Sales]] * (1 - salestable[[#This Row],[Discount]])</f>
        <v>99.2</v>
      </c>
      <c r="W7438" s="2">
        <f>salestable[[#This Row],[Sales]] * salestable[[#This Row],[Discount]]</f>
        <v>0</v>
      </c>
      <c r="X7438">
        <f>YEAR(salestable[[#This Row],[Order Date]])</f>
        <v>2015</v>
      </c>
      <c r="Y7438" t="str">
        <f>TEXT(salestable[[#This Row],[Order Date]],"MMMM")</f>
        <v>July</v>
      </c>
      <c r="Z7438" t="str">
        <f>"Q"&amp;ROUNDUP(MONTH(salestable[[#This Row],[Order Date]])/3,0)</f>
        <v>Q3</v>
      </c>
      <c r="AA7438" t="str">
        <f>TEXT(salestable[[#This Row],[Order Date]], "ddd")</f>
        <v>Sun</v>
      </c>
    </row>
    <row r="7439" spans="1:27"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s="3">
        <v>5</v>
      </c>
      <c r="T7439" s="4">
        <v>0.2</v>
      </c>
      <c r="U7439" s="3">
        <v>7.2089999999999996</v>
      </c>
      <c r="V7439" s="2">
        <f>salestable[[#This Row],[Sales]] * (1 - salestable[[#This Row],[Discount]])</f>
        <v>17.088000000000001</v>
      </c>
      <c r="W7439" s="2">
        <f>salestable[[#This Row],[Sales]] * salestable[[#This Row],[Discount]]</f>
        <v>4.2720000000000002</v>
      </c>
      <c r="X7439">
        <f>YEAR(salestable[[#This Row],[Order Date]])</f>
        <v>2014</v>
      </c>
      <c r="Y7439" t="str">
        <f>TEXT(salestable[[#This Row],[Order Date]],"MMMM")</f>
        <v>February</v>
      </c>
      <c r="Z7439" t="str">
        <f>"Q"&amp;ROUNDUP(MONTH(salestable[[#This Row],[Order Date]])/3,0)</f>
        <v>Q1</v>
      </c>
      <c r="AA7439" t="str">
        <f>TEXT(salestable[[#This Row],[Order Date]], "ddd")</f>
        <v>Sat</v>
      </c>
    </row>
    <row r="7440" spans="1:27"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s="3">
        <v>5</v>
      </c>
      <c r="T7440" s="4">
        <v>0</v>
      </c>
      <c r="U7440" s="3">
        <v>13.132</v>
      </c>
      <c r="V7440" s="2">
        <f>salestable[[#This Row],[Sales]] * (1 - salestable[[#This Row],[Discount]])</f>
        <v>46.9</v>
      </c>
      <c r="W7440" s="2">
        <f>salestable[[#This Row],[Sales]] * salestable[[#This Row],[Discount]]</f>
        <v>0</v>
      </c>
      <c r="X7440">
        <f>YEAR(salestable[[#This Row],[Order Date]])</f>
        <v>2015</v>
      </c>
      <c r="Y7440" t="str">
        <f>TEXT(salestable[[#This Row],[Order Date]],"MMMM")</f>
        <v>March</v>
      </c>
      <c r="Z7440" t="str">
        <f>"Q"&amp;ROUNDUP(MONTH(salestable[[#This Row],[Order Date]])/3,0)</f>
        <v>Q1</v>
      </c>
      <c r="AA7440" t="str">
        <f>TEXT(salestable[[#This Row],[Order Date]], "ddd")</f>
        <v>Tue</v>
      </c>
    </row>
    <row r="7441" spans="1:27"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s="3">
        <v>5</v>
      </c>
      <c r="T7441" s="4">
        <v>0.2</v>
      </c>
      <c r="U7441" s="3">
        <v>6.5519999999999996</v>
      </c>
      <c r="V7441" s="2">
        <f>salestable[[#This Row],[Sales]] * (1 - salestable[[#This Row],[Discount]])</f>
        <v>14.975999999999999</v>
      </c>
      <c r="W7441" s="2">
        <f>salestable[[#This Row],[Sales]] * salestable[[#This Row],[Discount]]</f>
        <v>3.7439999999999998</v>
      </c>
      <c r="X7441">
        <f>YEAR(salestable[[#This Row],[Order Date]])</f>
        <v>2017</v>
      </c>
      <c r="Y7441" t="str">
        <f>TEXT(salestable[[#This Row],[Order Date]],"MMMM")</f>
        <v>September</v>
      </c>
      <c r="Z7441" t="str">
        <f>"Q"&amp;ROUNDUP(MONTH(salestable[[#This Row],[Order Date]])/3,0)</f>
        <v>Q3</v>
      </c>
      <c r="AA7441" t="str">
        <f>TEXT(salestable[[#This Row],[Order Date]], "ddd")</f>
        <v>Sat</v>
      </c>
    </row>
    <row r="7442" spans="1:27"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s="3">
        <v>2</v>
      </c>
      <c r="T7442" s="4">
        <v>0.2</v>
      </c>
      <c r="U7442" s="3">
        <v>-2.9565999999999999</v>
      </c>
      <c r="V7442" s="2">
        <f>salestable[[#This Row],[Sales]] * (1 - salestable[[#This Row],[Discount]])</f>
        <v>189.22239999999999</v>
      </c>
      <c r="W7442" s="2">
        <f>salestable[[#This Row],[Sales]] * salestable[[#This Row],[Discount]]</f>
        <v>47.305599999999998</v>
      </c>
      <c r="X7442">
        <f>YEAR(salestable[[#This Row],[Order Date]])</f>
        <v>2017</v>
      </c>
      <c r="Y7442" t="str">
        <f>TEXT(salestable[[#This Row],[Order Date]],"MMMM")</f>
        <v>September</v>
      </c>
      <c r="Z7442" t="str">
        <f>"Q"&amp;ROUNDUP(MONTH(salestable[[#This Row],[Order Date]])/3,0)</f>
        <v>Q3</v>
      </c>
      <c r="AA7442" t="str">
        <f>TEXT(salestable[[#This Row],[Order Date]], "ddd")</f>
        <v>Sat</v>
      </c>
    </row>
    <row r="7443" spans="1:27"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s="3">
        <v>3</v>
      </c>
      <c r="T7443" s="4">
        <v>0</v>
      </c>
      <c r="U7443" s="3">
        <v>8.6940000000000008</v>
      </c>
      <c r="V7443" s="2">
        <f>salestable[[#This Row],[Sales]] * (1 - salestable[[#This Row],[Discount]])</f>
        <v>18.899999999999999</v>
      </c>
      <c r="W7443" s="2">
        <f>salestable[[#This Row],[Sales]] * salestable[[#This Row],[Discount]]</f>
        <v>0</v>
      </c>
      <c r="X7443">
        <f>YEAR(salestable[[#This Row],[Order Date]])</f>
        <v>2015</v>
      </c>
      <c r="Y7443" t="str">
        <f>TEXT(salestable[[#This Row],[Order Date]],"MMMM")</f>
        <v>November</v>
      </c>
      <c r="Z7443" t="str">
        <f>"Q"&amp;ROUNDUP(MONTH(salestable[[#This Row],[Order Date]])/3,0)</f>
        <v>Q4</v>
      </c>
      <c r="AA7443" t="str">
        <f>TEXT(salestable[[#This Row],[Order Date]], "ddd")</f>
        <v>Mon</v>
      </c>
    </row>
    <row r="7444" spans="1:27"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s="3">
        <v>2</v>
      </c>
      <c r="T7444" s="4">
        <v>0.2</v>
      </c>
      <c r="U7444" s="3">
        <v>3.7408000000000001</v>
      </c>
      <c r="V7444" s="2">
        <f>salestable[[#This Row],[Sales]] * (1 - salestable[[#This Row],[Discount]])</f>
        <v>8.5504000000000016</v>
      </c>
      <c r="W7444" s="2">
        <f>salestable[[#This Row],[Sales]] * salestable[[#This Row],[Discount]]</f>
        <v>2.1376000000000004</v>
      </c>
      <c r="X7444">
        <f>YEAR(salestable[[#This Row],[Order Date]])</f>
        <v>2014</v>
      </c>
      <c r="Y7444" t="str">
        <f>TEXT(salestable[[#This Row],[Order Date]],"MMMM")</f>
        <v>December</v>
      </c>
      <c r="Z7444" t="str">
        <f>"Q"&amp;ROUNDUP(MONTH(salestable[[#This Row],[Order Date]])/3,0)</f>
        <v>Q4</v>
      </c>
      <c r="AA7444" t="str">
        <f>TEXT(salestable[[#This Row],[Order Date]], "ddd")</f>
        <v>Tue</v>
      </c>
    </row>
    <row r="7445" spans="1:27"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s="3">
        <v>3</v>
      </c>
      <c r="T7445" s="4">
        <v>0.2</v>
      </c>
      <c r="U7445" s="3">
        <v>20.745899999999999</v>
      </c>
      <c r="V7445" s="2">
        <f>salestable[[#This Row],[Sales]] * (1 - salestable[[#This Row],[Discount]])</f>
        <v>189.67680000000001</v>
      </c>
      <c r="W7445" s="2">
        <f>salestable[[#This Row],[Sales]] * salestable[[#This Row],[Discount]]</f>
        <v>47.419200000000004</v>
      </c>
      <c r="X7445">
        <f>YEAR(salestable[[#This Row],[Order Date]])</f>
        <v>2014</v>
      </c>
      <c r="Y7445" t="str">
        <f>TEXT(salestable[[#This Row],[Order Date]],"MMMM")</f>
        <v>December</v>
      </c>
      <c r="Z7445" t="str">
        <f>"Q"&amp;ROUNDUP(MONTH(salestable[[#This Row],[Order Date]])/3,0)</f>
        <v>Q4</v>
      </c>
      <c r="AA7445" t="str">
        <f>TEXT(salestable[[#This Row],[Order Date]], "ddd")</f>
        <v>Tue</v>
      </c>
    </row>
    <row r="7446" spans="1:27"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s="3">
        <v>1</v>
      </c>
      <c r="T7446" s="4">
        <v>0.2</v>
      </c>
      <c r="U7446" s="3">
        <v>1.8144</v>
      </c>
      <c r="V7446" s="2">
        <f>salestable[[#This Row],[Sales]] * (1 - salestable[[#This Row],[Discount]])</f>
        <v>4.1472000000000007</v>
      </c>
      <c r="W7446" s="2">
        <f>salestable[[#This Row],[Sales]] * salestable[[#This Row],[Discount]]</f>
        <v>1.0368000000000002</v>
      </c>
      <c r="X7446">
        <f>YEAR(salestable[[#This Row],[Order Date]])</f>
        <v>2017</v>
      </c>
      <c r="Y7446" t="str">
        <f>TEXT(salestable[[#This Row],[Order Date]],"MMMM")</f>
        <v>February</v>
      </c>
      <c r="Z7446" t="str">
        <f>"Q"&amp;ROUNDUP(MONTH(salestable[[#This Row],[Order Date]])/3,0)</f>
        <v>Q1</v>
      </c>
      <c r="AA7446" t="str">
        <f>TEXT(salestable[[#This Row],[Order Date]], "ddd")</f>
        <v>Fri</v>
      </c>
    </row>
    <row r="7447" spans="1:27"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s="3">
        <v>2</v>
      </c>
      <c r="T7447" s="4">
        <v>0.2</v>
      </c>
      <c r="U7447" s="3">
        <v>23.7742</v>
      </c>
      <c r="V7447" s="2">
        <f>salestable[[#This Row],[Sales]] * (1 - salestable[[#This Row],[Discount]])</f>
        <v>52.467200000000005</v>
      </c>
      <c r="W7447" s="2">
        <f>salestable[[#This Row],[Sales]] * salestable[[#This Row],[Discount]]</f>
        <v>13.116800000000001</v>
      </c>
      <c r="X7447">
        <f>YEAR(salestable[[#This Row],[Order Date]])</f>
        <v>2017</v>
      </c>
      <c r="Y7447" t="str">
        <f>TEXT(salestable[[#This Row],[Order Date]],"MMMM")</f>
        <v>February</v>
      </c>
      <c r="Z7447" t="str">
        <f>"Q"&amp;ROUNDUP(MONTH(salestable[[#This Row],[Order Date]])/3,0)</f>
        <v>Q1</v>
      </c>
      <c r="AA7447" t="str">
        <f>TEXT(salestable[[#This Row],[Order Date]], "ddd")</f>
        <v>Fri</v>
      </c>
    </row>
    <row r="7448" spans="1:27"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s="3">
        <v>1</v>
      </c>
      <c r="T7448" s="4">
        <v>0.6</v>
      </c>
      <c r="U7448" s="3">
        <v>-26.085000000000001</v>
      </c>
      <c r="V7448" s="2">
        <f>salestable[[#This Row],[Sales]] * (1 - salestable[[#This Row],[Discount]])</f>
        <v>8.8800000000000008</v>
      </c>
      <c r="W7448" s="2">
        <f>salestable[[#This Row],[Sales]] * salestable[[#This Row],[Discount]]</f>
        <v>13.319999999999999</v>
      </c>
      <c r="X7448">
        <f>YEAR(salestable[[#This Row],[Order Date]])</f>
        <v>2017</v>
      </c>
      <c r="Y7448" t="str">
        <f>TEXT(salestable[[#This Row],[Order Date]],"MMMM")</f>
        <v>February</v>
      </c>
      <c r="Z7448" t="str">
        <f>"Q"&amp;ROUNDUP(MONTH(salestable[[#This Row],[Order Date]])/3,0)</f>
        <v>Q1</v>
      </c>
      <c r="AA7448" t="str">
        <f>TEXT(salestable[[#This Row],[Order Date]], "ddd")</f>
        <v>Fri</v>
      </c>
    </row>
    <row r="7449" spans="1:27"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s="3">
        <v>5</v>
      </c>
      <c r="T7449" s="4">
        <v>0.2</v>
      </c>
      <c r="U7449" s="3">
        <v>146.79</v>
      </c>
      <c r="V7449" s="2">
        <f>salestable[[#This Row],[Sales]] * (1 - salestable[[#This Row],[Discount]])</f>
        <v>335.52</v>
      </c>
      <c r="W7449" s="2">
        <f>salestable[[#This Row],[Sales]] * salestable[[#This Row],[Discount]]</f>
        <v>83.88</v>
      </c>
      <c r="X7449">
        <f>YEAR(salestable[[#This Row],[Order Date]])</f>
        <v>2017</v>
      </c>
      <c r="Y7449" t="str">
        <f>TEXT(salestable[[#This Row],[Order Date]],"MMMM")</f>
        <v>February</v>
      </c>
      <c r="Z7449" t="str">
        <f>"Q"&amp;ROUNDUP(MONTH(salestable[[#This Row],[Order Date]])/3,0)</f>
        <v>Q1</v>
      </c>
      <c r="AA7449" t="str">
        <f>TEXT(salestable[[#This Row],[Order Date]], "ddd")</f>
        <v>Fri</v>
      </c>
    </row>
    <row r="7450" spans="1:27"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s="3">
        <v>5</v>
      </c>
      <c r="T7450" s="4">
        <v>0.2</v>
      </c>
      <c r="U7450" s="3">
        <v>14.4495</v>
      </c>
      <c r="V7450" s="2">
        <f>salestable[[#This Row],[Sales]] * (1 - salestable[[#This Row],[Discount]])</f>
        <v>71.13600000000001</v>
      </c>
      <c r="W7450" s="2">
        <f>salestable[[#This Row],[Sales]] * salestable[[#This Row],[Discount]]</f>
        <v>17.784000000000002</v>
      </c>
      <c r="X7450">
        <f>YEAR(salestable[[#This Row],[Order Date]])</f>
        <v>2017</v>
      </c>
      <c r="Y7450" t="str">
        <f>TEXT(salestable[[#This Row],[Order Date]],"MMMM")</f>
        <v>November</v>
      </c>
      <c r="Z7450" t="str">
        <f>"Q"&amp;ROUNDUP(MONTH(salestable[[#This Row],[Order Date]])/3,0)</f>
        <v>Q4</v>
      </c>
      <c r="AA7450" t="str">
        <f>TEXT(salestable[[#This Row],[Order Date]], "ddd")</f>
        <v>Sat</v>
      </c>
    </row>
    <row r="7451" spans="1:27"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s="3">
        <v>3</v>
      </c>
      <c r="T7451" s="4">
        <v>0.2</v>
      </c>
      <c r="U7451" s="3">
        <v>3.2214</v>
      </c>
      <c r="V7451" s="2">
        <f>salestable[[#This Row],[Sales]] * (1 - salestable[[#This Row],[Discount]])</f>
        <v>7.9296000000000006</v>
      </c>
      <c r="W7451" s="2">
        <f>salestable[[#This Row],[Sales]] * salestable[[#This Row],[Discount]]</f>
        <v>1.9824000000000002</v>
      </c>
      <c r="X7451">
        <f>YEAR(salestable[[#This Row],[Order Date]])</f>
        <v>2017</v>
      </c>
      <c r="Y7451" t="str">
        <f>TEXT(salestable[[#This Row],[Order Date]],"MMMM")</f>
        <v>September</v>
      </c>
      <c r="Z7451" t="str">
        <f>"Q"&amp;ROUNDUP(MONTH(salestable[[#This Row],[Order Date]])/3,0)</f>
        <v>Q3</v>
      </c>
      <c r="AA7451" t="str">
        <f>TEXT(salestable[[#This Row],[Order Date]], "ddd")</f>
        <v>Sun</v>
      </c>
    </row>
    <row r="7452" spans="1:27"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s="3">
        <v>5</v>
      </c>
      <c r="T7452" s="4">
        <v>0.3</v>
      </c>
      <c r="U7452" s="3">
        <v>-77.332999999999998</v>
      </c>
      <c r="V7452" s="2">
        <f>salestable[[#This Row],[Sales]] * (1 - salestable[[#This Row],[Discount]])</f>
        <v>222.90099999999998</v>
      </c>
      <c r="W7452" s="2">
        <f>salestable[[#This Row],[Sales]] * salestable[[#This Row],[Discount]]</f>
        <v>95.528999999999996</v>
      </c>
      <c r="X7452">
        <f>YEAR(salestable[[#This Row],[Order Date]])</f>
        <v>2017</v>
      </c>
      <c r="Y7452" t="str">
        <f>TEXT(salestable[[#This Row],[Order Date]],"MMMM")</f>
        <v>September</v>
      </c>
      <c r="Z7452" t="str">
        <f>"Q"&amp;ROUNDUP(MONTH(salestable[[#This Row],[Order Date]])/3,0)</f>
        <v>Q3</v>
      </c>
      <c r="AA7452" t="str">
        <f>TEXT(salestable[[#This Row],[Order Date]], "ddd")</f>
        <v>Sun</v>
      </c>
    </row>
    <row r="7453" spans="1:27"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s="3">
        <v>5</v>
      </c>
      <c r="T7453" s="4">
        <v>0.8</v>
      </c>
      <c r="U7453" s="3">
        <v>-10.15</v>
      </c>
      <c r="V7453" s="2">
        <f>salestable[[#This Row],[Sales]] * (1 - salestable[[#This Row],[Discount]])</f>
        <v>1.1599999999999997</v>
      </c>
      <c r="W7453" s="2">
        <f>salestable[[#This Row],[Sales]] * salestable[[#This Row],[Discount]]</f>
        <v>4.6399999999999997</v>
      </c>
      <c r="X7453">
        <f>YEAR(salestable[[#This Row],[Order Date]])</f>
        <v>2017</v>
      </c>
      <c r="Y7453" t="str">
        <f>TEXT(salestable[[#This Row],[Order Date]],"MMMM")</f>
        <v>September</v>
      </c>
      <c r="Z7453" t="str">
        <f>"Q"&amp;ROUNDUP(MONTH(salestable[[#This Row],[Order Date]])/3,0)</f>
        <v>Q3</v>
      </c>
      <c r="AA7453" t="str">
        <f>TEXT(salestable[[#This Row],[Order Date]], "ddd")</f>
        <v>Sun</v>
      </c>
    </row>
    <row r="7454" spans="1:27"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s="3">
        <v>6</v>
      </c>
      <c r="T7454" s="4">
        <v>0.2</v>
      </c>
      <c r="U7454" s="3">
        <v>88.484999999999999</v>
      </c>
      <c r="V7454" s="2">
        <f>salestable[[#This Row],[Sales]] * (1 - salestable[[#This Row],[Discount]])</f>
        <v>1132.6079999999999</v>
      </c>
      <c r="W7454" s="2">
        <f>salestable[[#This Row],[Sales]] * salestable[[#This Row],[Discount]]</f>
        <v>283.15199999999999</v>
      </c>
      <c r="X7454">
        <f>YEAR(salestable[[#This Row],[Order Date]])</f>
        <v>2017</v>
      </c>
      <c r="Y7454" t="str">
        <f>TEXT(salestable[[#This Row],[Order Date]],"MMMM")</f>
        <v>September</v>
      </c>
      <c r="Z7454" t="str">
        <f>"Q"&amp;ROUNDUP(MONTH(salestable[[#This Row],[Order Date]])/3,0)</f>
        <v>Q3</v>
      </c>
      <c r="AA7454" t="str">
        <f>TEXT(salestable[[#This Row],[Order Date]], "ddd")</f>
        <v>Sun</v>
      </c>
    </row>
    <row r="7455" spans="1:27"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s="3">
        <v>2</v>
      </c>
      <c r="T7455" s="4">
        <v>0.2</v>
      </c>
      <c r="U7455" s="3">
        <v>16.704000000000001</v>
      </c>
      <c r="V7455" s="2">
        <f>salestable[[#This Row],[Sales]] * (1 - salestable[[#This Row],[Discount]])</f>
        <v>118.78399999999999</v>
      </c>
      <c r="W7455" s="2">
        <f>salestable[[#This Row],[Sales]] * salestable[[#This Row],[Discount]]</f>
        <v>29.695999999999998</v>
      </c>
      <c r="X7455">
        <f>YEAR(salestable[[#This Row],[Order Date]])</f>
        <v>2017</v>
      </c>
      <c r="Y7455" t="str">
        <f>TEXT(salestable[[#This Row],[Order Date]],"MMMM")</f>
        <v>June</v>
      </c>
      <c r="Z7455" t="str">
        <f>"Q"&amp;ROUNDUP(MONTH(salestable[[#This Row],[Order Date]])/3,0)</f>
        <v>Q2</v>
      </c>
      <c r="AA7455" t="str">
        <f>TEXT(salestable[[#This Row],[Order Date]], "ddd")</f>
        <v>Sun</v>
      </c>
    </row>
    <row r="7456" spans="1:27"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s="3">
        <v>4</v>
      </c>
      <c r="T7456" s="4">
        <v>0.2</v>
      </c>
      <c r="U7456" s="3">
        <v>3.1212</v>
      </c>
      <c r="V7456" s="2">
        <f>salestable[[#This Row],[Sales]] * (1 - salestable[[#This Row],[Discount]])</f>
        <v>7.3983999999999996</v>
      </c>
      <c r="W7456" s="2">
        <f>salestable[[#This Row],[Sales]] * salestable[[#This Row],[Discount]]</f>
        <v>1.8495999999999999</v>
      </c>
      <c r="X7456">
        <f>YEAR(salestable[[#This Row],[Order Date]])</f>
        <v>2016</v>
      </c>
      <c r="Y7456" t="str">
        <f>TEXT(salestable[[#This Row],[Order Date]],"MMMM")</f>
        <v>July</v>
      </c>
      <c r="Z7456" t="str">
        <f>"Q"&amp;ROUNDUP(MONTH(salestable[[#This Row],[Order Date]])/3,0)</f>
        <v>Q3</v>
      </c>
      <c r="AA7456" t="str">
        <f>TEXT(salestable[[#This Row],[Order Date]], "ddd")</f>
        <v>Sat</v>
      </c>
    </row>
    <row r="7457" spans="1:27"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s="3">
        <v>2</v>
      </c>
      <c r="T7457" s="4">
        <v>0.2</v>
      </c>
      <c r="U7457" s="3">
        <v>51.831200000000003</v>
      </c>
      <c r="V7457" s="2">
        <f>salestable[[#This Row],[Sales]] * (1 - salestable[[#This Row],[Discount]])</f>
        <v>829.29920000000004</v>
      </c>
      <c r="W7457" s="2">
        <f>salestable[[#This Row],[Sales]] * salestable[[#This Row],[Discount]]</f>
        <v>207.32480000000001</v>
      </c>
      <c r="X7457">
        <f>YEAR(salestable[[#This Row],[Order Date]])</f>
        <v>2016</v>
      </c>
      <c r="Y7457" t="str">
        <f>TEXT(salestable[[#This Row],[Order Date]],"MMMM")</f>
        <v>July</v>
      </c>
      <c r="Z7457" t="str">
        <f>"Q"&amp;ROUNDUP(MONTH(salestable[[#This Row],[Order Date]])/3,0)</f>
        <v>Q3</v>
      </c>
      <c r="AA7457" t="str">
        <f>TEXT(salestable[[#This Row],[Order Date]], "ddd")</f>
        <v>Sat</v>
      </c>
    </row>
    <row r="7458" spans="1:27"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s="3">
        <v>2</v>
      </c>
      <c r="T7458" s="4">
        <v>0</v>
      </c>
      <c r="U7458" s="3">
        <v>148.10640000000001</v>
      </c>
      <c r="V7458" s="2">
        <f>salestable[[#This Row],[Sales]] * (1 - salestable[[#This Row],[Discount]])</f>
        <v>569.64</v>
      </c>
      <c r="W7458" s="2">
        <f>salestable[[#This Row],[Sales]] * salestable[[#This Row],[Discount]]</f>
        <v>0</v>
      </c>
      <c r="X7458">
        <f>YEAR(salestable[[#This Row],[Order Date]])</f>
        <v>2015</v>
      </c>
      <c r="Y7458" t="str">
        <f>TEXT(salestable[[#This Row],[Order Date]],"MMMM")</f>
        <v>April</v>
      </c>
      <c r="Z7458" t="str">
        <f>"Q"&amp;ROUNDUP(MONTH(salestable[[#This Row],[Order Date]])/3,0)</f>
        <v>Q2</v>
      </c>
      <c r="AA7458" t="str">
        <f>TEXT(salestable[[#This Row],[Order Date]], "ddd")</f>
        <v>Thu</v>
      </c>
    </row>
    <row r="7459" spans="1:27"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s="3">
        <v>1</v>
      </c>
      <c r="T7459" s="4">
        <v>0</v>
      </c>
      <c r="U7459" s="3">
        <v>4.57</v>
      </c>
      <c r="V7459" s="2">
        <f>salestable[[#This Row],[Sales]] * (1 - salestable[[#This Row],[Discount]])</f>
        <v>9.14</v>
      </c>
      <c r="W7459" s="2">
        <f>salestable[[#This Row],[Sales]] * salestable[[#This Row],[Discount]]</f>
        <v>0</v>
      </c>
      <c r="X7459">
        <f>YEAR(salestable[[#This Row],[Order Date]])</f>
        <v>2015</v>
      </c>
      <c r="Y7459" t="str">
        <f>TEXT(salestable[[#This Row],[Order Date]],"MMMM")</f>
        <v>April</v>
      </c>
      <c r="Z7459" t="str">
        <f>"Q"&amp;ROUNDUP(MONTH(salestable[[#This Row],[Order Date]])/3,0)</f>
        <v>Q2</v>
      </c>
      <c r="AA7459" t="str">
        <f>TEXT(salestable[[#This Row],[Order Date]], "ddd")</f>
        <v>Thu</v>
      </c>
    </row>
    <row r="7460" spans="1:27"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s="3">
        <v>7</v>
      </c>
      <c r="T7460" s="4">
        <v>0</v>
      </c>
      <c r="U7460" s="3">
        <v>119.68600000000001</v>
      </c>
      <c r="V7460" s="2">
        <f>salestable[[#This Row],[Sales]] * (1 - salestable[[#This Row],[Discount]])</f>
        <v>1196.8599999999999</v>
      </c>
      <c r="W7460" s="2">
        <f>salestable[[#This Row],[Sales]] * salestable[[#This Row],[Discount]]</f>
        <v>0</v>
      </c>
      <c r="X7460">
        <f>YEAR(salestable[[#This Row],[Order Date]])</f>
        <v>2015</v>
      </c>
      <c r="Y7460" t="str">
        <f>TEXT(salestable[[#This Row],[Order Date]],"MMMM")</f>
        <v>April</v>
      </c>
      <c r="Z7460" t="str">
        <f>"Q"&amp;ROUNDUP(MONTH(salestable[[#This Row],[Order Date]])/3,0)</f>
        <v>Q2</v>
      </c>
      <c r="AA7460" t="str">
        <f>TEXT(salestable[[#This Row],[Order Date]], "ddd")</f>
        <v>Thu</v>
      </c>
    </row>
    <row r="7461" spans="1:27"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s="3">
        <v>9</v>
      </c>
      <c r="T7461" s="4">
        <v>0</v>
      </c>
      <c r="U7461" s="3">
        <v>125.58240000000001</v>
      </c>
      <c r="V7461" s="2">
        <f>salestable[[#This Row],[Sales]] * (1 - salestable[[#This Row],[Discount]])</f>
        <v>523.26</v>
      </c>
      <c r="W7461" s="2">
        <f>salestable[[#This Row],[Sales]] * salestable[[#This Row],[Discount]]</f>
        <v>0</v>
      </c>
      <c r="X7461">
        <f>YEAR(salestable[[#This Row],[Order Date]])</f>
        <v>2015</v>
      </c>
      <c r="Y7461" t="str">
        <f>TEXT(salestable[[#This Row],[Order Date]],"MMMM")</f>
        <v>April</v>
      </c>
      <c r="Z7461" t="str">
        <f>"Q"&amp;ROUNDUP(MONTH(salestable[[#This Row],[Order Date]])/3,0)</f>
        <v>Q2</v>
      </c>
      <c r="AA7461" t="str">
        <f>TEXT(salestable[[#This Row],[Order Date]], "ddd")</f>
        <v>Thu</v>
      </c>
    </row>
    <row r="7462" spans="1:27"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s="3">
        <v>4</v>
      </c>
      <c r="T7462" s="4">
        <v>0.2</v>
      </c>
      <c r="U7462" s="3">
        <v>215.98920000000001</v>
      </c>
      <c r="V7462" s="2">
        <f>salestable[[#This Row],[Sales]] * (1 - salestable[[#This Row],[Discount]])</f>
        <v>511.9744</v>
      </c>
      <c r="W7462" s="2">
        <f>salestable[[#This Row],[Sales]] * salestable[[#This Row],[Discount]]</f>
        <v>127.9936</v>
      </c>
      <c r="X7462">
        <f>YEAR(salestable[[#This Row],[Order Date]])</f>
        <v>2015</v>
      </c>
      <c r="Y7462" t="str">
        <f>TEXT(salestable[[#This Row],[Order Date]],"MMMM")</f>
        <v>April</v>
      </c>
      <c r="Z7462" t="str">
        <f>"Q"&amp;ROUNDUP(MONTH(salestable[[#This Row],[Order Date]])/3,0)</f>
        <v>Q2</v>
      </c>
      <c r="AA7462" t="str">
        <f>TEXT(salestable[[#This Row],[Order Date]], "ddd")</f>
        <v>Sat</v>
      </c>
    </row>
    <row r="7463" spans="1:27"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s="3">
        <v>2</v>
      </c>
      <c r="T7463" s="4">
        <v>0</v>
      </c>
      <c r="U7463" s="3">
        <v>24.269600000000001</v>
      </c>
      <c r="V7463" s="2">
        <f>salestable[[#This Row],[Sales]] * (1 - salestable[[#This Row],[Discount]])</f>
        <v>52.76</v>
      </c>
      <c r="W7463" s="2">
        <f>salestable[[#This Row],[Sales]] * salestable[[#This Row],[Discount]]</f>
        <v>0</v>
      </c>
      <c r="X7463">
        <f>YEAR(salestable[[#This Row],[Order Date]])</f>
        <v>2015</v>
      </c>
      <c r="Y7463" t="str">
        <f>TEXT(salestable[[#This Row],[Order Date]],"MMMM")</f>
        <v>April</v>
      </c>
      <c r="Z7463" t="str">
        <f>"Q"&amp;ROUNDUP(MONTH(salestable[[#This Row],[Order Date]])/3,0)</f>
        <v>Q2</v>
      </c>
      <c r="AA7463" t="str">
        <f>TEXT(salestable[[#This Row],[Order Date]], "ddd")</f>
        <v>Sat</v>
      </c>
    </row>
    <row r="7464" spans="1:27"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s="3">
        <v>9</v>
      </c>
      <c r="T7464" s="4">
        <v>0</v>
      </c>
      <c r="U7464" s="3">
        <v>80.837999999999994</v>
      </c>
      <c r="V7464" s="2">
        <f>salestable[[#This Row],[Sales]] * (1 - salestable[[#This Row],[Discount]])</f>
        <v>538.91999999999996</v>
      </c>
      <c r="W7464" s="2">
        <f>salestable[[#This Row],[Sales]] * salestable[[#This Row],[Discount]]</f>
        <v>0</v>
      </c>
      <c r="X7464">
        <f>YEAR(salestable[[#This Row],[Order Date]])</f>
        <v>2015</v>
      </c>
      <c r="Y7464" t="str">
        <f>TEXT(salestable[[#This Row],[Order Date]],"MMMM")</f>
        <v>February</v>
      </c>
      <c r="Z7464" t="str">
        <f>"Q"&amp;ROUNDUP(MONTH(salestable[[#This Row],[Order Date]])/3,0)</f>
        <v>Q1</v>
      </c>
      <c r="AA7464" t="str">
        <f>TEXT(salestable[[#This Row],[Order Date]], "ddd")</f>
        <v>Fri</v>
      </c>
    </row>
    <row r="7465" spans="1:27"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s="3">
        <v>2</v>
      </c>
      <c r="T7465" s="4">
        <v>0</v>
      </c>
      <c r="U7465" s="3">
        <v>3.72</v>
      </c>
      <c r="V7465" s="2">
        <f>salestable[[#This Row],[Sales]] * (1 - salestable[[#This Row],[Discount]])</f>
        <v>14.88</v>
      </c>
      <c r="W7465" s="2">
        <f>salestable[[#This Row],[Sales]] * salestable[[#This Row],[Discount]]</f>
        <v>0</v>
      </c>
      <c r="X7465">
        <f>YEAR(salestable[[#This Row],[Order Date]])</f>
        <v>2016</v>
      </c>
      <c r="Y7465" t="str">
        <f>TEXT(salestable[[#This Row],[Order Date]],"MMMM")</f>
        <v>September</v>
      </c>
      <c r="Z7465" t="str">
        <f>"Q"&amp;ROUNDUP(MONTH(salestable[[#This Row],[Order Date]])/3,0)</f>
        <v>Q3</v>
      </c>
      <c r="AA7465" t="str">
        <f>TEXT(salestable[[#This Row],[Order Date]], "ddd")</f>
        <v>Thu</v>
      </c>
    </row>
    <row r="7466" spans="1:27"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s="3">
        <v>8</v>
      </c>
      <c r="T7466" s="4">
        <v>0</v>
      </c>
      <c r="U7466" s="3">
        <v>15.407999999999999</v>
      </c>
      <c r="V7466" s="2">
        <f>salestable[[#This Row],[Sales]] * (1 - salestable[[#This Row],[Discount]])</f>
        <v>34.24</v>
      </c>
      <c r="W7466" s="2">
        <f>salestable[[#This Row],[Sales]] * salestable[[#This Row],[Discount]]</f>
        <v>0</v>
      </c>
      <c r="X7466">
        <f>YEAR(salestable[[#This Row],[Order Date]])</f>
        <v>2016</v>
      </c>
      <c r="Y7466" t="str">
        <f>TEXT(salestable[[#This Row],[Order Date]],"MMMM")</f>
        <v>September</v>
      </c>
      <c r="Z7466" t="str">
        <f>"Q"&amp;ROUNDUP(MONTH(salestable[[#This Row],[Order Date]])/3,0)</f>
        <v>Q3</v>
      </c>
      <c r="AA7466" t="str">
        <f>TEXT(salestable[[#This Row],[Order Date]], "ddd")</f>
        <v>Thu</v>
      </c>
    </row>
    <row r="7467" spans="1:27"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s="3">
        <v>2</v>
      </c>
      <c r="T7467" s="4">
        <v>0</v>
      </c>
      <c r="U7467" s="3">
        <v>65.435000000000002</v>
      </c>
      <c r="V7467" s="2">
        <f>salestable[[#This Row],[Sales]] * (1 - salestable[[#This Row],[Discount]])</f>
        <v>261.74</v>
      </c>
      <c r="W7467" s="2">
        <f>salestable[[#This Row],[Sales]] * salestable[[#This Row],[Discount]]</f>
        <v>0</v>
      </c>
      <c r="X7467">
        <f>YEAR(salestable[[#This Row],[Order Date]])</f>
        <v>2016</v>
      </c>
      <c r="Y7467" t="str">
        <f>TEXT(salestable[[#This Row],[Order Date]],"MMMM")</f>
        <v>September</v>
      </c>
      <c r="Z7467" t="str">
        <f>"Q"&amp;ROUNDUP(MONTH(salestable[[#This Row],[Order Date]])/3,0)</f>
        <v>Q3</v>
      </c>
      <c r="AA7467" t="str">
        <f>TEXT(salestable[[#This Row],[Order Date]], "ddd")</f>
        <v>Thu</v>
      </c>
    </row>
    <row r="7468" spans="1:27"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s="3">
        <v>8</v>
      </c>
      <c r="T7468" s="4">
        <v>0</v>
      </c>
      <c r="U7468" s="3">
        <v>23.716799999999999</v>
      </c>
      <c r="V7468" s="2">
        <f>salestable[[#This Row],[Sales]] * (1 - salestable[[#This Row],[Discount]])</f>
        <v>87.84</v>
      </c>
      <c r="W7468" s="2">
        <f>salestable[[#This Row],[Sales]] * salestable[[#This Row],[Discount]]</f>
        <v>0</v>
      </c>
      <c r="X7468">
        <f>YEAR(salestable[[#This Row],[Order Date]])</f>
        <v>2016</v>
      </c>
      <c r="Y7468" t="str">
        <f>TEXT(salestable[[#This Row],[Order Date]],"MMMM")</f>
        <v>May</v>
      </c>
      <c r="Z7468" t="str">
        <f>"Q"&amp;ROUNDUP(MONTH(salestable[[#This Row],[Order Date]])/3,0)</f>
        <v>Q2</v>
      </c>
      <c r="AA7468" t="str">
        <f>TEXT(salestable[[#This Row],[Order Date]], "ddd")</f>
        <v>Thu</v>
      </c>
    </row>
    <row r="7469" spans="1:27"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s="3">
        <v>4</v>
      </c>
      <c r="T7469" s="4">
        <v>0</v>
      </c>
      <c r="U7469" s="3">
        <v>11.8728</v>
      </c>
      <c r="V7469" s="2">
        <f>salestable[[#This Row],[Sales]] * (1 - salestable[[#This Row],[Discount]])</f>
        <v>34.92</v>
      </c>
      <c r="W7469" s="2">
        <f>salestable[[#This Row],[Sales]] * salestable[[#This Row],[Discount]]</f>
        <v>0</v>
      </c>
      <c r="X7469">
        <f>YEAR(salestable[[#This Row],[Order Date]])</f>
        <v>2017</v>
      </c>
      <c r="Y7469" t="str">
        <f>TEXT(salestable[[#This Row],[Order Date]],"MMMM")</f>
        <v>November</v>
      </c>
      <c r="Z7469" t="str">
        <f>"Q"&amp;ROUNDUP(MONTH(salestable[[#This Row],[Order Date]])/3,0)</f>
        <v>Q4</v>
      </c>
      <c r="AA7469" t="str">
        <f>TEXT(salestable[[#This Row],[Order Date]], "ddd")</f>
        <v>Sat</v>
      </c>
    </row>
    <row r="7470" spans="1:27"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s="3">
        <v>3</v>
      </c>
      <c r="T7470" s="4">
        <v>0</v>
      </c>
      <c r="U7470" s="3">
        <v>7.0217999999999998</v>
      </c>
      <c r="V7470" s="2">
        <f>salestable[[#This Row],[Sales]] * (1 - salestable[[#This Row],[Discount]])</f>
        <v>14.94</v>
      </c>
      <c r="W7470" s="2">
        <f>salestable[[#This Row],[Sales]] * salestable[[#This Row],[Discount]]</f>
        <v>0</v>
      </c>
      <c r="X7470">
        <f>YEAR(salestable[[#This Row],[Order Date]])</f>
        <v>2014</v>
      </c>
      <c r="Y7470" t="str">
        <f>TEXT(salestable[[#This Row],[Order Date]],"MMMM")</f>
        <v>September</v>
      </c>
      <c r="Z7470" t="str">
        <f>"Q"&amp;ROUNDUP(MONTH(salestable[[#This Row],[Order Date]])/3,0)</f>
        <v>Q3</v>
      </c>
      <c r="AA7470" t="str">
        <f>TEXT(salestable[[#This Row],[Order Date]], "ddd")</f>
        <v>Mon</v>
      </c>
    </row>
    <row r="7471" spans="1:27"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s="3">
        <v>2</v>
      </c>
      <c r="T7471" s="4">
        <v>0</v>
      </c>
      <c r="U7471" s="3">
        <v>6.2607999999999997</v>
      </c>
      <c r="V7471" s="2">
        <f>salestable[[#This Row],[Sales]] * (1 - salestable[[#This Row],[Discount]])</f>
        <v>14.56</v>
      </c>
      <c r="W7471" s="2">
        <f>salestable[[#This Row],[Sales]] * salestable[[#This Row],[Discount]]</f>
        <v>0</v>
      </c>
      <c r="X7471">
        <f>YEAR(salestable[[#This Row],[Order Date]])</f>
        <v>2014</v>
      </c>
      <c r="Y7471" t="str">
        <f>TEXT(salestable[[#This Row],[Order Date]],"MMMM")</f>
        <v>September</v>
      </c>
      <c r="Z7471" t="str">
        <f>"Q"&amp;ROUNDUP(MONTH(salestable[[#This Row],[Order Date]])/3,0)</f>
        <v>Q3</v>
      </c>
      <c r="AA7471" t="str">
        <f>TEXT(salestable[[#This Row],[Order Date]], "ddd")</f>
        <v>Mon</v>
      </c>
    </row>
    <row r="7472" spans="1:27"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s="3">
        <v>4</v>
      </c>
      <c r="T7472" s="4">
        <v>0.7</v>
      </c>
      <c r="U7472" s="3">
        <v>-2.8607999999999998</v>
      </c>
      <c r="V7472" s="2">
        <f>salestable[[#This Row],[Sales]] * (1 - salestable[[#This Row],[Discount]])</f>
        <v>1.0728000000000002</v>
      </c>
      <c r="W7472" s="2">
        <f>salestable[[#This Row],[Sales]] * salestable[[#This Row],[Discount]]</f>
        <v>2.5032000000000001</v>
      </c>
      <c r="X7472">
        <f>YEAR(salestable[[#This Row],[Order Date]])</f>
        <v>2015</v>
      </c>
      <c r="Y7472" t="str">
        <f>TEXT(salestable[[#This Row],[Order Date]],"MMMM")</f>
        <v>September</v>
      </c>
      <c r="Z7472" t="str">
        <f>"Q"&amp;ROUNDUP(MONTH(salestable[[#This Row],[Order Date]])/3,0)</f>
        <v>Q3</v>
      </c>
      <c r="AA7472" t="str">
        <f>TEXT(salestable[[#This Row],[Order Date]], "ddd")</f>
        <v>Tue</v>
      </c>
    </row>
    <row r="7473" spans="1:27"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s="3">
        <v>2</v>
      </c>
      <c r="T7473" s="4">
        <v>0.2</v>
      </c>
      <c r="U7473" s="3">
        <v>-29.436800000000002</v>
      </c>
      <c r="V7473" s="2">
        <f>salestable[[#This Row],[Sales]] * (1 - salestable[[#This Row],[Discount]])</f>
        <v>117.74720000000001</v>
      </c>
      <c r="W7473" s="2">
        <f>salestable[[#This Row],[Sales]] * salestable[[#This Row],[Discount]]</f>
        <v>29.436800000000002</v>
      </c>
      <c r="X7473">
        <f>YEAR(salestable[[#This Row],[Order Date]])</f>
        <v>2015</v>
      </c>
      <c r="Y7473" t="str">
        <f>TEXT(salestable[[#This Row],[Order Date]],"MMMM")</f>
        <v>September</v>
      </c>
      <c r="Z7473" t="str">
        <f>"Q"&amp;ROUNDUP(MONTH(salestable[[#This Row],[Order Date]])/3,0)</f>
        <v>Q3</v>
      </c>
      <c r="AA7473" t="str">
        <f>TEXT(salestable[[#This Row],[Order Date]], "ddd")</f>
        <v>Tue</v>
      </c>
    </row>
    <row r="7474" spans="1:27"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s="3">
        <v>5</v>
      </c>
      <c r="T7474" s="4">
        <v>0</v>
      </c>
      <c r="U7474" s="3">
        <v>449.98500000000001</v>
      </c>
      <c r="V7474" s="2">
        <f>salestable[[#This Row],[Sales]] * (1 - salestable[[#This Row],[Discount]])</f>
        <v>1499.95</v>
      </c>
      <c r="W7474" s="2">
        <f>salestable[[#This Row],[Sales]] * salestable[[#This Row],[Discount]]</f>
        <v>0</v>
      </c>
      <c r="X7474">
        <f>YEAR(salestable[[#This Row],[Order Date]])</f>
        <v>2016</v>
      </c>
      <c r="Y7474" t="str">
        <f>TEXT(salestable[[#This Row],[Order Date]],"MMMM")</f>
        <v>July</v>
      </c>
      <c r="Z7474" t="str">
        <f>"Q"&amp;ROUNDUP(MONTH(salestable[[#This Row],[Order Date]])/3,0)</f>
        <v>Q3</v>
      </c>
      <c r="AA7474" t="str">
        <f>TEXT(salestable[[#This Row],[Order Date]], "ddd")</f>
        <v>Fri</v>
      </c>
    </row>
    <row r="7475" spans="1:27"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s="3">
        <v>4</v>
      </c>
      <c r="T7475" s="4">
        <v>0.2</v>
      </c>
      <c r="U7475" s="3">
        <v>3.2223999999999999</v>
      </c>
      <c r="V7475" s="2">
        <f>salestable[[#This Row],[Sales]] * (1 - salestable[[#This Row],[Discount]])</f>
        <v>10.8544</v>
      </c>
      <c r="W7475" s="2">
        <f>salestable[[#This Row],[Sales]] * salestable[[#This Row],[Discount]]</f>
        <v>2.7136</v>
      </c>
      <c r="X7475">
        <f>YEAR(salestable[[#This Row],[Order Date]])</f>
        <v>2016</v>
      </c>
      <c r="Y7475" t="str">
        <f>TEXT(salestable[[#This Row],[Order Date]],"MMMM")</f>
        <v>April</v>
      </c>
      <c r="Z7475" t="str">
        <f>"Q"&amp;ROUNDUP(MONTH(salestable[[#This Row],[Order Date]])/3,0)</f>
        <v>Q2</v>
      </c>
      <c r="AA7475" t="str">
        <f>TEXT(salestable[[#This Row],[Order Date]], "ddd")</f>
        <v>Sun</v>
      </c>
    </row>
    <row r="7476" spans="1:27"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s="3">
        <v>9</v>
      </c>
      <c r="T7476" s="4">
        <v>0</v>
      </c>
      <c r="U7476" s="3">
        <v>746.40779999999995</v>
      </c>
      <c r="V7476" s="2">
        <f>salestable[[#This Row],[Sales]] * (1 - salestable[[#This Row],[Discount]])</f>
        <v>2573.8200000000002</v>
      </c>
      <c r="W7476" s="2">
        <f>salestable[[#This Row],[Sales]] * salestable[[#This Row],[Discount]]</f>
        <v>0</v>
      </c>
      <c r="X7476">
        <f>YEAR(salestable[[#This Row],[Order Date]])</f>
        <v>2014</v>
      </c>
      <c r="Y7476" t="str">
        <f>TEXT(salestable[[#This Row],[Order Date]],"MMMM")</f>
        <v>January</v>
      </c>
      <c r="Z7476" t="str">
        <f>"Q"&amp;ROUNDUP(MONTH(salestable[[#This Row],[Order Date]])/3,0)</f>
        <v>Q1</v>
      </c>
      <c r="AA7476" t="str">
        <f>TEXT(salestable[[#This Row],[Order Date]], "ddd")</f>
        <v>Mon</v>
      </c>
    </row>
    <row r="7477" spans="1:27"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s="3">
        <v>2</v>
      </c>
      <c r="T7477" s="4">
        <v>0</v>
      </c>
      <c r="U7477" s="3">
        <v>274.49099999999999</v>
      </c>
      <c r="V7477" s="2">
        <f>salestable[[#This Row],[Sales]] * (1 - salestable[[#This Row],[Discount]])</f>
        <v>609.98</v>
      </c>
      <c r="W7477" s="2">
        <f>salestable[[#This Row],[Sales]] * salestable[[#This Row],[Discount]]</f>
        <v>0</v>
      </c>
      <c r="X7477">
        <f>YEAR(salestable[[#This Row],[Order Date]])</f>
        <v>2014</v>
      </c>
      <c r="Y7477" t="str">
        <f>TEXT(salestable[[#This Row],[Order Date]],"MMMM")</f>
        <v>January</v>
      </c>
      <c r="Z7477" t="str">
        <f>"Q"&amp;ROUNDUP(MONTH(salestable[[#This Row],[Order Date]])/3,0)</f>
        <v>Q1</v>
      </c>
      <c r="AA7477" t="str">
        <f>TEXT(salestable[[#This Row],[Order Date]], "ddd")</f>
        <v>Mon</v>
      </c>
    </row>
    <row r="7478" spans="1:27"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s="3">
        <v>2</v>
      </c>
      <c r="T7478" s="4">
        <v>0</v>
      </c>
      <c r="U7478" s="3">
        <v>1.4796</v>
      </c>
      <c r="V7478" s="2">
        <f>salestable[[#This Row],[Sales]] * (1 - salestable[[#This Row],[Discount]])</f>
        <v>5.48</v>
      </c>
      <c r="W7478" s="2">
        <f>salestable[[#This Row],[Sales]] * salestable[[#This Row],[Discount]]</f>
        <v>0</v>
      </c>
      <c r="X7478">
        <f>YEAR(salestable[[#This Row],[Order Date]])</f>
        <v>2014</v>
      </c>
      <c r="Y7478" t="str">
        <f>TEXT(salestable[[#This Row],[Order Date]],"MMMM")</f>
        <v>January</v>
      </c>
      <c r="Z7478" t="str">
        <f>"Q"&amp;ROUNDUP(MONTH(salestable[[#This Row],[Order Date]])/3,0)</f>
        <v>Q1</v>
      </c>
      <c r="AA7478" t="str">
        <f>TEXT(salestable[[#This Row],[Order Date]], "ddd")</f>
        <v>Mon</v>
      </c>
    </row>
    <row r="7479" spans="1:27"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s="3">
        <v>2</v>
      </c>
      <c r="T7479" s="4">
        <v>0</v>
      </c>
      <c r="U7479" s="3">
        <v>113.6742</v>
      </c>
      <c r="V7479" s="2">
        <f>salestable[[#This Row],[Sales]] * (1 - salestable[[#This Row],[Discount]])</f>
        <v>391.98</v>
      </c>
      <c r="W7479" s="2">
        <f>salestable[[#This Row],[Sales]] * salestable[[#This Row],[Discount]]</f>
        <v>0</v>
      </c>
      <c r="X7479">
        <f>YEAR(salestable[[#This Row],[Order Date]])</f>
        <v>2014</v>
      </c>
      <c r="Y7479" t="str">
        <f>TEXT(salestable[[#This Row],[Order Date]],"MMMM")</f>
        <v>January</v>
      </c>
      <c r="Z7479" t="str">
        <f>"Q"&amp;ROUNDUP(MONTH(salestable[[#This Row],[Order Date]])/3,0)</f>
        <v>Q1</v>
      </c>
      <c r="AA7479" t="str">
        <f>TEXT(salestable[[#This Row],[Order Date]], "ddd")</f>
        <v>Mon</v>
      </c>
    </row>
    <row r="7480" spans="1:27"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s="3">
        <v>4</v>
      </c>
      <c r="T7480" s="4">
        <v>0</v>
      </c>
      <c r="U7480" s="3">
        <v>204.10919999999999</v>
      </c>
      <c r="V7480" s="2">
        <f>salestable[[#This Row],[Sales]] * (1 - salestable[[#This Row],[Discount]])</f>
        <v>755.96</v>
      </c>
      <c r="W7480" s="2">
        <f>salestable[[#This Row],[Sales]] * salestable[[#This Row],[Discount]]</f>
        <v>0</v>
      </c>
      <c r="X7480">
        <f>YEAR(salestable[[#This Row],[Order Date]])</f>
        <v>2014</v>
      </c>
      <c r="Y7480" t="str">
        <f>TEXT(salestable[[#This Row],[Order Date]],"MMMM")</f>
        <v>January</v>
      </c>
      <c r="Z7480" t="str">
        <f>"Q"&amp;ROUNDUP(MONTH(salestable[[#This Row],[Order Date]])/3,0)</f>
        <v>Q1</v>
      </c>
      <c r="AA7480" t="str">
        <f>TEXT(salestable[[#This Row],[Order Date]], "ddd")</f>
        <v>Mon</v>
      </c>
    </row>
    <row r="7481" spans="1:27"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s="3">
        <v>4</v>
      </c>
      <c r="T7481" s="4">
        <v>0</v>
      </c>
      <c r="U7481" s="3">
        <v>0.31119999999999998</v>
      </c>
      <c r="V7481" s="2">
        <f>salestable[[#This Row],[Sales]] * (1 - salestable[[#This Row],[Discount]])</f>
        <v>31.12</v>
      </c>
      <c r="W7481" s="2">
        <f>salestable[[#This Row],[Sales]] * salestable[[#This Row],[Discount]]</f>
        <v>0</v>
      </c>
      <c r="X7481">
        <f>YEAR(salestable[[#This Row],[Order Date]])</f>
        <v>2014</v>
      </c>
      <c r="Y7481" t="str">
        <f>TEXT(salestable[[#This Row],[Order Date]],"MMMM")</f>
        <v>January</v>
      </c>
      <c r="Z7481" t="str">
        <f>"Q"&amp;ROUNDUP(MONTH(salestable[[#This Row],[Order Date]])/3,0)</f>
        <v>Q1</v>
      </c>
      <c r="AA7481" t="str">
        <f>TEXT(salestable[[#This Row],[Order Date]], "ddd")</f>
        <v>Mon</v>
      </c>
    </row>
    <row r="7482" spans="1:27"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s="3">
        <v>1</v>
      </c>
      <c r="T7482" s="4">
        <v>0</v>
      </c>
      <c r="U7482" s="3">
        <v>3.0084</v>
      </c>
      <c r="V7482" s="2">
        <f>salestable[[#This Row],[Sales]] * (1 - salestable[[#This Row],[Discount]])</f>
        <v>6.54</v>
      </c>
      <c r="W7482" s="2">
        <f>salestable[[#This Row],[Sales]] * salestable[[#This Row],[Discount]]</f>
        <v>0</v>
      </c>
      <c r="X7482">
        <f>YEAR(salestable[[#This Row],[Order Date]])</f>
        <v>2014</v>
      </c>
      <c r="Y7482" t="str">
        <f>TEXT(salestable[[#This Row],[Order Date]],"MMMM")</f>
        <v>January</v>
      </c>
      <c r="Z7482" t="str">
        <f>"Q"&amp;ROUNDUP(MONTH(salestable[[#This Row],[Order Date]])/3,0)</f>
        <v>Q1</v>
      </c>
      <c r="AA7482" t="str">
        <f>TEXT(salestable[[#This Row],[Order Date]], "ddd")</f>
        <v>Mon</v>
      </c>
    </row>
    <row r="7483" spans="1:27"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s="3">
        <v>1</v>
      </c>
      <c r="T7483" s="4">
        <v>0</v>
      </c>
      <c r="U7483" s="3">
        <v>5.7510000000000003</v>
      </c>
      <c r="V7483" s="2">
        <f>salestable[[#This Row],[Sales]] * (1 - salestable[[#This Row],[Discount]])</f>
        <v>12.78</v>
      </c>
      <c r="W7483" s="2">
        <f>salestable[[#This Row],[Sales]] * salestable[[#This Row],[Discount]]</f>
        <v>0</v>
      </c>
      <c r="X7483">
        <f>YEAR(salestable[[#This Row],[Order Date]])</f>
        <v>2016</v>
      </c>
      <c r="Y7483" t="str">
        <f>TEXT(salestable[[#This Row],[Order Date]],"MMMM")</f>
        <v>September</v>
      </c>
      <c r="Z7483" t="str">
        <f>"Q"&amp;ROUNDUP(MONTH(salestable[[#This Row],[Order Date]])/3,0)</f>
        <v>Q3</v>
      </c>
      <c r="AA7483" t="str">
        <f>TEXT(salestable[[#This Row],[Order Date]], "ddd")</f>
        <v>Thu</v>
      </c>
    </row>
    <row r="7484" spans="1:27"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s="3">
        <v>4</v>
      </c>
      <c r="T7484" s="4">
        <v>0.2</v>
      </c>
      <c r="U7484" s="3">
        <v>6.9240000000000004</v>
      </c>
      <c r="V7484" s="2">
        <f>salestable[[#This Row],[Sales]] * (1 - salestable[[#This Row],[Discount]])</f>
        <v>14.7712</v>
      </c>
      <c r="W7484" s="2">
        <f>salestable[[#This Row],[Sales]] * salestable[[#This Row],[Discount]]</f>
        <v>3.6928000000000001</v>
      </c>
      <c r="X7484">
        <f>YEAR(salestable[[#This Row],[Order Date]])</f>
        <v>2014</v>
      </c>
      <c r="Y7484" t="str">
        <f>TEXT(salestable[[#This Row],[Order Date]],"MMMM")</f>
        <v>September</v>
      </c>
      <c r="Z7484" t="str">
        <f>"Q"&amp;ROUNDUP(MONTH(salestable[[#This Row],[Order Date]])/3,0)</f>
        <v>Q3</v>
      </c>
      <c r="AA7484" t="str">
        <f>TEXT(salestable[[#This Row],[Order Date]], "ddd")</f>
        <v>Tue</v>
      </c>
    </row>
    <row r="7485" spans="1:27"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s="3">
        <v>7</v>
      </c>
      <c r="T7485" s="4">
        <v>0.3</v>
      </c>
      <c r="U7485" s="3">
        <v>-108.2662</v>
      </c>
      <c r="V7485" s="2">
        <f>salestable[[#This Row],[Sales]] * (1 - salestable[[#This Row],[Discount]])</f>
        <v>312.06139999999999</v>
      </c>
      <c r="W7485" s="2">
        <f>salestable[[#This Row],[Sales]] * salestable[[#This Row],[Discount]]</f>
        <v>133.7406</v>
      </c>
      <c r="X7485">
        <f>YEAR(salestable[[#This Row],[Order Date]])</f>
        <v>2014</v>
      </c>
      <c r="Y7485" t="str">
        <f>TEXT(salestable[[#This Row],[Order Date]],"MMMM")</f>
        <v>December</v>
      </c>
      <c r="Z7485" t="str">
        <f>"Q"&amp;ROUNDUP(MONTH(salestable[[#This Row],[Order Date]])/3,0)</f>
        <v>Q4</v>
      </c>
      <c r="AA7485" t="str">
        <f>TEXT(salestable[[#This Row],[Order Date]], "ddd")</f>
        <v>Mon</v>
      </c>
    </row>
    <row r="7486" spans="1:27"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s="3">
        <v>1</v>
      </c>
      <c r="T7486" s="4">
        <v>0</v>
      </c>
      <c r="U7486" s="3">
        <v>0.86799999999999999</v>
      </c>
      <c r="V7486" s="2">
        <f>salestable[[#This Row],[Sales]] * (1 - salestable[[#This Row],[Discount]])</f>
        <v>2.48</v>
      </c>
      <c r="W7486" s="2">
        <f>salestable[[#This Row],[Sales]] * salestable[[#This Row],[Discount]]</f>
        <v>0</v>
      </c>
      <c r="X7486">
        <f>YEAR(salestable[[#This Row],[Order Date]])</f>
        <v>2017</v>
      </c>
      <c r="Y7486" t="str">
        <f>TEXT(salestable[[#This Row],[Order Date]],"MMMM")</f>
        <v>December</v>
      </c>
      <c r="Z7486" t="str">
        <f>"Q"&amp;ROUNDUP(MONTH(salestable[[#This Row],[Order Date]])/3,0)</f>
        <v>Q4</v>
      </c>
      <c r="AA7486" t="str">
        <f>TEXT(salestable[[#This Row],[Order Date]], "ddd")</f>
        <v>Thu</v>
      </c>
    </row>
    <row r="7487" spans="1:27"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s="3">
        <v>5</v>
      </c>
      <c r="T7487" s="4">
        <v>0</v>
      </c>
      <c r="U7487" s="3">
        <v>12.691000000000001</v>
      </c>
      <c r="V7487" s="2">
        <f>salestable[[#This Row],[Sales]] * (1 - salestable[[#This Row],[Discount]])</f>
        <v>25.9</v>
      </c>
      <c r="W7487" s="2">
        <f>salestable[[#This Row],[Sales]] * salestable[[#This Row],[Discount]]</f>
        <v>0</v>
      </c>
      <c r="X7487">
        <f>YEAR(salestable[[#This Row],[Order Date]])</f>
        <v>2017</v>
      </c>
      <c r="Y7487" t="str">
        <f>TEXT(salestable[[#This Row],[Order Date]],"MMMM")</f>
        <v>December</v>
      </c>
      <c r="Z7487" t="str">
        <f>"Q"&amp;ROUNDUP(MONTH(salestable[[#This Row],[Order Date]])/3,0)</f>
        <v>Q4</v>
      </c>
      <c r="AA7487" t="str">
        <f>TEXT(salestable[[#This Row],[Order Date]], "ddd")</f>
        <v>Thu</v>
      </c>
    </row>
    <row r="7488" spans="1:27"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s="3">
        <v>5</v>
      </c>
      <c r="T7488" s="4">
        <v>0</v>
      </c>
      <c r="U7488" s="3">
        <v>14.651</v>
      </c>
      <c r="V7488" s="2">
        <f>salestable[[#This Row],[Sales]] * (1 - salestable[[#This Row],[Discount]])</f>
        <v>29.9</v>
      </c>
      <c r="W7488" s="2">
        <f>salestable[[#This Row],[Sales]] * salestable[[#This Row],[Discount]]</f>
        <v>0</v>
      </c>
      <c r="X7488">
        <f>YEAR(salestable[[#This Row],[Order Date]])</f>
        <v>2015</v>
      </c>
      <c r="Y7488" t="str">
        <f>TEXT(salestable[[#This Row],[Order Date]],"MMMM")</f>
        <v>December</v>
      </c>
      <c r="Z7488" t="str">
        <f>"Q"&amp;ROUNDUP(MONTH(salestable[[#This Row],[Order Date]])/3,0)</f>
        <v>Q4</v>
      </c>
      <c r="AA7488" t="str">
        <f>TEXT(salestable[[#This Row],[Order Date]], "ddd")</f>
        <v>Sat</v>
      </c>
    </row>
    <row r="7489" spans="1:27"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s="3">
        <v>9</v>
      </c>
      <c r="T7489" s="4">
        <v>0</v>
      </c>
      <c r="U7489" s="3">
        <v>517.47929999999997</v>
      </c>
      <c r="V7489" s="2">
        <f>salestable[[#This Row],[Sales]] * (1 - salestable[[#This Row],[Discount]])</f>
        <v>2249.91</v>
      </c>
      <c r="W7489" s="2">
        <f>salestable[[#This Row],[Sales]] * salestable[[#This Row],[Discount]]</f>
        <v>0</v>
      </c>
      <c r="X7489">
        <f>YEAR(salestable[[#This Row],[Order Date]])</f>
        <v>2015</v>
      </c>
      <c r="Y7489" t="str">
        <f>TEXT(salestable[[#This Row],[Order Date]],"MMMM")</f>
        <v>December</v>
      </c>
      <c r="Z7489" t="str">
        <f>"Q"&amp;ROUNDUP(MONTH(salestable[[#This Row],[Order Date]])/3,0)</f>
        <v>Q4</v>
      </c>
      <c r="AA7489" t="str">
        <f>TEXT(salestable[[#This Row],[Order Date]], "ddd")</f>
        <v>Sat</v>
      </c>
    </row>
    <row r="7490" spans="1:27"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s="3">
        <v>4</v>
      </c>
      <c r="T7490" s="4">
        <v>0.3</v>
      </c>
      <c r="U7490" s="3">
        <v>-105.3164</v>
      </c>
      <c r="V7490" s="2">
        <f>salestable[[#This Row],[Sales]] * (1 - salestable[[#This Row],[Discount]])</f>
        <v>737.21479999999997</v>
      </c>
      <c r="W7490" s="2">
        <f>salestable[[#This Row],[Sales]] * salestable[[#This Row],[Discount]]</f>
        <v>315.94919999999996</v>
      </c>
      <c r="X7490">
        <f>YEAR(salestable[[#This Row],[Order Date]])</f>
        <v>2015</v>
      </c>
      <c r="Y7490" t="str">
        <f>TEXT(salestable[[#This Row],[Order Date]],"MMMM")</f>
        <v>December</v>
      </c>
      <c r="Z7490" t="str">
        <f>"Q"&amp;ROUNDUP(MONTH(salestable[[#This Row],[Order Date]])/3,0)</f>
        <v>Q4</v>
      </c>
      <c r="AA7490" t="str">
        <f>TEXT(salestable[[#This Row],[Order Date]], "ddd")</f>
        <v>Sat</v>
      </c>
    </row>
    <row r="7491" spans="1:27"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s="3">
        <v>2</v>
      </c>
      <c r="T7491" s="4">
        <v>0</v>
      </c>
      <c r="U7491" s="3">
        <v>6.2207999999999997</v>
      </c>
      <c r="V7491" s="2">
        <f>salestable[[#This Row],[Sales]] * (1 - salestable[[#This Row],[Discount]])</f>
        <v>12.96</v>
      </c>
      <c r="W7491" s="2">
        <f>salestable[[#This Row],[Sales]] * salestable[[#This Row],[Discount]]</f>
        <v>0</v>
      </c>
      <c r="X7491">
        <f>YEAR(salestable[[#This Row],[Order Date]])</f>
        <v>2017</v>
      </c>
      <c r="Y7491" t="str">
        <f>TEXT(salestable[[#This Row],[Order Date]],"MMMM")</f>
        <v>November</v>
      </c>
      <c r="Z7491" t="str">
        <f>"Q"&amp;ROUNDUP(MONTH(salestable[[#This Row],[Order Date]])/3,0)</f>
        <v>Q4</v>
      </c>
      <c r="AA7491" t="str">
        <f>TEXT(salestable[[#This Row],[Order Date]], "ddd")</f>
        <v>Sun</v>
      </c>
    </row>
    <row r="7492" spans="1:27"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s="3">
        <v>6</v>
      </c>
      <c r="T7492" s="4">
        <v>0</v>
      </c>
      <c r="U7492" s="3">
        <v>33.070799999999998</v>
      </c>
      <c r="V7492" s="2">
        <f>salestable[[#This Row],[Sales]] * (1 - salestable[[#This Row],[Discount]])</f>
        <v>106.68</v>
      </c>
      <c r="W7492" s="2">
        <f>salestable[[#This Row],[Sales]] * salestable[[#This Row],[Discount]]</f>
        <v>0</v>
      </c>
      <c r="X7492">
        <f>YEAR(salestable[[#This Row],[Order Date]])</f>
        <v>2015</v>
      </c>
      <c r="Y7492" t="str">
        <f>TEXT(salestable[[#This Row],[Order Date]],"MMMM")</f>
        <v>September</v>
      </c>
      <c r="Z7492" t="str">
        <f>"Q"&amp;ROUNDUP(MONTH(salestable[[#This Row],[Order Date]])/3,0)</f>
        <v>Q3</v>
      </c>
      <c r="AA7492" t="str">
        <f>TEXT(salestable[[#This Row],[Order Date]], "ddd")</f>
        <v>Thu</v>
      </c>
    </row>
    <row r="7493" spans="1:27"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s="3">
        <v>6</v>
      </c>
      <c r="T7493" s="4">
        <v>0</v>
      </c>
      <c r="U7493" s="3">
        <v>5.9969999999999999</v>
      </c>
      <c r="V7493" s="2">
        <f>salestable[[#This Row],[Sales]] * (1 - salestable[[#This Row],[Discount]])</f>
        <v>119.94</v>
      </c>
      <c r="W7493" s="2">
        <f>salestable[[#This Row],[Sales]] * salestable[[#This Row],[Discount]]</f>
        <v>0</v>
      </c>
      <c r="X7493">
        <f>YEAR(salestable[[#This Row],[Order Date]])</f>
        <v>2017</v>
      </c>
      <c r="Y7493" t="str">
        <f>TEXT(salestable[[#This Row],[Order Date]],"MMMM")</f>
        <v>November</v>
      </c>
      <c r="Z7493" t="str">
        <f>"Q"&amp;ROUNDUP(MONTH(salestable[[#This Row],[Order Date]])/3,0)</f>
        <v>Q4</v>
      </c>
      <c r="AA7493" t="str">
        <f>TEXT(salestable[[#This Row],[Order Date]], "ddd")</f>
        <v>Thu</v>
      </c>
    </row>
    <row r="7494" spans="1:27"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s="3">
        <v>3</v>
      </c>
      <c r="T7494" s="4">
        <v>0.2</v>
      </c>
      <c r="U7494" s="3">
        <v>3.21</v>
      </c>
      <c r="V7494" s="2">
        <f>salestable[[#This Row],[Sales]] * (1 - salestable[[#This Row],[Discount]])</f>
        <v>8.2176000000000009</v>
      </c>
      <c r="W7494" s="2">
        <f>salestable[[#This Row],[Sales]] * salestable[[#This Row],[Discount]]</f>
        <v>2.0544000000000002</v>
      </c>
      <c r="X7494">
        <f>YEAR(salestable[[#This Row],[Order Date]])</f>
        <v>2017</v>
      </c>
      <c r="Y7494" t="str">
        <f>TEXT(salestable[[#This Row],[Order Date]],"MMMM")</f>
        <v>September</v>
      </c>
      <c r="Z7494" t="str">
        <f>"Q"&amp;ROUNDUP(MONTH(salestable[[#This Row],[Order Date]])/3,0)</f>
        <v>Q3</v>
      </c>
      <c r="AA7494" t="str">
        <f>TEXT(salestable[[#This Row],[Order Date]], "ddd")</f>
        <v>Mon</v>
      </c>
    </row>
    <row r="7495" spans="1:27"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s="3">
        <v>5</v>
      </c>
      <c r="T7495" s="4">
        <v>0.3</v>
      </c>
      <c r="U7495" s="3">
        <v>-65.852999999999994</v>
      </c>
      <c r="V7495" s="2">
        <f>salestable[[#This Row],[Sales]] * (1 - salestable[[#This Row],[Discount]])</f>
        <v>358.53300000000002</v>
      </c>
      <c r="W7495" s="2">
        <f>salestable[[#This Row],[Sales]] * salestable[[#This Row],[Discount]]</f>
        <v>153.65700000000001</v>
      </c>
      <c r="X7495">
        <f>YEAR(salestable[[#This Row],[Order Date]])</f>
        <v>2017</v>
      </c>
      <c r="Y7495" t="str">
        <f>TEXT(salestable[[#This Row],[Order Date]],"MMMM")</f>
        <v>September</v>
      </c>
      <c r="Z7495" t="str">
        <f>"Q"&amp;ROUNDUP(MONTH(salestable[[#This Row],[Order Date]])/3,0)</f>
        <v>Q3</v>
      </c>
      <c r="AA7495" t="str">
        <f>TEXT(salestable[[#This Row],[Order Date]], "ddd")</f>
        <v>Mon</v>
      </c>
    </row>
    <row r="7496" spans="1:27"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s="3">
        <v>2</v>
      </c>
      <c r="T7496" s="4">
        <v>0.8</v>
      </c>
      <c r="U7496" s="3">
        <v>-4.2012</v>
      </c>
      <c r="V7496" s="2">
        <f>salestable[[#This Row],[Sales]] * (1 - salestable[[#This Row],[Discount]])</f>
        <v>0.31119999999999992</v>
      </c>
      <c r="W7496" s="2">
        <f>salestable[[#This Row],[Sales]] * salestable[[#This Row],[Discount]]</f>
        <v>1.2448000000000001</v>
      </c>
      <c r="X7496">
        <f>YEAR(salestable[[#This Row],[Order Date]])</f>
        <v>2017</v>
      </c>
      <c r="Y7496" t="str">
        <f>TEXT(salestable[[#This Row],[Order Date]],"MMMM")</f>
        <v>September</v>
      </c>
      <c r="Z7496" t="str">
        <f>"Q"&amp;ROUNDUP(MONTH(salestable[[#This Row],[Order Date]])/3,0)</f>
        <v>Q3</v>
      </c>
      <c r="AA7496" t="str">
        <f>TEXT(salestable[[#This Row],[Order Date]], "ddd")</f>
        <v>Mon</v>
      </c>
    </row>
    <row r="7497" spans="1:27"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s="3">
        <v>2</v>
      </c>
      <c r="T7497" s="4">
        <v>0.2</v>
      </c>
      <c r="U7497" s="3">
        <v>1.4456</v>
      </c>
      <c r="V7497" s="2">
        <f>salestable[[#This Row],[Sales]] * (1 - salestable[[#This Row],[Discount]])</f>
        <v>3.5584000000000007</v>
      </c>
      <c r="W7497" s="2">
        <f>salestable[[#This Row],[Sales]] * salestable[[#This Row],[Discount]]</f>
        <v>0.88960000000000017</v>
      </c>
      <c r="X7497">
        <f>YEAR(salestable[[#This Row],[Order Date]])</f>
        <v>2017</v>
      </c>
      <c r="Y7497" t="str">
        <f>TEXT(salestable[[#This Row],[Order Date]],"MMMM")</f>
        <v>July</v>
      </c>
      <c r="Z7497" t="str">
        <f>"Q"&amp;ROUNDUP(MONTH(salestable[[#This Row],[Order Date]])/3,0)</f>
        <v>Q3</v>
      </c>
      <c r="AA7497" t="str">
        <f>TEXT(salestable[[#This Row],[Order Date]], "ddd")</f>
        <v>Fri</v>
      </c>
    </row>
    <row r="7498" spans="1:27"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s="3">
        <v>3</v>
      </c>
      <c r="T7498" s="4">
        <v>0</v>
      </c>
      <c r="U7498" s="3">
        <v>49.804200000000002</v>
      </c>
      <c r="V7498" s="2">
        <f>salestable[[#This Row],[Sales]] * (1 - salestable[[#This Row],[Discount]])</f>
        <v>276.69</v>
      </c>
      <c r="W7498" s="2">
        <f>salestable[[#This Row],[Sales]] * salestable[[#This Row],[Discount]]</f>
        <v>0</v>
      </c>
      <c r="X7498">
        <f>YEAR(salestable[[#This Row],[Order Date]])</f>
        <v>2017</v>
      </c>
      <c r="Y7498" t="str">
        <f>TEXT(salestable[[#This Row],[Order Date]],"MMMM")</f>
        <v>July</v>
      </c>
      <c r="Z7498" t="str">
        <f>"Q"&amp;ROUNDUP(MONTH(salestable[[#This Row],[Order Date]])/3,0)</f>
        <v>Q3</v>
      </c>
      <c r="AA7498" t="str">
        <f>TEXT(salestable[[#This Row],[Order Date]], "ddd")</f>
        <v>Fri</v>
      </c>
    </row>
    <row r="7499" spans="1:27"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s="3">
        <v>4</v>
      </c>
      <c r="T7499" s="4">
        <v>0</v>
      </c>
      <c r="U7499" s="3">
        <v>2.3311999999999999</v>
      </c>
      <c r="V7499" s="2">
        <f>salestable[[#This Row],[Sales]] * (1 - salestable[[#This Row],[Discount]])</f>
        <v>4.96</v>
      </c>
      <c r="W7499" s="2">
        <f>salestable[[#This Row],[Sales]] * salestable[[#This Row],[Discount]]</f>
        <v>0</v>
      </c>
      <c r="X7499">
        <f>YEAR(salestable[[#This Row],[Order Date]])</f>
        <v>2017</v>
      </c>
      <c r="Y7499" t="str">
        <f>TEXT(salestable[[#This Row],[Order Date]],"MMMM")</f>
        <v>July</v>
      </c>
      <c r="Z7499" t="str">
        <f>"Q"&amp;ROUNDUP(MONTH(salestable[[#This Row],[Order Date]])/3,0)</f>
        <v>Q3</v>
      </c>
      <c r="AA7499" t="str">
        <f>TEXT(salestable[[#This Row],[Order Date]], "ddd")</f>
        <v>Fri</v>
      </c>
    </row>
    <row r="7500" spans="1:27"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s="3">
        <v>4</v>
      </c>
      <c r="T7500" s="4">
        <v>0</v>
      </c>
      <c r="U7500" s="3">
        <v>20.8568</v>
      </c>
      <c r="V7500" s="2">
        <f>salestable[[#This Row],[Sales]] * (1 - salestable[[#This Row],[Discount]])</f>
        <v>71.92</v>
      </c>
      <c r="W7500" s="2">
        <f>salestable[[#This Row],[Sales]] * salestable[[#This Row],[Discount]]</f>
        <v>0</v>
      </c>
      <c r="X7500">
        <f>YEAR(salestable[[#This Row],[Order Date]])</f>
        <v>2017</v>
      </c>
      <c r="Y7500" t="str">
        <f>TEXT(salestable[[#This Row],[Order Date]],"MMMM")</f>
        <v>July</v>
      </c>
      <c r="Z7500" t="str">
        <f>"Q"&amp;ROUNDUP(MONTH(salestable[[#This Row],[Order Date]])/3,0)</f>
        <v>Q3</v>
      </c>
      <c r="AA7500" t="str">
        <f>TEXT(salestable[[#This Row],[Order Date]], "ddd")</f>
        <v>Fri</v>
      </c>
    </row>
    <row r="7501" spans="1:27"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s="3">
        <v>3</v>
      </c>
      <c r="T7501" s="4">
        <v>0</v>
      </c>
      <c r="U7501" s="3">
        <v>7.9127999999999998</v>
      </c>
      <c r="V7501" s="2">
        <f>salestable[[#This Row],[Sales]] * (1 - salestable[[#This Row],[Discount]])</f>
        <v>18.84</v>
      </c>
      <c r="W7501" s="2">
        <f>salestable[[#This Row],[Sales]] * salestable[[#This Row],[Discount]]</f>
        <v>0</v>
      </c>
      <c r="X7501">
        <f>YEAR(salestable[[#This Row],[Order Date]])</f>
        <v>2017</v>
      </c>
      <c r="Y7501" t="str">
        <f>TEXT(salestable[[#This Row],[Order Date]],"MMMM")</f>
        <v>July</v>
      </c>
      <c r="Z7501" t="str">
        <f>"Q"&amp;ROUNDUP(MONTH(salestable[[#This Row],[Order Date]])/3,0)</f>
        <v>Q3</v>
      </c>
      <c r="AA7501" t="str">
        <f>TEXT(salestable[[#This Row],[Order Date]], "ddd")</f>
        <v>Fri</v>
      </c>
    </row>
    <row r="7502" spans="1:27"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s="3">
        <v>3</v>
      </c>
      <c r="T7502" s="4">
        <v>0</v>
      </c>
      <c r="U7502" s="3">
        <v>19.735800000000001</v>
      </c>
      <c r="V7502" s="2">
        <f>salestable[[#This Row],[Sales]] * (1 - salestable[[#This Row],[Discount]])</f>
        <v>140.97</v>
      </c>
      <c r="W7502" s="2">
        <f>salestable[[#This Row],[Sales]] * salestable[[#This Row],[Discount]]</f>
        <v>0</v>
      </c>
      <c r="X7502">
        <f>YEAR(salestable[[#This Row],[Order Date]])</f>
        <v>2017</v>
      </c>
      <c r="Y7502" t="str">
        <f>TEXT(salestable[[#This Row],[Order Date]],"MMMM")</f>
        <v>July</v>
      </c>
      <c r="Z7502" t="str">
        <f>"Q"&amp;ROUNDUP(MONTH(salestable[[#This Row],[Order Date]])/3,0)</f>
        <v>Q3</v>
      </c>
      <c r="AA7502" t="str">
        <f>TEXT(salestable[[#This Row],[Order Date]], "ddd")</f>
        <v>Fri</v>
      </c>
    </row>
    <row r="7503" spans="1:27"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s="3">
        <v>3</v>
      </c>
      <c r="T7503" s="4">
        <v>0.2</v>
      </c>
      <c r="U7503" s="3">
        <v>52.917299999999997</v>
      </c>
      <c r="V7503" s="2">
        <f>salestable[[#This Row],[Sales]] * (1 - salestable[[#This Row],[Discount]])</f>
        <v>376.30079999999998</v>
      </c>
      <c r="W7503" s="2">
        <f>salestable[[#This Row],[Sales]] * salestable[[#This Row],[Discount]]</f>
        <v>94.075199999999995</v>
      </c>
      <c r="X7503">
        <f>YEAR(salestable[[#This Row],[Order Date]])</f>
        <v>2017</v>
      </c>
      <c r="Y7503" t="str">
        <f>TEXT(salestable[[#This Row],[Order Date]],"MMMM")</f>
        <v>July</v>
      </c>
      <c r="Z7503" t="str">
        <f>"Q"&amp;ROUNDUP(MONTH(salestable[[#This Row],[Order Date]])/3,0)</f>
        <v>Q3</v>
      </c>
      <c r="AA7503" t="str">
        <f>TEXT(salestable[[#This Row],[Order Date]], "ddd")</f>
        <v>Fri</v>
      </c>
    </row>
    <row r="7504" spans="1:27"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s="3">
        <v>2</v>
      </c>
      <c r="T7504" s="4">
        <v>0</v>
      </c>
      <c r="U7504" s="3">
        <v>2.0672000000000001</v>
      </c>
      <c r="V7504" s="2">
        <f>salestable[[#This Row],[Sales]] * (1 - salestable[[#This Row],[Discount]])</f>
        <v>6.08</v>
      </c>
      <c r="W7504" s="2">
        <f>salestable[[#This Row],[Sales]] * salestable[[#This Row],[Discount]]</f>
        <v>0</v>
      </c>
      <c r="X7504">
        <f>YEAR(salestable[[#This Row],[Order Date]])</f>
        <v>2017</v>
      </c>
      <c r="Y7504" t="str">
        <f>TEXT(salestable[[#This Row],[Order Date]],"MMMM")</f>
        <v>March</v>
      </c>
      <c r="Z7504" t="str">
        <f>"Q"&amp;ROUNDUP(MONTH(salestable[[#This Row],[Order Date]])/3,0)</f>
        <v>Q1</v>
      </c>
      <c r="AA7504" t="str">
        <f>TEXT(salestable[[#This Row],[Order Date]], "ddd")</f>
        <v>Thu</v>
      </c>
    </row>
    <row r="7505" spans="1:27"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s="3">
        <v>1</v>
      </c>
      <c r="T7505" s="4">
        <v>0.2</v>
      </c>
      <c r="U7505" s="3">
        <v>18.539100000000001</v>
      </c>
      <c r="V7505" s="2">
        <f>salestable[[#This Row],[Sales]] * (1 - salestable[[#This Row],[Discount]])</f>
        <v>131.83360000000002</v>
      </c>
      <c r="W7505" s="2">
        <f>salestable[[#This Row],[Sales]] * salestable[[#This Row],[Discount]]</f>
        <v>32.958400000000005</v>
      </c>
      <c r="X7505">
        <f>YEAR(salestable[[#This Row],[Order Date]])</f>
        <v>2017</v>
      </c>
      <c r="Y7505" t="str">
        <f>TEXT(salestable[[#This Row],[Order Date]],"MMMM")</f>
        <v>March</v>
      </c>
      <c r="Z7505" t="str">
        <f>"Q"&amp;ROUNDUP(MONTH(salestable[[#This Row],[Order Date]])/3,0)</f>
        <v>Q1</v>
      </c>
      <c r="AA7505" t="str">
        <f>TEXT(salestable[[#This Row],[Order Date]], "ddd")</f>
        <v>Thu</v>
      </c>
    </row>
    <row r="7506" spans="1:27"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s="3">
        <v>2</v>
      </c>
      <c r="T7506" s="4">
        <v>0</v>
      </c>
      <c r="U7506" s="3">
        <v>11.68</v>
      </c>
      <c r="V7506" s="2">
        <f>salestable[[#This Row],[Sales]] * (1 - salestable[[#This Row],[Discount]])</f>
        <v>23.36</v>
      </c>
      <c r="W7506" s="2">
        <f>salestable[[#This Row],[Sales]] * salestable[[#This Row],[Discount]]</f>
        <v>0</v>
      </c>
      <c r="X7506">
        <f>YEAR(salestable[[#This Row],[Order Date]])</f>
        <v>2016</v>
      </c>
      <c r="Y7506" t="str">
        <f>TEXT(salestable[[#This Row],[Order Date]],"MMMM")</f>
        <v>January</v>
      </c>
      <c r="Z7506" t="str">
        <f>"Q"&amp;ROUNDUP(MONTH(salestable[[#This Row],[Order Date]])/3,0)</f>
        <v>Q1</v>
      </c>
      <c r="AA7506" t="str">
        <f>TEXT(salestable[[#This Row],[Order Date]], "ddd")</f>
        <v>Sun</v>
      </c>
    </row>
    <row r="7507" spans="1:27"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s="3">
        <v>4</v>
      </c>
      <c r="T7507" s="4">
        <v>0.8</v>
      </c>
      <c r="U7507" s="3">
        <v>-18.872800000000002</v>
      </c>
      <c r="V7507" s="2">
        <f>salestable[[#This Row],[Sales]] * (1 - salestable[[#This Row],[Discount]])</f>
        <v>2.4351999999999996</v>
      </c>
      <c r="W7507" s="2">
        <f>salestable[[#This Row],[Sales]] * salestable[[#This Row],[Discount]]</f>
        <v>9.7408000000000001</v>
      </c>
      <c r="X7507">
        <f>YEAR(salestable[[#This Row],[Order Date]])</f>
        <v>2017</v>
      </c>
      <c r="Y7507" t="str">
        <f>TEXT(salestable[[#This Row],[Order Date]],"MMMM")</f>
        <v>June</v>
      </c>
      <c r="Z7507" t="str">
        <f>"Q"&amp;ROUNDUP(MONTH(salestable[[#This Row],[Order Date]])/3,0)</f>
        <v>Q2</v>
      </c>
      <c r="AA7507" t="str">
        <f>TEXT(salestable[[#This Row],[Order Date]], "ddd")</f>
        <v>Thu</v>
      </c>
    </row>
    <row r="7508" spans="1:27"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s="3">
        <v>2</v>
      </c>
      <c r="T7508" s="4">
        <v>0.2</v>
      </c>
      <c r="U7508" s="3">
        <v>5.2182000000000004</v>
      </c>
      <c r="V7508" s="2">
        <f>salestable[[#This Row],[Sales]] * (1 - salestable[[#This Row],[Discount]])</f>
        <v>37.107199999999999</v>
      </c>
      <c r="W7508" s="2">
        <f>salestable[[#This Row],[Sales]] * salestable[[#This Row],[Discount]]</f>
        <v>9.2767999999999997</v>
      </c>
      <c r="X7508">
        <f>YEAR(salestable[[#This Row],[Order Date]])</f>
        <v>2014</v>
      </c>
      <c r="Y7508" t="str">
        <f>TEXT(salestable[[#This Row],[Order Date]],"MMMM")</f>
        <v>November</v>
      </c>
      <c r="Z7508" t="str">
        <f>"Q"&amp;ROUNDUP(MONTH(salestable[[#This Row],[Order Date]])/3,0)</f>
        <v>Q4</v>
      </c>
      <c r="AA7508" t="str">
        <f>TEXT(salestable[[#This Row],[Order Date]], "ddd")</f>
        <v>Sun</v>
      </c>
    </row>
    <row r="7509" spans="1:27"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s="3">
        <v>2</v>
      </c>
      <c r="T7509" s="4">
        <v>0</v>
      </c>
      <c r="U7509" s="3">
        <v>105.24679999999999</v>
      </c>
      <c r="V7509" s="2">
        <f>salestable[[#This Row],[Sales]] * (1 - salestable[[#This Row],[Discount]])</f>
        <v>362.92</v>
      </c>
      <c r="W7509" s="2">
        <f>salestable[[#This Row],[Sales]] * salestable[[#This Row],[Discount]]</f>
        <v>0</v>
      </c>
      <c r="X7509">
        <f>YEAR(salestable[[#This Row],[Order Date]])</f>
        <v>2014</v>
      </c>
      <c r="Y7509" t="str">
        <f>TEXT(salestable[[#This Row],[Order Date]],"MMMM")</f>
        <v>November</v>
      </c>
      <c r="Z7509" t="str">
        <f>"Q"&amp;ROUNDUP(MONTH(salestable[[#This Row],[Order Date]])/3,0)</f>
        <v>Q4</v>
      </c>
      <c r="AA7509" t="str">
        <f>TEXT(salestable[[#This Row],[Order Date]], "ddd")</f>
        <v>Sun</v>
      </c>
    </row>
    <row r="7510" spans="1:27"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s="3">
        <v>2</v>
      </c>
      <c r="T7510" s="4">
        <v>0.2</v>
      </c>
      <c r="U7510" s="3">
        <v>3.3523999999999998</v>
      </c>
      <c r="V7510" s="2">
        <f>salestable[[#This Row],[Sales]] * (1 - salestable[[#This Row],[Discount]])</f>
        <v>7.3983999999999996</v>
      </c>
      <c r="W7510" s="2">
        <f>salestable[[#This Row],[Sales]] * salestable[[#This Row],[Discount]]</f>
        <v>1.8495999999999999</v>
      </c>
      <c r="X7510">
        <f>YEAR(salestable[[#This Row],[Order Date]])</f>
        <v>2017</v>
      </c>
      <c r="Y7510" t="str">
        <f>TEXT(salestable[[#This Row],[Order Date]],"MMMM")</f>
        <v>July</v>
      </c>
      <c r="Z7510" t="str">
        <f>"Q"&amp;ROUNDUP(MONTH(salestable[[#This Row],[Order Date]])/3,0)</f>
        <v>Q3</v>
      </c>
      <c r="AA7510" t="str">
        <f>TEXT(salestable[[#This Row],[Order Date]], "ddd")</f>
        <v>Fri</v>
      </c>
    </row>
    <row r="7511" spans="1:27"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s="3">
        <v>9</v>
      </c>
      <c r="T7511" s="4">
        <v>0.4</v>
      </c>
      <c r="U7511" s="3">
        <v>-377.98919999999998</v>
      </c>
      <c r="V7511" s="2">
        <f>salestable[[#This Row],[Sales]] * (1 - salestable[[#This Row],[Discount]])</f>
        <v>1133.9675999999999</v>
      </c>
      <c r="W7511" s="2">
        <f>salestable[[#This Row],[Sales]] * salestable[[#This Row],[Discount]]</f>
        <v>755.97839999999997</v>
      </c>
      <c r="X7511">
        <f>YEAR(salestable[[#This Row],[Order Date]])</f>
        <v>2017</v>
      </c>
      <c r="Y7511" t="str">
        <f>TEXT(salestable[[#This Row],[Order Date]],"MMMM")</f>
        <v>July</v>
      </c>
      <c r="Z7511" t="str">
        <f>"Q"&amp;ROUNDUP(MONTH(salestable[[#This Row],[Order Date]])/3,0)</f>
        <v>Q3</v>
      </c>
      <c r="AA7511" t="str">
        <f>TEXT(salestable[[#This Row],[Order Date]], "ddd")</f>
        <v>Fri</v>
      </c>
    </row>
    <row r="7512" spans="1:27"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s="3">
        <v>5</v>
      </c>
      <c r="T7512" s="4">
        <v>0.2</v>
      </c>
      <c r="U7512" s="3">
        <v>4.6529999999999996</v>
      </c>
      <c r="V7512" s="2">
        <f>salestable[[#This Row],[Sales]] * (1 - salestable[[#This Row],[Discount]])</f>
        <v>49.632000000000005</v>
      </c>
      <c r="W7512" s="2">
        <f>salestable[[#This Row],[Sales]] * salestable[[#This Row],[Discount]]</f>
        <v>12.408000000000001</v>
      </c>
      <c r="X7512">
        <f>YEAR(salestable[[#This Row],[Order Date]])</f>
        <v>2017</v>
      </c>
      <c r="Y7512" t="str">
        <f>TEXT(salestable[[#This Row],[Order Date]],"MMMM")</f>
        <v>July</v>
      </c>
      <c r="Z7512" t="str">
        <f>"Q"&amp;ROUNDUP(MONTH(salestable[[#This Row],[Order Date]])/3,0)</f>
        <v>Q3</v>
      </c>
      <c r="AA7512" t="str">
        <f>TEXT(salestable[[#This Row],[Order Date]], "ddd")</f>
        <v>Fri</v>
      </c>
    </row>
    <row r="7513" spans="1:27"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s="3">
        <v>5</v>
      </c>
      <c r="T7513" s="4">
        <v>0.2</v>
      </c>
      <c r="U7513" s="3">
        <v>148.845</v>
      </c>
      <c r="V7513" s="2">
        <f>salestable[[#This Row],[Sales]] * (1 - salestable[[#This Row],[Discount]])</f>
        <v>317.53600000000006</v>
      </c>
      <c r="W7513" s="2">
        <f>salestable[[#This Row],[Sales]] * salestable[[#This Row],[Discount]]</f>
        <v>79.384000000000015</v>
      </c>
      <c r="X7513">
        <f>YEAR(salestable[[#This Row],[Order Date]])</f>
        <v>2017</v>
      </c>
      <c r="Y7513" t="str">
        <f>TEXT(salestable[[#This Row],[Order Date]],"MMMM")</f>
        <v>July</v>
      </c>
      <c r="Z7513" t="str">
        <f>"Q"&amp;ROUNDUP(MONTH(salestable[[#This Row],[Order Date]])/3,0)</f>
        <v>Q3</v>
      </c>
      <c r="AA7513" t="str">
        <f>TEXT(salestable[[#This Row],[Order Date]], "ddd")</f>
        <v>Fri</v>
      </c>
    </row>
    <row r="7514" spans="1:27"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s="3">
        <v>7</v>
      </c>
      <c r="T7514" s="4">
        <v>0.2</v>
      </c>
      <c r="U7514" s="3">
        <v>17.959199999999999</v>
      </c>
      <c r="V7514" s="2">
        <f>salestable[[#This Row],[Sales]] * (1 - salestable[[#This Row],[Discount]])</f>
        <v>191.56479999999999</v>
      </c>
      <c r="W7514" s="2">
        <f>salestable[[#This Row],[Sales]] * salestable[[#This Row],[Discount]]</f>
        <v>47.891199999999998</v>
      </c>
      <c r="X7514">
        <f>YEAR(salestable[[#This Row],[Order Date]])</f>
        <v>2017</v>
      </c>
      <c r="Y7514" t="str">
        <f>TEXT(salestable[[#This Row],[Order Date]],"MMMM")</f>
        <v>July</v>
      </c>
      <c r="Z7514" t="str">
        <f>"Q"&amp;ROUNDUP(MONTH(salestable[[#This Row],[Order Date]])/3,0)</f>
        <v>Q3</v>
      </c>
      <c r="AA7514" t="str">
        <f>TEXT(salestable[[#This Row],[Order Date]], "ddd")</f>
        <v>Fri</v>
      </c>
    </row>
    <row r="7515" spans="1:27"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s="3">
        <v>5</v>
      </c>
      <c r="T7515" s="4">
        <v>0.2</v>
      </c>
      <c r="U7515" s="3">
        <v>2.1320000000000001</v>
      </c>
      <c r="V7515" s="2">
        <f>salestable[[#This Row],[Sales]] * (1 - salestable[[#This Row],[Discount]])</f>
        <v>10.496</v>
      </c>
      <c r="W7515" s="2">
        <f>salestable[[#This Row],[Sales]] * salestable[[#This Row],[Discount]]</f>
        <v>2.6240000000000001</v>
      </c>
      <c r="X7515">
        <f>YEAR(salestable[[#This Row],[Order Date]])</f>
        <v>2017</v>
      </c>
      <c r="Y7515" t="str">
        <f>TEXT(salestable[[#This Row],[Order Date]],"MMMM")</f>
        <v>July</v>
      </c>
      <c r="Z7515" t="str">
        <f>"Q"&amp;ROUNDUP(MONTH(salestable[[#This Row],[Order Date]])/3,0)</f>
        <v>Q3</v>
      </c>
      <c r="AA7515" t="str">
        <f>TEXT(salestable[[#This Row],[Order Date]], "ddd")</f>
        <v>Fri</v>
      </c>
    </row>
    <row r="7516" spans="1:27"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s="3">
        <v>2</v>
      </c>
      <c r="T7516" s="4">
        <v>0</v>
      </c>
      <c r="U7516" s="3">
        <v>13.505599999999999</v>
      </c>
      <c r="V7516" s="2">
        <f>salestable[[#This Row],[Sales]] * (1 - salestable[[#This Row],[Discount]])</f>
        <v>29.36</v>
      </c>
      <c r="W7516" s="2">
        <f>salestable[[#This Row],[Sales]] * salestable[[#This Row],[Discount]]</f>
        <v>0</v>
      </c>
      <c r="X7516">
        <f>YEAR(salestable[[#This Row],[Order Date]])</f>
        <v>2017</v>
      </c>
      <c r="Y7516" t="str">
        <f>TEXT(salestable[[#This Row],[Order Date]],"MMMM")</f>
        <v>December</v>
      </c>
      <c r="Z7516" t="str">
        <f>"Q"&amp;ROUNDUP(MONTH(salestable[[#This Row],[Order Date]])/3,0)</f>
        <v>Q4</v>
      </c>
      <c r="AA7516" t="str">
        <f>TEXT(salestable[[#This Row],[Order Date]], "ddd")</f>
        <v>Sat</v>
      </c>
    </row>
    <row r="7517" spans="1:27"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s="3">
        <v>5</v>
      </c>
      <c r="T7517" s="4">
        <v>0</v>
      </c>
      <c r="U7517" s="3">
        <v>62.320999999999998</v>
      </c>
      <c r="V7517" s="2">
        <f>salestable[[#This Row],[Sales]] * (1 - salestable[[#This Row],[Discount]])</f>
        <v>214.9</v>
      </c>
      <c r="W7517" s="2">
        <f>salestable[[#This Row],[Sales]] * salestable[[#This Row],[Discount]]</f>
        <v>0</v>
      </c>
      <c r="X7517">
        <f>YEAR(salestable[[#This Row],[Order Date]])</f>
        <v>2017</v>
      </c>
      <c r="Y7517" t="str">
        <f>TEXT(salestable[[#This Row],[Order Date]],"MMMM")</f>
        <v>December</v>
      </c>
      <c r="Z7517" t="str">
        <f>"Q"&amp;ROUNDUP(MONTH(salestable[[#This Row],[Order Date]])/3,0)</f>
        <v>Q4</v>
      </c>
      <c r="AA7517" t="str">
        <f>TEXT(salestable[[#This Row],[Order Date]], "ddd")</f>
        <v>Sat</v>
      </c>
    </row>
    <row r="7518" spans="1:27"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s="3">
        <v>4</v>
      </c>
      <c r="T7518" s="4">
        <v>0</v>
      </c>
      <c r="U7518" s="3">
        <v>7.4824000000000002</v>
      </c>
      <c r="V7518" s="2">
        <f>salestable[[#This Row],[Sales]] * (1 - salestable[[#This Row],[Discount]])</f>
        <v>15.92</v>
      </c>
      <c r="W7518" s="2">
        <f>salestable[[#This Row],[Sales]] * salestable[[#This Row],[Discount]]</f>
        <v>0</v>
      </c>
      <c r="X7518">
        <f>YEAR(salestable[[#This Row],[Order Date]])</f>
        <v>2017</v>
      </c>
      <c r="Y7518" t="str">
        <f>TEXT(salestable[[#This Row],[Order Date]],"MMMM")</f>
        <v>December</v>
      </c>
      <c r="Z7518" t="str">
        <f>"Q"&amp;ROUNDUP(MONTH(salestable[[#This Row],[Order Date]])/3,0)</f>
        <v>Q4</v>
      </c>
      <c r="AA7518" t="str">
        <f>TEXT(salestable[[#This Row],[Order Date]], "ddd")</f>
        <v>Sat</v>
      </c>
    </row>
    <row r="7519" spans="1:27"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s="3">
        <v>5</v>
      </c>
      <c r="T7519" s="4">
        <v>0</v>
      </c>
      <c r="U7519" s="3">
        <v>48.328499999999998</v>
      </c>
      <c r="V7519" s="2">
        <f>salestable[[#This Row],[Sales]] * (1 - salestable[[#This Row],[Discount]])</f>
        <v>146.44999999999999</v>
      </c>
      <c r="W7519" s="2">
        <f>salestable[[#This Row],[Sales]] * salestable[[#This Row],[Discount]]</f>
        <v>0</v>
      </c>
      <c r="X7519">
        <f>YEAR(salestable[[#This Row],[Order Date]])</f>
        <v>2017</v>
      </c>
      <c r="Y7519" t="str">
        <f>TEXT(salestable[[#This Row],[Order Date]],"MMMM")</f>
        <v>December</v>
      </c>
      <c r="Z7519" t="str">
        <f>"Q"&amp;ROUNDUP(MONTH(salestable[[#This Row],[Order Date]])/3,0)</f>
        <v>Q4</v>
      </c>
      <c r="AA7519" t="str">
        <f>TEXT(salestable[[#This Row],[Order Date]], "ddd")</f>
        <v>Sat</v>
      </c>
    </row>
    <row r="7520" spans="1:27"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s="3">
        <v>1</v>
      </c>
      <c r="T7520" s="4">
        <v>0</v>
      </c>
      <c r="U7520" s="3">
        <v>0.60560000000000003</v>
      </c>
      <c r="V7520" s="2">
        <f>salestable[[#This Row],[Sales]] * (1 - salestable[[#This Row],[Discount]])</f>
        <v>15.14</v>
      </c>
      <c r="W7520" s="2">
        <f>salestable[[#This Row],[Sales]] * salestable[[#This Row],[Discount]]</f>
        <v>0</v>
      </c>
      <c r="X7520">
        <f>YEAR(salestable[[#This Row],[Order Date]])</f>
        <v>2017</v>
      </c>
      <c r="Y7520" t="str">
        <f>TEXT(salestable[[#This Row],[Order Date]],"MMMM")</f>
        <v>December</v>
      </c>
      <c r="Z7520" t="str">
        <f>"Q"&amp;ROUNDUP(MONTH(salestable[[#This Row],[Order Date]])/3,0)</f>
        <v>Q4</v>
      </c>
      <c r="AA7520" t="str">
        <f>TEXT(salestable[[#This Row],[Order Date]], "ddd")</f>
        <v>Sat</v>
      </c>
    </row>
    <row r="7521" spans="1:27"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s="3">
        <v>2</v>
      </c>
      <c r="T7521" s="4">
        <v>0</v>
      </c>
      <c r="U7521" s="3">
        <v>2.6496</v>
      </c>
      <c r="V7521" s="2">
        <f>salestable[[#This Row],[Sales]] * (1 - salestable[[#This Row],[Discount]])</f>
        <v>5.76</v>
      </c>
      <c r="W7521" s="2">
        <f>salestable[[#This Row],[Sales]] * salestable[[#This Row],[Discount]]</f>
        <v>0</v>
      </c>
      <c r="X7521">
        <f>YEAR(salestable[[#This Row],[Order Date]])</f>
        <v>2017</v>
      </c>
      <c r="Y7521" t="str">
        <f>TEXT(salestable[[#This Row],[Order Date]],"MMMM")</f>
        <v>December</v>
      </c>
      <c r="Z7521" t="str">
        <f>"Q"&amp;ROUNDUP(MONTH(salestable[[#This Row],[Order Date]])/3,0)</f>
        <v>Q4</v>
      </c>
      <c r="AA7521" t="str">
        <f>TEXT(salestable[[#This Row],[Order Date]], "ddd")</f>
        <v>Sat</v>
      </c>
    </row>
    <row r="7522" spans="1:27"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s="3">
        <v>2</v>
      </c>
      <c r="T7522" s="4">
        <v>0</v>
      </c>
      <c r="U7522" s="3">
        <v>629.99099999999999</v>
      </c>
      <c r="V7522" s="2">
        <f>salestable[[#This Row],[Sales]] * (1 - salestable[[#This Row],[Discount]])</f>
        <v>1399.98</v>
      </c>
      <c r="W7522" s="2">
        <f>salestable[[#This Row],[Sales]] * salestable[[#This Row],[Discount]]</f>
        <v>0</v>
      </c>
      <c r="X7522">
        <f>YEAR(salestable[[#This Row],[Order Date]])</f>
        <v>2017</v>
      </c>
      <c r="Y7522" t="str">
        <f>TEXT(salestable[[#This Row],[Order Date]],"MMMM")</f>
        <v>December</v>
      </c>
      <c r="Z7522" t="str">
        <f>"Q"&amp;ROUNDUP(MONTH(salestable[[#This Row],[Order Date]])/3,0)</f>
        <v>Q4</v>
      </c>
      <c r="AA7522" t="str">
        <f>TEXT(salestable[[#This Row],[Order Date]], "ddd")</f>
        <v>Sat</v>
      </c>
    </row>
    <row r="7523" spans="1:27"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s="3">
        <v>2</v>
      </c>
      <c r="T7523" s="4">
        <v>0.7</v>
      </c>
      <c r="U7523" s="3">
        <v>-7.46</v>
      </c>
      <c r="V7523" s="2">
        <f>salestable[[#This Row],[Sales]] * (1 - salestable[[#This Row],[Discount]])</f>
        <v>2.6856000000000004</v>
      </c>
      <c r="W7523" s="2">
        <f>salestable[[#This Row],[Sales]] * salestable[[#This Row],[Discount]]</f>
        <v>6.2664</v>
      </c>
      <c r="X7523">
        <f>YEAR(salestable[[#This Row],[Order Date]])</f>
        <v>2016</v>
      </c>
      <c r="Y7523" t="str">
        <f>TEXT(salestable[[#This Row],[Order Date]],"MMMM")</f>
        <v>September</v>
      </c>
      <c r="Z7523" t="str">
        <f>"Q"&amp;ROUNDUP(MONTH(salestable[[#This Row],[Order Date]])/3,0)</f>
        <v>Q3</v>
      </c>
      <c r="AA7523" t="str">
        <f>TEXT(salestable[[#This Row],[Order Date]], "ddd")</f>
        <v>Mon</v>
      </c>
    </row>
    <row r="7524" spans="1:27"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s="3">
        <v>6</v>
      </c>
      <c r="T7524" s="4">
        <v>0.7</v>
      </c>
      <c r="U7524" s="3">
        <v>-6.4943999999999997</v>
      </c>
      <c r="V7524" s="2">
        <f>salestable[[#This Row],[Sales]] * (1 - salestable[[#This Row],[Discount]])</f>
        <v>2.6568000000000005</v>
      </c>
      <c r="W7524" s="2">
        <f>salestable[[#This Row],[Sales]] * salestable[[#This Row],[Discount]]</f>
        <v>6.1991999999999994</v>
      </c>
      <c r="X7524">
        <f>YEAR(salestable[[#This Row],[Order Date]])</f>
        <v>2016</v>
      </c>
      <c r="Y7524" t="str">
        <f>TEXT(salestable[[#This Row],[Order Date]],"MMMM")</f>
        <v>September</v>
      </c>
      <c r="Z7524" t="str">
        <f>"Q"&amp;ROUNDUP(MONTH(salestable[[#This Row],[Order Date]])/3,0)</f>
        <v>Q3</v>
      </c>
      <c r="AA7524" t="str">
        <f>TEXT(salestable[[#This Row],[Order Date]], "ddd")</f>
        <v>Mon</v>
      </c>
    </row>
    <row r="7525" spans="1:27"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s="3">
        <v>2</v>
      </c>
      <c r="T7525" s="4">
        <v>0.3</v>
      </c>
      <c r="U7525" s="3">
        <v>-1.2178</v>
      </c>
      <c r="V7525" s="2">
        <f>salestable[[#This Row],[Sales]] * (1 - salestable[[#This Row],[Discount]])</f>
        <v>59.672199999999989</v>
      </c>
      <c r="W7525" s="2">
        <f>salestable[[#This Row],[Sales]] * salestable[[#This Row],[Discount]]</f>
        <v>25.573799999999999</v>
      </c>
      <c r="X7525">
        <f>YEAR(salestable[[#This Row],[Order Date]])</f>
        <v>2016</v>
      </c>
      <c r="Y7525" t="str">
        <f>TEXT(salestable[[#This Row],[Order Date]],"MMMM")</f>
        <v>September</v>
      </c>
      <c r="Z7525" t="str">
        <f>"Q"&amp;ROUNDUP(MONTH(salestable[[#This Row],[Order Date]])/3,0)</f>
        <v>Q3</v>
      </c>
      <c r="AA7525" t="str">
        <f>TEXT(salestable[[#This Row],[Order Date]], "ddd")</f>
        <v>Mon</v>
      </c>
    </row>
    <row r="7526" spans="1:27"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s="3">
        <v>7</v>
      </c>
      <c r="T7526" s="4">
        <v>0.2</v>
      </c>
      <c r="U7526" s="3">
        <v>7.6048</v>
      </c>
      <c r="V7526" s="2">
        <f>salestable[[#This Row],[Sales]] * (1 - salestable[[#This Row],[Discount]])</f>
        <v>17.382400000000001</v>
      </c>
      <c r="W7526" s="2">
        <f>salestable[[#This Row],[Sales]] * salestable[[#This Row],[Discount]]</f>
        <v>4.3456000000000001</v>
      </c>
      <c r="X7526">
        <f>YEAR(salestable[[#This Row],[Order Date]])</f>
        <v>2014</v>
      </c>
      <c r="Y7526" t="str">
        <f>TEXT(salestable[[#This Row],[Order Date]],"MMMM")</f>
        <v>September</v>
      </c>
      <c r="Z7526" t="str">
        <f>"Q"&amp;ROUNDUP(MONTH(salestable[[#This Row],[Order Date]])/3,0)</f>
        <v>Q3</v>
      </c>
      <c r="AA7526" t="str">
        <f>TEXT(salestable[[#This Row],[Order Date]], "ddd")</f>
        <v>Wed</v>
      </c>
    </row>
    <row r="7527" spans="1:27"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s="3">
        <v>5</v>
      </c>
      <c r="T7527" s="4">
        <v>0.2</v>
      </c>
      <c r="U7527" s="3">
        <v>148.70400000000001</v>
      </c>
      <c r="V7527" s="2">
        <f>salestable[[#This Row],[Sales]] * (1 - salestable[[#This Row],[Discount]])</f>
        <v>1189.6320000000001</v>
      </c>
      <c r="W7527" s="2">
        <f>salestable[[#This Row],[Sales]] * salestable[[#This Row],[Discount]]</f>
        <v>297.40800000000002</v>
      </c>
      <c r="X7527">
        <f>YEAR(salestable[[#This Row],[Order Date]])</f>
        <v>2014</v>
      </c>
      <c r="Y7527" t="str">
        <f>TEXT(salestable[[#This Row],[Order Date]],"MMMM")</f>
        <v>September</v>
      </c>
      <c r="Z7527" t="str">
        <f>"Q"&amp;ROUNDUP(MONTH(salestable[[#This Row],[Order Date]])/3,0)</f>
        <v>Q3</v>
      </c>
      <c r="AA7527" t="str">
        <f>TEXT(salestable[[#This Row],[Order Date]], "ddd")</f>
        <v>Wed</v>
      </c>
    </row>
    <row r="7528" spans="1:27"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s="3">
        <v>6</v>
      </c>
      <c r="T7528" s="4">
        <v>0</v>
      </c>
      <c r="U7528" s="3">
        <v>33.064799999999998</v>
      </c>
      <c r="V7528" s="2">
        <f>salestable[[#This Row],[Sales]] * (1 - salestable[[#This Row],[Discount]])</f>
        <v>71.88</v>
      </c>
      <c r="W7528" s="2">
        <f>salestable[[#This Row],[Sales]] * salestable[[#This Row],[Discount]]</f>
        <v>0</v>
      </c>
      <c r="X7528">
        <f>YEAR(salestable[[#This Row],[Order Date]])</f>
        <v>2017</v>
      </c>
      <c r="Y7528" t="str">
        <f>TEXT(salestable[[#This Row],[Order Date]],"MMMM")</f>
        <v>September</v>
      </c>
      <c r="Z7528" t="str">
        <f>"Q"&amp;ROUNDUP(MONTH(salestable[[#This Row],[Order Date]])/3,0)</f>
        <v>Q3</v>
      </c>
      <c r="AA7528" t="str">
        <f>TEXT(salestable[[#This Row],[Order Date]], "ddd")</f>
        <v>Tue</v>
      </c>
    </row>
    <row r="7529" spans="1:27"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s="3">
        <v>3</v>
      </c>
      <c r="T7529" s="4">
        <v>0</v>
      </c>
      <c r="U7529" s="3">
        <v>2.9567999999999999</v>
      </c>
      <c r="V7529" s="2">
        <f>salestable[[#This Row],[Sales]] * (1 - salestable[[#This Row],[Discount]])</f>
        <v>9.24</v>
      </c>
      <c r="W7529" s="2">
        <f>salestable[[#This Row],[Sales]] * salestable[[#This Row],[Discount]]</f>
        <v>0</v>
      </c>
      <c r="X7529">
        <f>YEAR(salestable[[#This Row],[Order Date]])</f>
        <v>2017</v>
      </c>
      <c r="Y7529" t="str">
        <f>TEXT(salestable[[#This Row],[Order Date]],"MMMM")</f>
        <v>September</v>
      </c>
      <c r="Z7529" t="str">
        <f>"Q"&amp;ROUNDUP(MONTH(salestable[[#This Row],[Order Date]])/3,0)</f>
        <v>Q3</v>
      </c>
      <c r="AA7529" t="str">
        <f>TEXT(salestable[[#This Row],[Order Date]], "ddd")</f>
        <v>Tue</v>
      </c>
    </row>
    <row r="7530" spans="1:27"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s="3">
        <v>6</v>
      </c>
      <c r="T7530" s="4">
        <v>0</v>
      </c>
      <c r="U7530" s="3">
        <v>16.146000000000001</v>
      </c>
      <c r="V7530" s="2">
        <f>salestable[[#This Row],[Sales]] * (1 - salestable[[#This Row],[Discount]])</f>
        <v>35.880000000000003</v>
      </c>
      <c r="W7530" s="2">
        <f>salestable[[#This Row],[Sales]] * salestable[[#This Row],[Discount]]</f>
        <v>0</v>
      </c>
      <c r="X7530">
        <f>YEAR(salestable[[#This Row],[Order Date]])</f>
        <v>2017</v>
      </c>
      <c r="Y7530" t="str">
        <f>TEXT(salestable[[#This Row],[Order Date]],"MMMM")</f>
        <v>September</v>
      </c>
      <c r="Z7530" t="str">
        <f>"Q"&amp;ROUNDUP(MONTH(salestable[[#This Row],[Order Date]])/3,0)</f>
        <v>Q3</v>
      </c>
      <c r="AA7530" t="str">
        <f>TEXT(salestable[[#This Row],[Order Date]], "ddd")</f>
        <v>Tue</v>
      </c>
    </row>
    <row r="7531" spans="1:27"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s="3">
        <v>3</v>
      </c>
      <c r="T7531" s="4">
        <v>0.2</v>
      </c>
      <c r="U7531" s="3">
        <v>5.5380000000000003</v>
      </c>
      <c r="V7531" s="2">
        <f>salestable[[#This Row],[Sales]] * (1 - salestable[[#This Row],[Discount]])</f>
        <v>13.632</v>
      </c>
      <c r="W7531" s="2">
        <f>salestable[[#This Row],[Sales]] * salestable[[#This Row],[Discount]]</f>
        <v>3.4079999999999999</v>
      </c>
      <c r="X7531">
        <f>YEAR(salestable[[#This Row],[Order Date]])</f>
        <v>2017</v>
      </c>
      <c r="Y7531" t="str">
        <f>TEXT(salestable[[#This Row],[Order Date]],"MMMM")</f>
        <v>September</v>
      </c>
      <c r="Z7531" t="str">
        <f>"Q"&amp;ROUNDUP(MONTH(salestable[[#This Row],[Order Date]])/3,0)</f>
        <v>Q3</v>
      </c>
      <c r="AA7531" t="str">
        <f>TEXT(salestable[[#This Row],[Order Date]], "ddd")</f>
        <v>Tue</v>
      </c>
    </row>
    <row r="7532" spans="1:27"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s="3">
        <v>3</v>
      </c>
      <c r="T7532" s="4">
        <v>0.2</v>
      </c>
      <c r="U7532" s="3">
        <v>314.27190000000002</v>
      </c>
      <c r="V7532" s="2">
        <f>salestable[[#This Row],[Sales]] * (1 - salestable[[#This Row],[Discount]])</f>
        <v>744.94080000000008</v>
      </c>
      <c r="W7532" s="2">
        <f>salestable[[#This Row],[Sales]] * salestable[[#This Row],[Discount]]</f>
        <v>186.23520000000002</v>
      </c>
      <c r="X7532">
        <f>YEAR(salestable[[#This Row],[Order Date]])</f>
        <v>2017</v>
      </c>
      <c r="Y7532" t="str">
        <f>TEXT(salestable[[#This Row],[Order Date]],"MMMM")</f>
        <v>September</v>
      </c>
      <c r="Z7532" t="str">
        <f>"Q"&amp;ROUNDUP(MONTH(salestable[[#This Row],[Order Date]])/3,0)</f>
        <v>Q3</v>
      </c>
      <c r="AA7532" t="str">
        <f>TEXT(salestable[[#This Row],[Order Date]], "ddd")</f>
        <v>Tue</v>
      </c>
    </row>
    <row r="7533" spans="1:27"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s="3">
        <v>3</v>
      </c>
      <c r="T7533" s="4">
        <v>0.2</v>
      </c>
      <c r="U7533" s="3">
        <v>-13.317600000000001</v>
      </c>
      <c r="V7533" s="2">
        <f>salestable[[#This Row],[Sales]] * (1 - salestable[[#This Row],[Discount]])</f>
        <v>213.08159999999998</v>
      </c>
      <c r="W7533" s="2">
        <f>salestable[[#This Row],[Sales]] * salestable[[#This Row],[Discount]]</f>
        <v>53.270399999999995</v>
      </c>
      <c r="X7533">
        <f>YEAR(salestable[[#This Row],[Order Date]])</f>
        <v>2016</v>
      </c>
      <c r="Y7533" t="str">
        <f>TEXT(salestable[[#This Row],[Order Date]],"MMMM")</f>
        <v>June</v>
      </c>
      <c r="Z7533" t="str">
        <f>"Q"&amp;ROUNDUP(MONTH(salestable[[#This Row],[Order Date]])/3,0)</f>
        <v>Q2</v>
      </c>
      <c r="AA7533" t="str">
        <f>TEXT(salestable[[#This Row],[Order Date]], "ddd")</f>
        <v>Fri</v>
      </c>
    </row>
    <row r="7534" spans="1:27"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s="3">
        <v>4</v>
      </c>
      <c r="T7534" s="4">
        <v>0.2</v>
      </c>
      <c r="U7534" s="3">
        <v>54.352800000000002</v>
      </c>
      <c r="V7534" s="2">
        <f>salestable[[#This Row],[Sales]] * (1 - salestable[[#This Row],[Discount]])</f>
        <v>386.50880000000006</v>
      </c>
      <c r="W7534" s="2">
        <f>salestable[[#This Row],[Sales]] * salestable[[#This Row],[Discount]]</f>
        <v>96.627200000000016</v>
      </c>
      <c r="X7534">
        <f>YEAR(salestable[[#This Row],[Order Date]])</f>
        <v>2016</v>
      </c>
      <c r="Y7534" t="str">
        <f>TEXT(salestable[[#This Row],[Order Date]],"MMMM")</f>
        <v>June</v>
      </c>
      <c r="Z7534" t="str">
        <f>"Q"&amp;ROUNDUP(MONTH(salestable[[#This Row],[Order Date]])/3,0)</f>
        <v>Q2</v>
      </c>
      <c r="AA7534" t="str">
        <f>TEXT(salestable[[#This Row],[Order Date]], "ddd")</f>
        <v>Fri</v>
      </c>
    </row>
    <row r="7535" spans="1:27"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s="3">
        <v>2</v>
      </c>
      <c r="T7535" s="4">
        <v>0.2</v>
      </c>
      <c r="U7535" s="3">
        <v>-22.138200000000001</v>
      </c>
      <c r="V7535" s="2">
        <f>salestable[[#This Row],[Sales]] * (1 - salestable[[#This Row],[Discount]])</f>
        <v>157.4272</v>
      </c>
      <c r="W7535" s="2">
        <f>salestable[[#This Row],[Sales]] * salestable[[#This Row],[Discount]]</f>
        <v>39.3568</v>
      </c>
      <c r="X7535">
        <f>YEAR(salestable[[#This Row],[Order Date]])</f>
        <v>2017</v>
      </c>
      <c r="Y7535" t="str">
        <f>TEXT(salestable[[#This Row],[Order Date]],"MMMM")</f>
        <v>February</v>
      </c>
      <c r="Z7535" t="str">
        <f>"Q"&amp;ROUNDUP(MONTH(salestable[[#This Row],[Order Date]])/3,0)</f>
        <v>Q1</v>
      </c>
      <c r="AA7535" t="str">
        <f>TEXT(salestable[[#This Row],[Order Date]], "ddd")</f>
        <v>Sat</v>
      </c>
    </row>
    <row r="7536" spans="1:27"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s="3">
        <v>5</v>
      </c>
      <c r="T7536" s="4">
        <v>0.2</v>
      </c>
      <c r="U7536" s="3">
        <v>5.798</v>
      </c>
      <c r="V7536" s="2">
        <f>salestable[[#This Row],[Sales]] * (1 - salestable[[#This Row],[Discount]])</f>
        <v>185.536</v>
      </c>
      <c r="W7536" s="2">
        <f>salestable[[#This Row],[Sales]] * salestable[[#This Row],[Discount]]</f>
        <v>46.384</v>
      </c>
      <c r="X7536">
        <f>YEAR(salestable[[#This Row],[Order Date]])</f>
        <v>2017</v>
      </c>
      <c r="Y7536" t="str">
        <f>TEXT(salestable[[#This Row],[Order Date]],"MMMM")</f>
        <v>February</v>
      </c>
      <c r="Z7536" t="str">
        <f>"Q"&amp;ROUNDUP(MONTH(salestable[[#This Row],[Order Date]])/3,0)</f>
        <v>Q1</v>
      </c>
      <c r="AA7536" t="str">
        <f>TEXT(salestable[[#This Row],[Order Date]], "ddd")</f>
        <v>Sat</v>
      </c>
    </row>
    <row r="7537" spans="1:27"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s="3">
        <v>3</v>
      </c>
      <c r="T7537" s="4">
        <v>0</v>
      </c>
      <c r="U7537" s="3">
        <v>8.0190000000000001</v>
      </c>
      <c r="V7537" s="2">
        <f>salestable[[#This Row],[Sales]] * (1 - salestable[[#This Row],[Discount]])</f>
        <v>29.7</v>
      </c>
      <c r="W7537" s="2">
        <f>salestable[[#This Row],[Sales]] * salestable[[#This Row],[Discount]]</f>
        <v>0</v>
      </c>
      <c r="X7537">
        <f>YEAR(salestable[[#This Row],[Order Date]])</f>
        <v>2017</v>
      </c>
      <c r="Y7537" t="str">
        <f>TEXT(salestable[[#This Row],[Order Date]],"MMMM")</f>
        <v>March</v>
      </c>
      <c r="Z7537" t="str">
        <f>"Q"&amp;ROUNDUP(MONTH(salestable[[#This Row],[Order Date]])/3,0)</f>
        <v>Q1</v>
      </c>
      <c r="AA7537" t="str">
        <f>TEXT(salestable[[#This Row],[Order Date]], "ddd")</f>
        <v>Fri</v>
      </c>
    </row>
    <row r="7538" spans="1:27"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s="3">
        <v>2</v>
      </c>
      <c r="T7538" s="4">
        <v>0.6</v>
      </c>
      <c r="U7538" s="3">
        <v>-14.271599999999999</v>
      </c>
      <c r="V7538" s="2">
        <f>salestable[[#This Row],[Sales]] * (1 - salestable[[#This Row],[Discount]])</f>
        <v>5.4368000000000007</v>
      </c>
      <c r="W7538" s="2">
        <f>salestable[[#This Row],[Sales]] * salestable[[#This Row],[Discount]]</f>
        <v>8.1552000000000007</v>
      </c>
      <c r="X7538">
        <f>YEAR(salestable[[#This Row],[Order Date]])</f>
        <v>2017</v>
      </c>
      <c r="Y7538" t="str">
        <f>TEXT(salestable[[#This Row],[Order Date]],"MMMM")</f>
        <v>December</v>
      </c>
      <c r="Z7538" t="str">
        <f>"Q"&amp;ROUNDUP(MONTH(salestable[[#This Row],[Order Date]])/3,0)</f>
        <v>Q4</v>
      </c>
      <c r="AA7538" t="str">
        <f>TEXT(salestable[[#This Row],[Order Date]], "ddd")</f>
        <v>Sun</v>
      </c>
    </row>
    <row r="7539" spans="1:27"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s="3">
        <v>2</v>
      </c>
      <c r="T7539" s="4">
        <v>0</v>
      </c>
      <c r="U7539" s="3">
        <v>33.313600000000001</v>
      </c>
      <c r="V7539" s="2">
        <f>salestable[[#This Row],[Sales]] * (1 - salestable[[#This Row],[Discount]])</f>
        <v>70.88</v>
      </c>
      <c r="W7539" s="2">
        <f>salestable[[#This Row],[Sales]] * salestable[[#This Row],[Discount]]</f>
        <v>0</v>
      </c>
      <c r="X7539">
        <f>YEAR(salestable[[#This Row],[Order Date]])</f>
        <v>2016</v>
      </c>
      <c r="Y7539" t="str">
        <f>TEXT(salestable[[#This Row],[Order Date]],"MMMM")</f>
        <v>February</v>
      </c>
      <c r="Z7539" t="str">
        <f>"Q"&amp;ROUNDUP(MONTH(salestable[[#This Row],[Order Date]])/3,0)</f>
        <v>Q1</v>
      </c>
      <c r="AA7539" t="str">
        <f>TEXT(salestable[[#This Row],[Order Date]], "ddd")</f>
        <v>Fri</v>
      </c>
    </row>
    <row r="7540" spans="1:27"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s="3">
        <v>1</v>
      </c>
      <c r="T7540" s="4">
        <v>0.2</v>
      </c>
      <c r="U7540" s="3">
        <v>12.8574</v>
      </c>
      <c r="V7540" s="2">
        <f>salestable[[#This Row],[Sales]] * (1 - salestable[[#This Row],[Discount]])</f>
        <v>91.430400000000006</v>
      </c>
      <c r="W7540" s="2">
        <f>salestable[[#This Row],[Sales]] * salestable[[#This Row],[Discount]]</f>
        <v>22.857600000000001</v>
      </c>
      <c r="X7540">
        <f>YEAR(salestable[[#This Row],[Order Date]])</f>
        <v>2017</v>
      </c>
      <c r="Y7540" t="str">
        <f>TEXT(salestable[[#This Row],[Order Date]],"MMMM")</f>
        <v>December</v>
      </c>
      <c r="Z7540" t="str">
        <f>"Q"&amp;ROUNDUP(MONTH(salestable[[#This Row],[Order Date]])/3,0)</f>
        <v>Q4</v>
      </c>
      <c r="AA7540" t="str">
        <f>TEXT(salestable[[#This Row],[Order Date]], "ddd")</f>
        <v>Sat</v>
      </c>
    </row>
    <row r="7541" spans="1:27"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s="3">
        <v>8</v>
      </c>
      <c r="T7541" s="4">
        <v>0.7</v>
      </c>
      <c r="U7541" s="3">
        <v>-24.416</v>
      </c>
      <c r="V7541" s="2">
        <f>salestable[[#This Row],[Sales]] * (1 - salestable[[#This Row],[Discount]])</f>
        <v>10.987200000000003</v>
      </c>
      <c r="W7541" s="2">
        <f>salestable[[#This Row],[Sales]] * salestable[[#This Row],[Discount]]</f>
        <v>25.636800000000001</v>
      </c>
      <c r="X7541">
        <f>YEAR(salestable[[#This Row],[Order Date]])</f>
        <v>2017</v>
      </c>
      <c r="Y7541" t="str">
        <f>TEXT(salestable[[#This Row],[Order Date]],"MMMM")</f>
        <v>December</v>
      </c>
      <c r="Z7541" t="str">
        <f>"Q"&amp;ROUNDUP(MONTH(salestable[[#This Row],[Order Date]])/3,0)</f>
        <v>Q4</v>
      </c>
      <c r="AA7541" t="str">
        <f>TEXT(salestable[[#This Row],[Order Date]], "ddd")</f>
        <v>Sat</v>
      </c>
    </row>
    <row r="7542" spans="1:27"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s="3">
        <v>8</v>
      </c>
      <c r="T7542" s="4">
        <v>0.7</v>
      </c>
      <c r="U7542" s="3">
        <v>-363.52800000000002</v>
      </c>
      <c r="V7542" s="2">
        <f>salestable[[#This Row],[Sales]] * (1 - salestable[[#This Row],[Discount]])</f>
        <v>72.705600000000018</v>
      </c>
      <c r="W7542" s="2">
        <f>salestable[[#This Row],[Sales]] * salestable[[#This Row],[Discount]]</f>
        <v>169.6464</v>
      </c>
      <c r="X7542">
        <f>YEAR(salestable[[#This Row],[Order Date]])</f>
        <v>2017</v>
      </c>
      <c r="Y7542" t="str">
        <f>TEXT(salestable[[#This Row],[Order Date]],"MMMM")</f>
        <v>December</v>
      </c>
      <c r="Z7542" t="str">
        <f>"Q"&amp;ROUNDUP(MONTH(salestable[[#This Row],[Order Date]])/3,0)</f>
        <v>Q4</v>
      </c>
      <c r="AA7542" t="str">
        <f>TEXT(salestable[[#This Row],[Order Date]], "ddd")</f>
        <v>Sat</v>
      </c>
    </row>
    <row r="7543" spans="1:27"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s="3">
        <v>2</v>
      </c>
      <c r="T7543" s="4">
        <v>0.2</v>
      </c>
      <c r="U7543" s="3">
        <v>4.9615999999999998</v>
      </c>
      <c r="V7543" s="2">
        <f>salestable[[#This Row],[Sales]] * (1 - salestable[[#This Row],[Discount]])</f>
        <v>39.692800000000005</v>
      </c>
      <c r="W7543" s="2">
        <f>salestable[[#This Row],[Sales]] * salestable[[#This Row],[Discount]]</f>
        <v>9.9232000000000014</v>
      </c>
      <c r="X7543">
        <f>YEAR(salestable[[#This Row],[Order Date]])</f>
        <v>2017</v>
      </c>
      <c r="Y7543" t="str">
        <f>TEXT(salestable[[#This Row],[Order Date]],"MMMM")</f>
        <v>December</v>
      </c>
      <c r="Z7543" t="str">
        <f>"Q"&amp;ROUNDUP(MONTH(salestable[[#This Row],[Order Date]])/3,0)</f>
        <v>Q4</v>
      </c>
      <c r="AA7543" t="str">
        <f>TEXT(salestable[[#This Row],[Order Date]], "ddd")</f>
        <v>Sat</v>
      </c>
    </row>
    <row r="7544" spans="1:27"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s="3">
        <v>6</v>
      </c>
      <c r="T7544" s="4">
        <v>0.2</v>
      </c>
      <c r="U7544" s="3">
        <v>0</v>
      </c>
      <c r="V7544" s="2">
        <f>salestable[[#This Row],[Sales]] * (1 - salestable[[#This Row],[Discount]])</f>
        <v>406.96320000000003</v>
      </c>
      <c r="W7544" s="2">
        <f>salestable[[#This Row],[Sales]] * salestable[[#This Row],[Discount]]</f>
        <v>101.74080000000001</v>
      </c>
      <c r="X7544">
        <f>YEAR(salestable[[#This Row],[Order Date]])</f>
        <v>2017</v>
      </c>
      <c r="Y7544" t="str">
        <f>TEXT(salestable[[#This Row],[Order Date]],"MMMM")</f>
        <v>December</v>
      </c>
      <c r="Z7544" t="str">
        <f>"Q"&amp;ROUNDUP(MONTH(salestable[[#This Row],[Order Date]])/3,0)</f>
        <v>Q4</v>
      </c>
      <c r="AA7544" t="str">
        <f>TEXT(salestable[[#This Row],[Order Date]], "ddd")</f>
        <v>Sat</v>
      </c>
    </row>
    <row r="7545" spans="1:27"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s="3">
        <v>6</v>
      </c>
      <c r="T7545" s="4">
        <v>0.2</v>
      </c>
      <c r="U7545" s="3">
        <v>-14.34</v>
      </c>
      <c r="V7545" s="2">
        <f>salestable[[#This Row],[Sales]] * (1 - salestable[[#This Row],[Discount]])</f>
        <v>45.888000000000005</v>
      </c>
      <c r="W7545" s="2">
        <f>salestable[[#This Row],[Sales]] * salestable[[#This Row],[Discount]]</f>
        <v>11.472000000000001</v>
      </c>
      <c r="X7545">
        <f>YEAR(salestable[[#This Row],[Order Date]])</f>
        <v>2017</v>
      </c>
      <c r="Y7545" t="str">
        <f>TEXT(salestable[[#This Row],[Order Date]],"MMMM")</f>
        <v>December</v>
      </c>
      <c r="Z7545" t="str">
        <f>"Q"&amp;ROUNDUP(MONTH(salestable[[#This Row],[Order Date]])/3,0)</f>
        <v>Q4</v>
      </c>
      <c r="AA7545" t="str">
        <f>TEXT(salestable[[#This Row],[Order Date]], "ddd")</f>
        <v>Sat</v>
      </c>
    </row>
    <row r="7546" spans="1:27"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s="3">
        <v>5</v>
      </c>
      <c r="T7546" s="4">
        <v>0.2</v>
      </c>
      <c r="U7546" s="3">
        <v>68.001000000000005</v>
      </c>
      <c r="V7546" s="2">
        <f>salestable[[#This Row],[Sales]] * (1 - salestable[[#This Row],[Discount]])</f>
        <v>725.34400000000005</v>
      </c>
      <c r="W7546" s="2">
        <f>salestable[[#This Row],[Sales]] * salestable[[#This Row],[Discount]]</f>
        <v>181.33600000000001</v>
      </c>
      <c r="X7546">
        <f>YEAR(salestable[[#This Row],[Order Date]])</f>
        <v>2017</v>
      </c>
      <c r="Y7546" t="str">
        <f>TEXT(salestable[[#This Row],[Order Date]],"MMMM")</f>
        <v>December</v>
      </c>
      <c r="Z7546" t="str">
        <f>"Q"&amp;ROUNDUP(MONTH(salestable[[#This Row],[Order Date]])/3,0)</f>
        <v>Q4</v>
      </c>
      <c r="AA7546" t="str">
        <f>TEXT(salestable[[#This Row],[Order Date]], "ddd")</f>
        <v>Sat</v>
      </c>
    </row>
    <row r="7547" spans="1:27"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s="3">
        <v>6</v>
      </c>
      <c r="T7547" s="4">
        <v>0.2</v>
      </c>
      <c r="U7547" s="3">
        <v>71.995199999999997</v>
      </c>
      <c r="V7547" s="2">
        <f>salestable[[#This Row],[Sales]] * (1 - salestable[[#This Row],[Discount]])</f>
        <v>575.96159999999998</v>
      </c>
      <c r="W7547" s="2">
        <f>salestable[[#This Row],[Sales]] * salestable[[#This Row],[Discount]]</f>
        <v>143.99039999999999</v>
      </c>
      <c r="X7547">
        <f>YEAR(salestable[[#This Row],[Order Date]])</f>
        <v>2014</v>
      </c>
      <c r="Y7547" t="str">
        <f>TEXT(salestable[[#This Row],[Order Date]],"MMMM")</f>
        <v>October</v>
      </c>
      <c r="Z7547" t="str">
        <f>"Q"&amp;ROUNDUP(MONTH(salestable[[#This Row],[Order Date]])/3,0)</f>
        <v>Q4</v>
      </c>
      <c r="AA7547" t="str">
        <f>TEXT(salestable[[#This Row],[Order Date]], "ddd")</f>
        <v>Fri</v>
      </c>
    </row>
    <row r="7548" spans="1:27"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s="3">
        <v>7</v>
      </c>
      <c r="T7548" s="4">
        <v>0.2</v>
      </c>
      <c r="U7548" s="3">
        <v>66.145099999999999</v>
      </c>
      <c r="V7548" s="2">
        <f>salestable[[#This Row],[Sales]] * (1 - salestable[[#This Row],[Discount]])</f>
        <v>604.75519999999995</v>
      </c>
      <c r="W7548" s="2">
        <f>salestable[[#This Row],[Sales]] * salestable[[#This Row],[Discount]]</f>
        <v>151.18879999999999</v>
      </c>
      <c r="X7548">
        <f>YEAR(salestable[[#This Row],[Order Date]])</f>
        <v>2014</v>
      </c>
      <c r="Y7548" t="str">
        <f>TEXT(salestable[[#This Row],[Order Date]],"MMMM")</f>
        <v>October</v>
      </c>
      <c r="Z7548" t="str">
        <f>"Q"&amp;ROUNDUP(MONTH(salestable[[#This Row],[Order Date]])/3,0)</f>
        <v>Q4</v>
      </c>
      <c r="AA7548" t="str">
        <f>TEXT(salestable[[#This Row],[Order Date]], "ddd")</f>
        <v>Fri</v>
      </c>
    </row>
    <row r="7549" spans="1:27"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s="3">
        <v>5</v>
      </c>
      <c r="T7549" s="4">
        <v>0.8</v>
      </c>
      <c r="U7549" s="3">
        <v>-19.167999999999999</v>
      </c>
      <c r="V7549" s="2">
        <f>salestable[[#This Row],[Sales]] * (1 - salestable[[#This Row],[Discount]])</f>
        <v>2.3959999999999995</v>
      </c>
      <c r="W7549" s="2">
        <f>salestable[[#This Row],[Sales]] * salestable[[#This Row],[Discount]]</f>
        <v>9.5840000000000014</v>
      </c>
      <c r="X7549">
        <f>YEAR(salestable[[#This Row],[Order Date]])</f>
        <v>2014</v>
      </c>
      <c r="Y7549" t="str">
        <f>TEXT(salestable[[#This Row],[Order Date]],"MMMM")</f>
        <v>October</v>
      </c>
      <c r="Z7549" t="str">
        <f>"Q"&amp;ROUNDUP(MONTH(salestable[[#This Row],[Order Date]])/3,0)</f>
        <v>Q4</v>
      </c>
      <c r="AA7549" t="str">
        <f>TEXT(salestable[[#This Row],[Order Date]], "ddd")</f>
        <v>Fri</v>
      </c>
    </row>
    <row r="7550" spans="1:27"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s="3">
        <v>1</v>
      </c>
      <c r="T7550" s="4">
        <v>0.8</v>
      </c>
      <c r="U7550" s="3">
        <v>-1.5714999999999999</v>
      </c>
      <c r="V7550" s="2">
        <f>salestable[[#This Row],[Sales]] * (1 - salestable[[#This Row],[Discount]])</f>
        <v>0.17959999999999995</v>
      </c>
      <c r="W7550" s="2">
        <f>salestable[[#This Row],[Sales]] * salestable[[#This Row],[Discount]]</f>
        <v>0.71840000000000004</v>
      </c>
      <c r="X7550">
        <f>YEAR(salestable[[#This Row],[Order Date]])</f>
        <v>2014</v>
      </c>
      <c r="Y7550" t="str">
        <f>TEXT(salestable[[#This Row],[Order Date]],"MMMM")</f>
        <v>October</v>
      </c>
      <c r="Z7550" t="str">
        <f>"Q"&amp;ROUNDUP(MONTH(salestable[[#This Row],[Order Date]])/3,0)</f>
        <v>Q4</v>
      </c>
      <c r="AA7550" t="str">
        <f>TEXT(salestable[[#This Row],[Order Date]], "ddd")</f>
        <v>Fri</v>
      </c>
    </row>
    <row r="7551" spans="1:27"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s="3">
        <v>3</v>
      </c>
      <c r="T7551" s="4">
        <v>0.6</v>
      </c>
      <c r="U7551" s="3">
        <v>-11.6622</v>
      </c>
      <c r="V7551" s="2">
        <f>salestable[[#This Row],[Sales]] * (1 - salestable[[#This Row],[Discount]])</f>
        <v>8.4816000000000003</v>
      </c>
      <c r="W7551" s="2">
        <f>salestable[[#This Row],[Sales]] * salestable[[#This Row],[Discount]]</f>
        <v>12.7224</v>
      </c>
      <c r="X7551">
        <f>YEAR(salestable[[#This Row],[Order Date]])</f>
        <v>2016</v>
      </c>
      <c r="Y7551" t="str">
        <f>TEXT(salestable[[#This Row],[Order Date]],"MMMM")</f>
        <v>September</v>
      </c>
      <c r="Z7551" t="str">
        <f>"Q"&amp;ROUNDUP(MONTH(salestable[[#This Row],[Order Date]])/3,0)</f>
        <v>Q3</v>
      </c>
      <c r="AA7551" t="str">
        <f>TEXT(salestable[[#This Row],[Order Date]], "ddd")</f>
        <v>Mon</v>
      </c>
    </row>
    <row r="7552" spans="1:27"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s="3">
        <v>3</v>
      </c>
      <c r="T7552" s="4">
        <v>0</v>
      </c>
      <c r="U7552" s="3">
        <v>17.37</v>
      </c>
      <c r="V7552" s="2">
        <f>salestable[[#This Row],[Sales]] * (1 - salestable[[#This Row],[Discount]])</f>
        <v>34.74</v>
      </c>
      <c r="W7552" s="2">
        <f>salestable[[#This Row],[Sales]] * salestable[[#This Row],[Discount]]</f>
        <v>0</v>
      </c>
      <c r="X7552">
        <f>YEAR(salestable[[#This Row],[Order Date]])</f>
        <v>2014</v>
      </c>
      <c r="Y7552" t="str">
        <f>TEXT(salestable[[#This Row],[Order Date]],"MMMM")</f>
        <v>November</v>
      </c>
      <c r="Z7552" t="str">
        <f>"Q"&amp;ROUNDUP(MONTH(salestable[[#This Row],[Order Date]])/3,0)</f>
        <v>Q4</v>
      </c>
      <c r="AA7552" t="str">
        <f>TEXT(salestable[[#This Row],[Order Date]], "ddd")</f>
        <v>Thu</v>
      </c>
    </row>
    <row r="7553" spans="1:27"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s="3">
        <v>6</v>
      </c>
      <c r="T7553" s="4">
        <v>0</v>
      </c>
      <c r="U7553" s="3">
        <v>216.8244</v>
      </c>
      <c r="V7553" s="2">
        <f>salestable[[#This Row],[Sales]] * (1 - salestable[[#This Row],[Discount]])</f>
        <v>833.94</v>
      </c>
      <c r="W7553" s="2">
        <f>salestable[[#This Row],[Sales]] * salestable[[#This Row],[Discount]]</f>
        <v>0</v>
      </c>
      <c r="X7553">
        <f>YEAR(salestable[[#This Row],[Order Date]])</f>
        <v>2014</v>
      </c>
      <c r="Y7553" t="str">
        <f>TEXT(salestable[[#This Row],[Order Date]],"MMMM")</f>
        <v>November</v>
      </c>
      <c r="Z7553" t="str">
        <f>"Q"&amp;ROUNDUP(MONTH(salestable[[#This Row],[Order Date]])/3,0)</f>
        <v>Q4</v>
      </c>
      <c r="AA7553" t="str">
        <f>TEXT(salestable[[#This Row],[Order Date]], "ddd")</f>
        <v>Thu</v>
      </c>
    </row>
    <row r="7554" spans="1:27"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s="3">
        <v>3</v>
      </c>
      <c r="T7554" s="4">
        <v>0.2</v>
      </c>
      <c r="U7554" s="3">
        <v>4.5359999999999996</v>
      </c>
      <c r="V7554" s="2">
        <f>salestable[[#This Row],[Sales]] * (1 - salestable[[#This Row],[Discount]])</f>
        <v>10.368000000000002</v>
      </c>
      <c r="W7554" s="2">
        <f>salestable[[#This Row],[Sales]] * salestable[[#This Row],[Discount]]</f>
        <v>2.5920000000000005</v>
      </c>
      <c r="X7554">
        <f>YEAR(salestable[[#This Row],[Order Date]])</f>
        <v>2014</v>
      </c>
      <c r="Y7554" t="str">
        <f>TEXT(salestable[[#This Row],[Order Date]],"MMMM")</f>
        <v>November</v>
      </c>
      <c r="Z7554" t="str">
        <f>"Q"&amp;ROUNDUP(MONTH(salestable[[#This Row],[Order Date]])/3,0)</f>
        <v>Q4</v>
      </c>
      <c r="AA7554" t="str">
        <f>TEXT(salestable[[#This Row],[Order Date]], "ddd")</f>
        <v>Thu</v>
      </c>
    </row>
    <row r="7555" spans="1:27"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s="3">
        <v>4</v>
      </c>
      <c r="T7555" s="4">
        <v>0</v>
      </c>
      <c r="U7555" s="3">
        <v>12.441599999999999</v>
      </c>
      <c r="V7555" s="2">
        <f>salestable[[#This Row],[Sales]] * (1 - salestable[[#This Row],[Discount]])</f>
        <v>25.92</v>
      </c>
      <c r="W7555" s="2">
        <f>salestable[[#This Row],[Sales]] * salestable[[#This Row],[Discount]]</f>
        <v>0</v>
      </c>
      <c r="X7555">
        <f>YEAR(salestable[[#This Row],[Order Date]])</f>
        <v>2014</v>
      </c>
      <c r="Y7555" t="str">
        <f>TEXT(salestable[[#This Row],[Order Date]],"MMMM")</f>
        <v>November</v>
      </c>
      <c r="Z7555" t="str">
        <f>"Q"&amp;ROUNDUP(MONTH(salestable[[#This Row],[Order Date]])/3,0)</f>
        <v>Q4</v>
      </c>
      <c r="AA7555" t="str">
        <f>TEXT(salestable[[#This Row],[Order Date]], "ddd")</f>
        <v>Thu</v>
      </c>
    </row>
    <row r="7556" spans="1:27"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s="3">
        <v>7</v>
      </c>
      <c r="T7556" s="4">
        <v>0.5</v>
      </c>
      <c r="U7556" s="3">
        <v>-216.97829999999999</v>
      </c>
      <c r="V7556" s="2">
        <f>salestable[[#This Row],[Sales]] * (1 - salestable[[#This Row],[Discount]])</f>
        <v>174.98249999999999</v>
      </c>
      <c r="W7556" s="2">
        <f>salestable[[#This Row],[Sales]] * salestable[[#This Row],[Discount]]</f>
        <v>174.98249999999999</v>
      </c>
      <c r="X7556">
        <f>YEAR(salestable[[#This Row],[Order Date]])</f>
        <v>2014</v>
      </c>
      <c r="Y7556" t="str">
        <f>TEXT(salestable[[#This Row],[Order Date]],"MMMM")</f>
        <v>May</v>
      </c>
      <c r="Z7556" t="str">
        <f>"Q"&amp;ROUNDUP(MONTH(salestable[[#This Row],[Order Date]])/3,0)</f>
        <v>Q2</v>
      </c>
      <c r="AA7556" t="str">
        <f>TEXT(salestable[[#This Row],[Order Date]], "ddd")</f>
        <v>Sat</v>
      </c>
    </row>
    <row r="7557" spans="1:27"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s="3">
        <v>5</v>
      </c>
      <c r="T7557" s="4">
        <v>0.2</v>
      </c>
      <c r="U7557" s="3">
        <v>5.3010000000000002</v>
      </c>
      <c r="V7557" s="2">
        <f>salestable[[#This Row],[Sales]] * (1 - salestable[[#This Row],[Discount]])</f>
        <v>17.856000000000002</v>
      </c>
      <c r="W7557" s="2">
        <f>salestable[[#This Row],[Sales]] * salestable[[#This Row],[Discount]]</f>
        <v>4.4640000000000004</v>
      </c>
      <c r="X7557">
        <f>YEAR(salestable[[#This Row],[Order Date]])</f>
        <v>2014</v>
      </c>
      <c r="Y7557" t="str">
        <f>TEXT(salestable[[#This Row],[Order Date]],"MMMM")</f>
        <v>May</v>
      </c>
      <c r="Z7557" t="str">
        <f>"Q"&amp;ROUNDUP(MONTH(salestable[[#This Row],[Order Date]])/3,0)</f>
        <v>Q2</v>
      </c>
      <c r="AA7557" t="str">
        <f>TEXT(salestable[[#This Row],[Order Date]], "ddd")</f>
        <v>Sat</v>
      </c>
    </row>
    <row r="7558" spans="1:27"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s="3">
        <v>6</v>
      </c>
      <c r="T7558" s="4">
        <v>0</v>
      </c>
      <c r="U7558" s="3">
        <v>72.808800000000005</v>
      </c>
      <c r="V7558" s="2">
        <f>salestable[[#This Row],[Sales]] * (1 - salestable[[#This Row],[Discount]])</f>
        <v>158.28</v>
      </c>
      <c r="W7558" s="2">
        <f>salestable[[#This Row],[Sales]] * salestable[[#This Row],[Discount]]</f>
        <v>0</v>
      </c>
      <c r="X7558">
        <f>YEAR(salestable[[#This Row],[Order Date]])</f>
        <v>2017</v>
      </c>
      <c r="Y7558" t="str">
        <f>TEXT(salestable[[#This Row],[Order Date]],"MMMM")</f>
        <v>November</v>
      </c>
      <c r="Z7558" t="str">
        <f>"Q"&amp;ROUNDUP(MONTH(salestable[[#This Row],[Order Date]])/3,0)</f>
        <v>Q4</v>
      </c>
      <c r="AA7558" t="str">
        <f>TEXT(salestable[[#This Row],[Order Date]], "ddd")</f>
        <v>Mon</v>
      </c>
    </row>
    <row r="7559" spans="1:27"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s="3">
        <v>3</v>
      </c>
      <c r="T7559" s="4">
        <v>0</v>
      </c>
      <c r="U7559" s="3">
        <v>224.07300000000001</v>
      </c>
      <c r="V7559" s="2">
        <f>salestable[[#This Row],[Sales]] * (1 - salestable[[#This Row],[Discount]])</f>
        <v>497.94</v>
      </c>
      <c r="W7559" s="2">
        <f>salestable[[#This Row],[Sales]] * salestable[[#This Row],[Discount]]</f>
        <v>0</v>
      </c>
      <c r="X7559">
        <f>YEAR(salestable[[#This Row],[Order Date]])</f>
        <v>2017</v>
      </c>
      <c r="Y7559" t="str">
        <f>TEXT(salestable[[#This Row],[Order Date]],"MMMM")</f>
        <v>November</v>
      </c>
      <c r="Z7559" t="str">
        <f>"Q"&amp;ROUNDUP(MONTH(salestable[[#This Row],[Order Date]])/3,0)</f>
        <v>Q4</v>
      </c>
      <c r="AA7559" t="str">
        <f>TEXT(salestable[[#This Row],[Order Date]], "ddd")</f>
        <v>Mon</v>
      </c>
    </row>
    <row r="7560" spans="1:27"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s="3">
        <v>3</v>
      </c>
      <c r="T7560" s="4">
        <v>0</v>
      </c>
      <c r="U7560" s="3">
        <v>154.8426</v>
      </c>
      <c r="V7560" s="2">
        <f>salestable[[#This Row],[Sales]] * (1 - salestable[[#This Row],[Discount]])</f>
        <v>533.94000000000005</v>
      </c>
      <c r="W7560" s="2">
        <f>salestable[[#This Row],[Sales]] * salestable[[#This Row],[Discount]]</f>
        <v>0</v>
      </c>
      <c r="X7560">
        <f>YEAR(salestable[[#This Row],[Order Date]])</f>
        <v>2014</v>
      </c>
      <c r="Y7560" t="str">
        <f>TEXT(salestable[[#This Row],[Order Date]],"MMMM")</f>
        <v>November</v>
      </c>
      <c r="Z7560" t="str">
        <f>"Q"&amp;ROUNDUP(MONTH(salestable[[#This Row],[Order Date]])/3,0)</f>
        <v>Q4</v>
      </c>
      <c r="AA7560" t="str">
        <f>TEXT(salestable[[#This Row],[Order Date]], "ddd")</f>
        <v>Sat</v>
      </c>
    </row>
    <row r="7561" spans="1:27"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s="3">
        <v>3</v>
      </c>
      <c r="T7561" s="4">
        <v>0</v>
      </c>
      <c r="U7561" s="3">
        <v>82.290599999999998</v>
      </c>
      <c r="V7561" s="2">
        <f>salestable[[#This Row],[Sales]] * (1 - salestable[[#This Row],[Discount]])</f>
        <v>167.94</v>
      </c>
      <c r="W7561" s="2">
        <f>salestable[[#This Row],[Sales]] * salestable[[#This Row],[Discount]]</f>
        <v>0</v>
      </c>
      <c r="X7561">
        <f>YEAR(salestable[[#This Row],[Order Date]])</f>
        <v>2014</v>
      </c>
      <c r="Y7561" t="str">
        <f>TEXT(salestable[[#This Row],[Order Date]],"MMMM")</f>
        <v>November</v>
      </c>
      <c r="Z7561" t="str">
        <f>"Q"&amp;ROUNDUP(MONTH(salestable[[#This Row],[Order Date]])/3,0)</f>
        <v>Q4</v>
      </c>
      <c r="AA7561" t="str">
        <f>TEXT(salestable[[#This Row],[Order Date]], "ddd")</f>
        <v>Sat</v>
      </c>
    </row>
    <row r="7562" spans="1:27"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s="3">
        <v>6</v>
      </c>
      <c r="T7562" s="4">
        <v>0</v>
      </c>
      <c r="U7562" s="3">
        <v>9.8208000000000002</v>
      </c>
      <c r="V7562" s="2">
        <f>salestable[[#This Row],[Sales]] * (1 - salestable[[#This Row],[Discount]])</f>
        <v>31.68</v>
      </c>
      <c r="W7562" s="2">
        <f>salestable[[#This Row],[Sales]] * salestable[[#This Row],[Discount]]</f>
        <v>0</v>
      </c>
      <c r="X7562">
        <f>YEAR(salestable[[#This Row],[Order Date]])</f>
        <v>2014</v>
      </c>
      <c r="Y7562" t="str">
        <f>TEXT(salestable[[#This Row],[Order Date]],"MMMM")</f>
        <v>November</v>
      </c>
      <c r="Z7562" t="str">
        <f>"Q"&amp;ROUNDUP(MONTH(salestable[[#This Row],[Order Date]])/3,0)</f>
        <v>Q4</v>
      </c>
      <c r="AA7562" t="str">
        <f>TEXT(salestable[[#This Row],[Order Date]], "ddd")</f>
        <v>Sat</v>
      </c>
    </row>
    <row r="7563" spans="1:27"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s="3">
        <v>1</v>
      </c>
      <c r="T7563" s="4">
        <v>0.3</v>
      </c>
      <c r="U7563" s="3">
        <v>0</v>
      </c>
      <c r="V7563" s="2">
        <f>salestable[[#This Row],[Sales]] * (1 - salestable[[#This Row],[Discount]])</f>
        <v>119.55019999999999</v>
      </c>
      <c r="W7563" s="2">
        <f>salestable[[#This Row],[Sales]] * salestable[[#This Row],[Discount]]</f>
        <v>51.235799999999998</v>
      </c>
      <c r="X7563">
        <f>YEAR(salestable[[#This Row],[Order Date]])</f>
        <v>2016</v>
      </c>
      <c r="Y7563" t="str">
        <f>TEXT(salestable[[#This Row],[Order Date]],"MMMM")</f>
        <v>December</v>
      </c>
      <c r="Z7563" t="str">
        <f>"Q"&amp;ROUNDUP(MONTH(salestable[[#This Row],[Order Date]])/3,0)</f>
        <v>Q4</v>
      </c>
      <c r="AA7563" t="str">
        <f>TEXT(salestable[[#This Row],[Order Date]], "ddd")</f>
        <v>Fri</v>
      </c>
    </row>
    <row r="7564" spans="1:27"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s="3">
        <v>4</v>
      </c>
      <c r="T7564" s="4">
        <v>0.3</v>
      </c>
      <c r="U7564" s="3">
        <v>0</v>
      </c>
      <c r="V7564" s="2">
        <f>salestable[[#This Row],[Sales]] * (1 - salestable[[#This Row],[Discount]])</f>
        <v>139.1208</v>
      </c>
      <c r="W7564" s="2">
        <f>salestable[[#This Row],[Sales]] * salestable[[#This Row],[Discount]]</f>
        <v>59.623199999999997</v>
      </c>
      <c r="X7564">
        <f>YEAR(salestable[[#This Row],[Order Date]])</f>
        <v>2016</v>
      </c>
      <c r="Y7564" t="str">
        <f>TEXT(salestable[[#This Row],[Order Date]],"MMMM")</f>
        <v>September</v>
      </c>
      <c r="Z7564" t="str">
        <f>"Q"&amp;ROUNDUP(MONTH(salestable[[#This Row],[Order Date]])/3,0)</f>
        <v>Q3</v>
      </c>
      <c r="AA7564" t="str">
        <f>TEXT(salestable[[#This Row],[Order Date]], "ddd")</f>
        <v>Sat</v>
      </c>
    </row>
    <row r="7565" spans="1:27"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s="3">
        <v>2</v>
      </c>
      <c r="T7565" s="4">
        <v>0.2</v>
      </c>
      <c r="U7565" s="3">
        <v>13.5626</v>
      </c>
      <c r="V7565" s="2">
        <f>salestable[[#This Row],[Sales]] * (1 - salestable[[#This Row],[Discount]])</f>
        <v>51.059200000000004</v>
      </c>
      <c r="W7565" s="2">
        <f>salestable[[#This Row],[Sales]] * salestable[[#This Row],[Discount]]</f>
        <v>12.764800000000001</v>
      </c>
      <c r="X7565">
        <f>YEAR(salestable[[#This Row],[Order Date]])</f>
        <v>2017</v>
      </c>
      <c r="Y7565" t="str">
        <f>TEXT(salestable[[#This Row],[Order Date]],"MMMM")</f>
        <v>October</v>
      </c>
      <c r="Z7565" t="str">
        <f>"Q"&amp;ROUNDUP(MONTH(salestable[[#This Row],[Order Date]])/3,0)</f>
        <v>Q4</v>
      </c>
      <c r="AA7565" t="str">
        <f>TEXT(salestable[[#This Row],[Order Date]], "ddd")</f>
        <v>Thu</v>
      </c>
    </row>
    <row r="7566" spans="1:27"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s="3">
        <v>4</v>
      </c>
      <c r="T7566" s="4">
        <v>0.2</v>
      </c>
      <c r="U7566" s="3">
        <v>-59.835599999999999</v>
      </c>
      <c r="V7566" s="2">
        <f>salestable[[#This Row],[Sales]] * (1 - salestable[[#This Row],[Discount]])</f>
        <v>348.13440000000003</v>
      </c>
      <c r="W7566" s="2">
        <f>salestable[[#This Row],[Sales]] * salestable[[#This Row],[Discount]]</f>
        <v>87.033600000000007</v>
      </c>
      <c r="X7566">
        <f>YEAR(salestable[[#This Row],[Order Date]])</f>
        <v>2016</v>
      </c>
      <c r="Y7566" t="str">
        <f>TEXT(salestable[[#This Row],[Order Date]],"MMMM")</f>
        <v>January</v>
      </c>
      <c r="Z7566" t="str">
        <f>"Q"&amp;ROUNDUP(MONTH(salestable[[#This Row],[Order Date]])/3,0)</f>
        <v>Q1</v>
      </c>
      <c r="AA7566" t="str">
        <f>TEXT(salestable[[#This Row],[Order Date]], "ddd")</f>
        <v>Sat</v>
      </c>
    </row>
    <row r="7567" spans="1:27"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s="3">
        <v>1</v>
      </c>
      <c r="T7567" s="4">
        <v>0</v>
      </c>
      <c r="U7567" s="3">
        <v>7.7728000000000002</v>
      </c>
      <c r="V7567" s="2">
        <f>salestable[[#This Row],[Sales]] * (1 - salestable[[#This Row],[Discount]])</f>
        <v>48.58</v>
      </c>
      <c r="W7567" s="2">
        <f>salestable[[#This Row],[Sales]] * salestable[[#This Row],[Discount]]</f>
        <v>0</v>
      </c>
      <c r="X7567">
        <f>YEAR(salestable[[#This Row],[Order Date]])</f>
        <v>2016</v>
      </c>
      <c r="Y7567" t="str">
        <f>TEXT(salestable[[#This Row],[Order Date]],"MMMM")</f>
        <v>January</v>
      </c>
      <c r="Z7567" t="str">
        <f>"Q"&amp;ROUNDUP(MONTH(salestable[[#This Row],[Order Date]])/3,0)</f>
        <v>Q1</v>
      </c>
      <c r="AA7567" t="str">
        <f>TEXT(salestable[[#This Row],[Order Date]], "ddd")</f>
        <v>Sat</v>
      </c>
    </row>
    <row r="7568" spans="1:27"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s="3">
        <v>3</v>
      </c>
      <c r="T7568" s="4">
        <v>0.2</v>
      </c>
      <c r="U7568" s="3">
        <v>8.3957999999999995</v>
      </c>
      <c r="V7568" s="2">
        <f>salestable[[#This Row],[Sales]] * (1 - salestable[[#This Row],[Discount]])</f>
        <v>38.380800000000001</v>
      </c>
      <c r="W7568" s="2">
        <f>salestable[[#This Row],[Sales]] * salestable[[#This Row],[Discount]]</f>
        <v>9.5952000000000002</v>
      </c>
      <c r="X7568">
        <f>YEAR(salestable[[#This Row],[Order Date]])</f>
        <v>2017</v>
      </c>
      <c r="Y7568" t="str">
        <f>TEXT(salestable[[#This Row],[Order Date]],"MMMM")</f>
        <v>April</v>
      </c>
      <c r="Z7568" t="str">
        <f>"Q"&amp;ROUNDUP(MONTH(salestable[[#This Row],[Order Date]])/3,0)</f>
        <v>Q2</v>
      </c>
      <c r="AA7568" t="str">
        <f>TEXT(salestable[[#This Row],[Order Date]], "ddd")</f>
        <v>Fri</v>
      </c>
    </row>
    <row r="7569" spans="1:27"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s="3">
        <v>4</v>
      </c>
      <c r="T7569" s="4">
        <v>0.2</v>
      </c>
      <c r="U7569" s="3">
        <v>7.2576000000000001</v>
      </c>
      <c r="V7569" s="2">
        <f>salestable[[#This Row],[Sales]] * (1 - salestable[[#This Row],[Discount]])</f>
        <v>16.588800000000003</v>
      </c>
      <c r="W7569" s="2">
        <f>salestable[[#This Row],[Sales]] * salestable[[#This Row],[Discount]]</f>
        <v>4.1472000000000007</v>
      </c>
      <c r="X7569">
        <f>YEAR(salestable[[#This Row],[Order Date]])</f>
        <v>2017</v>
      </c>
      <c r="Y7569" t="str">
        <f>TEXT(salestable[[#This Row],[Order Date]],"MMMM")</f>
        <v>April</v>
      </c>
      <c r="Z7569" t="str">
        <f>"Q"&amp;ROUNDUP(MONTH(salestable[[#This Row],[Order Date]])/3,0)</f>
        <v>Q2</v>
      </c>
      <c r="AA7569" t="str">
        <f>TEXT(salestable[[#This Row],[Order Date]], "ddd")</f>
        <v>Fri</v>
      </c>
    </row>
    <row r="7570" spans="1:27"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s="3">
        <v>9</v>
      </c>
      <c r="T7570" s="4">
        <v>0</v>
      </c>
      <c r="U7570" s="3">
        <v>11.907</v>
      </c>
      <c r="V7570" s="2">
        <f>salestable[[#This Row],[Sales]] * (1 - salestable[[#This Row],[Discount]])</f>
        <v>26.46</v>
      </c>
      <c r="W7570" s="2">
        <f>salestable[[#This Row],[Sales]] * salestable[[#This Row],[Discount]]</f>
        <v>0</v>
      </c>
      <c r="X7570">
        <f>YEAR(salestable[[#This Row],[Order Date]])</f>
        <v>2014</v>
      </c>
      <c r="Y7570" t="str">
        <f>TEXT(salestable[[#This Row],[Order Date]],"MMMM")</f>
        <v>December</v>
      </c>
      <c r="Z7570" t="str">
        <f>"Q"&amp;ROUNDUP(MONTH(salestable[[#This Row],[Order Date]])/3,0)</f>
        <v>Q4</v>
      </c>
      <c r="AA7570" t="str">
        <f>TEXT(salestable[[#This Row],[Order Date]], "ddd")</f>
        <v>Fri</v>
      </c>
    </row>
    <row r="7571" spans="1:27"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s="3">
        <v>4</v>
      </c>
      <c r="T7571" s="4">
        <v>0</v>
      </c>
      <c r="U7571" s="3">
        <v>23.086400000000001</v>
      </c>
      <c r="V7571" s="2">
        <f>salestable[[#This Row],[Sales]] * (1 - salestable[[#This Row],[Discount]])</f>
        <v>49.12</v>
      </c>
      <c r="W7571" s="2">
        <f>salestable[[#This Row],[Sales]] * salestable[[#This Row],[Discount]]</f>
        <v>0</v>
      </c>
      <c r="X7571">
        <f>YEAR(salestable[[#This Row],[Order Date]])</f>
        <v>2014</v>
      </c>
      <c r="Y7571" t="str">
        <f>TEXT(salestable[[#This Row],[Order Date]],"MMMM")</f>
        <v>December</v>
      </c>
      <c r="Z7571" t="str">
        <f>"Q"&amp;ROUNDUP(MONTH(salestable[[#This Row],[Order Date]])/3,0)</f>
        <v>Q4</v>
      </c>
      <c r="AA7571" t="str">
        <f>TEXT(salestable[[#This Row],[Order Date]], "ddd")</f>
        <v>Fri</v>
      </c>
    </row>
    <row r="7572" spans="1:27"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s="3">
        <v>3</v>
      </c>
      <c r="T7572" s="4">
        <v>0</v>
      </c>
      <c r="U7572" s="3">
        <v>7.2</v>
      </c>
      <c r="V7572" s="2">
        <f>salestable[[#This Row],[Sales]] * (1 - salestable[[#This Row],[Discount]])</f>
        <v>15</v>
      </c>
      <c r="W7572" s="2">
        <f>salestable[[#This Row],[Sales]] * salestable[[#This Row],[Discount]]</f>
        <v>0</v>
      </c>
      <c r="X7572">
        <f>YEAR(salestable[[#This Row],[Order Date]])</f>
        <v>2014</v>
      </c>
      <c r="Y7572" t="str">
        <f>TEXT(salestable[[#This Row],[Order Date]],"MMMM")</f>
        <v>December</v>
      </c>
      <c r="Z7572" t="str">
        <f>"Q"&amp;ROUNDUP(MONTH(salestable[[#This Row],[Order Date]])/3,0)</f>
        <v>Q4</v>
      </c>
      <c r="AA7572" t="str">
        <f>TEXT(salestable[[#This Row],[Order Date]], "ddd")</f>
        <v>Fri</v>
      </c>
    </row>
    <row r="7573" spans="1:27"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s="3">
        <v>5</v>
      </c>
      <c r="T7573" s="4">
        <v>0</v>
      </c>
      <c r="U7573" s="3">
        <v>9.7349999999999994</v>
      </c>
      <c r="V7573" s="2">
        <f>salestable[[#This Row],[Sales]] * (1 - salestable[[#This Row],[Discount]])</f>
        <v>194.7</v>
      </c>
      <c r="W7573" s="2">
        <f>salestable[[#This Row],[Sales]] * salestable[[#This Row],[Discount]]</f>
        <v>0</v>
      </c>
      <c r="X7573">
        <f>YEAR(salestable[[#This Row],[Order Date]])</f>
        <v>2014</v>
      </c>
      <c r="Y7573" t="str">
        <f>TEXT(salestable[[#This Row],[Order Date]],"MMMM")</f>
        <v>October</v>
      </c>
      <c r="Z7573" t="str">
        <f>"Q"&amp;ROUNDUP(MONTH(salestable[[#This Row],[Order Date]])/3,0)</f>
        <v>Q4</v>
      </c>
      <c r="AA7573" t="str">
        <f>TEXT(salestable[[#This Row],[Order Date]], "ddd")</f>
        <v>Tue</v>
      </c>
    </row>
    <row r="7574" spans="1:27"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s="3">
        <v>4</v>
      </c>
      <c r="T7574" s="4">
        <v>0</v>
      </c>
      <c r="U7574" s="3">
        <v>112.35080000000001</v>
      </c>
      <c r="V7574" s="2">
        <f>salestable[[#This Row],[Sales]] * (1 - salestable[[#This Row],[Discount]])</f>
        <v>591.32000000000005</v>
      </c>
      <c r="W7574" s="2">
        <f>salestable[[#This Row],[Sales]] * salestable[[#This Row],[Discount]]</f>
        <v>0</v>
      </c>
      <c r="X7574">
        <f>YEAR(salestable[[#This Row],[Order Date]])</f>
        <v>2014</v>
      </c>
      <c r="Y7574" t="str">
        <f>TEXT(salestable[[#This Row],[Order Date]],"MMMM")</f>
        <v>October</v>
      </c>
      <c r="Z7574" t="str">
        <f>"Q"&amp;ROUNDUP(MONTH(salestable[[#This Row],[Order Date]])/3,0)</f>
        <v>Q4</v>
      </c>
      <c r="AA7574" t="str">
        <f>TEXT(salestable[[#This Row],[Order Date]], "ddd")</f>
        <v>Tue</v>
      </c>
    </row>
    <row r="7575" spans="1:27"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s="3">
        <v>1</v>
      </c>
      <c r="T7575" s="4">
        <v>0</v>
      </c>
      <c r="U7575" s="3">
        <v>0.88039999999999996</v>
      </c>
      <c r="V7575" s="2">
        <f>salestable[[#This Row],[Sales]] * (1 - salestable[[#This Row],[Discount]])</f>
        <v>2.84</v>
      </c>
      <c r="W7575" s="2">
        <f>salestable[[#This Row],[Sales]] * salestable[[#This Row],[Discount]]</f>
        <v>0</v>
      </c>
      <c r="X7575">
        <f>YEAR(salestable[[#This Row],[Order Date]])</f>
        <v>2014</v>
      </c>
      <c r="Y7575" t="str">
        <f>TEXT(salestable[[#This Row],[Order Date]],"MMMM")</f>
        <v>October</v>
      </c>
      <c r="Z7575" t="str">
        <f>"Q"&amp;ROUNDUP(MONTH(salestable[[#This Row],[Order Date]])/3,0)</f>
        <v>Q4</v>
      </c>
      <c r="AA7575" t="str">
        <f>TEXT(salestable[[#This Row],[Order Date]], "ddd")</f>
        <v>Tue</v>
      </c>
    </row>
    <row r="7576" spans="1:27"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s="3">
        <v>2</v>
      </c>
      <c r="T7576" s="4">
        <v>0</v>
      </c>
      <c r="U7576" s="3">
        <v>4.4391999999999996</v>
      </c>
      <c r="V7576" s="2">
        <f>salestable[[#This Row],[Sales]] * (1 - salestable[[#This Row],[Discount]])</f>
        <v>221.96</v>
      </c>
      <c r="W7576" s="2">
        <f>salestable[[#This Row],[Sales]] * salestable[[#This Row],[Discount]]</f>
        <v>0</v>
      </c>
      <c r="X7576">
        <f>YEAR(salestable[[#This Row],[Order Date]])</f>
        <v>2015</v>
      </c>
      <c r="Y7576" t="str">
        <f>TEXT(salestable[[#This Row],[Order Date]],"MMMM")</f>
        <v>December</v>
      </c>
      <c r="Z7576" t="str">
        <f>"Q"&amp;ROUNDUP(MONTH(salestable[[#This Row],[Order Date]])/3,0)</f>
        <v>Q4</v>
      </c>
      <c r="AA7576" t="str">
        <f>TEXT(salestable[[#This Row],[Order Date]], "ddd")</f>
        <v>Tue</v>
      </c>
    </row>
    <row r="7577" spans="1:27"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s="3">
        <v>4</v>
      </c>
      <c r="T7577" s="4">
        <v>0</v>
      </c>
      <c r="U7577" s="3">
        <v>40.119999999999997</v>
      </c>
      <c r="V7577" s="2">
        <f>salestable[[#This Row],[Sales]] * (1 - salestable[[#This Row],[Discount]])</f>
        <v>236</v>
      </c>
      <c r="W7577" s="2">
        <f>salestable[[#This Row],[Sales]] * salestable[[#This Row],[Discount]]</f>
        <v>0</v>
      </c>
      <c r="X7577">
        <f>YEAR(salestable[[#This Row],[Order Date]])</f>
        <v>2015</v>
      </c>
      <c r="Y7577" t="str">
        <f>TEXT(salestable[[#This Row],[Order Date]],"MMMM")</f>
        <v>December</v>
      </c>
      <c r="Z7577" t="str">
        <f>"Q"&amp;ROUNDUP(MONTH(salestable[[#This Row],[Order Date]])/3,0)</f>
        <v>Q4</v>
      </c>
      <c r="AA7577" t="str">
        <f>TEXT(salestable[[#This Row],[Order Date]], "ddd")</f>
        <v>Tue</v>
      </c>
    </row>
    <row r="7578" spans="1:27"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s="3">
        <v>2</v>
      </c>
      <c r="T7578" s="4">
        <v>0</v>
      </c>
      <c r="U7578" s="3">
        <v>15.0984</v>
      </c>
      <c r="V7578" s="2">
        <f>salestable[[#This Row],[Sales]] * (1 - salestable[[#This Row],[Discount]])</f>
        <v>41.94</v>
      </c>
      <c r="W7578" s="2">
        <f>salestable[[#This Row],[Sales]] * salestable[[#This Row],[Discount]]</f>
        <v>0</v>
      </c>
      <c r="X7578">
        <f>YEAR(salestable[[#This Row],[Order Date]])</f>
        <v>2014</v>
      </c>
      <c r="Y7578" t="str">
        <f>TEXT(salestable[[#This Row],[Order Date]],"MMMM")</f>
        <v>November</v>
      </c>
      <c r="Z7578" t="str">
        <f>"Q"&amp;ROUNDUP(MONTH(salestable[[#This Row],[Order Date]])/3,0)</f>
        <v>Q4</v>
      </c>
      <c r="AA7578" t="str">
        <f>TEXT(salestable[[#This Row],[Order Date]], "ddd")</f>
        <v>Sun</v>
      </c>
    </row>
    <row r="7579" spans="1:27"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s="3">
        <v>1</v>
      </c>
      <c r="T7579" s="4">
        <v>0.2</v>
      </c>
      <c r="U7579" s="3">
        <v>4.6193</v>
      </c>
      <c r="V7579" s="2">
        <f>salestable[[#This Row],[Sales]] * (1 - salestable[[#This Row],[Discount]])</f>
        <v>42.233600000000003</v>
      </c>
      <c r="W7579" s="2">
        <f>salestable[[#This Row],[Sales]] * salestable[[#This Row],[Discount]]</f>
        <v>10.558400000000001</v>
      </c>
      <c r="X7579">
        <f>YEAR(salestable[[#This Row],[Order Date]])</f>
        <v>2014</v>
      </c>
      <c r="Y7579" t="str">
        <f>TEXT(salestable[[#This Row],[Order Date]],"MMMM")</f>
        <v>November</v>
      </c>
      <c r="Z7579" t="str">
        <f>"Q"&amp;ROUNDUP(MONTH(salestable[[#This Row],[Order Date]])/3,0)</f>
        <v>Q4</v>
      </c>
      <c r="AA7579" t="str">
        <f>TEXT(salestable[[#This Row],[Order Date]], "ddd")</f>
        <v>Sun</v>
      </c>
    </row>
    <row r="7580" spans="1:27"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s="3">
        <v>3</v>
      </c>
      <c r="T7580" s="4">
        <v>0</v>
      </c>
      <c r="U7580" s="3">
        <v>112.788</v>
      </c>
      <c r="V7580" s="2">
        <f>salestable[[#This Row],[Sales]] * (1 - salestable[[#This Row],[Discount]])</f>
        <v>563.94000000000005</v>
      </c>
      <c r="W7580" s="2">
        <f>salestable[[#This Row],[Sales]] * salestable[[#This Row],[Discount]]</f>
        <v>0</v>
      </c>
      <c r="X7580">
        <f>YEAR(salestable[[#This Row],[Order Date]])</f>
        <v>2016</v>
      </c>
      <c r="Y7580" t="str">
        <f>TEXT(salestable[[#This Row],[Order Date]],"MMMM")</f>
        <v>December</v>
      </c>
      <c r="Z7580" t="str">
        <f>"Q"&amp;ROUNDUP(MONTH(salestable[[#This Row],[Order Date]])/3,0)</f>
        <v>Q4</v>
      </c>
      <c r="AA7580" t="str">
        <f>TEXT(salestable[[#This Row],[Order Date]], "ddd")</f>
        <v>Sun</v>
      </c>
    </row>
    <row r="7581" spans="1:27"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s="3">
        <v>8</v>
      </c>
      <c r="T7581" s="4">
        <v>0</v>
      </c>
      <c r="U7581" s="3">
        <v>735.03359999999998</v>
      </c>
      <c r="V7581" s="2">
        <f>salestable[[#This Row],[Sales]] * (1 - salestable[[#This Row],[Discount]])</f>
        <v>2625.12</v>
      </c>
      <c r="W7581" s="2">
        <f>salestable[[#This Row],[Sales]] * salestable[[#This Row],[Discount]]</f>
        <v>0</v>
      </c>
      <c r="X7581">
        <f>YEAR(salestable[[#This Row],[Order Date]])</f>
        <v>2015</v>
      </c>
      <c r="Y7581" t="str">
        <f>TEXT(salestable[[#This Row],[Order Date]],"MMMM")</f>
        <v>November</v>
      </c>
      <c r="Z7581" t="str">
        <f>"Q"&amp;ROUNDUP(MONTH(salestable[[#This Row],[Order Date]])/3,0)</f>
        <v>Q4</v>
      </c>
      <c r="AA7581" t="str">
        <f>TEXT(salestable[[#This Row],[Order Date]], "ddd")</f>
        <v>Mon</v>
      </c>
    </row>
    <row r="7582" spans="1:27"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s="3">
        <v>3</v>
      </c>
      <c r="T7582" s="4">
        <v>0</v>
      </c>
      <c r="U7582" s="3">
        <v>4.4850000000000003</v>
      </c>
      <c r="V7582" s="2">
        <f>salestable[[#This Row],[Sales]] * (1 - salestable[[#This Row],[Discount]])</f>
        <v>17.940000000000001</v>
      </c>
      <c r="W7582" s="2">
        <f>salestable[[#This Row],[Sales]] * salestable[[#This Row],[Discount]]</f>
        <v>0</v>
      </c>
      <c r="X7582">
        <f>YEAR(salestable[[#This Row],[Order Date]])</f>
        <v>2015</v>
      </c>
      <c r="Y7582" t="str">
        <f>TEXT(salestable[[#This Row],[Order Date]],"MMMM")</f>
        <v>November</v>
      </c>
      <c r="Z7582" t="str">
        <f>"Q"&amp;ROUNDUP(MONTH(salestable[[#This Row],[Order Date]])/3,0)</f>
        <v>Q4</v>
      </c>
      <c r="AA7582" t="str">
        <f>TEXT(salestable[[#This Row],[Order Date]], "ddd")</f>
        <v>Mon</v>
      </c>
    </row>
    <row r="7583" spans="1:27"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s="3">
        <v>3</v>
      </c>
      <c r="T7583" s="4">
        <v>0.2</v>
      </c>
      <c r="U7583" s="3">
        <v>15.857100000000001</v>
      </c>
      <c r="V7583" s="2">
        <f>salestable[[#This Row],[Sales]] * (1 - salestable[[#This Row],[Discount]])</f>
        <v>338.28480000000002</v>
      </c>
      <c r="W7583" s="2">
        <f>salestable[[#This Row],[Sales]] * salestable[[#This Row],[Discount]]</f>
        <v>84.571200000000005</v>
      </c>
      <c r="X7583">
        <f>YEAR(salestable[[#This Row],[Order Date]])</f>
        <v>2015</v>
      </c>
      <c r="Y7583" t="str">
        <f>TEXT(salestable[[#This Row],[Order Date]],"MMMM")</f>
        <v>August</v>
      </c>
      <c r="Z7583" t="str">
        <f>"Q"&amp;ROUNDUP(MONTH(salestable[[#This Row],[Order Date]])/3,0)</f>
        <v>Q3</v>
      </c>
      <c r="AA7583" t="str">
        <f>TEXT(salestable[[#This Row],[Order Date]], "ddd")</f>
        <v>Thu</v>
      </c>
    </row>
    <row r="7584" spans="1:27"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s="3">
        <v>2</v>
      </c>
      <c r="T7584" s="4">
        <v>0.1</v>
      </c>
      <c r="U7584" s="3">
        <v>2.8391999999999999</v>
      </c>
      <c r="V7584" s="2">
        <f>salestable[[#This Row],[Sales]] * (1 - salestable[[#This Row],[Discount]])</f>
        <v>114.9876</v>
      </c>
      <c r="W7584" s="2">
        <f>salestable[[#This Row],[Sales]] * salestable[[#This Row],[Discount]]</f>
        <v>12.776400000000001</v>
      </c>
      <c r="X7584">
        <f>YEAR(salestable[[#This Row],[Order Date]])</f>
        <v>2015</v>
      </c>
      <c r="Y7584" t="str">
        <f>TEXT(salestable[[#This Row],[Order Date]],"MMMM")</f>
        <v>April</v>
      </c>
      <c r="Z7584" t="str">
        <f>"Q"&amp;ROUNDUP(MONTH(salestable[[#This Row],[Order Date]])/3,0)</f>
        <v>Q2</v>
      </c>
      <c r="AA7584" t="str">
        <f>TEXT(salestable[[#This Row],[Order Date]], "ddd")</f>
        <v>Thu</v>
      </c>
    </row>
    <row r="7585" spans="1:27"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s="3">
        <v>7</v>
      </c>
      <c r="T7585" s="4">
        <v>0</v>
      </c>
      <c r="U7585" s="3">
        <v>909.98180000000002</v>
      </c>
      <c r="V7585" s="2">
        <f>salestable[[#This Row],[Sales]] * (1 - salestable[[#This Row],[Discount]])</f>
        <v>3499.93</v>
      </c>
      <c r="W7585" s="2">
        <f>salestable[[#This Row],[Sales]] * salestable[[#This Row],[Discount]]</f>
        <v>0</v>
      </c>
      <c r="X7585">
        <f>YEAR(salestable[[#This Row],[Order Date]])</f>
        <v>2014</v>
      </c>
      <c r="Y7585" t="str">
        <f>TEXT(salestable[[#This Row],[Order Date]],"MMMM")</f>
        <v>March</v>
      </c>
      <c r="Z7585" t="str">
        <f>"Q"&amp;ROUNDUP(MONTH(salestable[[#This Row],[Order Date]])/3,0)</f>
        <v>Q1</v>
      </c>
      <c r="AA7585" t="str">
        <f>TEXT(salestable[[#This Row],[Order Date]], "ddd")</f>
        <v>Fri</v>
      </c>
    </row>
    <row r="7586" spans="1:27"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s="3">
        <v>5</v>
      </c>
      <c r="T7586" s="4">
        <v>0</v>
      </c>
      <c r="U7586" s="3">
        <v>6.6239999999999997</v>
      </c>
      <c r="V7586" s="2">
        <f>salestable[[#This Row],[Sales]] * (1 - salestable[[#This Row],[Discount]])</f>
        <v>14.4</v>
      </c>
      <c r="W7586" s="2">
        <f>salestable[[#This Row],[Sales]] * salestable[[#This Row],[Discount]]</f>
        <v>0</v>
      </c>
      <c r="X7586">
        <f>YEAR(salestable[[#This Row],[Order Date]])</f>
        <v>2014</v>
      </c>
      <c r="Y7586" t="str">
        <f>TEXT(salestable[[#This Row],[Order Date]],"MMMM")</f>
        <v>March</v>
      </c>
      <c r="Z7586" t="str">
        <f>"Q"&amp;ROUNDUP(MONTH(salestable[[#This Row],[Order Date]])/3,0)</f>
        <v>Q1</v>
      </c>
      <c r="AA7586" t="str">
        <f>TEXT(salestable[[#This Row],[Order Date]], "ddd")</f>
        <v>Fri</v>
      </c>
    </row>
    <row r="7587" spans="1:27"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s="3">
        <v>3</v>
      </c>
      <c r="T7587" s="4">
        <v>0</v>
      </c>
      <c r="U7587" s="3">
        <v>60.255299999999998</v>
      </c>
      <c r="V7587" s="2">
        <f>salestable[[#This Row],[Sales]] * (1 - salestable[[#This Row],[Discount]])</f>
        <v>122.97</v>
      </c>
      <c r="W7587" s="2">
        <f>salestable[[#This Row],[Sales]] * salestable[[#This Row],[Discount]]</f>
        <v>0</v>
      </c>
      <c r="X7587">
        <f>YEAR(salestable[[#This Row],[Order Date]])</f>
        <v>2014</v>
      </c>
      <c r="Y7587" t="str">
        <f>TEXT(salestable[[#This Row],[Order Date]],"MMMM")</f>
        <v>March</v>
      </c>
      <c r="Z7587" t="str">
        <f>"Q"&amp;ROUNDUP(MONTH(salestable[[#This Row],[Order Date]])/3,0)</f>
        <v>Q1</v>
      </c>
      <c r="AA7587" t="str">
        <f>TEXT(salestable[[#This Row],[Order Date]], "ddd")</f>
        <v>Fri</v>
      </c>
    </row>
    <row r="7588" spans="1:27"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s="3">
        <v>4</v>
      </c>
      <c r="T7588" s="4">
        <v>0</v>
      </c>
      <c r="U7588" s="3">
        <v>2.7027999999999999</v>
      </c>
      <c r="V7588" s="2">
        <f>salestable[[#This Row],[Sales]] * (1 - salestable[[#This Row],[Discount]])</f>
        <v>9.32</v>
      </c>
      <c r="W7588" s="2">
        <f>salestable[[#This Row],[Sales]] * salestable[[#This Row],[Discount]]</f>
        <v>0</v>
      </c>
      <c r="X7588">
        <f>YEAR(salestable[[#This Row],[Order Date]])</f>
        <v>2014</v>
      </c>
      <c r="Y7588" t="str">
        <f>TEXT(salestable[[#This Row],[Order Date]],"MMMM")</f>
        <v>March</v>
      </c>
      <c r="Z7588" t="str">
        <f>"Q"&amp;ROUNDUP(MONTH(salestable[[#This Row],[Order Date]])/3,0)</f>
        <v>Q1</v>
      </c>
      <c r="AA7588" t="str">
        <f>TEXT(salestable[[#This Row],[Order Date]], "ddd")</f>
        <v>Fri</v>
      </c>
    </row>
    <row r="7589" spans="1:27"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s="3">
        <v>3</v>
      </c>
      <c r="T7589" s="4">
        <v>0</v>
      </c>
      <c r="U7589" s="3">
        <v>59.011200000000002</v>
      </c>
      <c r="V7589" s="2">
        <f>salestable[[#This Row],[Sales]] * (1 - salestable[[#This Row],[Discount]])</f>
        <v>122.94</v>
      </c>
      <c r="W7589" s="2">
        <f>salestable[[#This Row],[Sales]] * salestable[[#This Row],[Discount]]</f>
        <v>0</v>
      </c>
      <c r="X7589">
        <f>YEAR(salestable[[#This Row],[Order Date]])</f>
        <v>2014</v>
      </c>
      <c r="Y7589" t="str">
        <f>TEXT(salestable[[#This Row],[Order Date]],"MMMM")</f>
        <v>March</v>
      </c>
      <c r="Z7589" t="str">
        <f>"Q"&amp;ROUNDUP(MONTH(salestable[[#This Row],[Order Date]])/3,0)</f>
        <v>Q1</v>
      </c>
      <c r="AA7589" t="str">
        <f>TEXT(salestable[[#This Row],[Order Date]], "ddd")</f>
        <v>Fri</v>
      </c>
    </row>
    <row r="7590" spans="1:27"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s="3">
        <v>3</v>
      </c>
      <c r="T7590" s="4">
        <v>0</v>
      </c>
      <c r="U7590" s="3">
        <v>5.1929999999999996</v>
      </c>
      <c r="V7590" s="2">
        <f>salestable[[#This Row],[Sales]] * (1 - salestable[[#This Row],[Discount]])</f>
        <v>17.309999999999999</v>
      </c>
      <c r="W7590" s="2">
        <f>salestable[[#This Row],[Sales]] * salestable[[#This Row],[Discount]]</f>
        <v>0</v>
      </c>
      <c r="X7590">
        <f>YEAR(salestable[[#This Row],[Order Date]])</f>
        <v>2017</v>
      </c>
      <c r="Y7590" t="str">
        <f>TEXT(salestable[[#This Row],[Order Date]],"MMMM")</f>
        <v>November</v>
      </c>
      <c r="Z7590" t="str">
        <f>"Q"&amp;ROUNDUP(MONTH(salestable[[#This Row],[Order Date]])/3,0)</f>
        <v>Q4</v>
      </c>
      <c r="AA7590" t="str">
        <f>TEXT(salestable[[#This Row],[Order Date]], "ddd")</f>
        <v>Thu</v>
      </c>
    </row>
    <row r="7591" spans="1:27"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s="3">
        <v>7</v>
      </c>
      <c r="T7591" s="4">
        <v>0.2</v>
      </c>
      <c r="U7591" s="3">
        <v>12.8744</v>
      </c>
      <c r="V7591" s="2">
        <f>salestable[[#This Row],[Sales]] * (1 - salestable[[#This Row],[Discount]])</f>
        <v>102.99520000000001</v>
      </c>
      <c r="W7591" s="2">
        <f>salestable[[#This Row],[Sales]] * salestable[[#This Row],[Discount]]</f>
        <v>25.748800000000003</v>
      </c>
      <c r="X7591">
        <f>YEAR(salestable[[#This Row],[Order Date]])</f>
        <v>2015</v>
      </c>
      <c r="Y7591" t="str">
        <f>TEXT(salestable[[#This Row],[Order Date]],"MMMM")</f>
        <v>September</v>
      </c>
      <c r="Z7591" t="str">
        <f>"Q"&amp;ROUNDUP(MONTH(salestable[[#This Row],[Order Date]])/3,0)</f>
        <v>Q3</v>
      </c>
      <c r="AA7591" t="str">
        <f>TEXT(salestable[[#This Row],[Order Date]], "ddd")</f>
        <v>Fri</v>
      </c>
    </row>
    <row r="7592" spans="1:27"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s="3">
        <v>9</v>
      </c>
      <c r="T7592" s="4">
        <v>0.2</v>
      </c>
      <c r="U7592" s="3">
        <v>11.6496</v>
      </c>
      <c r="V7592" s="2">
        <f>salestable[[#This Row],[Sales]] * (1 - salestable[[#This Row],[Discount]])</f>
        <v>46.598399999999998</v>
      </c>
      <c r="W7592" s="2">
        <f>salestable[[#This Row],[Sales]] * salestable[[#This Row],[Discount]]</f>
        <v>11.6496</v>
      </c>
      <c r="X7592">
        <f>YEAR(salestable[[#This Row],[Order Date]])</f>
        <v>2016</v>
      </c>
      <c r="Y7592" t="str">
        <f>TEXT(salestable[[#This Row],[Order Date]],"MMMM")</f>
        <v>September</v>
      </c>
      <c r="Z7592" t="str">
        <f>"Q"&amp;ROUNDUP(MONTH(salestable[[#This Row],[Order Date]])/3,0)</f>
        <v>Q3</v>
      </c>
      <c r="AA7592" t="str">
        <f>TEXT(salestable[[#This Row],[Order Date]], "ddd")</f>
        <v>Mon</v>
      </c>
    </row>
    <row r="7593" spans="1:27"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s="3">
        <v>2</v>
      </c>
      <c r="T7593" s="4">
        <v>0.3</v>
      </c>
      <c r="U7593" s="3">
        <v>-19.338200000000001</v>
      </c>
      <c r="V7593" s="2">
        <f>salestable[[#This Row],[Sales]] * (1 - salestable[[#This Row],[Discount]])</f>
        <v>49.872199999999992</v>
      </c>
      <c r="W7593" s="2">
        <f>salestable[[#This Row],[Sales]] * salestable[[#This Row],[Discount]]</f>
        <v>21.373799999999999</v>
      </c>
      <c r="X7593">
        <f>YEAR(salestable[[#This Row],[Order Date]])</f>
        <v>2016</v>
      </c>
      <c r="Y7593" t="str">
        <f>TEXT(salestable[[#This Row],[Order Date]],"MMMM")</f>
        <v>September</v>
      </c>
      <c r="Z7593" t="str">
        <f>"Q"&amp;ROUNDUP(MONTH(salestable[[#This Row],[Order Date]])/3,0)</f>
        <v>Q3</v>
      </c>
      <c r="AA7593" t="str">
        <f>TEXT(salestable[[#This Row],[Order Date]], "ddd")</f>
        <v>Mon</v>
      </c>
    </row>
    <row r="7594" spans="1:27"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s="3">
        <v>3</v>
      </c>
      <c r="T7594" s="4">
        <v>0.2</v>
      </c>
      <c r="U7594" s="3">
        <v>0.59040000000000004</v>
      </c>
      <c r="V7594" s="2">
        <f>salestable[[#This Row],[Sales]] * (1 - salestable[[#This Row],[Discount]])</f>
        <v>6.2976000000000001</v>
      </c>
      <c r="W7594" s="2">
        <f>salestable[[#This Row],[Sales]] * salestable[[#This Row],[Discount]]</f>
        <v>1.5744</v>
      </c>
      <c r="X7594">
        <f>YEAR(salestable[[#This Row],[Order Date]])</f>
        <v>2016</v>
      </c>
      <c r="Y7594" t="str">
        <f>TEXT(salestable[[#This Row],[Order Date]],"MMMM")</f>
        <v>September</v>
      </c>
      <c r="Z7594" t="str">
        <f>"Q"&amp;ROUNDUP(MONTH(salestable[[#This Row],[Order Date]])/3,0)</f>
        <v>Q3</v>
      </c>
      <c r="AA7594" t="str">
        <f>TEXT(salestable[[#This Row],[Order Date]], "ddd")</f>
        <v>Mon</v>
      </c>
    </row>
    <row r="7595" spans="1:27"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s="3">
        <v>3</v>
      </c>
      <c r="T7595" s="4">
        <v>0.3</v>
      </c>
      <c r="U7595" s="3">
        <v>-63.3765</v>
      </c>
      <c r="V7595" s="2">
        <f>salestable[[#This Row],[Sales]] * (1 - salestable[[#This Row],[Discount]])</f>
        <v>621.08969999999988</v>
      </c>
      <c r="W7595" s="2">
        <f>salestable[[#This Row],[Sales]] * salestable[[#This Row],[Discount]]</f>
        <v>266.18129999999996</v>
      </c>
      <c r="X7595">
        <f>YEAR(salestable[[#This Row],[Order Date]])</f>
        <v>2016</v>
      </c>
      <c r="Y7595" t="str">
        <f>TEXT(salestable[[#This Row],[Order Date]],"MMMM")</f>
        <v>September</v>
      </c>
      <c r="Z7595" t="str">
        <f>"Q"&amp;ROUNDUP(MONTH(salestable[[#This Row],[Order Date]])/3,0)</f>
        <v>Q3</v>
      </c>
      <c r="AA7595" t="str">
        <f>TEXT(salestable[[#This Row],[Order Date]], "ddd")</f>
        <v>Mon</v>
      </c>
    </row>
    <row r="7596" spans="1:27"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s="3">
        <v>7</v>
      </c>
      <c r="T7596" s="4">
        <v>0</v>
      </c>
      <c r="U7596" s="3">
        <v>70.492800000000003</v>
      </c>
      <c r="V7596" s="2">
        <f>salestable[[#This Row],[Sales]] * (1 - salestable[[#This Row],[Discount]])</f>
        <v>146.86000000000001</v>
      </c>
      <c r="W7596" s="2">
        <f>salestable[[#This Row],[Sales]] * salestable[[#This Row],[Discount]]</f>
        <v>0</v>
      </c>
      <c r="X7596">
        <f>YEAR(salestable[[#This Row],[Order Date]])</f>
        <v>2017</v>
      </c>
      <c r="Y7596" t="str">
        <f>TEXT(salestable[[#This Row],[Order Date]],"MMMM")</f>
        <v>April</v>
      </c>
      <c r="Z7596" t="str">
        <f>"Q"&amp;ROUNDUP(MONTH(salestable[[#This Row],[Order Date]])/3,0)</f>
        <v>Q2</v>
      </c>
      <c r="AA7596" t="str">
        <f>TEXT(salestable[[#This Row],[Order Date]], "ddd")</f>
        <v>Thu</v>
      </c>
    </row>
    <row r="7597" spans="1:27"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s="3">
        <v>4</v>
      </c>
      <c r="T7597" s="4">
        <v>0</v>
      </c>
      <c r="U7597" s="3">
        <v>18.28</v>
      </c>
      <c r="V7597" s="2">
        <f>salestable[[#This Row],[Sales]] * (1 - salestable[[#This Row],[Discount]])</f>
        <v>36.56</v>
      </c>
      <c r="W7597" s="2">
        <f>salestable[[#This Row],[Sales]] * salestable[[#This Row],[Discount]]</f>
        <v>0</v>
      </c>
      <c r="X7597">
        <f>YEAR(salestable[[#This Row],[Order Date]])</f>
        <v>2017</v>
      </c>
      <c r="Y7597" t="str">
        <f>TEXT(salestable[[#This Row],[Order Date]],"MMMM")</f>
        <v>April</v>
      </c>
      <c r="Z7597" t="str">
        <f>"Q"&amp;ROUNDUP(MONTH(salestable[[#This Row],[Order Date]])/3,0)</f>
        <v>Q2</v>
      </c>
      <c r="AA7597" t="str">
        <f>TEXT(salestable[[#This Row],[Order Date]], "ddd")</f>
        <v>Thu</v>
      </c>
    </row>
    <row r="7598" spans="1:27"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s="3">
        <v>3</v>
      </c>
      <c r="T7598" s="4">
        <v>0.2</v>
      </c>
      <c r="U7598" s="3">
        <v>22.557600000000001</v>
      </c>
      <c r="V7598" s="2">
        <f>salestable[[#This Row],[Sales]] * (1 - salestable[[#This Row],[Discount]])</f>
        <v>180.46080000000001</v>
      </c>
      <c r="W7598" s="2">
        <f>salestable[[#This Row],[Sales]] * salestable[[#This Row],[Discount]]</f>
        <v>45.115200000000002</v>
      </c>
      <c r="X7598">
        <f>YEAR(salestable[[#This Row],[Order Date]])</f>
        <v>2015</v>
      </c>
      <c r="Y7598" t="str">
        <f>TEXT(salestable[[#This Row],[Order Date]],"MMMM")</f>
        <v>June</v>
      </c>
      <c r="Z7598" t="str">
        <f>"Q"&amp;ROUNDUP(MONTH(salestable[[#This Row],[Order Date]])/3,0)</f>
        <v>Q2</v>
      </c>
      <c r="AA7598" t="str">
        <f>TEXT(salestable[[#This Row],[Order Date]], "ddd")</f>
        <v>Mon</v>
      </c>
    </row>
    <row r="7599" spans="1:27"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s="3">
        <v>2</v>
      </c>
      <c r="T7599" s="4">
        <v>0.2</v>
      </c>
      <c r="U7599" s="3">
        <v>0.4592</v>
      </c>
      <c r="V7599" s="2">
        <f>salestable[[#This Row],[Sales]] * (1 - salestable[[#This Row],[Discount]])</f>
        <v>4.1984000000000004</v>
      </c>
      <c r="W7599" s="2">
        <f>salestable[[#This Row],[Sales]] * salestable[[#This Row],[Discount]]</f>
        <v>1.0496000000000001</v>
      </c>
      <c r="X7599">
        <f>YEAR(salestable[[#This Row],[Order Date]])</f>
        <v>2014</v>
      </c>
      <c r="Y7599" t="str">
        <f>TEXT(salestable[[#This Row],[Order Date]],"MMMM")</f>
        <v>September</v>
      </c>
      <c r="Z7599" t="str">
        <f>"Q"&amp;ROUNDUP(MONTH(salestable[[#This Row],[Order Date]])/3,0)</f>
        <v>Q3</v>
      </c>
      <c r="AA7599" t="str">
        <f>TEXT(salestable[[#This Row],[Order Date]], "ddd")</f>
        <v>Wed</v>
      </c>
    </row>
    <row r="7600" spans="1:27"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s="3">
        <v>3</v>
      </c>
      <c r="T7600" s="4">
        <v>0.2</v>
      </c>
      <c r="U7600" s="3">
        <v>4.782</v>
      </c>
      <c r="V7600" s="2">
        <f>salestable[[#This Row],[Sales]] * (1 - salestable[[#This Row],[Discount]])</f>
        <v>30.604800000000001</v>
      </c>
      <c r="W7600" s="2">
        <f>salestable[[#This Row],[Sales]] * salestable[[#This Row],[Discount]]</f>
        <v>7.6512000000000002</v>
      </c>
      <c r="X7600">
        <f>YEAR(salestable[[#This Row],[Order Date]])</f>
        <v>2014</v>
      </c>
      <c r="Y7600" t="str">
        <f>TEXT(salestable[[#This Row],[Order Date]],"MMMM")</f>
        <v>September</v>
      </c>
      <c r="Z7600" t="str">
        <f>"Q"&amp;ROUNDUP(MONTH(salestable[[#This Row],[Order Date]])/3,0)</f>
        <v>Q3</v>
      </c>
      <c r="AA7600" t="str">
        <f>TEXT(salestable[[#This Row],[Order Date]], "ddd")</f>
        <v>Wed</v>
      </c>
    </row>
    <row r="7601" spans="1:27"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s="3">
        <v>5</v>
      </c>
      <c r="T7601" s="4">
        <v>0.2</v>
      </c>
      <c r="U7601" s="3">
        <v>13.077999999999999</v>
      </c>
      <c r="V7601" s="2">
        <f>salestable[[#This Row],[Sales]] * (1 - salestable[[#This Row],[Discount]])</f>
        <v>32.192</v>
      </c>
      <c r="W7601" s="2">
        <f>salestable[[#This Row],[Sales]] * salestable[[#This Row],[Discount]]</f>
        <v>8.048</v>
      </c>
      <c r="X7601">
        <f>YEAR(salestable[[#This Row],[Order Date]])</f>
        <v>2014</v>
      </c>
      <c r="Y7601" t="str">
        <f>TEXT(salestable[[#This Row],[Order Date]],"MMMM")</f>
        <v>September</v>
      </c>
      <c r="Z7601" t="str">
        <f>"Q"&amp;ROUNDUP(MONTH(salestable[[#This Row],[Order Date]])/3,0)</f>
        <v>Q3</v>
      </c>
      <c r="AA7601" t="str">
        <f>TEXT(salestable[[#This Row],[Order Date]], "ddd")</f>
        <v>Wed</v>
      </c>
    </row>
    <row r="7602" spans="1:27"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s="3">
        <v>5</v>
      </c>
      <c r="T7602" s="4">
        <v>0.7</v>
      </c>
      <c r="U7602" s="3">
        <v>-21.945</v>
      </c>
      <c r="V7602" s="2">
        <f>salestable[[#This Row],[Sales]] * (1 - salestable[[#This Row],[Discount]])</f>
        <v>8.9775000000000009</v>
      </c>
      <c r="W7602" s="2">
        <f>salestable[[#This Row],[Sales]] * salestable[[#This Row],[Discount]]</f>
        <v>20.947499999999998</v>
      </c>
      <c r="X7602">
        <f>YEAR(salestable[[#This Row],[Order Date]])</f>
        <v>2014</v>
      </c>
      <c r="Y7602" t="str">
        <f>TEXT(salestable[[#This Row],[Order Date]],"MMMM")</f>
        <v>September</v>
      </c>
      <c r="Z7602" t="str">
        <f>"Q"&amp;ROUNDUP(MONTH(salestable[[#This Row],[Order Date]])/3,0)</f>
        <v>Q3</v>
      </c>
      <c r="AA7602" t="str">
        <f>TEXT(salestable[[#This Row],[Order Date]], "ddd")</f>
        <v>Wed</v>
      </c>
    </row>
    <row r="7603" spans="1:27"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s="3">
        <v>6</v>
      </c>
      <c r="T7603" s="4">
        <v>0.2</v>
      </c>
      <c r="U7603" s="3">
        <v>46.47</v>
      </c>
      <c r="V7603" s="2">
        <f>salestable[[#This Row],[Sales]] * (1 - salestable[[#This Row],[Discount]])</f>
        <v>118.96320000000001</v>
      </c>
      <c r="W7603" s="2">
        <f>salestable[[#This Row],[Sales]] * salestable[[#This Row],[Discount]]</f>
        <v>29.740800000000004</v>
      </c>
      <c r="X7603">
        <f>YEAR(salestable[[#This Row],[Order Date]])</f>
        <v>2014</v>
      </c>
      <c r="Y7603" t="str">
        <f>TEXT(salestable[[#This Row],[Order Date]],"MMMM")</f>
        <v>September</v>
      </c>
      <c r="Z7603" t="str">
        <f>"Q"&amp;ROUNDUP(MONTH(salestable[[#This Row],[Order Date]])/3,0)</f>
        <v>Q3</v>
      </c>
      <c r="AA7603" t="str">
        <f>TEXT(salestable[[#This Row],[Order Date]], "ddd")</f>
        <v>Wed</v>
      </c>
    </row>
    <row r="7604" spans="1:27"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s="3">
        <v>10</v>
      </c>
      <c r="T7604" s="4">
        <v>0.2</v>
      </c>
      <c r="U7604" s="3">
        <v>16.776</v>
      </c>
      <c r="V7604" s="2">
        <f>salestable[[#This Row],[Sales]] * (1 - salestable[[#This Row],[Discount]])</f>
        <v>44.736000000000004</v>
      </c>
      <c r="W7604" s="2">
        <f>salestable[[#This Row],[Sales]] * salestable[[#This Row],[Discount]]</f>
        <v>11.184000000000001</v>
      </c>
      <c r="X7604">
        <f>YEAR(salestable[[#This Row],[Order Date]])</f>
        <v>2014</v>
      </c>
      <c r="Y7604" t="str">
        <f>TEXT(salestable[[#This Row],[Order Date]],"MMMM")</f>
        <v>September</v>
      </c>
      <c r="Z7604" t="str">
        <f>"Q"&amp;ROUNDUP(MONTH(salestable[[#This Row],[Order Date]])/3,0)</f>
        <v>Q3</v>
      </c>
      <c r="AA7604" t="str">
        <f>TEXT(salestable[[#This Row],[Order Date]], "ddd")</f>
        <v>Wed</v>
      </c>
    </row>
    <row r="7605" spans="1:27"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s="3">
        <v>2</v>
      </c>
      <c r="T7605" s="4">
        <v>0</v>
      </c>
      <c r="U7605" s="3">
        <v>6.2207999999999997</v>
      </c>
      <c r="V7605" s="2">
        <f>salestable[[#This Row],[Sales]] * (1 - salestable[[#This Row],[Discount]])</f>
        <v>12.96</v>
      </c>
      <c r="W7605" s="2">
        <f>salestable[[#This Row],[Sales]] * salestable[[#This Row],[Discount]]</f>
        <v>0</v>
      </c>
      <c r="X7605">
        <f>YEAR(salestable[[#This Row],[Order Date]])</f>
        <v>2016</v>
      </c>
      <c r="Y7605" t="str">
        <f>TEXT(salestable[[#This Row],[Order Date]],"MMMM")</f>
        <v>July</v>
      </c>
      <c r="Z7605" t="str">
        <f>"Q"&amp;ROUNDUP(MONTH(salestable[[#This Row],[Order Date]])/3,0)</f>
        <v>Q3</v>
      </c>
      <c r="AA7605" t="str">
        <f>TEXT(salestable[[#This Row],[Order Date]], "ddd")</f>
        <v>Fri</v>
      </c>
    </row>
    <row r="7606" spans="1:27"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s="3">
        <v>3</v>
      </c>
      <c r="T7606" s="4">
        <v>0.6</v>
      </c>
      <c r="U7606" s="3">
        <v>-33.358199999999997</v>
      </c>
      <c r="V7606" s="2">
        <f>salestable[[#This Row],[Sales]] * (1 - salestable[[#This Row],[Discount]])</f>
        <v>10.070399999999999</v>
      </c>
      <c r="W7606" s="2">
        <f>salestable[[#This Row],[Sales]] * salestable[[#This Row],[Discount]]</f>
        <v>15.105599999999999</v>
      </c>
      <c r="X7606">
        <f>YEAR(salestable[[#This Row],[Order Date]])</f>
        <v>2016</v>
      </c>
      <c r="Y7606" t="str">
        <f>TEXT(salestable[[#This Row],[Order Date]],"MMMM")</f>
        <v>May</v>
      </c>
      <c r="Z7606" t="str">
        <f>"Q"&amp;ROUNDUP(MONTH(salestable[[#This Row],[Order Date]])/3,0)</f>
        <v>Q2</v>
      </c>
      <c r="AA7606" t="str">
        <f>TEXT(salestable[[#This Row],[Order Date]], "ddd")</f>
        <v>Fri</v>
      </c>
    </row>
    <row r="7607" spans="1:27"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s="3">
        <v>2</v>
      </c>
      <c r="T7607" s="4">
        <v>0.6</v>
      </c>
      <c r="U7607" s="3">
        <v>-1.6752</v>
      </c>
      <c r="V7607" s="2">
        <f>salestable[[#This Row],[Sales]] * (1 - salestable[[#This Row],[Discount]])</f>
        <v>2.2336</v>
      </c>
      <c r="W7607" s="2">
        <f>salestable[[#This Row],[Sales]] * salestable[[#This Row],[Discount]]</f>
        <v>3.3503999999999996</v>
      </c>
      <c r="X7607">
        <f>YEAR(salestable[[#This Row],[Order Date]])</f>
        <v>2016</v>
      </c>
      <c r="Y7607" t="str">
        <f>TEXT(salestable[[#This Row],[Order Date]],"MMMM")</f>
        <v>May</v>
      </c>
      <c r="Z7607" t="str">
        <f>"Q"&amp;ROUNDUP(MONTH(salestable[[#This Row],[Order Date]])/3,0)</f>
        <v>Q2</v>
      </c>
      <c r="AA7607" t="str">
        <f>TEXT(salestable[[#This Row],[Order Date]], "ddd")</f>
        <v>Fri</v>
      </c>
    </row>
    <row r="7608" spans="1:27"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s="3">
        <v>9</v>
      </c>
      <c r="T7608" s="4">
        <v>0.2</v>
      </c>
      <c r="U7608" s="3">
        <v>97.302599999999998</v>
      </c>
      <c r="V7608" s="2">
        <f>salestable[[#This Row],[Sales]] * (1 - salestable[[#This Row],[Discount]])</f>
        <v>1037.8943999999999</v>
      </c>
      <c r="W7608" s="2">
        <f>salestable[[#This Row],[Sales]] * salestable[[#This Row],[Discount]]</f>
        <v>259.47359999999998</v>
      </c>
      <c r="X7608">
        <f>YEAR(salestable[[#This Row],[Order Date]])</f>
        <v>2016</v>
      </c>
      <c r="Y7608" t="str">
        <f>TEXT(salestable[[#This Row],[Order Date]],"MMMM")</f>
        <v>May</v>
      </c>
      <c r="Z7608" t="str">
        <f>"Q"&amp;ROUNDUP(MONTH(salestable[[#This Row],[Order Date]])/3,0)</f>
        <v>Q2</v>
      </c>
      <c r="AA7608" t="str">
        <f>TEXT(salestable[[#This Row],[Order Date]], "ddd")</f>
        <v>Fri</v>
      </c>
    </row>
    <row r="7609" spans="1:27"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s="3">
        <v>2</v>
      </c>
      <c r="T7609" s="4">
        <v>0.2</v>
      </c>
      <c r="U7609" s="3">
        <v>19.824000000000002</v>
      </c>
      <c r="V7609" s="2">
        <f>salestable[[#This Row],[Sales]] * (1 - salestable[[#This Row],[Discount]])</f>
        <v>211.45600000000002</v>
      </c>
      <c r="W7609" s="2">
        <f>salestable[[#This Row],[Sales]] * salestable[[#This Row],[Discount]]</f>
        <v>52.864000000000004</v>
      </c>
      <c r="X7609">
        <f>YEAR(salestable[[#This Row],[Order Date]])</f>
        <v>2017</v>
      </c>
      <c r="Y7609" t="str">
        <f>TEXT(salestable[[#This Row],[Order Date]],"MMMM")</f>
        <v>December</v>
      </c>
      <c r="Z7609" t="str">
        <f>"Q"&amp;ROUNDUP(MONTH(salestable[[#This Row],[Order Date]])/3,0)</f>
        <v>Q4</v>
      </c>
      <c r="AA7609" t="str">
        <f>TEXT(salestable[[#This Row],[Order Date]], "ddd")</f>
        <v>Sun</v>
      </c>
    </row>
    <row r="7610" spans="1:27"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s="3">
        <v>4</v>
      </c>
      <c r="T7610" s="4">
        <v>0</v>
      </c>
      <c r="U7610" s="3">
        <v>12.441599999999999</v>
      </c>
      <c r="V7610" s="2">
        <f>salestable[[#This Row],[Sales]] * (1 - salestable[[#This Row],[Discount]])</f>
        <v>25.92</v>
      </c>
      <c r="W7610" s="2">
        <f>salestable[[#This Row],[Sales]] * salestable[[#This Row],[Discount]]</f>
        <v>0</v>
      </c>
      <c r="X7610">
        <f>YEAR(salestable[[#This Row],[Order Date]])</f>
        <v>2017</v>
      </c>
      <c r="Y7610" t="str">
        <f>TEXT(salestable[[#This Row],[Order Date]],"MMMM")</f>
        <v>May</v>
      </c>
      <c r="Z7610" t="str">
        <f>"Q"&amp;ROUNDUP(MONTH(salestable[[#This Row],[Order Date]])/3,0)</f>
        <v>Q2</v>
      </c>
      <c r="AA7610" t="str">
        <f>TEXT(salestable[[#This Row],[Order Date]], "ddd")</f>
        <v>Wed</v>
      </c>
    </row>
    <row r="7611" spans="1:27"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s="3">
        <v>7</v>
      </c>
      <c r="T7611" s="4">
        <v>0</v>
      </c>
      <c r="U7611" s="3">
        <v>6.6584000000000003</v>
      </c>
      <c r="V7611" s="2">
        <f>salestable[[#This Row],[Sales]] * (1 - salestable[[#This Row],[Discount]])</f>
        <v>22.96</v>
      </c>
      <c r="W7611" s="2">
        <f>salestable[[#This Row],[Sales]] * salestable[[#This Row],[Discount]]</f>
        <v>0</v>
      </c>
      <c r="X7611">
        <f>YEAR(salestable[[#This Row],[Order Date]])</f>
        <v>2017</v>
      </c>
      <c r="Y7611" t="str">
        <f>TEXT(salestable[[#This Row],[Order Date]],"MMMM")</f>
        <v>May</v>
      </c>
      <c r="Z7611" t="str">
        <f>"Q"&amp;ROUNDUP(MONTH(salestable[[#This Row],[Order Date]])/3,0)</f>
        <v>Q2</v>
      </c>
      <c r="AA7611" t="str">
        <f>TEXT(salestable[[#This Row],[Order Date]], "ddd")</f>
        <v>Wed</v>
      </c>
    </row>
    <row r="7612" spans="1:27"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s="3">
        <v>3</v>
      </c>
      <c r="T7612" s="4">
        <v>0</v>
      </c>
      <c r="U7612" s="3">
        <v>9.3312000000000008</v>
      </c>
      <c r="V7612" s="2">
        <f>salestable[[#This Row],[Sales]] * (1 - salestable[[#This Row],[Discount]])</f>
        <v>19.440000000000001</v>
      </c>
      <c r="W7612" s="2">
        <f>salestable[[#This Row],[Sales]] * salestable[[#This Row],[Discount]]</f>
        <v>0</v>
      </c>
      <c r="X7612">
        <f>YEAR(salestable[[#This Row],[Order Date]])</f>
        <v>2014</v>
      </c>
      <c r="Y7612" t="str">
        <f>TEXT(salestable[[#This Row],[Order Date]],"MMMM")</f>
        <v>February</v>
      </c>
      <c r="Z7612" t="str">
        <f>"Q"&amp;ROUNDUP(MONTH(salestable[[#This Row],[Order Date]])/3,0)</f>
        <v>Q1</v>
      </c>
      <c r="AA7612" t="str">
        <f>TEXT(salestable[[#This Row],[Order Date]], "ddd")</f>
        <v>Sat</v>
      </c>
    </row>
    <row r="7613" spans="1:27"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s="3">
        <v>2</v>
      </c>
      <c r="T7613" s="4">
        <v>0</v>
      </c>
      <c r="U7613" s="3">
        <v>4.2930000000000001</v>
      </c>
      <c r="V7613" s="2">
        <f>salestable[[#This Row],[Sales]] * (1 - salestable[[#This Row],[Discount]])</f>
        <v>9.5399999999999991</v>
      </c>
      <c r="W7613" s="2">
        <f>salestable[[#This Row],[Sales]] * salestable[[#This Row],[Discount]]</f>
        <v>0</v>
      </c>
      <c r="X7613">
        <f>YEAR(salestable[[#This Row],[Order Date]])</f>
        <v>2015</v>
      </c>
      <c r="Y7613" t="str">
        <f>TEXT(salestable[[#This Row],[Order Date]],"MMMM")</f>
        <v>February</v>
      </c>
      <c r="Z7613" t="str">
        <f>"Q"&amp;ROUNDUP(MONTH(salestable[[#This Row],[Order Date]])/3,0)</f>
        <v>Q1</v>
      </c>
      <c r="AA7613" t="str">
        <f>TEXT(salestable[[#This Row],[Order Date]], "ddd")</f>
        <v>Sun</v>
      </c>
    </row>
    <row r="7614" spans="1:27"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s="3">
        <v>1</v>
      </c>
      <c r="T7614" s="4">
        <v>0</v>
      </c>
      <c r="U7614" s="3">
        <v>1.8010999999999999</v>
      </c>
      <c r="V7614" s="2">
        <f>salestable[[#This Row],[Sales]] * (1 - salestable[[#This Row],[Discount]])</f>
        <v>5.81</v>
      </c>
      <c r="W7614" s="2">
        <f>salestable[[#This Row],[Sales]] * salestable[[#This Row],[Discount]]</f>
        <v>0</v>
      </c>
      <c r="X7614">
        <f>YEAR(salestable[[#This Row],[Order Date]])</f>
        <v>2015</v>
      </c>
      <c r="Y7614" t="str">
        <f>TEXT(salestable[[#This Row],[Order Date]],"MMMM")</f>
        <v>February</v>
      </c>
      <c r="Z7614" t="str">
        <f>"Q"&amp;ROUNDUP(MONTH(salestable[[#This Row],[Order Date]])/3,0)</f>
        <v>Q1</v>
      </c>
      <c r="AA7614" t="str">
        <f>TEXT(salestable[[#This Row],[Order Date]], "ddd")</f>
        <v>Sun</v>
      </c>
    </row>
    <row r="7615" spans="1:27"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s="3">
        <v>2</v>
      </c>
      <c r="T7615" s="4">
        <v>0</v>
      </c>
      <c r="U7615" s="3">
        <v>1.728</v>
      </c>
      <c r="V7615" s="2">
        <f>salestable[[#This Row],[Sales]] * (1 - salestable[[#This Row],[Discount]])</f>
        <v>5.76</v>
      </c>
      <c r="W7615" s="2">
        <f>salestable[[#This Row],[Sales]] * salestable[[#This Row],[Discount]]</f>
        <v>0</v>
      </c>
      <c r="X7615">
        <f>YEAR(salestable[[#This Row],[Order Date]])</f>
        <v>2015</v>
      </c>
      <c r="Y7615" t="str">
        <f>TEXT(salestable[[#This Row],[Order Date]],"MMMM")</f>
        <v>February</v>
      </c>
      <c r="Z7615" t="str">
        <f>"Q"&amp;ROUNDUP(MONTH(salestable[[#This Row],[Order Date]])/3,0)</f>
        <v>Q1</v>
      </c>
      <c r="AA7615" t="str">
        <f>TEXT(salestable[[#This Row],[Order Date]], "ddd")</f>
        <v>Sun</v>
      </c>
    </row>
    <row r="7616" spans="1:27"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s="3">
        <v>3</v>
      </c>
      <c r="T7616" s="4">
        <v>0</v>
      </c>
      <c r="U7616" s="3">
        <v>4.6220999999999997</v>
      </c>
      <c r="V7616" s="2">
        <f>salestable[[#This Row],[Sales]] * (1 - salestable[[#This Row],[Discount]])</f>
        <v>14.91</v>
      </c>
      <c r="W7616" s="2">
        <f>salestable[[#This Row],[Sales]] * salestable[[#This Row],[Discount]]</f>
        <v>0</v>
      </c>
      <c r="X7616">
        <f>YEAR(salestable[[#This Row],[Order Date]])</f>
        <v>2015</v>
      </c>
      <c r="Y7616" t="str">
        <f>TEXT(salestable[[#This Row],[Order Date]],"MMMM")</f>
        <v>August</v>
      </c>
      <c r="Z7616" t="str">
        <f>"Q"&amp;ROUNDUP(MONTH(salestable[[#This Row],[Order Date]])/3,0)</f>
        <v>Q3</v>
      </c>
      <c r="AA7616" t="str">
        <f>TEXT(salestable[[#This Row],[Order Date]], "ddd")</f>
        <v>Mon</v>
      </c>
    </row>
    <row r="7617" spans="1:27"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s="3">
        <v>9</v>
      </c>
      <c r="T7617" s="4">
        <v>0.7</v>
      </c>
      <c r="U7617" s="3">
        <v>-4.4279999999999999</v>
      </c>
      <c r="V7617" s="2">
        <f>salestable[[#This Row],[Sales]] * (1 - salestable[[#This Row],[Discount]])</f>
        <v>1.9926000000000004</v>
      </c>
      <c r="W7617" s="2">
        <f>salestable[[#This Row],[Sales]] * salestable[[#This Row],[Discount]]</f>
        <v>4.6494</v>
      </c>
      <c r="X7617">
        <f>YEAR(salestable[[#This Row],[Order Date]])</f>
        <v>2014</v>
      </c>
      <c r="Y7617" t="str">
        <f>TEXT(salestable[[#This Row],[Order Date]],"MMMM")</f>
        <v>November</v>
      </c>
      <c r="Z7617" t="str">
        <f>"Q"&amp;ROUNDUP(MONTH(salestable[[#This Row],[Order Date]])/3,0)</f>
        <v>Q4</v>
      </c>
      <c r="AA7617" t="str">
        <f>TEXT(salestable[[#This Row],[Order Date]], "ddd")</f>
        <v>Sun</v>
      </c>
    </row>
    <row r="7618" spans="1:27"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s="3">
        <v>2</v>
      </c>
      <c r="T7618" s="4">
        <v>0</v>
      </c>
      <c r="U7618" s="3">
        <v>8.7138000000000009</v>
      </c>
      <c r="V7618" s="2">
        <f>salestable[[#This Row],[Sales]] * (1 - salestable[[#This Row],[Discount]])</f>
        <v>18.54</v>
      </c>
      <c r="W7618" s="2">
        <f>salestable[[#This Row],[Sales]] * salestable[[#This Row],[Discount]]</f>
        <v>0</v>
      </c>
      <c r="X7618">
        <f>YEAR(salestable[[#This Row],[Order Date]])</f>
        <v>2016</v>
      </c>
      <c r="Y7618" t="str">
        <f>TEXT(salestable[[#This Row],[Order Date]],"MMMM")</f>
        <v>December</v>
      </c>
      <c r="Z7618" t="str">
        <f>"Q"&amp;ROUNDUP(MONTH(salestable[[#This Row],[Order Date]])/3,0)</f>
        <v>Q4</v>
      </c>
      <c r="AA7618" t="str">
        <f>TEXT(salestable[[#This Row],[Order Date]], "ddd")</f>
        <v>Sat</v>
      </c>
    </row>
    <row r="7619" spans="1:27"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s="3">
        <v>5</v>
      </c>
      <c r="T7619" s="4">
        <v>0.2</v>
      </c>
      <c r="U7619" s="3">
        <v>220.98699999999999</v>
      </c>
      <c r="V7619" s="2">
        <f>salestable[[#This Row],[Sales]] * (1 - salestable[[#This Row],[Discount]])</f>
        <v>543.96800000000007</v>
      </c>
      <c r="W7619" s="2">
        <f>salestable[[#This Row],[Sales]] * salestable[[#This Row],[Discount]]</f>
        <v>135.99200000000002</v>
      </c>
      <c r="X7619">
        <f>YEAR(salestable[[#This Row],[Order Date]])</f>
        <v>2016</v>
      </c>
      <c r="Y7619" t="str">
        <f>TEXT(salestable[[#This Row],[Order Date]],"MMMM")</f>
        <v>December</v>
      </c>
      <c r="Z7619" t="str">
        <f>"Q"&amp;ROUNDUP(MONTH(salestable[[#This Row],[Order Date]])/3,0)</f>
        <v>Q4</v>
      </c>
      <c r="AA7619" t="str">
        <f>TEXT(salestable[[#This Row],[Order Date]], "ddd")</f>
        <v>Sat</v>
      </c>
    </row>
    <row r="7620" spans="1:27"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s="3">
        <v>1</v>
      </c>
      <c r="T7620" s="4">
        <v>0.2</v>
      </c>
      <c r="U7620" s="3">
        <v>9.4787999999999997</v>
      </c>
      <c r="V7620" s="2">
        <f>salestable[[#This Row],[Sales]] * (1 - salestable[[#This Row],[Discount]])</f>
        <v>151.66079999999999</v>
      </c>
      <c r="W7620" s="2">
        <f>salestable[[#This Row],[Sales]] * salestable[[#This Row],[Discount]]</f>
        <v>37.915199999999999</v>
      </c>
      <c r="X7620">
        <f>YEAR(salestable[[#This Row],[Order Date]])</f>
        <v>2017</v>
      </c>
      <c r="Y7620" t="str">
        <f>TEXT(salestable[[#This Row],[Order Date]],"MMMM")</f>
        <v>October</v>
      </c>
      <c r="Z7620" t="str">
        <f>"Q"&amp;ROUNDUP(MONTH(salestable[[#This Row],[Order Date]])/3,0)</f>
        <v>Q4</v>
      </c>
      <c r="AA7620" t="str">
        <f>TEXT(salestable[[#This Row],[Order Date]], "ddd")</f>
        <v>Fri</v>
      </c>
    </row>
    <row r="7621" spans="1:27"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s="3">
        <v>5</v>
      </c>
      <c r="T7621" s="4">
        <v>0.2</v>
      </c>
      <c r="U7621" s="3">
        <v>7.1959999999999997</v>
      </c>
      <c r="V7621" s="2">
        <f>salestable[[#This Row],[Sales]] * (1 - salestable[[#This Row],[Discount]])</f>
        <v>57.567999999999998</v>
      </c>
      <c r="W7621" s="2">
        <f>salestable[[#This Row],[Sales]] * salestable[[#This Row],[Discount]]</f>
        <v>14.391999999999999</v>
      </c>
      <c r="X7621">
        <f>YEAR(salestable[[#This Row],[Order Date]])</f>
        <v>2017</v>
      </c>
      <c r="Y7621" t="str">
        <f>TEXT(salestable[[#This Row],[Order Date]],"MMMM")</f>
        <v>October</v>
      </c>
      <c r="Z7621" t="str">
        <f>"Q"&amp;ROUNDUP(MONTH(salestable[[#This Row],[Order Date]])/3,0)</f>
        <v>Q4</v>
      </c>
      <c r="AA7621" t="str">
        <f>TEXT(salestable[[#This Row],[Order Date]], "ddd")</f>
        <v>Fri</v>
      </c>
    </row>
    <row r="7622" spans="1:27"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s="3">
        <v>5</v>
      </c>
      <c r="T7622" s="4">
        <v>0.2</v>
      </c>
      <c r="U7622" s="3">
        <v>47.243000000000002</v>
      </c>
      <c r="V7622" s="2">
        <f>salestable[[#This Row],[Sales]] * (1 - salestable[[#This Row],[Discount]])</f>
        <v>431.93599999999998</v>
      </c>
      <c r="W7622" s="2">
        <f>salestable[[#This Row],[Sales]] * salestable[[#This Row],[Discount]]</f>
        <v>107.98399999999999</v>
      </c>
      <c r="X7622">
        <f>YEAR(salestable[[#This Row],[Order Date]])</f>
        <v>2014</v>
      </c>
      <c r="Y7622" t="str">
        <f>TEXT(salestable[[#This Row],[Order Date]],"MMMM")</f>
        <v>November</v>
      </c>
      <c r="Z7622" t="str">
        <f>"Q"&amp;ROUNDUP(MONTH(salestable[[#This Row],[Order Date]])/3,0)</f>
        <v>Q4</v>
      </c>
      <c r="AA7622" t="str">
        <f>TEXT(salestable[[#This Row],[Order Date]], "ddd")</f>
        <v>Tue</v>
      </c>
    </row>
    <row r="7623" spans="1:27"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s="3">
        <v>4</v>
      </c>
      <c r="T7623" s="4">
        <v>0.2</v>
      </c>
      <c r="U7623" s="3">
        <v>54.400799999999997</v>
      </c>
      <c r="V7623" s="2">
        <f>salestable[[#This Row],[Sales]] * (1 - salestable[[#This Row],[Discount]])</f>
        <v>580.27520000000004</v>
      </c>
      <c r="W7623" s="2">
        <f>salestable[[#This Row],[Sales]] * salestable[[#This Row],[Discount]]</f>
        <v>145.06880000000001</v>
      </c>
      <c r="X7623">
        <f>YEAR(salestable[[#This Row],[Order Date]])</f>
        <v>2014</v>
      </c>
      <c r="Y7623" t="str">
        <f>TEXT(salestable[[#This Row],[Order Date]],"MMMM")</f>
        <v>November</v>
      </c>
      <c r="Z7623" t="str">
        <f>"Q"&amp;ROUNDUP(MONTH(salestable[[#This Row],[Order Date]])/3,0)</f>
        <v>Q4</v>
      </c>
      <c r="AA7623" t="str">
        <f>TEXT(salestable[[#This Row],[Order Date]], "ddd")</f>
        <v>Tue</v>
      </c>
    </row>
    <row r="7624" spans="1:27"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s="3">
        <v>3</v>
      </c>
      <c r="T7624" s="4">
        <v>0</v>
      </c>
      <c r="U7624" s="3">
        <v>2.6040000000000001</v>
      </c>
      <c r="V7624" s="2">
        <f>salestable[[#This Row],[Sales]] * (1 - salestable[[#This Row],[Discount]])</f>
        <v>7.44</v>
      </c>
      <c r="W7624" s="2">
        <f>salestable[[#This Row],[Sales]] * salestable[[#This Row],[Discount]]</f>
        <v>0</v>
      </c>
      <c r="X7624">
        <f>YEAR(salestable[[#This Row],[Order Date]])</f>
        <v>2014</v>
      </c>
      <c r="Y7624" t="str">
        <f>TEXT(salestable[[#This Row],[Order Date]],"MMMM")</f>
        <v>November</v>
      </c>
      <c r="Z7624" t="str">
        <f>"Q"&amp;ROUNDUP(MONTH(salestable[[#This Row],[Order Date]])/3,0)</f>
        <v>Q4</v>
      </c>
      <c r="AA7624" t="str">
        <f>TEXT(salestable[[#This Row],[Order Date]], "ddd")</f>
        <v>Tue</v>
      </c>
    </row>
    <row r="7625" spans="1:27"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s="3">
        <v>1</v>
      </c>
      <c r="T7625" s="4">
        <v>0</v>
      </c>
      <c r="U7625" s="3">
        <v>11.054399999999999</v>
      </c>
      <c r="V7625" s="2">
        <f>salestable[[#This Row],[Sales]] * (1 - salestable[[#This Row],[Discount]])</f>
        <v>39.479999999999997</v>
      </c>
      <c r="W7625" s="2">
        <f>salestable[[#This Row],[Sales]] * salestable[[#This Row],[Discount]]</f>
        <v>0</v>
      </c>
      <c r="X7625">
        <f>YEAR(salestable[[#This Row],[Order Date]])</f>
        <v>2014</v>
      </c>
      <c r="Y7625" t="str">
        <f>TEXT(salestable[[#This Row],[Order Date]],"MMMM")</f>
        <v>July</v>
      </c>
      <c r="Z7625" t="str">
        <f>"Q"&amp;ROUNDUP(MONTH(salestable[[#This Row],[Order Date]])/3,0)</f>
        <v>Q3</v>
      </c>
      <c r="AA7625" t="str">
        <f>TEXT(salestable[[#This Row],[Order Date]], "ddd")</f>
        <v>Mon</v>
      </c>
    </row>
    <row r="7626" spans="1:27"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s="3">
        <v>5</v>
      </c>
      <c r="T7626" s="4">
        <v>0.1</v>
      </c>
      <c r="U7626" s="3">
        <v>245.7</v>
      </c>
      <c r="V7626" s="2">
        <f>salestable[[#This Row],[Sales]] * (1 - salestable[[#This Row],[Discount]])</f>
        <v>765.45</v>
      </c>
      <c r="W7626" s="2">
        <f>salestable[[#This Row],[Sales]] * salestable[[#This Row],[Discount]]</f>
        <v>85.050000000000011</v>
      </c>
      <c r="X7626">
        <f>YEAR(salestable[[#This Row],[Order Date]])</f>
        <v>2015</v>
      </c>
      <c r="Y7626" t="str">
        <f>TEXT(salestable[[#This Row],[Order Date]],"MMMM")</f>
        <v>May</v>
      </c>
      <c r="Z7626" t="str">
        <f>"Q"&amp;ROUNDUP(MONTH(salestable[[#This Row],[Order Date]])/3,0)</f>
        <v>Q2</v>
      </c>
      <c r="AA7626" t="str">
        <f>TEXT(salestable[[#This Row],[Order Date]], "ddd")</f>
        <v>Sat</v>
      </c>
    </row>
    <row r="7627" spans="1:27"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s="3">
        <v>9</v>
      </c>
      <c r="T7627" s="4">
        <v>0</v>
      </c>
      <c r="U7627" s="3">
        <v>19.585799999999999</v>
      </c>
      <c r="V7627" s="2">
        <f>salestable[[#This Row],[Sales]] * (1 - salestable[[#This Row],[Discount]])</f>
        <v>75.33</v>
      </c>
      <c r="W7627" s="2">
        <f>salestable[[#This Row],[Sales]] * salestable[[#This Row],[Discount]]</f>
        <v>0</v>
      </c>
      <c r="X7627">
        <f>YEAR(salestable[[#This Row],[Order Date]])</f>
        <v>2015</v>
      </c>
      <c r="Y7627" t="str">
        <f>TEXT(salestable[[#This Row],[Order Date]],"MMMM")</f>
        <v>May</v>
      </c>
      <c r="Z7627" t="str">
        <f>"Q"&amp;ROUNDUP(MONTH(salestable[[#This Row],[Order Date]])/3,0)</f>
        <v>Q2</v>
      </c>
      <c r="AA7627" t="str">
        <f>TEXT(salestable[[#This Row],[Order Date]], "ddd")</f>
        <v>Sat</v>
      </c>
    </row>
    <row r="7628" spans="1:27"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s="3">
        <v>6</v>
      </c>
      <c r="T7628" s="4">
        <v>0.2</v>
      </c>
      <c r="U7628" s="3">
        <v>28.492799999999999</v>
      </c>
      <c r="V7628" s="2">
        <f>salestable[[#This Row],[Sales]] * (1 - salestable[[#This Row],[Discount]])</f>
        <v>260.50560000000002</v>
      </c>
      <c r="W7628" s="2">
        <f>salestable[[#This Row],[Sales]] * salestable[[#This Row],[Discount]]</f>
        <v>65.126400000000004</v>
      </c>
      <c r="X7628">
        <f>YEAR(salestable[[#This Row],[Order Date]])</f>
        <v>2015</v>
      </c>
      <c r="Y7628" t="str">
        <f>TEXT(salestable[[#This Row],[Order Date]],"MMMM")</f>
        <v>November</v>
      </c>
      <c r="Z7628" t="str">
        <f>"Q"&amp;ROUNDUP(MONTH(salestable[[#This Row],[Order Date]])/3,0)</f>
        <v>Q4</v>
      </c>
      <c r="AA7628" t="str">
        <f>TEXT(salestable[[#This Row],[Order Date]], "ddd")</f>
        <v>Sat</v>
      </c>
    </row>
    <row r="7629" spans="1:27"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s="3">
        <v>2</v>
      </c>
      <c r="T7629" s="4">
        <v>0.2</v>
      </c>
      <c r="U7629" s="3">
        <v>-1.4590000000000001</v>
      </c>
      <c r="V7629" s="2">
        <f>salestable[[#This Row],[Sales]] * (1 - salestable[[#This Row],[Discount]])</f>
        <v>18.6752</v>
      </c>
      <c r="W7629" s="2">
        <f>salestable[[#This Row],[Sales]] * salestable[[#This Row],[Discount]]</f>
        <v>4.6688000000000001</v>
      </c>
      <c r="X7629">
        <f>YEAR(salestable[[#This Row],[Order Date]])</f>
        <v>2015</v>
      </c>
      <c r="Y7629" t="str">
        <f>TEXT(salestable[[#This Row],[Order Date]],"MMMM")</f>
        <v>November</v>
      </c>
      <c r="Z7629" t="str">
        <f>"Q"&amp;ROUNDUP(MONTH(salestable[[#This Row],[Order Date]])/3,0)</f>
        <v>Q4</v>
      </c>
      <c r="AA7629" t="str">
        <f>TEXT(salestable[[#This Row],[Order Date]], "ddd")</f>
        <v>Sat</v>
      </c>
    </row>
    <row r="7630" spans="1:27"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s="3">
        <v>5</v>
      </c>
      <c r="T7630" s="4">
        <v>0.2</v>
      </c>
      <c r="U7630" s="3">
        <v>5.3689999999999998</v>
      </c>
      <c r="V7630" s="2">
        <f>salestable[[#This Row],[Sales]] * (1 - salestable[[#This Row],[Discount]])</f>
        <v>13.216000000000001</v>
      </c>
      <c r="W7630" s="2">
        <f>salestable[[#This Row],[Sales]] * salestable[[#This Row],[Discount]]</f>
        <v>3.3040000000000003</v>
      </c>
      <c r="X7630">
        <f>YEAR(salestable[[#This Row],[Order Date]])</f>
        <v>2015</v>
      </c>
      <c r="Y7630" t="str">
        <f>TEXT(salestable[[#This Row],[Order Date]],"MMMM")</f>
        <v>November</v>
      </c>
      <c r="Z7630" t="str">
        <f>"Q"&amp;ROUNDUP(MONTH(salestable[[#This Row],[Order Date]])/3,0)</f>
        <v>Q4</v>
      </c>
      <c r="AA7630" t="str">
        <f>TEXT(salestable[[#This Row],[Order Date]], "ddd")</f>
        <v>Sat</v>
      </c>
    </row>
    <row r="7631" spans="1:27"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s="3">
        <v>5</v>
      </c>
      <c r="T7631" s="4">
        <v>0.2</v>
      </c>
      <c r="U7631" s="3">
        <v>113.30549999999999</v>
      </c>
      <c r="V7631" s="2">
        <f>salestable[[#This Row],[Sales]] * (1 - salestable[[#This Row],[Discount]])</f>
        <v>268.57600000000002</v>
      </c>
      <c r="W7631" s="2">
        <f>salestable[[#This Row],[Sales]] * salestable[[#This Row],[Discount]]</f>
        <v>67.144000000000005</v>
      </c>
      <c r="X7631">
        <f>YEAR(salestable[[#This Row],[Order Date]])</f>
        <v>2014</v>
      </c>
      <c r="Y7631" t="str">
        <f>TEXT(salestable[[#This Row],[Order Date]],"MMMM")</f>
        <v>March</v>
      </c>
      <c r="Z7631" t="str">
        <f>"Q"&amp;ROUNDUP(MONTH(salestable[[#This Row],[Order Date]])/3,0)</f>
        <v>Q1</v>
      </c>
      <c r="AA7631" t="str">
        <f>TEXT(salestable[[#This Row],[Order Date]], "ddd")</f>
        <v>Sun</v>
      </c>
    </row>
    <row r="7632" spans="1:27"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s="3">
        <v>7</v>
      </c>
      <c r="T7632" s="4">
        <v>0.2</v>
      </c>
      <c r="U7632" s="3">
        <v>88.180400000000006</v>
      </c>
      <c r="V7632" s="2">
        <f>salestable[[#This Row],[Sales]] * (1 - salestable[[#This Row],[Discount]])</f>
        <v>201.55520000000001</v>
      </c>
      <c r="W7632" s="2">
        <f>salestable[[#This Row],[Sales]] * salestable[[#This Row],[Discount]]</f>
        <v>50.388800000000003</v>
      </c>
      <c r="X7632">
        <f>YEAR(salestable[[#This Row],[Order Date]])</f>
        <v>2014</v>
      </c>
      <c r="Y7632" t="str">
        <f>TEXT(salestable[[#This Row],[Order Date]],"MMMM")</f>
        <v>March</v>
      </c>
      <c r="Z7632" t="str">
        <f>"Q"&amp;ROUNDUP(MONTH(salestable[[#This Row],[Order Date]])/3,0)</f>
        <v>Q1</v>
      </c>
      <c r="AA7632" t="str">
        <f>TEXT(salestable[[#This Row],[Order Date]], "ddd")</f>
        <v>Sun</v>
      </c>
    </row>
    <row r="7633" spans="1:27"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s="3">
        <v>7</v>
      </c>
      <c r="T7633" s="4">
        <v>0.3</v>
      </c>
      <c r="U7633" s="3">
        <v>-9.093</v>
      </c>
      <c r="V7633" s="2">
        <f>salestable[[#This Row],[Sales]] * (1 - salestable[[#This Row],[Discount]])</f>
        <v>89.111400000000003</v>
      </c>
      <c r="W7633" s="2">
        <f>salestable[[#This Row],[Sales]] * salestable[[#This Row],[Discount]]</f>
        <v>38.190600000000003</v>
      </c>
      <c r="X7633">
        <f>YEAR(salestable[[#This Row],[Order Date]])</f>
        <v>2014</v>
      </c>
      <c r="Y7633" t="str">
        <f>TEXT(salestable[[#This Row],[Order Date]],"MMMM")</f>
        <v>March</v>
      </c>
      <c r="Z7633" t="str">
        <f>"Q"&amp;ROUNDUP(MONTH(salestable[[#This Row],[Order Date]])/3,0)</f>
        <v>Q1</v>
      </c>
      <c r="AA7633" t="str">
        <f>TEXT(salestable[[#This Row],[Order Date]], "ddd")</f>
        <v>Sun</v>
      </c>
    </row>
    <row r="7634" spans="1:27"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s="3">
        <v>8</v>
      </c>
      <c r="T7634" s="4">
        <v>0</v>
      </c>
      <c r="U7634" s="3">
        <v>314.03840000000002</v>
      </c>
      <c r="V7634" s="2">
        <f>salestable[[#This Row],[Sales]] * (1 - salestable[[#This Row],[Discount]])</f>
        <v>1207.8399999999999</v>
      </c>
      <c r="W7634" s="2">
        <f>salestable[[#This Row],[Sales]] * salestable[[#This Row],[Discount]]</f>
        <v>0</v>
      </c>
      <c r="X7634">
        <f>YEAR(salestable[[#This Row],[Order Date]])</f>
        <v>2017</v>
      </c>
      <c r="Y7634" t="str">
        <f>TEXT(salestable[[#This Row],[Order Date]],"MMMM")</f>
        <v>December</v>
      </c>
      <c r="Z7634" t="str">
        <f>"Q"&amp;ROUNDUP(MONTH(salestable[[#This Row],[Order Date]])/3,0)</f>
        <v>Q4</v>
      </c>
      <c r="AA7634" t="str">
        <f>TEXT(salestable[[#This Row],[Order Date]], "ddd")</f>
        <v>Fri</v>
      </c>
    </row>
    <row r="7635" spans="1:27"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s="3">
        <v>1</v>
      </c>
      <c r="T7635" s="4">
        <v>0</v>
      </c>
      <c r="U7635" s="3">
        <v>5.8891</v>
      </c>
      <c r="V7635" s="2">
        <f>salestable[[#This Row],[Sales]] * (1 - salestable[[#This Row],[Discount]])</f>
        <v>12.53</v>
      </c>
      <c r="W7635" s="2">
        <f>salestable[[#This Row],[Sales]] * salestable[[#This Row],[Discount]]</f>
        <v>0</v>
      </c>
      <c r="X7635">
        <f>YEAR(salestable[[#This Row],[Order Date]])</f>
        <v>2017</v>
      </c>
      <c r="Y7635" t="str">
        <f>TEXT(salestable[[#This Row],[Order Date]],"MMMM")</f>
        <v>December</v>
      </c>
      <c r="Z7635" t="str">
        <f>"Q"&amp;ROUNDUP(MONTH(salestable[[#This Row],[Order Date]])/3,0)</f>
        <v>Q4</v>
      </c>
      <c r="AA7635" t="str">
        <f>TEXT(salestable[[#This Row],[Order Date]], "ddd")</f>
        <v>Fri</v>
      </c>
    </row>
    <row r="7636" spans="1:27"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s="3">
        <v>1</v>
      </c>
      <c r="T7636" s="4">
        <v>0</v>
      </c>
      <c r="U7636" s="3">
        <v>10.0282</v>
      </c>
      <c r="V7636" s="2">
        <f>salestable[[#This Row],[Sales]] * (1 - salestable[[#This Row],[Discount]])</f>
        <v>34.58</v>
      </c>
      <c r="W7636" s="2">
        <f>salestable[[#This Row],[Sales]] * salestable[[#This Row],[Discount]]</f>
        <v>0</v>
      </c>
      <c r="X7636">
        <f>YEAR(salestable[[#This Row],[Order Date]])</f>
        <v>2017</v>
      </c>
      <c r="Y7636" t="str">
        <f>TEXT(salestable[[#This Row],[Order Date]],"MMMM")</f>
        <v>December</v>
      </c>
      <c r="Z7636" t="str">
        <f>"Q"&amp;ROUNDUP(MONTH(salestable[[#This Row],[Order Date]])/3,0)</f>
        <v>Q4</v>
      </c>
      <c r="AA7636" t="str">
        <f>TEXT(salestable[[#This Row],[Order Date]], "ddd")</f>
        <v>Fri</v>
      </c>
    </row>
    <row r="7637" spans="1:27"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s="3">
        <v>1</v>
      </c>
      <c r="T7637" s="4">
        <v>0</v>
      </c>
      <c r="U7637" s="3">
        <v>87.284199999999998</v>
      </c>
      <c r="V7637" s="2">
        <f>salestable[[#This Row],[Sales]] * (1 - salestable[[#This Row],[Discount]])</f>
        <v>300.98</v>
      </c>
      <c r="W7637" s="2">
        <f>salestable[[#This Row],[Sales]] * salestable[[#This Row],[Discount]]</f>
        <v>0</v>
      </c>
      <c r="X7637">
        <f>YEAR(salestable[[#This Row],[Order Date]])</f>
        <v>2017</v>
      </c>
      <c r="Y7637" t="str">
        <f>TEXT(salestable[[#This Row],[Order Date]],"MMMM")</f>
        <v>December</v>
      </c>
      <c r="Z7637" t="str">
        <f>"Q"&amp;ROUNDUP(MONTH(salestable[[#This Row],[Order Date]])/3,0)</f>
        <v>Q4</v>
      </c>
      <c r="AA7637" t="str">
        <f>TEXT(salestable[[#This Row],[Order Date]], "ddd")</f>
        <v>Fri</v>
      </c>
    </row>
    <row r="7638" spans="1:27"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s="3">
        <v>3</v>
      </c>
      <c r="T7638" s="4">
        <v>0</v>
      </c>
      <c r="U7638" s="3">
        <v>77.625</v>
      </c>
      <c r="V7638" s="2">
        <f>salestable[[#This Row],[Sales]] * (1 - salestable[[#This Row],[Discount]])</f>
        <v>258.75</v>
      </c>
      <c r="W7638" s="2">
        <f>salestable[[#This Row],[Sales]] * salestable[[#This Row],[Discount]]</f>
        <v>0</v>
      </c>
      <c r="X7638">
        <f>YEAR(salestable[[#This Row],[Order Date]])</f>
        <v>2017</v>
      </c>
      <c r="Y7638" t="str">
        <f>TEXT(salestable[[#This Row],[Order Date]],"MMMM")</f>
        <v>December</v>
      </c>
      <c r="Z7638" t="str">
        <f>"Q"&amp;ROUNDUP(MONTH(salestable[[#This Row],[Order Date]])/3,0)</f>
        <v>Q4</v>
      </c>
      <c r="AA7638" t="str">
        <f>TEXT(salestable[[#This Row],[Order Date]], "ddd")</f>
        <v>Fri</v>
      </c>
    </row>
    <row r="7639" spans="1:27"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s="3">
        <v>3</v>
      </c>
      <c r="T7639" s="4">
        <v>0</v>
      </c>
      <c r="U7639" s="3">
        <v>15.475199999999999</v>
      </c>
      <c r="V7639" s="2">
        <f>salestable[[#This Row],[Sales]] * (1 - salestable[[#This Row],[Discount]])</f>
        <v>59.52</v>
      </c>
      <c r="W7639" s="2">
        <f>salestable[[#This Row],[Sales]] * salestable[[#This Row],[Discount]]</f>
        <v>0</v>
      </c>
      <c r="X7639">
        <f>YEAR(salestable[[#This Row],[Order Date]])</f>
        <v>2017</v>
      </c>
      <c r="Y7639" t="str">
        <f>TEXT(salestable[[#This Row],[Order Date]],"MMMM")</f>
        <v>March</v>
      </c>
      <c r="Z7639" t="str">
        <f>"Q"&amp;ROUNDUP(MONTH(salestable[[#This Row],[Order Date]])/3,0)</f>
        <v>Q1</v>
      </c>
      <c r="AA7639" t="str">
        <f>TEXT(salestable[[#This Row],[Order Date]], "ddd")</f>
        <v>Thu</v>
      </c>
    </row>
    <row r="7640" spans="1:27"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s="3">
        <v>7</v>
      </c>
      <c r="T7640" s="4">
        <v>0</v>
      </c>
      <c r="U7640" s="3">
        <v>27.241199999999999</v>
      </c>
      <c r="V7640" s="2">
        <f>salestable[[#This Row],[Sales]] * (1 - salestable[[#This Row],[Discount]])</f>
        <v>57.96</v>
      </c>
      <c r="W7640" s="2">
        <f>salestable[[#This Row],[Sales]] * salestable[[#This Row],[Discount]]</f>
        <v>0</v>
      </c>
      <c r="X7640">
        <f>YEAR(salestable[[#This Row],[Order Date]])</f>
        <v>2017</v>
      </c>
      <c r="Y7640" t="str">
        <f>TEXT(salestable[[#This Row],[Order Date]],"MMMM")</f>
        <v>March</v>
      </c>
      <c r="Z7640" t="str">
        <f>"Q"&amp;ROUNDUP(MONTH(salestable[[#This Row],[Order Date]])/3,0)</f>
        <v>Q1</v>
      </c>
      <c r="AA7640" t="str">
        <f>TEXT(salestable[[#This Row],[Order Date]], "ddd")</f>
        <v>Thu</v>
      </c>
    </row>
    <row r="7641" spans="1:27"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s="3">
        <v>2</v>
      </c>
      <c r="T7641" s="4">
        <v>0</v>
      </c>
      <c r="U7641" s="3">
        <v>101.6508</v>
      </c>
      <c r="V7641" s="2">
        <f>salestable[[#This Row],[Sales]] * (1 - salestable[[#This Row],[Discount]])</f>
        <v>441.96</v>
      </c>
      <c r="W7641" s="2">
        <f>salestable[[#This Row],[Sales]] * salestable[[#This Row],[Discount]]</f>
        <v>0</v>
      </c>
      <c r="X7641">
        <f>YEAR(salestable[[#This Row],[Order Date]])</f>
        <v>2017</v>
      </c>
      <c r="Y7641" t="str">
        <f>TEXT(salestable[[#This Row],[Order Date]],"MMMM")</f>
        <v>March</v>
      </c>
      <c r="Z7641" t="str">
        <f>"Q"&amp;ROUNDUP(MONTH(salestable[[#This Row],[Order Date]])/3,0)</f>
        <v>Q1</v>
      </c>
      <c r="AA7641" t="str">
        <f>TEXT(salestable[[#This Row],[Order Date]], "ddd")</f>
        <v>Thu</v>
      </c>
    </row>
    <row r="7642" spans="1:27"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s="3">
        <v>6</v>
      </c>
      <c r="T7642" s="4">
        <v>0</v>
      </c>
      <c r="U7642" s="3">
        <v>33.339599999999997</v>
      </c>
      <c r="V7642" s="2">
        <f>salestable[[#This Row],[Sales]] * (1 - salestable[[#This Row],[Discount]])</f>
        <v>68.040000000000006</v>
      </c>
      <c r="W7642" s="2">
        <f>salestable[[#This Row],[Sales]] * salestable[[#This Row],[Discount]]</f>
        <v>0</v>
      </c>
      <c r="X7642">
        <f>YEAR(salestable[[#This Row],[Order Date]])</f>
        <v>2017</v>
      </c>
      <c r="Y7642" t="str">
        <f>TEXT(salestable[[#This Row],[Order Date]],"MMMM")</f>
        <v>March</v>
      </c>
      <c r="Z7642" t="str">
        <f>"Q"&amp;ROUNDUP(MONTH(salestable[[#This Row],[Order Date]])/3,0)</f>
        <v>Q1</v>
      </c>
      <c r="AA7642" t="str">
        <f>TEXT(salestable[[#This Row],[Order Date]], "ddd")</f>
        <v>Thu</v>
      </c>
    </row>
    <row r="7643" spans="1:27"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s="3">
        <v>6</v>
      </c>
      <c r="T7643" s="4">
        <v>0.7</v>
      </c>
      <c r="U7643" s="3">
        <v>-938.28</v>
      </c>
      <c r="V7643" s="2">
        <f>salestable[[#This Row],[Sales]] * (1 - salestable[[#This Row],[Discount]])</f>
        <v>211.11300000000003</v>
      </c>
      <c r="W7643" s="2">
        <f>salestable[[#This Row],[Sales]] * salestable[[#This Row],[Discount]]</f>
        <v>492.59699999999998</v>
      </c>
      <c r="X7643">
        <f>YEAR(salestable[[#This Row],[Order Date]])</f>
        <v>2016</v>
      </c>
      <c r="Y7643" t="str">
        <f>TEXT(salestable[[#This Row],[Order Date]],"MMMM")</f>
        <v>October</v>
      </c>
      <c r="Z7643" t="str">
        <f>"Q"&amp;ROUNDUP(MONTH(salestable[[#This Row],[Order Date]])/3,0)</f>
        <v>Q4</v>
      </c>
      <c r="AA7643" t="str">
        <f>TEXT(salestable[[#This Row],[Order Date]], "ddd")</f>
        <v>Thu</v>
      </c>
    </row>
    <row r="7644" spans="1:27"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s="3">
        <v>4</v>
      </c>
      <c r="T7644" s="4">
        <v>0.7</v>
      </c>
      <c r="U7644" s="3">
        <v>-14.92</v>
      </c>
      <c r="V7644" s="2">
        <f>salestable[[#This Row],[Sales]] * (1 - salestable[[#This Row],[Discount]])</f>
        <v>5.3712000000000009</v>
      </c>
      <c r="W7644" s="2">
        <f>salestable[[#This Row],[Sales]] * salestable[[#This Row],[Discount]]</f>
        <v>12.5328</v>
      </c>
      <c r="X7644">
        <f>YEAR(salestable[[#This Row],[Order Date]])</f>
        <v>2016</v>
      </c>
      <c r="Y7644" t="str">
        <f>TEXT(salestable[[#This Row],[Order Date]],"MMMM")</f>
        <v>October</v>
      </c>
      <c r="Z7644" t="str">
        <f>"Q"&amp;ROUNDUP(MONTH(salestable[[#This Row],[Order Date]])/3,0)</f>
        <v>Q4</v>
      </c>
      <c r="AA7644" t="str">
        <f>TEXT(salestable[[#This Row],[Order Date]], "ddd")</f>
        <v>Thu</v>
      </c>
    </row>
    <row r="7645" spans="1:27"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s="3">
        <v>4</v>
      </c>
      <c r="T7645" s="4">
        <v>0.7</v>
      </c>
      <c r="U7645" s="3">
        <v>-9.1815999999999995</v>
      </c>
      <c r="V7645" s="2">
        <f>salestable[[#This Row],[Sales]] * (1 - salestable[[#This Row],[Discount]])</f>
        <v>3.5928000000000009</v>
      </c>
      <c r="W7645" s="2">
        <f>salestable[[#This Row],[Sales]] * salestable[[#This Row],[Discount]]</f>
        <v>8.3832000000000004</v>
      </c>
      <c r="X7645">
        <f>YEAR(salestable[[#This Row],[Order Date]])</f>
        <v>2016</v>
      </c>
      <c r="Y7645" t="str">
        <f>TEXT(salestable[[#This Row],[Order Date]],"MMMM")</f>
        <v>October</v>
      </c>
      <c r="Z7645" t="str">
        <f>"Q"&amp;ROUNDUP(MONTH(salestable[[#This Row],[Order Date]])/3,0)</f>
        <v>Q4</v>
      </c>
      <c r="AA7645" t="str">
        <f>TEXT(salestable[[#This Row],[Order Date]], "ddd")</f>
        <v>Thu</v>
      </c>
    </row>
    <row r="7646" spans="1:27"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s="3">
        <v>5</v>
      </c>
      <c r="T7646" s="4">
        <v>0.2</v>
      </c>
      <c r="U7646" s="3">
        <v>0.84950000000000003</v>
      </c>
      <c r="V7646" s="2">
        <f>salestable[[#This Row],[Sales]] * (1 - salestable[[#This Row],[Discount]])</f>
        <v>54.367999999999995</v>
      </c>
      <c r="W7646" s="2">
        <f>salestable[[#This Row],[Sales]] * salestable[[#This Row],[Discount]]</f>
        <v>13.591999999999999</v>
      </c>
      <c r="X7646">
        <f>YEAR(salestable[[#This Row],[Order Date]])</f>
        <v>2016</v>
      </c>
      <c r="Y7646" t="str">
        <f>TEXT(salestable[[#This Row],[Order Date]],"MMMM")</f>
        <v>October</v>
      </c>
      <c r="Z7646" t="str">
        <f>"Q"&amp;ROUNDUP(MONTH(salestable[[#This Row],[Order Date]])/3,0)</f>
        <v>Q4</v>
      </c>
      <c r="AA7646" t="str">
        <f>TEXT(salestable[[#This Row],[Order Date]], "ddd")</f>
        <v>Thu</v>
      </c>
    </row>
    <row r="7647" spans="1:27"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s="3">
        <v>3</v>
      </c>
      <c r="T7647" s="4">
        <v>0.2</v>
      </c>
      <c r="U7647" s="3">
        <v>89.222399999999993</v>
      </c>
      <c r="V7647" s="2">
        <f>salestable[[#This Row],[Sales]] * (1 - salestable[[#This Row],[Discount]])</f>
        <v>713.77920000000006</v>
      </c>
      <c r="W7647" s="2">
        <f>salestable[[#This Row],[Sales]] * salestable[[#This Row],[Discount]]</f>
        <v>178.44480000000001</v>
      </c>
      <c r="X7647">
        <f>YEAR(salestable[[#This Row],[Order Date]])</f>
        <v>2015</v>
      </c>
      <c r="Y7647" t="str">
        <f>TEXT(salestable[[#This Row],[Order Date]],"MMMM")</f>
        <v>April</v>
      </c>
      <c r="Z7647" t="str">
        <f>"Q"&amp;ROUNDUP(MONTH(salestable[[#This Row],[Order Date]])/3,0)</f>
        <v>Q2</v>
      </c>
      <c r="AA7647" t="str">
        <f>TEXT(salestable[[#This Row],[Order Date]], "ddd")</f>
        <v>Sun</v>
      </c>
    </row>
    <row r="7648" spans="1:27"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s="3">
        <v>2</v>
      </c>
      <c r="T7648" s="4">
        <v>0.5</v>
      </c>
      <c r="U7648" s="3">
        <v>-571.99559999999997</v>
      </c>
      <c r="V7648" s="2">
        <f>salestable[[#This Row],[Sales]] * (1 - salestable[[#This Row],[Discount]])</f>
        <v>649.995</v>
      </c>
      <c r="W7648" s="2">
        <f>salestable[[#This Row],[Sales]] * salestable[[#This Row],[Discount]]</f>
        <v>649.995</v>
      </c>
      <c r="X7648">
        <f>YEAR(salestable[[#This Row],[Order Date]])</f>
        <v>2014</v>
      </c>
      <c r="Y7648" t="str">
        <f>TEXT(salestable[[#This Row],[Order Date]],"MMMM")</f>
        <v>September</v>
      </c>
      <c r="Z7648" t="str">
        <f>"Q"&amp;ROUNDUP(MONTH(salestable[[#This Row],[Order Date]])/3,0)</f>
        <v>Q3</v>
      </c>
      <c r="AA7648" t="str">
        <f>TEXT(salestable[[#This Row],[Order Date]], "ddd")</f>
        <v>Tue</v>
      </c>
    </row>
    <row r="7649" spans="1:27"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s="3">
        <v>2</v>
      </c>
      <c r="T7649" s="4">
        <v>0.2</v>
      </c>
      <c r="U7649" s="3">
        <v>1.6472</v>
      </c>
      <c r="V7649" s="2">
        <f>salestable[[#This Row],[Sales]] * (1 - salestable[[#This Row],[Discount]])</f>
        <v>3.6351999999999998</v>
      </c>
      <c r="W7649" s="2">
        <f>salestable[[#This Row],[Sales]] * salestable[[#This Row],[Discount]]</f>
        <v>0.90879999999999994</v>
      </c>
      <c r="X7649">
        <f>YEAR(salestable[[#This Row],[Order Date]])</f>
        <v>2016</v>
      </c>
      <c r="Y7649" t="str">
        <f>TEXT(salestable[[#This Row],[Order Date]],"MMMM")</f>
        <v>March</v>
      </c>
      <c r="Z7649" t="str">
        <f>"Q"&amp;ROUNDUP(MONTH(salestable[[#This Row],[Order Date]])/3,0)</f>
        <v>Q1</v>
      </c>
      <c r="AA7649" t="str">
        <f>TEXT(salestable[[#This Row],[Order Date]], "ddd")</f>
        <v>Tue</v>
      </c>
    </row>
    <row r="7650" spans="1:27"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s="3">
        <v>4</v>
      </c>
      <c r="T7650" s="4">
        <v>0.2</v>
      </c>
      <c r="U7650" s="3">
        <v>84.501999999999995</v>
      </c>
      <c r="V7650" s="2">
        <f>salestable[[#This Row],[Sales]] * (1 - salestable[[#This Row],[Discount]])</f>
        <v>1081.6256000000001</v>
      </c>
      <c r="W7650" s="2">
        <f>salestable[[#This Row],[Sales]] * salestable[[#This Row],[Discount]]</f>
        <v>270.40640000000002</v>
      </c>
      <c r="X7650">
        <f>YEAR(salestable[[#This Row],[Order Date]])</f>
        <v>2016</v>
      </c>
      <c r="Y7650" t="str">
        <f>TEXT(salestable[[#This Row],[Order Date]],"MMMM")</f>
        <v>March</v>
      </c>
      <c r="Z7650" t="str">
        <f>"Q"&amp;ROUNDUP(MONTH(salestable[[#This Row],[Order Date]])/3,0)</f>
        <v>Q1</v>
      </c>
      <c r="AA7650" t="str">
        <f>TEXT(salestable[[#This Row],[Order Date]], "ddd")</f>
        <v>Tue</v>
      </c>
    </row>
    <row r="7651" spans="1:27"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s="3">
        <v>9</v>
      </c>
      <c r="T7651" s="4">
        <v>0.4</v>
      </c>
      <c r="U7651" s="3">
        <v>-464.697</v>
      </c>
      <c r="V7651" s="2">
        <f>salestable[[#This Row],[Sales]] * (1 - salestable[[#This Row],[Discount]])</f>
        <v>929.39400000000001</v>
      </c>
      <c r="W7651" s="2">
        <f>salestable[[#This Row],[Sales]] * salestable[[#This Row],[Discount]]</f>
        <v>619.596</v>
      </c>
      <c r="X7651">
        <f>YEAR(salestable[[#This Row],[Order Date]])</f>
        <v>2015</v>
      </c>
      <c r="Y7651" t="str">
        <f>TEXT(salestable[[#This Row],[Order Date]],"MMMM")</f>
        <v>December</v>
      </c>
      <c r="Z7651" t="str">
        <f>"Q"&amp;ROUNDUP(MONTH(salestable[[#This Row],[Order Date]])/3,0)</f>
        <v>Q4</v>
      </c>
      <c r="AA7651" t="str">
        <f>TEXT(salestable[[#This Row],[Order Date]], "ddd")</f>
        <v>Sun</v>
      </c>
    </row>
    <row r="7652" spans="1:27"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s="3">
        <v>3</v>
      </c>
      <c r="T7652" s="4">
        <v>0.2</v>
      </c>
      <c r="U7652" s="3">
        <v>6.7068000000000003</v>
      </c>
      <c r="V7652" s="2">
        <f>salestable[[#This Row],[Sales]] * (1 - salestable[[#This Row],[Discount]])</f>
        <v>15.897600000000001</v>
      </c>
      <c r="W7652" s="2">
        <f>salestable[[#This Row],[Sales]] * salestable[[#This Row],[Discount]]</f>
        <v>3.9744000000000002</v>
      </c>
      <c r="X7652">
        <f>YEAR(salestable[[#This Row],[Order Date]])</f>
        <v>2015</v>
      </c>
      <c r="Y7652" t="str">
        <f>TEXT(salestable[[#This Row],[Order Date]],"MMMM")</f>
        <v>December</v>
      </c>
      <c r="Z7652" t="str">
        <f>"Q"&amp;ROUNDUP(MONTH(salestable[[#This Row],[Order Date]])/3,0)</f>
        <v>Q4</v>
      </c>
      <c r="AA7652" t="str">
        <f>TEXT(salestable[[#This Row],[Order Date]], "ddd")</f>
        <v>Sun</v>
      </c>
    </row>
    <row r="7653" spans="1:27"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s="3">
        <v>3</v>
      </c>
      <c r="T7653" s="4">
        <v>0.2</v>
      </c>
      <c r="U7653" s="3">
        <v>-13.437900000000001</v>
      </c>
      <c r="V7653" s="2">
        <f>salestable[[#This Row],[Sales]] * (1 - salestable[[#This Row],[Discount]])</f>
        <v>95.558400000000006</v>
      </c>
      <c r="W7653" s="2">
        <f>salestable[[#This Row],[Sales]] * salestable[[#This Row],[Discount]]</f>
        <v>23.889600000000002</v>
      </c>
      <c r="X7653">
        <f>YEAR(salestable[[#This Row],[Order Date]])</f>
        <v>2017</v>
      </c>
      <c r="Y7653" t="str">
        <f>TEXT(salestable[[#This Row],[Order Date]],"MMMM")</f>
        <v>August</v>
      </c>
      <c r="Z7653" t="str">
        <f>"Q"&amp;ROUNDUP(MONTH(salestable[[#This Row],[Order Date]])/3,0)</f>
        <v>Q3</v>
      </c>
      <c r="AA7653" t="str">
        <f>TEXT(salestable[[#This Row],[Order Date]], "ddd")</f>
        <v>Mon</v>
      </c>
    </row>
    <row r="7654" spans="1:27"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s="3">
        <v>2</v>
      </c>
      <c r="T7654" s="4">
        <v>0.2</v>
      </c>
      <c r="U7654" s="3">
        <v>-25.109000000000002</v>
      </c>
      <c r="V7654" s="2">
        <f>salestable[[#This Row],[Sales]] * (1 - salestable[[#This Row],[Discount]])</f>
        <v>94.528000000000006</v>
      </c>
      <c r="W7654" s="2">
        <f>salestable[[#This Row],[Sales]] * salestable[[#This Row],[Discount]]</f>
        <v>23.632000000000001</v>
      </c>
      <c r="X7654">
        <f>YEAR(salestable[[#This Row],[Order Date]])</f>
        <v>2017</v>
      </c>
      <c r="Y7654" t="str">
        <f>TEXT(salestable[[#This Row],[Order Date]],"MMMM")</f>
        <v>August</v>
      </c>
      <c r="Z7654" t="str">
        <f>"Q"&amp;ROUNDUP(MONTH(salestable[[#This Row],[Order Date]])/3,0)</f>
        <v>Q3</v>
      </c>
      <c r="AA7654" t="str">
        <f>TEXT(salestable[[#This Row],[Order Date]], "ddd")</f>
        <v>Mon</v>
      </c>
    </row>
    <row r="7655" spans="1:27"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s="3">
        <v>4</v>
      </c>
      <c r="T7655" s="4">
        <v>0</v>
      </c>
      <c r="U7655" s="3">
        <v>5.4767999999999999</v>
      </c>
      <c r="V7655" s="2">
        <f>salestable[[#This Row],[Sales]] * (1 - salestable[[#This Row],[Discount]])</f>
        <v>19.559999999999999</v>
      </c>
      <c r="W7655" s="2">
        <f>salestable[[#This Row],[Sales]] * salestable[[#This Row],[Discount]]</f>
        <v>0</v>
      </c>
      <c r="X7655">
        <f>YEAR(salestable[[#This Row],[Order Date]])</f>
        <v>2015</v>
      </c>
      <c r="Y7655" t="str">
        <f>TEXT(salestable[[#This Row],[Order Date]],"MMMM")</f>
        <v>March</v>
      </c>
      <c r="Z7655" t="str">
        <f>"Q"&amp;ROUNDUP(MONTH(salestable[[#This Row],[Order Date]])/3,0)</f>
        <v>Q1</v>
      </c>
      <c r="AA7655" t="str">
        <f>TEXT(salestable[[#This Row],[Order Date]], "ddd")</f>
        <v>Sun</v>
      </c>
    </row>
    <row r="7656" spans="1:27"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s="3">
        <v>4</v>
      </c>
      <c r="T7656" s="4">
        <v>0</v>
      </c>
      <c r="U7656" s="3">
        <v>29.145600000000002</v>
      </c>
      <c r="V7656" s="2">
        <f>salestable[[#This Row],[Sales]] * (1 - salestable[[#This Row],[Discount]])</f>
        <v>80.959999999999994</v>
      </c>
      <c r="W7656" s="2">
        <f>salestable[[#This Row],[Sales]] * salestable[[#This Row],[Discount]]</f>
        <v>0</v>
      </c>
      <c r="X7656">
        <f>YEAR(salestable[[#This Row],[Order Date]])</f>
        <v>2015</v>
      </c>
      <c r="Y7656" t="str">
        <f>TEXT(salestable[[#This Row],[Order Date]],"MMMM")</f>
        <v>November</v>
      </c>
      <c r="Z7656" t="str">
        <f>"Q"&amp;ROUNDUP(MONTH(salestable[[#This Row],[Order Date]])/3,0)</f>
        <v>Q4</v>
      </c>
      <c r="AA7656" t="str">
        <f>TEXT(salestable[[#This Row],[Order Date]], "ddd")</f>
        <v>Mon</v>
      </c>
    </row>
    <row r="7657" spans="1:27"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s="3">
        <v>4</v>
      </c>
      <c r="T7657" s="4">
        <v>0</v>
      </c>
      <c r="U7657" s="3">
        <v>12.441599999999999</v>
      </c>
      <c r="V7657" s="2">
        <f>salestable[[#This Row],[Sales]] * (1 - salestable[[#This Row],[Discount]])</f>
        <v>25.92</v>
      </c>
      <c r="W7657" s="2">
        <f>salestable[[#This Row],[Sales]] * salestable[[#This Row],[Discount]]</f>
        <v>0</v>
      </c>
      <c r="X7657">
        <f>YEAR(salestable[[#This Row],[Order Date]])</f>
        <v>2015</v>
      </c>
      <c r="Y7657" t="str">
        <f>TEXT(salestable[[#This Row],[Order Date]],"MMMM")</f>
        <v>November</v>
      </c>
      <c r="Z7657" t="str">
        <f>"Q"&amp;ROUNDUP(MONTH(salestable[[#This Row],[Order Date]])/3,0)</f>
        <v>Q4</v>
      </c>
      <c r="AA7657" t="str">
        <f>TEXT(salestable[[#This Row],[Order Date]], "ddd")</f>
        <v>Mon</v>
      </c>
    </row>
    <row r="7658" spans="1:27"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s="3">
        <v>2</v>
      </c>
      <c r="T7658" s="4">
        <v>0</v>
      </c>
      <c r="U7658" s="3">
        <v>31.0184</v>
      </c>
      <c r="V7658" s="2">
        <f>salestable[[#This Row],[Sales]] * (1 - salestable[[#This Row],[Discount]])</f>
        <v>106.96</v>
      </c>
      <c r="W7658" s="2">
        <f>salestable[[#This Row],[Sales]] * salestable[[#This Row],[Discount]]</f>
        <v>0</v>
      </c>
      <c r="X7658">
        <f>YEAR(salestable[[#This Row],[Order Date]])</f>
        <v>2014</v>
      </c>
      <c r="Y7658" t="str">
        <f>TEXT(salestable[[#This Row],[Order Date]],"MMMM")</f>
        <v>April</v>
      </c>
      <c r="Z7658" t="str">
        <f>"Q"&amp;ROUNDUP(MONTH(salestable[[#This Row],[Order Date]])/3,0)</f>
        <v>Q2</v>
      </c>
      <c r="AA7658" t="str">
        <f>TEXT(salestable[[#This Row],[Order Date]], "ddd")</f>
        <v>Tue</v>
      </c>
    </row>
    <row r="7659" spans="1:27"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s="3">
        <v>4</v>
      </c>
      <c r="T7659" s="4">
        <v>0</v>
      </c>
      <c r="U7659" s="3">
        <v>76.9816</v>
      </c>
      <c r="V7659" s="2">
        <f>salestable[[#This Row],[Sales]] * (1 - salestable[[#This Row],[Discount]])</f>
        <v>187.76</v>
      </c>
      <c r="W7659" s="2">
        <f>salestable[[#This Row],[Sales]] * salestable[[#This Row],[Discount]]</f>
        <v>0</v>
      </c>
      <c r="X7659">
        <f>YEAR(salestable[[#This Row],[Order Date]])</f>
        <v>2014</v>
      </c>
      <c r="Y7659" t="str">
        <f>TEXT(salestable[[#This Row],[Order Date]],"MMMM")</f>
        <v>April</v>
      </c>
      <c r="Z7659" t="str">
        <f>"Q"&amp;ROUNDUP(MONTH(salestable[[#This Row],[Order Date]])/3,0)</f>
        <v>Q2</v>
      </c>
      <c r="AA7659" t="str">
        <f>TEXT(salestable[[#This Row],[Order Date]], "ddd")</f>
        <v>Tue</v>
      </c>
    </row>
    <row r="7660" spans="1:27"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s="3">
        <v>4</v>
      </c>
      <c r="T7660" s="4">
        <v>0.7</v>
      </c>
      <c r="U7660" s="3">
        <v>-53.743200000000002</v>
      </c>
      <c r="V7660" s="2">
        <f>salestable[[#This Row],[Sales]] * (1 - salestable[[#This Row],[Discount]])</f>
        <v>23.032800000000002</v>
      </c>
      <c r="W7660" s="2">
        <f>salestable[[#This Row],[Sales]] * salestable[[#This Row],[Discount]]</f>
        <v>53.743199999999995</v>
      </c>
      <c r="X7660">
        <f>YEAR(salestable[[#This Row],[Order Date]])</f>
        <v>2017</v>
      </c>
      <c r="Y7660" t="str">
        <f>TEXT(salestable[[#This Row],[Order Date]],"MMMM")</f>
        <v>July</v>
      </c>
      <c r="Z7660" t="str">
        <f>"Q"&amp;ROUNDUP(MONTH(salestable[[#This Row],[Order Date]])/3,0)</f>
        <v>Q3</v>
      </c>
      <c r="AA7660" t="str">
        <f>TEXT(salestable[[#This Row],[Order Date]], "ddd")</f>
        <v>Sun</v>
      </c>
    </row>
    <row r="7661" spans="1:27"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s="3">
        <v>5</v>
      </c>
      <c r="T7661" s="4">
        <v>0</v>
      </c>
      <c r="U7661" s="3">
        <v>25.872</v>
      </c>
      <c r="V7661" s="2">
        <f>salestable[[#This Row],[Sales]] * (1 - salestable[[#This Row],[Discount]])</f>
        <v>53.9</v>
      </c>
      <c r="W7661" s="2">
        <f>salestable[[#This Row],[Sales]] * salestable[[#This Row],[Discount]]</f>
        <v>0</v>
      </c>
      <c r="X7661">
        <f>YEAR(salestable[[#This Row],[Order Date]])</f>
        <v>2017</v>
      </c>
      <c r="Y7661" t="str">
        <f>TEXT(salestable[[#This Row],[Order Date]],"MMMM")</f>
        <v>June</v>
      </c>
      <c r="Z7661" t="str">
        <f>"Q"&amp;ROUNDUP(MONTH(salestable[[#This Row],[Order Date]])/3,0)</f>
        <v>Q2</v>
      </c>
      <c r="AA7661" t="str">
        <f>TEXT(salestable[[#This Row],[Order Date]], "ddd")</f>
        <v>Thu</v>
      </c>
    </row>
    <row r="7662" spans="1:27"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s="3">
        <v>3</v>
      </c>
      <c r="T7662" s="4">
        <v>0.6</v>
      </c>
      <c r="U7662" s="3">
        <v>-53.709600000000002</v>
      </c>
      <c r="V7662" s="2">
        <f>salestable[[#This Row],[Sales]] * (1 - salestable[[#This Row],[Discount]])</f>
        <v>30.691199999999998</v>
      </c>
      <c r="W7662" s="2">
        <f>salestable[[#This Row],[Sales]] * salestable[[#This Row],[Discount]]</f>
        <v>46.036799999999992</v>
      </c>
      <c r="X7662">
        <f>YEAR(salestable[[#This Row],[Order Date]])</f>
        <v>2014</v>
      </c>
      <c r="Y7662" t="str">
        <f>TEXT(salestable[[#This Row],[Order Date]],"MMMM")</f>
        <v>January</v>
      </c>
      <c r="Z7662" t="str">
        <f>"Q"&amp;ROUNDUP(MONTH(salestable[[#This Row],[Order Date]])/3,0)</f>
        <v>Q1</v>
      </c>
      <c r="AA7662" t="str">
        <f>TEXT(salestable[[#This Row],[Order Date]], "ddd")</f>
        <v>Tue</v>
      </c>
    </row>
    <row r="7663" spans="1:27"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s="3">
        <v>7</v>
      </c>
      <c r="T7663" s="4">
        <v>0.8</v>
      </c>
      <c r="U7663" s="3">
        <v>-18.252500000000001</v>
      </c>
      <c r="V7663" s="2">
        <f>salestable[[#This Row],[Sales]] * (1 - salestable[[#This Row],[Discount]])</f>
        <v>2.0859999999999994</v>
      </c>
      <c r="W7663" s="2">
        <f>salestable[[#This Row],[Sales]] * salestable[[#This Row],[Discount]]</f>
        <v>8.3439999999999994</v>
      </c>
      <c r="X7663">
        <f>YEAR(salestable[[#This Row],[Order Date]])</f>
        <v>2014</v>
      </c>
      <c r="Y7663" t="str">
        <f>TEXT(salestable[[#This Row],[Order Date]],"MMMM")</f>
        <v>January</v>
      </c>
      <c r="Z7663" t="str">
        <f>"Q"&amp;ROUNDUP(MONTH(salestable[[#This Row],[Order Date]])/3,0)</f>
        <v>Q1</v>
      </c>
      <c r="AA7663" t="str">
        <f>TEXT(salestable[[#This Row],[Order Date]], "ddd")</f>
        <v>Tue</v>
      </c>
    </row>
    <row r="7664" spans="1:27"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s="3">
        <v>5</v>
      </c>
      <c r="T7664" s="4">
        <v>0</v>
      </c>
      <c r="U7664" s="3">
        <v>25.792000000000002</v>
      </c>
      <c r="V7664" s="2">
        <f>salestable[[#This Row],[Sales]] * (1 - salestable[[#This Row],[Discount]])</f>
        <v>99.2</v>
      </c>
      <c r="W7664" s="2">
        <f>salestable[[#This Row],[Sales]] * salestable[[#This Row],[Discount]]</f>
        <v>0</v>
      </c>
      <c r="X7664">
        <f>YEAR(salestable[[#This Row],[Order Date]])</f>
        <v>2017</v>
      </c>
      <c r="Y7664" t="str">
        <f>TEXT(salestable[[#This Row],[Order Date]],"MMMM")</f>
        <v>September</v>
      </c>
      <c r="Z7664" t="str">
        <f>"Q"&amp;ROUNDUP(MONTH(salestable[[#This Row],[Order Date]])/3,0)</f>
        <v>Q3</v>
      </c>
      <c r="AA7664" t="str">
        <f>TEXT(salestable[[#This Row],[Order Date]], "ddd")</f>
        <v>Fri</v>
      </c>
    </row>
    <row r="7665" spans="1:27"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s="3">
        <v>5</v>
      </c>
      <c r="T7665" s="4">
        <v>0.2</v>
      </c>
      <c r="U7665" s="3">
        <v>2.786</v>
      </c>
      <c r="V7665" s="2">
        <f>salestable[[#This Row],[Sales]] * (1 - salestable[[#This Row],[Discount]])</f>
        <v>12.736000000000001</v>
      </c>
      <c r="W7665" s="2">
        <f>salestable[[#This Row],[Sales]] * salestable[[#This Row],[Discount]]</f>
        <v>3.1840000000000002</v>
      </c>
      <c r="X7665">
        <f>YEAR(salestable[[#This Row],[Order Date]])</f>
        <v>2017</v>
      </c>
      <c r="Y7665" t="str">
        <f>TEXT(salestable[[#This Row],[Order Date]],"MMMM")</f>
        <v>September</v>
      </c>
      <c r="Z7665" t="str">
        <f>"Q"&amp;ROUNDUP(MONTH(salestable[[#This Row],[Order Date]])/3,0)</f>
        <v>Q3</v>
      </c>
      <c r="AA7665" t="str">
        <f>TEXT(salestable[[#This Row],[Order Date]], "ddd")</f>
        <v>Wed</v>
      </c>
    </row>
    <row r="7666" spans="1:27"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s="3">
        <v>4</v>
      </c>
      <c r="T7666" s="4">
        <v>0</v>
      </c>
      <c r="U7666" s="3">
        <v>10.393599999999999</v>
      </c>
      <c r="V7666" s="2">
        <f>salestable[[#This Row],[Sales]] * (1 - salestable[[#This Row],[Discount]])</f>
        <v>129.91999999999999</v>
      </c>
      <c r="W7666" s="2">
        <f>salestable[[#This Row],[Sales]] * salestable[[#This Row],[Discount]]</f>
        <v>0</v>
      </c>
      <c r="X7666">
        <f>YEAR(salestable[[#This Row],[Order Date]])</f>
        <v>2014</v>
      </c>
      <c r="Y7666" t="str">
        <f>TEXT(salestable[[#This Row],[Order Date]],"MMMM")</f>
        <v>October</v>
      </c>
      <c r="Z7666" t="str">
        <f>"Q"&amp;ROUNDUP(MONTH(salestable[[#This Row],[Order Date]])/3,0)</f>
        <v>Q4</v>
      </c>
      <c r="AA7666" t="str">
        <f>TEXT(salestable[[#This Row],[Order Date]], "ddd")</f>
        <v>Wed</v>
      </c>
    </row>
    <row r="7667" spans="1:27"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s="3">
        <v>1</v>
      </c>
      <c r="T7667" s="4">
        <v>0</v>
      </c>
      <c r="U7667" s="3">
        <v>13.984</v>
      </c>
      <c r="V7667" s="2">
        <f>salestable[[#This Row],[Sales]] * (1 - salestable[[#This Row],[Discount]])</f>
        <v>30.4</v>
      </c>
      <c r="W7667" s="2">
        <f>salestable[[#This Row],[Sales]] * salestable[[#This Row],[Discount]]</f>
        <v>0</v>
      </c>
      <c r="X7667">
        <f>YEAR(salestable[[#This Row],[Order Date]])</f>
        <v>2016</v>
      </c>
      <c r="Y7667" t="str">
        <f>TEXT(salestable[[#This Row],[Order Date]],"MMMM")</f>
        <v>October</v>
      </c>
      <c r="Z7667" t="str">
        <f>"Q"&amp;ROUNDUP(MONTH(salestable[[#This Row],[Order Date]])/3,0)</f>
        <v>Q4</v>
      </c>
      <c r="AA7667" t="str">
        <f>TEXT(salestable[[#This Row],[Order Date]], "ddd")</f>
        <v>Tue</v>
      </c>
    </row>
    <row r="7668" spans="1:27"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s="3">
        <v>9</v>
      </c>
      <c r="T7668" s="4">
        <v>0</v>
      </c>
      <c r="U7668" s="3">
        <v>2591.9567999999999</v>
      </c>
      <c r="V7668" s="2">
        <f>salestable[[#This Row],[Sales]] * (1 - salestable[[#This Row],[Discount]])</f>
        <v>5399.91</v>
      </c>
      <c r="W7668" s="2">
        <f>salestable[[#This Row],[Sales]] * salestable[[#This Row],[Discount]]</f>
        <v>0</v>
      </c>
      <c r="X7668">
        <f>YEAR(salestable[[#This Row],[Order Date]])</f>
        <v>2016</v>
      </c>
      <c r="Y7668" t="str">
        <f>TEXT(salestable[[#This Row],[Order Date]],"MMMM")</f>
        <v>October</v>
      </c>
      <c r="Z7668" t="str">
        <f>"Q"&amp;ROUNDUP(MONTH(salestable[[#This Row],[Order Date]])/3,0)</f>
        <v>Q4</v>
      </c>
      <c r="AA7668" t="str">
        <f>TEXT(salestable[[#This Row],[Order Date]], "ddd")</f>
        <v>Tue</v>
      </c>
    </row>
    <row r="7669" spans="1:27"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s="3">
        <v>3</v>
      </c>
      <c r="T7669" s="4">
        <v>0</v>
      </c>
      <c r="U7669" s="3">
        <v>34.539000000000001</v>
      </c>
      <c r="V7669" s="2">
        <f>salestable[[#This Row],[Sales]] * (1 - salestable[[#This Row],[Discount]])</f>
        <v>119.1</v>
      </c>
      <c r="W7669" s="2">
        <f>salestable[[#This Row],[Sales]] * salestable[[#This Row],[Discount]]</f>
        <v>0</v>
      </c>
      <c r="X7669">
        <f>YEAR(salestable[[#This Row],[Order Date]])</f>
        <v>2016</v>
      </c>
      <c r="Y7669" t="str">
        <f>TEXT(salestable[[#This Row],[Order Date]],"MMMM")</f>
        <v>October</v>
      </c>
      <c r="Z7669" t="str">
        <f>"Q"&amp;ROUNDUP(MONTH(salestable[[#This Row],[Order Date]])/3,0)</f>
        <v>Q4</v>
      </c>
      <c r="AA7669" t="str">
        <f>TEXT(salestable[[#This Row],[Order Date]], "ddd")</f>
        <v>Tue</v>
      </c>
    </row>
    <row r="7670" spans="1:27"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s="3">
        <v>6</v>
      </c>
      <c r="T7670" s="4">
        <v>0</v>
      </c>
      <c r="U7670" s="3">
        <v>19.238399999999999</v>
      </c>
      <c r="V7670" s="2">
        <f>salestable[[#This Row],[Sales]] * (1 - salestable[[#This Row],[Discount]])</f>
        <v>40.08</v>
      </c>
      <c r="W7670" s="2">
        <f>salestable[[#This Row],[Sales]] * salestable[[#This Row],[Discount]]</f>
        <v>0</v>
      </c>
      <c r="X7670">
        <f>YEAR(salestable[[#This Row],[Order Date]])</f>
        <v>2015</v>
      </c>
      <c r="Y7670" t="str">
        <f>TEXT(salestable[[#This Row],[Order Date]],"MMMM")</f>
        <v>November</v>
      </c>
      <c r="Z7670" t="str">
        <f>"Q"&amp;ROUNDUP(MONTH(salestable[[#This Row],[Order Date]])/3,0)</f>
        <v>Q4</v>
      </c>
      <c r="AA7670" t="str">
        <f>TEXT(salestable[[#This Row],[Order Date]], "ddd")</f>
        <v>Fri</v>
      </c>
    </row>
    <row r="7671" spans="1:27"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s="3">
        <v>3</v>
      </c>
      <c r="T7671" s="4">
        <v>0</v>
      </c>
      <c r="U7671" s="3">
        <v>28.171800000000001</v>
      </c>
      <c r="V7671" s="2">
        <f>salestable[[#This Row],[Sales]] * (1 - salestable[[#This Row],[Discount]])</f>
        <v>59.94</v>
      </c>
      <c r="W7671" s="2">
        <f>salestable[[#This Row],[Sales]] * salestable[[#This Row],[Discount]]</f>
        <v>0</v>
      </c>
      <c r="X7671">
        <f>YEAR(salestable[[#This Row],[Order Date]])</f>
        <v>2015</v>
      </c>
      <c r="Y7671" t="str">
        <f>TEXT(salestable[[#This Row],[Order Date]],"MMMM")</f>
        <v>November</v>
      </c>
      <c r="Z7671" t="str">
        <f>"Q"&amp;ROUNDUP(MONTH(salestable[[#This Row],[Order Date]])/3,0)</f>
        <v>Q4</v>
      </c>
      <c r="AA7671" t="str">
        <f>TEXT(salestable[[#This Row],[Order Date]], "ddd")</f>
        <v>Fri</v>
      </c>
    </row>
    <row r="7672" spans="1:27"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s="3">
        <v>2</v>
      </c>
      <c r="T7672" s="4">
        <v>0</v>
      </c>
      <c r="U7672" s="3">
        <v>88.393199999999993</v>
      </c>
      <c r="V7672" s="2">
        <f>salestable[[#This Row],[Sales]] * (1 - salestable[[#This Row],[Discount]])</f>
        <v>259.98</v>
      </c>
      <c r="W7672" s="2">
        <f>salestable[[#This Row],[Sales]] * salestable[[#This Row],[Discount]]</f>
        <v>0</v>
      </c>
      <c r="X7672">
        <f>YEAR(salestable[[#This Row],[Order Date]])</f>
        <v>2015</v>
      </c>
      <c r="Y7672" t="str">
        <f>TEXT(salestable[[#This Row],[Order Date]],"MMMM")</f>
        <v>November</v>
      </c>
      <c r="Z7672" t="str">
        <f>"Q"&amp;ROUNDUP(MONTH(salestable[[#This Row],[Order Date]])/3,0)</f>
        <v>Q4</v>
      </c>
      <c r="AA7672" t="str">
        <f>TEXT(salestable[[#This Row],[Order Date]], "ddd")</f>
        <v>Fri</v>
      </c>
    </row>
    <row r="7673" spans="1:27"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s="3">
        <v>1</v>
      </c>
      <c r="T7673" s="4">
        <v>0</v>
      </c>
      <c r="U7673" s="3">
        <v>32.486199999999997</v>
      </c>
      <c r="V7673" s="2">
        <f>salestable[[#This Row],[Sales]] * (1 - salestable[[#This Row],[Discount]])</f>
        <v>170.98</v>
      </c>
      <c r="W7673" s="2">
        <f>salestable[[#This Row],[Sales]] * salestable[[#This Row],[Discount]]</f>
        <v>0</v>
      </c>
      <c r="X7673">
        <f>YEAR(salestable[[#This Row],[Order Date]])</f>
        <v>2015</v>
      </c>
      <c r="Y7673" t="str">
        <f>TEXT(salestable[[#This Row],[Order Date]],"MMMM")</f>
        <v>November</v>
      </c>
      <c r="Z7673" t="str">
        <f>"Q"&amp;ROUNDUP(MONTH(salestable[[#This Row],[Order Date]])/3,0)</f>
        <v>Q4</v>
      </c>
      <c r="AA7673" t="str">
        <f>TEXT(salestable[[#This Row],[Order Date]], "ddd")</f>
        <v>Fri</v>
      </c>
    </row>
    <row r="7674" spans="1:27"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s="3">
        <v>3</v>
      </c>
      <c r="T7674" s="4">
        <v>0</v>
      </c>
      <c r="U7674" s="3">
        <v>4.6764000000000001</v>
      </c>
      <c r="V7674" s="2">
        <f>salestable[[#This Row],[Sales]] * (1 - salestable[[#This Row],[Discount]])</f>
        <v>38.97</v>
      </c>
      <c r="W7674" s="2">
        <f>salestable[[#This Row],[Sales]] * salestable[[#This Row],[Discount]]</f>
        <v>0</v>
      </c>
      <c r="X7674">
        <f>YEAR(salestable[[#This Row],[Order Date]])</f>
        <v>2015</v>
      </c>
      <c r="Y7674" t="str">
        <f>TEXT(salestable[[#This Row],[Order Date]],"MMMM")</f>
        <v>November</v>
      </c>
      <c r="Z7674" t="str">
        <f>"Q"&amp;ROUNDUP(MONTH(salestable[[#This Row],[Order Date]])/3,0)</f>
        <v>Q4</v>
      </c>
      <c r="AA7674" t="str">
        <f>TEXT(salestable[[#This Row],[Order Date]], "ddd")</f>
        <v>Fri</v>
      </c>
    </row>
    <row r="7675" spans="1:27"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s="3">
        <v>5</v>
      </c>
      <c r="T7675" s="4">
        <v>0</v>
      </c>
      <c r="U7675" s="3">
        <v>69.704999999999998</v>
      </c>
      <c r="V7675" s="2">
        <f>salestable[[#This Row],[Sales]] * (1 - salestable[[#This Row],[Discount]])</f>
        <v>154.9</v>
      </c>
      <c r="W7675" s="2">
        <f>salestable[[#This Row],[Sales]] * salestable[[#This Row],[Discount]]</f>
        <v>0</v>
      </c>
      <c r="X7675">
        <f>YEAR(salestable[[#This Row],[Order Date]])</f>
        <v>2015</v>
      </c>
      <c r="Y7675" t="str">
        <f>TEXT(salestable[[#This Row],[Order Date]],"MMMM")</f>
        <v>November</v>
      </c>
      <c r="Z7675" t="str">
        <f>"Q"&amp;ROUNDUP(MONTH(salestable[[#This Row],[Order Date]])/3,0)</f>
        <v>Q4</v>
      </c>
      <c r="AA7675" t="str">
        <f>TEXT(salestable[[#This Row],[Order Date]], "ddd")</f>
        <v>Fri</v>
      </c>
    </row>
    <row r="7676" spans="1:27"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s="3">
        <v>4</v>
      </c>
      <c r="T7676" s="4">
        <v>0.3</v>
      </c>
      <c r="U7676" s="3">
        <v>0</v>
      </c>
      <c r="V7676" s="2">
        <f>salestable[[#This Row],[Sales]] * (1 - salestable[[#This Row],[Discount]])</f>
        <v>312.24759999999998</v>
      </c>
      <c r="W7676" s="2">
        <f>salestable[[#This Row],[Sales]] * salestable[[#This Row],[Discount]]</f>
        <v>133.82039999999998</v>
      </c>
      <c r="X7676">
        <f>YEAR(salestable[[#This Row],[Order Date]])</f>
        <v>2015</v>
      </c>
      <c r="Y7676" t="str">
        <f>TEXT(salestable[[#This Row],[Order Date]],"MMMM")</f>
        <v>November</v>
      </c>
      <c r="Z7676" t="str">
        <f>"Q"&amp;ROUNDUP(MONTH(salestable[[#This Row],[Order Date]])/3,0)</f>
        <v>Q4</v>
      </c>
      <c r="AA7676" t="str">
        <f>TEXT(salestable[[#This Row],[Order Date]], "ddd")</f>
        <v>Fri</v>
      </c>
    </row>
    <row r="7677" spans="1:27"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s="3">
        <v>3</v>
      </c>
      <c r="T7677" s="4">
        <v>0</v>
      </c>
      <c r="U7677" s="3">
        <v>41.293799999999997</v>
      </c>
      <c r="V7677" s="2">
        <f>salestable[[#This Row],[Sales]] * (1 - salestable[[#This Row],[Discount]])</f>
        <v>152.94</v>
      </c>
      <c r="W7677" s="2">
        <f>salestable[[#This Row],[Sales]] * salestable[[#This Row],[Discount]]</f>
        <v>0</v>
      </c>
      <c r="X7677">
        <f>YEAR(salestable[[#This Row],[Order Date]])</f>
        <v>2017</v>
      </c>
      <c r="Y7677" t="str">
        <f>TEXT(salestable[[#This Row],[Order Date]],"MMMM")</f>
        <v>May</v>
      </c>
      <c r="Z7677" t="str">
        <f>"Q"&amp;ROUNDUP(MONTH(salestable[[#This Row],[Order Date]])/3,0)</f>
        <v>Q2</v>
      </c>
      <c r="AA7677" t="str">
        <f>TEXT(salestable[[#This Row],[Order Date]], "ddd")</f>
        <v>Sat</v>
      </c>
    </row>
    <row r="7678" spans="1:27"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s="3">
        <v>3</v>
      </c>
      <c r="T7678" s="4">
        <v>0.2</v>
      </c>
      <c r="U7678" s="3">
        <v>4.9878</v>
      </c>
      <c r="V7678" s="2">
        <f>salestable[[#This Row],[Sales]] * (1 - salestable[[#This Row],[Discount]])</f>
        <v>18.777600000000003</v>
      </c>
      <c r="W7678" s="2">
        <f>salestable[[#This Row],[Sales]] * salestable[[#This Row],[Discount]]</f>
        <v>4.6944000000000008</v>
      </c>
      <c r="X7678">
        <f>YEAR(salestable[[#This Row],[Order Date]])</f>
        <v>2014</v>
      </c>
      <c r="Y7678" t="str">
        <f>TEXT(salestable[[#This Row],[Order Date]],"MMMM")</f>
        <v>October</v>
      </c>
      <c r="Z7678" t="str">
        <f>"Q"&amp;ROUNDUP(MONTH(salestable[[#This Row],[Order Date]])/3,0)</f>
        <v>Q4</v>
      </c>
      <c r="AA7678" t="str">
        <f>TEXT(salestable[[#This Row],[Order Date]], "ddd")</f>
        <v>Wed</v>
      </c>
    </row>
    <row r="7679" spans="1:27"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s="3">
        <v>4</v>
      </c>
      <c r="T7679" s="4">
        <v>0</v>
      </c>
      <c r="U7679" s="3">
        <v>91.950800000000001</v>
      </c>
      <c r="V7679" s="2">
        <f>salestable[[#This Row],[Sales]] * (1 - salestable[[#This Row],[Discount]])</f>
        <v>195.64</v>
      </c>
      <c r="W7679" s="2">
        <f>salestable[[#This Row],[Sales]] * salestable[[#This Row],[Discount]]</f>
        <v>0</v>
      </c>
      <c r="X7679">
        <f>YEAR(salestable[[#This Row],[Order Date]])</f>
        <v>2014</v>
      </c>
      <c r="Y7679" t="str">
        <f>TEXT(salestable[[#This Row],[Order Date]],"MMMM")</f>
        <v>December</v>
      </c>
      <c r="Z7679" t="str">
        <f>"Q"&amp;ROUNDUP(MONTH(salestable[[#This Row],[Order Date]])/3,0)</f>
        <v>Q4</v>
      </c>
      <c r="AA7679" t="str">
        <f>TEXT(salestable[[#This Row],[Order Date]], "ddd")</f>
        <v>Wed</v>
      </c>
    </row>
    <row r="7680" spans="1:27"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s="3">
        <v>3</v>
      </c>
      <c r="T7680" s="4">
        <v>0</v>
      </c>
      <c r="U7680" s="3">
        <v>7.0217999999999998</v>
      </c>
      <c r="V7680" s="2">
        <f>salestable[[#This Row],[Sales]] * (1 - salestable[[#This Row],[Discount]])</f>
        <v>14.94</v>
      </c>
      <c r="W7680" s="2">
        <f>salestable[[#This Row],[Sales]] * salestable[[#This Row],[Discount]]</f>
        <v>0</v>
      </c>
      <c r="X7680">
        <f>YEAR(salestable[[#This Row],[Order Date]])</f>
        <v>2014</v>
      </c>
      <c r="Y7680" t="str">
        <f>TEXT(salestable[[#This Row],[Order Date]],"MMMM")</f>
        <v>December</v>
      </c>
      <c r="Z7680" t="str">
        <f>"Q"&amp;ROUNDUP(MONTH(salestable[[#This Row],[Order Date]])/3,0)</f>
        <v>Q4</v>
      </c>
      <c r="AA7680" t="str">
        <f>TEXT(salestable[[#This Row],[Order Date]], "ddd")</f>
        <v>Wed</v>
      </c>
    </row>
    <row r="7681" spans="1:27"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s="3">
        <v>4</v>
      </c>
      <c r="T7681" s="4">
        <v>0</v>
      </c>
      <c r="U7681" s="3">
        <v>742.63199999999995</v>
      </c>
      <c r="V7681" s="2">
        <f>salestable[[#This Row],[Sales]] * (1 - salestable[[#This Row],[Discount]])</f>
        <v>1687.8</v>
      </c>
      <c r="W7681" s="2">
        <f>salestable[[#This Row],[Sales]] * salestable[[#This Row],[Discount]]</f>
        <v>0</v>
      </c>
      <c r="X7681">
        <f>YEAR(salestable[[#This Row],[Order Date]])</f>
        <v>2014</v>
      </c>
      <c r="Y7681" t="str">
        <f>TEXT(salestable[[#This Row],[Order Date]],"MMMM")</f>
        <v>December</v>
      </c>
      <c r="Z7681" t="str">
        <f>"Q"&amp;ROUNDUP(MONTH(salestable[[#This Row],[Order Date]])/3,0)</f>
        <v>Q4</v>
      </c>
      <c r="AA7681" t="str">
        <f>TEXT(salestable[[#This Row],[Order Date]], "ddd")</f>
        <v>Wed</v>
      </c>
    </row>
    <row r="7682" spans="1:27"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s="3">
        <v>2</v>
      </c>
      <c r="T7682" s="4">
        <v>0</v>
      </c>
      <c r="U7682" s="3">
        <v>78.650800000000004</v>
      </c>
      <c r="V7682" s="2">
        <f>salestable[[#This Row],[Sales]] * (1 - salestable[[#This Row],[Discount]])</f>
        <v>341.96</v>
      </c>
      <c r="W7682" s="2">
        <f>salestable[[#This Row],[Sales]] * salestable[[#This Row],[Discount]]</f>
        <v>0</v>
      </c>
      <c r="X7682">
        <f>YEAR(salestable[[#This Row],[Order Date]])</f>
        <v>2014</v>
      </c>
      <c r="Y7682" t="str">
        <f>TEXT(salestable[[#This Row],[Order Date]],"MMMM")</f>
        <v>December</v>
      </c>
      <c r="Z7682" t="str">
        <f>"Q"&amp;ROUNDUP(MONTH(salestable[[#This Row],[Order Date]])/3,0)</f>
        <v>Q4</v>
      </c>
      <c r="AA7682" t="str">
        <f>TEXT(salestable[[#This Row],[Order Date]], "ddd")</f>
        <v>Wed</v>
      </c>
    </row>
    <row r="7683" spans="1:27"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s="3">
        <v>6</v>
      </c>
      <c r="T7683" s="4">
        <v>0</v>
      </c>
      <c r="U7683" s="3">
        <v>151.47</v>
      </c>
      <c r="V7683" s="2">
        <f>salestable[[#This Row],[Sales]] * (1 - salestable[[#This Row],[Discount]])</f>
        <v>605.88</v>
      </c>
      <c r="W7683" s="2">
        <f>salestable[[#This Row],[Sales]] * salestable[[#This Row],[Discount]]</f>
        <v>0</v>
      </c>
      <c r="X7683">
        <f>YEAR(salestable[[#This Row],[Order Date]])</f>
        <v>2014</v>
      </c>
      <c r="Y7683" t="str">
        <f>TEXT(salestable[[#This Row],[Order Date]],"MMMM")</f>
        <v>December</v>
      </c>
      <c r="Z7683" t="str">
        <f>"Q"&amp;ROUNDUP(MONTH(salestable[[#This Row],[Order Date]])/3,0)</f>
        <v>Q4</v>
      </c>
      <c r="AA7683" t="str">
        <f>TEXT(salestable[[#This Row],[Order Date]], "ddd")</f>
        <v>Wed</v>
      </c>
    </row>
    <row r="7684" spans="1:27"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s="3">
        <v>1</v>
      </c>
      <c r="T7684" s="4">
        <v>0.1</v>
      </c>
      <c r="U7684" s="3">
        <v>41.496000000000002</v>
      </c>
      <c r="V7684" s="2">
        <f>salestable[[#This Row],[Sales]] * (1 - salestable[[#This Row],[Discount]])</f>
        <v>168.05879999999999</v>
      </c>
      <c r="W7684" s="2">
        <f>salestable[[#This Row],[Sales]] * salestable[[#This Row],[Discount]]</f>
        <v>18.673200000000001</v>
      </c>
      <c r="X7684">
        <f>YEAR(salestable[[#This Row],[Order Date]])</f>
        <v>2015</v>
      </c>
      <c r="Y7684" t="str">
        <f>TEXT(salestable[[#This Row],[Order Date]],"MMMM")</f>
        <v>April</v>
      </c>
      <c r="Z7684" t="str">
        <f>"Q"&amp;ROUNDUP(MONTH(salestable[[#This Row],[Order Date]])/3,0)</f>
        <v>Q2</v>
      </c>
      <c r="AA7684" t="str">
        <f>TEXT(salestable[[#This Row],[Order Date]], "ddd")</f>
        <v>Tue</v>
      </c>
    </row>
    <row r="7685" spans="1:27"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s="3">
        <v>3</v>
      </c>
      <c r="T7685" s="4">
        <v>0</v>
      </c>
      <c r="U7685" s="3">
        <v>1906.4849999999999</v>
      </c>
      <c r="V7685" s="2">
        <f>salestable[[#This Row],[Sales]] * (1 - salestable[[#This Row],[Discount]])</f>
        <v>3812.97</v>
      </c>
      <c r="W7685" s="2">
        <f>salestable[[#This Row],[Sales]] * salestable[[#This Row],[Discount]]</f>
        <v>0</v>
      </c>
      <c r="X7685">
        <f>YEAR(salestable[[#This Row],[Order Date]])</f>
        <v>2015</v>
      </c>
      <c r="Y7685" t="str">
        <f>TEXT(salestable[[#This Row],[Order Date]],"MMMM")</f>
        <v>April</v>
      </c>
      <c r="Z7685" t="str">
        <f>"Q"&amp;ROUNDUP(MONTH(salestable[[#This Row],[Order Date]])/3,0)</f>
        <v>Q2</v>
      </c>
      <c r="AA7685" t="str">
        <f>TEXT(salestable[[#This Row],[Order Date]], "ddd")</f>
        <v>Tue</v>
      </c>
    </row>
    <row r="7686" spans="1:27"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s="3">
        <v>9</v>
      </c>
      <c r="T7686" s="4">
        <v>0.2</v>
      </c>
      <c r="U7686" s="3">
        <v>9.5786999999999995</v>
      </c>
      <c r="V7686" s="2">
        <f>salestable[[#This Row],[Sales]] * (1 - salestable[[#This Row],[Discount]])</f>
        <v>21.139200000000002</v>
      </c>
      <c r="W7686" s="2">
        <f>salestable[[#This Row],[Sales]] * salestable[[#This Row],[Discount]]</f>
        <v>5.2848000000000006</v>
      </c>
      <c r="X7686">
        <f>YEAR(salestable[[#This Row],[Order Date]])</f>
        <v>2015</v>
      </c>
      <c r="Y7686" t="str">
        <f>TEXT(salestable[[#This Row],[Order Date]],"MMMM")</f>
        <v>February</v>
      </c>
      <c r="Z7686" t="str">
        <f>"Q"&amp;ROUNDUP(MONTH(salestable[[#This Row],[Order Date]])/3,0)</f>
        <v>Q1</v>
      </c>
      <c r="AA7686" t="str">
        <f>TEXT(salestable[[#This Row],[Order Date]], "ddd")</f>
        <v>Sat</v>
      </c>
    </row>
    <row r="7687" spans="1:27"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s="3">
        <v>1</v>
      </c>
      <c r="T7687" s="4">
        <v>0</v>
      </c>
      <c r="U7687" s="3">
        <v>187.797</v>
      </c>
      <c r="V7687" s="2">
        <f>salestable[[#This Row],[Sales]] * (1 - salestable[[#This Row],[Discount]])</f>
        <v>625.99</v>
      </c>
      <c r="W7687" s="2">
        <f>salestable[[#This Row],[Sales]] * salestable[[#This Row],[Discount]]</f>
        <v>0</v>
      </c>
      <c r="X7687">
        <f>YEAR(salestable[[#This Row],[Order Date]])</f>
        <v>2015</v>
      </c>
      <c r="Y7687" t="str">
        <f>TEXT(salestable[[#This Row],[Order Date]],"MMMM")</f>
        <v>February</v>
      </c>
      <c r="Z7687" t="str">
        <f>"Q"&amp;ROUNDUP(MONTH(salestable[[#This Row],[Order Date]])/3,0)</f>
        <v>Q1</v>
      </c>
      <c r="AA7687" t="str">
        <f>TEXT(salestable[[#This Row],[Order Date]], "ddd")</f>
        <v>Sat</v>
      </c>
    </row>
    <row r="7688" spans="1:27"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s="3">
        <v>9</v>
      </c>
      <c r="T7688" s="4">
        <v>0</v>
      </c>
      <c r="U7688" s="3">
        <v>329.40809999999999</v>
      </c>
      <c r="V7688" s="2">
        <f>salestable[[#This Row],[Sales]] * (1 - salestable[[#This Row],[Discount]])</f>
        <v>1568.61</v>
      </c>
      <c r="W7688" s="2">
        <f>salestable[[#This Row],[Sales]] * salestable[[#This Row],[Discount]]</f>
        <v>0</v>
      </c>
      <c r="X7688">
        <f>YEAR(salestable[[#This Row],[Order Date]])</f>
        <v>2016</v>
      </c>
      <c r="Y7688" t="str">
        <f>TEXT(salestable[[#This Row],[Order Date]],"MMMM")</f>
        <v>November</v>
      </c>
      <c r="Z7688" t="str">
        <f>"Q"&amp;ROUNDUP(MONTH(salestable[[#This Row],[Order Date]])/3,0)</f>
        <v>Q4</v>
      </c>
      <c r="AA7688" t="str">
        <f>TEXT(salestable[[#This Row],[Order Date]], "ddd")</f>
        <v>Fri</v>
      </c>
    </row>
    <row r="7689" spans="1:27"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s="3">
        <v>1</v>
      </c>
      <c r="T7689" s="4">
        <v>0</v>
      </c>
      <c r="U7689" s="3">
        <v>8.3040000000000003</v>
      </c>
      <c r="V7689" s="2">
        <f>salestable[[#This Row],[Sales]] * (1 - salestable[[#This Row],[Discount]])</f>
        <v>17.3</v>
      </c>
      <c r="W7689" s="2">
        <f>salestable[[#This Row],[Sales]] * salestable[[#This Row],[Discount]]</f>
        <v>0</v>
      </c>
      <c r="X7689">
        <f>YEAR(salestable[[#This Row],[Order Date]])</f>
        <v>2016</v>
      </c>
      <c r="Y7689" t="str">
        <f>TEXT(salestable[[#This Row],[Order Date]],"MMMM")</f>
        <v>November</v>
      </c>
      <c r="Z7689" t="str">
        <f>"Q"&amp;ROUNDUP(MONTH(salestable[[#This Row],[Order Date]])/3,0)</f>
        <v>Q4</v>
      </c>
      <c r="AA7689" t="str">
        <f>TEXT(salestable[[#This Row],[Order Date]], "ddd")</f>
        <v>Fri</v>
      </c>
    </row>
    <row r="7690" spans="1:27"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s="3">
        <v>8</v>
      </c>
      <c r="T7690" s="4">
        <v>0</v>
      </c>
      <c r="U7690" s="3">
        <v>62.4</v>
      </c>
      <c r="V7690" s="2">
        <f>salestable[[#This Row],[Sales]] * (1 - salestable[[#This Row],[Discount]])</f>
        <v>160</v>
      </c>
      <c r="W7690" s="2">
        <f>salestable[[#This Row],[Sales]] * salestable[[#This Row],[Discount]]</f>
        <v>0</v>
      </c>
      <c r="X7690">
        <f>YEAR(salestable[[#This Row],[Order Date]])</f>
        <v>2016</v>
      </c>
      <c r="Y7690" t="str">
        <f>TEXT(salestable[[#This Row],[Order Date]],"MMMM")</f>
        <v>November</v>
      </c>
      <c r="Z7690" t="str">
        <f>"Q"&amp;ROUNDUP(MONTH(salestable[[#This Row],[Order Date]])/3,0)</f>
        <v>Q4</v>
      </c>
      <c r="AA7690" t="str">
        <f>TEXT(salestable[[#This Row],[Order Date]], "ddd")</f>
        <v>Fri</v>
      </c>
    </row>
    <row r="7691" spans="1:27"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s="3">
        <v>3</v>
      </c>
      <c r="T7691" s="4">
        <v>0</v>
      </c>
      <c r="U7691" s="3">
        <v>50.383200000000002</v>
      </c>
      <c r="V7691" s="2">
        <f>salestable[[#This Row],[Sales]] * (1 - salestable[[#This Row],[Discount]])</f>
        <v>179.94</v>
      </c>
      <c r="W7691" s="2">
        <f>salestable[[#This Row],[Sales]] * salestable[[#This Row],[Discount]]</f>
        <v>0</v>
      </c>
      <c r="X7691">
        <f>YEAR(salestable[[#This Row],[Order Date]])</f>
        <v>2017</v>
      </c>
      <c r="Y7691" t="str">
        <f>TEXT(salestable[[#This Row],[Order Date]],"MMMM")</f>
        <v>July</v>
      </c>
      <c r="Z7691" t="str">
        <f>"Q"&amp;ROUNDUP(MONTH(salestable[[#This Row],[Order Date]])/3,0)</f>
        <v>Q3</v>
      </c>
      <c r="AA7691" t="str">
        <f>TEXT(salestable[[#This Row],[Order Date]], "ddd")</f>
        <v>Sat</v>
      </c>
    </row>
    <row r="7692" spans="1:27"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s="3">
        <v>3</v>
      </c>
      <c r="T7692" s="4">
        <v>0</v>
      </c>
      <c r="U7692" s="3">
        <v>157.1292</v>
      </c>
      <c r="V7692" s="2">
        <f>salestable[[#This Row],[Sales]] * (1 - salestable[[#This Row],[Discount]])</f>
        <v>872.94</v>
      </c>
      <c r="W7692" s="2">
        <f>salestable[[#This Row],[Sales]] * salestable[[#This Row],[Discount]]</f>
        <v>0</v>
      </c>
      <c r="X7692">
        <f>YEAR(salestable[[#This Row],[Order Date]])</f>
        <v>2017</v>
      </c>
      <c r="Y7692" t="str">
        <f>TEXT(salestable[[#This Row],[Order Date]],"MMMM")</f>
        <v>July</v>
      </c>
      <c r="Z7692" t="str">
        <f>"Q"&amp;ROUNDUP(MONTH(salestable[[#This Row],[Order Date]])/3,0)</f>
        <v>Q3</v>
      </c>
      <c r="AA7692" t="str">
        <f>TEXT(salestable[[#This Row],[Order Date]], "ddd")</f>
        <v>Sat</v>
      </c>
    </row>
    <row r="7693" spans="1:27"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s="3">
        <v>2</v>
      </c>
      <c r="T7693" s="4">
        <v>0</v>
      </c>
      <c r="U7693" s="3">
        <v>6.2207999999999997</v>
      </c>
      <c r="V7693" s="2">
        <f>salestable[[#This Row],[Sales]] * (1 - salestable[[#This Row],[Discount]])</f>
        <v>12.96</v>
      </c>
      <c r="W7693" s="2">
        <f>salestable[[#This Row],[Sales]] * salestable[[#This Row],[Discount]]</f>
        <v>0</v>
      </c>
      <c r="X7693">
        <f>YEAR(salestable[[#This Row],[Order Date]])</f>
        <v>2017</v>
      </c>
      <c r="Y7693" t="str">
        <f>TEXT(salestable[[#This Row],[Order Date]],"MMMM")</f>
        <v>July</v>
      </c>
      <c r="Z7693" t="str">
        <f>"Q"&amp;ROUNDUP(MONTH(salestable[[#This Row],[Order Date]])/3,0)</f>
        <v>Q3</v>
      </c>
      <c r="AA7693" t="str">
        <f>TEXT(salestable[[#This Row],[Order Date]], "ddd")</f>
        <v>Sat</v>
      </c>
    </row>
    <row r="7694" spans="1:27"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s="3">
        <v>6</v>
      </c>
      <c r="T7694" s="4">
        <v>0</v>
      </c>
      <c r="U7694" s="3">
        <v>44.4</v>
      </c>
      <c r="V7694" s="2">
        <f>salestable[[#This Row],[Sales]] * (1 - salestable[[#This Row],[Discount]])</f>
        <v>88.8</v>
      </c>
      <c r="W7694" s="2">
        <f>salestable[[#This Row],[Sales]] * salestable[[#This Row],[Discount]]</f>
        <v>0</v>
      </c>
      <c r="X7694">
        <f>YEAR(salestable[[#This Row],[Order Date]])</f>
        <v>2014</v>
      </c>
      <c r="Y7694" t="str">
        <f>TEXT(salestable[[#This Row],[Order Date]],"MMMM")</f>
        <v>December</v>
      </c>
      <c r="Z7694" t="str">
        <f>"Q"&amp;ROUNDUP(MONTH(salestable[[#This Row],[Order Date]])/3,0)</f>
        <v>Q4</v>
      </c>
      <c r="AA7694" t="str">
        <f>TEXT(salestable[[#This Row],[Order Date]], "ddd")</f>
        <v>Mon</v>
      </c>
    </row>
    <row r="7695" spans="1:27"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s="3">
        <v>4</v>
      </c>
      <c r="T7695" s="4">
        <v>0.2</v>
      </c>
      <c r="U7695" s="3">
        <v>35.996400000000001</v>
      </c>
      <c r="V7695" s="2">
        <f>salestable[[#This Row],[Sales]] * (1 - salestable[[#This Row],[Discount]])</f>
        <v>255.97440000000003</v>
      </c>
      <c r="W7695" s="2">
        <f>salestable[[#This Row],[Sales]] * salestable[[#This Row],[Discount]]</f>
        <v>63.993600000000008</v>
      </c>
      <c r="X7695">
        <f>YEAR(salestable[[#This Row],[Order Date]])</f>
        <v>2014</v>
      </c>
      <c r="Y7695" t="str">
        <f>TEXT(salestable[[#This Row],[Order Date]],"MMMM")</f>
        <v>December</v>
      </c>
      <c r="Z7695" t="str">
        <f>"Q"&amp;ROUNDUP(MONTH(salestable[[#This Row],[Order Date]])/3,0)</f>
        <v>Q4</v>
      </c>
      <c r="AA7695" t="str">
        <f>TEXT(salestable[[#This Row],[Order Date]], "ddd")</f>
        <v>Mon</v>
      </c>
    </row>
    <row r="7696" spans="1:27"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s="3">
        <v>7</v>
      </c>
      <c r="T7696" s="4">
        <v>0.2</v>
      </c>
      <c r="U7696" s="3">
        <v>14.690200000000001</v>
      </c>
      <c r="V7696" s="2">
        <f>salestable[[#This Row],[Sales]] * (1 - salestable[[#This Row],[Discount]])</f>
        <v>134.31040000000002</v>
      </c>
      <c r="W7696" s="2">
        <f>salestable[[#This Row],[Sales]] * salestable[[#This Row],[Discount]]</f>
        <v>33.577600000000004</v>
      </c>
      <c r="X7696">
        <f>YEAR(salestable[[#This Row],[Order Date]])</f>
        <v>2016</v>
      </c>
      <c r="Y7696" t="str">
        <f>TEXT(salestable[[#This Row],[Order Date]],"MMMM")</f>
        <v>March</v>
      </c>
      <c r="Z7696" t="str">
        <f>"Q"&amp;ROUNDUP(MONTH(salestable[[#This Row],[Order Date]])/3,0)</f>
        <v>Q1</v>
      </c>
      <c r="AA7696" t="str">
        <f>TEXT(salestable[[#This Row],[Order Date]], "ddd")</f>
        <v>Tue</v>
      </c>
    </row>
    <row r="7697" spans="1:27"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s="3">
        <v>5</v>
      </c>
      <c r="T7697" s="4">
        <v>0.2</v>
      </c>
      <c r="U7697" s="3">
        <v>59.435499999999998</v>
      </c>
      <c r="V7697" s="2">
        <f>salestable[[#This Row],[Sales]] * (1 - salestable[[#This Row],[Discount]])</f>
        <v>131.16800000000001</v>
      </c>
      <c r="W7697" s="2">
        <f>salestable[[#This Row],[Sales]] * salestable[[#This Row],[Discount]]</f>
        <v>32.792000000000002</v>
      </c>
      <c r="X7697">
        <f>YEAR(salestable[[#This Row],[Order Date]])</f>
        <v>2017</v>
      </c>
      <c r="Y7697" t="str">
        <f>TEXT(salestable[[#This Row],[Order Date]],"MMMM")</f>
        <v>July</v>
      </c>
      <c r="Z7697" t="str">
        <f>"Q"&amp;ROUNDUP(MONTH(salestable[[#This Row],[Order Date]])/3,0)</f>
        <v>Q3</v>
      </c>
      <c r="AA7697" t="str">
        <f>TEXT(salestable[[#This Row],[Order Date]], "ddd")</f>
        <v>Sun</v>
      </c>
    </row>
    <row r="7698" spans="1:27"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s="3">
        <v>4</v>
      </c>
      <c r="T7698" s="4">
        <v>0.8</v>
      </c>
      <c r="U7698" s="3">
        <v>-8.1096000000000004</v>
      </c>
      <c r="V7698" s="2">
        <f>salestable[[#This Row],[Sales]] * (1 - salestable[[#This Row],[Discount]])</f>
        <v>1.0463999999999998</v>
      </c>
      <c r="W7698" s="2">
        <f>salestable[[#This Row],[Sales]] * salestable[[#This Row],[Discount]]</f>
        <v>4.1856</v>
      </c>
      <c r="X7698">
        <f>YEAR(salestable[[#This Row],[Order Date]])</f>
        <v>2017</v>
      </c>
      <c r="Y7698" t="str">
        <f>TEXT(salestable[[#This Row],[Order Date]],"MMMM")</f>
        <v>July</v>
      </c>
      <c r="Z7698" t="str">
        <f>"Q"&amp;ROUNDUP(MONTH(salestable[[#This Row],[Order Date]])/3,0)</f>
        <v>Q3</v>
      </c>
      <c r="AA7698" t="str">
        <f>TEXT(salestable[[#This Row],[Order Date]], "ddd")</f>
        <v>Sun</v>
      </c>
    </row>
    <row r="7699" spans="1:27"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s="3">
        <v>2</v>
      </c>
      <c r="T7699" s="4">
        <v>0</v>
      </c>
      <c r="U7699" s="3">
        <v>467.99220000000003</v>
      </c>
      <c r="V7699" s="2">
        <f>salestable[[#This Row],[Sales]] * (1 - salestable[[#This Row],[Discount]])</f>
        <v>1199.98</v>
      </c>
      <c r="W7699" s="2">
        <f>salestable[[#This Row],[Sales]] * salestable[[#This Row],[Discount]]</f>
        <v>0</v>
      </c>
      <c r="X7699">
        <f>YEAR(salestable[[#This Row],[Order Date]])</f>
        <v>2017</v>
      </c>
      <c r="Y7699" t="str">
        <f>TEXT(salestable[[#This Row],[Order Date]],"MMMM")</f>
        <v>December</v>
      </c>
      <c r="Z7699" t="str">
        <f>"Q"&amp;ROUNDUP(MONTH(salestable[[#This Row],[Order Date]])/3,0)</f>
        <v>Q4</v>
      </c>
      <c r="AA7699" t="str">
        <f>TEXT(salestable[[#This Row],[Order Date]], "ddd")</f>
        <v>Thu</v>
      </c>
    </row>
    <row r="7700" spans="1:27"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s="3">
        <v>1</v>
      </c>
      <c r="T7700" s="4">
        <v>0</v>
      </c>
      <c r="U7700" s="3">
        <v>2.2155</v>
      </c>
      <c r="V7700" s="2">
        <f>salestable[[#This Row],[Sales]] * (1 - salestable[[#This Row],[Discount]])</f>
        <v>73.849999999999994</v>
      </c>
      <c r="W7700" s="2">
        <f>salestable[[#This Row],[Sales]] * salestable[[#This Row],[Discount]]</f>
        <v>0</v>
      </c>
      <c r="X7700">
        <f>YEAR(salestable[[#This Row],[Order Date]])</f>
        <v>2017</v>
      </c>
      <c r="Y7700" t="str">
        <f>TEXT(salestable[[#This Row],[Order Date]],"MMMM")</f>
        <v>December</v>
      </c>
      <c r="Z7700" t="str">
        <f>"Q"&amp;ROUNDUP(MONTH(salestable[[#This Row],[Order Date]])/3,0)</f>
        <v>Q4</v>
      </c>
      <c r="AA7700" t="str">
        <f>TEXT(salestable[[#This Row],[Order Date]], "ddd")</f>
        <v>Thu</v>
      </c>
    </row>
    <row r="7701" spans="1:27"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s="3">
        <v>3</v>
      </c>
      <c r="T7701" s="4">
        <v>0</v>
      </c>
      <c r="U7701" s="3">
        <v>6.6845999999999997</v>
      </c>
      <c r="V7701" s="2">
        <f>salestable[[#This Row],[Sales]] * (1 - salestable[[#This Row],[Discount]])</f>
        <v>25.71</v>
      </c>
      <c r="W7701" s="2">
        <f>salestable[[#This Row],[Sales]] * salestable[[#This Row],[Discount]]</f>
        <v>0</v>
      </c>
      <c r="X7701">
        <f>YEAR(salestable[[#This Row],[Order Date]])</f>
        <v>2017</v>
      </c>
      <c r="Y7701" t="str">
        <f>TEXT(salestable[[#This Row],[Order Date]],"MMMM")</f>
        <v>December</v>
      </c>
      <c r="Z7701" t="str">
        <f>"Q"&amp;ROUNDUP(MONTH(salestable[[#This Row],[Order Date]])/3,0)</f>
        <v>Q4</v>
      </c>
      <c r="AA7701" t="str">
        <f>TEXT(salestable[[#This Row],[Order Date]], "ddd")</f>
        <v>Thu</v>
      </c>
    </row>
    <row r="7702" spans="1:27"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s="3">
        <v>6</v>
      </c>
      <c r="T7702" s="4">
        <v>0</v>
      </c>
      <c r="U7702" s="3">
        <v>8.1216000000000008</v>
      </c>
      <c r="V7702" s="2">
        <f>salestable[[#This Row],[Sales]] * (1 - salestable[[#This Row],[Discount]])</f>
        <v>17.28</v>
      </c>
      <c r="W7702" s="2">
        <f>salestable[[#This Row],[Sales]] * salestable[[#This Row],[Discount]]</f>
        <v>0</v>
      </c>
      <c r="X7702">
        <f>YEAR(salestable[[#This Row],[Order Date]])</f>
        <v>2017</v>
      </c>
      <c r="Y7702" t="str">
        <f>TEXT(salestable[[#This Row],[Order Date]],"MMMM")</f>
        <v>December</v>
      </c>
      <c r="Z7702" t="str">
        <f>"Q"&amp;ROUNDUP(MONTH(salestable[[#This Row],[Order Date]])/3,0)</f>
        <v>Q4</v>
      </c>
      <c r="AA7702" t="str">
        <f>TEXT(salestable[[#This Row],[Order Date]], "ddd")</f>
        <v>Thu</v>
      </c>
    </row>
    <row r="7703" spans="1:27"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s="3">
        <v>2</v>
      </c>
      <c r="T7703" s="4">
        <v>0.3</v>
      </c>
      <c r="U7703" s="3">
        <v>-52.658200000000001</v>
      </c>
      <c r="V7703" s="2">
        <f>salestable[[#This Row],[Sales]] * (1 - salestable[[#This Row],[Discount]])</f>
        <v>368.60739999999998</v>
      </c>
      <c r="W7703" s="2">
        <f>salestable[[#This Row],[Sales]] * salestable[[#This Row],[Discount]]</f>
        <v>157.97459999999998</v>
      </c>
      <c r="X7703">
        <f>YEAR(salestable[[#This Row],[Order Date]])</f>
        <v>2017</v>
      </c>
      <c r="Y7703" t="str">
        <f>TEXT(salestable[[#This Row],[Order Date]],"MMMM")</f>
        <v>December</v>
      </c>
      <c r="Z7703" t="str">
        <f>"Q"&amp;ROUNDUP(MONTH(salestable[[#This Row],[Order Date]])/3,0)</f>
        <v>Q4</v>
      </c>
      <c r="AA7703" t="str">
        <f>TEXT(salestable[[#This Row],[Order Date]], "ddd")</f>
        <v>Thu</v>
      </c>
    </row>
    <row r="7704" spans="1:27"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s="3">
        <v>2</v>
      </c>
      <c r="T7704" s="4">
        <v>0</v>
      </c>
      <c r="U7704" s="3">
        <v>5.6643999999999997</v>
      </c>
      <c r="V7704" s="2">
        <f>salestable[[#This Row],[Sales]] * (1 - salestable[[#This Row],[Discount]])</f>
        <v>11.56</v>
      </c>
      <c r="W7704" s="2">
        <f>salestable[[#This Row],[Sales]] * salestable[[#This Row],[Discount]]</f>
        <v>0</v>
      </c>
      <c r="X7704">
        <f>YEAR(salestable[[#This Row],[Order Date]])</f>
        <v>2016</v>
      </c>
      <c r="Y7704" t="str">
        <f>TEXT(salestable[[#This Row],[Order Date]],"MMMM")</f>
        <v>August</v>
      </c>
      <c r="Z7704" t="str">
        <f>"Q"&amp;ROUNDUP(MONTH(salestable[[#This Row],[Order Date]])/3,0)</f>
        <v>Q3</v>
      </c>
      <c r="AA7704" t="str">
        <f>TEXT(salestable[[#This Row],[Order Date]], "ddd")</f>
        <v>Fri</v>
      </c>
    </row>
    <row r="7705" spans="1:27"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s="3">
        <v>3</v>
      </c>
      <c r="T7705" s="4">
        <v>0</v>
      </c>
      <c r="U7705" s="3">
        <v>58.791600000000003</v>
      </c>
      <c r="V7705" s="2">
        <f>salestable[[#This Row],[Sales]] * (1 - salestable[[#This Row],[Discount]])</f>
        <v>209.97</v>
      </c>
      <c r="W7705" s="2">
        <f>salestable[[#This Row],[Sales]] * salestable[[#This Row],[Discount]]</f>
        <v>0</v>
      </c>
      <c r="X7705">
        <f>YEAR(salestable[[#This Row],[Order Date]])</f>
        <v>2016</v>
      </c>
      <c r="Y7705" t="str">
        <f>TEXT(salestable[[#This Row],[Order Date]],"MMMM")</f>
        <v>August</v>
      </c>
      <c r="Z7705" t="str">
        <f>"Q"&amp;ROUNDUP(MONTH(salestable[[#This Row],[Order Date]])/3,0)</f>
        <v>Q3</v>
      </c>
      <c r="AA7705" t="str">
        <f>TEXT(salestable[[#This Row],[Order Date]], "ddd")</f>
        <v>Fri</v>
      </c>
    </row>
    <row r="7706" spans="1:27"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s="3">
        <v>4</v>
      </c>
      <c r="T7706" s="4">
        <v>0</v>
      </c>
      <c r="U7706" s="3">
        <v>98.524799999999999</v>
      </c>
      <c r="V7706" s="2">
        <f>salestable[[#This Row],[Sales]] * (1 - salestable[[#This Row],[Discount]])</f>
        <v>447.84</v>
      </c>
      <c r="W7706" s="2">
        <f>salestable[[#This Row],[Sales]] * salestable[[#This Row],[Discount]]</f>
        <v>0</v>
      </c>
      <c r="X7706">
        <f>YEAR(salestable[[#This Row],[Order Date]])</f>
        <v>2016</v>
      </c>
      <c r="Y7706" t="str">
        <f>TEXT(salestable[[#This Row],[Order Date]],"MMMM")</f>
        <v>August</v>
      </c>
      <c r="Z7706" t="str">
        <f>"Q"&amp;ROUNDUP(MONTH(salestable[[#This Row],[Order Date]])/3,0)</f>
        <v>Q3</v>
      </c>
      <c r="AA7706" t="str">
        <f>TEXT(salestable[[#This Row],[Order Date]], "ddd")</f>
        <v>Fri</v>
      </c>
    </row>
    <row r="7707" spans="1:27"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s="3">
        <v>3</v>
      </c>
      <c r="T7707" s="4">
        <v>0</v>
      </c>
      <c r="U7707" s="3">
        <v>163.18979999999999</v>
      </c>
      <c r="V7707" s="2">
        <f>salestable[[#This Row],[Sales]] * (1 - salestable[[#This Row],[Discount]])</f>
        <v>479.97</v>
      </c>
      <c r="W7707" s="2">
        <f>salestable[[#This Row],[Sales]] * salestable[[#This Row],[Discount]]</f>
        <v>0</v>
      </c>
      <c r="X7707">
        <f>YEAR(salestable[[#This Row],[Order Date]])</f>
        <v>2016</v>
      </c>
      <c r="Y7707" t="str">
        <f>TEXT(salestable[[#This Row],[Order Date]],"MMMM")</f>
        <v>August</v>
      </c>
      <c r="Z7707" t="str">
        <f>"Q"&amp;ROUNDUP(MONTH(salestable[[#This Row],[Order Date]])/3,0)</f>
        <v>Q3</v>
      </c>
      <c r="AA7707" t="str">
        <f>TEXT(salestable[[#This Row],[Order Date]], "ddd")</f>
        <v>Fri</v>
      </c>
    </row>
    <row r="7708" spans="1:27"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s="3">
        <v>3</v>
      </c>
      <c r="T7708" s="4">
        <v>0</v>
      </c>
      <c r="U7708" s="3">
        <v>2.5055999999999998</v>
      </c>
      <c r="V7708" s="2">
        <f>salestable[[#This Row],[Sales]] * (1 - salestable[[#This Row],[Discount]])</f>
        <v>8.64</v>
      </c>
      <c r="W7708" s="2">
        <f>salestable[[#This Row],[Sales]] * salestable[[#This Row],[Discount]]</f>
        <v>0</v>
      </c>
      <c r="X7708">
        <f>YEAR(salestable[[#This Row],[Order Date]])</f>
        <v>2016</v>
      </c>
      <c r="Y7708" t="str">
        <f>TEXT(salestable[[#This Row],[Order Date]],"MMMM")</f>
        <v>August</v>
      </c>
      <c r="Z7708" t="str">
        <f>"Q"&amp;ROUNDUP(MONTH(salestable[[#This Row],[Order Date]])/3,0)</f>
        <v>Q3</v>
      </c>
      <c r="AA7708" t="str">
        <f>TEXT(salestable[[#This Row],[Order Date]], "ddd")</f>
        <v>Fri</v>
      </c>
    </row>
    <row r="7709" spans="1:27"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s="3">
        <v>2</v>
      </c>
      <c r="T7709" s="4">
        <v>0</v>
      </c>
      <c r="U7709" s="3">
        <v>4.2047999999999996</v>
      </c>
      <c r="V7709" s="2">
        <f>salestable[[#This Row],[Sales]] * (1 - salestable[[#This Row],[Discount]])</f>
        <v>11.68</v>
      </c>
      <c r="W7709" s="2">
        <f>salestable[[#This Row],[Sales]] * salestable[[#This Row],[Discount]]</f>
        <v>0</v>
      </c>
      <c r="X7709">
        <f>YEAR(salestable[[#This Row],[Order Date]])</f>
        <v>2017</v>
      </c>
      <c r="Y7709" t="str">
        <f>TEXT(salestable[[#This Row],[Order Date]],"MMMM")</f>
        <v>October</v>
      </c>
      <c r="Z7709" t="str">
        <f>"Q"&amp;ROUNDUP(MONTH(salestable[[#This Row],[Order Date]])/3,0)</f>
        <v>Q4</v>
      </c>
      <c r="AA7709" t="str">
        <f>TEXT(salestable[[#This Row],[Order Date]], "ddd")</f>
        <v>Sun</v>
      </c>
    </row>
    <row r="7710" spans="1:27"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s="3">
        <v>3</v>
      </c>
      <c r="T7710" s="4">
        <v>0.2</v>
      </c>
      <c r="U7710" s="3">
        <v>0.50970000000000004</v>
      </c>
      <c r="V7710" s="2">
        <f>salestable[[#This Row],[Sales]] * (1 - salestable[[#This Row],[Discount]])</f>
        <v>32.620800000000003</v>
      </c>
      <c r="W7710" s="2">
        <f>salestable[[#This Row],[Sales]] * salestable[[#This Row],[Discount]]</f>
        <v>8.1552000000000007</v>
      </c>
      <c r="X7710">
        <f>YEAR(salestable[[#This Row],[Order Date]])</f>
        <v>2014</v>
      </c>
      <c r="Y7710" t="str">
        <f>TEXT(salestable[[#This Row],[Order Date]],"MMMM")</f>
        <v>October</v>
      </c>
      <c r="Z7710" t="str">
        <f>"Q"&amp;ROUNDUP(MONTH(salestable[[#This Row],[Order Date]])/3,0)</f>
        <v>Q4</v>
      </c>
      <c r="AA7710" t="str">
        <f>TEXT(salestable[[#This Row],[Order Date]], "ddd")</f>
        <v>Sat</v>
      </c>
    </row>
    <row r="7711" spans="1:27"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s="3">
        <v>3</v>
      </c>
      <c r="T7711" s="4">
        <v>0.7</v>
      </c>
      <c r="U7711" s="3">
        <v>-9.5885999999999996</v>
      </c>
      <c r="V7711" s="2">
        <f>salestable[[#This Row],[Sales]] * (1 - salestable[[#This Row],[Discount]])</f>
        <v>4.1094000000000008</v>
      </c>
      <c r="W7711" s="2">
        <f>salestable[[#This Row],[Sales]] * salestable[[#This Row],[Discount]]</f>
        <v>9.5885999999999996</v>
      </c>
      <c r="X7711">
        <f>YEAR(salestable[[#This Row],[Order Date]])</f>
        <v>2014</v>
      </c>
      <c r="Y7711" t="str">
        <f>TEXT(salestable[[#This Row],[Order Date]],"MMMM")</f>
        <v>October</v>
      </c>
      <c r="Z7711" t="str">
        <f>"Q"&amp;ROUNDUP(MONTH(salestable[[#This Row],[Order Date]])/3,0)</f>
        <v>Q4</v>
      </c>
      <c r="AA7711" t="str">
        <f>TEXT(salestable[[#This Row],[Order Date]], "ddd")</f>
        <v>Sat</v>
      </c>
    </row>
    <row r="7712" spans="1:27"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s="3">
        <v>5</v>
      </c>
      <c r="T7712" s="4">
        <v>0.2</v>
      </c>
      <c r="U7712" s="3">
        <v>32.924999999999997</v>
      </c>
      <c r="V7712" s="2">
        <f>salestable[[#This Row],[Sales]] * (1 - salestable[[#This Row],[Discount]])</f>
        <v>70.239999999999995</v>
      </c>
      <c r="W7712" s="2">
        <f>salestable[[#This Row],[Sales]] * salestable[[#This Row],[Discount]]</f>
        <v>17.559999999999999</v>
      </c>
      <c r="X7712">
        <f>YEAR(salestable[[#This Row],[Order Date]])</f>
        <v>2015</v>
      </c>
      <c r="Y7712" t="str">
        <f>TEXT(salestable[[#This Row],[Order Date]],"MMMM")</f>
        <v>April</v>
      </c>
      <c r="Z7712" t="str">
        <f>"Q"&amp;ROUNDUP(MONTH(salestable[[#This Row],[Order Date]])/3,0)</f>
        <v>Q2</v>
      </c>
      <c r="AA7712" t="str">
        <f>TEXT(salestable[[#This Row],[Order Date]], "ddd")</f>
        <v>Thu</v>
      </c>
    </row>
    <row r="7713" spans="1:27"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s="3">
        <v>3</v>
      </c>
      <c r="T7713" s="4">
        <v>0.2</v>
      </c>
      <c r="U7713" s="3">
        <v>15.590400000000001</v>
      </c>
      <c r="V7713" s="2">
        <f>salestable[[#This Row],[Sales]] * (1 - salestable[[#This Row],[Discount]])</f>
        <v>62.361600000000003</v>
      </c>
      <c r="W7713" s="2">
        <f>salestable[[#This Row],[Sales]] * salestable[[#This Row],[Discount]]</f>
        <v>15.590400000000001</v>
      </c>
      <c r="X7713">
        <f>YEAR(salestable[[#This Row],[Order Date]])</f>
        <v>2017</v>
      </c>
      <c r="Y7713" t="str">
        <f>TEXT(salestable[[#This Row],[Order Date]],"MMMM")</f>
        <v>October</v>
      </c>
      <c r="Z7713" t="str">
        <f>"Q"&amp;ROUNDUP(MONTH(salestable[[#This Row],[Order Date]])/3,0)</f>
        <v>Q4</v>
      </c>
      <c r="AA7713" t="str">
        <f>TEXT(salestable[[#This Row],[Order Date]], "ddd")</f>
        <v>Sat</v>
      </c>
    </row>
    <row r="7714" spans="1:27"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s="3">
        <v>2</v>
      </c>
      <c r="T7714" s="4">
        <v>0.2</v>
      </c>
      <c r="U7714" s="3">
        <v>-29.436800000000002</v>
      </c>
      <c r="V7714" s="2">
        <f>salestable[[#This Row],[Sales]] * (1 - salestable[[#This Row],[Discount]])</f>
        <v>117.74720000000001</v>
      </c>
      <c r="W7714" s="2">
        <f>salestable[[#This Row],[Sales]] * salestable[[#This Row],[Discount]]</f>
        <v>29.436800000000002</v>
      </c>
      <c r="X7714">
        <f>YEAR(salestable[[#This Row],[Order Date]])</f>
        <v>2017</v>
      </c>
      <c r="Y7714" t="str">
        <f>TEXT(salestable[[#This Row],[Order Date]],"MMMM")</f>
        <v>October</v>
      </c>
      <c r="Z7714" t="str">
        <f>"Q"&amp;ROUNDUP(MONTH(salestable[[#This Row],[Order Date]])/3,0)</f>
        <v>Q4</v>
      </c>
      <c r="AA7714" t="str">
        <f>TEXT(salestable[[#This Row],[Order Date]], "ddd")</f>
        <v>Sat</v>
      </c>
    </row>
    <row r="7715" spans="1:27"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s="3">
        <v>3</v>
      </c>
      <c r="T7715" s="4">
        <v>0.2</v>
      </c>
      <c r="U7715" s="3">
        <v>16.183800000000002</v>
      </c>
      <c r="V7715" s="2">
        <f>salestable[[#This Row],[Sales]] * (1 - salestable[[#This Row],[Discount]])</f>
        <v>38.361600000000003</v>
      </c>
      <c r="W7715" s="2">
        <f>salestable[[#This Row],[Sales]] * salestable[[#This Row],[Discount]]</f>
        <v>9.5904000000000007</v>
      </c>
      <c r="X7715">
        <f>YEAR(salestable[[#This Row],[Order Date]])</f>
        <v>2017</v>
      </c>
      <c r="Y7715" t="str">
        <f>TEXT(salestable[[#This Row],[Order Date]],"MMMM")</f>
        <v>October</v>
      </c>
      <c r="Z7715" t="str">
        <f>"Q"&amp;ROUNDUP(MONTH(salestable[[#This Row],[Order Date]])/3,0)</f>
        <v>Q4</v>
      </c>
      <c r="AA7715" t="str">
        <f>TEXT(salestable[[#This Row],[Order Date]], "ddd")</f>
        <v>Sat</v>
      </c>
    </row>
    <row r="7716" spans="1:27"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s="3">
        <v>6</v>
      </c>
      <c r="T7716" s="4">
        <v>0</v>
      </c>
      <c r="U7716" s="3">
        <v>72.575400000000002</v>
      </c>
      <c r="V7716" s="2">
        <f>salestable[[#This Row],[Sales]] * (1 - salestable[[#This Row],[Discount]])</f>
        <v>250.26</v>
      </c>
      <c r="W7716" s="2">
        <f>salestable[[#This Row],[Sales]] * salestable[[#This Row],[Discount]]</f>
        <v>0</v>
      </c>
      <c r="X7716">
        <f>YEAR(salestable[[#This Row],[Order Date]])</f>
        <v>2014</v>
      </c>
      <c r="Y7716" t="str">
        <f>TEXT(salestable[[#This Row],[Order Date]],"MMMM")</f>
        <v>December</v>
      </c>
      <c r="Z7716" t="str">
        <f>"Q"&amp;ROUNDUP(MONTH(salestable[[#This Row],[Order Date]])/3,0)</f>
        <v>Q4</v>
      </c>
      <c r="AA7716" t="str">
        <f>TEXT(salestable[[#This Row],[Order Date]], "ddd")</f>
        <v>Fri</v>
      </c>
    </row>
    <row r="7717" spans="1:27"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s="3">
        <v>3</v>
      </c>
      <c r="T7717" s="4">
        <v>0.2</v>
      </c>
      <c r="U7717" s="3">
        <v>0.50970000000000004</v>
      </c>
      <c r="V7717" s="2">
        <f>salestable[[#This Row],[Sales]] * (1 - salestable[[#This Row],[Discount]])</f>
        <v>32.620800000000003</v>
      </c>
      <c r="W7717" s="2">
        <f>salestable[[#This Row],[Sales]] * salestable[[#This Row],[Discount]]</f>
        <v>8.1552000000000007</v>
      </c>
      <c r="X7717">
        <f>YEAR(salestable[[#This Row],[Order Date]])</f>
        <v>2017</v>
      </c>
      <c r="Y7717" t="str">
        <f>TEXT(salestable[[#This Row],[Order Date]],"MMMM")</f>
        <v>November</v>
      </c>
      <c r="Z7717" t="str">
        <f>"Q"&amp;ROUNDUP(MONTH(salestable[[#This Row],[Order Date]])/3,0)</f>
        <v>Q4</v>
      </c>
      <c r="AA7717" t="str">
        <f>TEXT(salestable[[#This Row],[Order Date]], "ddd")</f>
        <v>Fri</v>
      </c>
    </row>
    <row r="7718" spans="1:27"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s="3">
        <v>5</v>
      </c>
      <c r="T7718" s="4">
        <v>0.2</v>
      </c>
      <c r="U7718" s="3">
        <v>9.25</v>
      </c>
      <c r="V7718" s="2">
        <f>salestable[[#This Row],[Sales]] * (1 - salestable[[#This Row],[Discount]])</f>
        <v>23.680000000000003</v>
      </c>
      <c r="W7718" s="2">
        <f>salestable[[#This Row],[Sales]] * salestable[[#This Row],[Discount]]</f>
        <v>5.9200000000000008</v>
      </c>
      <c r="X7718">
        <f>YEAR(salestable[[#This Row],[Order Date]])</f>
        <v>2015</v>
      </c>
      <c r="Y7718" t="str">
        <f>TEXT(salestable[[#This Row],[Order Date]],"MMMM")</f>
        <v>January</v>
      </c>
      <c r="Z7718" t="str">
        <f>"Q"&amp;ROUNDUP(MONTH(salestable[[#This Row],[Order Date]])/3,0)</f>
        <v>Q1</v>
      </c>
      <c r="AA7718" t="str">
        <f>TEXT(salestable[[#This Row],[Order Date]], "ddd")</f>
        <v>Tue</v>
      </c>
    </row>
    <row r="7719" spans="1:27"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s="3">
        <v>2</v>
      </c>
      <c r="T7719" s="4">
        <v>0.7</v>
      </c>
      <c r="U7719" s="3">
        <v>-1.3566</v>
      </c>
      <c r="V7719" s="2">
        <f>salestable[[#This Row],[Sales]] * (1 - salestable[[#This Row],[Discount]])</f>
        <v>0.58140000000000003</v>
      </c>
      <c r="W7719" s="2">
        <f>salestable[[#This Row],[Sales]] * salestable[[#This Row],[Discount]]</f>
        <v>1.3565999999999998</v>
      </c>
      <c r="X7719">
        <f>YEAR(salestable[[#This Row],[Order Date]])</f>
        <v>2015</v>
      </c>
      <c r="Y7719" t="str">
        <f>TEXT(salestable[[#This Row],[Order Date]],"MMMM")</f>
        <v>January</v>
      </c>
      <c r="Z7719" t="str">
        <f>"Q"&amp;ROUNDUP(MONTH(salestable[[#This Row],[Order Date]])/3,0)</f>
        <v>Q1</v>
      </c>
      <c r="AA7719" t="str">
        <f>TEXT(salestable[[#This Row],[Order Date]], "ddd")</f>
        <v>Tue</v>
      </c>
    </row>
    <row r="7720" spans="1:27"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s="3">
        <v>4</v>
      </c>
      <c r="T7720" s="4">
        <v>0</v>
      </c>
      <c r="U7720" s="3">
        <v>51.187199999999997</v>
      </c>
      <c r="V7720" s="2">
        <f>salestable[[#This Row],[Sales]] * (1 - salestable[[#This Row],[Discount]])</f>
        <v>159.96</v>
      </c>
      <c r="W7720" s="2">
        <f>salestable[[#This Row],[Sales]] * salestable[[#This Row],[Discount]]</f>
        <v>0</v>
      </c>
      <c r="X7720">
        <f>YEAR(salestable[[#This Row],[Order Date]])</f>
        <v>2017</v>
      </c>
      <c r="Y7720" t="str">
        <f>TEXT(salestable[[#This Row],[Order Date]],"MMMM")</f>
        <v>September</v>
      </c>
      <c r="Z7720" t="str">
        <f>"Q"&amp;ROUNDUP(MONTH(salestable[[#This Row],[Order Date]])/3,0)</f>
        <v>Q3</v>
      </c>
      <c r="AA7720" t="str">
        <f>TEXT(salestable[[#This Row],[Order Date]], "ddd")</f>
        <v>Sat</v>
      </c>
    </row>
    <row r="7721" spans="1:27"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s="3">
        <v>3</v>
      </c>
      <c r="T7721" s="4">
        <v>0</v>
      </c>
      <c r="U7721" s="3">
        <v>15.475199999999999</v>
      </c>
      <c r="V7721" s="2">
        <f>salestable[[#This Row],[Sales]] * (1 - salestable[[#This Row],[Discount]])</f>
        <v>59.52</v>
      </c>
      <c r="W7721" s="2">
        <f>salestable[[#This Row],[Sales]] * salestable[[#This Row],[Discount]]</f>
        <v>0</v>
      </c>
      <c r="X7721">
        <f>YEAR(salestable[[#This Row],[Order Date]])</f>
        <v>2015</v>
      </c>
      <c r="Y7721" t="str">
        <f>TEXT(salestable[[#This Row],[Order Date]],"MMMM")</f>
        <v>January</v>
      </c>
      <c r="Z7721" t="str">
        <f>"Q"&amp;ROUNDUP(MONTH(salestable[[#This Row],[Order Date]])/3,0)</f>
        <v>Q1</v>
      </c>
      <c r="AA7721" t="str">
        <f>TEXT(salestable[[#This Row],[Order Date]], "ddd")</f>
        <v>Mon</v>
      </c>
    </row>
    <row r="7722" spans="1:27"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s="3">
        <v>2</v>
      </c>
      <c r="T7722" s="4">
        <v>0</v>
      </c>
      <c r="U7722" s="3">
        <v>8.2156000000000002</v>
      </c>
      <c r="V7722" s="2">
        <f>salestable[[#This Row],[Sales]] * (1 - salestable[[#This Row],[Discount]])</f>
        <v>17.48</v>
      </c>
      <c r="W7722" s="2">
        <f>salestable[[#This Row],[Sales]] * salestable[[#This Row],[Discount]]</f>
        <v>0</v>
      </c>
      <c r="X7722">
        <f>YEAR(salestable[[#This Row],[Order Date]])</f>
        <v>2015</v>
      </c>
      <c r="Y7722" t="str">
        <f>TEXT(salestable[[#This Row],[Order Date]],"MMMM")</f>
        <v>January</v>
      </c>
      <c r="Z7722" t="str">
        <f>"Q"&amp;ROUNDUP(MONTH(salestable[[#This Row],[Order Date]])/3,0)</f>
        <v>Q1</v>
      </c>
      <c r="AA7722" t="str">
        <f>TEXT(salestable[[#This Row],[Order Date]], "ddd")</f>
        <v>Mon</v>
      </c>
    </row>
    <row r="7723" spans="1:27"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s="3">
        <v>2</v>
      </c>
      <c r="T7723" s="4">
        <v>0.2</v>
      </c>
      <c r="U7723" s="3">
        <v>4.6087999999999996</v>
      </c>
      <c r="V7723" s="2">
        <f>salestable[[#This Row],[Sales]] * (1 - salestable[[#This Row],[Discount]])</f>
        <v>10.5344</v>
      </c>
      <c r="W7723" s="2">
        <f>salestable[[#This Row],[Sales]] * salestable[[#This Row],[Discount]]</f>
        <v>2.6335999999999999</v>
      </c>
      <c r="X7723">
        <f>YEAR(salestable[[#This Row],[Order Date]])</f>
        <v>2015</v>
      </c>
      <c r="Y7723" t="str">
        <f>TEXT(salestable[[#This Row],[Order Date]],"MMMM")</f>
        <v>January</v>
      </c>
      <c r="Z7723" t="str">
        <f>"Q"&amp;ROUNDUP(MONTH(salestable[[#This Row],[Order Date]])/3,0)</f>
        <v>Q1</v>
      </c>
      <c r="AA7723" t="str">
        <f>TEXT(salestable[[#This Row],[Order Date]], "ddd")</f>
        <v>Mon</v>
      </c>
    </row>
    <row r="7724" spans="1:27"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s="3">
        <v>3</v>
      </c>
      <c r="T7724" s="4">
        <v>0</v>
      </c>
      <c r="U7724" s="3">
        <v>12.222</v>
      </c>
      <c r="V7724" s="2">
        <f>salestable[[#This Row],[Sales]] * (1 - salestable[[#This Row],[Discount]])</f>
        <v>40.74</v>
      </c>
      <c r="W7724" s="2">
        <f>salestable[[#This Row],[Sales]] * salestable[[#This Row],[Discount]]</f>
        <v>0</v>
      </c>
      <c r="X7724">
        <f>YEAR(salestable[[#This Row],[Order Date]])</f>
        <v>2017</v>
      </c>
      <c r="Y7724" t="str">
        <f>TEXT(salestable[[#This Row],[Order Date]],"MMMM")</f>
        <v>April</v>
      </c>
      <c r="Z7724" t="str">
        <f>"Q"&amp;ROUNDUP(MONTH(salestable[[#This Row],[Order Date]])/3,0)</f>
        <v>Q2</v>
      </c>
      <c r="AA7724" t="str">
        <f>TEXT(salestable[[#This Row],[Order Date]], "ddd")</f>
        <v>Sun</v>
      </c>
    </row>
    <row r="7725" spans="1:27"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s="3">
        <v>1</v>
      </c>
      <c r="T7725" s="4">
        <v>0.3</v>
      </c>
      <c r="U7725" s="3">
        <v>-2.5697999999999999</v>
      </c>
      <c r="V7725" s="2">
        <f>salestable[[#This Row],[Sales]] * (1 - salestable[[#This Row],[Discount]])</f>
        <v>125.92019999999999</v>
      </c>
      <c r="W7725" s="2">
        <f>salestable[[#This Row],[Sales]] * salestable[[#This Row],[Discount]]</f>
        <v>53.965799999999994</v>
      </c>
      <c r="X7725">
        <f>YEAR(salestable[[#This Row],[Order Date]])</f>
        <v>2015</v>
      </c>
      <c r="Y7725" t="str">
        <f>TEXT(salestable[[#This Row],[Order Date]],"MMMM")</f>
        <v>September</v>
      </c>
      <c r="Z7725" t="str">
        <f>"Q"&amp;ROUNDUP(MONTH(salestable[[#This Row],[Order Date]])/3,0)</f>
        <v>Q3</v>
      </c>
      <c r="AA7725" t="str">
        <f>TEXT(salestable[[#This Row],[Order Date]], "ddd")</f>
        <v>Thu</v>
      </c>
    </row>
    <row r="7726" spans="1:27"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s="3">
        <v>1</v>
      </c>
      <c r="T7726" s="4">
        <v>0.2</v>
      </c>
      <c r="U7726" s="3">
        <v>17.890999999999998</v>
      </c>
      <c r="V7726" s="2">
        <f>salestable[[#This Row],[Sales]] * (1 - salestable[[#This Row],[Discount]])</f>
        <v>229.00479999999999</v>
      </c>
      <c r="W7726" s="2">
        <f>salestable[[#This Row],[Sales]] * salestable[[#This Row],[Discount]]</f>
        <v>57.251199999999997</v>
      </c>
      <c r="X7726">
        <f>YEAR(salestable[[#This Row],[Order Date]])</f>
        <v>2016</v>
      </c>
      <c r="Y7726" t="str">
        <f>TEXT(salestable[[#This Row],[Order Date]],"MMMM")</f>
        <v>September</v>
      </c>
      <c r="Z7726" t="str">
        <f>"Q"&amp;ROUNDUP(MONTH(salestable[[#This Row],[Order Date]])/3,0)</f>
        <v>Q3</v>
      </c>
      <c r="AA7726" t="str">
        <f>TEXT(salestable[[#This Row],[Order Date]], "ddd")</f>
        <v>Sun</v>
      </c>
    </row>
    <row r="7727" spans="1:27"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s="3">
        <v>2</v>
      </c>
      <c r="T7727" s="4">
        <v>0.2</v>
      </c>
      <c r="U7727" s="3">
        <v>-4.8448000000000002</v>
      </c>
      <c r="V7727" s="2">
        <f>salestable[[#This Row],[Sales]] * (1 - salestable[[#This Row],[Discount]])</f>
        <v>19.379200000000001</v>
      </c>
      <c r="W7727" s="2">
        <f>salestable[[#This Row],[Sales]] * salestable[[#This Row],[Discount]]</f>
        <v>4.8448000000000002</v>
      </c>
      <c r="X7727">
        <f>YEAR(salestable[[#This Row],[Order Date]])</f>
        <v>2016</v>
      </c>
      <c r="Y7727" t="str">
        <f>TEXT(salestable[[#This Row],[Order Date]],"MMMM")</f>
        <v>September</v>
      </c>
      <c r="Z7727" t="str">
        <f>"Q"&amp;ROUNDUP(MONTH(salestable[[#This Row],[Order Date]])/3,0)</f>
        <v>Q3</v>
      </c>
      <c r="AA7727" t="str">
        <f>TEXT(salestable[[#This Row],[Order Date]], "ddd")</f>
        <v>Sun</v>
      </c>
    </row>
    <row r="7728" spans="1:27"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s="3">
        <v>3</v>
      </c>
      <c r="T7728" s="4">
        <v>0.2</v>
      </c>
      <c r="U7728" s="3">
        <v>-82.884</v>
      </c>
      <c r="V7728" s="2">
        <f>salestable[[#This Row],[Sales]] * (1 - salestable[[#This Row],[Discount]])</f>
        <v>265.22880000000004</v>
      </c>
      <c r="W7728" s="2">
        <f>salestable[[#This Row],[Sales]] * salestable[[#This Row],[Discount]]</f>
        <v>66.307200000000009</v>
      </c>
      <c r="X7728">
        <f>YEAR(salestable[[#This Row],[Order Date]])</f>
        <v>2016</v>
      </c>
      <c r="Y7728" t="str">
        <f>TEXT(salestable[[#This Row],[Order Date]],"MMMM")</f>
        <v>September</v>
      </c>
      <c r="Z7728" t="str">
        <f>"Q"&amp;ROUNDUP(MONTH(salestable[[#This Row],[Order Date]])/3,0)</f>
        <v>Q3</v>
      </c>
      <c r="AA7728" t="str">
        <f>TEXT(salestable[[#This Row],[Order Date]], "ddd")</f>
        <v>Sun</v>
      </c>
    </row>
    <row r="7729" spans="1:27"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s="3">
        <v>3</v>
      </c>
      <c r="T7729" s="4">
        <v>0</v>
      </c>
      <c r="U7729" s="3">
        <v>6.3071999999999999</v>
      </c>
      <c r="V7729" s="2">
        <f>salestable[[#This Row],[Sales]] * (1 - salestable[[#This Row],[Discount]])</f>
        <v>17.52</v>
      </c>
      <c r="W7729" s="2">
        <f>salestable[[#This Row],[Sales]] * salestable[[#This Row],[Discount]]</f>
        <v>0</v>
      </c>
      <c r="X7729">
        <f>YEAR(salestable[[#This Row],[Order Date]])</f>
        <v>2015</v>
      </c>
      <c r="Y7729" t="str">
        <f>TEXT(salestable[[#This Row],[Order Date]],"MMMM")</f>
        <v>March</v>
      </c>
      <c r="Z7729" t="str">
        <f>"Q"&amp;ROUNDUP(MONTH(salestable[[#This Row],[Order Date]])/3,0)</f>
        <v>Q1</v>
      </c>
      <c r="AA7729" t="str">
        <f>TEXT(salestable[[#This Row],[Order Date]], "ddd")</f>
        <v>Mon</v>
      </c>
    </row>
    <row r="7730" spans="1:27"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s="3">
        <v>4</v>
      </c>
      <c r="T7730" s="4">
        <v>0.2</v>
      </c>
      <c r="U7730" s="3">
        <v>4.2408000000000001</v>
      </c>
      <c r="V7730" s="2">
        <f>salestable[[#This Row],[Sales]] * (1 - salestable[[#This Row],[Discount]])</f>
        <v>14.284800000000002</v>
      </c>
      <c r="W7730" s="2">
        <f>salestable[[#This Row],[Sales]] * salestable[[#This Row],[Discount]]</f>
        <v>3.5712000000000006</v>
      </c>
      <c r="X7730">
        <f>YEAR(salestable[[#This Row],[Order Date]])</f>
        <v>2016</v>
      </c>
      <c r="Y7730" t="str">
        <f>TEXT(salestable[[#This Row],[Order Date]],"MMMM")</f>
        <v>November</v>
      </c>
      <c r="Z7730" t="str">
        <f>"Q"&amp;ROUNDUP(MONTH(salestable[[#This Row],[Order Date]])/3,0)</f>
        <v>Q4</v>
      </c>
      <c r="AA7730" t="str">
        <f>TEXT(salestable[[#This Row],[Order Date]], "ddd")</f>
        <v>Sat</v>
      </c>
    </row>
    <row r="7731" spans="1:27"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s="3">
        <v>3</v>
      </c>
      <c r="T7731" s="4">
        <v>0.2</v>
      </c>
      <c r="U7731" s="3">
        <v>-75.595799999999997</v>
      </c>
      <c r="V7731" s="2">
        <f>salestable[[#This Row],[Sales]] * (1 - salestable[[#This Row],[Discount]])</f>
        <v>345.58080000000001</v>
      </c>
      <c r="W7731" s="2">
        <f>salestable[[#This Row],[Sales]] * salestable[[#This Row],[Discount]]</f>
        <v>86.395200000000003</v>
      </c>
      <c r="X7731">
        <f>YEAR(salestable[[#This Row],[Order Date]])</f>
        <v>2016</v>
      </c>
      <c r="Y7731" t="str">
        <f>TEXT(salestable[[#This Row],[Order Date]],"MMMM")</f>
        <v>September</v>
      </c>
      <c r="Z7731" t="str">
        <f>"Q"&amp;ROUNDUP(MONTH(salestable[[#This Row],[Order Date]])/3,0)</f>
        <v>Q3</v>
      </c>
      <c r="AA7731" t="str">
        <f>TEXT(salestable[[#This Row],[Order Date]], "ddd")</f>
        <v>Mon</v>
      </c>
    </row>
    <row r="7732" spans="1:27"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s="3">
        <v>4</v>
      </c>
      <c r="T7732" s="4">
        <v>0.2</v>
      </c>
      <c r="U7732" s="3">
        <v>-25.474399999999999</v>
      </c>
      <c r="V7732" s="2">
        <f>salestable[[#This Row],[Sales]] * (1 - salestable[[#This Row],[Discount]])</f>
        <v>232.90880000000004</v>
      </c>
      <c r="W7732" s="2">
        <f>salestable[[#This Row],[Sales]] * salestable[[#This Row],[Discount]]</f>
        <v>58.227200000000011</v>
      </c>
      <c r="X7732">
        <f>YEAR(salestable[[#This Row],[Order Date]])</f>
        <v>2017</v>
      </c>
      <c r="Y7732" t="str">
        <f>TEXT(salestable[[#This Row],[Order Date]],"MMMM")</f>
        <v>June</v>
      </c>
      <c r="Z7732" t="str">
        <f>"Q"&amp;ROUNDUP(MONTH(salestable[[#This Row],[Order Date]])/3,0)</f>
        <v>Q2</v>
      </c>
      <c r="AA7732" t="str">
        <f>TEXT(salestable[[#This Row],[Order Date]], "ddd")</f>
        <v>Tue</v>
      </c>
    </row>
    <row r="7733" spans="1:27"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s="3">
        <v>4</v>
      </c>
      <c r="T7733" s="4">
        <v>0.2</v>
      </c>
      <c r="U7733" s="3">
        <v>35.89</v>
      </c>
      <c r="V7733" s="2">
        <f>salestable[[#This Row],[Sales]] * (1 - salestable[[#This Row],[Discount]])</f>
        <v>91.878399999999999</v>
      </c>
      <c r="W7733" s="2">
        <f>salestable[[#This Row],[Sales]] * salestable[[#This Row],[Discount]]</f>
        <v>22.9696</v>
      </c>
      <c r="X7733">
        <f>YEAR(salestable[[#This Row],[Order Date]])</f>
        <v>2017</v>
      </c>
      <c r="Y7733" t="str">
        <f>TEXT(salestable[[#This Row],[Order Date]],"MMMM")</f>
        <v>September</v>
      </c>
      <c r="Z7733" t="str">
        <f>"Q"&amp;ROUNDUP(MONTH(salestable[[#This Row],[Order Date]])/3,0)</f>
        <v>Q3</v>
      </c>
      <c r="AA7733" t="str">
        <f>TEXT(salestable[[#This Row],[Order Date]], "ddd")</f>
        <v>Mon</v>
      </c>
    </row>
    <row r="7734" spans="1:27"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s="3">
        <v>2</v>
      </c>
      <c r="T7734" s="4">
        <v>0.2</v>
      </c>
      <c r="U7734" s="3">
        <v>3.7408000000000001</v>
      </c>
      <c r="V7734" s="2">
        <f>salestable[[#This Row],[Sales]] * (1 - salestable[[#This Row],[Discount]])</f>
        <v>8.5504000000000016</v>
      </c>
      <c r="W7734" s="2">
        <f>salestable[[#This Row],[Sales]] * salestable[[#This Row],[Discount]]</f>
        <v>2.1376000000000004</v>
      </c>
      <c r="X7734">
        <f>YEAR(salestable[[#This Row],[Order Date]])</f>
        <v>2017</v>
      </c>
      <c r="Y7734" t="str">
        <f>TEXT(salestable[[#This Row],[Order Date]],"MMMM")</f>
        <v>June</v>
      </c>
      <c r="Z7734" t="str">
        <f>"Q"&amp;ROUNDUP(MONTH(salestable[[#This Row],[Order Date]])/3,0)</f>
        <v>Q2</v>
      </c>
      <c r="AA7734" t="str">
        <f>TEXT(salestable[[#This Row],[Order Date]], "ddd")</f>
        <v>Fri</v>
      </c>
    </row>
    <row r="7735" spans="1:27"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s="3">
        <v>4</v>
      </c>
      <c r="T7735" s="4">
        <v>0.2</v>
      </c>
      <c r="U7735" s="3">
        <v>5.5216000000000003</v>
      </c>
      <c r="V7735" s="2">
        <f>salestable[[#This Row],[Sales]] * (1 - salestable[[#This Row],[Discount]])</f>
        <v>12.185600000000001</v>
      </c>
      <c r="W7735" s="2">
        <f>salestable[[#This Row],[Sales]] * salestable[[#This Row],[Discount]]</f>
        <v>3.0464000000000002</v>
      </c>
      <c r="X7735">
        <f>YEAR(salestable[[#This Row],[Order Date]])</f>
        <v>2016</v>
      </c>
      <c r="Y7735" t="str">
        <f>TEXT(salestable[[#This Row],[Order Date]],"MMMM")</f>
        <v>May</v>
      </c>
      <c r="Z7735" t="str">
        <f>"Q"&amp;ROUNDUP(MONTH(salestable[[#This Row],[Order Date]])/3,0)</f>
        <v>Q2</v>
      </c>
      <c r="AA7735" t="str">
        <f>TEXT(salestable[[#This Row],[Order Date]], "ddd")</f>
        <v>Sun</v>
      </c>
    </row>
    <row r="7736" spans="1:27"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s="3">
        <v>3</v>
      </c>
      <c r="T7736" s="4">
        <v>0</v>
      </c>
      <c r="U7736" s="3">
        <v>5.2164000000000001</v>
      </c>
      <c r="V7736" s="2">
        <f>salestable[[#This Row],[Sales]] * (1 - salestable[[#This Row],[Discount]])</f>
        <v>12.42</v>
      </c>
      <c r="W7736" s="2">
        <f>salestable[[#This Row],[Sales]] * salestable[[#This Row],[Discount]]</f>
        <v>0</v>
      </c>
      <c r="X7736">
        <f>YEAR(salestable[[#This Row],[Order Date]])</f>
        <v>2017</v>
      </c>
      <c r="Y7736" t="str">
        <f>TEXT(salestable[[#This Row],[Order Date]],"MMMM")</f>
        <v>September</v>
      </c>
      <c r="Z7736" t="str">
        <f>"Q"&amp;ROUNDUP(MONTH(salestable[[#This Row],[Order Date]])/3,0)</f>
        <v>Q3</v>
      </c>
      <c r="AA7736" t="str">
        <f>TEXT(salestable[[#This Row],[Order Date]], "ddd")</f>
        <v>Fri</v>
      </c>
    </row>
    <row r="7737" spans="1:27"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s="3">
        <v>3</v>
      </c>
      <c r="T7737" s="4">
        <v>0</v>
      </c>
      <c r="U7737" s="3">
        <v>9.3312000000000008</v>
      </c>
      <c r="V7737" s="2">
        <f>salestable[[#This Row],[Sales]] * (1 - salestable[[#This Row],[Discount]])</f>
        <v>19.440000000000001</v>
      </c>
      <c r="W7737" s="2">
        <f>salestable[[#This Row],[Sales]] * salestable[[#This Row],[Discount]]</f>
        <v>0</v>
      </c>
      <c r="X7737">
        <f>YEAR(salestable[[#This Row],[Order Date]])</f>
        <v>2016</v>
      </c>
      <c r="Y7737" t="str">
        <f>TEXT(salestable[[#This Row],[Order Date]],"MMMM")</f>
        <v>August</v>
      </c>
      <c r="Z7737" t="str">
        <f>"Q"&amp;ROUNDUP(MONTH(salestable[[#This Row],[Order Date]])/3,0)</f>
        <v>Q3</v>
      </c>
      <c r="AA7737" t="str">
        <f>TEXT(salestable[[#This Row],[Order Date]], "ddd")</f>
        <v>Mon</v>
      </c>
    </row>
    <row r="7738" spans="1:27"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s="3">
        <v>4</v>
      </c>
      <c r="T7738" s="4">
        <v>0.2</v>
      </c>
      <c r="U7738" s="3">
        <v>26.388000000000002</v>
      </c>
      <c r="V7738" s="2">
        <f>salestable[[#This Row],[Sales]] * (1 - salestable[[#This Row],[Discount]])</f>
        <v>56.294399999999996</v>
      </c>
      <c r="W7738" s="2">
        <f>salestable[[#This Row],[Sales]] * salestable[[#This Row],[Discount]]</f>
        <v>14.073599999999999</v>
      </c>
      <c r="X7738">
        <f>YEAR(salestable[[#This Row],[Order Date]])</f>
        <v>2014</v>
      </c>
      <c r="Y7738" t="str">
        <f>TEXT(salestable[[#This Row],[Order Date]],"MMMM")</f>
        <v>May</v>
      </c>
      <c r="Z7738" t="str">
        <f>"Q"&amp;ROUNDUP(MONTH(salestable[[#This Row],[Order Date]])/3,0)</f>
        <v>Q2</v>
      </c>
      <c r="AA7738" t="str">
        <f>TEXT(salestable[[#This Row],[Order Date]], "ddd")</f>
        <v>Fri</v>
      </c>
    </row>
    <row r="7739" spans="1:27"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s="3">
        <v>9</v>
      </c>
      <c r="T7739" s="4">
        <v>0.2</v>
      </c>
      <c r="U7739" s="3">
        <v>1.4256</v>
      </c>
      <c r="V7739" s="2">
        <f>salestable[[#This Row],[Sales]] * (1 - salestable[[#This Row],[Discount]])</f>
        <v>10.137600000000001</v>
      </c>
      <c r="W7739" s="2">
        <f>salestable[[#This Row],[Sales]] * salestable[[#This Row],[Discount]]</f>
        <v>2.5344000000000002</v>
      </c>
      <c r="X7739">
        <f>YEAR(salestable[[#This Row],[Order Date]])</f>
        <v>2017</v>
      </c>
      <c r="Y7739" t="str">
        <f>TEXT(salestable[[#This Row],[Order Date]],"MMMM")</f>
        <v>December</v>
      </c>
      <c r="Z7739" t="str">
        <f>"Q"&amp;ROUNDUP(MONTH(salestable[[#This Row],[Order Date]])/3,0)</f>
        <v>Q4</v>
      </c>
      <c r="AA7739" t="str">
        <f>TEXT(salestable[[#This Row],[Order Date]], "ddd")</f>
        <v>Mon</v>
      </c>
    </row>
    <row r="7740" spans="1:27"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s="3">
        <v>5</v>
      </c>
      <c r="T7740" s="4">
        <v>0</v>
      </c>
      <c r="U7740" s="3">
        <v>43.176000000000002</v>
      </c>
      <c r="V7740" s="2">
        <f>salestable[[#This Row],[Sales]] * (1 - salestable[[#This Row],[Discount]])</f>
        <v>89.95</v>
      </c>
      <c r="W7740" s="2">
        <f>salestable[[#This Row],[Sales]] * salestable[[#This Row],[Discount]]</f>
        <v>0</v>
      </c>
      <c r="X7740">
        <f>YEAR(salestable[[#This Row],[Order Date]])</f>
        <v>2017</v>
      </c>
      <c r="Y7740" t="str">
        <f>TEXT(salestable[[#This Row],[Order Date]],"MMMM")</f>
        <v>July</v>
      </c>
      <c r="Z7740" t="str">
        <f>"Q"&amp;ROUNDUP(MONTH(salestable[[#This Row],[Order Date]])/3,0)</f>
        <v>Q3</v>
      </c>
      <c r="AA7740" t="str">
        <f>TEXT(salestable[[#This Row],[Order Date]], "ddd")</f>
        <v>Sun</v>
      </c>
    </row>
    <row r="7741" spans="1:27"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s="3">
        <v>2</v>
      </c>
      <c r="T7741" s="4">
        <v>0</v>
      </c>
      <c r="U7741" s="3">
        <v>3.0268000000000002</v>
      </c>
      <c r="V7741" s="2">
        <f>salestable[[#This Row],[Sales]] * (1 - salestable[[#This Row],[Discount]])</f>
        <v>6.58</v>
      </c>
      <c r="W7741" s="2">
        <f>salestable[[#This Row],[Sales]] * salestable[[#This Row],[Discount]]</f>
        <v>0</v>
      </c>
      <c r="X7741">
        <f>YEAR(salestable[[#This Row],[Order Date]])</f>
        <v>2014</v>
      </c>
      <c r="Y7741" t="str">
        <f>TEXT(salestable[[#This Row],[Order Date]],"MMMM")</f>
        <v>November</v>
      </c>
      <c r="Z7741" t="str">
        <f>"Q"&amp;ROUNDUP(MONTH(salestable[[#This Row],[Order Date]])/3,0)</f>
        <v>Q4</v>
      </c>
      <c r="AA7741" t="str">
        <f>TEXT(salestable[[#This Row],[Order Date]], "ddd")</f>
        <v>Fri</v>
      </c>
    </row>
    <row r="7742" spans="1:27"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s="3">
        <v>1</v>
      </c>
      <c r="T7742" s="4">
        <v>0</v>
      </c>
      <c r="U7742" s="3">
        <v>28.497</v>
      </c>
      <c r="V7742" s="2">
        <f>salestable[[#This Row],[Sales]] * (1 - salestable[[#This Row],[Discount]])</f>
        <v>94.99</v>
      </c>
      <c r="W7742" s="2">
        <f>salestable[[#This Row],[Sales]] * salestable[[#This Row],[Discount]]</f>
        <v>0</v>
      </c>
      <c r="X7742">
        <f>YEAR(salestable[[#This Row],[Order Date]])</f>
        <v>2014</v>
      </c>
      <c r="Y7742" t="str">
        <f>TEXT(salestable[[#This Row],[Order Date]],"MMMM")</f>
        <v>November</v>
      </c>
      <c r="Z7742" t="str">
        <f>"Q"&amp;ROUNDUP(MONTH(salestable[[#This Row],[Order Date]])/3,0)</f>
        <v>Q4</v>
      </c>
      <c r="AA7742" t="str">
        <f>TEXT(salestable[[#This Row],[Order Date]], "ddd")</f>
        <v>Fri</v>
      </c>
    </row>
    <row r="7743" spans="1:27"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s="3">
        <v>2</v>
      </c>
      <c r="T7743" s="4">
        <v>0.2</v>
      </c>
      <c r="U7743" s="3">
        <v>13.17</v>
      </c>
      <c r="V7743" s="2">
        <f>salestable[[#This Row],[Sales]] * (1 - salestable[[#This Row],[Discount]])</f>
        <v>28.096</v>
      </c>
      <c r="W7743" s="2">
        <f>salestable[[#This Row],[Sales]] * salestable[[#This Row],[Discount]]</f>
        <v>7.024</v>
      </c>
      <c r="X7743">
        <f>YEAR(salestable[[#This Row],[Order Date]])</f>
        <v>2015</v>
      </c>
      <c r="Y7743" t="str">
        <f>TEXT(salestable[[#This Row],[Order Date]],"MMMM")</f>
        <v>September</v>
      </c>
      <c r="Z7743" t="str">
        <f>"Q"&amp;ROUNDUP(MONTH(salestable[[#This Row],[Order Date]])/3,0)</f>
        <v>Q3</v>
      </c>
      <c r="AA7743" t="str">
        <f>TEXT(salestable[[#This Row],[Order Date]], "ddd")</f>
        <v>Thu</v>
      </c>
    </row>
    <row r="7744" spans="1:27"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s="3">
        <v>4</v>
      </c>
      <c r="T7744" s="4">
        <v>0</v>
      </c>
      <c r="U7744" s="3">
        <v>12.441599999999999</v>
      </c>
      <c r="V7744" s="2">
        <f>salestable[[#This Row],[Sales]] * (1 - salestable[[#This Row],[Discount]])</f>
        <v>25.92</v>
      </c>
      <c r="W7744" s="2">
        <f>salestable[[#This Row],[Sales]] * salestable[[#This Row],[Discount]]</f>
        <v>0</v>
      </c>
      <c r="X7744">
        <f>YEAR(salestable[[#This Row],[Order Date]])</f>
        <v>2017</v>
      </c>
      <c r="Y7744" t="str">
        <f>TEXT(salestable[[#This Row],[Order Date]],"MMMM")</f>
        <v>August</v>
      </c>
      <c r="Z7744" t="str">
        <f>"Q"&amp;ROUNDUP(MONTH(salestable[[#This Row],[Order Date]])/3,0)</f>
        <v>Q3</v>
      </c>
      <c r="AA7744" t="str">
        <f>TEXT(salestable[[#This Row],[Order Date]], "ddd")</f>
        <v>Sun</v>
      </c>
    </row>
    <row r="7745" spans="1:27"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s="3">
        <v>2</v>
      </c>
      <c r="T7745" s="4">
        <v>0</v>
      </c>
      <c r="U7745" s="3">
        <v>3.7412000000000001</v>
      </c>
      <c r="V7745" s="2">
        <f>salestable[[#This Row],[Sales]] * (1 - salestable[[#This Row],[Discount]])</f>
        <v>7.96</v>
      </c>
      <c r="W7745" s="2">
        <f>salestable[[#This Row],[Sales]] * salestable[[#This Row],[Discount]]</f>
        <v>0</v>
      </c>
      <c r="X7745">
        <f>YEAR(salestable[[#This Row],[Order Date]])</f>
        <v>2016</v>
      </c>
      <c r="Y7745" t="str">
        <f>TEXT(salestable[[#This Row],[Order Date]],"MMMM")</f>
        <v>June</v>
      </c>
      <c r="Z7745" t="str">
        <f>"Q"&amp;ROUNDUP(MONTH(salestable[[#This Row],[Order Date]])/3,0)</f>
        <v>Q2</v>
      </c>
      <c r="AA7745" t="str">
        <f>TEXT(salestable[[#This Row],[Order Date]], "ddd")</f>
        <v>Fri</v>
      </c>
    </row>
    <row r="7746" spans="1:27"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s="3">
        <v>3</v>
      </c>
      <c r="T7746" s="4">
        <v>0</v>
      </c>
      <c r="U7746" s="3">
        <v>153.08189999999999</v>
      </c>
      <c r="V7746" s="2">
        <f>salestable[[#This Row],[Sales]] * (1 - salestable[[#This Row],[Discount]])</f>
        <v>566.97</v>
      </c>
      <c r="W7746" s="2">
        <f>salestable[[#This Row],[Sales]] * salestable[[#This Row],[Discount]]</f>
        <v>0</v>
      </c>
      <c r="X7746">
        <f>YEAR(salestable[[#This Row],[Order Date]])</f>
        <v>2016</v>
      </c>
      <c r="Y7746" t="str">
        <f>TEXT(salestable[[#This Row],[Order Date]],"MMMM")</f>
        <v>June</v>
      </c>
      <c r="Z7746" t="str">
        <f>"Q"&amp;ROUNDUP(MONTH(salestable[[#This Row],[Order Date]])/3,0)</f>
        <v>Q2</v>
      </c>
      <c r="AA7746" t="str">
        <f>TEXT(salestable[[#This Row],[Order Date]], "ddd")</f>
        <v>Fri</v>
      </c>
    </row>
    <row r="7747" spans="1:27"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s="3">
        <v>3</v>
      </c>
      <c r="T7747" s="4">
        <v>0</v>
      </c>
      <c r="U7747" s="3">
        <v>2.8536000000000001</v>
      </c>
      <c r="V7747" s="2">
        <f>salestable[[#This Row],[Sales]] * (1 - salestable[[#This Row],[Discount]])</f>
        <v>9.84</v>
      </c>
      <c r="W7747" s="2">
        <f>salestable[[#This Row],[Sales]] * salestable[[#This Row],[Discount]]</f>
        <v>0</v>
      </c>
      <c r="X7747">
        <f>YEAR(salestable[[#This Row],[Order Date]])</f>
        <v>2016</v>
      </c>
      <c r="Y7747" t="str">
        <f>TEXT(salestable[[#This Row],[Order Date]],"MMMM")</f>
        <v>June</v>
      </c>
      <c r="Z7747" t="str">
        <f>"Q"&amp;ROUNDUP(MONTH(salestable[[#This Row],[Order Date]])/3,0)</f>
        <v>Q2</v>
      </c>
      <c r="AA7747" t="str">
        <f>TEXT(salestable[[#This Row],[Order Date]], "ddd")</f>
        <v>Fri</v>
      </c>
    </row>
    <row r="7748" spans="1:27"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s="3">
        <v>2</v>
      </c>
      <c r="T7748" s="4">
        <v>0.2</v>
      </c>
      <c r="U7748" s="3">
        <v>4.7789999999999999</v>
      </c>
      <c r="V7748" s="2">
        <f>salestable[[#This Row],[Sales]] * (1 - salestable[[#This Row],[Discount]])</f>
        <v>20.3904</v>
      </c>
      <c r="W7748" s="2">
        <f>salestable[[#This Row],[Sales]] * salestable[[#This Row],[Discount]]</f>
        <v>5.0975999999999999</v>
      </c>
      <c r="X7748">
        <f>YEAR(salestable[[#This Row],[Order Date]])</f>
        <v>2015</v>
      </c>
      <c r="Y7748" t="str">
        <f>TEXT(salestable[[#This Row],[Order Date]],"MMMM")</f>
        <v>December</v>
      </c>
      <c r="Z7748" t="str">
        <f>"Q"&amp;ROUNDUP(MONTH(salestable[[#This Row],[Order Date]])/3,0)</f>
        <v>Q4</v>
      </c>
      <c r="AA7748" t="str">
        <f>TEXT(salestable[[#This Row],[Order Date]], "ddd")</f>
        <v>Sat</v>
      </c>
    </row>
    <row r="7749" spans="1:27"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s="3">
        <v>6</v>
      </c>
      <c r="T7749" s="4">
        <v>0</v>
      </c>
      <c r="U7749" s="3">
        <v>0.3024</v>
      </c>
      <c r="V7749" s="2">
        <f>salestable[[#This Row],[Sales]] * (1 - salestable[[#This Row],[Discount]])</f>
        <v>7.56</v>
      </c>
      <c r="W7749" s="2">
        <f>salestable[[#This Row],[Sales]] * salestable[[#This Row],[Discount]]</f>
        <v>0</v>
      </c>
      <c r="X7749">
        <f>YEAR(salestable[[#This Row],[Order Date]])</f>
        <v>2015</v>
      </c>
      <c r="Y7749" t="str">
        <f>TEXT(salestable[[#This Row],[Order Date]],"MMMM")</f>
        <v>May</v>
      </c>
      <c r="Z7749" t="str">
        <f>"Q"&amp;ROUNDUP(MONTH(salestable[[#This Row],[Order Date]])/3,0)</f>
        <v>Q2</v>
      </c>
      <c r="AA7749" t="str">
        <f>TEXT(salestable[[#This Row],[Order Date]], "ddd")</f>
        <v>Sun</v>
      </c>
    </row>
    <row r="7750" spans="1:27"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s="3">
        <v>3</v>
      </c>
      <c r="T7750" s="4">
        <v>0</v>
      </c>
      <c r="U7750" s="3">
        <v>19.468800000000002</v>
      </c>
      <c r="V7750" s="2">
        <f>salestable[[#This Row],[Sales]] * (1 - salestable[[#This Row],[Discount]])</f>
        <v>60.84</v>
      </c>
      <c r="W7750" s="2">
        <f>salestable[[#This Row],[Sales]] * salestable[[#This Row],[Discount]]</f>
        <v>0</v>
      </c>
      <c r="X7750">
        <f>YEAR(salestable[[#This Row],[Order Date]])</f>
        <v>2015</v>
      </c>
      <c r="Y7750" t="str">
        <f>TEXT(salestable[[#This Row],[Order Date]],"MMMM")</f>
        <v>June</v>
      </c>
      <c r="Z7750" t="str">
        <f>"Q"&amp;ROUNDUP(MONTH(salestable[[#This Row],[Order Date]])/3,0)</f>
        <v>Q2</v>
      </c>
      <c r="AA7750" t="str">
        <f>TEXT(salestable[[#This Row],[Order Date]], "ddd")</f>
        <v>Thu</v>
      </c>
    </row>
    <row r="7751" spans="1:27"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s="3">
        <v>2</v>
      </c>
      <c r="T7751" s="4">
        <v>0</v>
      </c>
      <c r="U7751" s="3">
        <v>58.505200000000002</v>
      </c>
      <c r="V7751" s="2">
        <f>salestable[[#This Row],[Sales]] * (1 - salestable[[#This Row],[Discount]])</f>
        <v>450.04</v>
      </c>
      <c r="W7751" s="2">
        <f>salestable[[#This Row],[Sales]] * salestable[[#This Row],[Discount]]</f>
        <v>0</v>
      </c>
      <c r="X7751">
        <f>YEAR(salestable[[#This Row],[Order Date]])</f>
        <v>2015</v>
      </c>
      <c r="Y7751" t="str">
        <f>TEXT(salestable[[#This Row],[Order Date]],"MMMM")</f>
        <v>June</v>
      </c>
      <c r="Z7751" t="str">
        <f>"Q"&amp;ROUNDUP(MONTH(salestable[[#This Row],[Order Date]])/3,0)</f>
        <v>Q2</v>
      </c>
      <c r="AA7751" t="str">
        <f>TEXT(salestable[[#This Row],[Order Date]], "ddd")</f>
        <v>Thu</v>
      </c>
    </row>
    <row r="7752" spans="1:27"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s="3">
        <v>2</v>
      </c>
      <c r="T7752" s="4">
        <v>0</v>
      </c>
      <c r="U7752" s="3">
        <v>16.608000000000001</v>
      </c>
      <c r="V7752" s="2">
        <f>salestable[[#This Row],[Sales]] * (1 - salestable[[#This Row],[Discount]])</f>
        <v>34.6</v>
      </c>
      <c r="W7752" s="2">
        <f>salestable[[#This Row],[Sales]] * salestable[[#This Row],[Discount]]</f>
        <v>0</v>
      </c>
      <c r="X7752">
        <f>YEAR(salestable[[#This Row],[Order Date]])</f>
        <v>2015</v>
      </c>
      <c r="Y7752" t="str">
        <f>TEXT(salestable[[#This Row],[Order Date]],"MMMM")</f>
        <v>June</v>
      </c>
      <c r="Z7752" t="str">
        <f>"Q"&amp;ROUNDUP(MONTH(salestable[[#This Row],[Order Date]])/3,0)</f>
        <v>Q2</v>
      </c>
      <c r="AA7752" t="str">
        <f>TEXT(salestable[[#This Row],[Order Date]], "ddd")</f>
        <v>Thu</v>
      </c>
    </row>
    <row r="7753" spans="1:27"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s="3">
        <v>3</v>
      </c>
      <c r="T7753" s="4">
        <v>0</v>
      </c>
      <c r="U7753" s="3">
        <v>140.39099999999999</v>
      </c>
      <c r="V7753" s="2">
        <f>salestable[[#This Row],[Sales]] * (1 - salestable[[#This Row],[Discount]])</f>
        <v>467.97</v>
      </c>
      <c r="W7753" s="2">
        <f>salestable[[#This Row],[Sales]] * salestable[[#This Row],[Discount]]</f>
        <v>0</v>
      </c>
      <c r="X7753">
        <f>YEAR(salestable[[#This Row],[Order Date]])</f>
        <v>2015</v>
      </c>
      <c r="Y7753" t="str">
        <f>TEXT(salestable[[#This Row],[Order Date]],"MMMM")</f>
        <v>June</v>
      </c>
      <c r="Z7753" t="str">
        <f>"Q"&amp;ROUNDUP(MONTH(salestable[[#This Row],[Order Date]])/3,0)</f>
        <v>Q2</v>
      </c>
      <c r="AA7753" t="str">
        <f>TEXT(salestable[[#This Row],[Order Date]], "ddd")</f>
        <v>Thu</v>
      </c>
    </row>
    <row r="7754" spans="1:27"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s="3">
        <v>2</v>
      </c>
      <c r="T7754" s="4">
        <v>0</v>
      </c>
      <c r="U7754" s="3">
        <v>15.849600000000001</v>
      </c>
      <c r="V7754" s="2">
        <f>salestable[[#This Row],[Sales]] * (1 - salestable[[#This Row],[Discount]])</f>
        <v>33.020000000000003</v>
      </c>
      <c r="W7754" s="2">
        <f>salestable[[#This Row],[Sales]] * salestable[[#This Row],[Discount]]</f>
        <v>0</v>
      </c>
      <c r="X7754">
        <f>YEAR(salestable[[#This Row],[Order Date]])</f>
        <v>2015</v>
      </c>
      <c r="Y7754" t="str">
        <f>TEXT(salestable[[#This Row],[Order Date]],"MMMM")</f>
        <v>June</v>
      </c>
      <c r="Z7754" t="str">
        <f>"Q"&amp;ROUNDUP(MONTH(salestable[[#This Row],[Order Date]])/3,0)</f>
        <v>Q2</v>
      </c>
      <c r="AA7754" t="str">
        <f>TEXT(salestable[[#This Row],[Order Date]], "ddd")</f>
        <v>Thu</v>
      </c>
    </row>
    <row r="7755" spans="1:27"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s="3">
        <v>2</v>
      </c>
      <c r="T7755" s="4">
        <v>0.2</v>
      </c>
      <c r="U7755" s="3">
        <v>1.0680000000000001</v>
      </c>
      <c r="V7755" s="2">
        <f>salestable[[#This Row],[Sales]] * (1 - salestable[[#This Row],[Discount]])</f>
        <v>13.670400000000001</v>
      </c>
      <c r="W7755" s="2">
        <f>salestable[[#This Row],[Sales]] * salestable[[#This Row],[Discount]]</f>
        <v>3.4176000000000002</v>
      </c>
      <c r="X7755">
        <f>YEAR(salestable[[#This Row],[Order Date]])</f>
        <v>2015</v>
      </c>
      <c r="Y7755" t="str">
        <f>TEXT(salestable[[#This Row],[Order Date]],"MMMM")</f>
        <v>November</v>
      </c>
      <c r="Z7755" t="str">
        <f>"Q"&amp;ROUNDUP(MONTH(salestable[[#This Row],[Order Date]])/3,0)</f>
        <v>Q4</v>
      </c>
      <c r="AA7755" t="str">
        <f>TEXT(salestable[[#This Row],[Order Date]], "ddd")</f>
        <v>Mon</v>
      </c>
    </row>
    <row r="7756" spans="1:27"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s="3">
        <v>2</v>
      </c>
      <c r="T7756" s="4">
        <v>0.2</v>
      </c>
      <c r="U7756" s="3">
        <v>0.33839999999999998</v>
      </c>
      <c r="V7756" s="2">
        <f>salestable[[#This Row],[Sales]] * (1 - salestable[[#This Row],[Discount]])</f>
        <v>2.4064000000000001</v>
      </c>
      <c r="W7756" s="2">
        <f>salestable[[#This Row],[Sales]] * salestable[[#This Row],[Discount]]</f>
        <v>0.60160000000000002</v>
      </c>
      <c r="X7756">
        <f>YEAR(salestable[[#This Row],[Order Date]])</f>
        <v>2015</v>
      </c>
      <c r="Y7756" t="str">
        <f>TEXT(salestable[[#This Row],[Order Date]],"MMMM")</f>
        <v>December</v>
      </c>
      <c r="Z7756" t="str">
        <f>"Q"&amp;ROUNDUP(MONTH(salestable[[#This Row],[Order Date]])/3,0)</f>
        <v>Q4</v>
      </c>
      <c r="AA7756" t="str">
        <f>TEXT(salestable[[#This Row],[Order Date]], "ddd")</f>
        <v>Mon</v>
      </c>
    </row>
    <row r="7757" spans="1:27"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s="3">
        <v>7</v>
      </c>
      <c r="T7757" s="4">
        <v>0.2</v>
      </c>
      <c r="U7757" s="3">
        <v>93.884</v>
      </c>
      <c r="V7757" s="2">
        <f>salestable[[#This Row],[Sales]] * (1 - salestable[[#This Row],[Discount]])</f>
        <v>214.59200000000001</v>
      </c>
      <c r="W7757" s="2">
        <f>salestable[[#This Row],[Sales]] * salestable[[#This Row],[Discount]]</f>
        <v>53.648000000000003</v>
      </c>
      <c r="X7757">
        <f>YEAR(salestable[[#This Row],[Order Date]])</f>
        <v>2017</v>
      </c>
      <c r="Y7757" t="str">
        <f>TEXT(salestable[[#This Row],[Order Date]],"MMMM")</f>
        <v>November</v>
      </c>
      <c r="Z7757" t="str">
        <f>"Q"&amp;ROUNDUP(MONTH(salestable[[#This Row],[Order Date]])/3,0)</f>
        <v>Q4</v>
      </c>
      <c r="AA7757" t="str">
        <f>TEXT(salestable[[#This Row],[Order Date]], "ddd")</f>
        <v>Fri</v>
      </c>
    </row>
    <row r="7758" spans="1:27"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s="3">
        <v>5</v>
      </c>
      <c r="T7758" s="4">
        <v>0.2</v>
      </c>
      <c r="U7758" s="3">
        <v>107.79</v>
      </c>
      <c r="V7758" s="2">
        <f>salestable[[#This Row],[Sales]] * (1 - salestable[[#This Row],[Discount]])</f>
        <v>344.92800000000005</v>
      </c>
      <c r="W7758" s="2">
        <f>salestable[[#This Row],[Sales]] * salestable[[#This Row],[Discount]]</f>
        <v>86.232000000000014</v>
      </c>
      <c r="X7758">
        <f>YEAR(salestable[[#This Row],[Order Date]])</f>
        <v>2017</v>
      </c>
      <c r="Y7758" t="str">
        <f>TEXT(salestable[[#This Row],[Order Date]],"MMMM")</f>
        <v>November</v>
      </c>
      <c r="Z7758" t="str">
        <f>"Q"&amp;ROUNDUP(MONTH(salestable[[#This Row],[Order Date]])/3,0)</f>
        <v>Q4</v>
      </c>
      <c r="AA7758" t="str">
        <f>TEXT(salestable[[#This Row],[Order Date]], "ddd")</f>
        <v>Fri</v>
      </c>
    </row>
    <row r="7759" spans="1:27"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s="3">
        <v>4</v>
      </c>
      <c r="T7759" s="4">
        <v>0</v>
      </c>
      <c r="U7759" s="3">
        <v>12.208</v>
      </c>
      <c r="V7759" s="2">
        <f>salestable[[#This Row],[Sales]] * (1 - salestable[[#This Row],[Discount]])</f>
        <v>43.6</v>
      </c>
      <c r="W7759" s="2">
        <f>salestable[[#This Row],[Sales]] * salestable[[#This Row],[Discount]]</f>
        <v>0</v>
      </c>
      <c r="X7759">
        <f>YEAR(salestable[[#This Row],[Order Date]])</f>
        <v>2017</v>
      </c>
      <c r="Y7759" t="str">
        <f>TEXT(salestable[[#This Row],[Order Date]],"MMMM")</f>
        <v>November</v>
      </c>
      <c r="Z7759" t="str">
        <f>"Q"&amp;ROUNDUP(MONTH(salestable[[#This Row],[Order Date]])/3,0)</f>
        <v>Q4</v>
      </c>
      <c r="AA7759" t="str">
        <f>TEXT(salestable[[#This Row],[Order Date]], "ddd")</f>
        <v>Mon</v>
      </c>
    </row>
    <row r="7760" spans="1:27"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s="3">
        <v>3</v>
      </c>
      <c r="T7760" s="4">
        <v>0</v>
      </c>
      <c r="U7760" s="3">
        <v>30.99</v>
      </c>
      <c r="V7760" s="2">
        <f>salestable[[#This Row],[Sales]] * (1 - salestable[[#This Row],[Discount]])</f>
        <v>154.94999999999999</v>
      </c>
      <c r="W7760" s="2">
        <f>salestable[[#This Row],[Sales]] * salestable[[#This Row],[Discount]]</f>
        <v>0</v>
      </c>
      <c r="X7760">
        <f>YEAR(salestable[[#This Row],[Order Date]])</f>
        <v>2017</v>
      </c>
      <c r="Y7760" t="str">
        <f>TEXT(salestable[[#This Row],[Order Date]],"MMMM")</f>
        <v>November</v>
      </c>
      <c r="Z7760" t="str">
        <f>"Q"&amp;ROUNDUP(MONTH(salestable[[#This Row],[Order Date]])/3,0)</f>
        <v>Q4</v>
      </c>
      <c r="AA7760" t="str">
        <f>TEXT(salestable[[#This Row],[Order Date]], "ddd")</f>
        <v>Mon</v>
      </c>
    </row>
    <row r="7761" spans="1:27"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s="3">
        <v>3</v>
      </c>
      <c r="T7761" s="4">
        <v>0.2</v>
      </c>
      <c r="U7761" s="3">
        <v>5.4432</v>
      </c>
      <c r="V7761" s="2">
        <f>salestable[[#This Row],[Sales]] * (1 - salestable[[#This Row],[Discount]])</f>
        <v>12.441600000000001</v>
      </c>
      <c r="W7761" s="2">
        <f>salestable[[#This Row],[Sales]] * salestable[[#This Row],[Discount]]</f>
        <v>3.1104000000000003</v>
      </c>
      <c r="X7761">
        <f>YEAR(salestable[[#This Row],[Order Date]])</f>
        <v>2016</v>
      </c>
      <c r="Y7761" t="str">
        <f>TEXT(salestable[[#This Row],[Order Date]],"MMMM")</f>
        <v>October</v>
      </c>
      <c r="Z7761" t="str">
        <f>"Q"&amp;ROUNDUP(MONTH(salestable[[#This Row],[Order Date]])/3,0)</f>
        <v>Q4</v>
      </c>
      <c r="AA7761" t="str">
        <f>TEXT(salestable[[#This Row],[Order Date]], "ddd")</f>
        <v>Mon</v>
      </c>
    </row>
    <row r="7762" spans="1:27"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s="3">
        <v>2</v>
      </c>
      <c r="T7762" s="4">
        <v>0.2</v>
      </c>
      <c r="U7762" s="3">
        <v>13.717599999999999</v>
      </c>
      <c r="V7762" s="2">
        <f>salestable[[#This Row],[Sales]] * (1 - salestable[[#This Row],[Discount]])</f>
        <v>33.766399999999997</v>
      </c>
      <c r="W7762" s="2">
        <f>salestable[[#This Row],[Sales]] * salestable[[#This Row],[Discount]]</f>
        <v>8.4415999999999993</v>
      </c>
      <c r="X7762">
        <f>YEAR(salestable[[#This Row],[Order Date]])</f>
        <v>2014</v>
      </c>
      <c r="Y7762" t="str">
        <f>TEXT(salestable[[#This Row],[Order Date]],"MMMM")</f>
        <v>December</v>
      </c>
      <c r="Z7762" t="str">
        <f>"Q"&amp;ROUNDUP(MONTH(salestable[[#This Row],[Order Date]])/3,0)</f>
        <v>Q4</v>
      </c>
      <c r="AA7762" t="str">
        <f>TEXT(salestable[[#This Row],[Order Date]], "ddd")</f>
        <v>Sat</v>
      </c>
    </row>
    <row r="7763" spans="1:27"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s="3">
        <v>2</v>
      </c>
      <c r="T7763" s="4">
        <v>0.2</v>
      </c>
      <c r="U7763" s="3">
        <v>3.6288</v>
      </c>
      <c r="V7763" s="2">
        <f>salestable[[#This Row],[Sales]] * (1 - salestable[[#This Row],[Discount]])</f>
        <v>8.2944000000000013</v>
      </c>
      <c r="W7763" s="2">
        <f>salestable[[#This Row],[Sales]] * salestable[[#This Row],[Discount]]</f>
        <v>2.0736000000000003</v>
      </c>
      <c r="X7763">
        <f>YEAR(salestable[[#This Row],[Order Date]])</f>
        <v>2017</v>
      </c>
      <c r="Y7763" t="str">
        <f>TEXT(salestable[[#This Row],[Order Date]],"MMMM")</f>
        <v>December</v>
      </c>
      <c r="Z7763" t="str">
        <f>"Q"&amp;ROUNDUP(MONTH(salestable[[#This Row],[Order Date]])/3,0)</f>
        <v>Q4</v>
      </c>
      <c r="AA7763" t="str">
        <f>TEXT(salestable[[#This Row],[Order Date]], "ddd")</f>
        <v>Sun</v>
      </c>
    </row>
    <row r="7764" spans="1:27"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s="3">
        <v>1</v>
      </c>
      <c r="T7764" s="4">
        <v>0.2</v>
      </c>
      <c r="U7764" s="3">
        <v>0.55600000000000005</v>
      </c>
      <c r="V7764" s="2">
        <f>salestable[[#This Row],[Sales]] * (1 - salestable[[#This Row],[Discount]])</f>
        <v>1.7792000000000003</v>
      </c>
      <c r="W7764" s="2">
        <f>salestable[[#This Row],[Sales]] * salestable[[#This Row],[Discount]]</f>
        <v>0.44480000000000008</v>
      </c>
      <c r="X7764">
        <f>YEAR(salestable[[#This Row],[Order Date]])</f>
        <v>2017</v>
      </c>
      <c r="Y7764" t="str">
        <f>TEXT(salestable[[#This Row],[Order Date]],"MMMM")</f>
        <v>September</v>
      </c>
      <c r="Z7764" t="str">
        <f>"Q"&amp;ROUNDUP(MONTH(salestable[[#This Row],[Order Date]])/3,0)</f>
        <v>Q3</v>
      </c>
      <c r="AA7764" t="str">
        <f>TEXT(salestable[[#This Row],[Order Date]], "ddd")</f>
        <v>Tue</v>
      </c>
    </row>
    <row r="7765" spans="1:27"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s="3">
        <v>9</v>
      </c>
      <c r="T7765" s="4">
        <v>0</v>
      </c>
      <c r="U7765" s="3">
        <v>35.0244</v>
      </c>
      <c r="V7765" s="2">
        <f>salestable[[#This Row],[Sales]] * (1 - salestable[[#This Row],[Discount]])</f>
        <v>74.52</v>
      </c>
      <c r="W7765" s="2">
        <f>salestable[[#This Row],[Sales]] * salestable[[#This Row],[Discount]]</f>
        <v>0</v>
      </c>
      <c r="X7765">
        <f>YEAR(salestable[[#This Row],[Order Date]])</f>
        <v>2015</v>
      </c>
      <c r="Y7765" t="str">
        <f>TEXT(salestable[[#This Row],[Order Date]],"MMMM")</f>
        <v>February</v>
      </c>
      <c r="Z7765" t="str">
        <f>"Q"&amp;ROUNDUP(MONTH(salestable[[#This Row],[Order Date]])/3,0)</f>
        <v>Q1</v>
      </c>
      <c r="AA7765" t="str">
        <f>TEXT(salestable[[#This Row],[Order Date]], "ddd")</f>
        <v>Tue</v>
      </c>
    </row>
    <row r="7766" spans="1:27"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s="3">
        <v>3</v>
      </c>
      <c r="T7766" s="4">
        <v>0</v>
      </c>
      <c r="U7766" s="3">
        <v>5.2560000000000002</v>
      </c>
      <c r="V7766" s="2">
        <f>salestable[[#This Row],[Sales]] * (1 - salestable[[#This Row],[Discount]])</f>
        <v>17.52</v>
      </c>
      <c r="W7766" s="2">
        <f>salestable[[#This Row],[Sales]] * salestable[[#This Row],[Discount]]</f>
        <v>0</v>
      </c>
      <c r="X7766">
        <f>YEAR(salestable[[#This Row],[Order Date]])</f>
        <v>2017</v>
      </c>
      <c r="Y7766" t="str">
        <f>TEXT(salestable[[#This Row],[Order Date]],"MMMM")</f>
        <v>August</v>
      </c>
      <c r="Z7766" t="str">
        <f>"Q"&amp;ROUNDUP(MONTH(salestable[[#This Row],[Order Date]])/3,0)</f>
        <v>Q3</v>
      </c>
      <c r="AA7766" t="str">
        <f>TEXT(salestable[[#This Row],[Order Date]], "ddd")</f>
        <v>Sat</v>
      </c>
    </row>
    <row r="7767" spans="1:27"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s="3">
        <v>5</v>
      </c>
      <c r="T7767" s="4">
        <v>0</v>
      </c>
      <c r="U7767" s="3">
        <v>373.779</v>
      </c>
      <c r="V7767" s="2">
        <f>salestable[[#This Row],[Sales]] * (1 - salestable[[#This Row],[Discount]])</f>
        <v>1779.9</v>
      </c>
      <c r="W7767" s="2">
        <f>salestable[[#This Row],[Sales]] * salestable[[#This Row],[Discount]]</f>
        <v>0</v>
      </c>
      <c r="X7767">
        <f>YEAR(salestable[[#This Row],[Order Date]])</f>
        <v>2017</v>
      </c>
      <c r="Y7767" t="str">
        <f>TEXT(salestable[[#This Row],[Order Date]],"MMMM")</f>
        <v>August</v>
      </c>
      <c r="Z7767" t="str">
        <f>"Q"&amp;ROUNDUP(MONTH(salestable[[#This Row],[Order Date]])/3,0)</f>
        <v>Q3</v>
      </c>
      <c r="AA7767" t="str">
        <f>TEXT(salestable[[#This Row],[Order Date]], "ddd")</f>
        <v>Sat</v>
      </c>
    </row>
    <row r="7768" spans="1:27"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s="3">
        <v>5</v>
      </c>
      <c r="T7768" s="4">
        <v>0</v>
      </c>
      <c r="U7768" s="3">
        <v>59.372999999999998</v>
      </c>
      <c r="V7768" s="2">
        <f>salestable[[#This Row],[Sales]] * (1 - salestable[[#This Row],[Discount]])</f>
        <v>219.9</v>
      </c>
      <c r="W7768" s="2">
        <f>salestable[[#This Row],[Sales]] * salestable[[#This Row],[Discount]]</f>
        <v>0</v>
      </c>
      <c r="X7768">
        <f>YEAR(salestable[[#This Row],[Order Date]])</f>
        <v>2017</v>
      </c>
      <c r="Y7768" t="str">
        <f>TEXT(salestable[[#This Row],[Order Date]],"MMMM")</f>
        <v>August</v>
      </c>
      <c r="Z7768" t="str">
        <f>"Q"&amp;ROUNDUP(MONTH(salestable[[#This Row],[Order Date]])/3,0)</f>
        <v>Q3</v>
      </c>
      <c r="AA7768" t="str">
        <f>TEXT(salestable[[#This Row],[Order Date]], "ddd")</f>
        <v>Sat</v>
      </c>
    </row>
    <row r="7769" spans="1:27"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s="3">
        <v>3</v>
      </c>
      <c r="T7769" s="4">
        <v>0.2</v>
      </c>
      <c r="U7769" s="3">
        <v>0.71519999999999995</v>
      </c>
      <c r="V7769" s="2">
        <f>salestable[[#This Row],[Sales]] * (1 - salestable[[#This Row],[Discount]])</f>
        <v>5.7216000000000005</v>
      </c>
      <c r="W7769" s="2">
        <f>salestable[[#This Row],[Sales]] * salestable[[#This Row],[Discount]]</f>
        <v>1.4304000000000001</v>
      </c>
      <c r="X7769">
        <f>YEAR(salestable[[#This Row],[Order Date]])</f>
        <v>2015</v>
      </c>
      <c r="Y7769" t="str">
        <f>TEXT(salestable[[#This Row],[Order Date]],"MMMM")</f>
        <v>August</v>
      </c>
      <c r="Z7769" t="str">
        <f>"Q"&amp;ROUNDUP(MONTH(salestable[[#This Row],[Order Date]])/3,0)</f>
        <v>Q3</v>
      </c>
      <c r="AA7769" t="str">
        <f>TEXT(salestable[[#This Row],[Order Date]], "ddd")</f>
        <v>Mon</v>
      </c>
    </row>
    <row r="7770" spans="1:27"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s="3">
        <v>5</v>
      </c>
      <c r="T7770" s="4">
        <v>0.2</v>
      </c>
      <c r="U7770" s="3">
        <v>9.3520000000000003</v>
      </c>
      <c r="V7770" s="2">
        <f>salestable[[#This Row],[Sales]] * (1 - salestable[[#This Row],[Discount]])</f>
        <v>21.376000000000001</v>
      </c>
      <c r="W7770" s="2">
        <f>salestable[[#This Row],[Sales]] * salestable[[#This Row],[Discount]]</f>
        <v>5.3440000000000003</v>
      </c>
      <c r="X7770">
        <f>YEAR(salestable[[#This Row],[Order Date]])</f>
        <v>2017</v>
      </c>
      <c r="Y7770" t="str">
        <f>TEXT(salestable[[#This Row],[Order Date]],"MMMM")</f>
        <v>November</v>
      </c>
      <c r="Z7770" t="str">
        <f>"Q"&amp;ROUNDUP(MONTH(salestable[[#This Row],[Order Date]])/3,0)</f>
        <v>Q4</v>
      </c>
      <c r="AA7770" t="str">
        <f>TEXT(salestable[[#This Row],[Order Date]], "ddd")</f>
        <v>Sun</v>
      </c>
    </row>
    <row r="7771" spans="1:27"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s="3">
        <v>2</v>
      </c>
      <c r="T7771" s="4">
        <v>0.2</v>
      </c>
      <c r="U7771" s="3">
        <v>90.976200000000006</v>
      </c>
      <c r="V7771" s="2">
        <f>salestable[[#This Row],[Sales]] * (1 - salestable[[#This Row],[Discount]])</f>
        <v>831.78240000000005</v>
      </c>
      <c r="W7771" s="2">
        <f>salestable[[#This Row],[Sales]] * salestable[[#This Row],[Discount]]</f>
        <v>207.94560000000001</v>
      </c>
      <c r="X7771">
        <f>YEAR(salestable[[#This Row],[Order Date]])</f>
        <v>2016</v>
      </c>
      <c r="Y7771" t="str">
        <f>TEXT(salestable[[#This Row],[Order Date]],"MMMM")</f>
        <v>August</v>
      </c>
      <c r="Z7771" t="str">
        <f>"Q"&amp;ROUNDUP(MONTH(salestable[[#This Row],[Order Date]])/3,0)</f>
        <v>Q3</v>
      </c>
      <c r="AA7771" t="str">
        <f>TEXT(salestable[[#This Row],[Order Date]], "ddd")</f>
        <v>Mon</v>
      </c>
    </row>
    <row r="7772" spans="1:27"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s="3">
        <v>2</v>
      </c>
      <c r="T7772" s="4">
        <v>0</v>
      </c>
      <c r="U7772" s="3">
        <v>13.788</v>
      </c>
      <c r="V7772" s="2">
        <f>salestable[[#This Row],[Sales]] * (1 - salestable[[#This Row],[Discount]])</f>
        <v>45.96</v>
      </c>
      <c r="W7772" s="2">
        <f>salestable[[#This Row],[Sales]] * salestable[[#This Row],[Discount]]</f>
        <v>0</v>
      </c>
      <c r="X7772">
        <f>YEAR(salestable[[#This Row],[Order Date]])</f>
        <v>2016</v>
      </c>
      <c r="Y7772" t="str">
        <f>TEXT(salestable[[#This Row],[Order Date]],"MMMM")</f>
        <v>August</v>
      </c>
      <c r="Z7772" t="str">
        <f>"Q"&amp;ROUNDUP(MONTH(salestable[[#This Row],[Order Date]])/3,0)</f>
        <v>Q3</v>
      </c>
      <c r="AA7772" t="str">
        <f>TEXT(salestable[[#This Row],[Order Date]], "ddd")</f>
        <v>Mon</v>
      </c>
    </row>
    <row r="7773" spans="1:27"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s="3">
        <v>2</v>
      </c>
      <c r="T7773" s="4">
        <v>0.7</v>
      </c>
      <c r="U7773" s="3">
        <v>-304.392</v>
      </c>
      <c r="V7773" s="2">
        <f>salestable[[#This Row],[Sales]] * (1 - salestable[[#This Row],[Discount]])</f>
        <v>136.97640000000004</v>
      </c>
      <c r="W7773" s="2">
        <f>salestable[[#This Row],[Sales]] * salestable[[#This Row],[Discount]]</f>
        <v>319.61160000000001</v>
      </c>
      <c r="X7773">
        <f>YEAR(salestable[[#This Row],[Order Date]])</f>
        <v>2016</v>
      </c>
      <c r="Y7773" t="str">
        <f>TEXT(salestable[[#This Row],[Order Date]],"MMMM")</f>
        <v>November</v>
      </c>
      <c r="Z7773" t="str">
        <f>"Q"&amp;ROUNDUP(MONTH(salestable[[#This Row],[Order Date]])/3,0)</f>
        <v>Q4</v>
      </c>
      <c r="AA7773" t="str">
        <f>TEXT(salestable[[#This Row],[Order Date]], "ddd")</f>
        <v>Fri</v>
      </c>
    </row>
    <row r="7774" spans="1:27"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s="3">
        <v>5</v>
      </c>
      <c r="T7774" s="4">
        <v>0.7</v>
      </c>
      <c r="U7774" s="3">
        <v>-6599.9780000000001</v>
      </c>
      <c r="V7774" s="2">
        <f>salestable[[#This Row],[Sales]] * (1 - salestable[[#This Row],[Discount]])</f>
        <v>1349.9955</v>
      </c>
      <c r="W7774" s="2">
        <f>salestable[[#This Row],[Sales]] * salestable[[#This Row],[Discount]]</f>
        <v>3149.9894999999997</v>
      </c>
      <c r="X7774">
        <f>YEAR(salestable[[#This Row],[Order Date]])</f>
        <v>2016</v>
      </c>
      <c r="Y7774" t="str">
        <f>TEXT(salestable[[#This Row],[Order Date]],"MMMM")</f>
        <v>November</v>
      </c>
      <c r="Z7774" t="str">
        <f>"Q"&amp;ROUNDUP(MONTH(salestable[[#This Row],[Order Date]])/3,0)</f>
        <v>Q4</v>
      </c>
      <c r="AA7774" t="str">
        <f>TEXT(salestable[[#This Row],[Order Date]], "ddd")</f>
        <v>Fri</v>
      </c>
    </row>
    <row r="7775" spans="1:27"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s="3">
        <v>3</v>
      </c>
      <c r="T7775" s="4">
        <v>0.2</v>
      </c>
      <c r="U7775" s="3">
        <v>11.995200000000001</v>
      </c>
      <c r="V7775" s="2">
        <f>salestable[[#This Row],[Sales]] * (1 - salestable[[#This Row],[Discount]])</f>
        <v>47.980800000000002</v>
      </c>
      <c r="W7775" s="2">
        <f>salestable[[#This Row],[Sales]] * salestable[[#This Row],[Discount]]</f>
        <v>11.995200000000001</v>
      </c>
      <c r="X7775">
        <f>YEAR(salestable[[#This Row],[Order Date]])</f>
        <v>2016</v>
      </c>
      <c r="Y7775" t="str">
        <f>TEXT(salestable[[#This Row],[Order Date]],"MMMM")</f>
        <v>November</v>
      </c>
      <c r="Z7775" t="str">
        <f>"Q"&amp;ROUNDUP(MONTH(salestable[[#This Row],[Order Date]])/3,0)</f>
        <v>Q4</v>
      </c>
      <c r="AA7775" t="str">
        <f>TEXT(salestable[[#This Row],[Order Date]], "ddd")</f>
        <v>Fri</v>
      </c>
    </row>
    <row r="7776" spans="1:27"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s="3">
        <v>3</v>
      </c>
      <c r="T7776" s="4">
        <v>0</v>
      </c>
      <c r="U7776" s="3">
        <v>2.8763999999999998</v>
      </c>
      <c r="V7776" s="2">
        <f>salestable[[#This Row],[Sales]] * (1 - salestable[[#This Row],[Discount]])</f>
        <v>6.12</v>
      </c>
      <c r="W7776" s="2">
        <f>salestable[[#This Row],[Sales]] * salestable[[#This Row],[Discount]]</f>
        <v>0</v>
      </c>
      <c r="X7776">
        <f>YEAR(salestable[[#This Row],[Order Date]])</f>
        <v>2016</v>
      </c>
      <c r="Y7776" t="str">
        <f>TEXT(salestable[[#This Row],[Order Date]],"MMMM")</f>
        <v>April</v>
      </c>
      <c r="Z7776" t="str">
        <f>"Q"&amp;ROUNDUP(MONTH(salestable[[#This Row],[Order Date]])/3,0)</f>
        <v>Q2</v>
      </c>
      <c r="AA7776" t="str">
        <f>TEXT(salestable[[#This Row],[Order Date]], "ddd")</f>
        <v>Wed</v>
      </c>
    </row>
    <row r="7777" spans="1:27"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s="3">
        <v>1</v>
      </c>
      <c r="T7777" s="4">
        <v>0</v>
      </c>
      <c r="U7777" s="3">
        <v>2.9645999999999999</v>
      </c>
      <c r="V7777" s="2">
        <f>salestable[[#This Row],[Sales]] * (1 - salestable[[#This Row],[Discount]])</f>
        <v>10.98</v>
      </c>
      <c r="W7777" s="2">
        <f>salestable[[#This Row],[Sales]] * salestable[[#This Row],[Discount]]</f>
        <v>0</v>
      </c>
      <c r="X7777">
        <f>YEAR(salestable[[#This Row],[Order Date]])</f>
        <v>2014</v>
      </c>
      <c r="Y7777" t="str">
        <f>TEXT(salestable[[#This Row],[Order Date]],"MMMM")</f>
        <v>December</v>
      </c>
      <c r="Z7777" t="str">
        <f>"Q"&amp;ROUNDUP(MONTH(salestable[[#This Row],[Order Date]])/3,0)</f>
        <v>Q4</v>
      </c>
      <c r="AA7777" t="str">
        <f>TEXT(salestable[[#This Row],[Order Date]], "ddd")</f>
        <v>Sat</v>
      </c>
    </row>
    <row r="7778" spans="1:27"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s="3">
        <v>3</v>
      </c>
      <c r="T7778" s="4">
        <v>0</v>
      </c>
      <c r="U7778" s="3">
        <v>3.6156000000000001</v>
      </c>
      <c r="V7778" s="2">
        <f>salestable[[#This Row],[Sales]] * (1 - salestable[[#This Row],[Discount]])</f>
        <v>7.86</v>
      </c>
      <c r="W7778" s="2">
        <f>salestable[[#This Row],[Sales]] * salestable[[#This Row],[Discount]]</f>
        <v>0</v>
      </c>
      <c r="X7778">
        <f>YEAR(salestable[[#This Row],[Order Date]])</f>
        <v>2014</v>
      </c>
      <c r="Y7778" t="str">
        <f>TEXT(salestable[[#This Row],[Order Date]],"MMMM")</f>
        <v>December</v>
      </c>
      <c r="Z7778" t="str">
        <f>"Q"&amp;ROUNDUP(MONTH(salestable[[#This Row],[Order Date]])/3,0)</f>
        <v>Q4</v>
      </c>
      <c r="AA7778" t="str">
        <f>TEXT(salestable[[#This Row],[Order Date]], "ddd")</f>
        <v>Sat</v>
      </c>
    </row>
    <row r="7779" spans="1:27"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s="3">
        <v>3</v>
      </c>
      <c r="T7779" s="4">
        <v>0</v>
      </c>
      <c r="U7779" s="3">
        <v>13.891500000000001</v>
      </c>
      <c r="V7779" s="2">
        <f>salestable[[#This Row],[Sales]] * (1 - salestable[[#This Row],[Discount]])</f>
        <v>51.45</v>
      </c>
      <c r="W7779" s="2">
        <f>salestable[[#This Row],[Sales]] * salestable[[#This Row],[Discount]]</f>
        <v>0</v>
      </c>
      <c r="X7779">
        <f>YEAR(salestable[[#This Row],[Order Date]])</f>
        <v>2014</v>
      </c>
      <c r="Y7779" t="str">
        <f>TEXT(salestable[[#This Row],[Order Date]],"MMMM")</f>
        <v>December</v>
      </c>
      <c r="Z7779" t="str">
        <f>"Q"&amp;ROUNDUP(MONTH(salestable[[#This Row],[Order Date]])/3,0)</f>
        <v>Q4</v>
      </c>
      <c r="AA7779" t="str">
        <f>TEXT(salestable[[#This Row],[Order Date]], "ddd")</f>
        <v>Sat</v>
      </c>
    </row>
    <row r="7780" spans="1:27"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s="3">
        <v>3</v>
      </c>
      <c r="T7780" s="4">
        <v>0.2</v>
      </c>
      <c r="U7780" s="3">
        <v>13.896000000000001</v>
      </c>
      <c r="V7780" s="2">
        <f>salestable[[#This Row],[Sales]] * (1 - salestable[[#This Row],[Discount]])</f>
        <v>29.6448</v>
      </c>
      <c r="W7780" s="2">
        <f>salestable[[#This Row],[Sales]] * salestable[[#This Row],[Discount]]</f>
        <v>7.4112</v>
      </c>
      <c r="X7780">
        <f>YEAR(salestable[[#This Row],[Order Date]])</f>
        <v>2014</v>
      </c>
      <c r="Y7780" t="str">
        <f>TEXT(salestable[[#This Row],[Order Date]],"MMMM")</f>
        <v>December</v>
      </c>
      <c r="Z7780" t="str">
        <f>"Q"&amp;ROUNDUP(MONTH(salestable[[#This Row],[Order Date]])/3,0)</f>
        <v>Q4</v>
      </c>
      <c r="AA7780" t="str">
        <f>TEXT(salestable[[#This Row],[Order Date]], "ddd")</f>
        <v>Sat</v>
      </c>
    </row>
    <row r="7781" spans="1:27"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s="3">
        <v>4</v>
      </c>
      <c r="T7781" s="4">
        <v>0</v>
      </c>
      <c r="U7781" s="3">
        <v>55.058399999999999</v>
      </c>
      <c r="V7781" s="2">
        <f>salestable[[#This Row],[Sales]] * (1 - salestable[[#This Row],[Discount]])</f>
        <v>203.92</v>
      </c>
      <c r="W7781" s="2">
        <f>salestable[[#This Row],[Sales]] * salestable[[#This Row],[Discount]]</f>
        <v>0</v>
      </c>
      <c r="X7781">
        <f>YEAR(salestable[[#This Row],[Order Date]])</f>
        <v>2016</v>
      </c>
      <c r="Y7781" t="str">
        <f>TEXT(salestable[[#This Row],[Order Date]],"MMMM")</f>
        <v>April</v>
      </c>
      <c r="Z7781" t="str">
        <f>"Q"&amp;ROUNDUP(MONTH(salestable[[#This Row],[Order Date]])/3,0)</f>
        <v>Q2</v>
      </c>
      <c r="AA7781" t="str">
        <f>TEXT(salestable[[#This Row],[Order Date]], "ddd")</f>
        <v>Mon</v>
      </c>
    </row>
    <row r="7782" spans="1:27"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s="3">
        <v>4</v>
      </c>
      <c r="T7782" s="4">
        <v>0</v>
      </c>
      <c r="U7782" s="3">
        <v>7.9812000000000003</v>
      </c>
      <c r="V7782" s="2">
        <f>salestable[[#This Row],[Sales]] * (1 - salestable[[#This Row],[Discount]])</f>
        <v>29.56</v>
      </c>
      <c r="W7782" s="2">
        <f>salestable[[#This Row],[Sales]] * salestable[[#This Row],[Discount]]</f>
        <v>0</v>
      </c>
      <c r="X7782">
        <f>YEAR(salestable[[#This Row],[Order Date]])</f>
        <v>2016</v>
      </c>
      <c r="Y7782" t="str">
        <f>TEXT(salestable[[#This Row],[Order Date]],"MMMM")</f>
        <v>April</v>
      </c>
      <c r="Z7782" t="str">
        <f>"Q"&amp;ROUNDUP(MONTH(salestable[[#This Row],[Order Date]])/3,0)</f>
        <v>Q2</v>
      </c>
      <c r="AA7782" t="str">
        <f>TEXT(salestable[[#This Row],[Order Date]], "ddd")</f>
        <v>Mon</v>
      </c>
    </row>
    <row r="7783" spans="1:27"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s="3">
        <v>3</v>
      </c>
      <c r="T7783" s="4">
        <v>0.8</v>
      </c>
      <c r="U7783" s="3">
        <v>-14.5656</v>
      </c>
      <c r="V7783" s="2">
        <f>salestable[[#This Row],[Sales]] * (1 - salestable[[#This Row],[Discount]])</f>
        <v>1.7135999999999996</v>
      </c>
      <c r="W7783" s="2">
        <f>salestable[[#This Row],[Sales]] * salestable[[#This Row],[Discount]]</f>
        <v>6.8544</v>
      </c>
      <c r="X7783">
        <f>YEAR(salestable[[#This Row],[Order Date]])</f>
        <v>2015</v>
      </c>
      <c r="Y7783" t="str">
        <f>TEXT(salestable[[#This Row],[Order Date]],"MMMM")</f>
        <v>March</v>
      </c>
      <c r="Z7783" t="str">
        <f>"Q"&amp;ROUNDUP(MONTH(salestable[[#This Row],[Order Date]])/3,0)</f>
        <v>Q1</v>
      </c>
      <c r="AA7783" t="str">
        <f>TEXT(salestable[[#This Row],[Order Date]], "ddd")</f>
        <v>Sun</v>
      </c>
    </row>
    <row r="7784" spans="1:27"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s="3">
        <v>2</v>
      </c>
      <c r="T7784" s="4">
        <v>0.2</v>
      </c>
      <c r="U7784" s="3">
        <v>3.9592000000000001</v>
      </c>
      <c r="V7784" s="2">
        <f>salestable[[#This Row],[Sales]] * (1 - salestable[[#This Row],[Discount]])</f>
        <v>36.198399999999999</v>
      </c>
      <c r="W7784" s="2">
        <f>salestable[[#This Row],[Sales]] * salestable[[#This Row],[Discount]]</f>
        <v>9.0495999999999999</v>
      </c>
      <c r="X7784">
        <f>YEAR(salestable[[#This Row],[Order Date]])</f>
        <v>2016</v>
      </c>
      <c r="Y7784" t="str">
        <f>TEXT(salestable[[#This Row],[Order Date]],"MMMM")</f>
        <v>November</v>
      </c>
      <c r="Z7784" t="str">
        <f>"Q"&amp;ROUNDUP(MONTH(salestable[[#This Row],[Order Date]])/3,0)</f>
        <v>Q4</v>
      </c>
      <c r="AA7784" t="str">
        <f>TEXT(salestable[[#This Row],[Order Date]], "ddd")</f>
        <v>Fri</v>
      </c>
    </row>
    <row r="7785" spans="1:27"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s="3">
        <v>10</v>
      </c>
      <c r="T7785" s="4">
        <v>0.4</v>
      </c>
      <c r="U7785" s="3">
        <v>-292.10000000000002</v>
      </c>
      <c r="V7785" s="2">
        <f>salestable[[#This Row],[Sales]] * (1 - salestable[[#This Row],[Discount]])</f>
        <v>525.78</v>
      </c>
      <c r="W7785" s="2">
        <f>salestable[[#This Row],[Sales]] * salestable[[#This Row],[Discount]]</f>
        <v>350.52</v>
      </c>
      <c r="X7785">
        <f>YEAR(salestable[[#This Row],[Order Date]])</f>
        <v>2016</v>
      </c>
      <c r="Y7785" t="str">
        <f>TEXT(salestable[[#This Row],[Order Date]],"MMMM")</f>
        <v>November</v>
      </c>
      <c r="Z7785" t="str">
        <f>"Q"&amp;ROUNDUP(MONTH(salestable[[#This Row],[Order Date]])/3,0)</f>
        <v>Q4</v>
      </c>
      <c r="AA7785" t="str">
        <f>TEXT(salestable[[#This Row],[Order Date]], "ddd")</f>
        <v>Fri</v>
      </c>
    </row>
    <row r="7786" spans="1:27"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s="3">
        <v>2</v>
      </c>
      <c r="T7786" s="4">
        <v>0.2</v>
      </c>
      <c r="U7786" s="3">
        <v>-34.758000000000003</v>
      </c>
      <c r="V7786" s="2">
        <f>salestable[[#This Row],[Sales]] * (1 - salestable[[#This Row],[Discount]])</f>
        <v>148.30080000000001</v>
      </c>
      <c r="W7786" s="2">
        <f>salestable[[#This Row],[Sales]] * salestable[[#This Row],[Discount]]</f>
        <v>37.075200000000002</v>
      </c>
      <c r="X7786">
        <f>YEAR(salestable[[#This Row],[Order Date]])</f>
        <v>2016</v>
      </c>
      <c r="Y7786" t="str">
        <f>TEXT(salestable[[#This Row],[Order Date]],"MMMM")</f>
        <v>November</v>
      </c>
      <c r="Z7786" t="str">
        <f>"Q"&amp;ROUNDUP(MONTH(salestable[[#This Row],[Order Date]])/3,0)</f>
        <v>Q4</v>
      </c>
      <c r="AA7786" t="str">
        <f>TEXT(salestable[[#This Row],[Order Date]], "ddd")</f>
        <v>Fri</v>
      </c>
    </row>
    <row r="7787" spans="1:27"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s="3">
        <v>2</v>
      </c>
      <c r="T7787" s="4">
        <v>0</v>
      </c>
      <c r="U7787" s="3">
        <v>11.7782</v>
      </c>
      <c r="V7787" s="2">
        <f>salestable[[#This Row],[Sales]] * (1 - salestable[[#This Row],[Discount]])</f>
        <v>25.06</v>
      </c>
      <c r="W7787" s="2">
        <f>salestable[[#This Row],[Sales]] * salestable[[#This Row],[Discount]]</f>
        <v>0</v>
      </c>
      <c r="X7787">
        <f>YEAR(salestable[[#This Row],[Order Date]])</f>
        <v>2014</v>
      </c>
      <c r="Y7787" t="str">
        <f>TEXT(salestable[[#This Row],[Order Date]],"MMMM")</f>
        <v>November</v>
      </c>
      <c r="Z7787" t="str">
        <f>"Q"&amp;ROUNDUP(MONTH(salestable[[#This Row],[Order Date]])/3,0)</f>
        <v>Q4</v>
      </c>
      <c r="AA7787" t="str">
        <f>TEXT(salestable[[#This Row],[Order Date]], "ddd")</f>
        <v>Sat</v>
      </c>
    </row>
    <row r="7788" spans="1:27"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s="3">
        <v>1</v>
      </c>
      <c r="T7788" s="4">
        <v>0.8</v>
      </c>
      <c r="U7788" s="3">
        <v>-4.7685000000000004</v>
      </c>
      <c r="V7788" s="2">
        <f>salestable[[#This Row],[Sales]] * (1 - salestable[[#This Row],[Discount]])</f>
        <v>0.57799999999999985</v>
      </c>
      <c r="W7788" s="2">
        <f>salestable[[#This Row],[Sales]] * salestable[[#This Row],[Discount]]</f>
        <v>2.3120000000000003</v>
      </c>
      <c r="X7788">
        <f>YEAR(salestable[[#This Row],[Order Date]])</f>
        <v>2016</v>
      </c>
      <c r="Y7788" t="str">
        <f>TEXT(salestable[[#This Row],[Order Date]],"MMMM")</f>
        <v>May</v>
      </c>
      <c r="Z7788" t="str">
        <f>"Q"&amp;ROUNDUP(MONTH(salestable[[#This Row],[Order Date]])/3,0)</f>
        <v>Q2</v>
      </c>
      <c r="AA7788" t="str">
        <f>TEXT(salestable[[#This Row],[Order Date]], "ddd")</f>
        <v>Tue</v>
      </c>
    </row>
    <row r="7789" spans="1:27"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s="3">
        <v>3</v>
      </c>
      <c r="T7789" s="4">
        <v>0.2</v>
      </c>
      <c r="U7789" s="3">
        <v>2.4674999999999998</v>
      </c>
      <c r="V7789" s="2">
        <f>salestable[[#This Row],[Sales]] * (1 - salestable[[#This Row],[Discount]])</f>
        <v>6.3168000000000006</v>
      </c>
      <c r="W7789" s="2">
        <f>salestable[[#This Row],[Sales]] * salestable[[#This Row],[Discount]]</f>
        <v>1.5792000000000002</v>
      </c>
      <c r="X7789">
        <f>YEAR(salestable[[#This Row],[Order Date]])</f>
        <v>2016</v>
      </c>
      <c r="Y7789" t="str">
        <f>TEXT(salestable[[#This Row],[Order Date]],"MMMM")</f>
        <v>May</v>
      </c>
      <c r="Z7789" t="str">
        <f>"Q"&amp;ROUNDUP(MONTH(salestable[[#This Row],[Order Date]])/3,0)</f>
        <v>Q2</v>
      </c>
      <c r="AA7789" t="str">
        <f>TEXT(salestable[[#This Row],[Order Date]], "ddd")</f>
        <v>Tue</v>
      </c>
    </row>
    <row r="7790" spans="1:27"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s="3">
        <v>3</v>
      </c>
      <c r="T7790" s="4">
        <v>0.6</v>
      </c>
      <c r="U7790" s="3">
        <v>-10.1736</v>
      </c>
      <c r="V7790" s="2">
        <f>salestable[[#This Row],[Sales]] * (1 - salestable[[#This Row],[Discount]])</f>
        <v>9.0432000000000006</v>
      </c>
      <c r="W7790" s="2">
        <f>salestable[[#This Row],[Sales]] * salestable[[#This Row],[Discount]]</f>
        <v>13.5648</v>
      </c>
      <c r="X7790">
        <f>YEAR(salestable[[#This Row],[Order Date]])</f>
        <v>2016</v>
      </c>
      <c r="Y7790" t="str">
        <f>TEXT(salestable[[#This Row],[Order Date]],"MMMM")</f>
        <v>May</v>
      </c>
      <c r="Z7790" t="str">
        <f>"Q"&amp;ROUNDUP(MONTH(salestable[[#This Row],[Order Date]])/3,0)</f>
        <v>Q2</v>
      </c>
      <c r="AA7790" t="str">
        <f>TEXT(salestable[[#This Row],[Order Date]], "ddd")</f>
        <v>Tue</v>
      </c>
    </row>
    <row r="7791" spans="1:27"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s="3">
        <v>8</v>
      </c>
      <c r="T7791" s="4">
        <v>0.2</v>
      </c>
      <c r="U7791" s="3">
        <v>9.5399999999999991</v>
      </c>
      <c r="V7791" s="2">
        <f>salestable[[#This Row],[Sales]] * (1 - salestable[[#This Row],[Discount]])</f>
        <v>24.4224</v>
      </c>
      <c r="W7791" s="2">
        <f>salestable[[#This Row],[Sales]] * salestable[[#This Row],[Discount]]</f>
        <v>6.1055999999999999</v>
      </c>
      <c r="X7791">
        <f>YEAR(salestable[[#This Row],[Order Date]])</f>
        <v>2016</v>
      </c>
      <c r="Y7791" t="str">
        <f>TEXT(salestable[[#This Row],[Order Date]],"MMMM")</f>
        <v>May</v>
      </c>
      <c r="Z7791" t="str">
        <f>"Q"&amp;ROUNDUP(MONTH(salestable[[#This Row],[Order Date]])/3,0)</f>
        <v>Q2</v>
      </c>
      <c r="AA7791" t="str">
        <f>TEXT(salestable[[#This Row],[Order Date]], "ddd")</f>
        <v>Tue</v>
      </c>
    </row>
    <row r="7792" spans="1:27"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s="3">
        <v>3</v>
      </c>
      <c r="T7792" s="4">
        <v>0.7</v>
      </c>
      <c r="U7792" s="3">
        <v>-3.3894000000000002</v>
      </c>
      <c r="V7792" s="2">
        <f>salestable[[#This Row],[Sales]] * (1 - salestable[[#This Row],[Discount]])</f>
        <v>1.4526000000000001</v>
      </c>
      <c r="W7792" s="2">
        <f>salestable[[#This Row],[Sales]] * salestable[[#This Row],[Discount]]</f>
        <v>3.3893999999999997</v>
      </c>
      <c r="X7792">
        <f>YEAR(salestable[[#This Row],[Order Date]])</f>
        <v>2017</v>
      </c>
      <c r="Y7792" t="str">
        <f>TEXT(salestable[[#This Row],[Order Date]],"MMMM")</f>
        <v>September</v>
      </c>
      <c r="Z7792" t="str">
        <f>"Q"&amp;ROUNDUP(MONTH(salestable[[#This Row],[Order Date]])/3,0)</f>
        <v>Q3</v>
      </c>
      <c r="AA7792" t="str">
        <f>TEXT(salestable[[#This Row],[Order Date]], "ddd")</f>
        <v>Tue</v>
      </c>
    </row>
    <row r="7793" spans="1:27"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s="3">
        <v>5</v>
      </c>
      <c r="T7793" s="4">
        <v>0.8</v>
      </c>
      <c r="U7793" s="3">
        <v>-2.88</v>
      </c>
      <c r="V7793" s="2">
        <f>salestable[[#This Row],[Sales]] * (1 - salestable[[#This Row],[Discount]])</f>
        <v>0.35999999999999993</v>
      </c>
      <c r="W7793" s="2">
        <f>salestable[[#This Row],[Sales]] * salestable[[#This Row],[Discount]]</f>
        <v>1.4400000000000002</v>
      </c>
      <c r="X7793">
        <f>YEAR(salestable[[#This Row],[Order Date]])</f>
        <v>2016</v>
      </c>
      <c r="Y7793" t="str">
        <f>TEXT(salestable[[#This Row],[Order Date]],"MMMM")</f>
        <v>December</v>
      </c>
      <c r="Z7793" t="str">
        <f>"Q"&amp;ROUNDUP(MONTH(salestable[[#This Row],[Order Date]])/3,0)</f>
        <v>Q4</v>
      </c>
      <c r="AA7793" t="str">
        <f>TEXT(salestable[[#This Row],[Order Date]], "ddd")</f>
        <v>Mon</v>
      </c>
    </row>
    <row r="7794" spans="1:27"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s="3">
        <v>2</v>
      </c>
      <c r="T7794" s="4">
        <v>0.2</v>
      </c>
      <c r="U7794" s="3">
        <v>-1.4994000000000001</v>
      </c>
      <c r="V7794" s="2">
        <f>salestable[[#This Row],[Sales]] * (1 - salestable[[#This Row],[Discount]])</f>
        <v>31.987200000000001</v>
      </c>
      <c r="W7794" s="2">
        <f>salestable[[#This Row],[Sales]] * salestable[[#This Row],[Discount]]</f>
        <v>7.9968000000000004</v>
      </c>
      <c r="X7794">
        <f>YEAR(salestable[[#This Row],[Order Date]])</f>
        <v>2017</v>
      </c>
      <c r="Y7794" t="str">
        <f>TEXT(salestable[[#This Row],[Order Date]],"MMMM")</f>
        <v>October</v>
      </c>
      <c r="Z7794" t="str">
        <f>"Q"&amp;ROUNDUP(MONTH(salestable[[#This Row],[Order Date]])/3,0)</f>
        <v>Q4</v>
      </c>
      <c r="AA7794" t="str">
        <f>TEXT(salestable[[#This Row],[Order Date]], "ddd")</f>
        <v>Thu</v>
      </c>
    </row>
    <row r="7795" spans="1:27"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s="3">
        <v>5</v>
      </c>
      <c r="T7795" s="4">
        <v>0</v>
      </c>
      <c r="U7795" s="3">
        <v>15.875999999999999</v>
      </c>
      <c r="V7795" s="2">
        <f>salestable[[#This Row],[Sales]] * (1 - salestable[[#This Row],[Discount]])</f>
        <v>32.4</v>
      </c>
      <c r="W7795" s="2">
        <f>salestable[[#This Row],[Sales]] * salestable[[#This Row],[Discount]]</f>
        <v>0</v>
      </c>
      <c r="X7795">
        <f>YEAR(salestable[[#This Row],[Order Date]])</f>
        <v>2015</v>
      </c>
      <c r="Y7795" t="str">
        <f>TEXT(salestable[[#This Row],[Order Date]],"MMMM")</f>
        <v>December</v>
      </c>
      <c r="Z7795" t="str">
        <f>"Q"&amp;ROUNDUP(MONTH(salestable[[#This Row],[Order Date]])/3,0)</f>
        <v>Q4</v>
      </c>
      <c r="AA7795" t="str">
        <f>TEXT(salestable[[#This Row],[Order Date]], "ddd")</f>
        <v>Sat</v>
      </c>
    </row>
    <row r="7796" spans="1:27"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s="3">
        <v>2</v>
      </c>
      <c r="T7796" s="4">
        <v>0</v>
      </c>
      <c r="U7796" s="3">
        <v>48.94</v>
      </c>
      <c r="V7796" s="2">
        <f>salestable[[#This Row],[Sales]] * (1 - salestable[[#This Row],[Discount]])</f>
        <v>97.88</v>
      </c>
      <c r="W7796" s="2">
        <f>salestable[[#This Row],[Sales]] * salestable[[#This Row],[Discount]]</f>
        <v>0</v>
      </c>
      <c r="X7796">
        <f>YEAR(salestable[[#This Row],[Order Date]])</f>
        <v>2015</v>
      </c>
      <c r="Y7796" t="str">
        <f>TEXT(salestable[[#This Row],[Order Date]],"MMMM")</f>
        <v>December</v>
      </c>
      <c r="Z7796" t="str">
        <f>"Q"&amp;ROUNDUP(MONTH(salestable[[#This Row],[Order Date]])/3,0)</f>
        <v>Q4</v>
      </c>
      <c r="AA7796" t="str">
        <f>TEXT(salestable[[#This Row],[Order Date]], "ddd")</f>
        <v>Sat</v>
      </c>
    </row>
    <row r="7797" spans="1:27"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s="3">
        <v>4</v>
      </c>
      <c r="T7797" s="4">
        <v>0.2</v>
      </c>
      <c r="U7797" s="3">
        <v>30.716799999999999</v>
      </c>
      <c r="V7797" s="2">
        <f>salestable[[#This Row],[Sales]] * (1 - salestable[[#This Row],[Discount]])</f>
        <v>245.73440000000002</v>
      </c>
      <c r="W7797" s="2">
        <f>salestable[[#This Row],[Sales]] * salestable[[#This Row],[Discount]]</f>
        <v>61.433600000000006</v>
      </c>
      <c r="X7797">
        <f>YEAR(salestable[[#This Row],[Order Date]])</f>
        <v>2015</v>
      </c>
      <c r="Y7797" t="str">
        <f>TEXT(salestable[[#This Row],[Order Date]],"MMMM")</f>
        <v>July</v>
      </c>
      <c r="Z7797" t="str">
        <f>"Q"&amp;ROUNDUP(MONTH(salestable[[#This Row],[Order Date]])/3,0)</f>
        <v>Q3</v>
      </c>
      <c r="AA7797" t="str">
        <f>TEXT(salestable[[#This Row],[Order Date]], "ddd")</f>
        <v>Sun</v>
      </c>
    </row>
    <row r="7798" spans="1:27"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s="3">
        <v>5</v>
      </c>
      <c r="T7798" s="4">
        <v>0</v>
      </c>
      <c r="U7798" s="3">
        <v>13.180999999999999</v>
      </c>
      <c r="V7798" s="2">
        <f>salestable[[#This Row],[Sales]] * (1 - salestable[[#This Row],[Discount]])</f>
        <v>26.9</v>
      </c>
      <c r="W7798" s="2">
        <f>salestable[[#This Row],[Sales]] * salestable[[#This Row],[Discount]]</f>
        <v>0</v>
      </c>
      <c r="X7798">
        <f>YEAR(salestable[[#This Row],[Order Date]])</f>
        <v>2015</v>
      </c>
      <c r="Y7798" t="str">
        <f>TEXT(salestable[[#This Row],[Order Date]],"MMMM")</f>
        <v>October</v>
      </c>
      <c r="Z7798" t="str">
        <f>"Q"&amp;ROUNDUP(MONTH(salestable[[#This Row],[Order Date]])/3,0)</f>
        <v>Q4</v>
      </c>
      <c r="AA7798" t="str">
        <f>TEXT(salestable[[#This Row],[Order Date]], "ddd")</f>
        <v>Fri</v>
      </c>
    </row>
    <row r="7799" spans="1:27"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s="3">
        <v>3</v>
      </c>
      <c r="T7799" s="4">
        <v>0</v>
      </c>
      <c r="U7799" s="3">
        <v>22.0947</v>
      </c>
      <c r="V7799" s="2">
        <f>salestable[[#This Row],[Sales]] * (1 - salestable[[#This Row],[Discount]])</f>
        <v>47.01</v>
      </c>
      <c r="W7799" s="2">
        <f>salestable[[#This Row],[Sales]] * salestable[[#This Row],[Discount]]</f>
        <v>0</v>
      </c>
      <c r="X7799">
        <f>YEAR(salestable[[#This Row],[Order Date]])</f>
        <v>2017</v>
      </c>
      <c r="Y7799" t="str">
        <f>TEXT(salestable[[#This Row],[Order Date]],"MMMM")</f>
        <v>March</v>
      </c>
      <c r="Z7799" t="str">
        <f>"Q"&amp;ROUNDUP(MONTH(salestable[[#This Row],[Order Date]])/3,0)</f>
        <v>Q1</v>
      </c>
      <c r="AA7799" t="str">
        <f>TEXT(salestable[[#This Row],[Order Date]], "ddd")</f>
        <v>Fri</v>
      </c>
    </row>
    <row r="7800" spans="1:27"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s="3">
        <v>1</v>
      </c>
      <c r="T7800" s="4">
        <v>0</v>
      </c>
      <c r="U7800" s="3">
        <v>136.2971</v>
      </c>
      <c r="V7800" s="2">
        <f>salestable[[#This Row],[Sales]] * (1 - salestable[[#This Row],[Discount]])</f>
        <v>469.99</v>
      </c>
      <c r="W7800" s="2">
        <f>salestable[[#This Row],[Sales]] * salestable[[#This Row],[Discount]]</f>
        <v>0</v>
      </c>
      <c r="X7800">
        <f>YEAR(salestable[[#This Row],[Order Date]])</f>
        <v>2017</v>
      </c>
      <c r="Y7800" t="str">
        <f>TEXT(salestable[[#This Row],[Order Date]],"MMMM")</f>
        <v>March</v>
      </c>
      <c r="Z7800" t="str">
        <f>"Q"&amp;ROUNDUP(MONTH(salestable[[#This Row],[Order Date]])/3,0)</f>
        <v>Q1</v>
      </c>
      <c r="AA7800" t="str">
        <f>TEXT(salestable[[#This Row],[Order Date]], "ddd")</f>
        <v>Fri</v>
      </c>
    </row>
    <row r="7801" spans="1:27"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s="3">
        <v>3</v>
      </c>
      <c r="T7801" s="4">
        <v>0.1</v>
      </c>
      <c r="U7801" s="3">
        <v>2.3094000000000001</v>
      </c>
      <c r="V7801" s="2">
        <f>salestable[[#This Row],[Sales]] * (1 - salestable[[#This Row],[Discount]])</f>
        <v>187.06140000000002</v>
      </c>
      <c r="W7801" s="2">
        <f>salestable[[#This Row],[Sales]] * salestable[[#This Row],[Discount]]</f>
        <v>20.784600000000001</v>
      </c>
      <c r="X7801">
        <f>YEAR(salestable[[#This Row],[Order Date]])</f>
        <v>2017</v>
      </c>
      <c r="Y7801" t="str">
        <f>TEXT(salestable[[#This Row],[Order Date]],"MMMM")</f>
        <v>March</v>
      </c>
      <c r="Z7801" t="str">
        <f>"Q"&amp;ROUNDUP(MONTH(salestable[[#This Row],[Order Date]])/3,0)</f>
        <v>Q1</v>
      </c>
      <c r="AA7801" t="str">
        <f>TEXT(salestable[[#This Row],[Order Date]], "ddd")</f>
        <v>Fri</v>
      </c>
    </row>
    <row r="7802" spans="1:27"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s="3">
        <v>3</v>
      </c>
      <c r="T7802" s="4">
        <v>0.2</v>
      </c>
      <c r="U7802" s="3">
        <v>-77.1267</v>
      </c>
      <c r="V7802" s="2">
        <f>salestable[[#This Row],[Sales]] * (1 - salestable[[#This Row],[Discount]])</f>
        <v>259.79520000000002</v>
      </c>
      <c r="W7802" s="2">
        <f>salestable[[#This Row],[Sales]] * salestable[[#This Row],[Discount]]</f>
        <v>64.948800000000006</v>
      </c>
      <c r="X7802">
        <f>YEAR(salestable[[#This Row],[Order Date]])</f>
        <v>2017</v>
      </c>
      <c r="Y7802" t="str">
        <f>TEXT(salestable[[#This Row],[Order Date]],"MMMM")</f>
        <v>June</v>
      </c>
      <c r="Z7802" t="str">
        <f>"Q"&amp;ROUNDUP(MONTH(salestable[[#This Row],[Order Date]])/3,0)</f>
        <v>Q2</v>
      </c>
      <c r="AA7802" t="str">
        <f>TEXT(salestable[[#This Row],[Order Date]], "ddd")</f>
        <v>Thu</v>
      </c>
    </row>
    <row r="7803" spans="1:27"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s="3">
        <v>2</v>
      </c>
      <c r="T7803" s="4">
        <v>0</v>
      </c>
      <c r="U7803" s="3">
        <v>14.572800000000001</v>
      </c>
      <c r="V7803" s="2">
        <f>salestable[[#This Row],[Sales]] * (1 - salestable[[#This Row],[Discount]])</f>
        <v>40.479999999999997</v>
      </c>
      <c r="W7803" s="2">
        <f>salestable[[#This Row],[Sales]] * salestable[[#This Row],[Discount]]</f>
        <v>0</v>
      </c>
      <c r="X7803">
        <f>YEAR(salestable[[#This Row],[Order Date]])</f>
        <v>2014</v>
      </c>
      <c r="Y7803" t="str">
        <f>TEXT(salestable[[#This Row],[Order Date]],"MMMM")</f>
        <v>March</v>
      </c>
      <c r="Z7803" t="str">
        <f>"Q"&amp;ROUNDUP(MONTH(salestable[[#This Row],[Order Date]])/3,0)</f>
        <v>Q1</v>
      </c>
      <c r="AA7803" t="str">
        <f>TEXT(salestable[[#This Row],[Order Date]], "ddd")</f>
        <v>Mon</v>
      </c>
    </row>
    <row r="7804" spans="1:27"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s="3">
        <v>4</v>
      </c>
      <c r="T7804" s="4">
        <v>0.2</v>
      </c>
      <c r="U7804" s="3">
        <v>4.2</v>
      </c>
      <c r="V7804" s="2">
        <f>salestable[[#This Row],[Sales]] * (1 - salestable[[#This Row],[Discount]])</f>
        <v>9.6000000000000014</v>
      </c>
      <c r="W7804" s="2">
        <f>salestable[[#This Row],[Sales]] * salestable[[#This Row],[Discount]]</f>
        <v>2.4000000000000004</v>
      </c>
      <c r="X7804">
        <f>YEAR(salestable[[#This Row],[Order Date]])</f>
        <v>2015</v>
      </c>
      <c r="Y7804" t="str">
        <f>TEXT(salestable[[#This Row],[Order Date]],"MMMM")</f>
        <v>September</v>
      </c>
      <c r="Z7804" t="str">
        <f>"Q"&amp;ROUNDUP(MONTH(salestable[[#This Row],[Order Date]])/3,0)</f>
        <v>Q3</v>
      </c>
      <c r="AA7804" t="str">
        <f>TEXT(salestable[[#This Row],[Order Date]], "ddd")</f>
        <v>Tue</v>
      </c>
    </row>
    <row r="7805" spans="1:27"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s="3">
        <v>4</v>
      </c>
      <c r="T7805" s="4">
        <v>0.2</v>
      </c>
      <c r="U7805" s="3">
        <v>-63.005600000000001</v>
      </c>
      <c r="V7805" s="2">
        <f>salestable[[#This Row],[Sales]] * (1 - salestable[[#This Row],[Discount]])</f>
        <v>576.05119999999999</v>
      </c>
      <c r="W7805" s="2">
        <f>salestable[[#This Row],[Sales]] * salestable[[#This Row],[Discount]]</f>
        <v>144.0128</v>
      </c>
      <c r="X7805">
        <f>YEAR(salestable[[#This Row],[Order Date]])</f>
        <v>2015</v>
      </c>
      <c r="Y7805" t="str">
        <f>TEXT(salestable[[#This Row],[Order Date]],"MMMM")</f>
        <v>September</v>
      </c>
      <c r="Z7805" t="str">
        <f>"Q"&amp;ROUNDUP(MONTH(salestable[[#This Row],[Order Date]])/3,0)</f>
        <v>Q3</v>
      </c>
      <c r="AA7805" t="str">
        <f>TEXT(salestable[[#This Row],[Order Date]], "ddd")</f>
        <v>Tue</v>
      </c>
    </row>
    <row r="7806" spans="1:27"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s="3">
        <v>1</v>
      </c>
      <c r="T7806" s="4">
        <v>0.2</v>
      </c>
      <c r="U7806" s="3">
        <v>-4.7670000000000003</v>
      </c>
      <c r="V7806" s="2">
        <f>salestable[[#This Row],[Sales]] * (1 - salestable[[#This Row],[Discount]])</f>
        <v>20.339200000000002</v>
      </c>
      <c r="W7806" s="2">
        <f>salestable[[#This Row],[Sales]] * salestable[[#This Row],[Discount]]</f>
        <v>5.0848000000000004</v>
      </c>
      <c r="X7806">
        <f>YEAR(salestable[[#This Row],[Order Date]])</f>
        <v>2015</v>
      </c>
      <c r="Y7806" t="str">
        <f>TEXT(salestable[[#This Row],[Order Date]],"MMMM")</f>
        <v>September</v>
      </c>
      <c r="Z7806" t="str">
        <f>"Q"&amp;ROUNDUP(MONTH(salestable[[#This Row],[Order Date]])/3,0)</f>
        <v>Q3</v>
      </c>
      <c r="AA7806" t="str">
        <f>TEXT(salestable[[#This Row],[Order Date]], "ddd")</f>
        <v>Tue</v>
      </c>
    </row>
    <row r="7807" spans="1:27"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s="3">
        <v>2</v>
      </c>
      <c r="T7807" s="4">
        <v>0.2</v>
      </c>
      <c r="U7807" s="3">
        <v>0.31680000000000003</v>
      </c>
      <c r="V7807" s="2">
        <f>salestable[[#This Row],[Sales]] * (1 - salestable[[#This Row],[Discount]])</f>
        <v>2.2528000000000001</v>
      </c>
      <c r="W7807" s="2">
        <f>salestable[[#This Row],[Sales]] * salestable[[#This Row],[Discount]]</f>
        <v>0.56320000000000003</v>
      </c>
      <c r="X7807">
        <f>YEAR(salestable[[#This Row],[Order Date]])</f>
        <v>2015</v>
      </c>
      <c r="Y7807" t="str">
        <f>TEXT(salestable[[#This Row],[Order Date]],"MMMM")</f>
        <v>September</v>
      </c>
      <c r="Z7807" t="str">
        <f>"Q"&amp;ROUNDUP(MONTH(salestable[[#This Row],[Order Date]])/3,0)</f>
        <v>Q3</v>
      </c>
      <c r="AA7807" t="str">
        <f>TEXT(salestable[[#This Row],[Order Date]], "ddd")</f>
        <v>Tue</v>
      </c>
    </row>
    <row r="7808" spans="1:27"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s="3">
        <v>2</v>
      </c>
      <c r="T7808" s="4">
        <v>0.7</v>
      </c>
      <c r="U7808" s="3">
        <v>-2.5632000000000001</v>
      </c>
      <c r="V7808" s="2">
        <f>salestable[[#This Row],[Sales]] * (1 - salestable[[#This Row],[Discount]])</f>
        <v>0.96120000000000017</v>
      </c>
      <c r="W7808" s="2">
        <f>salestable[[#This Row],[Sales]] * salestable[[#This Row],[Discount]]</f>
        <v>2.2427999999999999</v>
      </c>
      <c r="X7808">
        <f>YEAR(salestable[[#This Row],[Order Date]])</f>
        <v>2015</v>
      </c>
      <c r="Y7808" t="str">
        <f>TEXT(salestable[[#This Row],[Order Date]],"MMMM")</f>
        <v>September</v>
      </c>
      <c r="Z7808" t="str">
        <f>"Q"&amp;ROUNDUP(MONTH(salestable[[#This Row],[Order Date]])/3,0)</f>
        <v>Q3</v>
      </c>
      <c r="AA7808" t="str">
        <f>TEXT(salestable[[#This Row],[Order Date]], "ddd")</f>
        <v>Tue</v>
      </c>
    </row>
    <row r="7809" spans="1:27"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s="3">
        <v>7</v>
      </c>
      <c r="T7809" s="4">
        <v>0.7</v>
      </c>
      <c r="U7809" s="3">
        <v>-24.662400000000002</v>
      </c>
      <c r="V7809" s="2">
        <f>salestable[[#This Row],[Sales]] * (1 - salestable[[#This Row],[Discount]])</f>
        <v>9.248400000000002</v>
      </c>
      <c r="W7809" s="2">
        <f>salestable[[#This Row],[Sales]] * salestable[[#This Row],[Discount]]</f>
        <v>21.579599999999999</v>
      </c>
      <c r="X7809">
        <f>YEAR(salestable[[#This Row],[Order Date]])</f>
        <v>2016</v>
      </c>
      <c r="Y7809" t="str">
        <f>TEXT(salestable[[#This Row],[Order Date]],"MMMM")</f>
        <v>January</v>
      </c>
      <c r="Z7809" t="str">
        <f>"Q"&amp;ROUNDUP(MONTH(salestable[[#This Row],[Order Date]])/3,0)</f>
        <v>Q1</v>
      </c>
      <c r="AA7809" t="str">
        <f>TEXT(salestable[[#This Row],[Order Date]], "ddd")</f>
        <v>Fri</v>
      </c>
    </row>
    <row r="7810" spans="1:27"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s="3">
        <v>3</v>
      </c>
      <c r="T7810" s="4">
        <v>0.2</v>
      </c>
      <c r="U7810" s="3">
        <v>5.952</v>
      </c>
      <c r="V7810" s="2">
        <f>salestable[[#This Row],[Sales]] * (1 - salestable[[#This Row],[Discount]])</f>
        <v>38.092800000000004</v>
      </c>
      <c r="W7810" s="2">
        <f>salestable[[#This Row],[Sales]] * salestable[[#This Row],[Discount]]</f>
        <v>9.523200000000001</v>
      </c>
      <c r="X7810">
        <f>YEAR(salestable[[#This Row],[Order Date]])</f>
        <v>2016</v>
      </c>
      <c r="Y7810" t="str">
        <f>TEXT(salestable[[#This Row],[Order Date]],"MMMM")</f>
        <v>January</v>
      </c>
      <c r="Z7810" t="str">
        <f>"Q"&amp;ROUNDUP(MONTH(salestable[[#This Row],[Order Date]])/3,0)</f>
        <v>Q1</v>
      </c>
      <c r="AA7810" t="str">
        <f>TEXT(salestable[[#This Row],[Order Date]], "ddd")</f>
        <v>Fri</v>
      </c>
    </row>
    <row r="7811" spans="1:27"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s="3">
        <v>2</v>
      </c>
      <c r="T7811" s="4">
        <v>0.2</v>
      </c>
      <c r="U7811" s="3">
        <v>10.878399999999999</v>
      </c>
      <c r="V7811" s="2">
        <f>salestable[[#This Row],[Sales]] * (1 - salestable[[#This Row],[Discount]])</f>
        <v>87.027200000000008</v>
      </c>
      <c r="W7811" s="2">
        <f>salestable[[#This Row],[Sales]] * salestable[[#This Row],[Discount]]</f>
        <v>21.756800000000002</v>
      </c>
      <c r="X7811">
        <f>YEAR(salestable[[#This Row],[Order Date]])</f>
        <v>2016</v>
      </c>
      <c r="Y7811" t="str">
        <f>TEXT(salestable[[#This Row],[Order Date]],"MMMM")</f>
        <v>January</v>
      </c>
      <c r="Z7811" t="str">
        <f>"Q"&amp;ROUNDUP(MONTH(salestable[[#This Row],[Order Date]])/3,0)</f>
        <v>Q1</v>
      </c>
      <c r="AA7811" t="str">
        <f>TEXT(salestable[[#This Row],[Order Date]], "ddd")</f>
        <v>Fri</v>
      </c>
    </row>
    <row r="7812" spans="1:27"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s="3">
        <v>1</v>
      </c>
      <c r="T7812" s="4">
        <v>0</v>
      </c>
      <c r="U7812" s="3">
        <v>2.1465000000000001</v>
      </c>
      <c r="V7812" s="2">
        <f>salestable[[#This Row],[Sales]] * (1 - salestable[[#This Row],[Discount]])</f>
        <v>4.7699999999999996</v>
      </c>
      <c r="W7812" s="2">
        <f>salestable[[#This Row],[Sales]] * salestable[[#This Row],[Discount]]</f>
        <v>0</v>
      </c>
      <c r="X7812">
        <f>YEAR(salestable[[#This Row],[Order Date]])</f>
        <v>2016</v>
      </c>
      <c r="Y7812" t="str">
        <f>TEXT(salestable[[#This Row],[Order Date]],"MMMM")</f>
        <v>February</v>
      </c>
      <c r="Z7812" t="str">
        <f>"Q"&amp;ROUNDUP(MONTH(salestable[[#This Row],[Order Date]])/3,0)</f>
        <v>Q1</v>
      </c>
      <c r="AA7812" t="str">
        <f>TEXT(salestable[[#This Row],[Order Date]], "ddd")</f>
        <v>Sun</v>
      </c>
    </row>
    <row r="7813" spans="1:27"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s="3">
        <v>3</v>
      </c>
      <c r="T7813" s="4">
        <v>0</v>
      </c>
      <c r="U7813" s="3">
        <v>2.0748000000000002</v>
      </c>
      <c r="V7813" s="2">
        <f>salestable[[#This Row],[Sales]] * (1 - salestable[[#This Row],[Discount]])</f>
        <v>7.98</v>
      </c>
      <c r="W7813" s="2">
        <f>salestable[[#This Row],[Sales]] * salestable[[#This Row],[Discount]]</f>
        <v>0</v>
      </c>
      <c r="X7813">
        <f>YEAR(salestable[[#This Row],[Order Date]])</f>
        <v>2016</v>
      </c>
      <c r="Y7813" t="str">
        <f>TEXT(salestable[[#This Row],[Order Date]],"MMMM")</f>
        <v>February</v>
      </c>
      <c r="Z7813" t="str">
        <f>"Q"&amp;ROUNDUP(MONTH(salestable[[#This Row],[Order Date]])/3,0)</f>
        <v>Q1</v>
      </c>
      <c r="AA7813" t="str">
        <f>TEXT(salestable[[#This Row],[Order Date]], "ddd")</f>
        <v>Sun</v>
      </c>
    </row>
    <row r="7814" spans="1:27"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s="3">
        <v>3</v>
      </c>
      <c r="T7814" s="4">
        <v>0.3</v>
      </c>
      <c r="U7814" s="3">
        <v>-47.1798</v>
      </c>
      <c r="V7814" s="2">
        <f>salestable[[#This Row],[Sales]] * (1 - salestable[[#This Row],[Discount]])</f>
        <v>385.30169999999998</v>
      </c>
      <c r="W7814" s="2">
        <f>salestable[[#This Row],[Sales]] * salestable[[#This Row],[Discount]]</f>
        <v>165.1293</v>
      </c>
      <c r="X7814">
        <f>YEAR(salestable[[#This Row],[Order Date]])</f>
        <v>2016</v>
      </c>
      <c r="Y7814" t="str">
        <f>TEXT(salestable[[#This Row],[Order Date]],"MMMM")</f>
        <v>February</v>
      </c>
      <c r="Z7814" t="str">
        <f>"Q"&amp;ROUNDUP(MONTH(salestable[[#This Row],[Order Date]])/3,0)</f>
        <v>Q1</v>
      </c>
      <c r="AA7814" t="str">
        <f>TEXT(salestable[[#This Row],[Order Date]], "ddd")</f>
        <v>Sun</v>
      </c>
    </row>
    <row r="7815" spans="1:27"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s="3">
        <v>6</v>
      </c>
      <c r="T7815" s="4">
        <v>0</v>
      </c>
      <c r="U7815" s="3">
        <v>4.6463999999999999</v>
      </c>
      <c r="V7815" s="2">
        <f>salestable[[#This Row],[Sales]] * (1 - salestable[[#This Row],[Discount]])</f>
        <v>10.56</v>
      </c>
      <c r="W7815" s="2">
        <f>salestable[[#This Row],[Sales]] * salestable[[#This Row],[Discount]]</f>
        <v>0</v>
      </c>
      <c r="X7815">
        <f>YEAR(salestable[[#This Row],[Order Date]])</f>
        <v>2016</v>
      </c>
      <c r="Y7815" t="str">
        <f>TEXT(salestable[[#This Row],[Order Date]],"MMMM")</f>
        <v>February</v>
      </c>
      <c r="Z7815" t="str">
        <f>"Q"&amp;ROUNDUP(MONTH(salestable[[#This Row],[Order Date]])/3,0)</f>
        <v>Q1</v>
      </c>
      <c r="AA7815" t="str">
        <f>TEXT(salestable[[#This Row],[Order Date]], "ddd")</f>
        <v>Sun</v>
      </c>
    </row>
    <row r="7816" spans="1:27"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s="3">
        <v>2</v>
      </c>
      <c r="T7816" s="4">
        <v>0.15</v>
      </c>
      <c r="U7816" s="3">
        <v>140.95679999999999</v>
      </c>
      <c r="V7816" s="2">
        <f>salestable[[#This Row],[Sales]] * (1 - salestable[[#This Row],[Discount]])</f>
        <v>1273.0160999999998</v>
      </c>
      <c r="W7816" s="2">
        <f>salestable[[#This Row],[Sales]] * salestable[[#This Row],[Discount]]</f>
        <v>224.64989999999997</v>
      </c>
      <c r="X7816">
        <f>YEAR(salestable[[#This Row],[Order Date]])</f>
        <v>2017</v>
      </c>
      <c r="Y7816" t="str">
        <f>TEXT(salestable[[#This Row],[Order Date]],"MMMM")</f>
        <v>June</v>
      </c>
      <c r="Z7816" t="str">
        <f>"Q"&amp;ROUNDUP(MONTH(salestable[[#This Row],[Order Date]])/3,0)</f>
        <v>Q2</v>
      </c>
      <c r="AA7816" t="str">
        <f>TEXT(salestable[[#This Row],[Order Date]], "ddd")</f>
        <v>Thu</v>
      </c>
    </row>
    <row r="7817" spans="1:27"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s="3">
        <v>2</v>
      </c>
      <c r="T7817" s="4">
        <v>0.2</v>
      </c>
      <c r="U7817" s="3">
        <v>-3.504</v>
      </c>
      <c r="V7817" s="2">
        <f>salestable[[#This Row],[Sales]] * (1 - salestable[[#This Row],[Discount]])</f>
        <v>14.016</v>
      </c>
      <c r="W7817" s="2">
        <f>salestable[[#This Row],[Sales]] * salestable[[#This Row],[Discount]]</f>
        <v>3.504</v>
      </c>
      <c r="X7817">
        <f>YEAR(salestable[[#This Row],[Order Date]])</f>
        <v>2017</v>
      </c>
      <c r="Y7817" t="str">
        <f>TEXT(salestable[[#This Row],[Order Date]],"MMMM")</f>
        <v>June</v>
      </c>
      <c r="Z7817" t="str">
        <f>"Q"&amp;ROUNDUP(MONTH(salestable[[#This Row],[Order Date]])/3,0)</f>
        <v>Q2</v>
      </c>
      <c r="AA7817" t="str">
        <f>TEXT(salestable[[#This Row],[Order Date]], "ddd")</f>
        <v>Thu</v>
      </c>
    </row>
    <row r="7818" spans="1:27"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s="3">
        <v>3</v>
      </c>
      <c r="T7818" s="4">
        <v>0</v>
      </c>
      <c r="U7818" s="3">
        <v>29.437200000000001</v>
      </c>
      <c r="V7818" s="2">
        <f>salestable[[#This Row],[Sales]] * (1 - salestable[[#This Row],[Discount]])</f>
        <v>113.22</v>
      </c>
      <c r="W7818" s="2">
        <f>salestable[[#This Row],[Sales]] * salestable[[#This Row],[Discount]]</f>
        <v>0</v>
      </c>
      <c r="X7818">
        <f>YEAR(salestable[[#This Row],[Order Date]])</f>
        <v>2016</v>
      </c>
      <c r="Y7818" t="str">
        <f>TEXT(salestable[[#This Row],[Order Date]],"MMMM")</f>
        <v>October</v>
      </c>
      <c r="Z7818" t="str">
        <f>"Q"&amp;ROUNDUP(MONTH(salestable[[#This Row],[Order Date]])/3,0)</f>
        <v>Q4</v>
      </c>
      <c r="AA7818" t="str">
        <f>TEXT(salestable[[#This Row],[Order Date]], "ddd")</f>
        <v>Fri</v>
      </c>
    </row>
    <row r="7819" spans="1:27"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s="3">
        <v>6</v>
      </c>
      <c r="T7819" s="4">
        <v>0</v>
      </c>
      <c r="U7819" s="3">
        <v>17.581199999999999</v>
      </c>
      <c r="V7819" s="2">
        <f>salestable[[#This Row],[Sales]] * (1 - salestable[[#This Row],[Discount]])</f>
        <v>35.880000000000003</v>
      </c>
      <c r="W7819" s="2">
        <f>salestable[[#This Row],[Sales]] * salestable[[#This Row],[Discount]]</f>
        <v>0</v>
      </c>
      <c r="X7819">
        <f>YEAR(salestable[[#This Row],[Order Date]])</f>
        <v>2016</v>
      </c>
      <c r="Y7819" t="str">
        <f>TEXT(salestable[[#This Row],[Order Date]],"MMMM")</f>
        <v>October</v>
      </c>
      <c r="Z7819" t="str">
        <f>"Q"&amp;ROUNDUP(MONTH(salestable[[#This Row],[Order Date]])/3,0)</f>
        <v>Q4</v>
      </c>
      <c r="AA7819" t="str">
        <f>TEXT(salestable[[#This Row],[Order Date]], "ddd")</f>
        <v>Fri</v>
      </c>
    </row>
    <row r="7820" spans="1:27"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s="3">
        <v>3</v>
      </c>
      <c r="T7820" s="4">
        <v>0.2</v>
      </c>
      <c r="U7820" s="3">
        <v>1644.2913000000001</v>
      </c>
      <c r="V7820" s="2">
        <f>salestable[[#This Row],[Sales]] * (1 - salestable[[#This Row],[Discount]])</f>
        <v>3628.7808</v>
      </c>
      <c r="W7820" s="2">
        <f>salestable[[#This Row],[Sales]] * salestable[[#This Row],[Discount]]</f>
        <v>907.1952</v>
      </c>
      <c r="X7820">
        <f>YEAR(salestable[[#This Row],[Order Date]])</f>
        <v>2016</v>
      </c>
      <c r="Y7820" t="str">
        <f>TEXT(salestable[[#This Row],[Order Date]],"MMMM")</f>
        <v>October</v>
      </c>
      <c r="Z7820" t="str">
        <f>"Q"&amp;ROUNDUP(MONTH(salestable[[#This Row],[Order Date]])/3,0)</f>
        <v>Q4</v>
      </c>
      <c r="AA7820" t="str">
        <f>TEXT(salestable[[#This Row],[Order Date]], "ddd")</f>
        <v>Fri</v>
      </c>
    </row>
    <row r="7821" spans="1:27"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s="3">
        <v>8</v>
      </c>
      <c r="T7821" s="4">
        <v>0</v>
      </c>
      <c r="U7821" s="3">
        <v>5.6832000000000003</v>
      </c>
      <c r="V7821" s="2">
        <f>salestable[[#This Row],[Sales]] * (1 - salestable[[#This Row],[Discount]])</f>
        <v>11.84</v>
      </c>
      <c r="W7821" s="2">
        <f>salestable[[#This Row],[Sales]] * salestable[[#This Row],[Discount]]</f>
        <v>0</v>
      </c>
      <c r="X7821">
        <f>YEAR(salestable[[#This Row],[Order Date]])</f>
        <v>2017</v>
      </c>
      <c r="Y7821" t="str">
        <f>TEXT(salestable[[#This Row],[Order Date]],"MMMM")</f>
        <v>January</v>
      </c>
      <c r="Z7821" t="str">
        <f>"Q"&amp;ROUNDUP(MONTH(salestable[[#This Row],[Order Date]])/3,0)</f>
        <v>Q1</v>
      </c>
      <c r="AA7821" t="str">
        <f>TEXT(salestable[[#This Row],[Order Date]], "ddd")</f>
        <v>Thu</v>
      </c>
    </row>
    <row r="7822" spans="1:27"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s="3">
        <v>6</v>
      </c>
      <c r="T7822" s="4">
        <v>0</v>
      </c>
      <c r="U7822" s="3">
        <v>160.03980000000001</v>
      </c>
      <c r="V7822" s="2">
        <f>salestable[[#This Row],[Sales]] * (1 - salestable[[#This Row],[Discount]])</f>
        <v>592.74</v>
      </c>
      <c r="W7822" s="2">
        <f>salestable[[#This Row],[Sales]] * salestable[[#This Row],[Discount]]</f>
        <v>0</v>
      </c>
      <c r="X7822">
        <f>YEAR(salestable[[#This Row],[Order Date]])</f>
        <v>2017</v>
      </c>
      <c r="Y7822" t="str">
        <f>TEXT(salestable[[#This Row],[Order Date]],"MMMM")</f>
        <v>December</v>
      </c>
      <c r="Z7822" t="str">
        <f>"Q"&amp;ROUNDUP(MONTH(salestable[[#This Row],[Order Date]])/3,0)</f>
        <v>Q4</v>
      </c>
      <c r="AA7822" t="str">
        <f>TEXT(salestable[[#This Row],[Order Date]], "ddd")</f>
        <v>Fri</v>
      </c>
    </row>
    <row r="7823" spans="1:27"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s="3">
        <v>9</v>
      </c>
      <c r="T7823" s="4">
        <v>0.2</v>
      </c>
      <c r="U7823" s="3">
        <v>6.9794999999999998</v>
      </c>
      <c r="V7823" s="2">
        <f>salestable[[#This Row],[Sales]] * (1 - salestable[[#This Row],[Discount]])</f>
        <v>89.337600000000009</v>
      </c>
      <c r="W7823" s="2">
        <f>salestable[[#This Row],[Sales]] * salestable[[#This Row],[Discount]]</f>
        <v>22.334400000000002</v>
      </c>
      <c r="X7823">
        <f>YEAR(salestable[[#This Row],[Order Date]])</f>
        <v>2016</v>
      </c>
      <c r="Y7823" t="str">
        <f>TEXT(salestable[[#This Row],[Order Date]],"MMMM")</f>
        <v>October</v>
      </c>
      <c r="Z7823" t="str">
        <f>"Q"&amp;ROUNDUP(MONTH(salestable[[#This Row],[Order Date]])/3,0)</f>
        <v>Q4</v>
      </c>
      <c r="AA7823" t="str">
        <f>TEXT(salestable[[#This Row],[Order Date]], "ddd")</f>
        <v>Fri</v>
      </c>
    </row>
    <row r="7824" spans="1:27"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s="3">
        <v>3</v>
      </c>
      <c r="T7824" s="4">
        <v>0</v>
      </c>
      <c r="U7824" s="3">
        <v>2.5055999999999998</v>
      </c>
      <c r="V7824" s="2">
        <f>salestable[[#This Row],[Sales]] * (1 - salestable[[#This Row],[Discount]])</f>
        <v>8.64</v>
      </c>
      <c r="W7824" s="2">
        <f>salestable[[#This Row],[Sales]] * salestable[[#This Row],[Discount]]</f>
        <v>0</v>
      </c>
      <c r="X7824">
        <f>YEAR(salestable[[#This Row],[Order Date]])</f>
        <v>2014</v>
      </c>
      <c r="Y7824" t="str">
        <f>TEXT(salestable[[#This Row],[Order Date]],"MMMM")</f>
        <v>August</v>
      </c>
      <c r="Z7824" t="str">
        <f>"Q"&amp;ROUNDUP(MONTH(salestable[[#This Row],[Order Date]])/3,0)</f>
        <v>Q3</v>
      </c>
      <c r="AA7824" t="str">
        <f>TEXT(salestable[[#This Row],[Order Date]], "ddd")</f>
        <v>Tue</v>
      </c>
    </row>
    <row r="7825" spans="1:27"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s="3">
        <v>3</v>
      </c>
      <c r="T7825" s="4">
        <v>0</v>
      </c>
      <c r="U7825" s="3">
        <v>52.4895</v>
      </c>
      <c r="V7825" s="2">
        <f>salestable[[#This Row],[Sales]] * (1 - salestable[[#This Row],[Discount]])</f>
        <v>149.97</v>
      </c>
      <c r="W7825" s="2">
        <f>salestable[[#This Row],[Sales]] * salestable[[#This Row],[Discount]]</f>
        <v>0</v>
      </c>
      <c r="X7825">
        <f>YEAR(salestable[[#This Row],[Order Date]])</f>
        <v>2014</v>
      </c>
      <c r="Y7825" t="str">
        <f>TEXT(salestable[[#This Row],[Order Date]],"MMMM")</f>
        <v>August</v>
      </c>
      <c r="Z7825" t="str">
        <f>"Q"&amp;ROUNDUP(MONTH(salestable[[#This Row],[Order Date]])/3,0)</f>
        <v>Q3</v>
      </c>
      <c r="AA7825" t="str">
        <f>TEXT(salestable[[#This Row],[Order Date]], "ddd")</f>
        <v>Tue</v>
      </c>
    </row>
    <row r="7826" spans="1:27"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s="3">
        <v>5</v>
      </c>
      <c r="T7826" s="4">
        <v>0.2</v>
      </c>
      <c r="U7826" s="3">
        <v>17.466000000000001</v>
      </c>
      <c r="V7826" s="2">
        <f>salestable[[#This Row],[Sales]] * (1 - salestable[[#This Row],[Discount]])</f>
        <v>186.304</v>
      </c>
      <c r="W7826" s="2">
        <f>salestable[[#This Row],[Sales]] * salestable[[#This Row],[Discount]]</f>
        <v>46.576000000000001</v>
      </c>
      <c r="X7826">
        <f>YEAR(salestable[[#This Row],[Order Date]])</f>
        <v>2014</v>
      </c>
      <c r="Y7826" t="str">
        <f>TEXT(salestable[[#This Row],[Order Date]],"MMMM")</f>
        <v>May</v>
      </c>
      <c r="Z7826" t="str">
        <f>"Q"&amp;ROUNDUP(MONTH(salestable[[#This Row],[Order Date]])/3,0)</f>
        <v>Q2</v>
      </c>
      <c r="AA7826" t="str">
        <f>TEXT(salestable[[#This Row],[Order Date]], "ddd")</f>
        <v>Fri</v>
      </c>
    </row>
    <row r="7827" spans="1:27"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s="3">
        <v>1</v>
      </c>
      <c r="T7827" s="4">
        <v>0.1</v>
      </c>
      <c r="U7827" s="3">
        <v>15.147</v>
      </c>
      <c r="V7827" s="2">
        <f>salestable[[#This Row],[Sales]] * (1 - salestable[[#This Row],[Discount]])</f>
        <v>81.793800000000005</v>
      </c>
      <c r="W7827" s="2">
        <f>salestable[[#This Row],[Sales]] * salestable[[#This Row],[Discount]]</f>
        <v>9.0882000000000005</v>
      </c>
      <c r="X7827">
        <f>YEAR(salestable[[#This Row],[Order Date]])</f>
        <v>2015</v>
      </c>
      <c r="Y7827" t="str">
        <f>TEXT(salestable[[#This Row],[Order Date]],"MMMM")</f>
        <v>February</v>
      </c>
      <c r="Z7827" t="str">
        <f>"Q"&amp;ROUNDUP(MONTH(salestable[[#This Row],[Order Date]])/3,0)</f>
        <v>Q1</v>
      </c>
      <c r="AA7827" t="str">
        <f>TEXT(salestable[[#This Row],[Order Date]], "ddd")</f>
        <v>Tue</v>
      </c>
    </row>
    <row r="7828" spans="1:27"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s="3">
        <v>4</v>
      </c>
      <c r="T7828" s="4">
        <v>0.2</v>
      </c>
      <c r="U7828" s="3">
        <v>38.157600000000002</v>
      </c>
      <c r="V7828" s="2">
        <f>salestable[[#This Row],[Sales]] * (1 - salestable[[#This Row],[Discount]])</f>
        <v>407.01440000000002</v>
      </c>
      <c r="W7828" s="2">
        <f>salestable[[#This Row],[Sales]] * salestable[[#This Row],[Discount]]</f>
        <v>101.75360000000001</v>
      </c>
      <c r="X7828">
        <f>YEAR(salestable[[#This Row],[Order Date]])</f>
        <v>2017</v>
      </c>
      <c r="Y7828" t="str">
        <f>TEXT(salestable[[#This Row],[Order Date]],"MMMM")</f>
        <v>October</v>
      </c>
      <c r="Z7828" t="str">
        <f>"Q"&amp;ROUNDUP(MONTH(salestable[[#This Row],[Order Date]])/3,0)</f>
        <v>Q4</v>
      </c>
      <c r="AA7828" t="str">
        <f>TEXT(salestable[[#This Row],[Order Date]], "ddd")</f>
        <v>Tue</v>
      </c>
    </row>
    <row r="7829" spans="1:27"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s="3">
        <v>3</v>
      </c>
      <c r="T7829" s="4">
        <v>0.2</v>
      </c>
      <c r="U7829" s="3">
        <v>3.2214</v>
      </c>
      <c r="V7829" s="2">
        <f>salestable[[#This Row],[Sales]] * (1 - salestable[[#This Row],[Discount]])</f>
        <v>7.9296000000000006</v>
      </c>
      <c r="W7829" s="2">
        <f>salestable[[#This Row],[Sales]] * salestable[[#This Row],[Discount]]</f>
        <v>1.9824000000000002</v>
      </c>
      <c r="X7829">
        <f>YEAR(salestable[[#This Row],[Order Date]])</f>
        <v>2017</v>
      </c>
      <c r="Y7829" t="str">
        <f>TEXT(salestable[[#This Row],[Order Date]],"MMMM")</f>
        <v>October</v>
      </c>
      <c r="Z7829" t="str">
        <f>"Q"&amp;ROUNDUP(MONTH(salestable[[#This Row],[Order Date]])/3,0)</f>
        <v>Q4</v>
      </c>
      <c r="AA7829" t="str">
        <f>TEXT(salestable[[#This Row],[Order Date]], "ddd")</f>
        <v>Tue</v>
      </c>
    </row>
    <row r="7830" spans="1:27"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s="3">
        <v>3</v>
      </c>
      <c r="T7830" s="4">
        <v>0.2</v>
      </c>
      <c r="U7830" s="3">
        <v>6.3936000000000002</v>
      </c>
      <c r="V7830" s="2">
        <f>salestable[[#This Row],[Sales]] * (1 - salestable[[#This Row],[Discount]])</f>
        <v>51.148800000000001</v>
      </c>
      <c r="W7830" s="2">
        <f>salestable[[#This Row],[Sales]] * salestable[[#This Row],[Discount]]</f>
        <v>12.7872</v>
      </c>
      <c r="X7830">
        <f>YEAR(salestable[[#This Row],[Order Date]])</f>
        <v>2015</v>
      </c>
      <c r="Y7830" t="str">
        <f>TEXT(salestable[[#This Row],[Order Date]],"MMMM")</f>
        <v>April</v>
      </c>
      <c r="Z7830" t="str">
        <f>"Q"&amp;ROUNDUP(MONTH(salestable[[#This Row],[Order Date]])/3,0)</f>
        <v>Q2</v>
      </c>
      <c r="AA7830" t="str">
        <f>TEXT(salestable[[#This Row],[Order Date]], "ddd")</f>
        <v>Sun</v>
      </c>
    </row>
    <row r="7831" spans="1:27"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s="3">
        <v>3</v>
      </c>
      <c r="T7831" s="4">
        <v>0</v>
      </c>
      <c r="U7831" s="3">
        <v>15.475199999999999</v>
      </c>
      <c r="V7831" s="2">
        <f>salestable[[#This Row],[Sales]] * (1 - salestable[[#This Row],[Discount]])</f>
        <v>59.52</v>
      </c>
      <c r="W7831" s="2">
        <f>salestable[[#This Row],[Sales]] * salestable[[#This Row],[Discount]]</f>
        <v>0</v>
      </c>
      <c r="X7831">
        <f>YEAR(salestable[[#This Row],[Order Date]])</f>
        <v>2015</v>
      </c>
      <c r="Y7831" t="str">
        <f>TEXT(salestable[[#This Row],[Order Date]],"MMMM")</f>
        <v>April</v>
      </c>
      <c r="Z7831" t="str">
        <f>"Q"&amp;ROUNDUP(MONTH(salestable[[#This Row],[Order Date]])/3,0)</f>
        <v>Q2</v>
      </c>
      <c r="AA7831" t="str">
        <f>TEXT(salestable[[#This Row],[Order Date]], "ddd")</f>
        <v>Sun</v>
      </c>
    </row>
    <row r="7832" spans="1:27"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s="3">
        <v>3</v>
      </c>
      <c r="T7832" s="4">
        <v>0.2</v>
      </c>
      <c r="U7832" s="3">
        <v>38.997</v>
      </c>
      <c r="V7832" s="2">
        <f>salestable[[#This Row],[Sales]] * (1 - salestable[[#This Row],[Discount]])</f>
        <v>249.58080000000001</v>
      </c>
      <c r="W7832" s="2">
        <f>salestable[[#This Row],[Sales]] * salestable[[#This Row],[Discount]]</f>
        <v>62.395200000000003</v>
      </c>
      <c r="X7832">
        <f>YEAR(salestable[[#This Row],[Order Date]])</f>
        <v>2015</v>
      </c>
      <c r="Y7832" t="str">
        <f>TEXT(salestable[[#This Row],[Order Date]],"MMMM")</f>
        <v>April</v>
      </c>
      <c r="Z7832" t="str">
        <f>"Q"&amp;ROUNDUP(MONTH(salestable[[#This Row],[Order Date]])/3,0)</f>
        <v>Q2</v>
      </c>
      <c r="AA7832" t="str">
        <f>TEXT(salestable[[#This Row],[Order Date]], "ddd")</f>
        <v>Sun</v>
      </c>
    </row>
    <row r="7833" spans="1:27"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s="3">
        <v>3</v>
      </c>
      <c r="T7833" s="4">
        <v>0.2</v>
      </c>
      <c r="U7833" s="3">
        <v>17.623200000000001</v>
      </c>
      <c r="V7833" s="2">
        <f>salestable[[#This Row],[Sales]] * (1 - salestable[[#This Row],[Discount]])</f>
        <v>40.281599999999997</v>
      </c>
      <c r="W7833" s="2">
        <f>salestable[[#This Row],[Sales]] * salestable[[#This Row],[Discount]]</f>
        <v>10.070399999999999</v>
      </c>
      <c r="X7833">
        <f>YEAR(salestable[[#This Row],[Order Date]])</f>
        <v>2015</v>
      </c>
      <c r="Y7833" t="str">
        <f>TEXT(salestable[[#This Row],[Order Date]],"MMMM")</f>
        <v>April</v>
      </c>
      <c r="Z7833" t="str">
        <f>"Q"&amp;ROUNDUP(MONTH(salestable[[#This Row],[Order Date]])/3,0)</f>
        <v>Q2</v>
      </c>
      <c r="AA7833" t="str">
        <f>TEXT(salestable[[#This Row],[Order Date]], "ddd")</f>
        <v>Sun</v>
      </c>
    </row>
    <row r="7834" spans="1:27"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s="3">
        <v>2</v>
      </c>
      <c r="T7834" s="4">
        <v>0.2</v>
      </c>
      <c r="U7834" s="3">
        <v>1.9136</v>
      </c>
      <c r="V7834" s="2">
        <f>salestable[[#This Row],[Sales]] * (1 - salestable[[#This Row],[Discount]])</f>
        <v>15.3088</v>
      </c>
      <c r="W7834" s="2">
        <f>salestable[[#This Row],[Sales]] * salestable[[#This Row],[Discount]]</f>
        <v>3.8271999999999999</v>
      </c>
      <c r="X7834">
        <f>YEAR(salestable[[#This Row],[Order Date]])</f>
        <v>2016</v>
      </c>
      <c r="Y7834" t="str">
        <f>TEXT(salestable[[#This Row],[Order Date]],"MMMM")</f>
        <v>May</v>
      </c>
      <c r="Z7834" t="str">
        <f>"Q"&amp;ROUNDUP(MONTH(salestable[[#This Row],[Order Date]])/3,0)</f>
        <v>Q2</v>
      </c>
      <c r="AA7834" t="str">
        <f>TEXT(salestable[[#This Row],[Order Date]], "ddd")</f>
        <v>Mon</v>
      </c>
    </row>
    <row r="7835" spans="1:27"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s="3">
        <v>5</v>
      </c>
      <c r="T7835" s="4">
        <v>0.2</v>
      </c>
      <c r="U7835" s="3">
        <v>2.1320000000000001</v>
      </c>
      <c r="V7835" s="2">
        <f>salestable[[#This Row],[Sales]] * (1 - salestable[[#This Row],[Discount]])</f>
        <v>10.496</v>
      </c>
      <c r="W7835" s="2">
        <f>salestable[[#This Row],[Sales]] * salestable[[#This Row],[Discount]]</f>
        <v>2.6240000000000001</v>
      </c>
      <c r="X7835">
        <f>YEAR(salestable[[#This Row],[Order Date]])</f>
        <v>2015</v>
      </c>
      <c r="Y7835" t="str">
        <f>TEXT(salestable[[#This Row],[Order Date]],"MMMM")</f>
        <v>January</v>
      </c>
      <c r="Z7835" t="str">
        <f>"Q"&amp;ROUNDUP(MONTH(salestable[[#This Row],[Order Date]])/3,0)</f>
        <v>Q1</v>
      </c>
      <c r="AA7835" t="str">
        <f>TEXT(salestable[[#This Row],[Order Date]], "ddd")</f>
        <v>Sat</v>
      </c>
    </row>
    <row r="7836" spans="1:27"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s="3">
        <v>2</v>
      </c>
      <c r="T7836" s="4">
        <v>0.2</v>
      </c>
      <c r="U7836" s="3">
        <v>-15.098000000000001</v>
      </c>
      <c r="V7836" s="2">
        <f>salestable[[#This Row],[Sales]] * (1 - salestable[[#This Row],[Discount]])</f>
        <v>193.25440000000003</v>
      </c>
      <c r="W7836" s="2">
        <f>salestable[[#This Row],[Sales]] * salestable[[#This Row],[Discount]]</f>
        <v>48.313600000000008</v>
      </c>
      <c r="X7836">
        <f>YEAR(salestable[[#This Row],[Order Date]])</f>
        <v>2015</v>
      </c>
      <c r="Y7836" t="str">
        <f>TEXT(salestable[[#This Row],[Order Date]],"MMMM")</f>
        <v>April</v>
      </c>
      <c r="Z7836" t="str">
        <f>"Q"&amp;ROUNDUP(MONTH(salestable[[#This Row],[Order Date]])/3,0)</f>
        <v>Q2</v>
      </c>
      <c r="AA7836" t="str">
        <f>TEXT(salestable[[#This Row],[Order Date]], "ddd")</f>
        <v>Mon</v>
      </c>
    </row>
    <row r="7837" spans="1:27"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s="3">
        <v>2</v>
      </c>
      <c r="T7837" s="4">
        <v>0.2</v>
      </c>
      <c r="U7837" s="3">
        <v>41.993000000000002</v>
      </c>
      <c r="V7837" s="2">
        <f>salestable[[#This Row],[Sales]] * (1 - salestable[[#This Row],[Discount]])</f>
        <v>383.93600000000004</v>
      </c>
      <c r="W7837" s="2">
        <f>salestable[[#This Row],[Sales]] * salestable[[#This Row],[Discount]]</f>
        <v>95.984000000000009</v>
      </c>
      <c r="X7837">
        <f>YEAR(salestable[[#This Row],[Order Date]])</f>
        <v>2015</v>
      </c>
      <c r="Y7837" t="str">
        <f>TEXT(salestable[[#This Row],[Order Date]],"MMMM")</f>
        <v>April</v>
      </c>
      <c r="Z7837" t="str">
        <f>"Q"&amp;ROUNDUP(MONTH(salestable[[#This Row],[Order Date]])/3,0)</f>
        <v>Q2</v>
      </c>
      <c r="AA7837" t="str">
        <f>TEXT(salestable[[#This Row],[Order Date]], "ddd")</f>
        <v>Mon</v>
      </c>
    </row>
    <row r="7838" spans="1:27"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s="3">
        <v>4</v>
      </c>
      <c r="T7838" s="4">
        <v>0.2</v>
      </c>
      <c r="U7838" s="3">
        <v>-11.5176</v>
      </c>
      <c r="V7838" s="2">
        <f>salestable[[#This Row],[Sales]] * (1 - salestable[[#This Row],[Discount]])</f>
        <v>245.70880000000002</v>
      </c>
      <c r="W7838" s="2">
        <f>salestable[[#This Row],[Sales]] * salestable[[#This Row],[Discount]]</f>
        <v>61.427200000000006</v>
      </c>
      <c r="X7838">
        <f>YEAR(salestable[[#This Row],[Order Date]])</f>
        <v>2015</v>
      </c>
      <c r="Y7838" t="str">
        <f>TEXT(salestable[[#This Row],[Order Date]],"MMMM")</f>
        <v>September</v>
      </c>
      <c r="Z7838" t="str">
        <f>"Q"&amp;ROUNDUP(MONTH(salestable[[#This Row],[Order Date]])/3,0)</f>
        <v>Q3</v>
      </c>
      <c r="AA7838" t="str">
        <f>TEXT(salestable[[#This Row],[Order Date]], "ddd")</f>
        <v>Fri</v>
      </c>
    </row>
    <row r="7839" spans="1:27"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s="3">
        <v>2</v>
      </c>
      <c r="T7839" s="4">
        <v>0</v>
      </c>
      <c r="U7839" s="3">
        <v>5.7960000000000003</v>
      </c>
      <c r="V7839" s="2">
        <f>salestable[[#This Row],[Sales]] * (1 - salestable[[#This Row],[Discount]])</f>
        <v>12.6</v>
      </c>
      <c r="W7839" s="2">
        <f>salestable[[#This Row],[Sales]] * salestable[[#This Row],[Discount]]</f>
        <v>0</v>
      </c>
      <c r="X7839">
        <f>YEAR(salestable[[#This Row],[Order Date]])</f>
        <v>2015</v>
      </c>
      <c r="Y7839" t="str">
        <f>TEXT(salestable[[#This Row],[Order Date]],"MMMM")</f>
        <v>September</v>
      </c>
      <c r="Z7839" t="str">
        <f>"Q"&amp;ROUNDUP(MONTH(salestable[[#This Row],[Order Date]])/3,0)</f>
        <v>Q3</v>
      </c>
      <c r="AA7839" t="str">
        <f>TEXT(salestable[[#This Row],[Order Date]], "ddd")</f>
        <v>Fri</v>
      </c>
    </row>
    <row r="7840" spans="1:27"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s="3">
        <v>2</v>
      </c>
      <c r="T7840" s="4">
        <v>0</v>
      </c>
      <c r="U7840" s="3">
        <v>57.592799999999997</v>
      </c>
      <c r="V7840" s="2">
        <f>salestable[[#This Row],[Sales]] * (1 - salestable[[#This Row],[Discount]])</f>
        <v>159.97999999999999</v>
      </c>
      <c r="W7840" s="2">
        <f>salestable[[#This Row],[Sales]] * salestable[[#This Row],[Discount]]</f>
        <v>0</v>
      </c>
      <c r="X7840">
        <f>YEAR(salestable[[#This Row],[Order Date]])</f>
        <v>2015</v>
      </c>
      <c r="Y7840" t="str">
        <f>TEXT(salestable[[#This Row],[Order Date]],"MMMM")</f>
        <v>September</v>
      </c>
      <c r="Z7840" t="str">
        <f>"Q"&amp;ROUNDUP(MONTH(salestable[[#This Row],[Order Date]])/3,0)</f>
        <v>Q3</v>
      </c>
      <c r="AA7840" t="str">
        <f>TEXT(salestable[[#This Row],[Order Date]], "ddd")</f>
        <v>Fri</v>
      </c>
    </row>
    <row r="7841" spans="1:27"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s="3">
        <v>3</v>
      </c>
      <c r="T7841" s="4">
        <v>0</v>
      </c>
      <c r="U7841" s="3">
        <v>2.8763999999999998</v>
      </c>
      <c r="V7841" s="2">
        <f>salestable[[#This Row],[Sales]] * (1 - salestable[[#This Row],[Discount]])</f>
        <v>6.12</v>
      </c>
      <c r="W7841" s="2">
        <f>salestable[[#This Row],[Sales]] * salestable[[#This Row],[Discount]]</f>
        <v>0</v>
      </c>
      <c r="X7841">
        <f>YEAR(salestable[[#This Row],[Order Date]])</f>
        <v>2014</v>
      </c>
      <c r="Y7841" t="str">
        <f>TEXT(salestable[[#This Row],[Order Date]],"MMMM")</f>
        <v>March</v>
      </c>
      <c r="Z7841" t="str">
        <f>"Q"&amp;ROUNDUP(MONTH(salestable[[#This Row],[Order Date]])/3,0)</f>
        <v>Q1</v>
      </c>
      <c r="AA7841" t="str">
        <f>TEXT(salestable[[#This Row],[Order Date]], "ddd")</f>
        <v>Fri</v>
      </c>
    </row>
    <row r="7842" spans="1:27"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s="3">
        <v>4</v>
      </c>
      <c r="T7842" s="4">
        <v>0</v>
      </c>
      <c r="U7842" s="3">
        <v>106.62479999999999</v>
      </c>
      <c r="V7842" s="2">
        <f>salestable[[#This Row],[Sales]] * (1 - salestable[[#This Row],[Discount]])</f>
        <v>1184.72</v>
      </c>
      <c r="W7842" s="2">
        <f>salestable[[#This Row],[Sales]] * salestable[[#This Row],[Discount]]</f>
        <v>0</v>
      </c>
      <c r="X7842">
        <f>YEAR(salestable[[#This Row],[Order Date]])</f>
        <v>2014</v>
      </c>
      <c r="Y7842" t="str">
        <f>TEXT(salestable[[#This Row],[Order Date]],"MMMM")</f>
        <v>March</v>
      </c>
      <c r="Z7842" t="str">
        <f>"Q"&amp;ROUNDUP(MONTH(salestable[[#This Row],[Order Date]])/3,0)</f>
        <v>Q1</v>
      </c>
      <c r="AA7842" t="str">
        <f>TEXT(salestable[[#This Row],[Order Date]], "ddd")</f>
        <v>Fri</v>
      </c>
    </row>
    <row r="7843" spans="1:27"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s="3">
        <v>2</v>
      </c>
      <c r="T7843" s="4">
        <v>0</v>
      </c>
      <c r="U7843" s="3">
        <v>13.788</v>
      </c>
      <c r="V7843" s="2">
        <f>salestable[[#This Row],[Sales]] * (1 - salestable[[#This Row],[Discount]])</f>
        <v>45.96</v>
      </c>
      <c r="W7843" s="2">
        <f>salestable[[#This Row],[Sales]] * salestable[[#This Row],[Discount]]</f>
        <v>0</v>
      </c>
      <c r="X7843">
        <f>YEAR(salestable[[#This Row],[Order Date]])</f>
        <v>2016</v>
      </c>
      <c r="Y7843" t="str">
        <f>TEXT(salestable[[#This Row],[Order Date]],"MMMM")</f>
        <v>July</v>
      </c>
      <c r="Z7843" t="str">
        <f>"Q"&amp;ROUNDUP(MONTH(salestable[[#This Row],[Order Date]])/3,0)</f>
        <v>Q3</v>
      </c>
      <c r="AA7843" t="str">
        <f>TEXT(salestable[[#This Row],[Order Date]], "ddd")</f>
        <v>Sun</v>
      </c>
    </row>
    <row r="7844" spans="1:27"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s="3">
        <v>3</v>
      </c>
      <c r="T7844" s="4">
        <v>0</v>
      </c>
      <c r="U7844" s="3">
        <v>26.702999999999999</v>
      </c>
      <c r="V7844" s="2">
        <f>salestable[[#This Row],[Sales]] * (1 - salestable[[#This Row],[Discount]])</f>
        <v>58.05</v>
      </c>
      <c r="W7844" s="2">
        <f>salestable[[#This Row],[Sales]] * salestable[[#This Row],[Discount]]</f>
        <v>0</v>
      </c>
      <c r="X7844">
        <f>YEAR(salestable[[#This Row],[Order Date]])</f>
        <v>2014</v>
      </c>
      <c r="Y7844" t="str">
        <f>TEXT(salestable[[#This Row],[Order Date]],"MMMM")</f>
        <v>April</v>
      </c>
      <c r="Z7844" t="str">
        <f>"Q"&amp;ROUNDUP(MONTH(salestable[[#This Row],[Order Date]])/3,0)</f>
        <v>Q2</v>
      </c>
      <c r="AA7844" t="str">
        <f>TEXT(salestable[[#This Row],[Order Date]], "ddd")</f>
        <v>Sat</v>
      </c>
    </row>
    <row r="7845" spans="1:27"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s="3">
        <v>11</v>
      </c>
      <c r="T7845" s="4">
        <v>0</v>
      </c>
      <c r="U7845" s="3">
        <v>34.214399999999998</v>
      </c>
      <c r="V7845" s="2">
        <f>salestable[[#This Row],[Sales]] * (1 - salestable[[#This Row],[Discount]])</f>
        <v>71.28</v>
      </c>
      <c r="W7845" s="2">
        <f>salestable[[#This Row],[Sales]] * salestable[[#This Row],[Discount]]</f>
        <v>0</v>
      </c>
      <c r="X7845">
        <f>YEAR(salestable[[#This Row],[Order Date]])</f>
        <v>2014</v>
      </c>
      <c r="Y7845" t="str">
        <f>TEXT(salestable[[#This Row],[Order Date]],"MMMM")</f>
        <v>April</v>
      </c>
      <c r="Z7845" t="str">
        <f>"Q"&amp;ROUNDUP(MONTH(salestable[[#This Row],[Order Date]])/3,0)</f>
        <v>Q2</v>
      </c>
      <c r="AA7845" t="str">
        <f>TEXT(salestable[[#This Row],[Order Date]], "ddd")</f>
        <v>Sat</v>
      </c>
    </row>
    <row r="7846" spans="1:27"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s="3">
        <v>4</v>
      </c>
      <c r="T7846" s="4">
        <v>0.3</v>
      </c>
      <c r="U7846" s="3">
        <v>-21.3264</v>
      </c>
      <c r="V7846" s="2">
        <f>salestable[[#This Row],[Sales]] * (1 - salestable[[#This Row],[Discount]])</f>
        <v>87.082799999999992</v>
      </c>
      <c r="W7846" s="2">
        <f>salestable[[#This Row],[Sales]] * salestable[[#This Row],[Discount]]</f>
        <v>37.321199999999997</v>
      </c>
      <c r="X7846">
        <f>YEAR(salestable[[#This Row],[Order Date]])</f>
        <v>2017</v>
      </c>
      <c r="Y7846" t="str">
        <f>TEXT(salestable[[#This Row],[Order Date]],"MMMM")</f>
        <v>July</v>
      </c>
      <c r="Z7846" t="str">
        <f>"Q"&amp;ROUNDUP(MONTH(salestable[[#This Row],[Order Date]])/3,0)</f>
        <v>Q3</v>
      </c>
      <c r="AA7846" t="str">
        <f>TEXT(salestable[[#This Row],[Order Date]], "ddd")</f>
        <v>Fri</v>
      </c>
    </row>
    <row r="7847" spans="1:27"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s="3">
        <v>5</v>
      </c>
      <c r="T7847" s="4">
        <v>0</v>
      </c>
      <c r="U7847" s="3">
        <v>69.704999999999998</v>
      </c>
      <c r="V7847" s="2">
        <f>salestable[[#This Row],[Sales]] * (1 - salestable[[#This Row],[Discount]])</f>
        <v>154.9</v>
      </c>
      <c r="W7847" s="2">
        <f>salestable[[#This Row],[Sales]] * salestable[[#This Row],[Discount]]</f>
        <v>0</v>
      </c>
      <c r="X7847">
        <f>YEAR(salestable[[#This Row],[Order Date]])</f>
        <v>2015</v>
      </c>
      <c r="Y7847" t="str">
        <f>TEXT(salestable[[#This Row],[Order Date]],"MMMM")</f>
        <v>September</v>
      </c>
      <c r="Z7847" t="str">
        <f>"Q"&amp;ROUNDUP(MONTH(salestable[[#This Row],[Order Date]])/3,0)</f>
        <v>Q3</v>
      </c>
      <c r="AA7847" t="str">
        <f>TEXT(salestable[[#This Row],[Order Date]], "ddd")</f>
        <v>Sun</v>
      </c>
    </row>
    <row r="7848" spans="1:27"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s="3">
        <v>12</v>
      </c>
      <c r="T7848" s="4">
        <v>0</v>
      </c>
      <c r="U7848" s="3">
        <v>561.56399999999996</v>
      </c>
      <c r="V7848" s="2">
        <f>salestable[[#This Row],[Sales]] * (1 - salestable[[#This Row],[Discount]])</f>
        <v>1871.88</v>
      </c>
      <c r="W7848" s="2">
        <f>salestable[[#This Row],[Sales]] * salestable[[#This Row],[Discount]]</f>
        <v>0</v>
      </c>
      <c r="X7848">
        <f>YEAR(salestable[[#This Row],[Order Date]])</f>
        <v>2015</v>
      </c>
      <c r="Y7848" t="str">
        <f>TEXT(salestable[[#This Row],[Order Date]],"MMMM")</f>
        <v>September</v>
      </c>
      <c r="Z7848" t="str">
        <f>"Q"&amp;ROUNDUP(MONTH(salestable[[#This Row],[Order Date]])/3,0)</f>
        <v>Q3</v>
      </c>
      <c r="AA7848" t="str">
        <f>TEXT(salestable[[#This Row],[Order Date]], "ddd")</f>
        <v>Sun</v>
      </c>
    </row>
    <row r="7849" spans="1:27"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s="3">
        <v>2</v>
      </c>
      <c r="T7849" s="4">
        <v>0.6</v>
      </c>
      <c r="U7849" s="3">
        <v>-6.8815999999999997</v>
      </c>
      <c r="V7849" s="2">
        <f>salestable[[#This Row],[Sales]] * (1 - salestable[[#This Row],[Discount]])</f>
        <v>6.4768000000000008</v>
      </c>
      <c r="W7849" s="2">
        <f>salestable[[#This Row],[Sales]] * salestable[[#This Row],[Discount]]</f>
        <v>9.7151999999999994</v>
      </c>
      <c r="X7849">
        <f>YEAR(salestable[[#This Row],[Order Date]])</f>
        <v>2016</v>
      </c>
      <c r="Y7849" t="str">
        <f>TEXT(salestable[[#This Row],[Order Date]],"MMMM")</f>
        <v>February</v>
      </c>
      <c r="Z7849" t="str">
        <f>"Q"&amp;ROUNDUP(MONTH(salestable[[#This Row],[Order Date]])/3,0)</f>
        <v>Q1</v>
      </c>
      <c r="AA7849" t="str">
        <f>TEXT(salestable[[#This Row],[Order Date]], "ddd")</f>
        <v>Sat</v>
      </c>
    </row>
    <row r="7850" spans="1:27"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s="3">
        <v>3</v>
      </c>
      <c r="T7850" s="4">
        <v>0.2</v>
      </c>
      <c r="U7850" s="3">
        <v>-3.7871999999999999</v>
      </c>
      <c r="V7850" s="2">
        <f>salestable[[#This Row],[Sales]] * (1 - salestable[[#This Row],[Discount]])</f>
        <v>15.148800000000001</v>
      </c>
      <c r="W7850" s="2">
        <f>salestable[[#This Row],[Sales]] * salestable[[#This Row],[Discount]]</f>
        <v>3.7872000000000003</v>
      </c>
      <c r="X7850">
        <f>YEAR(salestable[[#This Row],[Order Date]])</f>
        <v>2016</v>
      </c>
      <c r="Y7850" t="str">
        <f>TEXT(salestable[[#This Row],[Order Date]],"MMMM")</f>
        <v>May</v>
      </c>
      <c r="Z7850" t="str">
        <f>"Q"&amp;ROUNDUP(MONTH(salestable[[#This Row],[Order Date]])/3,0)</f>
        <v>Q2</v>
      </c>
      <c r="AA7850" t="str">
        <f>TEXT(salestable[[#This Row],[Order Date]], "ddd")</f>
        <v>Mon</v>
      </c>
    </row>
    <row r="7851" spans="1:27"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s="3">
        <v>3</v>
      </c>
      <c r="T7851" s="4">
        <v>0.2</v>
      </c>
      <c r="U7851" s="3">
        <v>-3.1680000000000001</v>
      </c>
      <c r="V7851" s="2">
        <f>salestable[[#This Row],[Sales]] * (1 - salestable[[#This Row],[Discount]])</f>
        <v>10.137600000000001</v>
      </c>
      <c r="W7851" s="2">
        <f>salestable[[#This Row],[Sales]] * salestable[[#This Row],[Discount]]</f>
        <v>2.5344000000000002</v>
      </c>
      <c r="X7851">
        <f>YEAR(salestable[[#This Row],[Order Date]])</f>
        <v>2016</v>
      </c>
      <c r="Y7851" t="str">
        <f>TEXT(salestable[[#This Row],[Order Date]],"MMMM")</f>
        <v>May</v>
      </c>
      <c r="Z7851" t="str">
        <f>"Q"&amp;ROUNDUP(MONTH(salestable[[#This Row],[Order Date]])/3,0)</f>
        <v>Q2</v>
      </c>
      <c r="AA7851" t="str">
        <f>TEXT(salestable[[#This Row],[Order Date]], "ddd")</f>
        <v>Mon</v>
      </c>
    </row>
    <row r="7852" spans="1:27"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s="3">
        <v>2</v>
      </c>
      <c r="T7852" s="4">
        <v>0.2</v>
      </c>
      <c r="U7852" s="3">
        <v>1.764</v>
      </c>
      <c r="V7852" s="2">
        <f>salestable[[#This Row],[Sales]] * (1 - salestable[[#This Row],[Discount]])</f>
        <v>4.032</v>
      </c>
      <c r="W7852" s="2">
        <f>salestable[[#This Row],[Sales]] * salestable[[#This Row],[Discount]]</f>
        <v>1.008</v>
      </c>
      <c r="X7852">
        <f>YEAR(salestable[[#This Row],[Order Date]])</f>
        <v>2016</v>
      </c>
      <c r="Y7852" t="str">
        <f>TEXT(salestable[[#This Row],[Order Date]],"MMMM")</f>
        <v>May</v>
      </c>
      <c r="Z7852" t="str">
        <f>"Q"&amp;ROUNDUP(MONTH(salestable[[#This Row],[Order Date]])/3,0)</f>
        <v>Q2</v>
      </c>
      <c r="AA7852" t="str">
        <f>TEXT(salestable[[#This Row],[Order Date]], "ddd")</f>
        <v>Mon</v>
      </c>
    </row>
    <row r="7853" spans="1:27"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s="3">
        <v>2</v>
      </c>
      <c r="T7853" s="4">
        <v>0.2</v>
      </c>
      <c r="U7853" s="3">
        <v>2.9567999999999999</v>
      </c>
      <c r="V7853" s="2">
        <f>salestable[[#This Row],[Sales]] * (1 - salestable[[#This Row],[Discount]])</f>
        <v>6.7584000000000009</v>
      </c>
      <c r="W7853" s="2">
        <f>salestable[[#This Row],[Sales]] * salestable[[#This Row],[Discount]]</f>
        <v>1.6896000000000002</v>
      </c>
      <c r="X7853">
        <f>YEAR(salestable[[#This Row],[Order Date]])</f>
        <v>2014</v>
      </c>
      <c r="Y7853" t="str">
        <f>TEXT(salestable[[#This Row],[Order Date]],"MMMM")</f>
        <v>December</v>
      </c>
      <c r="Z7853" t="str">
        <f>"Q"&amp;ROUNDUP(MONTH(salestable[[#This Row],[Order Date]])/3,0)</f>
        <v>Q4</v>
      </c>
      <c r="AA7853" t="str">
        <f>TEXT(salestable[[#This Row],[Order Date]], "ddd")</f>
        <v>Tue</v>
      </c>
    </row>
    <row r="7854" spans="1:27"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s="3">
        <v>2</v>
      </c>
      <c r="T7854" s="4">
        <v>0.8</v>
      </c>
      <c r="U7854" s="3">
        <v>-53.008800000000001</v>
      </c>
      <c r="V7854" s="2">
        <f>salestable[[#This Row],[Sales]] * (1 - salestable[[#This Row],[Discount]])</f>
        <v>4.0775999999999994</v>
      </c>
      <c r="W7854" s="2">
        <f>salestable[[#This Row],[Sales]] * salestable[[#This Row],[Discount]]</f>
        <v>16.310400000000001</v>
      </c>
      <c r="X7854">
        <f>YEAR(salestable[[#This Row],[Order Date]])</f>
        <v>2014</v>
      </c>
      <c r="Y7854" t="str">
        <f>TEXT(salestable[[#This Row],[Order Date]],"MMMM")</f>
        <v>December</v>
      </c>
      <c r="Z7854" t="str">
        <f>"Q"&amp;ROUNDUP(MONTH(salestable[[#This Row],[Order Date]])/3,0)</f>
        <v>Q4</v>
      </c>
      <c r="AA7854" t="str">
        <f>TEXT(salestable[[#This Row],[Order Date]], "ddd")</f>
        <v>Tue</v>
      </c>
    </row>
    <row r="7855" spans="1:27"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s="3">
        <v>2</v>
      </c>
      <c r="T7855" s="4">
        <v>0</v>
      </c>
      <c r="U7855" s="3">
        <v>4.8803999999999998</v>
      </c>
      <c r="V7855" s="2">
        <f>salestable[[#This Row],[Sales]] * (1 - salestable[[#This Row],[Discount]])</f>
        <v>9.9600000000000009</v>
      </c>
      <c r="W7855" s="2">
        <f>salestable[[#This Row],[Sales]] * salestable[[#This Row],[Discount]]</f>
        <v>0</v>
      </c>
      <c r="X7855">
        <f>YEAR(salestable[[#This Row],[Order Date]])</f>
        <v>2015</v>
      </c>
      <c r="Y7855" t="str">
        <f>TEXT(salestable[[#This Row],[Order Date]],"MMMM")</f>
        <v>December</v>
      </c>
      <c r="Z7855" t="str">
        <f>"Q"&amp;ROUNDUP(MONTH(salestable[[#This Row],[Order Date]])/3,0)</f>
        <v>Q4</v>
      </c>
      <c r="AA7855" t="str">
        <f>TEXT(salestable[[#This Row],[Order Date]], "ddd")</f>
        <v>Fri</v>
      </c>
    </row>
    <row r="7856" spans="1:27"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s="3">
        <v>4</v>
      </c>
      <c r="T7856" s="4">
        <v>0</v>
      </c>
      <c r="U7856" s="3">
        <v>89.779200000000003</v>
      </c>
      <c r="V7856" s="2">
        <f>salestable[[#This Row],[Sales]] * (1 - salestable[[#This Row],[Discount]])</f>
        <v>320.64</v>
      </c>
      <c r="W7856" s="2">
        <f>salestable[[#This Row],[Sales]] * salestable[[#This Row],[Discount]]</f>
        <v>0</v>
      </c>
      <c r="X7856">
        <f>YEAR(salestable[[#This Row],[Order Date]])</f>
        <v>2017</v>
      </c>
      <c r="Y7856" t="str">
        <f>TEXT(salestable[[#This Row],[Order Date]],"MMMM")</f>
        <v>December</v>
      </c>
      <c r="Z7856" t="str">
        <f>"Q"&amp;ROUNDUP(MONTH(salestable[[#This Row],[Order Date]])/3,0)</f>
        <v>Q4</v>
      </c>
      <c r="AA7856" t="str">
        <f>TEXT(salestable[[#This Row],[Order Date]], "ddd")</f>
        <v>Thu</v>
      </c>
    </row>
    <row r="7857" spans="1:27"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s="3">
        <v>4</v>
      </c>
      <c r="T7857" s="4">
        <v>0</v>
      </c>
      <c r="U7857" s="3">
        <v>23.4</v>
      </c>
      <c r="V7857" s="2">
        <f>salestable[[#This Row],[Sales]] * (1 - salestable[[#This Row],[Discount]])</f>
        <v>52</v>
      </c>
      <c r="W7857" s="2">
        <f>salestable[[#This Row],[Sales]] * salestable[[#This Row],[Discount]]</f>
        <v>0</v>
      </c>
      <c r="X7857">
        <f>YEAR(salestable[[#This Row],[Order Date]])</f>
        <v>2017</v>
      </c>
      <c r="Y7857" t="str">
        <f>TEXT(salestable[[#This Row],[Order Date]],"MMMM")</f>
        <v>December</v>
      </c>
      <c r="Z7857" t="str">
        <f>"Q"&amp;ROUNDUP(MONTH(salestable[[#This Row],[Order Date]])/3,0)</f>
        <v>Q4</v>
      </c>
      <c r="AA7857" t="str">
        <f>TEXT(salestable[[#This Row],[Order Date]], "ddd")</f>
        <v>Thu</v>
      </c>
    </row>
    <row r="7858" spans="1:27"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s="3">
        <v>2</v>
      </c>
      <c r="T7858" s="4">
        <v>0.2</v>
      </c>
      <c r="U7858" s="3">
        <v>8.9543999999999997</v>
      </c>
      <c r="V7858" s="2">
        <f>salestable[[#This Row],[Sales]] * (1 - salestable[[#This Row],[Discount]])</f>
        <v>20.467200000000002</v>
      </c>
      <c r="W7858" s="2">
        <f>salestable[[#This Row],[Sales]] * salestable[[#This Row],[Discount]]</f>
        <v>5.1168000000000005</v>
      </c>
      <c r="X7858">
        <f>YEAR(salestable[[#This Row],[Order Date]])</f>
        <v>2014</v>
      </c>
      <c r="Y7858" t="str">
        <f>TEXT(salestable[[#This Row],[Order Date]],"MMMM")</f>
        <v>May</v>
      </c>
      <c r="Z7858" t="str">
        <f>"Q"&amp;ROUNDUP(MONTH(salestable[[#This Row],[Order Date]])/3,0)</f>
        <v>Q2</v>
      </c>
      <c r="AA7858" t="str">
        <f>TEXT(salestable[[#This Row],[Order Date]], "ddd")</f>
        <v>Fri</v>
      </c>
    </row>
    <row r="7859" spans="1:27"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s="3">
        <v>5</v>
      </c>
      <c r="T7859" s="4">
        <v>0</v>
      </c>
      <c r="U7859" s="3">
        <v>134.56</v>
      </c>
      <c r="V7859" s="2">
        <f>salestable[[#This Row],[Sales]] * (1 - salestable[[#This Row],[Discount]])</f>
        <v>464</v>
      </c>
      <c r="W7859" s="2">
        <f>salestable[[#This Row],[Sales]] * salestable[[#This Row],[Discount]]</f>
        <v>0</v>
      </c>
      <c r="X7859">
        <f>YEAR(salestable[[#This Row],[Order Date]])</f>
        <v>2014</v>
      </c>
      <c r="Y7859" t="str">
        <f>TEXT(salestable[[#This Row],[Order Date]],"MMMM")</f>
        <v>May</v>
      </c>
      <c r="Z7859" t="str">
        <f>"Q"&amp;ROUNDUP(MONTH(salestable[[#This Row],[Order Date]])/3,0)</f>
        <v>Q2</v>
      </c>
      <c r="AA7859" t="str">
        <f>TEXT(salestable[[#This Row],[Order Date]], "ddd")</f>
        <v>Fri</v>
      </c>
    </row>
    <row r="7860" spans="1:27"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s="3">
        <v>3</v>
      </c>
      <c r="T7860" s="4">
        <v>0</v>
      </c>
      <c r="U7860" s="3">
        <v>77.863500000000002</v>
      </c>
      <c r="V7860" s="2">
        <f>salestable[[#This Row],[Sales]] * (1 - salestable[[#This Row],[Discount]])</f>
        <v>235.95</v>
      </c>
      <c r="W7860" s="2">
        <f>salestable[[#This Row],[Sales]] * salestable[[#This Row],[Discount]]</f>
        <v>0</v>
      </c>
      <c r="X7860">
        <f>YEAR(salestable[[#This Row],[Order Date]])</f>
        <v>2014</v>
      </c>
      <c r="Y7860" t="str">
        <f>TEXT(salestable[[#This Row],[Order Date]],"MMMM")</f>
        <v>May</v>
      </c>
      <c r="Z7860" t="str">
        <f>"Q"&amp;ROUNDUP(MONTH(salestable[[#This Row],[Order Date]])/3,0)</f>
        <v>Q2</v>
      </c>
      <c r="AA7860" t="str">
        <f>TEXT(salestable[[#This Row],[Order Date]], "ddd")</f>
        <v>Fri</v>
      </c>
    </row>
    <row r="7861" spans="1:27"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s="3">
        <v>4</v>
      </c>
      <c r="T7861" s="4">
        <v>0</v>
      </c>
      <c r="U7861" s="3">
        <v>17.981999999999999</v>
      </c>
      <c r="V7861" s="2">
        <f>salestable[[#This Row],[Sales]] * (1 - salestable[[#This Row],[Discount]])</f>
        <v>39.96</v>
      </c>
      <c r="W7861" s="2">
        <f>salestable[[#This Row],[Sales]] * salestable[[#This Row],[Discount]]</f>
        <v>0</v>
      </c>
      <c r="X7861">
        <f>YEAR(salestable[[#This Row],[Order Date]])</f>
        <v>2014</v>
      </c>
      <c r="Y7861" t="str">
        <f>TEXT(salestable[[#This Row],[Order Date]],"MMMM")</f>
        <v>May</v>
      </c>
      <c r="Z7861" t="str">
        <f>"Q"&amp;ROUNDUP(MONTH(salestable[[#This Row],[Order Date]])/3,0)</f>
        <v>Q2</v>
      </c>
      <c r="AA7861" t="str">
        <f>TEXT(salestable[[#This Row],[Order Date]], "ddd")</f>
        <v>Fri</v>
      </c>
    </row>
    <row r="7862" spans="1:27"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s="3">
        <v>4</v>
      </c>
      <c r="T7862" s="4">
        <v>0.7</v>
      </c>
      <c r="U7862" s="3">
        <v>-12.352</v>
      </c>
      <c r="V7862" s="2">
        <f>salestable[[#This Row],[Sales]] * (1 - salestable[[#This Row],[Discount]])</f>
        <v>5.5584000000000007</v>
      </c>
      <c r="W7862" s="2">
        <f>salestable[[#This Row],[Sales]] * salestable[[#This Row],[Discount]]</f>
        <v>12.969599999999998</v>
      </c>
      <c r="X7862">
        <f>YEAR(salestable[[#This Row],[Order Date]])</f>
        <v>2017</v>
      </c>
      <c r="Y7862" t="str">
        <f>TEXT(salestable[[#This Row],[Order Date]],"MMMM")</f>
        <v>March</v>
      </c>
      <c r="Z7862" t="str">
        <f>"Q"&amp;ROUNDUP(MONTH(salestable[[#This Row],[Order Date]])/3,0)</f>
        <v>Q1</v>
      </c>
      <c r="AA7862" t="str">
        <f>TEXT(salestable[[#This Row],[Order Date]], "ddd")</f>
        <v>Thu</v>
      </c>
    </row>
    <row r="7863" spans="1:27"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s="3">
        <v>2</v>
      </c>
      <c r="T7863" s="4">
        <v>0</v>
      </c>
      <c r="U7863" s="3">
        <v>3.4009999999999998</v>
      </c>
      <c r="V7863" s="2">
        <f>salestable[[#This Row],[Sales]] * (1 - salestable[[#This Row],[Discount]])</f>
        <v>17.899999999999999</v>
      </c>
      <c r="W7863" s="2">
        <f>salestable[[#This Row],[Sales]] * salestable[[#This Row],[Discount]]</f>
        <v>0</v>
      </c>
      <c r="X7863">
        <f>YEAR(salestable[[#This Row],[Order Date]])</f>
        <v>2015</v>
      </c>
      <c r="Y7863" t="str">
        <f>TEXT(salestable[[#This Row],[Order Date]],"MMMM")</f>
        <v>October</v>
      </c>
      <c r="Z7863" t="str">
        <f>"Q"&amp;ROUNDUP(MONTH(salestable[[#This Row],[Order Date]])/3,0)</f>
        <v>Q4</v>
      </c>
      <c r="AA7863" t="str">
        <f>TEXT(salestable[[#This Row],[Order Date]], "ddd")</f>
        <v>Mon</v>
      </c>
    </row>
    <row r="7864" spans="1:27"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s="3">
        <v>2</v>
      </c>
      <c r="T7864" s="4">
        <v>0</v>
      </c>
      <c r="U7864" s="3">
        <v>0</v>
      </c>
      <c r="V7864" s="2">
        <f>salestable[[#This Row],[Sales]] * (1 - salestable[[#This Row],[Discount]])</f>
        <v>81.96</v>
      </c>
      <c r="W7864" s="2">
        <f>salestable[[#This Row],[Sales]] * salestable[[#This Row],[Discount]]</f>
        <v>0</v>
      </c>
      <c r="X7864">
        <f>YEAR(salestable[[#This Row],[Order Date]])</f>
        <v>2015</v>
      </c>
      <c r="Y7864" t="str">
        <f>TEXT(salestable[[#This Row],[Order Date]],"MMMM")</f>
        <v>October</v>
      </c>
      <c r="Z7864" t="str">
        <f>"Q"&amp;ROUNDUP(MONTH(salestable[[#This Row],[Order Date]])/3,0)</f>
        <v>Q4</v>
      </c>
      <c r="AA7864" t="str">
        <f>TEXT(salestable[[#This Row],[Order Date]], "ddd")</f>
        <v>Mon</v>
      </c>
    </row>
    <row r="7865" spans="1:27"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s="3">
        <v>3</v>
      </c>
      <c r="T7865" s="4">
        <v>0.2</v>
      </c>
      <c r="U7865" s="3">
        <v>-64.774799999999999</v>
      </c>
      <c r="V7865" s="2">
        <f>salestable[[#This Row],[Sales]] * (1 - salestable[[#This Row],[Discount]])</f>
        <v>218.18880000000001</v>
      </c>
      <c r="W7865" s="2">
        <f>salestable[[#This Row],[Sales]] * salestable[[#This Row],[Discount]]</f>
        <v>54.547200000000004</v>
      </c>
      <c r="X7865">
        <f>YEAR(salestable[[#This Row],[Order Date]])</f>
        <v>2015</v>
      </c>
      <c r="Y7865" t="str">
        <f>TEXT(salestable[[#This Row],[Order Date]],"MMMM")</f>
        <v>July</v>
      </c>
      <c r="Z7865" t="str">
        <f>"Q"&amp;ROUNDUP(MONTH(salestable[[#This Row],[Order Date]])/3,0)</f>
        <v>Q3</v>
      </c>
      <c r="AA7865" t="str">
        <f>TEXT(salestable[[#This Row],[Order Date]], "ddd")</f>
        <v>Tue</v>
      </c>
    </row>
    <row r="7866" spans="1:27"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s="3">
        <v>4</v>
      </c>
      <c r="T7866" s="4">
        <v>0.2</v>
      </c>
      <c r="U7866" s="3">
        <v>6.7047999999999996</v>
      </c>
      <c r="V7866" s="2">
        <f>salestable[[#This Row],[Sales]] * (1 - salestable[[#This Row],[Discount]])</f>
        <v>14.796799999999999</v>
      </c>
      <c r="W7866" s="2">
        <f>salestable[[#This Row],[Sales]] * salestable[[#This Row],[Discount]]</f>
        <v>3.6991999999999998</v>
      </c>
      <c r="X7866">
        <f>YEAR(salestable[[#This Row],[Order Date]])</f>
        <v>2015</v>
      </c>
      <c r="Y7866" t="str">
        <f>TEXT(salestable[[#This Row],[Order Date]],"MMMM")</f>
        <v>July</v>
      </c>
      <c r="Z7866" t="str">
        <f>"Q"&amp;ROUNDUP(MONTH(salestable[[#This Row],[Order Date]])/3,0)</f>
        <v>Q3</v>
      </c>
      <c r="AA7866" t="str">
        <f>TEXT(salestable[[#This Row],[Order Date]], "ddd")</f>
        <v>Tue</v>
      </c>
    </row>
    <row r="7867" spans="1:27"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s="3">
        <v>2</v>
      </c>
      <c r="T7867" s="4">
        <v>0.2</v>
      </c>
      <c r="U7867" s="3">
        <v>49.716000000000001</v>
      </c>
      <c r="V7867" s="2">
        <f>salestable[[#This Row],[Sales]] * (1 - salestable[[#This Row],[Discount]])</f>
        <v>353.53600000000006</v>
      </c>
      <c r="W7867" s="2">
        <f>salestable[[#This Row],[Sales]] * salestable[[#This Row],[Discount]]</f>
        <v>88.384000000000015</v>
      </c>
      <c r="X7867">
        <f>YEAR(salestable[[#This Row],[Order Date]])</f>
        <v>2015</v>
      </c>
      <c r="Y7867" t="str">
        <f>TEXT(salestable[[#This Row],[Order Date]],"MMMM")</f>
        <v>July</v>
      </c>
      <c r="Z7867" t="str">
        <f>"Q"&amp;ROUNDUP(MONTH(salestable[[#This Row],[Order Date]])/3,0)</f>
        <v>Q3</v>
      </c>
      <c r="AA7867" t="str">
        <f>TEXT(salestable[[#This Row],[Order Date]], "ddd")</f>
        <v>Tue</v>
      </c>
    </row>
    <row r="7868" spans="1:27"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s="3">
        <v>6</v>
      </c>
      <c r="T7868" s="4">
        <v>0.7</v>
      </c>
      <c r="U7868" s="3">
        <v>-191.64599999999999</v>
      </c>
      <c r="V7868" s="2">
        <f>salestable[[#This Row],[Sales]] * (1 - salestable[[#This Row],[Discount]])</f>
        <v>38.329200000000007</v>
      </c>
      <c r="W7868" s="2">
        <f>salestable[[#This Row],[Sales]] * salestable[[#This Row],[Discount]]</f>
        <v>89.434799999999996</v>
      </c>
      <c r="X7868">
        <f>YEAR(salestable[[#This Row],[Order Date]])</f>
        <v>2015</v>
      </c>
      <c r="Y7868" t="str">
        <f>TEXT(salestable[[#This Row],[Order Date]],"MMMM")</f>
        <v>July</v>
      </c>
      <c r="Z7868" t="str">
        <f>"Q"&amp;ROUNDUP(MONTH(salestable[[#This Row],[Order Date]])/3,0)</f>
        <v>Q3</v>
      </c>
      <c r="AA7868" t="str">
        <f>TEXT(salestable[[#This Row],[Order Date]], "ddd")</f>
        <v>Tue</v>
      </c>
    </row>
    <row r="7869" spans="1:27"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s="3">
        <v>3</v>
      </c>
      <c r="T7869" s="4">
        <v>0</v>
      </c>
      <c r="U7869" s="3">
        <v>79.891199999999998</v>
      </c>
      <c r="V7869" s="2">
        <f>salestable[[#This Row],[Sales]] * (1 - salestable[[#This Row],[Discount]])</f>
        <v>166.44</v>
      </c>
      <c r="W7869" s="2">
        <f>salestable[[#This Row],[Sales]] * salestable[[#This Row],[Discount]]</f>
        <v>0</v>
      </c>
      <c r="X7869">
        <f>YEAR(salestable[[#This Row],[Order Date]])</f>
        <v>2014</v>
      </c>
      <c r="Y7869" t="str">
        <f>TEXT(salestable[[#This Row],[Order Date]],"MMMM")</f>
        <v>November</v>
      </c>
      <c r="Z7869" t="str">
        <f>"Q"&amp;ROUNDUP(MONTH(salestable[[#This Row],[Order Date]])/3,0)</f>
        <v>Q4</v>
      </c>
      <c r="AA7869" t="str">
        <f>TEXT(salestable[[#This Row],[Order Date]], "ddd")</f>
        <v>Wed</v>
      </c>
    </row>
    <row r="7870" spans="1:27"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s="3">
        <v>2</v>
      </c>
      <c r="T7870" s="4">
        <v>0</v>
      </c>
      <c r="U7870" s="3">
        <v>6.1547999999999998</v>
      </c>
      <c r="V7870" s="2">
        <f>salestable[[#This Row],[Sales]] * (1 - salestable[[#This Row],[Discount]])</f>
        <v>13.38</v>
      </c>
      <c r="W7870" s="2">
        <f>salestable[[#This Row],[Sales]] * salestable[[#This Row],[Discount]]</f>
        <v>0</v>
      </c>
      <c r="X7870">
        <f>YEAR(salestable[[#This Row],[Order Date]])</f>
        <v>2016</v>
      </c>
      <c r="Y7870" t="str">
        <f>TEXT(salestable[[#This Row],[Order Date]],"MMMM")</f>
        <v>May</v>
      </c>
      <c r="Z7870" t="str">
        <f>"Q"&amp;ROUNDUP(MONTH(salestable[[#This Row],[Order Date]])/3,0)</f>
        <v>Q2</v>
      </c>
      <c r="AA7870" t="str">
        <f>TEXT(salestable[[#This Row],[Order Date]], "ddd")</f>
        <v>Fri</v>
      </c>
    </row>
    <row r="7871" spans="1:27"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s="3">
        <v>2</v>
      </c>
      <c r="T7871" s="4">
        <v>0.2</v>
      </c>
      <c r="U7871" s="3">
        <v>-2.7</v>
      </c>
      <c r="V7871" s="2">
        <f>salestable[[#This Row],[Sales]] * (1 - salestable[[#This Row],[Discount]])</f>
        <v>19.200000000000003</v>
      </c>
      <c r="W7871" s="2">
        <f>salestable[[#This Row],[Sales]] * salestable[[#This Row],[Discount]]</f>
        <v>4.8000000000000007</v>
      </c>
      <c r="X7871">
        <f>YEAR(salestable[[#This Row],[Order Date]])</f>
        <v>2017</v>
      </c>
      <c r="Y7871" t="str">
        <f>TEXT(salestable[[#This Row],[Order Date]],"MMMM")</f>
        <v>July</v>
      </c>
      <c r="Z7871" t="str">
        <f>"Q"&amp;ROUNDUP(MONTH(salestable[[#This Row],[Order Date]])/3,0)</f>
        <v>Q3</v>
      </c>
      <c r="AA7871" t="str">
        <f>TEXT(salestable[[#This Row],[Order Date]], "ddd")</f>
        <v>Mon</v>
      </c>
    </row>
    <row r="7872" spans="1:27"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s="3">
        <v>4</v>
      </c>
      <c r="T7872" s="4">
        <v>0.2</v>
      </c>
      <c r="U7872" s="3">
        <v>8.8623999999999992</v>
      </c>
      <c r="V7872" s="2">
        <f>salestable[[#This Row],[Sales]] * (1 - salestable[[#This Row],[Discount]])</f>
        <v>19.558400000000002</v>
      </c>
      <c r="W7872" s="2">
        <f>salestable[[#This Row],[Sales]] * salestable[[#This Row],[Discount]]</f>
        <v>4.8896000000000006</v>
      </c>
      <c r="X7872">
        <f>YEAR(salestable[[#This Row],[Order Date]])</f>
        <v>2017</v>
      </c>
      <c r="Y7872" t="str">
        <f>TEXT(salestable[[#This Row],[Order Date]],"MMMM")</f>
        <v>September</v>
      </c>
      <c r="Z7872" t="str">
        <f>"Q"&amp;ROUNDUP(MONTH(salestable[[#This Row],[Order Date]])/3,0)</f>
        <v>Q3</v>
      </c>
      <c r="AA7872" t="str">
        <f>TEXT(salestable[[#This Row],[Order Date]], "ddd")</f>
        <v>Mon</v>
      </c>
    </row>
    <row r="7873" spans="1:27"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s="3">
        <v>2</v>
      </c>
      <c r="T7873" s="4">
        <v>0</v>
      </c>
      <c r="U7873" s="3">
        <v>2.9567999999999999</v>
      </c>
      <c r="V7873" s="2">
        <f>salestable[[#This Row],[Sales]] * (1 - salestable[[#This Row],[Discount]])</f>
        <v>6.16</v>
      </c>
      <c r="W7873" s="2">
        <f>salestable[[#This Row],[Sales]] * salestable[[#This Row],[Discount]]</f>
        <v>0</v>
      </c>
      <c r="X7873">
        <f>YEAR(salestable[[#This Row],[Order Date]])</f>
        <v>2016</v>
      </c>
      <c r="Y7873" t="str">
        <f>TEXT(salestable[[#This Row],[Order Date]],"MMMM")</f>
        <v>October</v>
      </c>
      <c r="Z7873" t="str">
        <f>"Q"&amp;ROUNDUP(MONTH(salestable[[#This Row],[Order Date]])/3,0)</f>
        <v>Q4</v>
      </c>
      <c r="AA7873" t="str">
        <f>TEXT(salestable[[#This Row],[Order Date]], "ddd")</f>
        <v>Mon</v>
      </c>
    </row>
    <row r="7874" spans="1:27"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s="3">
        <v>4</v>
      </c>
      <c r="T7874" s="4">
        <v>0.2</v>
      </c>
      <c r="U7874" s="3">
        <v>102.9528</v>
      </c>
      <c r="V7874" s="2">
        <f>salestable[[#This Row],[Sales]] * (1 - salestable[[#This Row],[Discount]])</f>
        <v>732.10879999999997</v>
      </c>
      <c r="W7874" s="2">
        <f>salestable[[#This Row],[Sales]] * salestable[[#This Row],[Discount]]</f>
        <v>183.02719999999999</v>
      </c>
      <c r="X7874">
        <f>YEAR(salestable[[#This Row],[Order Date]])</f>
        <v>2016</v>
      </c>
      <c r="Y7874" t="str">
        <f>TEXT(salestable[[#This Row],[Order Date]],"MMMM")</f>
        <v>October</v>
      </c>
      <c r="Z7874" t="str">
        <f>"Q"&amp;ROUNDUP(MONTH(salestable[[#This Row],[Order Date]])/3,0)</f>
        <v>Q4</v>
      </c>
      <c r="AA7874" t="str">
        <f>TEXT(salestable[[#This Row],[Order Date]], "ddd")</f>
        <v>Mon</v>
      </c>
    </row>
    <row r="7875" spans="1:27"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s="3">
        <v>2</v>
      </c>
      <c r="T7875" s="4">
        <v>0</v>
      </c>
      <c r="U7875" s="3">
        <v>3.8519999999999999</v>
      </c>
      <c r="V7875" s="2">
        <f>salestable[[#This Row],[Sales]] * (1 - salestable[[#This Row],[Discount]])</f>
        <v>8.56</v>
      </c>
      <c r="W7875" s="2">
        <f>salestable[[#This Row],[Sales]] * salestable[[#This Row],[Discount]]</f>
        <v>0</v>
      </c>
      <c r="X7875">
        <f>YEAR(salestable[[#This Row],[Order Date]])</f>
        <v>2016</v>
      </c>
      <c r="Y7875" t="str">
        <f>TEXT(salestable[[#This Row],[Order Date]],"MMMM")</f>
        <v>October</v>
      </c>
      <c r="Z7875" t="str">
        <f>"Q"&amp;ROUNDUP(MONTH(salestable[[#This Row],[Order Date]])/3,0)</f>
        <v>Q4</v>
      </c>
      <c r="AA7875" t="str">
        <f>TEXT(salestable[[#This Row],[Order Date]], "ddd")</f>
        <v>Mon</v>
      </c>
    </row>
    <row r="7876" spans="1:27"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s="3">
        <v>2</v>
      </c>
      <c r="T7876" s="4">
        <v>0</v>
      </c>
      <c r="U7876" s="3">
        <v>45.9754</v>
      </c>
      <c r="V7876" s="2">
        <f>salestable[[#This Row],[Sales]] * (1 - salestable[[#This Row],[Discount]])</f>
        <v>97.82</v>
      </c>
      <c r="W7876" s="2">
        <f>salestable[[#This Row],[Sales]] * salestable[[#This Row],[Discount]]</f>
        <v>0</v>
      </c>
      <c r="X7876">
        <f>YEAR(salestable[[#This Row],[Order Date]])</f>
        <v>2016</v>
      </c>
      <c r="Y7876" t="str">
        <f>TEXT(salestable[[#This Row],[Order Date]],"MMMM")</f>
        <v>October</v>
      </c>
      <c r="Z7876" t="str">
        <f>"Q"&amp;ROUNDUP(MONTH(salestable[[#This Row],[Order Date]])/3,0)</f>
        <v>Q4</v>
      </c>
      <c r="AA7876" t="str">
        <f>TEXT(salestable[[#This Row],[Order Date]], "ddd")</f>
        <v>Mon</v>
      </c>
    </row>
    <row r="7877" spans="1:27"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s="3">
        <v>6</v>
      </c>
      <c r="T7877" s="4">
        <v>0.2</v>
      </c>
      <c r="U7877" s="3">
        <v>11.2752</v>
      </c>
      <c r="V7877" s="2">
        <f>salestable[[#This Row],[Sales]] * (1 - salestable[[#This Row],[Discount]])</f>
        <v>24.883200000000002</v>
      </c>
      <c r="W7877" s="2">
        <f>salestable[[#This Row],[Sales]] * salestable[[#This Row],[Discount]]</f>
        <v>6.2208000000000006</v>
      </c>
      <c r="X7877">
        <f>YEAR(salestable[[#This Row],[Order Date]])</f>
        <v>2017</v>
      </c>
      <c r="Y7877" t="str">
        <f>TEXT(salestable[[#This Row],[Order Date]],"MMMM")</f>
        <v>September</v>
      </c>
      <c r="Z7877" t="str">
        <f>"Q"&amp;ROUNDUP(MONTH(salestable[[#This Row],[Order Date]])/3,0)</f>
        <v>Q3</v>
      </c>
      <c r="AA7877" t="str">
        <f>TEXT(salestable[[#This Row],[Order Date]], "ddd")</f>
        <v>Sat</v>
      </c>
    </row>
    <row r="7878" spans="1:27"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s="3">
        <v>1</v>
      </c>
      <c r="T7878" s="4">
        <v>0.2</v>
      </c>
      <c r="U7878" s="3">
        <v>0.83819999999999995</v>
      </c>
      <c r="V7878" s="2">
        <f>salestable[[#This Row],[Sales]] * (1 - salestable[[#This Row],[Discount]])</f>
        <v>8.9408000000000012</v>
      </c>
      <c r="W7878" s="2">
        <f>salestable[[#This Row],[Sales]] * salestable[[#This Row],[Discount]]</f>
        <v>2.2352000000000003</v>
      </c>
      <c r="X7878">
        <f>YEAR(salestable[[#This Row],[Order Date]])</f>
        <v>2017</v>
      </c>
      <c r="Y7878" t="str">
        <f>TEXT(salestable[[#This Row],[Order Date]],"MMMM")</f>
        <v>September</v>
      </c>
      <c r="Z7878" t="str">
        <f>"Q"&amp;ROUNDUP(MONTH(salestable[[#This Row],[Order Date]])/3,0)</f>
        <v>Q3</v>
      </c>
      <c r="AA7878" t="str">
        <f>TEXT(salestable[[#This Row],[Order Date]], "ddd")</f>
        <v>Sat</v>
      </c>
    </row>
    <row r="7879" spans="1:27"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s="3">
        <v>2</v>
      </c>
      <c r="T7879" s="4">
        <v>0.2</v>
      </c>
      <c r="U7879" s="3">
        <v>1.764</v>
      </c>
      <c r="V7879" s="2">
        <f>salestable[[#This Row],[Sales]] * (1 - salestable[[#This Row],[Discount]])</f>
        <v>4.032</v>
      </c>
      <c r="W7879" s="2">
        <f>salestable[[#This Row],[Sales]] * salestable[[#This Row],[Discount]]</f>
        <v>1.008</v>
      </c>
      <c r="X7879">
        <f>YEAR(salestable[[#This Row],[Order Date]])</f>
        <v>2015</v>
      </c>
      <c r="Y7879" t="str">
        <f>TEXT(salestable[[#This Row],[Order Date]],"MMMM")</f>
        <v>March</v>
      </c>
      <c r="Z7879" t="str">
        <f>"Q"&amp;ROUNDUP(MONTH(salestable[[#This Row],[Order Date]])/3,0)</f>
        <v>Q1</v>
      </c>
      <c r="AA7879" t="str">
        <f>TEXT(salestable[[#This Row],[Order Date]], "ddd")</f>
        <v>Thu</v>
      </c>
    </row>
    <row r="7880" spans="1:27"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s="3">
        <v>4</v>
      </c>
      <c r="T7880" s="4">
        <v>0.6</v>
      </c>
      <c r="U7880" s="3">
        <v>-302.72000000000003</v>
      </c>
      <c r="V7880" s="2">
        <f>salestable[[#This Row],[Sales]] * (1 - salestable[[#This Row],[Discount]])</f>
        <v>96.870400000000004</v>
      </c>
      <c r="W7880" s="2">
        <f>salestable[[#This Row],[Sales]] * salestable[[#This Row],[Discount]]</f>
        <v>145.3056</v>
      </c>
      <c r="X7880">
        <f>YEAR(salestable[[#This Row],[Order Date]])</f>
        <v>2016</v>
      </c>
      <c r="Y7880" t="str">
        <f>TEXT(salestable[[#This Row],[Order Date]],"MMMM")</f>
        <v>November</v>
      </c>
      <c r="Z7880" t="str">
        <f>"Q"&amp;ROUNDUP(MONTH(salestable[[#This Row],[Order Date]])/3,0)</f>
        <v>Q4</v>
      </c>
      <c r="AA7880" t="str">
        <f>TEXT(salestable[[#This Row],[Order Date]], "ddd")</f>
        <v>Tue</v>
      </c>
    </row>
    <row r="7881" spans="1:27"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s="3">
        <v>2</v>
      </c>
      <c r="T7881" s="4">
        <v>0.4</v>
      </c>
      <c r="U7881" s="3">
        <v>-118.0116</v>
      </c>
      <c r="V7881" s="2">
        <f>salestable[[#This Row],[Sales]] * (1 - salestable[[#This Row],[Discount]])</f>
        <v>202.3056</v>
      </c>
      <c r="W7881" s="2">
        <f>salestable[[#This Row],[Sales]] * salestable[[#This Row],[Discount]]</f>
        <v>134.87039999999999</v>
      </c>
      <c r="X7881">
        <f>YEAR(salestable[[#This Row],[Order Date]])</f>
        <v>2016</v>
      </c>
      <c r="Y7881" t="str">
        <f>TEXT(salestable[[#This Row],[Order Date]],"MMMM")</f>
        <v>June</v>
      </c>
      <c r="Z7881" t="str">
        <f>"Q"&amp;ROUNDUP(MONTH(salestable[[#This Row],[Order Date]])/3,0)</f>
        <v>Q2</v>
      </c>
      <c r="AA7881" t="str">
        <f>TEXT(salestable[[#This Row],[Order Date]], "ddd")</f>
        <v>Tue</v>
      </c>
    </row>
    <row r="7882" spans="1:27"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s="3">
        <v>6</v>
      </c>
      <c r="T7882" s="4">
        <v>0.2</v>
      </c>
      <c r="U7882" s="3">
        <v>1.0007999999999999</v>
      </c>
      <c r="V7882" s="2">
        <f>salestable[[#This Row],[Sales]] * (1 - salestable[[#This Row],[Discount]])</f>
        <v>10.6752</v>
      </c>
      <c r="W7882" s="2">
        <f>salestable[[#This Row],[Sales]] * salestable[[#This Row],[Discount]]</f>
        <v>2.6688000000000001</v>
      </c>
      <c r="X7882">
        <f>YEAR(salestable[[#This Row],[Order Date]])</f>
        <v>2017</v>
      </c>
      <c r="Y7882" t="str">
        <f>TEXT(salestable[[#This Row],[Order Date]],"MMMM")</f>
        <v>December</v>
      </c>
      <c r="Z7882" t="str">
        <f>"Q"&amp;ROUNDUP(MONTH(salestable[[#This Row],[Order Date]])/3,0)</f>
        <v>Q4</v>
      </c>
      <c r="AA7882" t="str">
        <f>TEXT(salestable[[#This Row],[Order Date]], "ddd")</f>
        <v>Sun</v>
      </c>
    </row>
    <row r="7883" spans="1:27"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s="3">
        <v>6</v>
      </c>
      <c r="T7883" s="4">
        <v>0.2</v>
      </c>
      <c r="U7883" s="3">
        <v>10.5534</v>
      </c>
      <c r="V7883" s="2">
        <f>salestable[[#This Row],[Sales]] * (1 - salestable[[#This Row],[Discount]])</f>
        <v>61.401600000000002</v>
      </c>
      <c r="W7883" s="2">
        <f>salestable[[#This Row],[Sales]] * salestable[[#This Row],[Discount]]</f>
        <v>15.3504</v>
      </c>
      <c r="X7883">
        <f>YEAR(salestable[[#This Row],[Order Date]])</f>
        <v>2017</v>
      </c>
      <c r="Y7883" t="str">
        <f>TEXT(salestable[[#This Row],[Order Date]],"MMMM")</f>
        <v>December</v>
      </c>
      <c r="Z7883" t="str">
        <f>"Q"&amp;ROUNDUP(MONTH(salestable[[#This Row],[Order Date]])/3,0)</f>
        <v>Q4</v>
      </c>
      <c r="AA7883" t="str">
        <f>TEXT(salestable[[#This Row],[Order Date]], "ddd")</f>
        <v>Sun</v>
      </c>
    </row>
    <row r="7884" spans="1:27"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s="3">
        <v>8</v>
      </c>
      <c r="T7884" s="4">
        <v>0.2</v>
      </c>
      <c r="U7884" s="3">
        <v>14.071199999999999</v>
      </c>
      <c r="V7884" s="2">
        <f>salestable[[#This Row],[Sales]] * (1 - salestable[[#This Row],[Discount]])</f>
        <v>81.868800000000007</v>
      </c>
      <c r="W7884" s="2">
        <f>salestable[[#This Row],[Sales]] * salestable[[#This Row],[Discount]]</f>
        <v>20.467200000000002</v>
      </c>
      <c r="X7884">
        <f>YEAR(salestable[[#This Row],[Order Date]])</f>
        <v>2017</v>
      </c>
      <c r="Y7884" t="str">
        <f>TEXT(salestable[[#This Row],[Order Date]],"MMMM")</f>
        <v>December</v>
      </c>
      <c r="Z7884" t="str">
        <f>"Q"&amp;ROUNDUP(MONTH(salestable[[#This Row],[Order Date]])/3,0)</f>
        <v>Q4</v>
      </c>
      <c r="AA7884" t="str">
        <f>TEXT(salestable[[#This Row],[Order Date]], "ddd")</f>
        <v>Sun</v>
      </c>
    </row>
    <row r="7885" spans="1:27"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s="3">
        <v>2</v>
      </c>
      <c r="T7885" s="4">
        <v>0.2</v>
      </c>
      <c r="U7885" s="3">
        <v>3.7410000000000001</v>
      </c>
      <c r="V7885" s="2">
        <f>salestable[[#This Row],[Sales]] * (1 - salestable[[#This Row],[Discount]])</f>
        <v>8.2560000000000002</v>
      </c>
      <c r="W7885" s="2">
        <f>salestable[[#This Row],[Sales]] * salestable[[#This Row],[Discount]]</f>
        <v>2.0640000000000001</v>
      </c>
      <c r="X7885">
        <f>YEAR(salestable[[#This Row],[Order Date]])</f>
        <v>2017</v>
      </c>
      <c r="Y7885" t="str">
        <f>TEXT(salestable[[#This Row],[Order Date]],"MMMM")</f>
        <v>December</v>
      </c>
      <c r="Z7885" t="str">
        <f>"Q"&amp;ROUNDUP(MONTH(salestable[[#This Row],[Order Date]])/3,0)</f>
        <v>Q4</v>
      </c>
      <c r="AA7885" t="str">
        <f>TEXT(salestable[[#This Row],[Order Date]], "ddd")</f>
        <v>Sun</v>
      </c>
    </row>
    <row r="7886" spans="1:27"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s="3">
        <v>7</v>
      </c>
      <c r="T7886" s="4">
        <v>0.2</v>
      </c>
      <c r="U7886" s="3">
        <v>5.915</v>
      </c>
      <c r="V7886" s="2">
        <f>salestable[[#This Row],[Sales]] * (1 - salestable[[#This Row],[Discount]])</f>
        <v>37.856000000000002</v>
      </c>
      <c r="W7886" s="2">
        <f>salestable[[#This Row],[Sales]] * salestable[[#This Row],[Discount]]</f>
        <v>9.4640000000000004</v>
      </c>
      <c r="X7886">
        <f>YEAR(salestable[[#This Row],[Order Date]])</f>
        <v>2017</v>
      </c>
      <c r="Y7886" t="str">
        <f>TEXT(salestable[[#This Row],[Order Date]],"MMMM")</f>
        <v>December</v>
      </c>
      <c r="Z7886" t="str">
        <f>"Q"&amp;ROUNDUP(MONTH(salestable[[#This Row],[Order Date]])/3,0)</f>
        <v>Q4</v>
      </c>
      <c r="AA7886" t="str">
        <f>TEXT(salestable[[#This Row],[Order Date]], "ddd")</f>
        <v>Sun</v>
      </c>
    </row>
    <row r="7887" spans="1:27"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s="3">
        <v>3</v>
      </c>
      <c r="T7887" s="4">
        <v>0.2</v>
      </c>
      <c r="U7887" s="3">
        <v>7.0128000000000004</v>
      </c>
      <c r="V7887" s="2">
        <f>salestable[[#This Row],[Sales]] * (1 - salestable[[#This Row],[Discount]])</f>
        <v>18.700800000000001</v>
      </c>
      <c r="W7887" s="2">
        <f>salestable[[#This Row],[Sales]] * salestable[[#This Row],[Discount]]</f>
        <v>4.6752000000000002</v>
      </c>
      <c r="X7887">
        <f>YEAR(salestable[[#This Row],[Order Date]])</f>
        <v>2017</v>
      </c>
      <c r="Y7887" t="str">
        <f>TEXT(salestable[[#This Row],[Order Date]],"MMMM")</f>
        <v>December</v>
      </c>
      <c r="Z7887" t="str">
        <f>"Q"&amp;ROUNDUP(MONTH(salestable[[#This Row],[Order Date]])/3,0)</f>
        <v>Q4</v>
      </c>
      <c r="AA7887" t="str">
        <f>TEXT(salestable[[#This Row],[Order Date]], "ddd")</f>
        <v>Sun</v>
      </c>
    </row>
    <row r="7888" spans="1:27"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s="3">
        <v>5</v>
      </c>
      <c r="T7888" s="4">
        <v>0.2</v>
      </c>
      <c r="U7888" s="3">
        <v>3.3439999999999999</v>
      </c>
      <c r="V7888" s="2">
        <f>salestable[[#This Row],[Sales]] * (1 - salestable[[#This Row],[Discount]])</f>
        <v>13.375999999999999</v>
      </c>
      <c r="W7888" s="2">
        <f>salestable[[#This Row],[Sales]] * salestable[[#This Row],[Discount]]</f>
        <v>3.3439999999999999</v>
      </c>
      <c r="X7888">
        <f>YEAR(salestable[[#This Row],[Order Date]])</f>
        <v>2017</v>
      </c>
      <c r="Y7888" t="str">
        <f>TEXT(salestable[[#This Row],[Order Date]],"MMMM")</f>
        <v>December</v>
      </c>
      <c r="Z7888" t="str">
        <f>"Q"&amp;ROUNDUP(MONTH(salestable[[#This Row],[Order Date]])/3,0)</f>
        <v>Q4</v>
      </c>
      <c r="AA7888" t="str">
        <f>TEXT(salestable[[#This Row],[Order Date]], "ddd")</f>
        <v>Sun</v>
      </c>
    </row>
    <row r="7889" spans="1:27"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s="3">
        <v>1</v>
      </c>
      <c r="T7889" s="4">
        <v>0.2</v>
      </c>
      <c r="U7889" s="3">
        <v>4.6551999999999998</v>
      </c>
      <c r="V7889" s="2">
        <f>salestable[[#This Row],[Sales]] * (1 - salestable[[#This Row],[Discount]])</f>
        <v>12.953600000000002</v>
      </c>
      <c r="W7889" s="2">
        <f>salestable[[#This Row],[Sales]] * salestable[[#This Row],[Discount]]</f>
        <v>3.2384000000000004</v>
      </c>
      <c r="X7889">
        <f>YEAR(salestable[[#This Row],[Order Date]])</f>
        <v>2017</v>
      </c>
      <c r="Y7889" t="str">
        <f>TEXT(salestable[[#This Row],[Order Date]],"MMMM")</f>
        <v>December</v>
      </c>
      <c r="Z7889" t="str">
        <f>"Q"&amp;ROUNDUP(MONTH(salestable[[#This Row],[Order Date]])/3,0)</f>
        <v>Q4</v>
      </c>
      <c r="AA7889" t="str">
        <f>TEXT(salestable[[#This Row],[Order Date]], "ddd")</f>
        <v>Sun</v>
      </c>
    </row>
    <row r="7890" spans="1:27"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s="3">
        <v>5</v>
      </c>
      <c r="T7890" s="4">
        <v>0</v>
      </c>
      <c r="U7890" s="3">
        <v>15.552</v>
      </c>
      <c r="V7890" s="2">
        <f>salestable[[#This Row],[Sales]] * (1 - salestable[[#This Row],[Discount]])</f>
        <v>32.4</v>
      </c>
      <c r="W7890" s="2">
        <f>salestable[[#This Row],[Sales]] * salestable[[#This Row],[Discount]]</f>
        <v>0</v>
      </c>
      <c r="X7890">
        <f>YEAR(salestable[[#This Row],[Order Date]])</f>
        <v>2016</v>
      </c>
      <c r="Y7890" t="str">
        <f>TEXT(salestable[[#This Row],[Order Date]],"MMMM")</f>
        <v>August</v>
      </c>
      <c r="Z7890" t="str">
        <f>"Q"&amp;ROUNDUP(MONTH(salestable[[#This Row],[Order Date]])/3,0)</f>
        <v>Q3</v>
      </c>
      <c r="AA7890" t="str">
        <f>TEXT(salestable[[#This Row],[Order Date]], "ddd")</f>
        <v>Tue</v>
      </c>
    </row>
    <row r="7891" spans="1:27"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s="3">
        <v>9</v>
      </c>
      <c r="T7891" s="4">
        <v>0</v>
      </c>
      <c r="U7891" s="3">
        <v>5.3703000000000003</v>
      </c>
      <c r="V7891" s="2">
        <f>salestable[[#This Row],[Sales]] * (1 - salestable[[#This Row],[Discount]])</f>
        <v>19.89</v>
      </c>
      <c r="W7891" s="2">
        <f>salestable[[#This Row],[Sales]] * salestable[[#This Row],[Discount]]</f>
        <v>0</v>
      </c>
      <c r="X7891">
        <f>YEAR(salestable[[#This Row],[Order Date]])</f>
        <v>2016</v>
      </c>
      <c r="Y7891" t="str">
        <f>TEXT(salestable[[#This Row],[Order Date]],"MMMM")</f>
        <v>December</v>
      </c>
      <c r="Z7891" t="str">
        <f>"Q"&amp;ROUNDUP(MONTH(salestable[[#This Row],[Order Date]])/3,0)</f>
        <v>Q4</v>
      </c>
      <c r="AA7891" t="str">
        <f>TEXT(salestable[[#This Row],[Order Date]], "ddd")</f>
        <v>Sun</v>
      </c>
    </row>
    <row r="7892" spans="1:27"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s="3">
        <v>2</v>
      </c>
      <c r="T7892" s="4">
        <v>0</v>
      </c>
      <c r="U7892" s="3">
        <v>171.9914</v>
      </c>
      <c r="V7892" s="2">
        <f>salestable[[#This Row],[Sales]] * (1 - salestable[[#This Row],[Discount]])</f>
        <v>399.98</v>
      </c>
      <c r="W7892" s="2">
        <f>salestable[[#This Row],[Sales]] * salestable[[#This Row],[Discount]]</f>
        <v>0</v>
      </c>
      <c r="X7892">
        <f>YEAR(salestable[[#This Row],[Order Date]])</f>
        <v>2016</v>
      </c>
      <c r="Y7892" t="str">
        <f>TEXT(salestable[[#This Row],[Order Date]],"MMMM")</f>
        <v>December</v>
      </c>
      <c r="Z7892" t="str">
        <f>"Q"&amp;ROUNDUP(MONTH(salestable[[#This Row],[Order Date]])/3,0)</f>
        <v>Q4</v>
      </c>
      <c r="AA7892" t="str">
        <f>TEXT(salestable[[#This Row],[Order Date]], "ddd")</f>
        <v>Sun</v>
      </c>
    </row>
    <row r="7893" spans="1:27"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s="3">
        <v>5</v>
      </c>
      <c r="T7893" s="4">
        <v>0</v>
      </c>
      <c r="U7893" s="3">
        <v>137.54</v>
      </c>
      <c r="V7893" s="2">
        <f>salestable[[#This Row],[Sales]] * (1 - salestable[[#This Row],[Discount]])</f>
        <v>343.85</v>
      </c>
      <c r="W7893" s="2">
        <f>salestable[[#This Row],[Sales]] * salestable[[#This Row],[Discount]]</f>
        <v>0</v>
      </c>
      <c r="X7893">
        <f>YEAR(salestable[[#This Row],[Order Date]])</f>
        <v>2016</v>
      </c>
      <c r="Y7893" t="str">
        <f>TEXT(salestable[[#This Row],[Order Date]],"MMMM")</f>
        <v>December</v>
      </c>
      <c r="Z7893" t="str">
        <f>"Q"&amp;ROUNDUP(MONTH(salestable[[#This Row],[Order Date]])/3,0)</f>
        <v>Q4</v>
      </c>
      <c r="AA7893" t="str">
        <f>TEXT(salestable[[#This Row],[Order Date]], "ddd")</f>
        <v>Sun</v>
      </c>
    </row>
    <row r="7894" spans="1:27"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s="3">
        <v>3</v>
      </c>
      <c r="T7894" s="4">
        <v>0</v>
      </c>
      <c r="U7894" s="3">
        <v>49.970399999999998</v>
      </c>
      <c r="V7894" s="2">
        <f>salestable[[#This Row],[Sales]] * (1 - salestable[[#This Row],[Discount]])</f>
        <v>106.32</v>
      </c>
      <c r="W7894" s="2">
        <f>salestable[[#This Row],[Sales]] * salestable[[#This Row],[Discount]]</f>
        <v>0</v>
      </c>
      <c r="X7894">
        <f>YEAR(salestable[[#This Row],[Order Date]])</f>
        <v>2016</v>
      </c>
      <c r="Y7894" t="str">
        <f>TEXT(salestable[[#This Row],[Order Date]],"MMMM")</f>
        <v>December</v>
      </c>
      <c r="Z7894" t="str">
        <f>"Q"&amp;ROUNDUP(MONTH(salestable[[#This Row],[Order Date]])/3,0)</f>
        <v>Q4</v>
      </c>
      <c r="AA7894" t="str">
        <f>TEXT(salestable[[#This Row],[Order Date]], "ddd")</f>
        <v>Sun</v>
      </c>
    </row>
    <row r="7895" spans="1:27"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s="3">
        <v>3</v>
      </c>
      <c r="T7895" s="4">
        <v>0.2</v>
      </c>
      <c r="U7895" s="3">
        <v>4.3499999999999996</v>
      </c>
      <c r="V7895" s="2">
        <f>salestable[[#This Row],[Sales]] * (1 - salestable[[#This Row],[Discount]])</f>
        <v>11.136000000000001</v>
      </c>
      <c r="W7895" s="2">
        <f>salestable[[#This Row],[Sales]] * salestable[[#This Row],[Discount]]</f>
        <v>2.7840000000000003</v>
      </c>
      <c r="X7895">
        <f>YEAR(salestable[[#This Row],[Order Date]])</f>
        <v>2017</v>
      </c>
      <c r="Y7895" t="str">
        <f>TEXT(salestable[[#This Row],[Order Date]],"MMMM")</f>
        <v>July</v>
      </c>
      <c r="Z7895" t="str">
        <f>"Q"&amp;ROUNDUP(MONTH(salestable[[#This Row],[Order Date]])/3,0)</f>
        <v>Q3</v>
      </c>
      <c r="AA7895" t="str">
        <f>TEXT(salestable[[#This Row],[Order Date]], "ddd")</f>
        <v>Sun</v>
      </c>
    </row>
    <row r="7896" spans="1:27"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s="3">
        <v>5</v>
      </c>
      <c r="T7896" s="4">
        <v>0</v>
      </c>
      <c r="U7896" s="3">
        <v>40.375999999999998</v>
      </c>
      <c r="V7896" s="2">
        <f>salestable[[#This Row],[Sales]] * (1 - salestable[[#This Row],[Discount]])</f>
        <v>82.4</v>
      </c>
      <c r="W7896" s="2">
        <f>salestable[[#This Row],[Sales]] * salestable[[#This Row],[Discount]]</f>
        <v>0</v>
      </c>
      <c r="X7896">
        <f>YEAR(salestable[[#This Row],[Order Date]])</f>
        <v>2017</v>
      </c>
      <c r="Y7896" t="str">
        <f>TEXT(salestable[[#This Row],[Order Date]],"MMMM")</f>
        <v>June</v>
      </c>
      <c r="Z7896" t="str">
        <f>"Q"&amp;ROUNDUP(MONTH(salestable[[#This Row],[Order Date]])/3,0)</f>
        <v>Q2</v>
      </c>
      <c r="AA7896" t="str">
        <f>TEXT(salestable[[#This Row],[Order Date]], "ddd")</f>
        <v>Wed</v>
      </c>
    </row>
    <row r="7897" spans="1:27"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s="3">
        <v>2</v>
      </c>
      <c r="T7897" s="4">
        <v>0</v>
      </c>
      <c r="U7897" s="3">
        <v>3.0575999999999999</v>
      </c>
      <c r="V7897" s="2">
        <f>salestable[[#This Row],[Sales]] * (1 - salestable[[#This Row],[Discount]])</f>
        <v>6.24</v>
      </c>
      <c r="W7897" s="2">
        <f>salestable[[#This Row],[Sales]] * salestable[[#This Row],[Discount]]</f>
        <v>0</v>
      </c>
      <c r="X7897">
        <f>YEAR(salestable[[#This Row],[Order Date]])</f>
        <v>2017</v>
      </c>
      <c r="Y7897" t="str">
        <f>TEXT(salestable[[#This Row],[Order Date]],"MMMM")</f>
        <v>June</v>
      </c>
      <c r="Z7897" t="str">
        <f>"Q"&amp;ROUNDUP(MONTH(salestable[[#This Row],[Order Date]])/3,0)</f>
        <v>Q2</v>
      </c>
      <c r="AA7897" t="str">
        <f>TEXT(salestable[[#This Row],[Order Date]], "ddd")</f>
        <v>Wed</v>
      </c>
    </row>
    <row r="7898" spans="1:27"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s="3">
        <v>8</v>
      </c>
      <c r="T7898" s="4">
        <v>0</v>
      </c>
      <c r="U7898" s="3">
        <v>219.44159999999999</v>
      </c>
      <c r="V7898" s="2">
        <f>salestable[[#This Row],[Sales]] * (1 - salestable[[#This Row],[Discount]])</f>
        <v>447.84</v>
      </c>
      <c r="W7898" s="2">
        <f>salestable[[#This Row],[Sales]] * salestable[[#This Row],[Discount]]</f>
        <v>0</v>
      </c>
      <c r="X7898">
        <f>YEAR(salestable[[#This Row],[Order Date]])</f>
        <v>2017</v>
      </c>
      <c r="Y7898" t="str">
        <f>TEXT(salestable[[#This Row],[Order Date]],"MMMM")</f>
        <v>June</v>
      </c>
      <c r="Z7898" t="str">
        <f>"Q"&amp;ROUNDUP(MONTH(salestable[[#This Row],[Order Date]])/3,0)</f>
        <v>Q2</v>
      </c>
      <c r="AA7898" t="str">
        <f>TEXT(salestable[[#This Row],[Order Date]], "ddd")</f>
        <v>Wed</v>
      </c>
    </row>
    <row r="7899" spans="1:27"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s="3">
        <v>7</v>
      </c>
      <c r="T7899" s="4">
        <v>0.2</v>
      </c>
      <c r="U7899" s="3">
        <v>30.605399999999999</v>
      </c>
      <c r="V7899" s="2">
        <f>salestable[[#This Row],[Sales]] * (1 - salestable[[#This Row],[Discount]])</f>
        <v>217.63840000000002</v>
      </c>
      <c r="W7899" s="2">
        <f>salestable[[#This Row],[Sales]] * salestable[[#This Row],[Discount]]</f>
        <v>54.409600000000005</v>
      </c>
      <c r="X7899">
        <f>YEAR(salestable[[#This Row],[Order Date]])</f>
        <v>2017</v>
      </c>
      <c r="Y7899" t="str">
        <f>TEXT(salestable[[#This Row],[Order Date]],"MMMM")</f>
        <v>August</v>
      </c>
      <c r="Z7899" t="str">
        <f>"Q"&amp;ROUNDUP(MONTH(salestable[[#This Row],[Order Date]])/3,0)</f>
        <v>Q3</v>
      </c>
      <c r="AA7899" t="str">
        <f>TEXT(salestable[[#This Row],[Order Date]], "ddd")</f>
        <v>Sun</v>
      </c>
    </row>
    <row r="7900" spans="1:27"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s="3">
        <v>6</v>
      </c>
      <c r="T7900" s="4">
        <v>0.7</v>
      </c>
      <c r="U7900" s="3">
        <v>-1237.8462</v>
      </c>
      <c r="V7900" s="2">
        <f>salestable[[#This Row],[Sales]] * (1 - salestable[[#This Row],[Discount]])</f>
        <v>484.3746000000001</v>
      </c>
      <c r="W7900" s="2">
        <f>salestable[[#This Row],[Sales]] * salestable[[#This Row],[Discount]]</f>
        <v>1130.2074</v>
      </c>
      <c r="X7900">
        <f>YEAR(salestable[[#This Row],[Order Date]])</f>
        <v>2017</v>
      </c>
      <c r="Y7900" t="str">
        <f>TEXT(salestable[[#This Row],[Order Date]],"MMMM")</f>
        <v>August</v>
      </c>
      <c r="Z7900" t="str">
        <f>"Q"&amp;ROUNDUP(MONTH(salestable[[#This Row],[Order Date]])/3,0)</f>
        <v>Q3</v>
      </c>
      <c r="AA7900" t="str">
        <f>TEXT(salestable[[#This Row],[Order Date]], "ddd")</f>
        <v>Sun</v>
      </c>
    </row>
    <row r="7901" spans="1:27"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s="3">
        <v>5</v>
      </c>
      <c r="T7901" s="4">
        <v>0.2</v>
      </c>
      <c r="U7901" s="3">
        <v>9.1199999999999992</v>
      </c>
      <c r="V7901" s="2">
        <f>salestable[[#This Row],[Sales]] * (1 - salestable[[#This Row],[Discount]])</f>
        <v>19.456000000000003</v>
      </c>
      <c r="W7901" s="2">
        <f>salestable[[#This Row],[Sales]] * salestable[[#This Row],[Discount]]</f>
        <v>4.8640000000000008</v>
      </c>
      <c r="X7901">
        <f>YEAR(salestable[[#This Row],[Order Date]])</f>
        <v>2017</v>
      </c>
      <c r="Y7901" t="str">
        <f>TEXT(salestable[[#This Row],[Order Date]],"MMMM")</f>
        <v>August</v>
      </c>
      <c r="Z7901" t="str">
        <f>"Q"&amp;ROUNDUP(MONTH(salestable[[#This Row],[Order Date]])/3,0)</f>
        <v>Q3</v>
      </c>
      <c r="AA7901" t="str">
        <f>TEXT(salestable[[#This Row],[Order Date]], "ddd")</f>
        <v>Sun</v>
      </c>
    </row>
    <row r="7902" spans="1:27"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s="3">
        <v>2</v>
      </c>
      <c r="T7902" s="4">
        <v>0.2</v>
      </c>
      <c r="U7902" s="3">
        <v>0.47520000000000001</v>
      </c>
      <c r="V7902" s="2">
        <f>salestable[[#This Row],[Sales]] * (1 - salestable[[#This Row],[Discount]])</f>
        <v>1.2672000000000001</v>
      </c>
      <c r="W7902" s="2">
        <f>salestable[[#This Row],[Sales]] * salestable[[#This Row],[Discount]]</f>
        <v>0.31680000000000003</v>
      </c>
      <c r="X7902">
        <f>YEAR(salestable[[#This Row],[Order Date]])</f>
        <v>2017</v>
      </c>
      <c r="Y7902" t="str">
        <f>TEXT(salestable[[#This Row],[Order Date]],"MMMM")</f>
        <v>August</v>
      </c>
      <c r="Z7902" t="str">
        <f>"Q"&amp;ROUNDUP(MONTH(salestable[[#This Row],[Order Date]])/3,0)</f>
        <v>Q3</v>
      </c>
      <c r="AA7902" t="str">
        <f>TEXT(salestable[[#This Row],[Order Date]], "ddd")</f>
        <v>Sun</v>
      </c>
    </row>
    <row r="7903" spans="1:27"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s="3">
        <v>1</v>
      </c>
      <c r="T7903" s="4">
        <v>0.2</v>
      </c>
      <c r="U7903" s="3">
        <v>0</v>
      </c>
      <c r="V7903" s="2">
        <f>salestable[[#This Row],[Sales]] * (1 - salestable[[#This Row],[Discount]])</f>
        <v>25.587200000000003</v>
      </c>
      <c r="W7903" s="2">
        <f>salestable[[#This Row],[Sales]] * salestable[[#This Row],[Discount]]</f>
        <v>6.3968000000000007</v>
      </c>
      <c r="X7903">
        <f>YEAR(salestable[[#This Row],[Order Date]])</f>
        <v>2017</v>
      </c>
      <c r="Y7903" t="str">
        <f>TEXT(salestable[[#This Row],[Order Date]],"MMMM")</f>
        <v>August</v>
      </c>
      <c r="Z7903" t="str">
        <f>"Q"&amp;ROUNDUP(MONTH(salestable[[#This Row],[Order Date]])/3,0)</f>
        <v>Q3</v>
      </c>
      <c r="AA7903" t="str">
        <f>TEXT(salestable[[#This Row],[Order Date]], "ddd")</f>
        <v>Sun</v>
      </c>
    </row>
    <row r="7904" spans="1:27"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s="3">
        <v>5</v>
      </c>
      <c r="T7904" s="4">
        <v>0.2</v>
      </c>
      <c r="U7904" s="3">
        <v>4.7969999999999997</v>
      </c>
      <c r="V7904" s="2">
        <f>salestable[[#This Row],[Sales]] * (1 - salestable[[#This Row],[Discount]])</f>
        <v>11.808</v>
      </c>
      <c r="W7904" s="2">
        <f>salestable[[#This Row],[Sales]] * salestable[[#This Row],[Discount]]</f>
        <v>2.952</v>
      </c>
      <c r="X7904">
        <f>YEAR(salestable[[#This Row],[Order Date]])</f>
        <v>2017</v>
      </c>
      <c r="Y7904" t="str">
        <f>TEXT(salestable[[#This Row],[Order Date]],"MMMM")</f>
        <v>August</v>
      </c>
      <c r="Z7904" t="str">
        <f>"Q"&amp;ROUNDUP(MONTH(salestable[[#This Row],[Order Date]])/3,0)</f>
        <v>Q3</v>
      </c>
      <c r="AA7904" t="str">
        <f>TEXT(salestable[[#This Row],[Order Date]], "ddd")</f>
        <v>Sun</v>
      </c>
    </row>
    <row r="7905" spans="1:27"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s="3">
        <v>2</v>
      </c>
      <c r="T7905" s="4">
        <v>0.2</v>
      </c>
      <c r="U7905" s="3">
        <v>47.660400000000003</v>
      </c>
      <c r="V7905" s="2">
        <f>salestable[[#This Row],[Sales]] * (1 - salestable[[#This Row],[Discount]])</f>
        <v>338.91840000000002</v>
      </c>
      <c r="W7905" s="2">
        <f>salestable[[#This Row],[Sales]] * salestable[[#This Row],[Discount]]</f>
        <v>84.729600000000005</v>
      </c>
      <c r="X7905">
        <f>YEAR(salestable[[#This Row],[Order Date]])</f>
        <v>2017</v>
      </c>
      <c r="Y7905" t="str">
        <f>TEXT(salestable[[#This Row],[Order Date]],"MMMM")</f>
        <v>August</v>
      </c>
      <c r="Z7905" t="str">
        <f>"Q"&amp;ROUNDUP(MONTH(salestable[[#This Row],[Order Date]])/3,0)</f>
        <v>Q3</v>
      </c>
      <c r="AA7905" t="str">
        <f>TEXT(salestable[[#This Row],[Order Date]], "ddd")</f>
        <v>Sun</v>
      </c>
    </row>
    <row r="7906" spans="1:27"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s="3">
        <v>2</v>
      </c>
      <c r="T7906" s="4">
        <v>0.2</v>
      </c>
      <c r="U7906" s="3">
        <v>26.824000000000002</v>
      </c>
      <c r="V7906" s="2">
        <f>salestable[[#This Row],[Sales]] * (1 - salestable[[#This Row],[Discount]])</f>
        <v>61.312000000000005</v>
      </c>
      <c r="W7906" s="2">
        <f>salestable[[#This Row],[Sales]] * salestable[[#This Row],[Discount]]</f>
        <v>15.328000000000001</v>
      </c>
      <c r="X7906">
        <f>YEAR(salestable[[#This Row],[Order Date]])</f>
        <v>2015</v>
      </c>
      <c r="Y7906" t="str">
        <f>TEXT(salestable[[#This Row],[Order Date]],"MMMM")</f>
        <v>November</v>
      </c>
      <c r="Z7906" t="str">
        <f>"Q"&amp;ROUNDUP(MONTH(salestable[[#This Row],[Order Date]])/3,0)</f>
        <v>Q4</v>
      </c>
      <c r="AA7906" t="str">
        <f>TEXT(salestable[[#This Row],[Order Date]], "ddd")</f>
        <v>Sat</v>
      </c>
    </row>
    <row r="7907" spans="1:27"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s="3">
        <v>1</v>
      </c>
      <c r="T7907" s="4">
        <v>0.2</v>
      </c>
      <c r="U7907" s="3">
        <v>1.6739999999999999</v>
      </c>
      <c r="V7907" s="2">
        <f>salestable[[#This Row],[Sales]] * (1 - salestable[[#This Row],[Discount]])</f>
        <v>3.5712000000000006</v>
      </c>
      <c r="W7907" s="2">
        <f>salestable[[#This Row],[Sales]] * salestable[[#This Row],[Discount]]</f>
        <v>0.89280000000000015</v>
      </c>
      <c r="X7907">
        <f>YEAR(salestable[[#This Row],[Order Date]])</f>
        <v>2015</v>
      </c>
      <c r="Y7907" t="str">
        <f>TEXT(salestable[[#This Row],[Order Date]],"MMMM")</f>
        <v>October</v>
      </c>
      <c r="Z7907" t="str">
        <f>"Q"&amp;ROUNDUP(MONTH(salestable[[#This Row],[Order Date]])/3,0)</f>
        <v>Q4</v>
      </c>
      <c r="AA7907" t="str">
        <f>TEXT(salestable[[#This Row],[Order Date]], "ddd")</f>
        <v>Thu</v>
      </c>
    </row>
    <row r="7908" spans="1:27"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s="3">
        <v>10</v>
      </c>
      <c r="T7908" s="4">
        <v>0.8</v>
      </c>
      <c r="U7908" s="3">
        <v>-6.93</v>
      </c>
      <c r="V7908" s="2">
        <f>salestable[[#This Row],[Sales]] * (1 - salestable[[#This Row],[Discount]])</f>
        <v>0.79199999999999982</v>
      </c>
      <c r="W7908" s="2">
        <f>salestable[[#This Row],[Sales]] * salestable[[#This Row],[Discount]]</f>
        <v>3.1680000000000001</v>
      </c>
      <c r="X7908">
        <f>YEAR(salestable[[#This Row],[Order Date]])</f>
        <v>2015</v>
      </c>
      <c r="Y7908" t="str">
        <f>TEXT(salestable[[#This Row],[Order Date]],"MMMM")</f>
        <v>October</v>
      </c>
      <c r="Z7908" t="str">
        <f>"Q"&amp;ROUNDUP(MONTH(salestable[[#This Row],[Order Date]])/3,0)</f>
        <v>Q4</v>
      </c>
      <c r="AA7908" t="str">
        <f>TEXT(salestable[[#This Row],[Order Date]], "ddd")</f>
        <v>Thu</v>
      </c>
    </row>
    <row r="7909" spans="1:27"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s="3">
        <v>2</v>
      </c>
      <c r="T7909" s="4">
        <v>0</v>
      </c>
      <c r="U7909" s="3">
        <v>178.91</v>
      </c>
      <c r="V7909" s="2">
        <f>salestable[[#This Row],[Sales]] * (1 - salestable[[#This Row],[Discount]])</f>
        <v>715.64</v>
      </c>
      <c r="W7909" s="2">
        <f>salestable[[#This Row],[Sales]] * salestable[[#This Row],[Discount]]</f>
        <v>0</v>
      </c>
      <c r="X7909">
        <f>YEAR(salestable[[#This Row],[Order Date]])</f>
        <v>2016</v>
      </c>
      <c r="Y7909" t="str">
        <f>TEXT(salestable[[#This Row],[Order Date]],"MMMM")</f>
        <v>July</v>
      </c>
      <c r="Z7909" t="str">
        <f>"Q"&amp;ROUNDUP(MONTH(salestable[[#This Row],[Order Date]])/3,0)</f>
        <v>Q3</v>
      </c>
      <c r="AA7909" t="str">
        <f>TEXT(salestable[[#This Row],[Order Date]], "ddd")</f>
        <v>Sat</v>
      </c>
    </row>
    <row r="7910" spans="1:27"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s="3">
        <v>3</v>
      </c>
      <c r="T7910" s="4">
        <v>0.2</v>
      </c>
      <c r="U7910" s="3">
        <v>6.7176</v>
      </c>
      <c r="V7910" s="2">
        <f>salestable[[#This Row],[Sales]] * (1 - salestable[[#This Row],[Discount]])</f>
        <v>214.96320000000003</v>
      </c>
      <c r="W7910" s="2">
        <f>salestable[[#This Row],[Sales]] * salestable[[#This Row],[Discount]]</f>
        <v>53.740800000000007</v>
      </c>
      <c r="X7910">
        <f>YEAR(salestable[[#This Row],[Order Date]])</f>
        <v>2016</v>
      </c>
      <c r="Y7910" t="str">
        <f>TEXT(salestable[[#This Row],[Order Date]],"MMMM")</f>
        <v>December</v>
      </c>
      <c r="Z7910" t="str">
        <f>"Q"&amp;ROUNDUP(MONTH(salestable[[#This Row],[Order Date]])/3,0)</f>
        <v>Q4</v>
      </c>
      <c r="AA7910" t="str">
        <f>TEXT(salestable[[#This Row],[Order Date]], "ddd")</f>
        <v>Sat</v>
      </c>
    </row>
    <row r="7911" spans="1:27"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s="3">
        <v>8</v>
      </c>
      <c r="T7911" s="4">
        <v>0</v>
      </c>
      <c r="U7911" s="3">
        <v>5.9184000000000001</v>
      </c>
      <c r="V7911" s="2">
        <f>salestable[[#This Row],[Sales]] * (1 - salestable[[#This Row],[Discount]])</f>
        <v>21.92</v>
      </c>
      <c r="W7911" s="2">
        <f>salestable[[#This Row],[Sales]] * salestable[[#This Row],[Discount]]</f>
        <v>0</v>
      </c>
      <c r="X7911">
        <f>YEAR(salestable[[#This Row],[Order Date]])</f>
        <v>2016</v>
      </c>
      <c r="Y7911" t="str">
        <f>TEXT(salestable[[#This Row],[Order Date]],"MMMM")</f>
        <v>December</v>
      </c>
      <c r="Z7911" t="str">
        <f>"Q"&amp;ROUNDUP(MONTH(salestable[[#This Row],[Order Date]])/3,0)</f>
        <v>Q4</v>
      </c>
      <c r="AA7911" t="str">
        <f>TEXT(salestable[[#This Row],[Order Date]], "ddd")</f>
        <v>Sat</v>
      </c>
    </row>
    <row r="7912" spans="1:27"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s="3">
        <v>3</v>
      </c>
      <c r="T7912" s="4">
        <v>0</v>
      </c>
      <c r="U7912" s="3">
        <v>7.3079999999999998</v>
      </c>
      <c r="V7912" s="2">
        <f>salestable[[#This Row],[Sales]] * (1 - salestable[[#This Row],[Discount]])</f>
        <v>48.72</v>
      </c>
      <c r="W7912" s="2">
        <f>salestable[[#This Row],[Sales]] * salestable[[#This Row],[Discount]]</f>
        <v>0</v>
      </c>
      <c r="X7912">
        <f>YEAR(salestable[[#This Row],[Order Date]])</f>
        <v>2016</v>
      </c>
      <c r="Y7912" t="str">
        <f>TEXT(salestable[[#This Row],[Order Date]],"MMMM")</f>
        <v>December</v>
      </c>
      <c r="Z7912" t="str">
        <f>"Q"&amp;ROUNDUP(MONTH(salestable[[#This Row],[Order Date]])/3,0)</f>
        <v>Q4</v>
      </c>
      <c r="AA7912" t="str">
        <f>TEXT(salestable[[#This Row],[Order Date]], "ddd")</f>
        <v>Sat</v>
      </c>
    </row>
    <row r="7913" spans="1:27"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s="3">
        <v>2</v>
      </c>
      <c r="T7913" s="4">
        <v>0.15</v>
      </c>
      <c r="U7913" s="3">
        <v>-12.098000000000001</v>
      </c>
      <c r="V7913" s="2">
        <f>salestable[[#This Row],[Sales]] * (1 - salestable[[#This Row],[Discount]])</f>
        <v>174.81610000000001</v>
      </c>
      <c r="W7913" s="2">
        <f>salestable[[#This Row],[Sales]] * salestable[[#This Row],[Discount]]</f>
        <v>30.849899999999998</v>
      </c>
      <c r="X7913">
        <f>YEAR(salestable[[#This Row],[Order Date]])</f>
        <v>2016</v>
      </c>
      <c r="Y7913" t="str">
        <f>TEXT(salestable[[#This Row],[Order Date]],"MMMM")</f>
        <v>December</v>
      </c>
      <c r="Z7913" t="str">
        <f>"Q"&amp;ROUNDUP(MONTH(salestable[[#This Row],[Order Date]])/3,0)</f>
        <v>Q4</v>
      </c>
      <c r="AA7913" t="str">
        <f>TEXT(salestable[[#This Row],[Order Date]], "ddd")</f>
        <v>Sat</v>
      </c>
    </row>
    <row r="7914" spans="1:27"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s="3">
        <v>2</v>
      </c>
      <c r="T7914" s="4">
        <v>0.6</v>
      </c>
      <c r="U7914" s="3">
        <v>-31.8612</v>
      </c>
      <c r="V7914" s="2">
        <f>salestable[[#This Row],[Sales]] * (1 - salestable[[#This Row],[Discount]])</f>
        <v>12.137600000000001</v>
      </c>
      <c r="W7914" s="2">
        <f>salestable[[#This Row],[Sales]] * salestable[[#This Row],[Discount]]</f>
        <v>18.206399999999999</v>
      </c>
      <c r="X7914">
        <f>YEAR(salestable[[#This Row],[Order Date]])</f>
        <v>2016</v>
      </c>
      <c r="Y7914" t="str">
        <f>TEXT(salestable[[#This Row],[Order Date]],"MMMM")</f>
        <v>April</v>
      </c>
      <c r="Z7914" t="str">
        <f>"Q"&amp;ROUNDUP(MONTH(salestable[[#This Row],[Order Date]])/3,0)</f>
        <v>Q2</v>
      </c>
      <c r="AA7914" t="str">
        <f>TEXT(salestable[[#This Row],[Order Date]], "ddd")</f>
        <v>Thu</v>
      </c>
    </row>
    <row r="7915" spans="1:27"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s="3">
        <v>2</v>
      </c>
      <c r="T7915" s="4">
        <v>0.2</v>
      </c>
      <c r="U7915" s="3">
        <v>1.9272</v>
      </c>
      <c r="V7915" s="2">
        <f>salestable[[#This Row],[Sales]] * (1 - salestable[[#This Row],[Discount]])</f>
        <v>20.556800000000003</v>
      </c>
      <c r="W7915" s="2">
        <f>salestable[[#This Row],[Sales]] * salestable[[#This Row],[Discount]]</f>
        <v>5.1392000000000007</v>
      </c>
      <c r="X7915">
        <f>YEAR(salestable[[#This Row],[Order Date]])</f>
        <v>2017</v>
      </c>
      <c r="Y7915" t="str">
        <f>TEXT(salestable[[#This Row],[Order Date]],"MMMM")</f>
        <v>August</v>
      </c>
      <c r="Z7915" t="str">
        <f>"Q"&amp;ROUNDUP(MONTH(salestable[[#This Row],[Order Date]])/3,0)</f>
        <v>Q3</v>
      </c>
      <c r="AA7915" t="str">
        <f>TEXT(salestable[[#This Row],[Order Date]], "ddd")</f>
        <v>Fri</v>
      </c>
    </row>
    <row r="7916" spans="1:27"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s="3">
        <v>5</v>
      </c>
      <c r="T7916" s="4">
        <v>0</v>
      </c>
      <c r="U7916" s="3">
        <v>1668.2049999999999</v>
      </c>
      <c r="V7916" s="2">
        <f>salestable[[#This Row],[Sales]] * (1 - salestable[[#This Row],[Discount]])</f>
        <v>3404.5</v>
      </c>
      <c r="W7916" s="2">
        <f>salestable[[#This Row],[Sales]] * salestable[[#This Row],[Discount]]</f>
        <v>0</v>
      </c>
      <c r="X7916">
        <f>YEAR(salestable[[#This Row],[Order Date]])</f>
        <v>2017</v>
      </c>
      <c r="Y7916" t="str">
        <f>TEXT(salestable[[#This Row],[Order Date]],"MMMM")</f>
        <v>June</v>
      </c>
      <c r="Z7916" t="str">
        <f>"Q"&amp;ROUNDUP(MONTH(salestable[[#This Row],[Order Date]])/3,0)</f>
        <v>Q2</v>
      </c>
      <c r="AA7916" t="str">
        <f>TEXT(salestable[[#This Row],[Order Date]], "ddd")</f>
        <v>Sat</v>
      </c>
    </row>
    <row r="7917" spans="1:27"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s="3">
        <v>3</v>
      </c>
      <c r="T7917" s="4">
        <v>0</v>
      </c>
      <c r="U7917" s="3">
        <v>8.1072000000000006</v>
      </c>
      <c r="V7917" s="2">
        <f>salestable[[#This Row],[Sales]] * (1 - salestable[[#This Row],[Discount]])</f>
        <v>101.34</v>
      </c>
      <c r="W7917" s="2">
        <f>salestable[[#This Row],[Sales]] * salestable[[#This Row],[Discount]]</f>
        <v>0</v>
      </c>
      <c r="X7917">
        <f>YEAR(salestable[[#This Row],[Order Date]])</f>
        <v>2017</v>
      </c>
      <c r="Y7917" t="str">
        <f>TEXT(salestable[[#This Row],[Order Date]],"MMMM")</f>
        <v>June</v>
      </c>
      <c r="Z7917" t="str">
        <f>"Q"&amp;ROUNDUP(MONTH(salestable[[#This Row],[Order Date]])/3,0)</f>
        <v>Q2</v>
      </c>
      <c r="AA7917" t="str">
        <f>TEXT(salestable[[#This Row],[Order Date]], "ddd")</f>
        <v>Sat</v>
      </c>
    </row>
    <row r="7918" spans="1:27"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s="3">
        <v>4</v>
      </c>
      <c r="T7918" s="4">
        <v>0.3</v>
      </c>
      <c r="U7918" s="3">
        <v>-93.472399999999993</v>
      </c>
      <c r="V7918" s="2">
        <f>salestable[[#This Row],[Sales]] * (1 - salestable[[#This Row],[Discount]])</f>
        <v>241.06039999999999</v>
      </c>
      <c r="W7918" s="2">
        <f>salestable[[#This Row],[Sales]] * salestable[[#This Row],[Discount]]</f>
        <v>103.3116</v>
      </c>
      <c r="X7918">
        <f>YEAR(salestable[[#This Row],[Order Date]])</f>
        <v>2015</v>
      </c>
      <c r="Y7918" t="str">
        <f>TEXT(salestable[[#This Row],[Order Date]],"MMMM")</f>
        <v>November</v>
      </c>
      <c r="Z7918" t="str">
        <f>"Q"&amp;ROUNDUP(MONTH(salestable[[#This Row],[Order Date]])/3,0)</f>
        <v>Q4</v>
      </c>
      <c r="AA7918" t="str">
        <f>TEXT(salestable[[#This Row],[Order Date]], "ddd")</f>
        <v>Fri</v>
      </c>
    </row>
    <row r="7919" spans="1:27"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s="3">
        <v>1</v>
      </c>
      <c r="T7919" s="4">
        <v>0.2</v>
      </c>
      <c r="U7919" s="3">
        <v>3.798</v>
      </c>
      <c r="V7919" s="2">
        <f>salestable[[#This Row],[Sales]] * (1 - salestable[[#This Row],[Discount]])</f>
        <v>24.307200000000002</v>
      </c>
      <c r="W7919" s="2">
        <f>salestable[[#This Row],[Sales]] * salestable[[#This Row],[Discount]]</f>
        <v>6.0768000000000004</v>
      </c>
      <c r="X7919">
        <f>YEAR(salestable[[#This Row],[Order Date]])</f>
        <v>2017</v>
      </c>
      <c r="Y7919" t="str">
        <f>TEXT(salestable[[#This Row],[Order Date]],"MMMM")</f>
        <v>September</v>
      </c>
      <c r="Z7919" t="str">
        <f>"Q"&amp;ROUNDUP(MONTH(salestable[[#This Row],[Order Date]])/3,0)</f>
        <v>Q3</v>
      </c>
      <c r="AA7919" t="str">
        <f>TEXT(salestable[[#This Row],[Order Date]], "ddd")</f>
        <v>Mon</v>
      </c>
    </row>
    <row r="7920" spans="1:27"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s="3">
        <v>2</v>
      </c>
      <c r="T7920" s="4">
        <v>0.2</v>
      </c>
      <c r="U7920" s="3">
        <v>7.4256000000000002</v>
      </c>
      <c r="V7920" s="2">
        <f>salestable[[#This Row],[Sales]] * (1 - salestable[[#This Row],[Discount]])</f>
        <v>18.278400000000001</v>
      </c>
      <c r="W7920" s="2">
        <f>salestable[[#This Row],[Sales]] * salestable[[#This Row],[Discount]]</f>
        <v>4.5696000000000003</v>
      </c>
      <c r="X7920">
        <f>YEAR(salestable[[#This Row],[Order Date]])</f>
        <v>2015</v>
      </c>
      <c r="Y7920" t="str">
        <f>TEXT(salestable[[#This Row],[Order Date]],"MMMM")</f>
        <v>July</v>
      </c>
      <c r="Z7920" t="str">
        <f>"Q"&amp;ROUNDUP(MONTH(salestable[[#This Row],[Order Date]])/3,0)</f>
        <v>Q3</v>
      </c>
      <c r="AA7920" t="str">
        <f>TEXT(salestable[[#This Row],[Order Date]], "ddd")</f>
        <v>Sat</v>
      </c>
    </row>
    <row r="7921" spans="1:27"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s="3">
        <v>2</v>
      </c>
      <c r="T7921" s="4">
        <v>0</v>
      </c>
      <c r="U7921" s="3">
        <v>10.813599999999999</v>
      </c>
      <c r="V7921" s="2">
        <f>salestable[[#This Row],[Sales]] * (1 - salestable[[#This Row],[Discount]])</f>
        <v>38.619999999999997</v>
      </c>
      <c r="W7921" s="2">
        <f>salestable[[#This Row],[Sales]] * salestable[[#This Row],[Discount]]</f>
        <v>0</v>
      </c>
      <c r="X7921">
        <f>YEAR(salestable[[#This Row],[Order Date]])</f>
        <v>2017</v>
      </c>
      <c r="Y7921" t="str">
        <f>TEXT(salestable[[#This Row],[Order Date]],"MMMM")</f>
        <v>September</v>
      </c>
      <c r="Z7921" t="str">
        <f>"Q"&amp;ROUNDUP(MONTH(salestable[[#This Row],[Order Date]])/3,0)</f>
        <v>Q3</v>
      </c>
      <c r="AA7921" t="str">
        <f>TEXT(salestable[[#This Row],[Order Date]], "ddd")</f>
        <v>Fri</v>
      </c>
    </row>
    <row r="7922" spans="1:27"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s="3">
        <v>2</v>
      </c>
      <c r="T7922" s="4">
        <v>0</v>
      </c>
      <c r="U7922" s="3">
        <v>10.7964</v>
      </c>
      <c r="V7922" s="2">
        <f>salestable[[#This Row],[Sales]] * (1 - salestable[[#This Row],[Discount]])</f>
        <v>59.98</v>
      </c>
      <c r="W7922" s="2">
        <f>salestable[[#This Row],[Sales]] * salestable[[#This Row],[Discount]]</f>
        <v>0</v>
      </c>
      <c r="X7922">
        <f>YEAR(salestable[[#This Row],[Order Date]])</f>
        <v>2017</v>
      </c>
      <c r="Y7922" t="str">
        <f>TEXT(salestable[[#This Row],[Order Date]],"MMMM")</f>
        <v>September</v>
      </c>
      <c r="Z7922" t="str">
        <f>"Q"&amp;ROUNDUP(MONTH(salestable[[#This Row],[Order Date]])/3,0)</f>
        <v>Q3</v>
      </c>
      <c r="AA7922" t="str">
        <f>TEXT(salestable[[#This Row],[Order Date]], "ddd")</f>
        <v>Fri</v>
      </c>
    </row>
    <row r="7923" spans="1:27"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s="3">
        <v>3</v>
      </c>
      <c r="T7923" s="4">
        <v>0</v>
      </c>
      <c r="U7923" s="3">
        <v>81.921000000000006</v>
      </c>
      <c r="V7923" s="2">
        <f>salestable[[#This Row],[Sales]] * (1 - salestable[[#This Row],[Discount]])</f>
        <v>174.3</v>
      </c>
      <c r="W7923" s="2">
        <f>salestable[[#This Row],[Sales]] * salestable[[#This Row],[Discount]]</f>
        <v>0</v>
      </c>
      <c r="X7923">
        <f>YEAR(salestable[[#This Row],[Order Date]])</f>
        <v>2017</v>
      </c>
      <c r="Y7923" t="str">
        <f>TEXT(salestable[[#This Row],[Order Date]],"MMMM")</f>
        <v>March</v>
      </c>
      <c r="Z7923" t="str">
        <f>"Q"&amp;ROUNDUP(MONTH(salestable[[#This Row],[Order Date]])/3,0)</f>
        <v>Q1</v>
      </c>
      <c r="AA7923" t="str">
        <f>TEXT(salestable[[#This Row],[Order Date]], "ddd")</f>
        <v>Mon</v>
      </c>
    </row>
    <row r="7924" spans="1:27"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s="3">
        <v>5</v>
      </c>
      <c r="T7924" s="4">
        <v>0.2</v>
      </c>
      <c r="U7924" s="3">
        <v>38.396000000000001</v>
      </c>
      <c r="V7924" s="2">
        <f>salestable[[#This Row],[Sales]] * (1 - salestable[[#This Row],[Discount]])</f>
        <v>307.16800000000001</v>
      </c>
      <c r="W7924" s="2">
        <f>salestable[[#This Row],[Sales]] * salestable[[#This Row],[Discount]]</f>
        <v>76.792000000000002</v>
      </c>
      <c r="X7924">
        <f>YEAR(salestable[[#This Row],[Order Date]])</f>
        <v>2017</v>
      </c>
      <c r="Y7924" t="str">
        <f>TEXT(salestable[[#This Row],[Order Date]],"MMMM")</f>
        <v>September</v>
      </c>
      <c r="Z7924" t="str">
        <f>"Q"&amp;ROUNDUP(MONTH(salestable[[#This Row],[Order Date]])/3,0)</f>
        <v>Q3</v>
      </c>
      <c r="AA7924" t="str">
        <f>TEXT(salestable[[#This Row],[Order Date]], "ddd")</f>
        <v>Sun</v>
      </c>
    </row>
    <row r="7925" spans="1:27"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s="3">
        <v>3</v>
      </c>
      <c r="T7925" s="4">
        <v>0.7</v>
      </c>
      <c r="U7925" s="3">
        <v>-11.417999999999999</v>
      </c>
      <c r="V7925" s="2">
        <f>salestable[[#This Row],[Sales]] * (1 - salestable[[#This Row],[Discount]])</f>
        <v>4.6710000000000012</v>
      </c>
      <c r="W7925" s="2">
        <f>salestable[[#This Row],[Sales]] * salestable[[#This Row],[Discount]]</f>
        <v>10.898999999999999</v>
      </c>
      <c r="X7925">
        <f>YEAR(salestable[[#This Row],[Order Date]])</f>
        <v>2017</v>
      </c>
      <c r="Y7925" t="str">
        <f>TEXT(salestable[[#This Row],[Order Date]],"MMMM")</f>
        <v>September</v>
      </c>
      <c r="Z7925" t="str">
        <f>"Q"&amp;ROUNDUP(MONTH(salestable[[#This Row],[Order Date]])/3,0)</f>
        <v>Q3</v>
      </c>
      <c r="AA7925" t="str">
        <f>TEXT(salestable[[#This Row],[Order Date]], "ddd")</f>
        <v>Sun</v>
      </c>
    </row>
    <row r="7926" spans="1:27"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s="3">
        <v>4</v>
      </c>
      <c r="T7926" s="4">
        <v>0</v>
      </c>
      <c r="U7926" s="3">
        <v>10.7136</v>
      </c>
      <c r="V7926" s="2">
        <f>salestable[[#This Row],[Sales]] * (1 - salestable[[#This Row],[Discount]])</f>
        <v>22.32</v>
      </c>
      <c r="W7926" s="2">
        <f>salestable[[#This Row],[Sales]] * salestable[[#This Row],[Discount]]</f>
        <v>0</v>
      </c>
      <c r="X7926">
        <f>YEAR(salestable[[#This Row],[Order Date]])</f>
        <v>2016</v>
      </c>
      <c r="Y7926" t="str">
        <f>TEXT(salestable[[#This Row],[Order Date]],"MMMM")</f>
        <v>August</v>
      </c>
      <c r="Z7926" t="str">
        <f>"Q"&amp;ROUNDUP(MONTH(salestable[[#This Row],[Order Date]])/3,0)</f>
        <v>Q3</v>
      </c>
      <c r="AA7926" t="str">
        <f>TEXT(salestable[[#This Row],[Order Date]], "ddd")</f>
        <v>Sat</v>
      </c>
    </row>
    <row r="7927" spans="1:27"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s="3">
        <v>7</v>
      </c>
      <c r="T7927" s="4">
        <v>0</v>
      </c>
      <c r="U7927" s="3">
        <v>51.8</v>
      </c>
      <c r="V7927" s="2">
        <f>salestable[[#This Row],[Sales]] * (1 - salestable[[#This Row],[Discount]])</f>
        <v>103.6</v>
      </c>
      <c r="W7927" s="2">
        <f>salestable[[#This Row],[Sales]] * salestable[[#This Row],[Discount]]</f>
        <v>0</v>
      </c>
      <c r="X7927">
        <f>YEAR(salestable[[#This Row],[Order Date]])</f>
        <v>2016</v>
      </c>
      <c r="Y7927" t="str">
        <f>TEXT(salestable[[#This Row],[Order Date]],"MMMM")</f>
        <v>August</v>
      </c>
      <c r="Z7927" t="str">
        <f>"Q"&amp;ROUNDUP(MONTH(salestable[[#This Row],[Order Date]])/3,0)</f>
        <v>Q3</v>
      </c>
      <c r="AA7927" t="str">
        <f>TEXT(salestable[[#This Row],[Order Date]], "ddd")</f>
        <v>Sat</v>
      </c>
    </row>
    <row r="7928" spans="1:27"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s="3">
        <v>3</v>
      </c>
      <c r="T7928" s="4">
        <v>0</v>
      </c>
      <c r="U7928" s="3">
        <v>1.3365</v>
      </c>
      <c r="V7928" s="2">
        <f>salestable[[#This Row],[Sales]] * (1 - salestable[[#This Row],[Discount]])</f>
        <v>2.97</v>
      </c>
      <c r="W7928" s="2">
        <f>salestable[[#This Row],[Sales]] * salestable[[#This Row],[Discount]]</f>
        <v>0</v>
      </c>
      <c r="X7928">
        <f>YEAR(salestable[[#This Row],[Order Date]])</f>
        <v>2017</v>
      </c>
      <c r="Y7928" t="str">
        <f>TEXT(salestable[[#This Row],[Order Date]],"MMMM")</f>
        <v>November</v>
      </c>
      <c r="Z7928" t="str">
        <f>"Q"&amp;ROUNDUP(MONTH(salestable[[#This Row],[Order Date]])/3,0)</f>
        <v>Q4</v>
      </c>
      <c r="AA7928" t="str">
        <f>TEXT(salestable[[#This Row],[Order Date]], "ddd")</f>
        <v>Mon</v>
      </c>
    </row>
    <row r="7929" spans="1:27"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s="3">
        <v>1</v>
      </c>
      <c r="T7929" s="4">
        <v>0</v>
      </c>
      <c r="U7929" s="3">
        <v>170.99700000000001</v>
      </c>
      <c r="V7929" s="2">
        <f>salestable[[#This Row],[Sales]] * (1 - salestable[[#This Row],[Discount]])</f>
        <v>569.99</v>
      </c>
      <c r="W7929" s="2">
        <f>salestable[[#This Row],[Sales]] * salestable[[#This Row],[Discount]]</f>
        <v>0</v>
      </c>
      <c r="X7929">
        <f>YEAR(salestable[[#This Row],[Order Date]])</f>
        <v>2017</v>
      </c>
      <c r="Y7929" t="str">
        <f>TEXT(salestable[[#This Row],[Order Date]],"MMMM")</f>
        <v>November</v>
      </c>
      <c r="Z7929" t="str">
        <f>"Q"&amp;ROUNDUP(MONTH(salestable[[#This Row],[Order Date]])/3,0)</f>
        <v>Q4</v>
      </c>
      <c r="AA7929" t="str">
        <f>TEXT(salestable[[#This Row],[Order Date]], "ddd")</f>
        <v>Mon</v>
      </c>
    </row>
    <row r="7930" spans="1:27"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s="3">
        <v>3</v>
      </c>
      <c r="T7930" s="4">
        <v>0</v>
      </c>
      <c r="U7930" s="3">
        <v>9.1745999999999999</v>
      </c>
      <c r="V7930" s="2">
        <f>salestable[[#This Row],[Sales]] * (1 - salestable[[#This Row],[Discount]])</f>
        <v>50.97</v>
      </c>
      <c r="W7930" s="2">
        <f>salestable[[#This Row],[Sales]] * salestable[[#This Row],[Discount]]</f>
        <v>0</v>
      </c>
      <c r="X7930">
        <f>YEAR(salestable[[#This Row],[Order Date]])</f>
        <v>2017</v>
      </c>
      <c r="Y7930" t="str">
        <f>TEXT(salestable[[#This Row],[Order Date]],"MMMM")</f>
        <v>November</v>
      </c>
      <c r="Z7930" t="str">
        <f>"Q"&amp;ROUNDUP(MONTH(salestable[[#This Row],[Order Date]])/3,0)</f>
        <v>Q4</v>
      </c>
      <c r="AA7930" t="str">
        <f>TEXT(salestable[[#This Row],[Order Date]], "ddd")</f>
        <v>Mon</v>
      </c>
    </row>
    <row r="7931" spans="1:27"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s="3">
        <v>6</v>
      </c>
      <c r="T7931" s="4">
        <v>0.3</v>
      </c>
      <c r="U7931" s="3">
        <v>-4.2587999999999999</v>
      </c>
      <c r="V7931" s="2">
        <f>salestable[[#This Row],[Sales]] * (1 - salestable[[#This Row],[Discount]])</f>
        <v>208.68119999999999</v>
      </c>
      <c r="W7931" s="2">
        <f>salestable[[#This Row],[Sales]] * salestable[[#This Row],[Discount]]</f>
        <v>89.434799999999996</v>
      </c>
      <c r="X7931">
        <f>YEAR(salestable[[#This Row],[Order Date]])</f>
        <v>2017</v>
      </c>
      <c r="Y7931" t="str">
        <f>TEXT(salestable[[#This Row],[Order Date]],"MMMM")</f>
        <v>July</v>
      </c>
      <c r="Z7931" t="str">
        <f>"Q"&amp;ROUNDUP(MONTH(salestable[[#This Row],[Order Date]])/3,0)</f>
        <v>Q3</v>
      </c>
      <c r="AA7931" t="str">
        <f>TEXT(salestable[[#This Row],[Order Date]], "ddd")</f>
        <v>Tue</v>
      </c>
    </row>
    <row r="7932" spans="1:27"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s="3">
        <v>3</v>
      </c>
      <c r="T7932" s="4">
        <v>0</v>
      </c>
      <c r="U7932" s="3">
        <v>17.856000000000002</v>
      </c>
      <c r="V7932" s="2">
        <f>salestable[[#This Row],[Sales]] * (1 - salestable[[#This Row],[Discount]])</f>
        <v>59.52</v>
      </c>
      <c r="W7932" s="2">
        <f>salestable[[#This Row],[Sales]] * salestable[[#This Row],[Discount]]</f>
        <v>0</v>
      </c>
      <c r="X7932">
        <f>YEAR(salestable[[#This Row],[Order Date]])</f>
        <v>2016</v>
      </c>
      <c r="Y7932" t="str">
        <f>TEXT(salestable[[#This Row],[Order Date]],"MMMM")</f>
        <v>March</v>
      </c>
      <c r="Z7932" t="str">
        <f>"Q"&amp;ROUNDUP(MONTH(salestable[[#This Row],[Order Date]])/3,0)</f>
        <v>Q1</v>
      </c>
      <c r="AA7932" t="str">
        <f>TEXT(salestable[[#This Row],[Order Date]], "ddd")</f>
        <v>Fri</v>
      </c>
    </row>
    <row r="7933" spans="1:27"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s="3">
        <v>3</v>
      </c>
      <c r="T7933" s="4">
        <v>0.2</v>
      </c>
      <c r="U7933" s="3">
        <v>23.027999999999999</v>
      </c>
      <c r="V7933" s="2">
        <f>salestable[[#This Row],[Sales]] * (1 - salestable[[#This Row],[Discount]])</f>
        <v>184.22400000000002</v>
      </c>
      <c r="W7933" s="2">
        <f>salestable[[#This Row],[Sales]] * salestable[[#This Row],[Discount]]</f>
        <v>46.056000000000004</v>
      </c>
      <c r="X7933">
        <f>YEAR(salestable[[#This Row],[Order Date]])</f>
        <v>2016</v>
      </c>
      <c r="Y7933" t="str">
        <f>TEXT(salestable[[#This Row],[Order Date]],"MMMM")</f>
        <v>July</v>
      </c>
      <c r="Z7933" t="str">
        <f>"Q"&amp;ROUNDUP(MONTH(salestable[[#This Row],[Order Date]])/3,0)</f>
        <v>Q3</v>
      </c>
      <c r="AA7933" t="str">
        <f>TEXT(salestable[[#This Row],[Order Date]], "ddd")</f>
        <v>Fri</v>
      </c>
    </row>
    <row r="7934" spans="1:27"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s="3">
        <v>5</v>
      </c>
      <c r="T7934" s="4">
        <v>0.2</v>
      </c>
      <c r="U7934" s="3">
        <v>34.293999999999997</v>
      </c>
      <c r="V7934" s="2">
        <f>salestable[[#This Row],[Sales]] * (1 - salestable[[#This Row],[Discount]])</f>
        <v>84.415999999999997</v>
      </c>
      <c r="W7934" s="2">
        <f>salestable[[#This Row],[Sales]] * salestable[[#This Row],[Discount]]</f>
        <v>21.103999999999999</v>
      </c>
      <c r="X7934">
        <f>YEAR(salestable[[#This Row],[Order Date]])</f>
        <v>2016</v>
      </c>
      <c r="Y7934" t="str">
        <f>TEXT(salestable[[#This Row],[Order Date]],"MMMM")</f>
        <v>July</v>
      </c>
      <c r="Z7934" t="str">
        <f>"Q"&amp;ROUNDUP(MONTH(salestable[[#This Row],[Order Date]])/3,0)</f>
        <v>Q3</v>
      </c>
      <c r="AA7934" t="str">
        <f>TEXT(salestable[[#This Row],[Order Date]], "ddd")</f>
        <v>Fri</v>
      </c>
    </row>
    <row r="7935" spans="1:27"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s="3">
        <v>2</v>
      </c>
      <c r="T7935" s="4">
        <v>0</v>
      </c>
      <c r="U7935" s="3">
        <v>11.68</v>
      </c>
      <c r="V7935" s="2">
        <f>salestable[[#This Row],[Sales]] * (1 - salestable[[#This Row],[Discount]])</f>
        <v>23.36</v>
      </c>
      <c r="W7935" s="2">
        <f>salestable[[#This Row],[Sales]] * salestable[[#This Row],[Discount]]</f>
        <v>0</v>
      </c>
      <c r="X7935">
        <f>YEAR(salestable[[#This Row],[Order Date]])</f>
        <v>2017</v>
      </c>
      <c r="Y7935" t="str">
        <f>TEXT(salestable[[#This Row],[Order Date]],"MMMM")</f>
        <v>August</v>
      </c>
      <c r="Z7935" t="str">
        <f>"Q"&amp;ROUNDUP(MONTH(salestable[[#This Row],[Order Date]])/3,0)</f>
        <v>Q3</v>
      </c>
      <c r="AA7935" t="str">
        <f>TEXT(salestable[[#This Row],[Order Date]], "ddd")</f>
        <v>Thu</v>
      </c>
    </row>
    <row r="7936" spans="1:27"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s="3">
        <v>3</v>
      </c>
      <c r="T7936" s="4">
        <v>0.2</v>
      </c>
      <c r="U7936" s="3">
        <v>8.9969999999999999</v>
      </c>
      <c r="V7936" s="2">
        <f>salestable[[#This Row],[Sales]] * (1 - salestable[[#This Row],[Discount]])</f>
        <v>57.580800000000004</v>
      </c>
      <c r="W7936" s="2">
        <f>salestable[[#This Row],[Sales]] * salestable[[#This Row],[Discount]]</f>
        <v>14.395200000000001</v>
      </c>
      <c r="X7936">
        <f>YEAR(salestable[[#This Row],[Order Date]])</f>
        <v>2017</v>
      </c>
      <c r="Y7936" t="str">
        <f>TEXT(salestable[[#This Row],[Order Date]],"MMMM")</f>
        <v>August</v>
      </c>
      <c r="Z7936" t="str">
        <f>"Q"&amp;ROUNDUP(MONTH(salestable[[#This Row],[Order Date]])/3,0)</f>
        <v>Q3</v>
      </c>
      <c r="AA7936" t="str">
        <f>TEXT(salestable[[#This Row],[Order Date]], "ddd")</f>
        <v>Thu</v>
      </c>
    </row>
    <row r="7937" spans="1:27"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s="3">
        <v>2</v>
      </c>
      <c r="T7937" s="4">
        <v>0</v>
      </c>
      <c r="U7937" s="3">
        <v>3.8519999999999999</v>
      </c>
      <c r="V7937" s="2">
        <f>salestable[[#This Row],[Sales]] * (1 - salestable[[#This Row],[Discount]])</f>
        <v>8.56</v>
      </c>
      <c r="W7937" s="2">
        <f>salestable[[#This Row],[Sales]] * salestable[[#This Row],[Discount]]</f>
        <v>0</v>
      </c>
      <c r="X7937">
        <f>YEAR(salestable[[#This Row],[Order Date]])</f>
        <v>2017</v>
      </c>
      <c r="Y7937" t="str">
        <f>TEXT(salestable[[#This Row],[Order Date]],"MMMM")</f>
        <v>August</v>
      </c>
      <c r="Z7937" t="str">
        <f>"Q"&amp;ROUNDUP(MONTH(salestable[[#This Row],[Order Date]])/3,0)</f>
        <v>Q3</v>
      </c>
      <c r="AA7937" t="str">
        <f>TEXT(salestable[[#This Row],[Order Date]], "ddd")</f>
        <v>Thu</v>
      </c>
    </row>
    <row r="7938" spans="1:27"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s="3">
        <v>3</v>
      </c>
      <c r="T7938" s="4">
        <v>0.2</v>
      </c>
      <c r="U7938" s="3">
        <v>4.8719999999999999</v>
      </c>
      <c r="V7938" s="2">
        <f>salestable[[#This Row],[Sales]] * (1 - salestable[[#This Row],[Discount]])</f>
        <v>11.136000000000001</v>
      </c>
      <c r="W7938" s="2">
        <f>salestable[[#This Row],[Sales]] * salestable[[#This Row],[Discount]]</f>
        <v>2.7840000000000003</v>
      </c>
      <c r="X7938">
        <f>YEAR(salestable[[#This Row],[Order Date]])</f>
        <v>2017</v>
      </c>
      <c r="Y7938" t="str">
        <f>TEXT(salestable[[#This Row],[Order Date]],"MMMM")</f>
        <v>August</v>
      </c>
      <c r="Z7938" t="str">
        <f>"Q"&amp;ROUNDUP(MONTH(salestable[[#This Row],[Order Date]])/3,0)</f>
        <v>Q3</v>
      </c>
      <c r="AA7938" t="str">
        <f>TEXT(salestable[[#This Row],[Order Date]], "ddd")</f>
        <v>Thu</v>
      </c>
    </row>
    <row r="7939" spans="1:27"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s="3">
        <v>9</v>
      </c>
      <c r="T7939" s="4">
        <v>0</v>
      </c>
      <c r="U7939" s="3">
        <v>654.75540000000001</v>
      </c>
      <c r="V7939" s="2">
        <f>salestable[[#This Row],[Sales]] * (1 - salestable[[#This Row],[Discount]])</f>
        <v>2518.29</v>
      </c>
      <c r="W7939" s="2">
        <f>salestable[[#This Row],[Sales]] * salestable[[#This Row],[Discount]]</f>
        <v>0</v>
      </c>
      <c r="X7939">
        <f>YEAR(salestable[[#This Row],[Order Date]])</f>
        <v>2017</v>
      </c>
      <c r="Y7939" t="str">
        <f>TEXT(salestable[[#This Row],[Order Date]],"MMMM")</f>
        <v>August</v>
      </c>
      <c r="Z7939" t="str">
        <f>"Q"&amp;ROUNDUP(MONTH(salestable[[#This Row],[Order Date]])/3,0)</f>
        <v>Q3</v>
      </c>
      <c r="AA7939" t="str">
        <f>TEXT(salestable[[#This Row],[Order Date]], "ddd")</f>
        <v>Thu</v>
      </c>
    </row>
    <row r="7940" spans="1:27"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s="3">
        <v>3</v>
      </c>
      <c r="T7940" s="4">
        <v>0</v>
      </c>
      <c r="U7940" s="3">
        <v>140.54820000000001</v>
      </c>
      <c r="V7940" s="2">
        <f>salestable[[#This Row],[Sales]] * (1 - salestable[[#This Row],[Discount]])</f>
        <v>540.57000000000005</v>
      </c>
      <c r="W7940" s="2">
        <f>salestable[[#This Row],[Sales]] * salestable[[#This Row],[Discount]]</f>
        <v>0</v>
      </c>
      <c r="X7940">
        <f>YEAR(salestable[[#This Row],[Order Date]])</f>
        <v>2017</v>
      </c>
      <c r="Y7940" t="str">
        <f>TEXT(salestable[[#This Row],[Order Date]],"MMMM")</f>
        <v>August</v>
      </c>
      <c r="Z7940" t="str">
        <f>"Q"&amp;ROUNDUP(MONTH(salestable[[#This Row],[Order Date]])/3,0)</f>
        <v>Q3</v>
      </c>
      <c r="AA7940" t="str">
        <f>TEXT(salestable[[#This Row],[Order Date]], "ddd")</f>
        <v>Thu</v>
      </c>
    </row>
    <row r="7941" spans="1:27"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s="3">
        <v>8</v>
      </c>
      <c r="T7941" s="4">
        <v>0.2</v>
      </c>
      <c r="U7941" s="3">
        <v>77.369600000000005</v>
      </c>
      <c r="V7941" s="2">
        <f>salestable[[#This Row],[Sales]] * (1 - salestable[[#This Row],[Discount]])</f>
        <v>176.84480000000002</v>
      </c>
      <c r="W7941" s="2">
        <f>salestable[[#This Row],[Sales]] * salestable[[#This Row],[Discount]]</f>
        <v>44.211200000000005</v>
      </c>
      <c r="X7941">
        <f>YEAR(salestable[[#This Row],[Order Date]])</f>
        <v>2017</v>
      </c>
      <c r="Y7941" t="str">
        <f>TEXT(salestable[[#This Row],[Order Date]],"MMMM")</f>
        <v>August</v>
      </c>
      <c r="Z7941" t="str">
        <f>"Q"&amp;ROUNDUP(MONTH(salestable[[#This Row],[Order Date]])/3,0)</f>
        <v>Q3</v>
      </c>
      <c r="AA7941" t="str">
        <f>TEXT(salestable[[#This Row],[Order Date]], "ddd")</f>
        <v>Thu</v>
      </c>
    </row>
    <row r="7942" spans="1:27"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s="3">
        <v>2</v>
      </c>
      <c r="T7942" s="4">
        <v>0.2</v>
      </c>
      <c r="U7942" s="3">
        <v>-9.1601999999999997</v>
      </c>
      <c r="V7942" s="2">
        <f>salestable[[#This Row],[Sales]] * (1 - salestable[[#This Row],[Discount]])</f>
        <v>65.139200000000002</v>
      </c>
      <c r="W7942" s="2">
        <f>salestable[[#This Row],[Sales]] * salestable[[#This Row],[Discount]]</f>
        <v>16.284800000000001</v>
      </c>
      <c r="X7942">
        <f>YEAR(salestable[[#This Row],[Order Date]])</f>
        <v>2016</v>
      </c>
      <c r="Y7942" t="str">
        <f>TEXT(salestable[[#This Row],[Order Date]],"MMMM")</f>
        <v>December</v>
      </c>
      <c r="Z7942" t="str">
        <f>"Q"&amp;ROUNDUP(MONTH(salestable[[#This Row],[Order Date]])/3,0)</f>
        <v>Q4</v>
      </c>
      <c r="AA7942" t="str">
        <f>TEXT(salestable[[#This Row],[Order Date]], "ddd")</f>
        <v>Wed</v>
      </c>
    </row>
    <row r="7943" spans="1:27"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s="3">
        <v>10</v>
      </c>
      <c r="T7943" s="4">
        <v>0</v>
      </c>
      <c r="U7943" s="3">
        <v>35.048000000000002</v>
      </c>
      <c r="V7943" s="2">
        <f>salestable[[#This Row],[Sales]] * (1 - salestable[[#This Row],[Discount]])</f>
        <v>134.80000000000001</v>
      </c>
      <c r="W7943" s="2">
        <f>salestable[[#This Row],[Sales]] * salestable[[#This Row],[Discount]]</f>
        <v>0</v>
      </c>
      <c r="X7943">
        <f>YEAR(salestable[[#This Row],[Order Date]])</f>
        <v>2016</v>
      </c>
      <c r="Y7943" t="str">
        <f>TEXT(salestable[[#This Row],[Order Date]],"MMMM")</f>
        <v>December</v>
      </c>
      <c r="Z7943" t="str">
        <f>"Q"&amp;ROUNDUP(MONTH(salestable[[#This Row],[Order Date]])/3,0)</f>
        <v>Q4</v>
      </c>
      <c r="AA7943" t="str">
        <f>TEXT(salestable[[#This Row],[Order Date]], "ddd")</f>
        <v>Wed</v>
      </c>
    </row>
    <row r="7944" spans="1:27"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s="3">
        <v>9</v>
      </c>
      <c r="T7944" s="4">
        <v>0.8</v>
      </c>
      <c r="U7944" s="3">
        <v>-59.372999999999998</v>
      </c>
      <c r="V7944" s="2">
        <f>salestable[[#This Row],[Sales]] * (1 - salestable[[#This Row],[Discount]])</f>
        <v>7.9163999999999985</v>
      </c>
      <c r="W7944" s="2">
        <f>salestable[[#This Row],[Sales]] * salestable[[#This Row],[Discount]]</f>
        <v>31.665600000000001</v>
      </c>
      <c r="X7944">
        <f>YEAR(salestable[[#This Row],[Order Date]])</f>
        <v>2017</v>
      </c>
      <c r="Y7944" t="str">
        <f>TEXT(salestable[[#This Row],[Order Date]],"MMMM")</f>
        <v>December</v>
      </c>
      <c r="Z7944" t="str">
        <f>"Q"&amp;ROUNDUP(MONTH(salestable[[#This Row],[Order Date]])/3,0)</f>
        <v>Q4</v>
      </c>
      <c r="AA7944" t="str">
        <f>TEXT(salestable[[#This Row],[Order Date]], "ddd")</f>
        <v>Mon</v>
      </c>
    </row>
    <row r="7945" spans="1:27"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s="3">
        <v>7</v>
      </c>
      <c r="T7945" s="4">
        <v>0.2</v>
      </c>
      <c r="U7945" s="3">
        <v>5.0274000000000001</v>
      </c>
      <c r="V7945" s="2">
        <f>salestable[[#This Row],[Sales]] * (1 - salestable[[#This Row],[Discount]])</f>
        <v>35.750400000000006</v>
      </c>
      <c r="W7945" s="2">
        <f>salestable[[#This Row],[Sales]] * salestable[[#This Row],[Discount]]</f>
        <v>8.9376000000000015</v>
      </c>
      <c r="X7945">
        <f>YEAR(salestable[[#This Row],[Order Date]])</f>
        <v>2017</v>
      </c>
      <c r="Y7945" t="str">
        <f>TEXT(salestable[[#This Row],[Order Date]],"MMMM")</f>
        <v>December</v>
      </c>
      <c r="Z7945" t="str">
        <f>"Q"&amp;ROUNDUP(MONTH(salestable[[#This Row],[Order Date]])/3,0)</f>
        <v>Q4</v>
      </c>
      <c r="AA7945" t="str">
        <f>TEXT(salestable[[#This Row],[Order Date]], "ddd")</f>
        <v>Mon</v>
      </c>
    </row>
    <row r="7946" spans="1:27"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s="3">
        <v>2</v>
      </c>
      <c r="T7946" s="4">
        <v>0.2</v>
      </c>
      <c r="U7946" s="3">
        <v>2.3807999999999998</v>
      </c>
      <c r="V7946" s="2">
        <f>salestable[[#This Row],[Sales]] * (1 - salestable[[#This Row],[Discount]])</f>
        <v>25.395200000000003</v>
      </c>
      <c r="W7946" s="2">
        <f>salestable[[#This Row],[Sales]] * salestable[[#This Row],[Discount]]</f>
        <v>6.3488000000000007</v>
      </c>
      <c r="X7946">
        <f>YEAR(salestable[[#This Row],[Order Date]])</f>
        <v>2017</v>
      </c>
      <c r="Y7946" t="str">
        <f>TEXT(salestable[[#This Row],[Order Date]],"MMMM")</f>
        <v>December</v>
      </c>
      <c r="Z7946" t="str">
        <f>"Q"&amp;ROUNDUP(MONTH(salestable[[#This Row],[Order Date]])/3,0)</f>
        <v>Q4</v>
      </c>
      <c r="AA7946" t="str">
        <f>TEXT(salestable[[#This Row],[Order Date]], "ddd")</f>
        <v>Mon</v>
      </c>
    </row>
    <row r="7947" spans="1:27"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s="3">
        <v>5</v>
      </c>
      <c r="T7947" s="4">
        <v>0.8</v>
      </c>
      <c r="U7947" s="3">
        <v>-65.567999999999998</v>
      </c>
      <c r="V7947" s="2">
        <f>salestable[[#This Row],[Sales]] * (1 - salestable[[#This Row],[Discount]])</f>
        <v>8.195999999999998</v>
      </c>
      <c r="W7947" s="2">
        <f>salestable[[#This Row],[Sales]] * salestable[[#This Row],[Discount]]</f>
        <v>32.783999999999999</v>
      </c>
      <c r="X7947">
        <f>YEAR(salestable[[#This Row],[Order Date]])</f>
        <v>2017</v>
      </c>
      <c r="Y7947" t="str">
        <f>TEXT(salestable[[#This Row],[Order Date]],"MMMM")</f>
        <v>December</v>
      </c>
      <c r="Z7947" t="str">
        <f>"Q"&amp;ROUNDUP(MONTH(salestable[[#This Row],[Order Date]])/3,0)</f>
        <v>Q4</v>
      </c>
      <c r="AA7947" t="str">
        <f>TEXT(salestable[[#This Row],[Order Date]], "ddd")</f>
        <v>Mon</v>
      </c>
    </row>
    <row r="7948" spans="1:27"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s="3">
        <v>3</v>
      </c>
      <c r="T7948" s="4">
        <v>0.8</v>
      </c>
      <c r="U7948" s="3">
        <v>-5.0688000000000004</v>
      </c>
      <c r="V7948" s="2">
        <f>salestable[[#This Row],[Sales]] * (1 - salestable[[#This Row],[Discount]])</f>
        <v>0.63359999999999994</v>
      </c>
      <c r="W7948" s="2">
        <f>salestable[[#This Row],[Sales]] * salestable[[#This Row],[Discount]]</f>
        <v>2.5344000000000002</v>
      </c>
      <c r="X7948">
        <f>YEAR(salestable[[#This Row],[Order Date]])</f>
        <v>2017</v>
      </c>
      <c r="Y7948" t="str">
        <f>TEXT(salestable[[#This Row],[Order Date]],"MMMM")</f>
        <v>December</v>
      </c>
      <c r="Z7948" t="str">
        <f>"Q"&amp;ROUNDUP(MONTH(salestable[[#This Row],[Order Date]])/3,0)</f>
        <v>Q4</v>
      </c>
      <c r="AA7948" t="str">
        <f>TEXT(salestable[[#This Row],[Order Date]], "ddd")</f>
        <v>Mon</v>
      </c>
    </row>
    <row r="7949" spans="1:27"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s="3">
        <v>5</v>
      </c>
      <c r="T7949" s="4">
        <v>0.2</v>
      </c>
      <c r="U7949" s="3">
        <v>-3.5325000000000002</v>
      </c>
      <c r="V7949" s="2">
        <f>salestable[[#This Row],[Sales]] * (1 - salestable[[#This Row],[Discount]])</f>
        <v>15.072000000000001</v>
      </c>
      <c r="W7949" s="2">
        <f>salestable[[#This Row],[Sales]] * salestable[[#This Row],[Discount]]</f>
        <v>3.7680000000000002</v>
      </c>
      <c r="X7949">
        <f>YEAR(salestable[[#This Row],[Order Date]])</f>
        <v>2014</v>
      </c>
      <c r="Y7949" t="str">
        <f>TEXT(salestable[[#This Row],[Order Date]],"MMMM")</f>
        <v>March</v>
      </c>
      <c r="Z7949" t="str">
        <f>"Q"&amp;ROUNDUP(MONTH(salestable[[#This Row],[Order Date]])/3,0)</f>
        <v>Q1</v>
      </c>
      <c r="AA7949" t="str">
        <f>TEXT(salestable[[#This Row],[Order Date]], "ddd")</f>
        <v>Sat</v>
      </c>
    </row>
    <row r="7950" spans="1:27"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s="3">
        <v>6</v>
      </c>
      <c r="T7950" s="4">
        <v>0.3</v>
      </c>
      <c r="U7950" s="3">
        <v>0</v>
      </c>
      <c r="V7950" s="2">
        <f>salestable[[#This Row],[Sales]] * (1 - salestable[[#This Row],[Discount]])</f>
        <v>253.57499999999999</v>
      </c>
      <c r="W7950" s="2">
        <f>salestable[[#This Row],[Sales]] * salestable[[#This Row],[Discount]]</f>
        <v>108.675</v>
      </c>
      <c r="X7950">
        <f>YEAR(salestable[[#This Row],[Order Date]])</f>
        <v>2014</v>
      </c>
      <c r="Y7950" t="str">
        <f>TEXT(salestable[[#This Row],[Order Date]],"MMMM")</f>
        <v>March</v>
      </c>
      <c r="Z7950" t="str">
        <f>"Q"&amp;ROUNDUP(MONTH(salestable[[#This Row],[Order Date]])/3,0)</f>
        <v>Q1</v>
      </c>
      <c r="AA7950" t="str">
        <f>TEXT(salestable[[#This Row],[Order Date]], "ddd")</f>
        <v>Sat</v>
      </c>
    </row>
    <row r="7951" spans="1:27"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s="3">
        <v>6</v>
      </c>
      <c r="T7951" s="4">
        <v>0.6</v>
      </c>
      <c r="U7951" s="3">
        <v>-34.953600000000002</v>
      </c>
      <c r="V7951" s="2">
        <f>salestable[[#This Row],[Sales]] * (1 - salestable[[#This Row],[Discount]])</f>
        <v>25.4208</v>
      </c>
      <c r="W7951" s="2">
        <f>salestable[[#This Row],[Sales]] * salestable[[#This Row],[Discount]]</f>
        <v>38.1312</v>
      </c>
      <c r="X7951">
        <f>YEAR(salestable[[#This Row],[Order Date]])</f>
        <v>2014</v>
      </c>
      <c r="Y7951" t="str">
        <f>TEXT(salestable[[#This Row],[Order Date]],"MMMM")</f>
        <v>March</v>
      </c>
      <c r="Z7951" t="str">
        <f>"Q"&amp;ROUNDUP(MONTH(salestable[[#This Row],[Order Date]])/3,0)</f>
        <v>Q1</v>
      </c>
      <c r="AA7951" t="str">
        <f>TEXT(salestable[[#This Row],[Order Date]], "ddd")</f>
        <v>Sat</v>
      </c>
    </row>
    <row r="7952" spans="1:27"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s="3">
        <v>3</v>
      </c>
      <c r="T7952" s="4">
        <v>0.2</v>
      </c>
      <c r="U7952" s="3">
        <v>-22.671600000000002</v>
      </c>
      <c r="V7952" s="2">
        <f>salestable[[#This Row],[Sales]] * (1 - salestable[[#This Row],[Discount]])</f>
        <v>103.6416</v>
      </c>
      <c r="W7952" s="2">
        <f>salestable[[#This Row],[Sales]] * salestable[[#This Row],[Discount]]</f>
        <v>25.910399999999999</v>
      </c>
      <c r="X7952">
        <f>YEAR(salestable[[#This Row],[Order Date]])</f>
        <v>2014</v>
      </c>
      <c r="Y7952" t="str">
        <f>TEXT(salestable[[#This Row],[Order Date]],"MMMM")</f>
        <v>March</v>
      </c>
      <c r="Z7952" t="str">
        <f>"Q"&amp;ROUNDUP(MONTH(salestable[[#This Row],[Order Date]])/3,0)</f>
        <v>Q1</v>
      </c>
      <c r="AA7952" t="str">
        <f>TEXT(salestable[[#This Row],[Order Date]], "ddd")</f>
        <v>Sat</v>
      </c>
    </row>
    <row r="7953" spans="1:27"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s="3">
        <v>2</v>
      </c>
      <c r="T7953" s="4">
        <v>0.2</v>
      </c>
      <c r="U7953" s="3">
        <v>2.2440000000000002</v>
      </c>
      <c r="V7953" s="2">
        <f>salestable[[#This Row],[Sales]] * (1 - salestable[[#This Row],[Discount]])</f>
        <v>4.7872000000000003</v>
      </c>
      <c r="W7953" s="2">
        <f>salestable[[#This Row],[Sales]] * salestable[[#This Row],[Discount]]</f>
        <v>1.1968000000000001</v>
      </c>
      <c r="X7953">
        <f>YEAR(salestable[[#This Row],[Order Date]])</f>
        <v>2015</v>
      </c>
      <c r="Y7953" t="str">
        <f>TEXT(salestable[[#This Row],[Order Date]],"MMMM")</f>
        <v>November</v>
      </c>
      <c r="Z7953" t="str">
        <f>"Q"&amp;ROUNDUP(MONTH(salestable[[#This Row],[Order Date]])/3,0)</f>
        <v>Q4</v>
      </c>
      <c r="AA7953" t="str">
        <f>TEXT(salestable[[#This Row],[Order Date]], "ddd")</f>
        <v>Thu</v>
      </c>
    </row>
    <row r="7954" spans="1:27"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s="3">
        <v>4</v>
      </c>
      <c r="T7954" s="4">
        <v>0</v>
      </c>
      <c r="U7954" s="3">
        <v>249.91040000000001</v>
      </c>
      <c r="V7954" s="2">
        <f>salestable[[#This Row],[Sales]] * (1 - salestable[[#This Row],[Discount]])</f>
        <v>861.76</v>
      </c>
      <c r="W7954" s="2">
        <f>salestable[[#This Row],[Sales]] * salestable[[#This Row],[Discount]]</f>
        <v>0</v>
      </c>
      <c r="X7954">
        <f>YEAR(salestable[[#This Row],[Order Date]])</f>
        <v>2015</v>
      </c>
      <c r="Y7954" t="str">
        <f>TEXT(salestable[[#This Row],[Order Date]],"MMMM")</f>
        <v>November</v>
      </c>
      <c r="Z7954" t="str">
        <f>"Q"&amp;ROUNDUP(MONTH(salestable[[#This Row],[Order Date]])/3,0)</f>
        <v>Q4</v>
      </c>
      <c r="AA7954" t="str">
        <f>TEXT(salestable[[#This Row],[Order Date]], "ddd")</f>
        <v>Thu</v>
      </c>
    </row>
    <row r="7955" spans="1:27"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s="3">
        <v>4</v>
      </c>
      <c r="T7955" s="4">
        <v>0</v>
      </c>
      <c r="U7955" s="3">
        <v>2.6783999999999999</v>
      </c>
      <c r="V7955" s="2">
        <f>salestable[[#This Row],[Sales]] * (1 - salestable[[#This Row],[Discount]])</f>
        <v>66.959999999999994</v>
      </c>
      <c r="W7955" s="2">
        <f>salestable[[#This Row],[Sales]] * salestable[[#This Row],[Discount]]</f>
        <v>0</v>
      </c>
      <c r="X7955">
        <f>YEAR(salestable[[#This Row],[Order Date]])</f>
        <v>2014</v>
      </c>
      <c r="Y7955" t="str">
        <f>TEXT(salestable[[#This Row],[Order Date]],"MMMM")</f>
        <v>April</v>
      </c>
      <c r="Z7955" t="str">
        <f>"Q"&amp;ROUNDUP(MONTH(salestable[[#This Row],[Order Date]])/3,0)</f>
        <v>Q2</v>
      </c>
      <c r="AA7955" t="str">
        <f>TEXT(salestable[[#This Row],[Order Date]], "ddd")</f>
        <v>Tue</v>
      </c>
    </row>
    <row r="7956" spans="1:27"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s="3">
        <v>2</v>
      </c>
      <c r="T7956" s="4">
        <v>0</v>
      </c>
      <c r="U7956" s="3">
        <v>3.0575999999999999</v>
      </c>
      <c r="V7956" s="2">
        <f>salestable[[#This Row],[Sales]] * (1 - salestable[[#This Row],[Discount]])</f>
        <v>6.24</v>
      </c>
      <c r="W7956" s="2">
        <f>salestable[[#This Row],[Sales]] * salestable[[#This Row],[Discount]]</f>
        <v>0</v>
      </c>
      <c r="X7956">
        <f>YEAR(salestable[[#This Row],[Order Date]])</f>
        <v>2014</v>
      </c>
      <c r="Y7956" t="str">
        <f>TEXT(salestable[[#This Row],[Order Date]],"MMMM")</f>
        <v>April</v>
      </c>
      <c r="Z7956" t="str">
        <f>"Q"&amp;ROUNDUP(MONTH(salestable[[#This Row],[Order Date]])/3,0)</f>
        <v>Q2</v>
      </c>
      <c r="AA7956" t="str">
        <f>TEXT(salestable[[#This Row],[Order Date]], "ddd")</f>
        <v>Tue</v>
      </c>
    </row>
    <row r="7957" spans="1:27"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s="3">
        <v>4</v>
      </c>
      <c r="T7957" s="4">
        <v>0.2</v>
      </c>
      <c r="U7957" s="3">
        <v>-59.835599999999999</v>
      </c>
      <c r="V7957" s="2">
        <f>salestable[[#This Row],[Sales]] * (1 - salestable[[#This Row],[Discount]])</f>
        <v>348.13440000000003</v>
      </c>
      <c r="W7957" s="2">
        <f>salestable[[#This Row],[Sales]] * salestable[[#This Row],[Discount]]</f>
        <v>87.033600000000007</v>
      </c>
      <c r="X7957">
        <f>YEAR(salestable[[#This Row],[Order Date]])</f>
        <v>2017</v>
      </c>
      <c r="Y7957" t="str">
        <f>TEXT(salestable[[#This Row],[Order Date]],"MMMM")</f>
        <v>October</v>
      </c>
      <c r="Z7957" t="str">
        <f>"Q"&amp;ROUNDUP(MONTH(salestable[[#This Row],[Order Date]])/3,0)</f>
        <v>Q4</v>
      </c>
      <c r="AA7957" t="str">
        <f>TEXT(salestable[[#This Row],[Order Date]], "ddd")</f>
        <v>Thu</v>
      </c>
    </row>
    <row r="7958" spans="1:27"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s="3">
        <v>5</v>
      </c>
      <c r="T7958" s="4">
        <v>0</v>
      </c>
      <c r="U7958" s="3">
        <v>6.8540000000000001</v>
      </c>
      <c r="V7958" s="2">
        <f>salestable[[#This Row],[Sales]] * (1 - salestable[[#This Row],[Discount]])</f>
        <v>14.9</v>
      </c>
      <c r="W7958" s="2">
        <f>salestable[[#This Row],[Sales]] * salestable[[#This Row],[Discount]]</f>
        <v>0</v>
      </c>
      <c r="X7958">
        <f>YEAR(salestable[[#This Row],[Order Date]])</f>
        <v>2017</v>
      </c>
      <c r="Y7958" t="str">
        <f>TEXT(salestable[[#This Row],[Order Date]],"MMMM")</f>
        <v>October</v>
      </c>
      <c r="Z7958" t="str">
        <f>"Q"&amp;ROUNDUP(MONTH(salestable[[#This Row],[Order Date]])/3,0)</f>
        <v>Q4</v>
      </c>
      <c r="AA7958" t="str">
        <f>TEXT(salestable[[#This Row],[Order Date]], "ddd")</f>
        <v>Thu</v>
      </c>
    </row>
    <row r="7959" spans="1:27"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s="3">
        <v>4</v>
      </c>
      <c r="T7959" s="4">
        <v>0</v>
      </c>
      <c r="U7959" s="3">
        <v>4.1079999999999997</v>
      </c>
      <c r="V7959" s="2">
        <f>salestable[[#This Row],[Sales]] * (1 - salestable[[#This Row],[Discount]])</f>
        <v>15.8</v>
      </c>
      <c r="W7959" s="2">
        <f>salestable[[#This Row],[Sales]] * salestable[[#This Row],[Discount]]</f>
        <v>0</v>
      </c>
      <c r="X7959">
        <f>YEAR(salestable[[#This Row],[Order Date]])</f>
        <v>2017</v>
      </c>
      <c r="Y7959" t="str">
        <f>TEXT(salestable[[#This Row],[Order Date]],"MMMM")</f>
        <v>October</v>
      </c>
      <c r="Z7959" t="str">
        <f>"Q"&amp;ROUNDUP(MONTH(salestable[[#This Row],[Order Date]])/3,0)</f>
        <v>Q4</v>
      </c>
      <c r="AA7959" t="str">
        <f>TEXT(salestable[[#This Row],[Order Date]], "ddd")</f>
        <v>Thu</v>
      </c>
    </row>
    <row r="7960" spans="1:27"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s="3">
        <v>5</v>
      </c>
      <c r="T7960" s="4">
        <v>0</v>
      </c>
      <c r="U7960" s="3">
        <v>26.972999999999999</v>
      </c>
      <c r="V7960" s="2">
        <f>salestable[[#This Row],[Sales]] * (1 - salestable[[#This Row],[Discount]])</f>
        <v>72.900000000000006</v>
      </c>
      <c r="W7960" s="2">
        <f>salestable[[#This Row],[Sales]] * salestable[[#This Row],[Discount]]</f>
        <v>0</v>
      </c>
      <c r="X7960">
        <f>YEAR(salestable[[#This Row],[Order Date]])</f>
        <v>2017</v>
      </c>
      <c r="Y7960" t="str">
        <f>TEXT(salestable[[#This Row],[Order Date]],"MMMM")</f>
        <v>October</v>
      </c>
      <c r="Z7960" t="str">
        <f>"Q"&amp;ROUNDUP(MONTH(salestable[[#This Row],[Order Date]])/3,0)</f>
        <v>Q4</v>
      </c>
      <c r="AA7960" t="str">
        <f>TEXT(salestable[[#This Row],[Order Date]], "ddd")</f>
        <v>Thu</v>
      </c>
    </row>
    <row r="7961" spans="1:27"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s="3">
        <v>3</v>
      </c>
      <c r="T7961" s="4">
        <v>0.2</v>
      </c>
      <c r="U7961" s="3">
        <v>5.1588000000000003</v>
      </c>
      <c r="V7961" s="2">
        <f>salestable[[#This Row],[Sales]] * (1 - salestable[[#This Row],[Discount]])</f>
        <v>165.08160000000001</v>
      </c>
      <c r="W7961" s="2">
        <f>salestable[[#This Row],[Sales]] * salestable[[#This Row],[Discount]]</f>
        <v>41.270400000000002</v>
      </c>
      <c r="X7961">
        <f>YEAR(salestable[[#This Row],[Order Date]])</f>
        <v>2017</v>
      </c>
      <c r="Y7961" t="str">
        <f>TEXT(salestable[[#This Row],[Order Date]],"MMMM")</f>
        <v>October</v>
      </c>
      <c r="Z7961" t="str">
        <f>"Q"&amp;ROUNDUP(MONTH(salestable[[#This Row],[Order Date]])/3,0)</f>
        <v>Q4</v>
      </c>
      <c r="AA7961" t="str">
        <f>TEXT(salestable[[#This Row],[Order Date]], "ddd")</f>
        <v>Thu</v>
      </c>
    </row>
    <row r="7962" spans="1:27"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s="3">
        <v>1</v>
      </c>
      <c r="T7962" s="4">
        <v>0.2</v>
      </c>
      <c r="U7962" s="3">
        <v>2.6972999999999998</v>
      </c>
      <c r="V7962" s="2">
        <f>salestable[[#This Row],[Sales]] * (1 - salestable[[#This Row],[Discount]])</f>
        <v>6.3936000000000002</v>
      </c>
      <c r="W7962" s="2">
        <f>salestable[[#This Row],[Sales]] * salestable[[#This Row],[Discount]]</f>
        <v>1.5984</v>
      </c>
      <c r="X7962">
        <f>YEAR(salestable[[#This Row],[Order Date]])</f>
        <v>2017</v>
      </c>
      <c r="Y7962" t="str">
        <f>TEXT(salestable[[#This Row],[Order Date]],"MMMM")</f>
        <v>October</v>
      </c>
      <c r="Z7962" t="str">
        <f>"Q"&amp;ROUNDUP(MONTH(salestable[[#This Row],[Order Date]])/3,0)</f>
        <v>Q4</v>
      </c>
      <c r="AA7962" t="str">
        <f>TEXT(salestable[[#This Row],[Order Date]], "ddd")</f>
        <v>Thu</v>
      </c>
    </row>
    <row r="7963" spans="1:27"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s="3">
        <v>5</v>
      </c>
      <c r="T7963" s="4">
        <v>0.2</v>
      </c>
      <c r="U7963" s="3">
        <v>-19.323</v>
      </c>
      <c r="V7963" s="2">
        <f>salestable[[#This Row],[Sales]] * (1 - salestable[[#This Row],[Discount]])</f>
        <v>65.088000000000008</v>
      </c>
      <c r="W7963" s="2">
        <f>salestable[[#This Row],[Sales]] * salestable[[#This Row],[Discount]]</f>
        <v>16.272000000000002</v>
      </c>
      <c r="X7963">
        <f>YEAR(salestable[[#This Row],[Order Date]])</f>
        <v>2017</v>
      </c>
      <c r="Y7963" t="str">
        <f>TEXT(salestable[[#This Row],[Order Date]],"MMMM")</f>
        <v>November</v>
      </c>
      <c r="Z7963" t="str">
        <f>"Q"&amp;ROUNDUP(MONTH(salestable[[#This Row],[Order Date]])/3,0)</f>
        <v>Q4</v>
      </c>
      <c r="AA7963" t="str">
        <f>TEXT(salestable[[#This Row],[Order Date]], "ddd")</f>
        <v>Sat</v>
      </c>
    </row>
    <row r="7964" spans="1:27"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s="3">
        <v>8</v>
      </c>
      <c r="T7964" s="4">
        <v>0.7</v>
      </c>
      <c r="U7964" s="3">
        <v>-16.185600000000001</v>
      </c>
      <c r="V7964" s="2">
        <f>salestable[[#This Row],[Sales]] * (1 - salestable[[#This Row],[Discount]])</f>
        <v>6.0696000000000003</v>
      </c>
      <c r="W7964" s="2">
        <f>salestable[[#This Row],[Sales]] * salestable[[#This Row],[Discount]]</f>
        <v>14.162399999999998</v>
      </c>
      <c r="X7964">
        <f>YEAR(salestable[[#This Row],[Order Date]])</f>
        <v>2017</v>
      </c>
      <c r="Y7964" t="str">
        <f>TEXT(salestable[[#This Row],[Order Date]],"MMMM")</f>
        <v>November</v>
      </c>
      <c r="Z7964" t="str">
        <f>"Q"&amp;ROUNDUP(MONTH(salestable[[#This Row],[Order Date]])/3,0)</f>
        <v>Q4</v>
      </c>
      <c r="AA7964" t="str">
        <f>TEXT(salestable[[#This Row],[Order Date]], "ddd")</f>
        <v>Sat</v>
      </c>
    </row>
    <row r="7965" spans="1:27"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s="3">
        <v>4</v>
      </c>
      <c r="T7965" s="4">
        <v>0.2</v>
      </c>
      <c r="U7965" s="3">
        <v>48.631999999999998</v>
      </c>
      <c r="V7965" s="2">
        <f>salestable[[#This Row],[Sales]] * (1 - salestable[[#This Row],[Discount]])</f>
        <v>311.2448</v>
      </c>
      <c r="W7965" s="2">
        <f>salestable[[#This Row],[Sales]] * salestable[[#This Row],[Discount]]</f>
        <v>77.811199999999999</v>
      </c>
      <c r="X7965">
        <f>YEAR(salestable[[#This Row],[Order Date]])</f>
        <v>2017</v>
      </c>
      <c r="Y7965" t="str">
        <f>TEXT(salestable[[#This Row],[Order Date]],"MMMM")</f>
        <v>November</v>
      </c>
      <c r="Z7965" t="str">
        <f>"Q"&amp;ROUNDUP(MONTH(salestable[[#This Row],[Order Date]])/3,0)</f>
        <v>Q4</v>
      </c>
      <c r="AA7965" t="str">
        <f>TEXT(salestable[[#This Row],[Order Date]], "ddd")</f>
        <v>Sat</v>
      </c>
    </row>
    <row r="7966" spans="1:27"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s="3">
        <v>4</v>
      </c>
      <c r="T7966" s="4">
        <v>0.2</v>
      </c>
      <c r="U7966" s="3">
        <v>7.2576000000000001</v>
      </c>
      <c r="V7966" s="2">
        <f>salestable[[#This Row],[Sales]] * (1 - salestable[[#This Row],[Discount]])</f>
        <v>16.588800000000003</v>
      </c>
      <c r="W7966" s="2">
        <f>salestable[[#This Row],[Sales]] * salestable[[#This Row],[Discount]]</f>
        <v>4.1472000000000007</v>
      </c>
      <c r="X7966">
        <f>YEAR(salestable[[#This Row],[Order Date]])</f>
        <v>2017</v>
      </c>
      <c r="Y7966" t="str">
        <f>TEXT(salestable[[#This Row],[Order Date]],"MMMM")</f>
        <v>November</v>
      </c>
      <c r="Z7966" t="str">
        <f>"Q"&amp;ROUNDUP(MONTH(salestable[[#This Row],[Order Date]])/3,0)</f>
        <v>Q4</v>
      </c>
      <c r="AA7966" t="str">
        <f>TEXT(salestable[[#This Row],[Order Date]], "ddd")</f>
        <v>Sat</v>
      </c>
    </row>
    <row r="7967" spans="1:27"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s="3">
        <v>8</v>
      </c>
      <c r="T7967" s="4">
        <v>0.2</v>
      </c>
      <c r="U7967" s="3">
        <v>14.5152</v>
      </c>
      <c r="V7967" s="2">
        <f>salestable[[#This Row],[Sales]] * (1 - salestable[[#This Row],[Discount]])</f>
        <v>33.177600000000005</v>
      </c>
      <c r="W7967" s="2">
        <f>salestable[[#This Row],[Sales]] * salestable[[#This Row],[Discount]]</f>
        <v>8.2944000000000013</v>
      </c>
      <c r="X7967">
        <f>YEAR(salestable[[#This Row],[Order Date]])</f>
        <v>2017</v>
      </c>
      <c r="Y7967" t="str">
        <f>TEXT(salestable[[#This Row],[Order Date]],"MMMM")</f>
        <v>November</v>
      </c>
      <c r="Z7967" t="str">
        <f>"Q"&amp;ROUNDUP(MONTH(salestable[[#This Row],[Order Date]])/3,0)</f>
        <v>Q4</v>
      </c>
      <c r="AA7967" t="str">
        <f>TEXT(salestable[[#This Row],[Order Date]], "ddd")</f>
        <v>Sat</v>
      </c>
    </row>
    <row r="7968" spans="1:27"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s="3">
        <v>4</v>
      </c>
      <c r="T7968" s="4">
        <v>0</v>
      </c>
      <c r="U7968" s="3">
        <v>16.68</v>
      </c>
      <c r="V7968" s="2">
        <f>salestable[[#This Row],[Sales]] * (1 - salestable[[#This Row],[Discount]])</f>
        <v>33.36</v>
      </c>
      <c r="W7968" s="2">
        <f>salestable[[#This Row],[Sales]] * salestable[[#This Row],[Discount]]</f>
        <v>0</v>
      </c>
      <c r="X7968">
        <f>YEAR(salestable[[#This Row],[Order Date]])</f>
        <v>2015</v>
      </c>
      <c r="Y7968" t="str">
        <f>TEXT(salestable[[#This Row],[Order Date]],"MMMM")</f>
        <v>March</v>
      </c>
      <c r="Z7968" t="str">
        <f>"Q"&amp;ROUNDUP(MONTH(salestable[[#This Row],[Order Date]])/3,0)</f>
        <v>Q1</v>
      </c>
      <c r="AA7968" t="str">
        <f>TEXT(salestable[[#This Row],[Order Date]], "ddd")</f>
        <v>Mon</v>
      </c>
    </row>
    <row r="7969" spans="1:27"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s="3">
        <v>3</v>
      </c>
      <c r="T7969" s="4">
        <v>0.7</v>
      </c>
      <c r="U7969" s="3">
        <v>-190.85220000000001</v>
      </c>
      <c r="V7969" s="2">
        <f>salestable[[#This Row],[Sales]] * (1 - salestable[[#This Row],[Discount]])</f>
        <v>27.264600000000005</v>
      </c>
      <c r="W7969" s="2">
        <f>salestable[[#This Row],[Sales]] * salestable[[#This Row],[Discount]]</f>
        <v>63.617399999999996</v>
      </c>
      <c r="X7969">
        <f>YEAR(salestable[[#This Row],[Order Date]])</f>
        <v>2016</v>
      </c>
      <c r="Y7969" t="str">
        <f>TEXT(salestable[[#This Row],[Order Date]],"MMMM")</f>
        <v>October</v>
      </c>
      <c r="Z7969" t="str">
        <f>"Q"&amp;ROUNDUP(MONTH(salestable[[#This Row],[Order Date]])/3,0)</f>
        <v>Q4</v>
      </c>
      <c r="AA7969" t="str">
        <f>TEXT(salestable[[#This Row],[Order Date]], "ddd")</f>
        <v>Mon</v>
      </c>
    </row>
    <row r="7970" spans="1:27"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s="3">
        <v>1</v>
      </c>
      <c r="T7970" s="4">
        <v>0.2</v>
      </c>
      <c r="U7970" s="3">
        <v>-2.9984999999999999</v>
      </c>
      <c r="V7970" s="2">
        <f>salestable[[#This Row],[Sales]] * (1 - salestable[[#This Row],[Discount]])</f>
        <v>12.793600000000001</v>
      </c>
      <c r="W7970" s="2">
        <f>salestable[[#This Row],[Sales]] * salestable[[#This Row],[Discount]]</f>
        <v>3.1984000000000004</v>
      </c>
      <c r="X7970">
        <f>YEAR(salestable[[#This Row],[Order Date]])</f>
        <v>2016</v>
      </c>
      <c r="Y7970" t="str">
        <f>TEXT(salestable[[#This Row],[Order Date]],"MMMM")</f>
        <v>October</v>
      </c>
      <c r="Z7970" t="str">
        <f>"Q"&amp;ROUNDUP(MONTH(salestable[[#This Row],[Order Date]])/3,0)</f>
        <v>Q4</v>
      </c>
      <c r="AA7970" t="str">
        <f>TEXT(salestable[[#This Row],[Order Date]], "ddd")</f>
        <v>Mon</v>
      </c>
    </row>
    <row r="7971" spans="1:27"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s="3">
        <v>1</v>
      </c>
      <c r="T7971" s="4">
        <v>0.2</v>
      </c>
      <c r="U7971" s="3">
        <v>13.588200000000001</v>
      </c>
      <c r="V7971" s="2">
        <f>salestable[[#This Row],[Sales]] * (1 - salestable[[#This Row],[Discount]])</f>
        <v>96.627200000000016</v>
      </c>
      <c r="W7971" s="2">
        <f>salestable[[#This Row],[Sales]] * salestable[[#This Row],[Discount]]</f>
        <v>24.156800000000004</v>
      </c>
      <c r="X7971">
        <f>YEAR(salestable[[#This Row],[Order Date]])</f>
        <v>2016</v>
      </c>
      <c r="Y7971" t="str">
        <f>TEXT(salestable[[#This Row],[Order Date]],"MMMM")</f>
        <v>October</v>
      </c>
      <c r="Z7971" t="str">
        <f>"Q"&amp;ROUNDUP(MONTH(salestable[[#This Row],[Order Date]])/3,0)</f>
        <v>Q4</v>
      </c>
      <c r="AA7971" t="str">
        <f>TEXT(salestable[[#This Row],[Order Date]], "ddd")</f>
        <v>Mon</v>
      </c>
    </row>
    <row r="7972" spans="1:27"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s="3">
        <v>4</v>
      </c>
      <c r="T7972" s="4">
        <v>0.4</v>
      </c>
      <c r="U7972" s="3">
        <v>-112.6216</v>
      </c>
      <c r="V7972" s="2">
        <f>salestable[[#This Row],[Sales]] * (1 - salestable[[#This Row],[Discount]])</f>
        <v>311.87520000000001</v>
      </c>
      <c r="W7972" s="2">
        <f>salestable[[#This Row],[Sales]] * salestable[[#This Row],[Discount]]</f>
        <v>207.91680000000002</v>
      </c>
      <c r="X7972">
        <f>YEAR(salestable[[#This Row],[Order Date]])</f>
        <v>2015</v>
      </c>
      <c r="Y7972" t="str">
        <f>TEXT(salestable[[#This Row],[Order Date]],"MMMM")</f>
        <v>August</v>
      </c>
      <c r="Z7972" t="str">
        <f>"Q"&amp;ROUNDUP(MONTH(salestable[[#This Row],[Order Date]])/3,0)</f>
        <v>Q3</v>
      </c>
      <c r="AA7972" t="str">
        <f>TEXT(salestable[[#This Row],[Order Date]], "ddd")</f>
        <v>Sun</v>
      </c>
    </row>
    <row r="7973" spans="1:27"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s="3">
        <v>3</v>
      </c>
      <c r="T7973" s="4">
        <v>0.2</v>
      </c>
      <c r="U7973" s="3">
        <v>-5.4558</v>
      </c>
      <c r="V7973" s="2">
        <f>salestable[[#This Row],[Sales]] * (1 - salestable[[#This Row],[Discount]])</f>
        <v>24.940799999999999</v>
      </c>
      <c r="W7973" s="2">
        <f>salestable[[#This Row],[Sales]] * salestable[[#This Row],[Discount]]</f>
        <v>6.2351999999999999</v>
      </c>
      <c r="X7973">
        <f>YEAR(salestable[[#This Row],[Order Date]])</f>
        <v>2015</v>
      </c>
      <c r="Y7973" t="str">
        <f>TEXT(salestable[[#This Row],[Order Date]],"MMMM")</f>
        <v>August</v>
      </c>
      <c r="Z7973" t="str">
        <f>"Q"&amp;ROUNDUP(MONTH(salestable[[#This Row],[Order Date]])/3,0)</f>
        <v>Q3</v>
      </c>
      <c r="AA7973" t="str">
        <f>TEXT(salestable[[#This Row],[Order Date]], "ddd")</f>
        <v>Sun</v>
      </c>
    </row>
    <row r="7974" spans="1:27"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s="3">
        <v>2</v>
      </c>
      <c r="T7974" s="4">
        <v>0.2</v>
      </c>
      <c r="U7974" s="3">
        <v>3.6288</v>
      </c>
      <c r="V7974" s="2">
        <f>salestable[[#This Row],[Sales]] * (1 - salestable[[#This Row],[Discount]])</f>
        <v>8.2944000000000013</v>
      </c>
      <c r="W7974" s="2">
        <f>salestable[[#This Row],[Sales]] * salestable[[#This Row],[Discount]]</f>
        <v>2.0736000000000003</v>
      </c>
      <c r="X7974">
        <f>YEAR(salestable[[#This Row],[Order Date]])</f>
        <v>2015</v>
      </c>
      <c r="Y7974" t="str">
        <f>TEXT(salestable[[#This Row],[Order Date]],"MMMM")</f>
        <v>August</v>
      </c>
      <c r="Z7974" t="str">
        <f>"Q"&amp;ROUNDUP(MONTH(salestable[[#This Row],[Order Date]])/3,0)</f>
        <v>Q3</v>
      </c>
      <c r="AA7974" t="str">
        <f>TEXT(salestable[[#This Row],[Order Date]], "ddd")</f>
        <v>Sun</v>
      </c>
    </row>
    <row r="7975" spans="1:27"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s="3">
        <v>2</v>
      </c>
      <c r="T7975" s="4">
        <v>0.7</v>
      </c>
      <c r="U7975" s="3">
        <v>-1.9068000000000001</v>
      </c>
      <c r="V7975" s="2">
        <f>salestable[[#This Row],[Sales]] * (1 - salestable[[#This Row],[Discount]])</f>
        <v>0.81720000000000015</v>
      </c>
      <c r="W7975" s="2">
        <f>salestable[[#This Row],[Sales]] * salestable[[#This Row],[Discount]]</f>
        <v>1.9068000000000001</v>
      </c>
      <c r="X7975">
        <f>YEAR(salestable[[#This Row],[Order Date]])</f>
        <v>2015</v>
      </c>
      <c r="Y7975" t="str">
        <f>TEXT(salestable[[#This Row],[Order Date]],"MMMM")</f>
        <v>August</v>
      </c>
      <c r="Z7975" t="str">
        <f>"Q"&amp;ROUNDUP(MONTH(salestable[[#This Row],[Order Date]])/3,0)</f>
        <v>Q3</v>
      </c>
      <c r="AA7975" t="str">
        <f>TEXT(salestable[[#This Row],[Order Date]], "ddd")</f>
        <v>Sun</v>
      </c>
    </row>
    <row r="7976" spans="1:27"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s="3">
        <v>3</v>
      </c>
      <c r="T7976" s="4">
        <v>0.2</v>
      </c>
      <c r="U7976" s="3">
        <v>0</v>
      </c>
      <c r="V7976" s="2">
        <f>salestable[[#This Row],[Sales]] * (1 - salestable[[#This Row],[Discount]])</f>
        <v>203.48160000000001</v>
      </c>
      <c r="W7976" s="2">
        <f>salestable[[#This Row],[Sales]] * salestable[[#This Row],[Discount]]</f>
        <v>50.870400000000004</v>
      </c>
      <c r="X7976">
        <f>YEAR(salestable[[#This Row],[Order Date]])</f>
        <v>2015</v>
      </c>
      <c r="Y7976" t="str">
        <f>TEXT(salestable[[#This Row],[Order Date]],"MMMM")</f>
        <v>August</v>
      </c>
      <c r="Z7976" t="str">
        <f>"Q"&amp;ROUNDUP(MONTH(salestable[[#This Row],[Order Date]])/3,0)</f>
        <v>Q3</v>
      </c>
      <c r="AA7976" t="str">
        <f>TEXT(salestable[[#This Row],[Order Date]], "ddd")</f>
        <v>Sun</v>
      </c>
    </row>
    <row r="7977" spans="1:27"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s="3">
        <v>3</v>
      </c>
      <c r="T7977" s="4">
        <v>0.7</v>
      </c>
      <c r="U7977" s="3">
        <v>-2.7587999999999999</v>
      </c>
      <c r="V7977" s="2">
        <f>salestable[[#This Row],[Sales]] * (1 - salestable[[#This Row],[Discount]])</f>
        <v>1.1286000000000003</v>
      </c>
      <c r="W7977" s="2">
        <f>salestable[[#This Row],[Sales]] * salestable[[#This Row],[Discount]]</f>
        <v>2.6334</v>
      </c>
      <c r="X7977">
        <f>YEAR(salestable[[#This Row],[Order Date]])</f>
        <v>2015</v>
      </c>
      <c r="Y7977" t="str">
        <f>TEXT(salestable[[#This Row],[Order Date]],"MMMM")</f>
        <v>August</v>
      </c>
      <c r="Z7977" t="str">
        <f>"Q"&amp;ROUNDUP(MONTH(salestable[[#This Row],[Order Date]])/3,0)</f>
        <v>Q3</v>
      </c>
      <c r="AA7977" t="str">
        <f>TEXT(salestable[[#This Row],[Order Date]], "ddd")</f>
        <v>Sun</v>
      </c>
    </row>
    <row r="7978" spans="1:27"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s="3">
        <v>3</v>
      </c>
      <c r="T7978" s="4">
        <v>0.2</v>
      </c>
      <c r="U7978" s="3">
        <v>3.21</v>
      </c>
      <c r="V7978" s="2">
        <f>salestable[[#This Row],[Sales]] * (1 - salestable[[#This Row],[Discount]])</f>
        <v>8.2176000000000009</v>
      </c>
      <c r="W7978" s="2">
        <f>salestable[[#This Row],[Sales]] * salestable[[#This Row],[Discount]]</f>
        <v>2.0544000000000002</v>
      </c>
      <c r="X7978">
        <f>YEAR(salestable[[#This Row],[Order Date]])</f>
        <v>2015</v>
      </c>
      <c r="Y7978" t="str">
        <f>TEXT(salestable[[#This Row],[Order Date]],"MMMM")</f>
        <v>August</v>
      </c>
      <c r="Z7978" t="str">
        <f>"Q"&amp;ROUNDUP(MONTH(salestable[[#This Row],[Order Date]])/3,0)</f>
        <v>Q3</v>
      </c>
      <c r="AA7978" t="str">
        <f>TEXT(salestable[[#This Row],[Order Date]], "ddd")</f>
        <v>Sun</v>
      </c>
    </row>
    <row r="7979" spans="1:27"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s="3">
        <v>3</v>
      </c>
      <c r="T7979" s="4">
        <v>0</v>
      </c>
      <c r="U7979" s="3">
        <v>197.99100000000001</v>
      </c>
      <c r="V7979" s="2">
        <f>salestable[[#This Row],[Sales]] * (1 - salestable[[#This Row],[Discount]])</f>
        <v>659.97</v>
      </c>
      <c r="W7979" s="2">
        <f>salestable[[#This Row],[Sales]] * salestable[[#This Row],[Discount]]</f>
        <v>0</v>
      </c>
      <c r="X7979">
        <f>YEAR(salestable[[#This Row],[Order Date]])</f>
        <v>2014</v>
      </c>
      <c r="Y7979" t="str">
        <f>TEXT(salestable[[#This Row],[Order Date]],"MMMM")</f>
        <v>May</v>
      </c>
      <c r="Z7979" t="str">
        <f>"Q"&amp;ROUNDUP(MONTH(salestable[[#This Row],[Order Date]])/3,0)</f>
        <v>Q2</v>
      </c>
      <c r="AA7979" t="str">
        <f>TEXT(salestable[[#This Row],[Order Date]], "ddd")</f>
        <v>Sat</v>
      </c>
    </row>
    <row r="7980" spans="1:27"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s="3">
        <v>3</v>
      </c>
      <c r="T7980" s="4">
        <v>0</v>
      </c>
      <c r="U7980" s="3">
        <v>32.981699999999996</v>
      </c>
      <c r="V7980" s="2">
        <f>salestable[[#This Row],[Sales]] * (1 - salestable[[#This Row],[Discount]])</f>
        <v>113.73</v>
      </c>
      <c r="W7980" s="2">
        <f>salestable[[#This Row],[Sales]] * salestable[[#This Row],[Discount]]</f>
        <v>0</v>
      </c>
      <c r="X7980">
        <f>YEAR(salestable[[#This Row],[Order Date]])</f>
        <v>2014</v>
      </c>
      <c r="Y7980" t="str">
        <f>TEXT(salestable[[#This Row],[Order Date]],"MMMM")</f>
        <v>May</v>
      </c>
      <c r="Z7980" t="str">
        <f>"Q"&amp;ROUNDUP(MONTH(salestable[[#This Row],[Order Date]])/3,0)</f>
        <v>Q2</v>
      </c>
      <c r="AA7980" t="str">
        <f>TEXT(salestable[[#This Row],[Order Date]], "ddd")</f>
        <v>Sat</v>
      </c>
    </row>
    <row r="7981" spans="1:27"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s="3">
        <v>1</v>
      </c>
      <c r="T7981" s="4">
        <v>0.2</v>
      </c>
      <c r="U7981" s="3">
        <v>1.6588000000000001</v>
      </c>
      <c r="V7981" s="2">
        <f>salestable[[#This Row],[Sales]] * (1 - salestable[[#This Row],[Discount]])</f>
        <v>4.0832000000000006</v>
      </c>
      <c r="W7981" s="2">
        <f>salestable[[#This Row],[Sales]] * salestable[[#This Row],[Discount]]</f>
        <v>1.0208000000000002</v>
      </c>
      <c r="X7981">
        <f>YEAR(salestable[[#This Row],[Order Date]])</f>
        <v>2015</v>
      </c>
      <c r="Y7981" t="str">
        <f>TEXT(salestable[[#This Row],[Order Date]],"MMMM")</f>
        <v>August</v>
      </c>
      <c r="Z7981" t="str">
        <f>"Q"&amp;ROUNDUP(MONTH(salestable[[#This Row],[Order Date]])/3,0)</f>
        <v>Q3</v>
      </c>
      <c r="AA7981" t="str">
        <f>TEXT(salestable[[#This Row],[Order Date]], "ddd")</f>
        <v>Thu</v>
      </c>
    </row>
    <row r="7982" spans="1:27"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s="3">
        <v>2</v>
      </c>
      <c r="T7982" s="4">
        <v>0.2</v>
      </c>
      <c r="U7982" s="3">
        <v>5.5511999999999997</v>
      </c>
      <c r="V7982" s="2">
        <f>salestable[[#This Row],[Sales]] * (1 - salestable[[#This Row],[Discount]])</f>
        <v>13.1584</v>
      </c>
      <c r="W7982" s="2">
        <f>salestable[[#This Row],[Sales]] * salestable[[#This Row],[Discount]]</f>
        <v>3.2896000000000001</v>
      </c>
      <c r="X7982">
        <f>YEAR(salestable[[#This Row],[Order Date]])</f>
        <v>2014</v>
      </c>
      <c r="Y7982" t="str">
        <f>TEXT(salestable[[#This Row],[Order Date]],"MMMM")</f>
        <v>January</v>
      </c>
      <c r="Z7982" t="str">
        <f>"Q"&amp;ROUNDUP(MONTH(salestable[[#This Row],[Order Date]])/3,0)</f>
        <v>Q1</v>
      </c>
      <c r="AA7982" t="str">
        <f>TEXT(salestable[[#This Row],[Order Date]], "ddd")</f>
        <v>Fri</v>
      </c>
    </row>
    <row r="7983" spans="1:27"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s="3">
        <v>4</v>
      </c>
      <c r="T7983" s="4">
        <v>0</v>
      </c>
      <c r="U7983" s="3">
        <v>22.118400000000001</v>
      </c>
      <c r="V7983" s="2">
        <f>salestable[[#This Row],[Sales]] * (1 - salestable[[#This Row],[Discount]])</f>
        <v>81.92</v>
      </c>
      <c r="W7983" s="2">
        <f>salestable[[#This Row],[Sales]] * salestable[[#This Row],[Discount]]</f>
        <v>0</v>
      </c>
      <c r="X7983">
        <f>YEAR(salestable[[#This Row],[Order Date]])</f>
        <v>2014</v>
      </c>
      <c r="Y7983" t="str">
        <f>TEXT(salestable[[#This Row],[Order Date]],"MMMM")</f>
        <v>September</v>
      </c>
      <c r="Z7983" t="str">
        <f>"Q"&amp;ROUNDUP(MONTH(salestable[[#This Row],[Order Date]])/3,0)</f>
        <v>Q3</v>
      </c>
      <c r="AA7983" t="str">
        <f>TEXT(salestable[[#This Row],[Order Date]], "ddd")</f>
        <v>Wed</v>
      </c>
    </row>
    <row r="7984" spans="1:27"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s="3">
        <v>5</v>
      </c>
      <c r="T7984" s="4">
        <v>0</v>
      </c>
      <c r="U7984" s="3">
        <v>76.47</v>
      </c>
      <c r="V7984" s="2">
        <f>salestable[[#This Row],[Sales]] * (1 - salestable[[#This Row],[Discount]])</f>
        <v>254.9</v>
      </c>
      <c r="W7984" s="2">
        <f>salestable[[#This Row],[Sales]] * salestable[[#This Row],[Discount]]</f>
        <v>0</v>
      </c>
      <c r="X7984">
        <f>YEAR(salestable[[#This Row],[Order Date]])</f>
        <v>2014</v>
      </c>
      <c r="Y7984" t="str">
        <f>TEXT(salestable[[#This Row],[Order Date]],"MMMM")</f>
        <v>September</v>
      </c>
      <c r="Z7984" t="str">
        <f>"Q"&amp;ROUNDUP(MONTH(salestable[[#This Row],[Order Date]])/3,0)</f>
        <v>Q3</v>
      </c>
      <c r="AA7984" t="str">
        <f>TEXT(salestable[[#This Row],[Order Date]], "ddd")</f>
        <v>Wed</v>
      </c>
    </row>
    <row r="7985" spans="1:27"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s="3">
        <v>5</v>
      </c>
      <c r="T7985" s="4">
        <v>0.2</v>
      </c>
      <c r="U7985" s="3">
        <v>4.9139999999999997</v>
      </c>
      <c r="V7985" s="2">
        <f>salestable[[#This Row],[Sales]] * (1 - salestable[[#This Row],[Discount]])</f>
        <v>12.096</v>
      </c>
      <c r="W7985" s="2">
        <f>salestable[[#This Row],[Sales]] * salestable[[#This Row],[Discount]]</f>
        <v>3.024</v>
      </c>
      <c r="X7985">
        <f>YEAR(salestable[[#This Row],[Order Date]])</f>
        <v>2017</v>
      </c>
      <c r="Y7985" t="str">
        <f>TEXT(salestable[[#This Row],[Order Date]],"MMMM")</f>
        <v>January</v>
      </c>
      <c r="Z7985" t="str">
        <f>"Q"&amp;ROUNDUP(MONTH(salestable[[#This Row],[Order Date]])/3,0)</f>
        <v>Q1</v>
      </c>
      <c r="AA7985" t="str">
        <f>TEXT(salestable[[#This Row],[Order Date]], "ddd")</f>
        <v>Sun</v>
      </c>
    </row>
    <row r="7986" spans="1:27"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s="3">
        <v>3</v>
      </c>
      <c r="T7986" s="4">
        <v>0.2</v>
      </c>
      <c r="U7986" s="3">
        <v>0.88560000000000005</v>
      </c>
      <c r="V7986" s="2">
        <f>salestable[[#This Row],[Sales]] * (1 - salestable[[#This Row],[Discount]])</f>
        <v>6.2976000000000001</v>
      </c>
      <c r="W7986" s="2">
        <f>salestable[[#This Row],[Sales]] * salestable[[#This Row],[Discount]]</f>
        <v>1.5744</v>
      </c>
      <c r="X7986">
        <f>YEAR(salestable[[#This Row],[Order Date]])</f>
        <v>2017</v>
      </c>
      <c r="Y7986" t="str">
        <f>TEXT(salestable[[#This Row],[Order Date]],"MMMM")</f>
        <v>January</v>
      </c>
      <c r="Z7986" t="str">
        <f>"Q"&amp;ROUNDUP(MONTH(salestable[[#This Row],[Order Date]])/3,0)</f>
        <v>Q1</v>
      </c>
      <c r="AA7986" t="str">
        <f>TEXT(salestable[[#This Row],[Order Date]], "ddd")</f>
        <v>Sun</v>
      </c>
    </row>
    <row r="7987" spans="1:27"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s="3">
        <v>5</v>
      </c>
      <c r="T7987" s="4">
        <v>0.2</v>
      </c>
      <c r="U7987" s="3">
        <v>2.8079999999999998</v>
      </c>
      <c r="V7987" s="2">
        <f>salestable[[#This Row],[Sales]] * (1 - salestable[[#This Row],[Discount]])</f>
        <v>6.6560000000000006</v>
      </c>
      <c r="W7987" s="2">
        <f>salestable[[#This Row],[Sales]] * salestable[[#This Row],[Discount]]</f>
        <v>1.6640000000000001</v>
      </c>
      <c r="X7987">
        <f>YEAR(salestable[[#This Row],[Order Date]])</f>
        <v>2016</v>
      </c>
      <c r="Y7987" t="str">
        <f>TEXT(salestable[[#This Row],[Order Date]],"MMMM")</f>
        <v>April</v>
      </c>
      <c r="Z7987" t="str">
        <f>"Q"&amp;ROUNDUP(MONTH(salestable[[#This Row],[Order Date]])/3,0)</f>
        <v>Q2</v>
      </c>
      <c r="AA7987" t="str">
        <f>TEXT(salestable[[#This Row],[Order Date]], "ddd")</f>
        <v>Thu</v>
      </c>
    </row>
    <row r="7988" spans="1:27"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s="3">
        <v>5</v>
      </c>
      <c r="T7988" s="4">
        <v>0</v>
      </c>
      <c r="U7988" s="3">
        <v>43.176000000000002</v>
      </c>
      <c r="V7988" s="2">
        <f>salestable[[#This Row],[Sales]] * (1 - salestable[[#This Row],[Discount]])</f>
        <v>89.95</v>
      </c>
      <c r="W7988" s="2">
        <f>salestable[[#This Row],[Sales]] * salestable[[#This Row],[Discount]]</f>
        <v>0</v>
      </c>
      <c r="X7988">
        <f>YEAR(salestable[[#This Row],[Order Date]])</f>
        <v>2016</v>
      </c>
      <c r="Y7988" t="str">
        <f>TEXT(salestable[[#This Row],[Order Date]],"MMMM")</f>
        <v>July</v>
      </c>
      <c r="Z7988" t="str">
        <f>"Q"&amp;ROUNDUP(MONTH(salestable[[#This Row],[Order Date]])/3,0)</f>
        <v>Q3</v>
      </c>
      <c r="AA7988" t="str">
        <f>TEXT(salestable[[#This Row],[Order Date]], "ddd")</f>
        <v>Wed</v>
      </c>
    </row>
    <row r="7989" spans="1:27"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s="3">
        <v>4</v>
      </c>
      <c r="T7989" s="4">
        <v>0</v>
      </c>
      <c r="U7989" s="3">
        <v>11.592000000000001</v>
      </c>
      <c r="V7989" s="2">
        <f>salestable[[#This Row],[Sales]] * (1 - salestable[[#This Row],[Discount]])</f>
        <v>25.2</v>
      </c>
      <c r="W7989" s="2">
        <f>salestable[[#This Row],[Sales]] * salestable[[#This Row],[Discount]]</f>
        <v>0</v>
      </c>
      <c r="X7989">
        <f>YEAR(salestable[[#This Row],[Order Date]])</f>
        <v>2016</v>
      </c>
      <c r="Y7989" t="str">
        <f>TEXT(salestable[[#This Row],[Order Date]],"MMMM")</f>
        <v>August</v>
      </c>
      <c r="Z7989" t="str">
        <f>"Q"&amp;ROUNDUP(MONTH(salestable[[#This Row],[Order Date]])/3,0)</f>
        <v>Q3</v>
      </c>
      <c r="AA7989" t="str">
        <f>TEXT(salestable[[#This Row],[Order Date]], "ddd")</f>
        <v>Tue</v>
      </c>
    </row>
    <row r="7990" spans="1:27"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s="3">
        <v>3</v>
      </c>
      <c r="T7990" s="4">
        <v>0</v>
      </c>
      <c r="U7990" s="3">
        <v>17.667300000000001</v>
      </c>
      <c r="V7990" s="2">
        <f>salestable[[#This Row],[Sales]] * (1 - salestable[[#This Row],[Discount]])</f>
        <v>37.590000000000003</v>
      </c>
      <c r="W7990" s="2">
        <f>salestable[[#This Row],[Sales]] * salestable[[#This Row],[Discount]]</f>
        <v>0</v>
      </c>
      <c r="X7990">
        <f>YEAR(salestable[[#This Row],[Order Date]])</f>
        <v>2016</v>
      </c>
      <c r="Y7990" t="str">
        <f>TEXT(salestable[[#This Row],[Order Date]],"MMMM")</f>
        <v>August</v>
      </c>
      <c r="Z7990" t="str">
        <f>"Q"&amp;ROUNDUP(MONTH(salestable[[#This Row],[Order Date]])/3,0)</f>
        <v>Q3</v>
      </c>
      <c r="AA7990" t="str">
        <f>TEXT(salestable[[#This Row],[Order Date]], "ddd")</f>
        <v>Tue</v>
      </c>
    </row>
    <row r="7991" spans="1:27"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s="3">
        <v>1</v>
      </c>
      <c r="T7991" s="4">
        <v>0</v>
      </c>
      <c r="U7991" s="3">
        <v>4.1916000000000002</v>
      </c>
      <c r="V7991" s="2">
        <f>salestable[[#This Row],[Sales]] * (1 - salestable[[#This Row],[Discount]])</f>
        <v>14.97</v>
      </c>
      <c r="W7991" s="2">
        <f>salestable[[#This Row],[Sales]] * salestable[[#This Row],[Discount]]</f>
        <v>0</v>
      </c>
      <c r="X7991">
        <f>YEAR(salestable[[#This Row],[Order Date]])</f>
        <v>2016</v>
      </c>
      <c r="Y7991" t="str">
        <f>TEXT(salestable[[#This Row],[Order Date]],"MMMM")</f>
        <v>August</v>
      </c>
      <c r="Z7991" t="str">
        <f>"Q"&amp;ROUNDUP(MONTH(salestable[[#This Row],[Order Date]])/3,0)</f>
        <v>Q3</v>
      </c>
      <c r="AA7991" t="str">
        <f>TEXT(salestable[[#This Row],[Order Date]], "ddd")</f>
        <v>Tue</v>
      </c>
    </row>
    <row r="7992" spans="1:27"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s="3">
        <v>2</v>
      </c>
      <c r="T7992" s="4">
        <v>0</v>
      </c>
      <c r="U7992" s="3">
        <v>0.89100000000000001</v>
      </c>
      <c r="V7992" s="2">
        <f>salestable[[#This Row],[Sales]] * (1 - salestable[[#This Row],[Discount]])</f>
        <v>1.98</v>
      </c>
      <c r="W7992" s="2">
        <f>salestable[[#This Row],[Sales]] * salestable[[#This Row],[Discount]]</f>
        <v>0</v>
      </c>
      <c r="X7992">
        <f>YEAR(salestable[[#This Row],[Order Date]])</f>
        <v>2016</v>
      </c>
      <c r="Y7992" t="str">
        <f>TEXT(salestable[[#This Row],[Order Date]],"MMMM")</f>
        <v>August</v>
      </c>
      <c r="Z7992" t="str">
        <f>"Q"&amp;ROUNDUP(MONTH(salestable[[#This Row],[Order Date]])/3,0)</f>
        <v>Q3</v>
      </c>
      <c r="AA7992" t="str">
        <f>TEXT(salestable[[#This Row],[Order Date]], "ddd")</f>
        <v>Tue</v>
      </c>
    </row>
    <row r="7993" spans="1:27"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s="3">
        <v>4</v>
      </c>
      <c r="T7993" s="4">
        <v>0.7</v>
      </c>
      <c r="U7993" s="3">
        <v>-26.623999999999999</v>
      </c>
      <c r="V7993" s="2">
        <f>salestable[[#This Row],[Sales]] * (1 - salestable[[#This Row],[Discount]])</f>
        <v>11.980800000000002</v>
      </c>
      <c r="W7993" s="2">
        <f>salestable[[#This Row],[Sales]] * salestable[[#This Row],[Discount]]</f>
        <v>27.955199999999998</v>
      </c>
      <c r="X7993">
        <f>YEAR(salestable[[#This Row],[Order Date]])</f>
        <v>2016</v>
      </c>
      <c r="Y7993" t="str">
        <f>TEXT(salestable[[#This Row],[Order Date]],"MMMM")</f>
        <v>June</v>
      </c>
      <c r="Z7993" t="str">
        <f>"Q"&amp;ROUNDUP(MONTH(salestable[[#This Row],[Order Date]])/3,0)</f>
        <v>Q2</v>
      </c>
      <c r="AA7993" t="str">
        <f>TEXT(salestable[[#This Row],[Order Date]], "ddd")</f>
        <v>Tue</v>
      </c>
    </row>
    <row r="7994" spans="1:27"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s="3">
        <v>2</v>
      </c>
      <c r="T7994" s="4">
        <v>0.2</v>
      </c>
      <c r="U7994" s="3">
        <v>2.3079999999999998</v>
      </c>
      <c r="V7994" s="2">
        <f>salestable[[#This Row],[Sales]] * (1 - salestable[[#This Row],[Discount]])</f>
        <v>14.7712</v>
      </c>
      <c r="W7994" s="2">
        <f>salestable[[#This Row],[Sales]] * salestable[[#This Row],[Discount]]</f>
        <v>3.6928000000000001</v>
      </c>
      <c r="X7994">
        <f>YEAR(salestable[[#This Row],[Order Date]])</f>
        <v>2016</v>
      </c>
      <c r="Y7994" t="str">
        <f>TEXT(salestable[[#This Row],[Order Date]],"MMMM")</f>
        <v>June</v>
      </c>
      <c r="Z7994" t="str">
        <f>"Q"&amp;ROUNDUP(MONTH(salestable[[#This Row],[Order Date]])/3,0)</f>
        <v>Q2</v>
      </c>
      <c r="AA7994" t="str">
        <f>TEXT(salestable[[#This Row],[Order Date]], "ddd")</f>
        <v>Tue</v>
      </c>
    </row>
    <row r="7995" spans="1:27"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s="3">
        <v>3</v>
      </c>
      <c r="T7995" s="4">
        <v>0.7</v>
      </c>
      <c r="U7995" s="3">
        <v>-3.4272</v>
      </c>
      <c r="V7995" s="2">
        <f>salestable[[#This Row],[Sales]] * (1 - salestable[[#This Row],[Discount]])</f>
        <v>1.4688000000000001</v>
      </c>
      <c r="W7995" s="2">
        <f>salestable[[#This Row],[Sales]] * salestable[[#This Row],[Discount]]</f>
        <v>3.4271999999999996</v>
      </c>
      <c r="X7995">
        <f>YEAR(salestable[[#This Row],[Order Date]])</f>
        <v>2015</v>
      </c>
      <c r="Y7995" t="str">
        <f>TEXT(salestable[[#This Row],[Order Date]],"MMMM")</f>
        <v>November</v>
      </c>
      <c r="Z7995" t="str">
        <f>"Q"&amp;ROUNDUP(MONTH(salestable[[#This Row],[Order Date]])/3,0)</f>
        <v>Q4</v>
      </c>
      <c r="AA7995" t="str">
        <f>TEXT(salestable[[#This Row],[Order Date]], "ddd")</f>
        <v>Fri</v>
      </c>
    </row>
    <row r="7996" spans="1:27"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s="3">
        <v>6</v>
      </c>
      <c r="T7996" s="4">
        <v>0.7</v>
      </c>
      <c r="U7996" s="3">
        <v>-247.7988</v>
      </c>
      <c r="V7996" s="2">
        <f>salestable[[#This Row],[Sales]] * (1 - salestable[[#This Row],[Discount]])</f>
        <v>43.729200000000013</v>
      </c>
      <c r="W7996" s="2">
        <f>salestable[[#This Row],[Sales]] * salestable[[#This Row],[Discount]]</f>
        <v>102.0348</v>
      </c>
      <c r="X7996">
        <f>YEAR(salestable[[#This Row],[Order Date]])</f>
        <v>2015</v>
      </c>
      <c r="Y7996" t="str">
        <f>TEXT(salestable[[#This Row],[Order Date]],"MMMM")</f>
        <v>November</v>
      </c>
      <c r="Z7996" t="str">
        <f>"Q"&amp;ROUNDUP(MONTH(salestable[[#This Row],[Order Date]])/3,0)</f>
        <v>Q4</v>
      </c>
      <c r="AA7996" t="str">
        <f>TEXT(salestable[[#This Row],[Order Date]], "ddd")</f>
        <v>Fri</v>
      </c>
    </row>
    <row r="7997" spans="1:27"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s="3">
        <v>6</v>
      </c>
      <c r="T7997" s="4">
        <v>0.7</v>
      </c>
      <c r="U7997" s="3">
        <v>-7.3692000000000002</v>
      </c>
      <c r="V7997" s="2">
        <f>salestable[[#This Row],[Sales]] * (1 - salestable[[#This Row],[Discount]])</f>
        <v>2.8836000000000004</v>
      </c>
      <c r="W7997" s="2">
        <f>salestable[[#This Row],[Sales]] * salestable[[#This Row],[Discount]]</f>
        <v>6.7283999999999997</v>
      </c>
      <c r="X7997">
        <f>YEAR(salestable[[#This Row],[Order Date]])</f>
        <v>2015</v>
      </c>
      <c r="Y7997" t="str">
        <f>TEXT(salestable[[#This Row],[Order Date]],"MMMM")</f>
        <v>November</v>
      </c>
      <c r="Z7997" t="str">
        <f>"Q"&amp;ROUNDUP(MONTH(salestable[[#This Row],[Order Date]])/3,0)</f>
        <v>Q4</v>
      </c>
      <c r="AA7997" t="str">
        <f>TEXT(salestable[[#This Row],[Order Date]], "ddd")</f>
        <v>Fri</v>
      </c>
    </row>
    <row r="7998" spans="1:27"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s="3">
        <v>5</v>
      </c>
      <c r="T7998" s="4">
        <v>0</v>
      </c>
      <c r="U7998" s="3">
        <v>87.89</v>
      </c>
      <c r="V7998" s="2">
        <f>salestable[[#This Row],[Sales]] * (1 - salestable[[#This Row],[Discount]])</f>
        <v>199.75</v>
      </c>
      <c r="W7998" s="2">
        <f>salestable[[#This Row],[Sales]] * salestable[[#This Row],[Discount]]</f>
        <v>0</v>
      </c>
      <c r="X7998">
        <f>YEAR(salestable[[#This Row],[Order Date]])</f>
        <v>2017</v>
      </c>
      <c r="Y7998" t="str">
        <f>TEXT(salestable[[#This Row],[Order Date]],"MMMM")</f>
        <v>November</v>
      </c>
      <c r="Z7998" t="str">
        <f>"Q"&amp;ROUNDUP(MONTH(salestable[[#This Row],[Order Date]])/3,0)</f>
        <v>Q4</v>
      </c>
      <c r="AA7998" t="str">
        <f>TEXT(salestable[[#This Row],[Order Date]], "ddd")</f>
        <v>Fri</v>
      </c>
    </row>
    <row r="7999" spans="1:27"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s="3">
        <v>12</v>
      </c>
      <c r="T7999" s="4">
        <v>0.2</v>
      </c>
      <c r="U7999" s="3">
        <v>20.9148</v>
      </c>
      <c r="V7999" s="2">
        <f>salestable[[#This Row],[Sales]] * (1 - salestable[[#This Row],[Discount]])</f>
        <v>1338.5472</v>
      </c>
      <c r="W7999" s="2">
        <f>salestable[[#This Row],[Sales]] * salestable[[#This Row],[Discount]]</f>
        <v>334.63679999999999</v>
      </c>
      <c r="X7999">
        <f>YEAR(salestable[[#This Row],[Order Date]])</f>
        <v>2017</v>
      </c>
      <c r="Y7999" t="str">
        <f>TEXT(salestable[[#This Row],[Order Date]],"MMMM")</f>
        <v>November</v>
      </c>
      <c r="Z7999" t="str">
        <f>"Q"&amp;ROUNDUP(MONTH(salestable[[#This Row],[Order Date]])/3,0)</f>
        <v>Q4</v>
      </c>
      <c r="AA7999" t="str">
        <f>TEXT(salestable[[#This Row],[Order Date]], "ddd")</f>
        <v>Fri</v>
      </c>
    </row>
    <row r="8000" spans="1:27"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s="3">
        <v>7</v>
      </c>
      <c r="T8000" s="4">
        <v>0</v>
      </c>
      <c r="U8000" s="3">
        <v>3.8976000000000002</v>
      </c>
      <c r="V8000" s="2">
        <f>salestable[[#This Row],[Sales]] * (1 - salestable[[#This Row],[Discount]])</f>
        <v>12.18</v>
      </c>
      <c r="W8000" s="2">
        <f>salestable[[#This Row],[Sales]] * salestable[[#This Row],[Discount]]</f>
        <v>0</v>
      </c>
      <c r="X8000">
        <f>YEAR(salestable[[#This Row],[Order Date]])</f>
        <v>2014</v>
      </c>
      <c r="Y8000" t="str">
        <f>TEXT(salestable[[#This Row],[Order Date]],"MMMM")</f>
        <v>May</v>
      </c>
      <c r="Z8000" t="str">
        <f>"Q"&amp;ROUNDUP(MONTH(salestable[[#This Row],[Order Date]])/3,0)</f>
        <v>Q2</v>
      </c>
      <c r="AA8000" t="str">
        <f>TEXT(salestable[[#This Row],[Order Date]], "ddd")</f>
        <v>Sun</v>
      </c>
    </row>
    <row r="8001" spans="1:27"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s="3">
        <v>4</v>
      </c>
      <c r="T8001" s="4">
        <v>0</v>
      </c>
      <c r="U8001" s="3">
        <v>19.034400000000002</v>
      </c>
      <c r="V8001" s="2">
        <f>salestable[[#This Row],[Sales]] * (1 - salestable[[#This Row],[Discount]])</f>
        <v>57.68</v>
      </c>
      <c r="W8001" s="2">
        <f>salestable[[#This Row],[Sales]] * salestable[[#This Row],[Discount]]</f>
        <v>0</v>
      </c>
      <c r="X8001">
        <f>YEAR(salestable[[#This Row],[Order Date]])</f>
        <v>2014</v>
      </c>
      <c r="Y8001" t="str">
        <f>TEXT(salestable[[#This Row],[Order Date]],"MMMM")</f>
        <v>May</v>
      </c>
      <c r="Z8001" t="str">
        <f>"Q"&amp;ROUNDUP(MONTH(salestable[[#This Row],[Order Date]])/3,0)</f>
        <v>Q2</v>
      </c>
      <c r="AA8001" t="str">
        <f>TEXT(salestable[[#This Row],[Order Date]], "ddd")</f>
        <v>Sun</v>
      </c>
    </row>
    <row r="8002" spans="1:27"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s="3">
        <v>4</v>
      </c>
      <c r="T8002" s="4">
        <v>0</v>
      </c>
      <c r="U8002" s="3">
        <v>76.548400000000001</v>
      </c>
      <c r="V8002" s="2">
        <f>salestable[[#This Row],[Sales]] * (1 - salestable[[#This Row],[Discount]])</f>
        <v>263.95999999999998</v>
      </c>
      <c r="W8002" s="2">
        <f>salestable[[#This Row],[Sales]] * salestable[[#This Row],[Discount]]</f>
        <v>0</v>
      </c>
      <c r="X8002">
        <f>YEAR(salestable[[#This Row],[Order Date]])</f>
        <v>2015</v>
      </c>
      <c r="Y8002" t="str">
        <f>TEXT(salestable[[#This Row],[Order Date]],"MMMM")</f>
        <v>November</v>
      </c>
      <c r="Z8002" t="str">
        <f>"Q"&amp;ROUNDUP(MONTH(salestable[[#This Row],[Order Date]])/3,0)</f>
        <v>Q4</v>
      </c>
      <c r="AA8002" t="str">
        <f>TEXT(salestable[[#This Row],[Order Date]], "ddd")</f>
        <v>Sun</v>
      </c>
    </row>
    <row r="8003" spans="1:27"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s="3">
        <v>6</v>
      </c>
      <c r="T8003" s="4">
        <v>0</v>
      </c>
      <c r="U8003" s="3">
        <v>128.9742</v>
      </c>
      <c r="V8003" s="2">
        <f>salestable[[#This Row],[Sales]] * (1 - salestable[[#This Row],[Discount]])</f>
        <v>299.94</v>
      </c>
      <c r="W8003" s="2">
        <f>salestable[[#This Row],[Sales]] * salestable[[#This Row],[Discount]]</f>
        <v>0</v>
      </c>
      <c r="X8003">
        <f>YEAR(salestable[[#This Row],[Order Date]])</f>
        <v>2015</v>
      </c>
      <c r="Y8003" t="str">
        <f>TEXT(salestable[[#This Row],[Order Date]],"MMMM")</f>
        <v>December</v>
      </c>
      <c r="Z8003" t="str">
        <f>"Q"&amp;ROUNDUP(MONTH(salestable[[#This Row],[Order Date]])/3,0)</f>
        <v>Q4</v>
      </c>
      <c r="AA8003" t="str">
        <f>TEXT(salestable[[#This Row],[Order Date]], "ddd")</f>
        <v>Sat</v>
      </c>
    </row>
    <row r="8004" spans="1:27"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s="3">
        <v>7</v>
      </c>
      <c r="T8004" s="4">
        <v>0</v>
      </c>
      <c r="U8004" s="3">
        <v>0.51519999999999999</v>
      </c>
      <c r="V8004" s="2">
        <f>salestable[[#This Row],[Sales]] * (1 - salestable[[#This Row],[Discount]])</f>
        <v>25.76</v>
      </c>
      <c r="W8004" s="2">
        <f>salestable[[#This Row],[Sales]] * salestable[[#This Row],[Discount]]</f>
        <v>0</v>
      </c>
      <c r="X8004">
        <f>YEAR(salestable[[#This Row],[Order Date]])</f>
        <v>2015</v>
      </c>
      <c r="Y8004" t="str">
        <f>TEXT(salestable[[#This Row],[Order Date]],"MMMM")</f>
        <v>December</v>
      </c>
      <c r="Z8004" t="str">
        <f>"Q"&amp;ROUNDUP(MONTH(salestable[[#This Row],[Order Date]])/3,0)</f>
        <v>Q4</v>
      </c>
      <c r="AA8004" t="str">
        <f>TEXT(salestable[[#This Row],[Order Date]], "ddd")</f>
        <v>Sat</v>
      </c>
    </row>
    <row r="8005" spans="1:27"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s="3">
        <v>2</v>
      </c>
      <c r="T8005" s="4">
        <v>0</v>
      </c>
      <c r="U8005" s="3">
        <v>78.850999999999999</v>
      </c>
      <c r="V8005" s="2">
        <f>salestable[[#This Row],[Sales]] * (1 - salestable[[#This Row],[Discount]])</f>
        <v>271.89999999999998</v>
      </c>
      <c r="W8005" s="2">
        <f>salestable[[#This Row],[Sales]] * salestable[[#This Row],[Discount]]</f>
        <v>0</v>
      </c>
      <c r="X8005">
        <f>YEAR(salestable[[#This Row],[Order Date]])</f>
        <v>2014</v>
      </c>
      <c r="Y8005" t="str">
        <f>TEXT(salestable[[#This Row],[Order Date]],"MMMM")</f>
        <v>December</v>
      </c>
      <c r="Z8005" t="str">
        <f>"Q"&amp;ROUNDUP(MONTH(salestable[[#This Row],[Order Date]])/3,0)</f>
        <v>Q4</v>
      </c>
      <c r="AA8005" t="str">
        <f>TEXT(salestable[[#This Row],[Order Date]], "ddd")</f>
        <v>Mon</v>
      </c>
    </row>
    <row r="8006" spans="1:27"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s="3">
        <v>3</v>
      </c>
      <c r="T8006" s="4">
        <v>0</v>
      </c>
      <c r="U8006" s="3">
        <v>15.585599999999999</v>
      </c>
      <c r="V8006" s="2">
        <f>salestable[[#This Row],[Sales]] * (1 - salestable[[#This Row],[Discount]])</f>
        <v>45.84</v>
      </c>
      <c r="W8006" s="2">
        <f>salestable[[#This Row],[Sales]] * salestable[[#This Row],[Discount]]</f>
        <v>0</v>
      </c>
      <c r="X8006">
        <f>YEAR(salestable[[#This Row],[Order Date]])</f>
        <v>2014</v>
      </c>
      <c r="Y8006" t="str">
        <f>TEXT(salestable[[#This Row],[Order Date]],"MMMM")</f>
        <v>December</v>
      </c>
      <c r="Z8006" t="str">
        <f>"Q"&amp;ROUNDUP(MONTH(salestable[[#This Row],[Order Date]])/3,0)</f>
        <v>Q4</v>
      </c>
      <c r="AA8006" t="str">
        <f>TEXT(salestable[[#This Row],[Order Date]], "ddd")</f>
        <v>Mon</v>
      </c>
    </row>
    <row r="8007" spans="1:27"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s="3">
        <v>2</v>
      </c>
      <c r="T8007" s="4">
        <v>0</v>
      </c>
      <c r="U8007" s="3">
        <v>3.2406000000000001</v>
      </c>
      <c r="V8007" s="2">
        <f>salestable[[#This Row],[Sales]] * (1 - salestable[[#This Row],[Discount]])</f>
        <v>9.82</v>
      </c>
      <c r="W8007" s="2">
        <f>salestable[[#This Row],[Sales]] * salestable[[#This Row],[Discount]]</f>
        <v>0</v>
      </c>
      <c r="X8007">
        <f>YEAR(salestable[[#This Row],[Order Date]])</f>
        <v>2014</v>
      </c>
      <c r="Y8007" t="str">
        <f>TEXT(salestable[[#This Row],[Order Date]],"MMMM")</f>
        <v>December</v>
      </c>
      <c r="Z8007" t="str">
        <f>"Q"&amp;ROUNDUP(MONTH(salestable[[#This Row],[Order Date]])/3,0)</f>
        <v>Q4</v>
      </c>
      <c r="AA8007" t="str">
        <f>TEXT(salestable[[#This Row],[Order Date]], "ddd")</f>
        <v>Mon</v>
      </c>
    </row>
    <row r="8008" spans="1:27"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s="3">
        <v>12</v>
      </c>
      <c r="T8008" s="4">
        <v>0</v>
      </c>
      <c r="U8008" s="3">
        <v>0.93359999999999999</v>
      </c>
      <c r="V8008" s="2">
        <f>salestable[[#This Row],[Sales]] * (1 - salestable[[#This Row],[Discount]])</f>
        <v>93.36</v>
      </c>
      <c r="W8008" s="2">
        <f>salestable[[#This Row],[Sales]] * salestable[[#This Row],[Discount]]</f>
        <v>0</v>
      </c>
      <c r="X8008">
        <f>YEAR(salestable[[#This Row],[Order Date]])</f>
        <v>2016</v>
      </c>
      <c r="Y8008" t="str">
        <f>TEXT(salestable[[#This Row],[Order Date]],"MMMM")</f>
        <v>October</v>
      </c>
      <c r="Z8008" t="str">
        <f>"Q"&amp;ROUNDUP(MONTH(salestable[[#This Row],[Order Date]])/3,0)</f>
        <v>Q4</v>
      </c>
      <c r="AA8008" t="str">
        <f>TEXT(salestable[[#This Row],[Order Date]], "ddd")</f>
        <v>Fri</v>
      </c>
    </row>
    <row r="8009" spans="1:27"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s="3">
        <v>4</v>
      </c>
      <c r="T8009" s="4">
        <v>0</v>
      </c>
      <c r="U8009" s="3">
        <v>5.4123999999999999</v>
      </c>
      <c r="V8009" s="2">
        <f>salestable[[#This Row],[Sales]] * (1 - salestable[[#This Row],[Discount]])</f>
        <v>541.24</v>
      </c>
      <c r="W8009" s="2">
        <f>salestable[[#This Row],[Sales]] * salestable[[#This Row],[Discount]]</f>
        <v>0</v>
      </c>
      <c r="X8009">
        <f>YEAR(salestable[[#This Row],[Order Date]])</f>
        <v>2015</v>
      </c>
      <c r="Y8009" t="str">
        <f>TEXT(salestable[[#This Row],[Order Date]],"MMMM")</f>
        <v>November</v>
      </c>
      <c r="Z8009" t="str">
        <f>"Q"&amp;ROUNDUP(MONTH(salestable[[#This Row],[Order Date]])/3,0)</f>
        <v>Q4</v>
      </c>
      <c r="AA8009" t="str">
        <f>TEXT(salestable[[#This Row],[Order Date]], "ddd")</f>
        <v>Tue</v>
      </c>
    </row>
    <row r="8010" spans="1:27"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s="3">
        <v>3</v>
      </c>
      <c r="T8010" s="4">
        <v>0</v>
      </c>
      <c r="U8010" s="3">
        <v>49.970399999999998</v>
      </c>
      <c r="V8010" s="2">
        <f>salestable[[#This Row],[Sales]] * (1 - salestable[[#This Row],[Discount]])</f>
        <v>106.32</v>
      </c>
      <c r="W8010" s="2">
        <f>salestable[[#This Row],[Sales]] * salestable[[#This Row],[Discount]]</f>
        <v>0</v>
      </c>
      <c r="X8010">
        <f>YEAR(salestable[[#This Row],[Order Date]])</f>
        <v>2015</v>
      </c>
      <c r="Y8010" t="str">
        <f>TEXT(salestable[[#This Row],[Order Date]],"MMMM")</f>
        <v>November</v>
      </c>
      <c r="Z8010" t="str">
        <f>"Q"&amp;ROUNDUP(MONTH(salestable[[#This Row],[Order Date]])/3,0)</f>
        <v>Q4</v>
      </c>
      <c r="AA8010" t="str">
        <f>TEXT(salestable[[#This Row],[Order Date]], "ddd")</f>
        <v>Tue</v>
      </c>
    </row>
    <row r="8011" spans="1:27"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s="3">
        <v>5</v>
      </c>
      <c r="T8011" s="4">
        <v>0</v>
      </c>
      <c r="U8011" s="3">
        <v>383.93099999999998</v>
      </c>
      <c r="V8011" s="2">
        <f>salestable[[#This Row],[Sales]] * (1 - salestable[[#This Row],[Discount]])</f>
        <v>1323.9</v>
      </c>
      <c r="W8011" s="2">
        <f>salestable[[#This Row],[Sales]] * salestable[[#This Row],[Discount]]</f>
        <v>0</v>
      </c>
      <c r="X8011">
        <f>YEAR(salestable[[#This Row],[Order Date]])</f>
        <v>2015</v>
      </c>
      <c r="Y8011" t="str">
        <f>TEXT(salestable[[#This Row],[Order Date]],"MMMM")</f>
        <v>November</v>
      </c>
      <c r="Z8011" t="str">
        <f>"Q"&amp;ROUNDUP(MONTH(salestable[[#This Row],[Order Date]])/3,0)</f>
        <v>Q4</v>
      </c>
      <c r="AA8011" t="str">
        <f>TEXT(salestable[[#This Row],[Order Date]], "ddd")</f>
        <v>Tue</v>
      </c>
    </row>
    <row r="8012" spans="1:27"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s="3">
        <v>6</v>
      </c>
      <c r="T8012" s="4">
        <v>0.2</v>
      </c>
      <c r="U8012" s="3">
        <v>41.152799999999999</v>
      </c>
      <c r="V8012" s="2">
        <f>salestable[[#This Row],[Sales]] * (1 - salestable[[#This Row],[Discount]])</f>
        <v>101.2992</v>
      </c>
      <c r="W8012" s="2">
        <f>salestable[[#This Row],[Sales]] * salestable[[#This Row],[Discount]]</f>
        <v>25.3248</v>
      </c>
      <c r="X8012">
        <f>YEAR(salestable[[#This Row],[Order Date]])</f>
        <v>2014</v>
      </c>
      <c r="Y8012" t="str">
        <f>TEXT(salestable[[#This Row],[Order Date]],"MMMM")</f>
        <v>March</v>
      </c>
      <c r="Z8012" t="str">
        <f>"Q"&amp;ROUNDUP(MONTH(salestable[[#This Row],[Order Date]])/3,0)</f>
        <v>Q1</v>
      </c>
      <c r="AA8012" t="str">
        <f>TEXT(salestable[[#This Row],[Order Date]], "ddd")</f>
        <v>Mon</v>
      </c>
    </row>
    <row r="8013" spans="1:27"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s="3">
        <v>7</v>
      </c>
      <c r="T8013" s="4">
        <v>0.2</v>
      </c>
      <c r="U8013" s="3">
        <v>15.743</v>
      </c>
      <c r="V8013" s="2">
        <f>salestable[[#This Row],[Sales]] * (1 - salestable[[#This Row],[Discount]])</f>
        <v>100.7552</v>
      </c>
      <c r="W8013" s="2">
        <f>salestable[[#This Row],[Sales]] * salestable[[#This Row],[Discount]]</f>
        <v>25.188800000000001</v>
      </c>
      <c r="X8013">
        <f>YEAR(salestable[[#This Row],[Order Date]])</f>
        <v>2015</v>
      </c>
      <c r="Y8013" t="str">
        <f>TEXT(salestable[[#This Row],[Order Date]],"MMMM")</f>
        <v>June</v>
      </c>
      <c r="Z8013" t="str">
        <f>"Q"&amp;ROUNDUP(MONTH(salestable[[#This Row],[Order Date]])/3,0)</f>
        <v>Q2</v>
      </c>
      <c r="AA8013" t="str">
        <f>TEXT(salestable[[#This Row],[Order Date]], "ddd")</f>
        <v>Sat</v>
      </c>
    </row>
    <row r="8014" spans="1:27"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s="3">
        <v>5</v>
      </c>
      <c r="T8014" s="4">
        <v>0.2</v>
      </c>
      <c r="U8014" s="3">
        <v>207.47499999999999</v>
      </c>
      <c r="V8014" s="2">
        <f>salestable[[#This Row],[Sales]] * (1 - salestable[[#This Row],[Discount]])</f>
        <v>531.13599999999997</v>
      </c>
      <c r="W8014" s="2">
        <f>salestable[[#This Row],[Sales]] * salestable[[#This Row],[Discount]]</f>
        <v>132.78399999999999</v>
      </c>
      <c r="X8014">
        <f>YEAR(salestable[[#This Row],[Order Date]])</f>
        <v>2017</v>
      </c>
      <c r="Y8014" t="str">
        <f>TEXT(salestable[[#This Row],[Order Date]],"MMMM")</f>
        <v>May</v>
      </c>
      <c r="Z8014" t="str">
        <f>"Q"&amp;ROUNDUP(MONTH(salestable[[#This Row],[Order Date]])/3,0)</f>
        <v>Q2</v>
      </c>
      <c r="AA8014" t="str">
        <f>TEXT(salestable[[#This Row],[Order Date]], "ddd")</f>
        <v>Thu</v>
      </c>
    </row>
    <row r="8015" spans="1:27"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s="3">
        <v>8</v>
      </c>
      <c r="T8015" s="4">
        <v>0</v>
      </c>
      <c r="U8015" s="3">
        <v>13.2</v>
      </c>
      <c r="V8015" s="2">
        <f>salestable[[#This Row],[Sales]] * (1 - salestable[[#This Row],[Discount]])</f>
        <v>120</v>
      </c>
      <c r="W8015" s="2">
        <f>salestable[[#This Row],[Sales]] * salestable[[#This Row],[Discount]]</f>
        <v>0</v>
      </c>
      <c r="X8015">
        <f>YEAR(salestable[[#This Row],[Order Date]])</f>
        <v>2017</v>
      </c>
      <c r="Y8015" t="str">
        <f>TEXT(salestable[[#This Row],[Order Date]],"MMMM")</f>
        <v>May</v>
      </c>
      <c r="Z8015" t="str">
        <f>"Q"&amp;ROUNDUP(MONTH(salestable[[#This Row],[Order Date]])/3,0)</f>
        <v>Q2</v>
      </c>
      <c r="AA8015" t="str">
        <f>TEXT(salestable[[#This Row],[Order Date]], "ddd")</f>
        <v>Thu</v>
      </c>
    </row>
    <row r="8016" spans="1:27"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s="3">
        <v>1</v>
      </c>
      <c r="T8016" s="4">
        <v>0</v>
      </c>
      <c r="U8016" s="3">
        <v>1.4804999999999999</v>
      </c>
      <c r="V8016" s="2">
        <f>salestable[[#This Row],[Sales]] * (1 - salestable[[#This Row],[Discount]])</f>
        <v>3.29</v>
      </c>
      <c r="W8016" s="2">
        <f>salestable[[#This Row],[Sales]] * salestable[[#This Row],[Discount]]</f>
        <v>0</v>
      </c>
      <c r="X8016">
        <f>YEAR(salestable[[#This Row],[Order Date]])</f>
        <v>2017</v>
      </c>
      <c r="Y8016" t="str">
        <f>TEXT(salestable[[#This Row],[Order Date]],"MMMM")</f>
        <v>May</v>
      </c>
      <c r="Z8016" t="str">
        <f>"Q"&amp;ROUNDUP(MONTH(salestable[[#This Row],[Order Date]])/3,0)</f>
        <v>Q2</v>
      </c>
      <c r="AA8016" t="str">
        <f>TEXT(salestable[[#This Row],[Order Date]], "ddd")</f>
        <v>Thu</v>
      </c>
    </row>
    <row r="8017" spans="1:27"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s="3">
        <v>3</v>
      </c>
      <c r="T8017" s="4">
        <v>0</v>
      </c>
      <c r="U8017" s="3">
        <v>6.0288000000000004</v>
      </c>
      <c r="V8017" s="2">
        <f>salestable[[#This Row],[Sales]] * (1 - salestable[[#This Row],[Discount]])</f>
        <v>18.84</v>
      </c>
      <c r="W8017" s="2">
        <f>salestable[[#This Row],[Sales]] * salestable[[#This Row],[Discount]]</f>
        <v>0</v>
      </c>
      <c r="X8017">
        <f>YEAR(salestable[[#This Row],[Order Date]])</f>
        <v>2017</v>
      </c>
      <c r="Y8017" t="str">
        <f>TEXT(salestable[[#This Row],[Order Date]],"MMMM")</f>
        <v>May</v>
      </c>
      <c r="Z8017" t="str">
        <f>"Q"&amp;ROUNDUP(MONTH(salestable[[#This Row],[Order Date]])/3,0)</f>
        <v>Q2</v>
      </c>
      <c r="AA8017" t="str">
        <f>TEXT(salestable[[#This Row],[Order Date]], "ddd")</f>
        <v>Thu</v>
      </c>
    </row>
    <row r="8018" spans="1:27"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s="3">
        <v>6</v>
      </c>
      <c r="T8018" s="4">
        <v>0.2</v>
      </c>
      <c r="U8018" s="3">
        <v>12.892799999999999</v>
      </c>
      <c r="V8018" s="2">
        <f>salestable[[#This Row],[Sales]] * (1 - salestable[[#This Row],[Discount]])</f>
        <v>48.537599999999998</v>
      </c>
      <c r="W8018" s="2">
        <f>salestable[[#This Row],[Sales]] * salestable[[#This Row],[Discount]]</f>
        <v>12.134399999999999</v>
      </c>
      <c r="X8018">
        <f>YEAR(salestable[[#This Row],[Order Date]])</f>
        <v>2014</v>
      </c>
      <c r="Y8018" t="str">
        <f>TEXT(salestable[[#This Row],[Order Date]],"MMMM")</f>
        <v>September</v>
      </c>
      <c r="Z8018" t="str">
        <f>"Q"&amp;ROUNDUP(MONTH(salestable[[#This Row],[Order Date]])/3,0)</f>
        <v>Q3</v>
      </c>
      <c r="AA8018" t="str">
        <f>TEXT(salestable[[#This Row],[Order Date]], "ddd")</f>
        <v>Tue</v>
      </c>
    </row>
    <row r="8019" spans="1:27"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s="3">
        <v>9</v>
      </c>
      <c r="T8019" s="4">
        <v>0.2</v>
      </c>
      <c r="U8019" s="3">
        <v>2.6964000000000001</v>
      </c>
      <c r="V8019" s="2">
        <f>salestable[[#This Row],[Sales]] * (1 - salestable[[#This Row],[Discount]])</f>
        <v>24.652799999999999</v>
      </c>
      <c r="W8019" s="2">
        <f>salestable[[#This Row],[Sales]] * salestable[[#This Row],[Discount]]</f>
        <v>6.1631999999999998</v>
      </c>
      <c r="X8019">
        <f>YEAR(salestable[[#This Row],[Order Date]])</f>
        <v>2014</v>
      </c>
      <c r="Y8019" t="str">
        <f>TEXT(salestable[[#This Row],[Order Date]],"MMMM")</f>
        <v>September</v>
      </c>
      <c r="Z8019" t="str">
        <f>"Q"&amp;ROUNDUP(MONTH(salestable[[#This Row],[Order Date]])/3,0)</f>
        <v>Q3</v>
      </c>
      <c r="AA8019" t="str">
        <f>TEXT(salestable[[#This Row],[Order Date]], "ddd")</f>
        <v>Tue</v>
      </c>
    </row>
    <row r="8020" spans="1:27"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s="3">
        <v>1</v>
      </c>
      <c r="T8020" s="4">
        <v>0.2</v>
      </c>
      <c r="U8020" s="3">
        <v>4.6193</v>
      </c>
      <c r="V8020" s="2">
        <f>salestable[[#This Row],[Sales]] * (1 - salestable[[#This Row],[Discount]])</f>
        <v>42.233600000000003</v>
      </c>
      <c r="W8020" s="2">
        <f>salestable[[#This Row],[Sales]] * salestable[[#This Row],[Discount]]</f>
        <v>10.558400000000001</v>
      </c>
      <c r="X8020">
        <f>YEAR(salestable[[#This Row],[Order Date]])</f>
        <v>2017</v>
      </c>
      <c r="Y8020" t="str">
        <f>TEXT(salestable[[#This Row],[Order Date]],"MMMM")</f>
        <v>October</v>
      </c>
      <c r="Z8020" t="str">
        <f>"Q"&amp;ROUNDUP(MONTH(salestable[[#This Row],[Order Date]])/3,0)</f>
        <v>Q4</v>
      </c>
      <c r="AA8020" t="str">
        <f>TEXT(salestable[[#This Row],[Order Date]], "ddd")</f>
        <v>Tue</v>
      </c>
    </row>
    <row r="8021" spans="1:27"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s="3">
        <v>10</v>
      </c>
      <c r="T8021" s="4">
        <v>0</v>
      </c>
      <c r="U8021" s="3">
        <v>20.975000000000001</v>
      </c>
      <c r="V8021" s="2">
        <f>salestable[[#This Row],[Sales]] * (1 - salestable[[#This Row],[Discount]])</f>
        <v>83.9</v>
      </c>
      <c r="W8021" s="2">
        <f>salestable[[#This Row],[Sales]] * salestable[[#This Row],[Discount]]</f>
        <v>0</v>
      </c>
      <c r="X8021">
        <f>YEAR(salestable[[#This Row],[Order Date]])</f>
        <v>2017</v>
      </c>
      <c r="Y8021" t="str">
        <f>TEXT(salestable[[#This Row],[Order Date]],"MMMM")</f>
        <v>November</v>
      </c>
      <c r="Z8021" t="str">
        <f>"Q"&amp;ROUNDUP(MONTH(salestable[[#This Row],[Order Date]])/3,0)</f>
        <v>Q4</v>
      </c>
      <c r="AA8021" t="str">
        <f>TEXT(salestable[[#This Row],[Order Date]], "ddd")</f>
        <v>Thu</v>
      </c>
    </row>
    <row r="8022" spans="1:27"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s="3">
        <v>2</v>
      </c>
      <c r="T8022" s="4">
        <v>0</v>
      </c>
      <c r="U8022" s="3">
        <v>5.7624000000000004</v>
      </c>
      <c r="V8022" s="2">
        <f>salestable[[#This Row],[Sales]] * (1 - salestable[[#This Row],[Discount]])</f>
        <v>11.76</v>
      </c>
      <c r="W8022" s="2">
        <f>salestable[[#This Row],[Sales]] * salestable[[#This Row],[Discount]]</f>
        <v>0</v>
      </c>
      <c r="X8022">
        <f>YEAR(salestable[[#This Row],[Order Date]])</f>
        <v>2017</v>
      </c>
      <c r="Y8022" t="str">
        <f>TEXT(salestable[[#This Row],[Order Date]],"MMMM")</f>
        <v>November</v>
      </c>
      <c r="Z8022" t="str">
        <f>"Q"&amp;ROUNDUP(MONTH(salestable[[#This Row],[Order Date]])/3,0)</f>
        <v>Q4</v>
      </c>
      <c r="AA8022" t="str">
        <f>TEXT(salestable[[#This Row],[Order Date]], "ddd")</f>
        <v>Thu</v>
      </c>
    </row>
    <row r="8023" spans="1:27"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s="3">
        <v>3</v>
      </c>
      <c r="T8023" s="4">
        <v>0.8</v>
      </c>
      <c r="U8023" s="3">
        <v>-12.979200000000001</v>
      </c>
      <c r="V8023" s="2">
        <f>salestable[[#This Row],[Sales]] * (1 - salestable[[#This Row],[Discount]])</f>
        <v>0.99839999999999973</v>
      </c>
      <c r="W8023" s="2">
        <f>salestable[[#This Row],[Sales]] * salestable[[#This Row],[Discount]]</f>
        <v>3.9936000000000003</v>
      </c>
      <c r="X8023">
        <f>YEAR(salestable[[#This Row],[Order Date]])</f>
        <v>2014</v>
      </c>
      <c r="Y8023" t="str">
        <f>TEXT(salestable[[#This Row],[Order Date]],"MMMM")</f>
        <v>July</v>
      </c>
      <c r="Z8023" t="str">
        <f>"Q"&amp;ROUNDUP(MONTH(salestable[[#This Row],[Order Date]])/3,0)</f>
        <v>Q3</v>
      </c>
      <c r="AA8023" t="str">
        <f>TEXT(salestable[[#This Row],[Order Date]], "ddd")</f>
        <v>Mon</v>
      </c>
    </row>
    <row r="8024" spans="1:27"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s="3">
        <v>5</v>
      </c>
      <c r="T8024" s="4">
        <v>0.2</v>
      </c>
      <c r="U8024" s="3">
        <v>29.672999999999998</v>
      </c>
      <c r="V8024" s="2">
        <f>salestable[[#This Row],[Sales]] * (1 - salestable[[#This Row],[Discount]])</f>
        <v>70.335999999999999</v>
      </c>
      <c r="W8024" s="2">
        <f>salestable[[#This Row],[Sales]] * salestable[[#This Row],[Discount]]</f>
        <v>17.584</v>
      </c>
      <c r="X8024">
        <f>YEAR(salestable[[#This Row],[Order Date]])</f>
        <v>2014</v>
      </c>
      <c r="Y8024" t="str">
        <f>TEXT(salestable[[#This Row],[Order Date]],"MMMM")</f>
        <v>July</v>
      </c>
      <c r="Z8024" t="str">
        <f>"Q"&amp;ROUNDUP(MONTH(salestable[[#This Row],[Order Date]])/3,0)</f>
        <v>Q3</v>
      </c>
      <c r="AA8024" t="str">
        <f>TEXT(salestable[[#This Row],[Order Date]], "ddd")</f>
        <v>Mon</v>
      </c>
    </row>
    <row r="8025" spans="1:27"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s="3">
        <v>5</v>
      </c>
      <c r="T8025" s="4">
        <v>0.3</v>
      </c>
      <c r="U8025" s="3">
        <v>-93.99</v>
      </c>
      <c r="V8025" s="2">
        <f>salestable[[#This Row],[Sales]] * (1 - salestable[[#This Row],[Discount]])</f>
        <v>460.55099999999993</v>
      </c>
      <c r="W8025" s="2">
        <f>salestable[[#This Row],[Sales]] * salestable[[#This Row],[Discount]]</f>
        <v>197.37899999999999</v>
      </c>
      <c r="X8025">
        <f>YEAR(salestable[[#This Row],[Order Date]])</f>
        <v>2014</v>
      </c>
      <c r="Y8025" t="str">
        <f>TEXT(salestable[[#This Row],[Order Date]],"MMMM")</f>
        <v>July</v>
      </c>
      <c r="Z8025" t="str">
        <f>"Q"&amp;ROUNDUP(MONTH(salestable[[#This Row],[Order Date]])/3,0)</f>
        <v>Q3</v>
      </c>
      <c r="AA8025" t="str">
        <f>TEXT(salestable[[#This Row],[Order Date]], "ddd")</f>
        <v>Mon</v>
      </c>
    </row>
    <row r="8026" spans="1:27"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s="3">
        <v>1</v>
      </c>
      <c r="T8026" s="4">
        <v>0.8</v>
      </c>
      <c r="U8026" s="3">
        <v>-1.827</v>
      </c>
      <c r="V8026" s="2">
        <f>salestable[[#This Row],[Sales]] * (1 - salestable[[#This Row],[Discount]])</f>
        <v>0.20879999999999996</v>
      </c>
      <c r="W8026" s="2">
        <f>salestable[[#This Row],[Sales]] * salestable[[#This Row],[Discount]]</f>
        <v>0.83520000000000005</v>
      </c>
      <c r="X8026">
        <f>YEAR(salestable[[#This Row],[Order Date]])</f>
        <v>2014</v>
      </c>
      <c r="Y8026" t="str">
        <f>TEXT(salestable[[#This Row],[Order Date]],"MMMM")</f>
        <v>July</v>
      </c>
      <c r="Z8026" t="str">
        <f>"Q"&amp;ROUNDUP(MONTH(salestable[[#This Row],[Order Date]])/3,0)</f>
        <v>Q3</v>
      </c>
      <c r="AA8026" t="str">
        <f>TEXT(salestable[[#This Row],[Order Date]], "ddd")</f>
        <v>Mon</v>
      </c>
    </row>
    <row r="8027" spans="1:27"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s="3">
        <v>2</v>
      </c>
      <c r="T8027" s="4">
        <v>0</v>
      </c>
      <c r="U8027" s="3">
        <v>50.563200000000002</v>
      </c>
      <c r="V8027" s="2">
        <f>salestable[[#This Row],[Sales]] * (1 - salestable[[#This Row],[Discount]])</f>
        <v>210.68</v>
      </c>
      <c r="W8027" s="2">
        <f>salestable[[#This Row],[Sales]] * salestable[[#This Row],[Discount]]</f>
        <v>0</v>
      </c>
      <c r="X8027">
        <f>YEAR(salestable[[#This Row],[Order Date]])</f>
        <v>2015</v>
      </c>
      <c r="Y8027" t="str">
        <f>TEXT(salestable[[#This Row],[Order Date]],"MMMM")</f>
        <v>September</v>
      </c>
      <c r="Z8027" t="str">
        <f>"Q"&amp;ROUNDUP(MONTH(salestable[[#This Row],[Order Date]])/3,0)</f>
        <v>Q3</v>
      </c>
      <c r="AA8027" t="str">
        <f>TEXT(salestable[[#This Row],[Order Date]], "ddd")</f>
        <v>Fri</v>
      </c>
    </row>
    <row r="8028" spans="1:27"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s="3">
        <v>1</v>
      </c>
      <c r="T8028" s="4">
        <v>0</v>
      </c>
      <c r="U8028" s="3">
        <v>1.5760000000000001</v>
      </c>
      <c r="V8028" s="2">
        <f>salestable[[#This Row],[Sales]] * (1 - salestable[[#This Row],[Discount]])</f>
        <v>78.8</v>
      </c>
      <c r="W8028" s="2">
        <f>salestable[[#This Row],[Sales]] * salestable[[#This Row],[Discount]]</f>
        <v>0</v>
      </c>
      <c r="X8028">
        <f>YEAR(salestable[[#This Row],[Order Date]])</f>
        <v>2015</v>
      </c>
      <c r="Y8028" t="str">
        <f>TEXT(salestable[[#This Row],[Order Date]],"MMMM")</f>
        <v>September</v>
      </c>
      <c r="Z8028" t="str">
        <f>"Q"&amp;ROUNDUP(MONTH(salestable[[#This Row],[Order Date]])/3,0)</f>
        <v>Q3</v>
      </c>
      <c r="AA8028" t="str">
        <f>TEXT(salestable[[#This Row],[Order Date]], "ddd")</f>
        <v>Fri</v>
      </c>
    </row>
    <row r="8029" spans="1:27"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s="3">
        <v>1</v>
      </c>
      <c r="T8029" s="4">
        <v>0</v>
      </c>
      <c r="U8029" s="3">
        <v>6.7965999999999998</v>
      </c>
      <c r="V8029" s="2">
        <f>salestable[[#This Row],[Sales]] * (1 - salestable[[#This Row],[Discount]])</f>
        <v>19.989999999999998</v>
      </c>
      <c r="W8029" s="2">
        <f>salestable[[#This Row],[Sales]] * salestable[[#This Row],[Discount]]</f>
        <v>0</v>
      </c>
      <c r="X8029">
        <f>YEAR(salestable[[#This Row],[Order Date]])</f>
        <v>2015</v>
      </c>
      <c r="Y8029" t="str">
        <f>TEXT(salestable[[#This Row],[Order Date]],"MMMM")</f>
        <v>September</v>
      </c>
      <c r="Z8029" t="str">
        <f>"Q"&amp;ROUNDUP(MONTH(salestable[[#This Row],[Order Date]])/3,0)</f>
        <v>Q3</v>
      </c>
      <c r="AA8029" t="str">
        <f>TEXT(salestable[[#This Row],[Order Date]], "ddd")</f>
        <v>Fri</v>
      </c>
    </row>
    <row r="8030" spans="1:27"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s="3">
        <v>4</v>
      </c>
      <c r="T8030" s="4">
        <v>0</v>
      </c>
      <c r="U8030" s="3">
        <v>108.1752</v>
      </c>
      <c r="V8030" s="2">
        <f>salestable[[#This Row],[Sales]] * (1 - salestable[[#This Row],[Discount]])</f>
        <v>772.68</v>
      </c>
      <c r="W8030" s="2">
        <f>salestable[[#This Row],[Sales]] * salestable[[#This Row],[Discount]]</f>
        <v>0</v>
      </c>
      <c r="X8030">
        <f>YEAR(salestable[[#This Row],[Order Date]])</f>
        <v>2015</v>
      </c>
      <c r="Y8030" t="str">
        <f>TEXT(salestable[[#This Row],[Order Date]],"MMMM")</f>
        <v>September</v>
      </c>
      <c r="Z8030" t="str">
        <f>"Q"&amp;ROUNDUP(MONTH(salestable[[#This Row],[Order Date]])/3,0)</f>
        <v>Q3</v>
      </c>
      <c r="AA8030" t="str">
        <f>TEXT(salestable[[#This Row],[Order Date]], "ddd")</f>
        <v>Fri</v>
      </c>
    </row>
    <row r="8031" spans="1:27"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s="3">
        <v>6</v>
      </c>
      <c r="T8031" s="4">
        <v>0.2</v>
      </c>
      <c r="U8031" s="3">
        <v>-9.282</v>
      </c>
      <c r="V8031" s="2">
        <f>salestable[[#This Row],[Sales]] * (1 - salestable[[#This Row],[Discount]])</f>
        <v>84.864000000000004</v>
      </c>
      <c r="W8031" s="2">
        <f>salestable[[#This Row],[Sales]] * salestable[[#This Row],[Discount]]</f>
        <v>21.216000000000001</v>
      </c>
      <c r="X8031">
        <f>YEAR(salestable[[#This Row],[Order Date]])</f>
        <v>2016</v>
      </c>
      <c r="Y8031" t="str">
        <f>TEXT(salestable[[#This Row],[Order Date]],"MMMM")</f>
        <v>October</v>
      </c>
      <c r="Z8031" t="str">
        <f>"Q"&amp;ROUNDUP(MONTH(salestable[[#This Row],[Order Date]])/3,0)</f>
        <v>Q4</v>
      </c>
      <c r="AA8031" t="str">
        <f>TEXT(salestable[[#This Row],[Order Date]], "ddd")</f>
        <v>Fri</v>
      </c>
    </row>
    <row r="8032" spans="1:27"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s="3">
        <v>3</v>
      </c>
      <c r="T8032" s="4">
        <v>0.6</v>
      </c>
      <c r="U8032" s="3">
        <v>-10.9611</v>
      </c>
      <c r="V8032" s="2">
        <f>salestable[[#This Row],[Sales]] * (1 - salestable[[#This Row],[Discount]])</f>
        <v>9.2304000000000013</v>
      </c>
      <c r="W8032" s="2">
        <f>salestable[[#This Row],[Sales]] * salestable[[#This Row],[Discount]]</f>
        <v>13.845599999999999</v>
      </c>
      <c r="X8032">
        <f>YEAR(salestable[[#This Row],[Order Date]])</f>
        <v>2016</v>
      </c>
      <c r="Y8032" t="str">
        <f>TEXT(salestable[[#This Row],[Order Date]],"MMMM")</f>
        <v>January</v>
      </c>
      <c r="Z8032" t="str">
        <f>"Q"&amp;ROUNDUP(MONTH(salestable[[#This Row],[Order Date]])/3,0)</f>
        <v>Q1</v>
      </c>
      <c r="AA8032" t="str">
        <f>TEXT(salestable[[#This Row],[Order Date]], "ddd")</f>
        <v>Thu</v>
      </c>
    </row>
    <row r="8033" spans="1:27"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s="3">
        <v>5</v>
      </c>
      <c r="T8033" s="4">
        <v>0.2</v>
      </c>
      <c r="U8033" s="3">
        <v>9.0719999999999992</v>
      </c>
      <c r="V8033" s="2">
        <f>salestable[[#This Row],[Sales]] * (1 - salestable[[#This Row],[Discount]])</f>
        <v>20.736000000000004</v>
      </c>
      <c r="W8033" s="2">
        <f>salestable[[#This Row],[Sales]] * salestable[[#This Row],[Discount]]</f>
        <v>5.1840000000000011</v>
      </c>
      <c r="X8033">
        <f>YEAR(salestable[[#This Row],[Order Date]])</f>
        <v>2016</v>
      </c>
      <c r="Y8033" t="str">
        <f>TEXT(salestable[[#This Row],[Order Date]],"MMMM")</f>
        <v>January</v>
      </c>
      <c r="Z8033" t="str">
        <f>"Q"&amp;ROUNDUP(MONTH(salestable[[#This Row],[Order Date]])/3,0)</f>
        <v>Q1</v>
      </c>
      <c r="AA8033" t="str">
        <f>TEXT(salestable[[#This Row],[Order Date]], "ddd")</f>
        <v>Thu</v>
      </c>
    </row>
    <row r="8034" spans="1:27"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s="3">
        <v>3</v>
      </c>
      <c r="T8034" s="4">
        <v>0.2</v>
      </c>
      <c r="U8034" s="3">
        <v>16.183800000000002</v>
      </c>
      <c r="V8034" s="2">
        <f>salestable[[#This Row],[Sales]] * (1 - salestable[[#This Row],[Discount]])</f>
        <v>38.361600000000003</v>
      </c>
      <c r="W8034" s="2">
        <f>salestable[[#This Row],[Sales]] * salestable[[#This Row],[Discount]]</f>
        <v>9.5904000000000007</v>
      </c>
      <c r="X8034">
        <f>YEAR(salestable[[#This Row],[Order Date]])</f>
        <v>2015</v>
      </c>
      <c r="Y8034" t="str">
        <f>TEXT(salestable[[#This Row],[Order Date]],"MMMM")</f>
        <v>June</v>
      </c>
      <c r="Z8034" t="str">
        <f>"Q"&amp;ROUNDUP(MONTH(salestable[[#This Row],[Order Date]])/3,0)</f>
        <v>Q2</v>
      </c>
      <c r="AA8034" t="str">
        <f>TEXT(salestable[[#This Row],[Order Date]], "ddd")</f>
        <v>Thu</v>
      </c>
    </row>
    <row r="8035" spans="1:27"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s="3">
        <v>2</v>
      </c>
      <c r="T8035" s="4">
        <v>0.8</v>
      </c>
      <c r="U8035" s="3">
        <v>-1.476</v>
      </c>
      <c r="V8035" s="2">
        <f>salestable[[#This Row],[Sales]] * (1 - salestable[[#This Row],[Discount]])</f>
        <v>0.19679999999999995</v>
      </c>
      <c r="W8035" s="2">
        <f>salestable[[#This Row],[Sales]] * salestable[[#This Row],[Discount]]</f>
        <v>0.78720000000000001</v>
      </c>
      <c r="X8035">
        <f>YEAR(salestable[[#This Row],[Order Date]])</f>
        <v>2015</v>
      </c>
      <c r="Y8035" t="str">
        <f>TEXT(salestable[[#This Row],[Order Date]],"MMMM")</f>
        <v>June</v>
      </c>
      <c r="Z8035" t="str">
        <f>"Q"&amp;ROUNDUP(MONTH(salestable[[#This Row],[Order Date]])/3,0)</f>
        <v>Q2</v>
      </c>
      <c r="AA8035" t="str">
        <f>TEXT(salestable[[#This Row],[Order Date]], "ddd")</f>
        <v>Thu</v>
      </c>
    </row>
    <row r="8036" spans="1:27"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s="3">
        <v>9</v>
      </c>
      <c r="T8036" s="4">
        <v>0.6</v>
      </c>
      <c r="U8036" s="3">
        <v>-20.730599999999999</v>
      </c>
      <c r="V8036" s="2">
        <f>salestable[[#This Row],[Sales]] * (1 - salestable[[#This Row],[Discount]])</f>
        <v>30.153600000000001</v>
      </c>
      <c r="W8036" s="2">
        <f>salestable[[#This Row],[Sales]] * salestable[[#This Row],[Discount]]</f>
        <v>45.230399999999996</v>
      </c>
      <c r="X8036">
        <f>YEAR(salestable[[#This Row],[Order Date]])</f>
        <v>2015</v>
      </c>
      <c r="Y8036" t="str">
        <f>TEXT(salestable[[#This Row],[Order Date]],"MMMM")</f>
        <v>June</v>
      </c>
      <c r="Z8036" t="str">
        <f>"Q"&amp;ROUNDUP(MONTH(salestable[[#This Row],[Order Date]])/3,0)</f>
        <v>Q2</v>
      </c>
      <c r="AA8036" t="str">
        <f>TEXT(salestable[[#This Row],[Order Date]], "ddd")</f>
        <v>Thu</v>
      </c>
    </row>
    <row r="8037" spans="1:27"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s="3">
        <v>2</v>
      </c>
      <c r="T8037" s="4">
        <v>0.2</v>
      </c>
      <c r="U8037" s="3">
        <v>1.6704000000000001</v>
      </c>
      <c r="V8037" s="2">
        <f>salestable[[#This Row],[Sales]] * (1 - salestable[[#This Row],[Discount]])</f>
        <v>3.6863999999999999</v>
      </c>
      <c r="W8037" s="2">
        <f>salestable[[#This Row],[Sales]] * salestable[[#This Row],[Discount]]</f>
        <v>0.92159999999999997</v>
      </c>
      <c r="X8037">
        <f>YEAR(salestable[[#This Row],[Order Date]])</f>
        <v>2015</v>
      </c>
      <c r="Y8037" t="str">
        <f>TEXT(salestable[[#This Row],[Order Date]],"MMMM")</f>
        <v>June</v>
      </c>
      <c r="Z8037" t="str">
        <f>"Q"&amp;ROUNDUP(MONTH(salestable[[#This Row],[Order Date]])/3,0)</f>
        <v>Q2</v>
      </c>
      <c r="AA8037" t="str">
        <f>TEXT(salestable[[#This Row],[Order Date]], "ddd")</f>
        <v>Thu</v>
      </c>
    </row>
    <row r="8038" spans="1:27"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s="3">
        <v>6</v>
      </c>
      <c r="T8038" s="4">
        <v>0</v>
      </c>
      <c r="U8038" s="3">
        <v>16.956</v>
      </c>
      <c r="V8038" s="2">
        <f>salestable[[#This Row],[Sales]] * (1 - salestable[[#This Row],[Discount]])</f>
        <v>37.68</v>
      </c>
      <c r="W8038" s="2">
        <f>salestable[[#This Row],[Sales]] * salestable[[#This Row],[Discount]]</f>
        <v>0</v>
      </c>
      <c r="X8038">
        <f>YEAR(salestable[[#This Row],[Order Date]])</f>
        <v>2015</v>
      </c>
      <c r="Y8038" t="str">
        <f>TEXT(salestable[[#This Row],[Order Date]],"MMMM")</f>
        <v>September</v>
      </c>
      <c r="Z8038" t="str">
        <f>"Q"&amp;ROUNDUP(MONTH(salestable[[#This Row],[Order Date]])/3,0)</f>
        <v>Q3</v>
      </c>
      <c r="AA8038" t="str">
        <f>TEXT(salestable[[#This Row],[Order Date]], "ddd")</f>
        <v>Sun</v>
      </c>
    </row>
    <row r="8039" spans="1:27"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s="3">
        <v>3</v>
      </c>
      <c r="T8039" s="4">
        <v>0</v>
      </c>
      <c r="U8039" s="3">
        <v>10.896599999999999</v>
      </c>
      <c r="V8039" s="2">
        <f>salestable[[#This Row],[Sales]] * (1 - salestable[[#This Row],[Discount]])</f>
        <v>41.91</v>
      </c>
      <c r="W8039" s="2">
        <f>salestable[[#This Row],[Sales]] * salestable[[#This Row],[Discount]]</f>
        <v>0</v>
      </c>
      <c r="X8039">
        <f>YEAR(salestable[[#This Row],[Order Date]])</f>
        <v>2017</v>
      </c>
      <c r="Y8039" t="str">
        <f>TEXT(salestable[[#This Row],[Order Date]],"MMMM")</f>
        <v>July</v>
      </c>
      <c r="Z8039" t="str">
        <f>"Q"&amp;ROUNDUP(MONTH(salestable[[#This Row],[Order Date]])/3,0)</f>
        <v>Q3</v>
      </c>
      <c r="AA8039" t="str">
        <f>TEXT(salestable[[#This Row],[Order Date]], "ddd")</f>
        <v>Mon</v>
      </c>
    </row>
    <row r="8040" spans="1:27"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s="3">
        <v>3</v>
      </c>
      <c r="T8040" s="4">
        <v>0.15</v>
      </c>
      <c r="U8040" s="3">
        <v>5.1294000000000004</v>
      </c>
      <c r="V8040" s="2">
        <f>salestable[[#This Row],[Sales]] * (1 - salestable[[#This Row],[Discount]])</f>
        <v>370.59915000000001</v>
      </c>
      <c r="W8040" s="2">
        <f>salestable[[#This Row],[Sales]] * salestable[[#This Row],[Discount]]</f>
        <v>65.399850000000001</v>
      </c>
      <c r="X8040">
        <f>YEAR(salestable[[#This Row],[Order Date]])</f>
        <v>2017</v>
      </c>
      <c r="Y8040" t="str">
        <f>TEXT(salestable[[#This Row],[Order Date]],"MMMM")</f>
        <v>June</v>
      </c>
      <c r="Z8040" t="str">
        <f>"Q"&amp;ROUNDUP(MONTH(salestable[[#This Row],[Order Date]])/3,0)</f>
        <v>Q2</v>
      </c>
      <c r="AA8040" t="str">
        <f>TEXT(salestable[[#This Row],[Order Date]], "ddd")</f>
        <v>Fri</v>
      </c>
    </row>
    <row r="8041" spans="1:27"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s="3">
        <v>6</v>
      </c>
      <c r="T8041" s="4">
        <v>0.2</v>
      </c>
      <c r="U8041" s="3">
        <v>38.870399999999997</v>
      </c>
      <c r="V8041" s="2">
        <f>salestable[[#This Row],[Sales]] * (1 - salestable[[#This Row],[Discount]])</f>
        <v>310.96320000000003</v>
      </c>
      <c r="W8041" s="2">
        <f>salestable[[#This Row],[Sales]] * salestable[[#This Row],[Discount]]</f>
        <v>77.740800000000007</v>
      </c>
      <c r="X8041">
        <f>YEAR(salestable[[#This Row],[Order Date]])</f>
        <v>2017</v>
      </c>
      <c r="Y8041" t="str">
        <f>TEXT(salestable[[#This Row],[Order Date]],"MMMM")</f>
        <v>August</v>
      </c>
      <c r="Z8041" t="str">
        <f>"Q"&amp;ROUNDUP(MONTH(salestable[[#This Row],[Order Date]])/3,0)</f>
        <v>Q3</v>
      </c>
      <c r="AA8041" t="str">
        <f>TEXT(salestable[[#This Row],[Order Date]], "ddd")</f>
        <v>Mon</v>
      </c>
    </row>
    <row r="8042" spans="1:27"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s="3">
        <v>6</v>
      </c>
      <c r="T8042" s="4">
        <v>0</v>
      </c>
      <c r="U8042" s="3">
        <v>34.354799999999997</v>
      </c>
      <c r="V8042" s="2">
        <f>salestable[[#This Row],[Sales]] * (1 - salestable[[#This Row],[Discount]])</f>
        <v>572.58000000000004</v>
      </c>
      <c r="W8042" s="2">
        <f>salestable[[#This Row],[Sales]] * salestable[[#This Row],[Discount]]</f>
        <v>0</v>
      </c>
      <c r="X8042">
        <f>YEAR(salestable[[#This Row],[Order Date]])</f>
        <v>2017</v>
      </c>
      <c r="Y8042" t="str">
        <f>TEXT(salestable[[#This Row],[Order Date]],"MMMM")</f>
        <v>August</v>
      </c>
      <c r="Z8042" t="str">
        <f>"Q"&amp;ROUNDUP(MONTH(salestable[[#This Row],[Order Date]])/3,0)</f>
        <v>Q3</v>
      </c>
      <c r="AA8042" t="str">
        <f>TEXT(salestable[[#This Row],[Order Date]], "ddd")</f>
        <v>Mon</v>
      </c>
    </row>
    <row r="8043" spans="1:27"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s="3">
        <v>2</v>
      </c>
      <c r="T8043" s="4">
        <v>0</v>
      </c>
      <c r="U8043" s="3">
        <v>11.613</v>
      </c>
      <c r="V8043" s="2">
        <f>salestable[[#This Row],[Sales]] * (1 - salestable[[#This Row],[Discount]])</f>
        <v>33.18</v>
      </c>
      <c r="W8043" s="2">
        <f>salestable[[#This Row],[Sales]] * salestable[[#This Row],[Discount]]</f>
        <v>0</v>
      </c>
      <c r="X8043">
        <f>YEAR(salestable[[#This Row],[Order Date]])</f>
        <v>2017</v>
      </c>
      <c r="Y8043" t="str">
        <f>TEXT(salestable[[#This Row],[Order Date]],"MMMM")</f>
        <v>August</v>
      </c>
      <c r="Z8043" t="str">
        <f>"Q"&amp;ROUNDUP(MONTH(salestable[[#This Row],[Order Date]])/3,0)</f>
        <v>Q3</v>
      </c>
      <c r="AA8043" t="str">
        <f>TEXT(salestable[[#This Row],[Order Date]], "ddd")</f>
        <v>Mon</v>
      </c>
    </row>
    <row r="8044" spans="1:27"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s="3">
        <v>4</v>
      </c>
      <c r="T8044" s="4">
        <v>0</v>
      </c>
      <c r="U8044" s="3">
        <v>24.9132</v>
      </c>
      <c r="V8044" s="2">
        <f>salestable[[#This Row],[Sales]] * (1 - salestable[[#This Row],[Discount]])</f>
        <v>63.88</v>
      </c>
      <c r="W8044" s="2">
        <f>salestable[[#This Row],[Sales]] * salestable[[#This Row],[Discount]]</f>
        <v>0</v>
      </c>
      <c r="X8044">
        <f>YEAR(salestable[[#This Row],[Order Date]])</f>
        <v>2017</v>
      </c>
      <c r="Y8044" t="str">
        <f>TEXT(salestable[[#This Row],[Order Date]],"MMMM")</f>
        <v>March</v>
      </c>
      <c r="Z8044" t="str">
        <f>"Q"&amp;ROUNDUP(MONTH(salestable[[#This Row],[Order Date]])/3,0)</f>
        <v>Q1</v>
      </c>
      <c r="AA8044" t="str">
        <f>TEXT(salestable[[#This Row],[Order Date]], "ddd")</f>
        <v>Sat</v>
      </c>
    </row>
    <row r="8045" spans="1:27"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s="3">
        <v>1</v>
      </c>
      <c r="T8045" s="4">
        <v>0</v>
      </c>
      <c r="U8045" s="3">
        <v>11.7568</v>
      </c>
      <c r="V8045" s="2">
        <f>salestable[[#This Row],[Sales]] * (1 - salestable[[#This Row],[Discount]])</f>
        <v>26.72</v>
      </c>
      <c r="W8045" s="2">
        <f>salestable[[#This Row],[Sales]] * salestable[[#This Row],[Discount]]</f>
        <v>0</v>
      </c>
      <c r="X8045">
        <f>YEAR(salestable[[#This Row],[Order Date]])</f>
        <v>2017</v>
      </c>
      <c r="Y8045" t="str">
        <f>TEXT(salestable[[#This Row],[Order Date]],"MMMM")</f>
        <v>March</v>
      </c>
      <c r="Z8045" t="str">
        <f>"Q"&amp;ROUNDUP(MONTH(salestable[[#This Row],[Order Date]])/3,0)</f>
        <v>Q1</v>
      </c>
      <c r="AA8045" t="str">
        <f>TEXT(salestable[[#This Row],[Order Date]], "ddd")</f>
        <v>Sat</v>
      </c>
    </row>
    <row r="8046" spans="1:27"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s="3">
        <v>9</v>
      </c>
      <c r="T8046" s="4">
        <v>0.2</v>
      </c>
      <c r="U8046" s="3">
        <v>106.95780000000001</v>
      </c>
      <c r="V8046" s="2">
        <f>salestable[[#This Row],[Sales]] * (1 - salestable[[#This Row],[Discount]])</f>
        <v>236.04480000000001</v>
      </c>
      <c r="W8046" s="2">
        <f>salestable[[#This Row],[Sales]] * salestable[[#This Row],[Discount]]</f>
        <v>59.011200000000002</v>
      </c>
      <c r="X8046">
        <f>YEAR(salestable[[#This Row],[Order Date]])</f>
        <v>2017</v>
      </c>
      <c r="Y8046" t="str">
        <f>TEXT(salestable[[#This Row],[Order Date]],"MMMM")</f>
        <v>September</v>
      </c>
      <c r="Z8046" t="str">
        <f>"Q"&amp;ROUNDUP(MONTH(salestable[[#This Row],[Order Date]])/3,0)</f>
        <v>Q3</v>
      </c>
      <c r="AA8046" t="str">
        <f>TEXT(salestable[[#This Row],[Order Date]], "ddd")</f>
        <v>Fri</v>
      </c>
    </row>
    <row r="8047" spans="1:27"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s="3">
        <v>5</v>
      </c>
      <c r="T8047" s="4">
        <v>0</v>
      </c>
      <c r="U8047" s="3">
        <v>129.77250000000001</v>
      </c>
      <c r="V8047" s="2">
        <f>salestable[[#This Row],[Sales]] * (1 - salestable[[#This Row],[Discount]])</f>
        <v>393.25</v>
      </c>
      <c r="W8047" s="2">
        <f>salestable[[#This Row],[Sales]] * salestable[[#This Row],[Discount]]</f>
        <v>0</v>
      </c>
      <c r="X8047">
        <f>YEAR(salestable[[#This Row],[Order Date]])</f>
        <v>2016</v>
      </c>
      <c r="Y8047" t="str">
        <f>TEXT(salestable[[#This Row],[Order Date]],"MMMM")</f>
        <v>September</v>
      </c>
      <c r="Z8047" t="str">
        <f>"Q"&amp;ROUNDUP(MONTH(salestable[[#This Row],[Order Date]])/3,0)</f>
        <v>Q3</v>
      </c>
      <c r="AA8047" t="str">
        <f>TEXT(salestable[[#This Row],[Order Date]], "ddd")</f>
        <v>Tue</v>
      </c>
    </row>
    <row r="8048" spans="1:27"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s="3">
        <v>3</v>
      </c>
      <c r="T8048" s="4">
        <v>0.7</v>
      </c>
      <c r="U8048" s="3">
        <v>-1.476</v>
      </c>
      <c r="V8048" s="2">
        <f>salestable[[#This Row],[Sales]] * (1 - salestable[[#This Row],[Discount]])</f>
        <v>0.66420000000000012</v>
      </c>
      <c r="W8048" s="2">
        <f>salestable[[#This Row],[Sales]] * salestable[[#This Row],[Discount]]</f>
        <v>1.5497999999999998</v>
      </c>
      <c r="X8048">
        <f>YEAR(salestable[[#This Row],[Order Date]])</f>
        <v>2016</v>
      </c>
      <c r="Y8048" t="str">
        <f>TEXT(salestable[[#This Row],[Order Date]],"MMMM")</f>
        <v>December</v>
      </c>
      <c r="Z8048" t="str">
        <f>"Q"&amp;ROUNDUP(MONTH(salestable[[#This Row],[Order Date]])/3,0)</f>
        <v>Q4</v>
      </c>
      <c r="AA8048" t="str">
        <f>TEXT(salestable[[#This Row],[Order Date]], "ddd")</f>
        <v>Thu</v>
      </c>
    </row>
    <row r="8049" spans="1:27"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s="3">
        <v>3</v>
      </c>
      <c r="T8049" s="4">
        <v>0.2</v>
      </c>
      <c r="U8049" s="3">
        <v>5.2884000000000002</v>
      </c>
      <c r="V8049" s="2">
        <f>salestable[[#This Row],[Sales]] * (1 - salestable[[#This Row],[Discount]])</f>
        <v>13.0176</v>
      </c>
      <c r="W8049" s="2">
        <f>salestable[[#This Row],[Sales]] * salestable[[#This Row],[Discount]]</f>
        <v>3.2544</v>
      </c>
      <c r="X8049">
        <f>YEAR(salestable[[#This Row],[Order Date]])</f>
        <v>2017</v>
      </c>
      <c r="Y8049" t="str">
        <f>TEXT(salestable[[#This Row],[Order Date]],"MMMM")</f>
        <v>November</v>
      </c>
      <c r="Z8049" t="str">
        <f>"Q"&amp;ROUNDUP(MONTH(salestable[[#This Row],[Order Date]])/3,0)</f>
        <v>Q4</v>
      </c>
      <c r="AA8049" t="str">
        <f>TEXT(salestable[[#This Row],[Order Date]], "ddd")</f>
        <v>Fri</v>
      </c>
    </row>
    <row r="8050" spans="1:27"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s="3">
        <v>7</v>
      </c>
      <c r="T8050" s="4">
        <v>0</v>
      </c>
      <c r="U8050" s="3">
        <v>197.92080000000001</v>
      </c>
      <c r="V8050" s="2">
        <f>salestable[[#This Row],[Sales]] * (1 - salestable[[#This Row],[Discount]])</f>
        <v>706.86</v>
      </c>
      <c r="W8050" s="2">
        <f>salestable[[#This Row],[Sales]] * salestable[[#This Row],[Discount]]</f>
        <v>0</v>
      </c>
      <c r="X8050">
        <f>YEAR(salestable[[#This Row],[Order Date]])</f>
        <v>2016</v>
      </c>
      <c r="Y8050" t="str">
        <f>TEXT(salestable[[#This Row],[Order Date]],"MMMM")</f>
        <v>July</v>
      </c>
      <c r="Z8050" t="str">
        <f>"Q"&amp;ROUNDUP(MONTH(salestable[[#This Row],[Order Date]])/3,0)</f>
        <v>Q3</v>
      </c>
      <c r="AA8050" t="str">
        <f>TEXT(salestable[[#This Row],[Order Date]], "ddd")</f>
        <v>Sun</v>
      </c>
    </row>
    <row r="8051" spans="1:27"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s="3">
        <v>5</v>
      </c>
      <c r="T8051" s="4">
        <v>0.7</v>
      </c>
      <c r="U8051" s="3">
        <v>-4.577</v>
      </c>
      <c r="V8051" s="2">
        <f>salestable[[#This Row],[Sales]] * (1 - salestable[[#This Row],[Discount]])</f>
        <v>1.7910000000000001</v>
      </c>
      <c r="W8051" s="2">
        <f>salestable[[#This Row],[Sales]] * salestable[[#This Row],[Discount]]</f>
        <v>4.1789999999999994</v>
      </c>
      <c r="X8051">
        <f>YEAR(salestable[[#This Row],[Order Date]])</f>
        <v>2014</v>
      </c>
      <c r="Y8051" t="str">
        <f>TEXT(salestable[[#This Row],[Order Date]],"MMMM")</f>
        <v>September</v>
      </c>
      <c r="Z8051" t="str">
        <f>"Q"&amp;ROUNDUP(MONTH(salestable[[#This Row],[Order Date]])/3,0)</f>
        <v>Q3</v>
      </c>
      <c r="AA8051" t="str">
        <f>TEXT(salestable[[#This Row],[Order Date]], "ddd")</f>
        <v>Fri</v>
      </c>
    </row>
    <row r="8052" spans="1:27"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s="3">
        <v>1</v>
      </c>
      <c r="T8052" s="4">
        <v>0.2</v>
      </c>
      <c r="U8052" s="3">
        <v>4.7664</v>
      </c>
      <c r="V8052" s="2">
        <f>salestable[[#This Row],[Sales]] * (1 - salestable[[#This Row],[Discount]])</f>
        <v>16.947200000000002</v>
      </c>
      <c r="W8052" s="2">
        <f>salestable[[#This Row],[Sales]] * salestable[[#This Row],[Discount]]</f>
        <v>4.2368000000000006</v>
      </c>
      <c r="X8052">
        <f>YEAR(salestable[[#This Row],[Order Date]])</f>
        <v>2014</v>
      </c>
      <c r="Y8052" t="str">
        <f>TEXT(salestable[[#This Row],[Order Date]],"MMMM")</f>
        <v>September</v>
      </c>
      <c r="Z8052" t="str">
        <f>"Q"&amp;ROUNDUP(MONTH(salestable[[#This Row],[Order Date]])/3,0)</f>
        <v>Q3</v>
      </c>
      <c r="AA8052" t="str">
        <f>TEXT(salestable[[#This Row],[Order Date]], "ddd")</f>
        <v>Fri</v>
      </c>
    </row>
    <row r="8053" spans="1:27"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s="3">
        <v>6</v>
      </c>
      <c r="T8053" s="4">
        <v>0.2</v>
      </c>
      <c r="U8053" s="3">
        <v>3.1032000000000002</v>
      </c>
      <c r="V8053" s="2">
        <f>salestable[[#This Row],[Sales]] * (1 - salestable[[#This Row],[Discount]])</f>
        <v>33.1008</v>
      </c>
      <c r="W8053" s="2">
        <f>salestable[[#This Row],[Sales]] * salestable[[#This Row],[Discount]]</f>
        <v>8.2751999999999999</v>
      </c>
      <c r="X8053">
        <f>YEAR(salestable[[#This Row],[Order Date]])</f>
        <v>2014</v>
      </c>
      <c r="Y8053" t="str">
        <f>TEXT(salestable[[#This Row],[Order Date]],"MMMM")</f>
        <v>September</v>
      </c>
      <c r="Z8053" t="str">
        <f>"Q"&amp;ROUNDUP(MONTH(salestable[[#This Row],[Order Date]])/3,0)</f>
        <v>Q3</v>
      </c>
      <c r="AA8053" t="str">
        <f>TEXT(salestable[[#This Row],[Order Date]], "ddd")</f>
        <v>Fri</v>
      </c>
    </row>
    <row r="8054" spans="1:27"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s="3">
        <v>3</v>
      </c>
      <c r="T8054" s="4">
        <v>0</v>
      </c>
      <c r="U8054" s="3">
        <v>4.4850000000000003</v>
      </c>
      <c r="V8054" s="2">
        <f>salestable[[#This Row],[Sales]] * (1 - salestable[[#This Row],[Discount]])</f>
        <v>17.940000000000001</v>
      </c>
      <c r="W8054" s="2">
        <f>salestable[[#This Row],[Sales]] * salestable[[#This Row],[Discount]]</f>
        <v>0</v>
      </c>
      <c r="X8054">
        <f>YEAR(salestable[[#This Row],[Order Date]])</f>
        <v>2014</v>
      </c>
      <c r="Y8054" t="str">
        <f>TEXT(salestable[[#This Row],[Order Date]],"MMMM")</f>
        <v>July</v>
      </c>
      <c r="Z8054" t="str">
        <f>"Q"&amp;ROUNDUP(MONTH(salestable[[#This Row],[Order Date]])/3,0)</f>
        <v>Q3</v>
      </c>
      <c r="AA8054" t="str">
        <f>TEXT(salestable[[#This Row],[Order Date]], "ddd")</f>
        <v>Mon</v>
      </c>
    </row>
    <row r="8055" spans="1:27"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s="3">
        <v>1</v>
      </c>
      <c r="T8055" s="4">
        <v>0.7</v>
      </c>
      <c r="U8055" s="3">
        <v>-1.8585</v>
      </c>
      <c r="V8055" s="2">
        <f>salestable[[#This Row],[Sales]] * (1 - salestable[[#This Row],[Discount]])</f>
        <v>0.7965000000000001</v>
      </c>
      <c r="W8055" s="2">
        <f>salestable[[#This Row],[Sales]] * salestable[[#This Row],[Discount]]</f>
        <v>1.8584999999999998</v>
      </c>
      <c r="X8055">
        <f>YEAR(salestable[[#This Row],[Order Date]])</f>
        <v>2017</v>
      </c>
      <c r="Y8055" t="str">
        <f>TEXT(salestable[[#This Row],[Order Date]],"MMMM")</f>
        <v>September</v>
      </c>
      <c r="Z8055" t="str">
        <f>"Q"&amp;ROUNDUP(MONTH(salestable[[#This Row],[Order Date]])/3,0)</f>
        <v>Q3</v>
      </c>
      <c r="AA8055" t="str">
        <f>TEXT(salestable[[#This Row],[Order Date]], "ddd")</f>
        <v>Thu</v>
      </c>
    </row>
    <row r="8056" spans="1:27"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s="3">
        <v>5</v>
      </c>
      <c r="T8056" s="4">
        <v>0</v>
      </c>
      <c r="U8056" s="3">
        <v>267.70499999999998</v>
      </c>
      <c r="V8056" s="2">
        <f>salestable[[#This Row],[Sales]] * (1 - salestable[[#This Row],[Discount]])</f>
        <v>892.35</v>
      </c>
      <c r="W8056" s="2">
        <f>salestable[[#This Row],[Sales]] * salestable[[#This Row],[Discount]]</f>
        <v>0</v>
      </c>
      <c r="X8056">
        <f>YEAR(salestable[[#This Row],[Order Date]])</f>
        <v>2015</v>
      </c>
      <c r="Y8056" t="str">
        <f>TEXT(salestable[[#This Row],[Order Date]],"MMMM")</f>
        <v>August</v>
      </c>
      <c r="Z8056" t="str">
        <f>"Q"&amp;ROUNDUP(MONTH(salestable[[#This Row],[Order Date]])/3,0)</f>
        <v>Q3</v>
      </c>
      <c r="AA8056" t="str">
        <f>TEXT(salestable[[#This Row],[Order Date]], "ddd")</f>
        <v>Fri</v>
      </c>
    </row>
    <row r="8057" spans="1:27"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s="3">
        <v>2</v>
      </c>
      <c r="T8057" s="4">
        <v>0.15</v>
      </c>
      <c r="U8057" s="3">
        <v>28.956800000000001</v>
      </c>
      <c r="V8057" s="2">
        <f>salestable[[#This Row],[Sales]] * (1 - salestable[[#This Row],[Discount]])</f>
        <v>261.51609999999999</v>
      </c>
      <c r="W8057" s="2">
        <f>salestable[[#This Row],[Sales]] * salestable[[#This Row],[Discount]]</f>
        <v>46.149899999999995</v>
      </c>
      <c r="X8057">
        <f>YEAR(salestable[[#This Row],[Order Date]])</f>
        <v>2015</v>
      </c>
      <c r="Y8057" t="str">
        <f>TEXT(salestable[[#This Row],[Order Date]],"MMMM")</f>
        <v>August</v>
      </c>
      <c r="Z8057" t="str">
        <f>"Q"&amp;ROUNDUP(MONTH(salestable[[#This Row],[Order Date]])/3,0)</f>
        <v>Q3</v>
      </c>
      <c r="AA8057" t="str">
        <f>TEXT(salestable[[#This Row],[Order Date]], "ddd")</f>
        <v>Fri</v>
      </c>
    </row>
    <row r="8058" spans="1:27"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s="3">
        <v>9</v>
      </c>
      <c r="T8058" s="4">
        <v>0</v>
      </c>
      <c r="U8058" s="3">
        <v>29.152799999999999</v>
      </c>
      <c r="V8058" s="2">
        <f>salestable[[#This Row],[Sales]] * (1 - salestable[[#This Row],[Discount]])</f>
        <v>728.82</v>
      </c>
      <c r="W8058" s="2">
        <f>salestable[[#This Row],[Sales]] * salestable[[#This Row],[Discount]]</f>
        <v>0</v>
      </c>
      <c r="X8058">
        <f>YEAR(salestable[[#This Row],[Order Date]])</f>
        <v>2015</v>
      </c>
      <c r="Y8058" t="str">
        <f>TEXT(salestable[[#This Row],[Order Date]],"MMMM")</f>
        <v>August</v>
      </c>
      <c r="Z8058" t="str">
        <f>"Q"&amp;ROUNDUP(MONTH(salestable[[#This Row],[Order Date]])/3,0)</f>
        <v>Q3</v>
      </c>
      <c r="AA8058" t="str">
        <f>TEXT(salestable[[#This Row],[Order Date]], "ddd")</f>
        <v>Fri</v>
      </c>
    </row>
    <row r="8059" spans="1:27"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s="3">
        <v>5</v>
      </c>
      <c r="T8059" s="4">
        <v>0.2</v>
      </c>
      <c r="U8059" s="3">
        <v>13.959</v>
      </c>
      <c r="V8059" s="2">
        <f>salestable[[#This Row],[Sales]] * (1 - salestable[[#This Row],[Discount]])</f>
        <v>33.088000000000001</v>
      </c>
      <c r="W8059" s="2">
        <f>salestable[[#This Row],[Sales]] * salestable[[#This Row],[Discount]]</f>
        <v>8.2720000000000002</v>
      </c>
      <c r="X8059">
        <f>YEAR(salestable[[#This Row],[Order Date]])</f>
        <v>2015</v>
      </c>
      <c r="Y8059" t="str">
        <f>TEXT(salestable[[#This Row],[Order Date]],"MMMM")</f>
        <v>August</v>
      </c>
      <c r="Z8059" t="str">
        <f>"Q"&amp;ROUNDUP(MONTH(salestable[[#This Row],[Order Date]])/3,0)</f>
        <v>Q3</v>
      </c>
      <c r="AA8059" t="str">
        <f>TEXT(salestable[[#This Row],[Order Date]], "ddd")</f>
        <v>Fri</v>
      </c>
    </row>
    <row r="8060" spans="1:27"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s="3">
        <v>3</v>
      </c>
      <c r="T8060" s="4">
        <v>0.2</v>
      </c>
      <c r="U8060" s="3">
        <v>15.111599999999999</v>
      </c>
      <c r="V8060" s="2">
        <f>salestable[[#This Row],[Sales]] * (1 - salestable[[#This Row],[Discount]])</f>
        <v>34.540800000000004</v>
      </c>
      <c r="W8060" s="2">
        <f>salestable[[#This Row],[Sales]] * salestable[[#This Row],[Discount]]</f>
        <v>8.6352000000000011</v>
      </c>
      <c r="X8060">
        <f>YEAR(salestable[[#This Row],[Order Date]])</f>
        <v>2015</v>
      </c>
      <c r="Y8060" t="str">
        <f>TEXT(salestable[[#This Row],[Order Date]],"MMMM")</f>
        <v>August</v>
      </c>
      <c r="Z8060" t="str">
        <f>"Q"&amp;ROUNDUP(MONTH(salestable[[#This Row],[Order Date]])/3,0)</f>
        <v>Q3</v>
      </c>
      <c r="AA8060" t="str">
        <f>TEXT(salestable[[#This Row],[Order Date]], "ddd")</f>
        <v>Fri</v>
      </c>
    </row>
    <row r="8061" spans="1:27"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s="3">
        <v>2</v>
      </c>
      <c r="T8061" s="4">
        <v>0</v>
      </c>
      <c r="U8061" s="3">
        <v>1.7472000000000001</v>
      </c>
      <c r="V8061" s="2">
        <f>salestable[[#This Row],[Sales]] * (1 - salestable[[#This Row],[Discount]])</f>
        <v>4.16</v>
      </c>
      <c r="W8061" s="2">
        <f>salestable[[#This Row],[Sales]] * salestable[[#This Row],[Discount]]</f>
        <v>0</v>
      </c>
      <c r="X8061">
        <f>YEAR(salestable[[#This Row],[Order Date]])</f>
        <v>2015</v>
      </c>
      <c r="Y8061" t="str">
        <f>TEXT(salestable[[#This Row],[Order Date]],"MMMM")</f>
        <v>August</v>
      </c>
      <c r="Z8061" t="str">
        <f>"Q"&amp;ROUNDUP(MONTH(salestable[[#This Row],[Order Date]])/3,0)</f>
        <v>Q3</v>
      </c>
      <c r="AA8061" t="str">
        <f>TEXT(salestable[[#This Row],[Order Date]], "ddd")</f>
        <v>Fri</v>
      </c>
    </row>
    <row r="8062" spans="1:27"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s="3">
        <v>5</v>
      </c>
      <c r="T8062" s="4">
        <v>0</v>
      </c>
      <c r="U8062" s="3">
        <v>28.858000000000001</v>
      </c>
      <c r="V8062" s="2">
        <f>salestable[[#This Row],[Sales]] * (1 - salestable[[#This Row],[Discount]])</f>
        <v>61.4</v>
      </c>
      <c r="W8062" s="2">
        <f>salestable[[#This Row],[Sales]] * salestable[[#This Row],[Discount]]</f>
        <v>0</v>
      </c>
      <c r="X8062">
        <f>YEAR(salestable[[#This Row],[Order Date]])</f>
        <v>2015</v>
      </c>
      <c r="Y8062" t="str">
        <f>TEXT(salestable[[#This Row],[Order Date]],"MMMM")</f>
        <v>September</v>
      </c>
      <c r="Z8062" t="str">
        <f>"Q"&amp;ROUNDUP(MONTH(salestable[[#This Row],[Order Date]])/3,0)</f>
        <v>Q3</v>
      </c>
      <c r="AA8062" t="str">
        <f>TEXT(salestable[[#This Row],[Order Date]], "ddd")</f>
        <v>Sun</v>
      </c>
    </row>
    <row r="8063" spans="1:27"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s="3">
        <v>2</v>
      </c>
      <c r="T8063" s="4">
        <v>0.2</v>
      </c>
      <c r="U8063" s="3">
        <v>8.8623999999999992</v>
      </c>
      <c r="V8063" s="2">
        <f>salestable[[#This Row],[Sales]] * (1 - salestable[[#This Row],[Discount]])</f>
        <v>19.558400000000002</v>
      </c>
      <c r="W8063" s="2">
        <f>salestable[[#This Row],[Sales]] * salestable[[#This Row],[Discount]]</f>
        <v>4.8896000000000006</v>
      </c>
      <c r="X8063">
        <f>YEAR(salestable[[#This Row],[Order Date]])</f>
        <v>2015</v>
      </c>
      <c r="Y8063" t="str">
        <f>TEXT(salestable[[#This Row],[Order Date]],"MMMM")</f>
        <v>September</v>
      </c>
      <c r="Z8063" t="str">
        <f>"Q"&amp;ROUNDUP(MONTH(salestable[[#This Row],[Order Date]])/3,0)</f>
        <v>Q3</v>
      </c>
      <c r="AA8063" t="str">
        <f>TEXT(salestable[[#This Row],[Order Date]], "ddd")</f>
        <v>Sun</v>
      </c>
    </row>
    <row r="8064" spans="1:27"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s="3">
        <v>4</v>
      </c>
      <c r="T8064" s="4">
        <v>0</v>
      </c>
      <c r="U8064" s="3">
        <v>71.269199999999998</v>
      </c>
      <c r="V8064" s="2">
        <f>salestable[[#This Row],[Sales]] * (1 - salestable[[#This Row],[Discount]])</f>
        <v>263.95999999999998</v>
      </c>
      <c r="W8064" s="2">
        <f>salestable[[#This Row],[Sales]] * salestable[[#This Row],[Discount]]</f>
        <v>0</v>
      </c>
      <c r="X8064">
        <f>YEAR(salestable[[#This Row],[Order Date]])</f>
        <v>2016</v>
      </c>
      <c r="Y8064" t="str">
        <f>TEXT(salestable[[#This Row],[Order Date]],"MMMM")</f>
        <v>November</v>
      </c>
      <c r="Z8064" t="str">
        <f>"Q"&amp;ROUNDUP(MONTH(salestable[[#This Row],[Order Date]])/3,0)</f>
        <v>Q4</v>
      </c>
      <c r="AA8064" t="str">
        <f>TEXT(salestable[[#This Row],[Order Date]], "ddd")</f>
        <v>Mon</v>
      </c>
    </row>
    <row r="8065" spans="1:27"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s="3">
        <v>3</v>
      </c>
      <c r="T8065" s="4">
        <v>0</v>
      </c>
      <c r="U8065" s="3">
        <v>100.7916</v>
      </c>
      <c r="V8065" s="2">
        <f>salestable[[#This Row],[Sales]] * (1 - salestable[[#This Row],[Discount]])</f>
        <v>359.97</v>
      </c>
      <c r="W8065" s="2">
        <f>salestable[[#This Row],[Sales]] * salestable[[#This Row],[Discount]]</f>
        <v>0</v>
      </c>
      <c r="X8065">
        <f>YEAR(salestable[[#This Row],[Order Date]])</f>
        <v>2016</v>
      </c>
      <c r="Y8065" t="str">
        <f>TEXT(salestable[[#This Row],[Order Date]],"MMMM")</f>
        <v>November</v>
      </c>
      <c r="Z8065" t="str">
        <f>"Q"&amp;ROUNDUP(MONTH(salestable[[#This Row],[Order Date]])/3,0)</f>
        <v>Q4</v>
      </c>
      <c r="AA8065" t="str">
        <f>TEXT(salestable[[#This Row],[Order Date]], "ddd")</f>
        <v>Mon</v>
      </c>
    </row>
    <row r="8066" spans="1:27"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s="3">
        <v>2</v>
      </c>
      <c r="T8066" s="4">
        <v>0</v>
      </c>
      <c r="U8066" s="3">
        <v>6.2207999999999997</v>
      </c>
      <c r="V8066" s="2">
        <f>salestable[[#This Row],[Sales]] * (1 - salestable[[#This Row],[Discount]])</f>
        <v>12.96</v>
      </c>
      <c r="W8066" s="2">
        <f>salestable[[#This Row],[Sales]] * salestable[[#This Row],[Discount]]</f>
        <v>0</v>
      </c>
      <c r="X8066">
        <f>YEAR(salestable[[#This Row],[Order Date]])</f>
        <v>2016</v>
      </c>
      <c r="Y8066" t="str">
        <f>TEXT(salestable[[#This Row],[Order Date]],"MMMM")</f>
        <v>November</v>
      </c>
      <c r="Z8066" t="str">
        <f>"Q"&amp;ROUNDUP(MONTH(salestable[[#This Row],[Order Date]])/3,0)</f>
        <v>Q4</v>
      </c>
      <c r="AA8066" t="str">
        <f>TEXT(salestable[[#This Row],[Order Date]], "ddd")</f>
        <v>Mon</v>
      </c>
    </row>
    <row r="8067" spans="1:27"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s="3">
        <v>3</v>
      </c>
      <c r="T8067" s="4">
        <v>0</v>
      </c>
      <c r="U8067" s="3">
        <v>5.8410000000000002</v>
      </c>
      <c r="V8067" s="2">
        <f>salestable[[#This Row],[Sales]] * (1 - salestable[[#This Row],[Discount]])</f>
        <v>116.82</v>
      </c>
      <c r="W8067" s="2">
        <f>salestable[[#This Row],[Sales]] * salestable[[#This Row],[Discount]]</f>
        <v>0</v>
      </c>
      <c r="X8067">
        <f>YEAR(salestable[[#This Row],[Order Date]])</f>
        <v>2016</v>
      </c>
      <c r="Y8067" t="str">
        <f>TEXT(salestable[[#This Row],[Order Date]],"MMMM")</f>
        <v>November</v>
      </c>
      <c r="Z8067" t="str">
        <f>"Q"&amp;ROUNDUP(MONTH(salestable[[#This Row],[Order Date]])/3,0)</f>
        <v>Q4</v>
      </c>
      <c r="AA8067" t="str">
        <f>TEXT(salestable[[#This Row],[Order Date]], "ddd")</f>
        <v>Mon</v>
      </c>
    </row>
    <row r="8068" spans="1:27"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s="3">
        <v>2</v>
      </c>
      <c r="T8068" s="4">
        <v>0.2</v>
      </c>
      <c r="U8068" s="3">
        <v>89.954800000000006</v>
      </c>
      <c r="V8068" s="2">
        <f>salestable[[#This Row],[Sales]] * (1 - salestable[[#This Row],[Discount]])</f>
        <v>221.4272</v>
      </c>
      <c r="W8068" s="2">
        <f>salestable[[#This Row],[Sales]] * salestable[[#This Row],[Discount]]</f>
        <v>55.3568</v>
      </c>
      <c r="X8068">
        <f>YEAR(salestable[[#This Row],[Order Date]])</f>
        <v>2016</v>
      </c>
      <c r="Y8068" t="str">
        <f>TEXT(salestable[[#This Row],[Order Date]],"MMMM")</f>
        <v>November</v>
      </c>
      <c r="Z8068" t="str">
        <f>"Q"&amp;ROUNDUP(MONTH(salestable[[#This Row],[Order Date]])/3,0)</f>
        <v>Q4</v>
      </c>
      <c r="AA8068" t="str">
        <f>TEXT(salestable[[#This Row],[Order Date]], "ddd")</f>
        <v>Mon</v>
      </c>
    </row>
    <row r="8069" spans="1:27"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s="3">
        <v>3</v>
      </c>
      <c r="T8069" s="4">
        <v>0</v>
      </c>
      <c r="U8069" s="3">
        <v>86.389200000000002</v>
      </c>
      <c r="V8069" s="2">
        <f>salestable[[#This Row],[Sales]] * (1 - salestable[[#This Row],[Discount]])</f>
        <v>239.97</v>
      </c>
      <c r="W8069" s="2">
        <f>salestable[[#This Row],[Sales]] * salestable[[#This Row],[Discount]]</f>
        <v>0</v>
      </c>
      <c r="X8069">
        <f>YEAR(salestable[[#This Row],[Order Date]])</f>
        <v>2015</v>
      </c>
      <c r="Y8069" t="str">
        <f>TEXT(salestable[[#This Row],[Order Date]],"MMMM")</f>
        <v>October</v>
      </c>
      <c r="Z8069" t="str">
        <f>"Q"&amp;ROUNDUP(MONTH(salestable[[#This Row],[Order Date]])/3,0)</f>
        <v>Q4</v>
      </c>
      <c r="AA8069" t="str">
        <f>TEXT(salestable[[#This Row],[Order Date]], "ddd")</f>
        <v>Tue</v>
      </c>
    </row>
    <row r="8070" spans="1:27"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s="3">
        <v>6</v>
      </c>
      <c r="T8070" s="4">
        <v>0</v>
      </c>
      <c r="U8070" s="3">
        <v>6.0876000000000001</v>
      </c>
      <c r="V8070" s="2">
        <f>salestable[[#This Row],[Sales]] * (1 - salestable[[#This Row],[Discount]])</f>
        <v>16.02</v>
      </c>
      <c r="W8070" s="2">
        <f>salestable[[#This Row],[Sales]] * salestable[[#This Row],[Discount]]</f>
        <v>0</v>
      </c>
      <c r="X8070">
        <f>YEAR(salestable[[#This Row],[Order Date]])</f>
        <v>2015</v>
      </c>
      <c r="Y8070" t="str">
        <f>TEXT(salestable[[#This Row],[Order Date]],"MMMM")</f>
        <v>October</v>
      </c>
      <c r="Z8070" t="str">
        <f>"Q"&amp;ROUNDUP(MONTH(salestable[[#This Row],[Order Date]])/3,0)</f>
        <v>Q4</v>
      </c>
      <c r="AA8070" t="str">
        <f>TEXT(salestable[[#This Row],[Order Date]], "ddd")</f>
        <v>Tue</v>
      </c>
    </row>
    <row r="8071" spans="1:27"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s="3">
        <v>5</v>
      </c>
      <c r="T8071" s="4">
        <v>0.2</v>
      </c>
      <c r="U8071" s="3">
        <v>-107.958</v>
      </c>
      <c r="V8071" s="2">
        <f>salestable[[#This Row],[Sales]] * (1 - salestable[[#This Row],[Discount]])</f>
        <v>363.64800000000002</v>
      </c>
      <c r="W8071" s="2">
        <f>salestable[[#This Row],[Sales]] * salestable[[#This Row],[Discount]]</f>
        <v>90.912000000000006</v>
      </c>
      <c r="X8071">
        <f>YEAR(salestable[[#This Row],[Order Date]])</f>
        <v>2017</v>
      </c>
      <c r="Y8071" t="str">
        <f>TEXT(salestable[[#This Row],[Order Date]],"MMMM")</f>
        <v>January</v>
      </c>
      <c r="Z8071" t="str">
        <f>"Q"&amp;ROUNDUP(MONTH(salestable[[#This Row],[Order Date]])/3,0)</f>
        <v>Q1</v>
      </c>
      <c r="AA8071" t="str">
        <f>TEXT(salestable[[#This Row],[Order Date]], "ddd")</f>
        <v>Sun</v>
      </c>
    </row>
    <row r="8072" spans="1:27"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s="3">
        <v>5</v>
      </c>
      <c r="T8072" s="4">
        <v>0.6</v>
      </c>
      <c r="U8072" s="3">
        <v>-187.38149999999999</v>
      </c>
      <c r="V8072" s="2">
        <f>salestable[[#This Row],[Sales]] * (1 - salestable[[#This Row],[Discount]])</f>
        <v>56.567999999999998</v>
      </c>
      <c r="W8072" s="2">
        <f>salestable[[#This Row],[Sales]] * salestable[[#This Row],[Discount]]</f>
        <v>84.85199999999999</v>
      </c>
      <c r="X8072">
        <f>YEAR(salestable[[#This Row],[Order Date]])</f>
        <v>2017</v>
      </c>
      <c r="Y8072" t="str">
        <f>TEXT(salestable[[#This Row],[Order Date]],"MMMM")</f>
        <v>January</v>
      </c>
      <c r="Z8072" t="str">
        <f>"Q"&amp;ROUNDUP(MONTH(salestable[[#This Row],[Order Date]])/3,0)</f>
        <v>Q1</v>
      </c>
      <c r="AA8072" t="str">
        <f>TEXT(salestable[[#This Row],[Order Date]], "ddd")</f>
        <v>Sun</v>
      </c>
    </row>
    <row r="8073" spans="1:27"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s="3">
        <v>4</v>
      </c>
      <c r="T8073" s="4">
        <v>0.3</v>
      </c>
      <c r="U8073" s="3">
        <v>-26.635200000000001</v>
      </c>
      <c r="V8073" s="2">
        <f>salestable[[#This Row],[Sales]] * (1 - salestable[[#This Row],[Discount]])</f>
        <v>217.52080000000001</v>
      </c>
      <c r="W8073" s="2">
        <f>salestable[[#This Row],[Sales]] * salestable[[#This Row],[Discount]]</f>
        <v>93.223200000000006</v>
      </c>
      <c r="X8073">
        <f>YEAR(salestable[[#This Row],[Order Date]])</f>
        <v>2017</v>
      </c>
      <c r="Y8073" t="str">
        <f>TEXT(salestable[[#This Row],[Order Date]],"MMMM")</f>
        <v>January</v>
      </c>
      <c r="Z8073" t="str">
        <f>"Q"&amp;ROUNDUP(MONTH(salestable[[#This Row],[Order Date]])/3,0)</f>
        <v>Q1</v>
      </c>
      <c r="AA8073" t="str">
        <f>TEXT(salestable[[#This Row],[Order Date]], "ddd")</f>
        <v>Sun</v>
      </c>
    </row>
    <row r="8074" spans="1:27"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s="3">
        <v>4</v>
      </c>
      <c r="T8074" s="4">
        <v>0.2</v>
      </c>
      <c r="U8074" s="3">
        <v>2.2288000000000001</v>
      </c>
      <c r="V8074" s="2">
        <f>salestable[[#This Row],[Sales]] * (1 - salestable[[#This Row],[Discount]])</f>
        <v>10.188800000000001</v>
      </c>
      <c r="W8074" s="2">
        <f>salestable[[#This Row],[Sales]] * salestable[[#This Row],[Discount]]</f>
        <v>2.5472000000000001</v>
      </c>
      <c r="X8074">
        <f>YEAR(salestable[[#This Row],[Order Date]])</f>
        <v>2017</v>
      </c>
      <c r="Y8074" t="str">
        <f>TEXT(salestable[[#This Row],[Order Date]],"MMMM")</f>
        <v>January</v>
      </c>
      <c r="Z8074" t="str">
        <f>"Q"&amp;ROUNDUP(MONTH(salestable[[#This Row],[Order Date]])/3,0)</f>
        <v>Q1</v>
      </c>
      <c r="AA8074" t="str">
        <f>TEXT(salestable[[#This Row],[Order Date]], "ddd")</f>
        <v>Sun</v>
      </c>
    </row>
    <row r="8075" spans="1:27"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s="3">
        <v>5</v>
      </c>
      <c r="T8075" s="4">
        <v>0.8</v>
      </c>
      <c r="U8075" s="3">
        <v>-9.7050000000000001</v>
      </c>
      <c r="V8075" s="2">
        <f>salestable[[#This Row],[Sales]] * (1 - salestable[[#This Row],[Discount]])</f>
        <v>1.2939999999999996</v>
      </c>
      <c r="W8075" s="2">
        <f>salestable[[#This Row],[Sales]] * salestable[[#This Row],[Discount]]</f>
        <v>5.1760000000000002</v>
      </c>
      <c r="X8075">
        <f>YEAR(salestable[[#This Row],[Order Date]])</f>
        <v>2017</v>
      </c>
      <c r="Y8075" t="str">
        <f>TEXT(salestable[[#This Row],[Order Date]],"MMMM")</f>
        <v>January</v>
      </c>
      <c r="Z8075" t="str">
        <f>"Q"&amp;ROUNDUP(MONTH(salestable[[#This Row],[Order Date]])/3,0)</f>
        <v>Q1</v>
      </c>
      <c r="AA8075" t="str">
        <f>TEXT(salestable[[#This Row],[Order Date]], "ddd")</f>
        <v>Sun</v>
      </c>
    </row>
    <row r="8076" spans="1:27"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s="3">
        <v>14</v>
      </c>
      <c r="T8076" s="4">
        <v>0.8</v>
      </c>
      <c r="U8076" s="3">
        <v>-22.684200000000001</v>
      </c>
      <c r="V8076" s="2">
        <f>salestable[[#This Row],[Sales]] * (1 - salestable[[#This Row],[Discount]])</f>
        <v>2.7495999999999992</v>
      </c>
      <c r="W8076" s="2">
        <f>salestable[[#This Row],[Sales]] * salestable[[#This Row],[Discount]]</f>
        <v>10.9984</v>
      </c>
      <c r="X8076">
        <f>YEAR(salestable[[#This Row],[Order Date]])</f>
        <v>2017</v>
      </c>
      <c r="Y8076" t="str">
        <f>TEXT(salestable[[#This Row],[Order Date]],"MMMM")</f>
        <v>January</v>
      </c>
      <c r="Z8076" t="str">
        <f>"Q"&amp;ROUNDUP(MONTH(salestable[[#This Row],[Order Date]])/3,0)</f>
        <v>Q1</v>
      </c>
      <c r="AA8076" t="str">
        <f>TEXT(salestable[[#This Row],[Order Date]], "ddd")</f>
        <v>Sun</v>
      </c>
    </row>
    <row r="8077" spans="1:27"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s="3">
        <v>2</v>
      </c>
      <c r="T8077" s="4">
        <v>0.8</v>
      </c>
      <c r="U8077" s="3">
        <v>-38.821199999999997</v>
      </c>
      <c r="V8077" s="2">
        <f>salestable[[#This Row],[Sales]] * (1 - salestable[[#This Row],[Discount]])</f>
        <v>3.0447999999999995</v>
      </c>
      <c r="W8077" s="2">
        <f>salestable[[#This Row],[Sales]] * salestable[[#This Row],[Discount]]</f>
        <v>12.179200000000002</v>
      </c>
      <c r="X8077">
        <f>YEAR(salestable[[#This Row],[Order Date]])</f>
        <v>2017</v>
      </c>
      <c r="Y8077" t="str">
        <f>TEXT(salestable[[#This Row],[Order Date]],"MMMM")</f>
        <v>January</v>
      </c>
      <c r="Z8077" t="str">
        <f>"Q"&amp;ROUNDUP(MONTH(salestable[[#This Row],[Order Date]])/3,0)</f>
        <v>Q1</v>
      </c>
      <c r="AA8077" t="str">
        <f>TEXT(salestable[[#This Row],[Order Date]], "ddd")</f>
        <v>Sun</v>
      </c>
    </row>
    <row r="8078" spans="1:27"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s="3">
        <v>3</v>
      </c>
      <c r="T8078" s="4">
        <v>0</v>
      </c>
      <c r="U8078" s="3">
        <v>9.3228000000000009</v>
      </c>
      <c r="V8078" s="2">
        <f>salestable[[#This Row],[Sales]] * (1 - salestable[[#This Row],[Discount]])</f>
        <v>27.42</v>
      </c>
      <c r="W8078" s="2">
        <f>salestable[[#This Row],[Sales]] * salestable[[#This Row],[Discount]]</f>
        <v>0</v>
      </c>
      <c r="X8078">
        <f>YEAR(salestable[[#This Row],[Order Date]])</f>
        <v>2015</v>
      </c>
      <c r="Y8078" t="str">
        <f>TEXT(salestable[[#This Row],[Order Date]],"MMMM")</f>
        <v>June</v>
      </c>
      <c r="Z8078" t="str">
        <f>"Q"&amp;ROUNDUP(MONTH(salestable[[#This Row],[Order Date]])/3,0)</f>
        <v>Q2</v>
      </c>
      <c r="AA8078" t="str">
        <f>TEXT(salestable[[#This Row],[Order Date]], "ddd")</f>
        <v>Tue</v>
      </c>
    </row>
    <row r="8079" spans="1:27"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s="3">
        <v>1</v>
      </c>
      <c r="T8079" s="4">
        <v>0</v>
      </c>
      <c r="U8079" s="3">
        <v>74.691000000000003</v>
      </c>
      <c r="V8079" s="2">
        <f>salestable[[#This Row],[Sales]] * (1 - salestable[[#This Row],[Discount]])</f>
        <v>165.98</v>
      </c>
      <c r="W8079" s="2">
        <f>salestable[[#This Row],[Sales]] * salestable[[#This Row],[Discount]]</f>
        <v>0</v>
      </c>
      <c r="X8079">
        <f>YEAR(salestable[[#This Row],[Order Date]])</f>
        <v>2015</v>
      </c>
      <c r="Y8079" t="str">
        <f>TEXT(salestable[[#This Row],[Order Date]],"MMMM")</f>
        <v>June</v>
      </c>
      <c r="Z8079" t="str">
        <f>"Q"&amp;ROUNDUP(MONTH(salestable[[#This Row],[Order Date]])/3,0)</f>
        <v>Q2</v>
      </c>
      <c r="AA8079" t="str">
        <f>TEXT(salestable[[#This Row],[Order Date]], "ddd")</f>
        <v>Tue</v>
      </c>
    </row>
    <row r="8080" spans="1:27"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s="3">
        <v>3</v>
      </c>
      <c r="T8080" s="4">
        <v>0</v>
      </c>
      <c r="U8080" s="3">
        <v>18</v>
      </c>
      <c r="V8080" s="2">
        <f>salestable[[#This Row],[Sales]] * (1 - salestable[[#This Row],[Discount]])</f>
        <v>75</v>
      </c>
      <c r="W8080" s="2">
        <f>salestable[[#This Row],[Sales]] * salestable[[#This Row],[Discount]]</f>
        <v>0</v>
      </c>
      <c r="X8080">
        <f>YEAR(salestable[[#This Row],[Order Date]])</f>
        <v>2015</v>
      </c>
      <c r="Y8080" t="str">
        <f>TEXT(salestable[[#This Row],[Order Date]],"MMMM")</f>
        <v>June</v>
      </c>
      <c r="Z8080" t="str">
        <f>"Q"&amp;ROUNDUP(MONTH(salestable[[#This Row],[Order Date]])/3,0)</f>
        <v>Q2</v>
      </c>
      <c r="AA8080" t="str">
        <f>TEXT(salestable[[#This Row],[Order Date]], "ddd")</f>
        <v>Tue</v>
      </c>
    </row>
    <row r="8081" spans="1:27"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s="3">
        <v>8</v>
      </c>
      <c r="T8081" s="4">
        <v>0.2</v>
      </c>
      <c r="U8081" s="3">
        <v>46.995199999999997</v>
      </c>
      <c r="V8081" s="2">
        <f>salestable[[#This Row],[Sales]] * (1 - salestable[[#This Row],[Discount]])</f>
        <v>107.41759999999999</v>
      </c>
      <c r="W8081" s="2">
        <f>salestable[[#This Row],[Sales]] * salestable[[#This Row],[Discount]]</f>
        <v>26.854399999999998</v>
      </c>
      <c r="X8081">
        <f>YEAR(salestable[[#This Row],[Order Date]])</f>
        <v>2016</v>
      </c>
      <c r="Y8081" t="str">
        <f>TEXT(salestable[[#This Row],[Order Date]],"MMMM")</f>
        <v>November</v>
      </c>
      <c r="Z8081" t="str">
        <f>"Q"&amp;ROUNDUP(MONTH(salestable[[#This Row],[Order Date]])/3,0)</f>
        <v>Q4</v>
      </c>
      <c r="AA8081" t="str">
        <f>TEXT(salestable[[#This Row],[Order Date]], "ddd")</f>
        <v>Tue</v>
      </c>
    </row>
    <row r="8082" spans="1:27"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s="3">
        <v>6</v>
      </c>
      <c r="T8082" s="4">
        <v>0.2</v>
      </c>
      <c r="U8082" s="3">
        <v>47.626800000000003</v>
      </c>
      <c r="V8082" s="2">
        <f>salestable[[#This Row],[Sales]] * (1 - salestable[[#This Row],[Discount]])</f>
        <v>117.23520000000002</v>
      </c>
      <c r="W8082" s="2">
        <f>salestable[[#This Row],[Sales]] * salestable[[#This Row],[Discount]]</f>
        <v>29.308800000000005</v>
      </c>
      <c r="X8082">
        <f>YEAR(salestable[[#This Row],[Order Date]])</f>
        <v>2015</v>
      </c>
      <c r="Y8082" t="str">
        <f>TEXT(salestable[[#This Row],[Order Date]],"MMMM")</f>
        <v>October</v>
      </c>
      <c r="Z8082" t="str">
        <f>"Q"&amp;ROUNDUP(MONTH(salestable[[#This Row],[Order Date]])/3,0)</f>
        <v>Q4</v>
      </c>
      <c r="AA8082" t="str">
        <f>TEXT(salestable[[#This Row],[Order Date]], "ddd")</f>
        <v>Mon</v>
      </c>
    </row>
    <row r="8083" spans="1:27"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s="3">
        <v>3</v>
      </c>
      <c r="T8083" s="4">
        <v>0.2</v>
      </c>
      <c r="U8083" s="3">
        <v>47.815199999999997</v>
      </c>
      <c r="V8083" s="2">
        <f>salestable[[#This Row],[Sales]] * (1 - salestable[[#This Row],[Discount]])</f>
        <v>105.5232</v>
      </c>
      <c r="W8083" s="2">
        <f>salestable[[#This Row],[Sales]] * salestable[[#This Row],[Discount]]</f>
        <v>26.380800000000001</v>
      </c>
      <c r="X8083">
        <f>YEAR(salestable[[#This Row],[Order Date]])</f>
        <v>2015</v>
      </c>
      <c r="Y8083" t="str">
        <f>TEXT(salestable[[#This Row],[Order Date]],"MMMM")</f>
        <v>October</v>
      </c>
      <c r="Z8083" t="str">
        <f>"Q"&amp;ROUNDUP(MONTH(salestable[[#This Row],[Order Date]])/3,0)</f>
        <v>Q4</v>
      </c>
      <c r="AA8083" t="str">
        <f>TEXT(salestable[[#This Row],[Order Date]], "ddd")</f>
        <v>Mon</v>
      </c>
    </row>
    <row r="8084" spans="1:27"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s="3">
        <v>5</v>
      </c>
      <c r="T8084" s="4">
        <v>0.2</v>
      </c>
      <c r="U8084" s="3">
        <v>20.388000000000002</v>
      </c>
      <c r="V8084" s="2">
        <f>salestable[[#This Row],[Sales]] * (1 - salestable[[#This Row],[Discount]])</f>
        <v>163.10400000000001</v>
      </c>
      <c r="W8084" s="2">
        <f>salestable[[#This Row],[Sales]] * salestable[[#This Row],[Discount]]</f>
        <v>40.776000000000003</v>
      </c>
      <c r="X8084">
        <f>YEAR(salestable[[#This Row],[Order Date]])</f>
        <v>2015</v>
      </c>
      <c r="Y8084" t="str">
        <f>TEXT(salestable[[#This Row],[Order Date]],"MMMM")</f>
        <v>October</v>
      </c>
      <c r="Z8084" t="str">
        <f>"Q"&amp;ROUNDUP(MONTH(salestable[[#This Row],[Order Date]])/3,0)</f>
        <v>Q4</v>
      </c>
      <c r="AA8084" t="str">
        <f>TEXT(salestable[[#This Row],[Order Date]], "ddd")</f>
        <v>Mon</v>
      </c>
    </row>
    <row r="8085" spans="1:27"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s="3">
        <v>7</v>
      </c>
      <c r="T8085" s="4">
        <v>0.7</v>
      </c>
      <c r="U8085" s="3">
        <v>-10.487399999999999</v>
      </c>
      <c r="V8085" s="2">
        <f>salestable[[#This Row],[Sales]] * (1 - salestable[[#This Row],[Discount]])</f>
        <v>4.2903000000000011</v>
      </c>
      <c r="W8085" s="2">
        <f>salestable[[#This Row],[Sales]] * salestable[[#This Row],[Discount]]</f>
        <v>10.0107</v>
      </c>
      <c r="X8085">
        <f>YEAR(salestable[[#This Row],[Order Date]])</f>
        <v>2015</v>
      </c>
      <c r="Y8085" t="str">
        <f>TEXT(salestable[[#This Row],[Order Date]],"MMMM")</f>
        <v>October</v>
      </c>
      <c r="Z8085" t="str">
        <f>"Q"&amp;ROUNDUP(MONTH(salestable[[#This Row],[Order Date]])/3,0)</f>
        <v>Q4</v>
      </c>
      <c r="AA8085" t="str">
        <f>TEXT(salestable[[#This Row],[Order Date]], "ddd")</f>
        <v>Mon</v>
      </c>
    </row>
    <row r="8086" spans="1:27"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s="3">
        <v>10</v>
      </c>
      <c r="T8086" s="4">
        <v>0.2</v>
      </c>
      <c r="U8086" s="3">
        <v>-161.69399999999999</v>
      </c>
      <c r="V8086" s="2">
        <f>salestable[[#This Row],[Sales]] * (1 - salestable[[#This Row],[Discount]])</f>
        <v>574.91200000000003</v>
      </c>
      <c r="W8086" s="2">
        <f>salestable[[#This Row],[Sales]] * salestable[[#This Row],[Discount]]</f>
        <v>143.72800000000001</v>
      </c>
      <c r="X8086">
        <f>YEAR(salestable[[#This Row],[Order Date]])</f>
        <v>2015</v>
      </c>
      <c r="Y8086" t="str">
        <f>TEXT(salestable[[#This Row],[Order Date]],"MMMM")</f>
        <v>October</v>
      </c>
      <c r="Z8086" t="str">
        <f>"Q"&amp;ROUNDUP(MONTH(salestable[[#This Row],[Order Date]])/3,0)</f>
        <v>Q4</v>
      </c>
      <c r="AA8086" t="str">
        <f>TEXT(salestable[[#This Row],[Order Date]], "ddd")</f>
        <v>Mon</v>
      </c>
    </row>
    <row r="8087" spans="1:27"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s="3">
        <v>5</v>
      </c>
      <c r="T8087" s="4">
        <v>0</v>
      </c>
      <c r="U8087" s="3">
        <v>18.329999999999998</v>
      </c>
      <c r="V8087" s="2">
        <f>salestable[[#This Row],[Sales]] * (1 - salestable[[#This Row],[Discount]])</f>
        <v>61.1</v>
      </c>
      <c r="W8087" s="2">
        <f>salestable[[#This Row],[Sales]] * salestable[[#This Row],[Discount]]</f>
        <v>0</v>
      </c>
      <c r="X8087">
        <f>YEAR(salestable[[#This Row],[Order Date]])</f>
        <v>2016</v>
      </c>
      <c r="Y8087" t="str">
        <f>TEXT(salestable[[#This Row],[Order Date]],"MMMM")</f>
        <v>October</v>
      </c>
      <c r="Z8087" t="str">
        <f>"Q"&amp;ROUNDUP(MONTH(salestable[[#This Row],[Order Date]])/3,0)</f>
        <v>Q4</v>
      </c>
      <c r="AA8087" t="str">
        <f>TEXT(salestable[[#This Row],[Order Date]], "ddd")</f>
        <v>Thu</v>
      </c>
    </row>
    <row r="8088" spans="1:27"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s="3">
        <v>3</v>
      </c>
      <c r="T8088" s="4">
        <v>0.2</v>
      </c>
      <c r="U8088" s="3">
        <v>5.2649999999999997</v>
      </c>
      <c r="V8088" s="2">
        <f>salestable[[#This Row],[Sales]] * (1 - salestable[[#This Row],[Discount]])</f>
        <v>22.463999999999999</v>
      </c>
      <c r="W8088" s="2">
        <f>salestable[[#This Row],[Sales]] * salestable[[#This Row],[Discount]]</f>
        <v>5.6159999999999997</v>
      </c>
      <c r="X8088">
        <f>YEAR(salestable[[#This Row],[Order Date]])</f>
        <v>2017</v>
      </c>
      <c r="Y8088" t="str">
        <f>TEXT(salestable[[#This Row],[Order Date]],"MMMM")</f>
        <v>April</v>
      </c>
      <c r="Z8088" t="str">
        <f>"Q"&amp;ROUNDUP(MONTH(salestable[[#This Row],[Order Date]])/3,0)</f>
        <v>Q2</v>
      </c>
      <c r="AA8088" t="str">
        <f>TEXT(salestable[[#This Row],[Order Date]], "ddd")</f>
        <v>Fri</v>
      </c>
    </row>
    <row r="8089" spans="1:27"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s="3">
        <v>4</v>
      </c>
      <c r="T8089" s="4">
        <v>0.2</v>
      </c>
      <c r="U8089" s="3">
        <v>1.1808000000000001</v>
      </c>
      <c r="V8089" s="2">
        <f>salestable[[#This Row],[Sales]] * (1 - salestable[[#This Row],[Discount]])</f>
        <v>8.3968000000000007</v>
      </c>
      <c r="W8089" s="2">
        <f>salestable[[#This Row],[Sales]] * salestable[[#This Row],[Discount]]</f>
        <v>2.0992000000000002</v>
      </c>
      <c r="X8089">
        <f>YEAR(salestable[[#This Row],[Order Date]])</f>
        <v>2016</v>
      </c>
      <c r="Y8089" t="str">
        <f>TEXT(salestable[[#This Row],[Order Date]],"MMMM")</f>
        <v>September</v>
      </c>
      <c r="Z8089" t="str">
        <f>"Q"&amp;ROUNDUP(MONTH(salestable[[#This Row],[Order Date]])/3,0)</f>
        <v>Q3</v>
      </c>
      <c r="AA8089" t="str">
        <f>TEXT(salestable[[#This Row],[Order Date]], "ddd")</f>
        <v>Thu</v>
      </c>
    </row>
    <row r="8090" spans="1:27"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s="3">
        <v>2</v>
      </c>
      <c r="T8090" s="4">
        <v>0.2</v>
      </c>
      <c r="U8090" s="3">
        <v>12.974</v>
      </c>
      <c r="V8090" s="2">
        <f>salestable[[#This Row],[Sales]] * (1 - salestable[[#This Row],[Discount]])</f>
        <v>31.936000000000003</v>
      </c>
      <c r="W8090" s="2">
        <f>salestable[[#This Row],[Sales]] * salestable[[#This Row],[Discount]]</f>
        <v>7.9840000000000009</v>
      </c>
      <c r="X8090">
        <f>YEAR(salestable[[#This Row],[Order Date]])</f>
        <v>2015</v>
      </c>
      <c r="Y8090" t="str">
        <f>TEXT(salestable[[#This Row],[Order Date]],"MMMM")</f>
        <v>July</v>
      </c>
      <c r="Z8090" t="str">
        <f>"Q"&amp;ROUNDUP(MONTH(salestable[[#This Row],[Order Date]])/3,0)</f>
        <v>Q3</v>
      </c>
      <c r="AA8090" t="str">
        <f>TEXT(salestable[[#This Row],[Order Date]], "ddd")</f>
        <v>Fri</v>
      </c>
    </row>
    <row r="8091" spans="1:27"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s="3">
        <v>9</v>
      </c>
      <c r="T8091" s="4">
        <v>0</v>
      </c>
      <c r="U8091" s="3">
        <v>20.1708</v>
      </c>
      <c r="V8091" s="2">
        <f>salestable[[#This Row],[Sales]] * (1 - salestable[[#This Row],[Discount]])</f>
        <v>77.58</v>
      </c>
      <c r="W8091" s="2">
        <f>salestable[[#This Row],[Sales]] * salestable[[#This Row],[Discount]]</f>
        <v>0</v>
      </c>
      <c r="X8091">
        <f>YEAR(salestable[[#This Row],[Order Date]])</f>
        <v>2015</v>
      </c>
      <c r="Y8091" t="str">
        <f>TEXT(salestable[[#This Row],[Order Date]],"MMMM")</f>
        <v>August</v>
      </c>
      <c r="Z8091" t="str">
        <f>"Q"&amp;ROUNDUP(MONTH(salestable[[#This Row],[Order Date]])/3,0)</f>
        <v>Q3</v>
      </c>
      <c r="AA8091" t="str">
        <f>TEXT(salestable[[#This Row],[Order Date]], "ddd")</f>
        <v>Fri</v>
      </c>
    </row>
    <row r="8092" spans="1:27"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s="3">
        <v>7</v>
      </c>
      <c r="T8092" s="4">
        <v>0</v>
      </c>
      <c r="U8092" s="3">
        <v>70.033600000000007</v>
      </c>
      <c r="V8092" s="2">
        <f>salestable[[#This Row],[Sales]] * (1 - salestable[[#This Row],[Discount]])</f>
        <v>269.36</v>
      </c>
      <c r="W8092" s="2">
        <f>salestable[[#This Row],[Sales]] * salestable[[#This Row],[Discount]]</f>
        <v>0</v>
      </c>
      <c r="X8092">
        <f>YEAR(salestable[[#This Row],[Order Date]])</f>
        <v>2014</v>
      </c>
      <c r="Y8092" t="str">
        <f>TEXT(salestable[[#This Row],[Order Date]],"MMMM")</f>
        <v>December</v>
      </c>
      <c r="Z8092" t="str">
        <f>"Q"&amp;ROUNDUP(MONTH(salestable[[#This Row],[Order Date]])/3,0)</f>
        <v>Q4</v>
      </c>
      <c r="AA8092" t="str">
        <f>TEXT(salestable[[#This Row],[Order Date]], "ddd")</f>
        <v>Sun</v>
      </c>
    </row>
    <row r="8093" spans="1:27"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s="3">
        <v>2</v>
      </c>
      <c r="T8093" s="4">
        <v>0</v>
      </c>
      <c r="U8093" s="3">
        <v>2.8224</v>
      </c>
      <c r="V8093" s="2">
        <f>salestable[[#This Row],[Sales]] * (1 - salestable[[#This Row],[Discount]])</f>
        <v>5.76</v>
      </c>
      <c r="W8093" s="2">
        <f>salestable[[#This Row],[Sales]] * salestable[[#This Row],[Discount]]</f>
        <v>0</v>
      </c>
      <c r="X8093">
        <f>YEAR(salestable[[#This Row],[Order Date]])</f>
        <v>2015</v>
      </c>
      <c r="Y8093" t="str">
        <f>TEXT(salestable[[#This Row],[Order Date]],"MMMM")</f>
        <v>December</v>
      </c>
      <c r="Z8093" t="str">
        <f>"Q"&amp;ROUNDUP(MONTH(salestable[[#This Row],[Order Date]])/3,0)</f>
        <v>Q4</v>
      </c>
      <c r="AA8093" t="str">
        <f>TEXT(salestable[[#This Row],[Order Date]], "ddd")</f>
        <v>Thu</v>
      </c>
    </row>
    <row r="8094" spans="1:27"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s="3">
        <v>5</v>
      </c>
      <c r="T8094" s="4">
        <v>0</v>
      </c>
      <c r="U8094" s="3">
        <v>32.97</v>
      </c>
      <c r="V8094" s="2">
        <f>salestable[[#This Row],[Sales]] * (1 - salestable[[#This Row],[Discount]])</f>
        <v>109.9</v>
      </c>
      <c r="W8094" s="2">
        <f>salestable[[#This Row],[Sales]] * salestable[[#This Row],[Discount]]</f>
        <v>0</v>
      </c>
      <c r="X8094">
        <f>YEAR(salestable[[#This Row],[Order Date]])</f>
        <v>2017</v>
      </c>
      <c r="Y8094" t="str">
        <f>TEXT(salestable[[#This Row],[Order Date]],"MMMM")</f>
        <v>November</v>
      </c>
      <c r="Z8094" t="str">
        <f>"Q"&amp;ROUNDUP(MONTH(salestable[[#This Row],[Order Date]])/3,0)</f>
        <v>Q4</v>
      </c>
      <c r="AA8094" t="str">
        <f>TEXT(salestable[[#This Row],[Order Date]], "ddd")</f>
        <v>Wed</v>
      </c>
    </row>
    <row r="8095" spans="1:27"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s="3">
        <v>3</v>
      </c>
      <c r="T8095" s="4">
        <v>0</v>
      </c>
      <c r="U8095" s="3">
        <v>10.507199999999999</v>
      </c>
      <c r="V8095" s="2">
        <f>salestable[[#This Row],[Sales]] * (1 - salestable[[#This Row],[Discount]])</f>
        <v>23.88</v>
      </c>
      <c r="W8095" s="2">
        <f>salestable[[#This Row],[Sales]] * salestable[[#This Row],[Discount]]</f>
        <v>0</v>
      </c>
      <c r="X8095">
        <f>YEAR(salestable[[#This Row],[Order Date]])</f>
        <v>2017</v>
      </c>
      <c r="Y8095" t="str">
        <f>TEXT(salestable[[#This Row],[Order Date]],"MMMM")</f>
        <v>July</v>
      </c>
      <c r="Z8095" t="str">
        <f>"Q"&amp;ROUNDUP(MONTH(salestable[[#This Row],[Order Date]])/3,0)</f>
        <v>Q3</v>
      </c>
      <c r="AA8095" t="str">
        <f>TEXT(salestable[[#This Row],[Order Date]], "ddd")</f>
        <v>Thu</v>
      </c>
    </row>
    <row r="8096" spans="1:27"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s="3">
        <v>4</v>
      </c>
      <c r="T8096" s="4">
        <v>0</v>
      </c>
      <c r="U8096" s="3">
        <v>12.052</v>
      </c>
      <c r="V8096" s="2">
        <f>salestable[[#This Row],[Sales]] * (1 - salestable[[#This Row],[Discount]])</f>
        <v>26.2</v>
      </c>
      <c r="W8096" s="2">
        <f>salestable[[#This Row],[Sales]] * salestable[[#This Row],[Discount]]</f>
        <v>0</v>
      </c>
      <c r="X8096">
        <f>YEAR(salestable[[#This Row],[Order Date]])</f>
        <v>2017</v>
      </c>
      <c r="Y8096" t="str">
        <f>TEXT(salestable[[#This Row],[Order Date]],"MMMM")</f>
        <v>July</v>
      </c>
      <c r="Z8096" t="str">
        <f>"Q"&amp;ROUNDUP(MONTH(salestable[[#This Row],[Order Date]])/3,0)</f>
        <v>Q3</v>
      </c>
      <c r="AA8096" t="str">
        <f>TEXT(salestable[[#This Row],[Order Date]], "ddd")</f>
        <v>Thu</v>
      </c>
    </row>
    <row r="8097" spans="1:27"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s="3">
        <v>2</v>
      </c>
      <c r="T8097" s="4">
        <v>0</v>
      </c>
      <c r="U8097" s="3">
        <v>6.2207999999999997</v>
      </c>
      <c r="V8097" s="2">
        <f>salestable[[#This Row],[Sales]] * (1 - salestable[[#This Row],[Discount]])</f>
        <v>12.96</v>
      </c>
      <c r="W8097" s="2">
        <f>salestable[[#This Row],[Sales]] * salestable[[#This Row],[Discount]]</f>
        <v>0</v>
      </c>
      <c r="X8097">
        <f>YEAR(salestable[[#This Row],[Order Date]])</f>
        <v>2017</v>
      </c>
      <c r="Y8097" t="str">
        <f>TEXT(salestable[[#This Row],[Order Date]],"MMMM")</f>
        <v>July</v>
      </c>
      <c r="Z8097" t="str">
        <f>"Q"&amp;ROUNDUP(MONTH(salestable[[#This Row],[Order Date]])/3,0)</f>
        <v>Q3</v>
      </c>
      <c r="AA8097" t="str">
        <f>TEXT(salestable[[#This Row],[Order Date]], "ddd")</f>
        <v>Thu</v>
      </c>
    </row>
    <row r="8098" spans="1:27"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s="3">
        <v>5</v>
      </c>
      <c r="T8098" s="4">
        <v>0</v>
      </c>
      <c r="U8098" s="3">
        <v>32.893000000000001</v>
      </c>
      <c r="V8098" s="2">
        <f>salestable[[#This Row],[Sales]] * (1 - salestable[[#This Row],[Discount]])</f>
        <v>234.95</v>
      </c>
      <c r="W8098" s="2">
        <f>salestable[[#This Row],[Sales]] * salestable[[#This Row],[Discount]]</f>
        <v>0</v>
      </c>
      <c r="X8098">
        <f>YEAR(salestable[[#This Row],[Order Date]])</f>
        <v>2017</v>
      </c>
      <c r="Y8098" t="str">
        <f>TEXT(salestable[[#This Row],[Order Date]],"MMMM")</f>
        <v>July</v>
      </c>
      <c r="Z8098" t="str">
        <f>"Q"&amp;ROUNDUP(MONTH(salestable[[#This Row],[Order Date]])/3,0)</f>
        <v>Q3</v>
      </c>
      <c r="AA8098" t="str">
        <f>TEXT(salestable[[#This Row],[Order Date]], "ddd")</f>
        <v>Thu</v>
      </c>
    </row>
    <row r="8099" spans="1:27"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s="3">
        <v>5</v>
      </c>
      <c r="T8099" s="4">
        <v>0</v>
      </c>
      <c r="U8099" s="3">
        <v>34.292499999999997</v>
      </c>
      <c r="V8099" s="2">
        <f>salestable[[#This Row],[Sales]] * (1 - salestable[[#This Row],[Discount]])</f>
        <v>118.25</v>
      </c>
      <c r="W8099" s="2">
        <f>salestable[[#This Row],[Sales]] * salestable[[#This Row],[Discount]]</f>
        <v>0</v>
      </c>
      <c r="X8099">
        <f>YEAR(salestable[[#This Row],[Order Date]])</f>
        <v>2017</v>
      </c>
      <c r="Y8099" t="str">
        <f>TEXT(salestable[[#This Row],[Order Date]],"MMMM")</f>
        <v>December</v>
      </c>
      <c r="Z8099" t="str">
        <f>"Q"&amp;ROUNDUP(MONTH(salestable[[#This Row],[Order Date]])/3,0)</f>
        <v>Q4</v>
      </c>
      <c r="AA8099" t="str">
        <f>TEXT(salestable[[#This Row],[Order Date]], "ddd")</f>
        <v>Thu</v>
      </c>
    </row>
    <row r="8100" spans="1:27"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s="3">
        <v>1</v>
      </c>
      <c r="T8100" s="4">
        <v>0</v>
      </c>
      <c r="U8100" s="3">
        <v>1.9259999999999999</v>
      </c>
      <c r="V8100" s="2">
        <f>salestable[[#This Row],[Sales]] * (1 - salestable[[#This Row],[Discount]])</f>
        <v>4.28</v>
      </c>
      <c r="W8100" s="2">
        <f>salestable[[#This Row],[Sales]] * salestable[[#This Row],[Discount]]</f>
        <v>0</v>
      </c>
      <c r="X8100">
        <f>YEAR(salestable[[#This Row],[Order Date]])</f>
        <v>2017</v>
      </c>
      <c r="Y8100" t="str">
        <f>TEXT(salestable[[#This Row],[Order Date]],"MMMM")</f>
        <v>December</v>
      </c>
      <c r="Z8100" t="str">
        <f>"Q"&amp;ROUNDUP(MONTH(salestable[[#This Row],[Order Date]])/3,0)</f>
        <v>Q4</v>
      </c>
      <c r="AA8100" t="str">
        <f>TEXT(salestable[[#This Row],[Order Date]], "ddd")</f>
        <v>Thu</v>
      </c>
    </row>
    <row r="8101" spans="1:27"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s="3">
        <v>3</v>
      </c>
      <c r="T8101" s="4">
        <v>0</v>
      </c>
      <c r="U8101" s="3">
        <v>5.1014999999999997</v>
      </c>
      <c r="V8101" s="2">
        <f>salestable[[#This Row],[Sales]] * (1 - salestable[[#This Row],[Discount]])</f>
        <v>26.85</v>
      </c>
      <c r="W8101" s="2">
        <f>salestable[[#This Row],[Sales]] * salestable[[#This Row],[Discount]]</f>
        <v>0</v>
      </c>
      <c r="X8101">
        <f>YEAR(salestable[[#This Row],[Order Date]])</f>
        <v>2016</v>
      </c>
      <c r="Y8101" t="str">
        <f>TEXT(salestable[[#This Row],[Order Date]],"MMMM")</f>
        <v>March</v>
      </c>
      <c r="Z8101" t="str">
        <f>"Q"&amp;ROUNDUP(MONTH(salestable[[#This Row],[Order Date]])/3,0)</f>
        <v>Q1</v>
      </c>
      <c r="AA8101" t="str">
        <f>TEXT(salestable[[#This Row],[Order Date]], "ddd")</f>
        <v>Thu</v>
      </c>
    </row>
    <row r="8102" spans="1:27"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s="3">
        <v>3</v>
      </c>
      <c r="T8102" s="4">
        <v>0.2</v>
      </c>
      <c r="U8102" s="3">
        <v>377.73</v>
      </c>
      <c r="V8102" s="2">
        <f>salestable[[#This Row],[Sales]] * (1 - salestable[[#This Row],[Discount]])</f>
        <v>2686.08</v>
      </c>
      <c r="W8102" s="2">
        <f>salestable[[#This Row],[Sales]] * salestable[[#This Row],[Discount]]</f>
        <v>671.52</v>
      </c>
      <c r="X8102">
        <f>YEAR(salestable[[#This Row],[Order Date]])</f>
        <v>2016</v>
      </c>
      <c r="Y8102" t="str">
        <f>TEXT(salestable[[#This Row],[Order Date]],"MMMM")</f>
        <v>March</v>
      </c>
      <c r="Z8102" t="str">
        <f>"Q"&amp;ROUNDUP(MONTH(salestable[[#This Row],[Order Date]])/3,0)</f>
        <v>Q1</v>
      </c>
      <c r="AA8102" t="str">
        <f>TEXT(salestable[[#This Row],[Order Date]], "ddd")</f>
        <v>Thu</v>
      </c>
    </row>
    <row r="8103" spans="1:27"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s="3">
        <v>2</v>
      </c>
      <c r="T8103" s="4">
        <v>0</v>
      </c>
      <c r="U8103" s="3">
        <v>3.7995999999999999</v>
      </c>
      <c r="V8103" s="2">
        <f>salestable[[#This Row],[Sales]] * (1 - salestable[[#This Row],[Discount]])</f>
        <v>8.26</v>
      </c>
      <c r="W8103" s="2">
        <f>salestable[[#This Row],[Sales]] * salestable[[#This Row],[Discount]]</f>
        <v>0</v>
      </c>
      <c r="X8103">
        <f>YEAR(salestable[[#This Row],[Order Date]])</f>
        <v>2015</v>
      </c>
      <c r="Y8103" t="str">
        <f>TEXT(salestable[[#This Row],[Order Date]],"MMMM")</f>
        <v>May</v>
      </c>
      <c r="Z8103" t="str">
        <f>"Q"&amp;ROUNDUP(MONTH(salestable[[#This Row],[Order Date]])/3,0)</f>
        <v>Q2</v>
      </c>
      <c r="AA8103" t="str">
        <f>TEXT(salestable[[#This Row],[Order Date]], "ddd")</f>
        <v>Fri</v>
      </c>
    </row>
    <row r="8104" spans="1:27"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s="3">
        <v>7</v>
      </c>
      <c r="T8104" s="4">
        <v>0.2</v>
      </c>
      <c r="U8104" s="3">
        <v>334.49849999999998</v>
      </c>
      <c r="V8104" s="2">
        <f>salestable[[#This Row],[Sales]] * (1 - salestable[[#This Row],[Discount]])</f>
        <v>2378.6560000000004</v>
      </c>
      <c r="W8104" s="2">
        <f>salestable[[#This Row],[Sales]] * salestable[[#This Row],[Discount]]</f>
        <v>594.6640000000001</v>
      </c>
      <c r="X8104">
        <f>YEAR(salestable[[#This Row],[Order Date]])</f>
        <v>2015</v>
      </c>
      <c r="Y8104" t="str">
        <f>TEXT(salestable[[#This Row],[Order Date]],"MMMM")</f>
        <v>May</v>
      </c>
      <c r="Z8104" t="str">
        <f>"Q"&amp;ROUNDUP(MONTH(salestable[[#This Row],[Order Date]])/3,0)</f>
        <v>Q2</v>
      </c>
      <c r="AA8104" t="str">
        <f>TEXT(salestable[[#This Row],[Order Date]], "ddd")</f>
        <v>Fri</v>
      </c>
    </row>
    <row r="8105" spans="1:27"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s="3">
        <v>7</v>
      </c>
      <c r="T8105" s="4">
        <v>0</v>
      </c>
      <c r="U8105" s="3">
        <v>29.341200000000001</v>
      </c>
      <c r="V8105" s="2">
        <f>salestable[[#This Row],[Sales]] * (1 - salestable[[#This Row],[Discount]])</f>
        <v>104.79</v>
      </c>
      <c r="W8105" s="2">
        <f>salestable[[#This Row],[Sales]] * salestable[[#This Row],[Discount]]</f>
        <v>0</v>
      </c>
      <c r="X8105">
        <f>YEAR(salestable[[#This Row],[Order Date]])</f>
        <v>2015</v>
      </c>
      <c r="Y8105" t="str">
        <f>TEXT(salestable[[#This Row],[Order Date]],"MMMM")</f>
        <v>May</v>
      </c>
      <c r="Z8105" t="str">
        <f>"Q"&amp;ROUNDUP(MONTH(salestable[[#This Row],[Order Date]])/3,0)</f>
        <v>Q2</v>
      </c>
      <c r="AA8105" t="str">
        <f>TEXT(salestable[[#This Row],[Order Date]], "ddd")</f>
        <v>Fri</v>
      </c>
    </row>
    <row r="8106" spans="1:27"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s="3">
        <v>6</v>
      </c>
      <c r="T8106" s="4">
        <v>0.2</v>
      </c>
      <c r="U8106" s="3">
        <v>58.179600000000001</v>
      </c>
      <c r="V8106" s="2">
        <f>salestable[[#This Row],[Sales]] * (1 - salestable[[#This Row],[Discount]])</f>
        <v>620.58240000000001</v>
      </c>
      <c r="W8106" s="2">
        <f>salestable[[#This Row],[Sales]] * salestable[[#This Row],[Discount]]</f>
        <v>155.1456</v>
      </c>
      <c r="X8106">
        <f>YEAR(salestable[[#This Row],[Order Date]])</f>
        <v>2015</v>
      </c>
      <c r="Y8106" t="str">
        <f>TEXT(salestable[[#This Row],[Order Date]],"MMMM")</f>
        <v>May</v>
      </c>
      <c r="Z8106" t="str">
        <f>"Q"&amp;ROUNDUP(MONTH(salestable[[#This Row],[Order Date]])/3,0)</f>
        <v>Q2</v>
      </c>
      <c r="AA8106" t="str">
        <f>TEXT(salestable[[#This Row],[Order Date]], "ddd")</f>
        <v>Fri</v>
      </c>
    </row>
    <row r="8107" spans="1:27"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s="3">
        <v>1</v>
      </c>
      <c r="T8107" s="4">
        <v>0.32</v>
      </c>
      <c r="U8107" s="3">
        <v>-17.0274</v>
      </c>
      <c r="V8107" s="2">
        <f>salestable[[#This Row],[Sales]] * (1 - salestable[[#This Row],[Discount]])</f>
        <v>60.565151999999998</v>
      </c>
      <c r="W8107" s="2">
        <f>salestable[[#This Row],[Sales]] * salestable[[#This Row],[Discount]]</f>
        <v>28.501248</v>
      </c>
      <c r="X8107">
        <f>YEAR(salestable[[#This Row],[Order Date]])</f>
        <v>2017</v>
      </c>
      <c r="Y8107" t="str">
        <f>TEXT(salestable[[#This Row],[Order Date]],"MMMM")</f>
        <v>February</v>
      </c>
      <c r="Z8107" t="str">
        <f>"Q"&amp;ROUNDUP(MONTH(salestable[[#This Row],[Order Date]])/3,0)</f>
        <v>Q1</v>
      </c>
      <c r="AA8107" t="str">
        <f>TEXT(salestable[[#This Row],[Order Date]], "ddd")</f>
        <v>Fri</v>
      </c>
    </row>
    <row r="8108" spans="1:27"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s="3">
        <v>6</v>
      </c>
      <c r="T8108" s="4">
        <v>0.2</v>
      </c>
      <c r="U8108" s="3">
        <v>52.631999999999998</v>
      </c>
      <c r="V8108" s="2">
        <f>salestable[[#This Row],[Sales]] * (1 - salestable[[#This Row],[Discount]])</f>
        <v>140.352</v>
      </c>
      <c r="W8108" s="2">
        <f>salestable[[#This Row],[Sales]] * salestable[[#This Row],[Discount]]</f>
        <v>35.088000000000001</v>
      </c>
      <c r="X8108">
        <f>YEAR(salestable[[#This Row],[Order Date]])</f>
        <v>2017</v>
      </c>
      <c r="Y8108" t="str">
        <f>TEXT(salestable[[#This Row],[Order Date]],"MMMM")</f>
        <v>February</v>
      </c>
      <c r="Z8108" t="str">
        <f>"Q"&amp;ROUNDUP(MONTH(salestable[[#This Row],[Order Date]])/3,0)</f>
        <v>Q1</v>
      </c>
      <c r="AA8108" t="str">
        <f>TEXT(salestable[[#This Row],[Order Date]], "ddd")</f>
        <v>Fri</v>
      </c>
    </row>
    <row r="8109" spans="1:27"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s="3">
        <v>4</v>
      </c>
      <c r="T8109" s="4">
        <v>0.2</v>
      </c>
      <c r="U8109" s="3">
        <v>-87.667199999999994</v>
      </c>
      <c r="V8109" s="2">
        <f>salestable[[#This Row],[Sales]] * (1 - salestable[[#This Row],[Discount]])</f>
        <v>350.66880000000003</v>
      </c>
      <c r="W8109" s="2">
        <f>salestable[[#This Row],[Sales]] * salestable[[#This Row],[Discount]]</f>
        <v>87.667200000000008</v>
      </c>
      <c r="X8109">
        <f>YEAR(salestable[[#This Row],[Order Date]])</f>
        <v>2017</v>
      </c>
      <c r="Y8109" t="str">
        <f>TEXT(salestable[[#This Row],[Order Date]],"MMMM")</f>
        <v>February</v>
      </c>
      <c r="Z8109" t="str">
        <f>"Q"&amp;ROUNDUP(MONTH(salestable[[#This Row],[Order Date]])/3,0)</f>
        <v>Q1</v>
      </c>
      <c r="AA8109" t="str">
        <f>TEXT(salestable[[#This Row],[Order Date]], "ddd")</f>
        <v>Fri</v>
      </c>
    </row>
    <row r="8110" spans="1:27"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s="3">
        <v>4</v>
      </c>
      <c r="T8110" s="4">
        <v>0.3</v>
      </c>
      <c r="U8110" s="3">
        <v>-58.504800000000003</v>
      </c>
      <c r="V8110" s="2">
        <f>salestable[[#This Row],[Sales]] * (1 - salestable[[#This Row],[Discount]])</f>
        <v>150.88079999999999</v>
      </c>
      <c r="W8110" s="2">
        <f>salestable[[#This Row],[Sales]] * salestable[[#This Row],[Discount]]</f>
        <v>64.663200000000003</v>
      </c>
      <c r="X8110">
        <f>YEAR(salestable[[#This Row],[Order Date]])</f>
        <v>2017</v>
      </c>
      <c r="Y8110" t="str">
        <f>TEXT(salestable[[#This Row],[Order Date]],"MMMM")</f>
        <v>December</v>
      </c>
      <c r="Z8110" t="str">
        <f>"Q"&amp;ROUNDUP(MONTH(salestable[[#This Row],[Order Date]])/3,0)</f>
        <v>Q4</v>
      </c>
      <c r="AA8110" t="str">
        <f>TEXT(salestable[[#This Row],[Order Date]], "ddd")</f>
        <v>Fri</v>
      </c>
    </row>
    <row r="8111" spans="1:27"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s="3">
        <v>6</v>
      </c>
      <c r="T8111" s="4">
        <v>0.2</v>
      </c>
      <c r="U8111" s="3">
        <v>20.844000000000001</v>
      </c>
      <c r="V8111" s="2">
        <f>salestable[[#This Row],[Sales]] * (1 - salestable[[#This Row],[Discount]])</f>
        <v>44.467200000000005</v>
      </c>
      <c r="W8111" s="2">
        <f>salestable[[#This Row],[Sales]] * salestable[[#This Row],[Discount]]</f>
        <v>11.116800000000001</v>
      </c>
      <c r="X8111">
        <f>YEAR(salestable[[#This Row],[Order Date]])</f>
        <v>2017</v>
      </c>
      <c r="Y8111" t="str">
        <f>TEXT(salestable[[#This Row],[Order Date]],"MMMM")</f>
        <v>November</v>
      </c>
      <c r="Z8111" t="str">
        <f>"Q"&amp;ROUNDUP(MONTH(salestable[[#This Row],[Order Date]])/3,0)</f>
        <v>Q4</v>
      </c>
      <c r="AA8111" t="str">
        <f>TEXT(salestable[[#This Row],[Order Date]], "ddd")</f>
        <v>Sat</v>
      </c>
    </row>
    <row r="8112" spans="1:27"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s="3">
        <v>2</v>
      </c>
      <c r="T8112" s="4">
        <v>0.3</v>
      </c>
      <c r="U8112" s="3">
        <v>-25.4772</v>
      </c>
      <c r="V8112" s="2">
        <f>salestable[[#This Row],[Sales]] * (1 - salestable[[#This Row],[Discount]])</f>
        <v>89.170199999999994</v>
      </c>
      <c r="W8112" s="2">
        <f>salestable[[#This Row],[Sales]] * salestable[[#This Row],[Discount]]</f>
        <v>38.215799999999994</v>
      </c>
      <c r="X8112">
        <f>YEAR(salestable[[#This Row],[Order Date]])</f>
        <v>2017</v>
      </c>
      <c r="Y8112" t="str">
        <f>TEXT(salestable[[#This Row],[Order Date]],"MMMM")</f>
        <v>November</v>
      </c>
      <c r="Z8112" t="str">
        <f>"Q"&amp;ROUNDUP(MONTH(salestable[[#This Row],[Order Date]])/3,0)</f>
        <v>Q4</v>
      </c>
      <c r="AA8112" t="str">
        <f>TEXT(salestable[[#This Row],[Order Date]], "ddd")</f>
        <v>Sat</v>
      </c>
    </row>
    <row r="8113" spans="1:27"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s="3">
        <v>5</v>
      </c>
      <c r="T8113" s="4">
        <v>0.3</v>
      </c>
      <c r="U8113" s="3">
        <v>-17.745000000000001</v>
      </c>
      <c r="V8113" s="2">
        <f>salestable[[#This Row],[Sales]] * (1 - salestable[[#This Row],[Discount]])</f>
        <v>173.90099999999998</v>
      </c>
      <c r="W8113" s="2">
        <f>salestable[[#This Row],[Sales]] * salestable[[#This Row],[Discount]]</f>
        <v>74.528999999999996</v>
      </c>
      <c r="X8113">
        <f>YEAR(salestable[[#This Row],[Order Date]])</f>
        <v>2016</v>
      </c>
      <c r="Y8113" t="str">
        <f>TEXT(salestable[[#This Row],[Order Date]],"MMMM")</f>
        <v>December</v>
      </c>
      <c r="Z8113" t="str">
        <f>"Q"&amp;ROUNDUP(MONTH(salestable[[#This Row],[Order Date]])/3,0)</f>
        <v>Q4</v>
      </c>
      <c r="AA8113" t="str">
        <f>TEXT(salestable[[#This Row],[Order Date]], "ddd")</f>
        <v>Thu</v>
      </c>
    </row>
    <row r="8114" spans="1:27"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s="3">
        <v>4</v>
      </c>
      <c r="T8114" s="4">
        <v>0.8</v>
      </c>
      <c r="U8114" s="3">
        <v>-30.8672</v>
      </c>
      <c r="V8114" s="2">
        <f>salestable[[#This Row],[Sales]] * (1 - salestable[[#This Row],[Discount]])</f>
        <v>2.3295999999999992</v>
      </c>
      <c r="W8114" s="2">
        <f>salestable[[#This Row],[Sales]] * salestable[[#This Row],[Discount]]</f>
        <v>9.3184000000000005</v>
      </c>
      <c r="X8114">
        <f>YEAR(salestable[[#This Row],[Order Date]])</f>
        <v>2016</v>
      </c>
      <c r="Y8114" t="str">
        <f>TEXT(salestable[[#This Row],[Order Date]],"MMMM")</f>
        <v>December</v>
      </c>
      <c r="Z8114" t="str">
        <f>"Q"&amp;ROUNDUP(MONTH(salestable[[#This Row],[Order Date]])/3,0)</f>
        <v>Q4</v>
      </c>
      <c r="AA8114" t="str">
        <f>TEXT(salestable[[#This Row],[Order Date]], "ddd")</f>
        <v>Thu</v>
      </c>
    </row>
    <row r="8115" spans="1:27"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s="3">
        <v>2</v>
      </c>
      <c r="T8115" s="4">
        <v>0.3</v>
      </c>
      <c r="U8115" s="3">
        <v>-1.2178</v>
      </c>
      <c r="V8115" s="2">
        <f>salestable[[#This Row],[Sales]] * (1 - salestable[[#This Row],[Discount]])</f>
        <v>59.672199999999989</v>
      </c>
      <c r="W8115" s="2">
        <f>salestable[[#This Row],[Sales]] * salestable[[#This Row],[Discount]]</f>
        <v>25.573799999999999</v>
      </c>
      <c r="X8115">
        <f>YEAR(salestable[[#This Row],[Order Date]])</f>
        <v>2016</v>
      </c>
      <c r="Y8115" t="str">
        <f>TEXT(salestable[[#This Row],[Order Date]],"MMMM")</f>
        <v>December</v>
      </c>
      <c r="Z8115" t="str">
        <f>"Q"&amp;ROUNDUP(MONTH(salestable[[#This Row],[Order Date]])/3,0)</f>
        <v>Q4</v>
      </c>
      <c r="AA8115" t="str">
        <f>TEXT(salestable[[#This Row],[Order Date]], "ddd")</f>
        <v>Thu</v>
      </c>
    </row>
    <row r="8116" spans="1:27"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s="3">
        <v>5</v>
      </c>
      <c r="T8116" s="4">
        <v>0.2</v>
      </c>
      <c r="U8116" s="3">
        <v>2.3220000000000001</v>
      </c>
      <c r="V8116" s="2">
        <f>salestable[[#This Row],[Sales]] * (1 - salestable[[#This Row],[Discount]])</f>
        <v>16.512</v>
      </c>
      <c r="W8116" s="2">
        <f>salestable[[#This Row],[Sales]] * salestable[[#This Row],[Discount]]</f>
        <v>4.1280000000000001</v>
      </c>
      <c r="X8116">
        <f>YEAR(salestable[[#This Row],[Order Date]])</f>
        <v>2017</v>
      </c>
      <c r="Y8116" t="str">
        <f>TEXT(salestable[[#This Row],[Order Date]],"MMMM")</f>
        <v>October</v>
      </c>
      <c r="Z8116" t="str">
        <f>"Q"&amp;ROUNDUP(MONTH(salestable[[#This Row],[Order Date]])/3,0)</f>
        <v>Q4</v>
      </c>
      <c r="AA8116" t="str">
        <f>TEXT(salestable[[#This Row],[Order Date]], "ddd")</f>
        <v>Tue</v>
      </c>
    </row>
    <row r="8117" spans="1:27"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s="3">
        <v>3</v>
      </c>
      <c r="T8117" s="4">
        <v>0</v>
      </c>
      <c r="U8117" s="3">
        <v>41.445599999999999</v>
      </c>
      <c r="V8117" s="2">
        <f>salestable[[#This Row],[Sales]] * (1 - salestable[[#This Row],[Discount]])</f>
        <v>148.02000000000001</v>
      </c>
      <c r="W8117" s="2">
        <f>salestable[[#This Row],[Sales]] * salestable[[#This Row],[Discount]]</f>
        <v>0</v>
      </c>
      <c r="X8117">
        <f>YEAR(salestable[[#This Row],[Order Date]])</f>
        <v>2017</v>
      </c>
      <c r="Y8117" t="str">
        <f>TEXT(salestable[[#This Row],[Order Date]],"MMMM")</f>
        <v>August</v>
      </c>
      <c r="Z8117" t="str">
        <f>"Q"&amp;ROUNDUP(MONTH(salestable[[#This Row],[Order Date]])/3,0)</f>
        <v>Q3</v>
      </c>
      <c r="AA8117" t="str">
        <f>TEXT(salestable[[#This Row],[Order Date]], "ddd")</f>
        <v>Tue</v>
      </c>
    </row>
    <row r="8118" spans="1:27"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s="3">
        <v>1</v>
      </c>
      <c r="T8118" s="4">
        <v>0</v>
      </c>
      <c r="U8118" s="3">
        <v>7.9896000000000003</v>
      </c>
      <c r="V8118" s="2">
        <f>salestable[[#This Row],[Sales]] * (1 - salestable[[#This Row],[Discount]])</f>
        <v>33.29</v>
      </c>
      <c r="W8118" s="2">
        <f>salestable[[#This Row],[Sales]] * salestable[[#This Row],[Discount]]</f>
        <v>0</v>
      </c>
      <c r="X8118">
        <f>YEAR(salestable[[#This Row],[Order Date]])</f>
        <v>2017</v>
      </c>
      <c r="Y8118" t="str">
        <f>TEXT(salestable[[#This Row],[Order Date]],"MMMM")</f>
        <v>November</v>
      </c>
      <c r="Z8118" t="str">
        <f>"Q"&amp;ROUNDUP(MONTH(salestable[[#This Row],[Order Date]])/3,0)</f>
        <v>Q4</v>
      </c>
      <c r="AA8118" t="str">
        <f>TEXT(salestable[[#This Row],[Order Date]], "ddd")</f>
        <v>Fri</v>
      </c>
    </row>
    <row r="8119" spans="1:27"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s="3">
        <v>5</v>
      </c>
      <c r="T8119" s="4">
        <v>0</v>
      </c>
      <c r="U8119" s="3">
        <v>100.4255</v>
      </c>
      <c r="V8119" s="2">
        <f>salestable[[#This Row],[Sales]] * (1 - salestable[[#This Row],[Discount]])</f>
        <v>204.95</v>
      </c>
      <c r="W8119" s="2">
        <f>salestable[[#This Row],[Sales]] * salestable[[#This Row],[Discount]]</f>
        <v>0</v>
      </c>
      <c r="X8119">
        <f>YEAR(salestable[[#This Row],[Order Date]])</f>
        <v>2017</v>
      </c>
      <c r="Y8119" t="str">
        <f>TEXT(salestable[[#This Row],[Order Date]],"MMMM")</f>
        <v>June</v>
      </c>
      <c r="Z8119" t="str">
        <f>"Q"&amp;ROUNDUP(MONTH(salestable[[#This Row],[Order Date]])/3,0)</f>
        <v>Q2</v>
      </c>
      <c r="AA8119" t="str">
        <f>TEXT(salestable[[#This Row],[Order Date]], "ddd")</f>
        <v>Fri</v>
      </c>
    </row>
    <row r="8120" spans="1:27"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s="3">
        <v>4</v>
      </c>
      <c r="T8120" s="4">
        <v>0.3</v>
      </c>
      <c r="U8120" s="3">
        <v>-75.191999999999993</v>
      </c>
      <c r="V8120" s="2">
        <f>salestable[[#This Row],[Sales]] * (1 - salestable[[#This Row],[Discount]])</f>
        <v>368.44080000000002</v>
      </c>
      <c r="W8120" s="2">
        <f>salestable[[#This Row],[Sales]] * salestable[[#This Row],[Discount]]</f>
        <v>157.9032</v>
      </c>
      <c r="X8120">
        <f>YEAR(salestable[[#This Row],[Order Date]])</f>
        <v>2017</v>
      </c>
      <c r="Y8120" t="str">
        <f>TEXT(salestable[[#This Row],[Order Date]],"MMMM")</f>
        <v>July</v>
      </c>
      <c r="Z8120" t="str">
        <f>"Q"&amp;ROUNDUP(MONTH(salestable[[#This Row],[Order Date]])/3,0)</f>
        <v>Q3</v>
      </c>
      <c r="AA8120" t="str">
        <f>TEXT(salestable[[#This Row],[Order Date]], "ddd")</f>
        <v>Sat</v>
      </c>
    </row>
    <row r="8121" spans="1:27"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s="3">
        <v>2</v>
      </c>
      <c r="T8121" s="4">
        <v>0</v>
      </c>
      <c r="U8121" s="3">
        <v>10.909599999999999</v>
      </c>
      <c r="V8121" s="2">
        <f>salestable[[#This Row],[Sales]] * (1 - salestable[[#This Row],[Discount]])</f>
        <v>41.96</v>
      </c>
      <c r="W8121" s="2">
        <f>salestable[[#This Row],[Sales]] * salestable[[#This Row],[Discount]]</f>
        <v>0</v>
      </c>
      <c r="X8121">
        <f>YEAR(salestable[[#This Row],[Order Date]])</f>
        <v>2016</v>
      </c>
      <c r="Y8121" t="str">
        <f>TEXT(salestable[[#This Row],[Order Date]],"MMMM")</f>
        <v>November</v>
      </c>
      <c r="Z8121" t="str">
        <f>"Q"&amp;ROUNDUP(MONTH(salestable[[#This Row],[Order Date]])/3,0)</f>
        <v>Q4</v>
      </c>
      <c r="AA8121" t="str">
        <f>TEXT(salestable[[#This Row],[Order Date]], "ddd")</f>
        <v>Fri</v>
      </c>
    </row>
    <row r="8122" spans="1:27"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s="3">
        <v>3</v>
      </c>
      <c r="T8122" s="4">
        <v>0.2</v>
      </c>
      <c r="U8122" s="3">
        <v>0</v>
      </c>
      <c r="V8122" s="2">
        <f>salestable[[#This Row],[Sales]] * (1 - salestable[[#This Row],[Discount]])</f>
        <v>360.92160000000001</v>
      </c>
      <c r="W8122" s="2">
        <f>salestable[[#This Row],[Sales]] * salestable[[#This Row],[Discount]]</f>
        <v>90.230400000000003</v>
      </c>
      <c r="X8122">
        <f>YEAR(salestable[[#This Row],[Order Date]])</f>
        <v>2016</v>
      </c>
      <c r="Y8122" t="str">
        <f>TEXT(salestable[[#This Row],[Order Date]],"MMMM")</f>
        <v>November</v>
      </c>
      <c r="Z8122" t="str">
        <f>"Q"&amp;ROUNDUP(MONTH(salestable[[#This Row],[Order Date]])/3,0)</f>
        <v>Q4</v>
      </c>
      <c r="AA8122" t="str">
        <f>TEXT(salestable[[#This Row],[Order Date]], "ddd")</f>
        <v>Fri</v>
      </c>
    </row>
    <row r="8123" spans="1:27"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s="3">
        <v>11</v>
      </c>
      <c r="T8123" s="4">
        <v>0.2</v>
      </c>
      <c r="U8123" s="3">
        <v>11.026400000000001</v>
      </c>
      <c r="V8123" s="2">
        <f>salestable[[#This Row],[Sales]] * (1 - salestable[[#This Row],[Discount]])</f>
        <v>25.203200000000002</v>
      </c>
      <c r="W8123" s="2">
        <f>salestable[[#This Row],[Sales]] * salestable[[#This Row],[Discount]]</f>
        <v>6.3008000000000006</v>
      </c>
      <c r="X8123">
        <f>YEAR(salestable[[#This Row],[Order Date]])</f>
        <v>2016</v>
      </c>
      <c r="Y8123" t="str">
        <f>TEXT(salestable[[#This Row],[Order Date]],"MMMM")</f>
        <v>November</v>
      </c>
      <c r="Z8123" t="str">
        <f>"Q"&amp;ROUNDUP(MONTH(salestable[[#This Row],[Order Date]])/3,0)</f>
        <v>Q4</v>
      </c>
      <c r="AA8123" t="str">
        <f>TEXT(salestable[[#This Row],[Order Date]], "ddd")</f>
        <v>Fri</v>
      </c>
    </row>
    <row r="8124" spans="1:27"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s="3">
        <v>3</v>
      </c>
      <c r="T8124" s="4">
        <v>0.2</v>
      </c>
      <c r="U8124" s="3">
        <v>9.5850000000000009</v>
      </c>
      <c r="V8124" s="2">
        <f>salestable[[#This Row],[Sales]] * (1 - salestable[[#This Row],[Discount]])</f>
        <v>24.537600000000001</v>
      </c>
      <c r="W8124" s="2">
        <f>salestable[[#This Row],[Sales]] * salestable[[#This Row],[Discount]]</f>
        <v>6.1344000000000003</v>
      </c>
      <c r="X8124">
        <f>YEAR(salestable[[#This Row],[Order Date]])</f>
        <v>2014</v>
      </c>
      <c r="Y8124" t="str">
        <f>TEXT(salestable[[#This Row],[Order Date]],"MMMM")</f>
        <v>December</v>
      </c>
      <c r="Z8124" t="str">
        <f>"Q"&amp;ROUNDUP(MONTH(salestable[[#This Row],[Order Date]])/3,0)</f>
        <v>Q4</v>
      </c>
      <c r="AA8124" t="str">
        <f>TEXT(salestable[[#This Row],[Order Date]], "ddd")</f>
        <v>Tue</v>
      </c>
    </row>
    <row r="8125" spans="1:27"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s="3">
        <v>4</v>
      </c>
      <c r="T8125" s="4">
        <v>0.4</v>
      </c>
      <c r="U8125" s="3">
        <v>125.99720000000001</v>
      </c>
      <c r="V8125" s="2">
        <f>salestable[[#This Row],[Sales]] * (1 - salestable[[#This Row],[Discount]])</f>
        <v>647.98560000000009</v>
      </c>
      <c r="W8125" s="2">
        <f>salestable[[#This Row],[Sales]] * salestable[[#This Row],[Discount]]</f>
        <v>431.99040000000008</v>
      </c>
      <c r="X8125">
        <f>YEAR(salestable[[#This Row],[Order Date]])</f>
        <v>2014</v>
      </c>
      <c r="Y8125" t="str">
        <f>TEXT(salestable[[#This Row],[Order Date]],"MMMM")</f>
        <v>December</v>
      </c>
      <c r="Z8125" t="str">
        <f>"Q"&amp;ROUNDUP(MONTH(salestable[[#This Row],[Order Date]])/3,0)</f>
        <v>Q4</v>
      </c>
      <c r="AA8125" t="str">
        <f>TEXT(salestable[[#This Row],[Order Date]], "ddd")</f>
        <v>Tue</v>
      </c>
    </row>
    <row r="8126" spans="1:27"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s="3">
        <v>2</v>
      </c>
      <c r="T8126" s="4">
        <v>0.2</v>
      </c>
      <c r="U8126" s="3">
        <v>-28.2744</v>
      </c>
      <c r="V8126" s="2">
        <f>salestable[[#This Row],[Sales]] * (1 - salestable[[#This Row],[Discount]])</f>
        <v>129.2544</v>
      </c>
      <c r="W8126" s="2">
        <f>salestable[[#This Row],[Sales]] * salestable[[#This Row],[Discount]]</f>
        <v>32.313600000000001</v>
      </c>
      <c r="X8126">
        <f>YEAR(salestable[[#This Row],[Order Date]])</f>
        <v>2017</v>
      </c>
      <c r="Y8126" t="str">
        <f>TEXT(salestable[[#This Row],[Order Date]],"MMMM")</f>
        <v>September</v>
      </c>
      <c r="Z8126" t="str">
        <f>"Q"&amp;ROUNDUP(MONTH(salestable[[#This Row],[Order Date]])/3,0)</f>
        <v>Q3</v>
      </c>
      <c r="AA8126" t="str">
        <f>TEXT(salestable[[#This Row],[Order Date]], "ddd")</f>
        <v>Thu</v>
      </c>
    </row>
    <row r="8127" spans="1:27"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s="3">
        <v>3</v>
      </c>
      <c r="T8127" s="4">
        <v>0.8</v>
      </c>
      <c r="U8127" s="3">
        <v>-4.9878</v>
      </c>
      <c r="V8127" s="2">
        <f>salestable[[#This Row],[Sales]] * (1 - salestable[[#This Row],[Discount]])</f>
        <v>0.58679999999999988</v>
      </c>
      <c r="W8127" s="2">
        <f>salestable[[#This Row],[Sales]] * salestable[[#This Row],[Discount]]</f>
        <v>2.3472000000000004</v>
      </c>
      <c r="X8127">
        <f>YEAR(salestable[[#This Row],[Order Date]])</f>
        <v>2015</v>
      </c>
      <c r="Y8127" t="str">
        <f>TEXT(salestable[[#This Row],[Order Date]],"MMMM")</f>
        <v>February</v>
      </c>
      <c r="Z8127" t="str">
        <f>"Q"&amp;ROUNDUP(MONTH(salestable[[#This Row],[Order Date]])/3,0)</f>
        <v>Q1</v>
      </c>
      <c r="AA8127" t="str">
        <f>TEXT(salestable[[#This Row],[Order Date]], "ddd")</f>
        <v>Fri</v>
      </c>
    </row>
    <row r="8128" spans="1:27"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s="3">
        <v>2</v>
      </c>
      <c r="T8128" s="4">
        <v>0.2</v>
      </c>
      <c r="U8128" s="3">
        <v>4.4004000000000003</v>
      </c>
      <c r="V8128" s="2">
        <f>salestable[[#This Row],[Sales]] * (1 - salestable[[#This Row],[Discount]])</f>
        <v>14.8224</v>
      </c>
      <c r="W8128" s="2">
        <f>salestable[[#This Row],[Sales]] * salestable[[#This Row],[Discount]]</f>
        <v>3.7056</v>
      </c>
      <c r="X8128">
        <f>YEAR(salestable[[#This Row],[Order Date]])</f>
        <v>2015</v>
      </c>
      <c r="Y8128" t="str">
        <f>TEXT(salestable[[#This Row],[Order Date]],"MMMM")</f>
        <v>February</v>
      </c>
      <c r="Z8128" t="str">
        <f>"Q"&amp;ROUNDUP(MONTH(salestable[[#This Row],[Order Date]])/3,0)</f>
        <v>Q1</v>
      </c>
      <c r="AA8128" t="str">
        <f>TEXT(salestable[[#This Row],[Order Date]], "ddd")</f>
        <v>Fri</v>
      </c>
    </row>
    <row r="8129" spans="1:27"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s="3">
        <v>3</v>
      </c>
      <c r="T8129" s="4">
        <v>0.2</v>
      </c>
      <c r="U8129" s="3">
        <v>-125.76600000000001</v>
      </c>
      <c r="V8129" s="2">
        <f>salestable[[#This Row],[Sales]] * (1 - salestable[[#This Row],[Discount]])</f>
        <v>536.60159999999996</v>
      </c>
      <c r="W8129" s="2">
        <f>salestable[[#This Row],[Sales]] * salestable[[#This Row],[Discount]]</f>
        <v>134.15039999999999</v>
      </c>
      <c r="X8129">
        <f>YEAR(salestable[[#This Row],[Order Date]])</f>
        <v>2015</v>
      </c>
      <c r="Y8129" t="str">
        <f>TEXT(salestable[[#This Row],[Order Date]],"MMMM")</f>
        <v>February</v>
      </c>
      <c r="Z8129" t="str">
        <f>"Q"&amp;ROUNDUP(MONTH(salestable[[#This Row],[Order Date]])/3,0)</f>
        <v>Q1</v>
      </c>
      <c r="AA8129" t="str">
        <f>TEXT(salestable[[#This Row],[Order Date]], "ddd")</f>
        <v>Fri</v>
      </c>
    </row>
    <row r="8130" spans="1:27"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s="3">
        <v>5</v>
      </c>
      <c r="T8130" s="4">
        <v>0.6</v>
      </c>
      <c r="U8130" s="3">
        <v>-43.847999999999999</v>
      </c>
      <c r="V8130" s="2">
        <f>salestable[[#This Row],[Sales]] * (1 - salestable[[#This Row],[Discount]])</f>
        <v>25.983999999999998</v>
      </c>
      <c r="W8130" s="2">
        <f>salestable[[#This Row],[Sales]] * salestable[[#This Row],[Discount]]</f>
        <v>38.975999999999992</v>
      </c>
      <c r="X8130">
        <f>YEAR(salestable[[#This Row],[Order Date]])</f>
        <v>2017</v>
      </c>
      <c r="Y8130" t="str">
        <f>TEXT(salestable[[#This Row],[Order Date]],"MMMM")</f>
        <v>August</v>
      </c>
      <c r="Z8130" t="str">
        <f>"Q"&amp;ROUNDUP(MONTH(salestable[[#This Row],[Order Date]])/3,0)</f>
        <v>Q3</v>
      </c>
      <c r="AA8130" t="str">
        <f>TEXT(salestable[[#This Row],[Order Date]], "ddd")</f>
        <v>Sat</v>
      </c>
    </row>
    <row r="8131" spans="1:27"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s="3">
        <v>2</v>
      </c>
      <c r="T8131" s="4">
        <v>0</v>
      </c>
      <c r="U8131" s="3">
        <v>15.0984</v>
      </c>
      <c r="V8131" s="2">
        <f>salestable[[#This Row],[Sales]] * (1 - salestable[[#This Row],[Discount]])</f>
        <v>41.94</v>
      </c>
      <c r="W8131" s="2">
        <f>salestable[[#This Row],[Sales]] * salestable[[#This Row],[Discount]]</f>
        <v>0</v>
      </c>
      <c r="X8131">
        <f>YEAR(salestable[[#This Row],[Order Date]])</f>
        <v>2014</v>
      </c>
      <c r="Y8131" t="str">
        <f>TEXT(salestable[[#This Row],[Order Date]],"MMMM")</f>
        <v>July</v>
      </c>
      <c r="Z8131" t="str">
        <f>"Q"&amp;ROUNDUP(MONTH(salestable[[#This Row],[Order Date]])/3,0)</f>
        <v>Q3</v>
      </c>
      <c r="AA8131" t="str">
        <f>TEXT(salestable[[#This Row],[Order Date]], "ddd")</f>
        <v>Sun</v>
      </c>
    </row>
    <row r="8132" spans="1:27"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s="3">
        <v>2</v>
      </c>
      <c r="T8132" s="4">
        <v>0</v>
      </c>
      <c r="U8132" s="3">
        <v>5.8604000000000003</v>
      </c>
      <c r="V8132" s="2">
        <f>salestable[[#This Row],[Sales]] * (1 - salestable[[#This Row],[Discount]])</f>
        <v>11.96</v>
      </c>
      <c r="W8132" s="2">
        <f>salestable[[#This Row],[Sales]] * salestable[[#This Row],[Discount]]</f>
        <v>0</v>
      </c>
      <c r="X8132">
        <f>YEAR(salestable[[#This Row],[Order Date]])</f>
        <v>2014</v>
      </c>
      <c r="Y8132" t="str">
        <f>TEXT(salestable[[#This Row],[Order Date]],"MMMM")</f>
        <v>July</v>
      </c>
      <c r="Z8132" t="str">
        <f>"Q"&amp;ROUNDUP(MONTH(salestable[[#This Row],[Order Date]])/3,0)</f>
        <v>Q3</v>
      </c>
      <c r="AA8132" t="str">
        <f>TEXT(salestable[[#This Row],[Order Date]], "ddd")</f>
        <v>Sun</v>
      </c>
    </row>
    <row r="8133" spans="1:27"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s="3">
        <v>4</v>
      </c>
      <c r="T8133" s="4">
        <v>0</v>
      </c>
      <c r="U8133" s="3">
        <v>3.8048000000000002</v>
      </c>
      <c r="V8133" s="2">
        <f>salestable[[#This Row],[Sales]] * (1 - salestable[[#This Row],[Discount]])</f>
        <v>13.12</v>
      </c>
      <c r="W8133" s="2">
        <f>salestable[[#This Row],[Sales]] * salestable[[#This Row],[Discount]]</f>
        <v>0</v>
      </c>
      <c r="X8133">
        <f>YEAR(salestable[[#This Row],[Order Date]])</f>
        <v>2014</v>
      </c>
      <c r="Y8133" t="str">
        <f>TEXT(salestable[[#This Row],[Order Date]],"MMMM")</f>
        <v>July</v>
      </c>
      <c r="Z8133" t="str">
        <f>"Q"&amp;ROUNDUP(MONTH(salestable[[#This Row],[Order Date]])/3,0)</f>
        <v>Q3</v>
      </c>
      <c r="AA8133" t="str">
        <f>TEXT(salestable[[#This Row],[Order Date]], "ddd")</f>
        <v>Sun</v>
      </c>
    </row>
    <row r="8134" spans="1:27"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s="3">
        <v>3</v>
      </c>
      <c r="T8134" s="4">
        <v>0</v>
      </c>
      <c r="U8134" s="3">
        <v>160.62299999999999</v>
      </c>
      <c r="V8134" s="2">
        <f>salestable[[#This Row],[Sales]] * (1 - salestable[[#This Row],[Discount]])</f>
        <v>535.41</v>
      </c>
      <c r="W8134" s="2">
        <f>salestable[[#This Row],[Sales]] * salestable[[#This Row],[Discount]]</f>
        <v>0</v>
      </c>
      <c r="X8134">
        <f>YEAR(salestable[[#This Row],[Order Date]])</f>
        <v>2014</v>
      </c>
      <c r="Y8134" t="str">
        <f>TEXT(salestable[[#This Row],[Order Date]],"MMMM")</f>
        <v>July</v>
      </c>
      <c r="Z8134" t="str">
        <f>"Q"&amp;ROUNDUP(MONTH(salestable[[#This Row],[Order Date]])/3,0)</f>
        <v>Q3</v>
      </c>
      <c r="AA8134" t="str">
        <f>TEXT(salestable[[#This Row],[Order Date]], "ddd")</f>
        <v>Sun</v>
      </c>
    </row>
    <row r="8135" spans="1:27"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s="3">
        <v>3</v>
      </c>
      <c r="T8135" s="4">
        <v>0.6</v>
      </c>
      <c r="U8135" s="3">
        <v>-70.960499999999996</v>
      </c>
      <c r="V8135" s="2">
        <f>salestable[[#This Row],[Sales]] * (1 - salestable[[#This Row],[Discount]])</f>
        <v>29.112000000000002</v>
      </c>
      <c r="W8135" s="2">
        <f>salestable[[#This Row],[Sales]] * salestable[[#This Row],[Discount]]</f>
        <v>43.667999999999999</v>
      </c>
      <c r="X8135">
        <f>YEAR(salestable[[#This Row],[Order Date]])</f>
        <v>2015</v>
      </c>
      <c r="Y8135" t="str">
        <f>TEXT(salestable[[#This Row],[Order Date]],"MMMM")</f>
        <v>October</v>
      </c>
      <c r="Z8135" t="str">
        <f>"Q"&amp;ROUNDUP(MONTH(salestable[[#This Row],[Order Date]])/3,0)</f>
        <v>Q4</v>
      </c>
      <c r="AA8135" t="str">
        <f>TEXT(salestable[[#This Row],[Order Date]], "ddd")</f>
        <v>Thu</v>
      </c>
    </row>
    <row r="8136" spans="1:27"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s="3">
        <v>3</v>
      </c>
      <c r="T8136" s="4">
        <v>0</v>
      </c>
      <c r="U8136" s="3">
        <v>17.314800000000002</v>
      </c>
      <c r="V8136" s="2">
        <f>salestable[[#This Row],[Sales]] * (1 - salestable[[#This Row],[Discount]])</f>
        <v>36.840000000000003</v>
      </c>
      <c r="W8136" s="2">
        <f>salestable[[#This Row],[Sales]] * salestable[[#This Row],[Discount]]</f>
        <v>0</v>
      </c>
      <c r="X8136">
        <f>YEAR(salestable[[#This Row],[Order Date]])</f>
        <v>2015</v>
      </c>
      <c r="Y8136" t="str">
        <f>TEXT(salestable[[#This Row],[Order Date]],"MMMM")</f>
        <v>February</v>
      </c>
      <c r="Z8136" t="str">
        <f>"Q"&amp;ROUNDUP(MONTH(salestable[[#This Row],[Order Date]])/3,0)</f>
        <v>Q1</v>
      </c>
      <c r="AA8136" t="str">
        <f>TEXT(salestable[[#This Row],[Order Date]], "ddd")</f>
        <v>Mon</v>
      </c>
    </row>
    <row r="8137" spans="1:27"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s="3">
        <v>7</v>
      </c>
      <c r="T8137" s="4">
        <v>0</v>
      </c>
      <c r="U8137" s="3">
        <v>41.223700000000001</v>
      </c>
      <c r="V8137" s="2">
        <f>salestable[[#This Row],[Sales]] * (1 - salestable[[#This Row],[Discount]])</f>
        <v>87.71</v>
      </c>
      <c r="W8137" s="2">
        <f>salestable[[#This Row],[Sales]] * salestable[[#This Row],[Discount]]</f>
        <v>0</v>
      </c>
      <c r="X8137">
        <f>YEAR(salestable[[#This Row],[Order Date]])</f>
        <v>2015</v>
      </c>
      <c r="Y8137" t="str">
        <f>TEXT(salestable[[#This Row],[Order Date]],"MMMM")</f>
        <v>February</v>
      </c>
      <c r="Z8137" t="str">
        <f>"Q"&amp;ROUNDUP(MONTH(salestable[[#This Row],[Order Date]])/3,0)</f>
        <v>Q1</v>
      </c>
      <c r="AA8137" t="str">
        <f>TEXT(salestable[[#This Row],[Order Date]], "ddd")</f>
        <v>Mon</v>
      </c>
    </row>
    <row r="8138" spans="1:27"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s="3">
        <v>7</v>
      </c>
      <c r="T8138" s="4">
        <v>0.45</v>
      </c>
      <c r="U8138" s="3">
        <v>-255.58750000000001</v>
      </c>
      <c r="V8138" s="2">
        <f>salestable[[#This Row],[Sales]] * (1 - salestable[[#This Row],[Discount]])</f>
        <v>309.26087500000006</v>
      </c>
      <c r="W8138" s="2">
        <f>salestable[[#This Row],[Sales]] * salestable[[#This Row],[Discount]]</f>
        <v>253.03162500000002</v>
      </c>
      <c r="X8138">
        <f>YEAR(salestable[[#This Row],[Order Date]])</f>
        <v>2016</v>
      </c>
      <c r="Y8138" t="str">
        <f>TEXT(salestable[[#This Row],[Order Date]],"MMMM")</f>
        <v>August</v>
      </c>
      <c r="Z8138" t="str">
        <f>"Q"&amp;ROUNDUP(MONTH(salestable[[#This Row],[Order Date]])/3,0)</f>
        <v>Q3</v>
      </c>
      <c r="AA8138" t="str">
        <f>TEXT(salestable[[#This Row],[Order Date]], "ddd")</f>
        <v>Fri</v>
      </c>
    </row>
    <row r="8139" spans="1:27"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s="3">
        <v>9</v>
      </c>
      <c r="T8139" s="4">
        <v>0</v>
      </c>
      <c r="U8139" s="3">
        <v>21.477599999999999</v>
      </c>
      <c r="V8139" s="2">
        <f>salestable[[#This Row],[Sales]] * (1 - salestable[[#This Row],[Discount]])</f>
        <v>56.52</v>
      </c>
      <c r="W8139" s="2">
        <f>salestable[[#This Row],[Sales]] * salestable[[#This Row],[Discount]]</f>
        <v>0</v>
      </c>
      <c r="X8139">
        <f>YEAR(salestable[[#This Row],[Order Date]])</f>
        <v>2014</v>
      </c>
      <c r="Y8139" t="str">
        <f>TEXT(salestable[[#This Row],[Order Date]],"MMMM")</f>
        <v>November</v>
      </c>
      <c r="Z8139" t="str">
        <f>"Q"&amp;ROUNDUP(MONTH(salestable[[#This Row],[Order Date]])/3,0)</f>
        <v>Q4</v>
      </c>
      <c r="AA8139" t="str">
        <f>TEXT(salestable[[#This Row],[Order Date]], "ddd")</f>
        <v>Sun</v>
      </c>
    </row>
    <row r="8140" spans="1:27"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s="3">
        <v>8</v>
      </c>
      <c r="T8140" s="4">
        <v>0.2</v>
      </c>
      <c r="U8140" s="3">
        <v>1.2672000000000001</v>
      </c>
      <c r="V8140" s="2">
        <f>salestable[[#This Row],[Sales]] * (1 - salestable[[#This Row],[Discount]])</f>
        <v>9.0112000000000005</v>
      </c>
      <c r="W8140" s="2">
        <f>salestable[[#This Row],[Sales]] * salestable[[#This Row],[Discount]]</f>
        <v>2.2528000000000001</v>
      </c>
      <c r="X8140">
        <f>YEAR(salestable[[#This Row],[Order Date]])</f>
        <v>2016</v>
      </c>
      <c r="Y8140" t="str">
        <f>TEXT(salestable[[#This Row],[Order Date]],"MMMM")</f>
        <v>July</v>
      </c>
      <c r="Z8140" t="str">
        <f>"Q"&amp;ROUNDUP(MONTH(salestable[[#This Row],[Order Date]])/3,0)</f>
        <v>Q3</v>
      </c>
      <c r="AA8140" t="str">
        <f>TEXT(salestable[[#This Row],[Order Date]], "ddd")</f>
        <v>Mon</v>
      </c>
    </row>
    <row r="8141" spans="1:27"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s="3">
        <v>10</v>
      </c>
      <c r="T8141" s="4">
        <v>0.2</v>
      </c>
      <c r="U8141" s="3">
        <v>24.856999999999999</v>
      </c>
      <c r="V8141" s="2">
        <f>salestable[[#This Row],[Sales]] * (1 - salestable[[#This Row],[Discount]])</f>
        <v>227.26400000000001</v>
      </c>
      <c r="W8141" s="2">
        <f>salestable[[#This Row],[Sales]] * salestable[[#This Row],[Discount]]</f>
        <v>56.816000000000003</v>
      </c>
      <c r="X8141">
        <f>YEAR(salestable[[#This Row],[Order Date]])</f>
        <v>2016</v>
      </c>
      <c r="Y8141" t="str">
        <f>TEXT(salestable[[#This Row],[Order Date]],"MMMM")</f>
        <v>July</v>
      </c>
      <c r="Z8141" t="str">
        <f>"Q"&amp;ROUNDUP(MONTH(salestable[[#This Row],[Order Date]])/3,0)</f>
        <v>Q3</v>
      </c>
      <c r="AA8141" t="str">
        <f>TEXT(salestable[[#This Row],[Order Date]], "ddd")</f>
        <v>Mon</v>
      </c>
    </row>
    <row r="8142" spans="1:27"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s="3">
        <v>4</v>
      </c>
      <c r="T8142" s="4">
        <v>0.2</v>
      </c>
      <c r="U8142" s="3">
        <v>6.7047999999999996</v>
      </c>
      <c r="V8142" s="2">
        <f>salestable[[#This Row],[Sales]] * (1 - salestable[[#This Row],[Discount]])</f>
        <v>14.796799999999999</v>
      </c>
      <c r="W8142" s="2">
        <f>salestable[[#This Row],[Sales]] * salestable[[#This Row],[Discount]]</f>
        <v>3.6991999999999998</v>
      </c>
      <c r="X8142">
        <f>YEAR(salestable[[#This Row],[Order Date]])</f>
        <v>2016</v>
      </c>
      <c r="Y8142" t="str">
        <f>TEXT(salestable[[#This Row],[Order Date]],"MMMM")</f>
        <v>July</v>
      </c>
      <c r="Z8142" t="str">
        <f>"Q"&amp;ROUNDUP(MONTH(salestable[[#This Row],[Order Date]])/3,0)</f>
        <v>Q3</v>
      </c>
      <c r="AA8142" t="str">
        <f>TEXT(salestable[[#This Row],[Order Date]], "ddd")</f>
        <v>Mon</v>
      </c>
    </row>
    <row r="8143" spans="1:27"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s="3">
        <v>3</v>
      </c>
      <c r="T8143" s="4">
        <v>0</v>
      </c>
      <c r="U8143" s="3">
        <v>7.2176999999999998</v>
      </c>
      <c r="V8143" s="2">
        <f>salestable[[#This Row],[Sales]] * (1 - salestable[[#This Row],[Discount]])</f>
        <v>14.73</v>
      </c>
      <c r="W8143" s="2">
        <f>salestable[[#This Row],[Sales]] * salestable[[#This Row],[Discount]]</f>
        <v>0</v>
      </c>
      <c r="X8143">
        <f>YEAR(salestable[[#This Row],[Order Date]])</f>
        <v>2016</v>
      </c>
      <c r="Y8143" t="str">
        <f>TEXT(salestable[[#This Row],[Order Date]],"MMMM")</f>
        <v>February</v>
      </c>
      <c r="Z8143" t="str">
        <f>"Q"&amp;ROUNDUP(MONTH(salestable[[#This Row],[Order Date]])/3,0)</f>
        <v>Q1</v>
      </c>
      <c r="AA8143" t="str">
        <f>TEXT(salestable[[#This Row],[Order Date]], "ddd")</f>
        <v>Fri</v>
      </c>
    </row>
    <row r="8144" spans="1:27"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s="3">
        <v>3</v>
      </c>
      <c r="T8144" s="4">
        <v>0</v>
      </c>
      <c r="U8144" s="3">
        <v>50.3658</v>
      </c>
      <c r="V8144" s="2">
        <f>salestable[[#This Row],[Sales]] * (1 - salestable[[#This Row],[Discount]])</f>
        <v>186.54</v>
      </c>
      <c r="W8144" s="2">
        <f>salestable[[#This Row],[Sales]] * salestable[[#This Row],[Discount]]</f>
        <v>0</v>
      </c>
      <c r="X8144">
        <f>YEAR(salestable[[#This Row],[Order Date]])</f>
        <v>2016</v>
      </c>
      <c r="Y8144" t="str">
        <f>TEXT(salestable[[#This Row],[Order Date]],"MMMM")</f>
        <v>February</v>
      </c>
      <c r="Z8144" t="str">
        <f>"Q"&amp;ROUNDUP(MONTH(salestable[[#This Row],[Order Date]])/3,0)</f>
        <v>Q1</v>
      </c>
      <c r="AA8144" t="str">
        <f>TEXT(salestable[[#This Row],[Order Date]], "ddd")</f>
        <v>Fri</v>
      </c>
    </row>
    <row r="8145" spans="1:27"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s="3">
        <v>4</v>
      </c>
      <c r="T8145" s="4">
        <v>0.2</v>
      </c>
      <c r="U8145" s="3">
        <v>6.9715999999999996</v>
      </c>
      <c r="V8145" s="2">
        <f>salestable[[#This Row],[Sales]] * (1 - salestable[[#This Row],[Discount]])</f>
        <v>446.18239999999997</v>
      </c>
      <c r="W8145" s="2">
        <f>salestable[[#This Row],[Sales]] * salestable[[#This Row],[Discount]]</f>
        <v>111.54559999999999</v>
      </c>
      <c r="X8145">
        <f>YEAR(salestable[[#This Row],[Order Date]])</f>
        <v>2016</v>
      </c>
      <c r="Y8145" t="str">
        <f>TEXT(salestable[[#This Row],[Order Date]],"MMMM")</f>
        <v>February</v>
      </c>
      <c r="Z8145" t="str">
        <f>"Q"&amp;ROUNDUP(MONTH(salestable[[#This Row],[Order Date]])/3,0)</f>
        <v>Q1</v>
      </c>
      <c r="AA8145" t="str">
        <f>TEXT(salestable[[#This Row],[Order Date]], "ddd")</f>
        <v>Fri</v>
      </c>
    </row>
    <row r="8146" spans="1:27"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s="3">
        <v>4</v>
      </c>
      <c r="T8146" s="4">
        <v>0.2</v>
      </c>
      <c r="U8146" s="3">
        <v>-31.993600000000001</v>
      </c>
      <c r="V8146" s="2">
        <f>salestable[[#This Row],[Sales]] * (1 - salestable[[#This Row],[Discount]])</f>
        <v>127.9744</v>
      </c>
      <c r="W8146" s="2">
        <f>salestable[[#This Row],[Sales]] * salestable[[#This Row],[Discount]]</f>
        <v>31.993600000000001</v>
      </c>
      <c r="X8146">
        <f>YEAR(salestable[[#This Row],[Order Date]])</f>
        <v>2016</v>
      </c>
      <c r="Y8146" t="str">
        <f>TEXT(salestable[[#This Row],[Order Date]],"MMMM")</f>
        <v>February</v>
      </c>
      <c r="Z8146" t="str">
        <f>"Q"&amp;ROUNDUP(MONTH(salestable[[#This Row],[Order Date]])/3,0)</f>
        <v>Q1</v>
      </c>
      <c r="AA8146" t="str">
        <f>TEXT(salestable[[#This Row],[Order Date]], "ddd")</f>
        <v>Fri</v>
      </c>
    </row>
    <row r="8147" spans="1:27"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s="3">
        <v>6</v>
      </c>
      <c r="T8147" s="4">
        <v>0</v>
      </c>
      <c r="U8147" s="3">
        <v>155.727</v>
      </c>
      <c r="V8147" s="2">
        <f>salestable[[#This Row],[Sales]] * (1 - salestable[[#This Row],[Discount]])</f>
        <v>471.9</v>
      </c>
      <c r="W8147" s="2">
        <f>salestable[[#This Row],[Sales]] * salestable[[#This Row],[Discount]]</f>
        <v>0</v>
      </c>
      <c r="X8147">
        <f>YEAR(salestable[[#This Row],[Order Date]])</f>
        <v>2014</v>
      </c>
      <c r="Y8147" t="str">
        <f>TEXT(salestable[[#This Row],[Order Date]],"MMMM")</f>
        <v>June</v>
      </c>
      <c r="Z8147" t="str">
        <f>"Q"&amp;ROUNDUP(MONTH(salestable[[#This Row],[Order Date]])/3,0)</f>
        <v>Q2</v>
      </c>
      <c r="AA8147" t="str">
        <f>TEXT(salestable[[#This Row],[Order Date]], "ddd")</f>
        <v>Fri</v>
      </c>
    </row>
    <row r="8148" spans="1:27"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s="3">
        <v>2</v>
      </c>
      <c r="T8148" s="4">
        <v>0</v>
      </c>
      <c r="U8148" s="3">
        <v>1.6896</v>
      </c>
      <c r="V8148" s="2">
        <f>salestable[[#This Row],[Sales]] * (1 - salestable[[#This Row],[Discount]])</f>
        <v>3.52</v>
      </c>
      <c r="W8148" s="2">
        <f>salestable[[#This Row],[Sales]] * salestable[[#This Row],[Discount]]</f>
        <v>0</v>
      </c>
      <c r="X8148">
        <f>YEAR(salestable[[#This Row],[Order Date]])</f>
        <v>2014</v>
      </c>
      <c r="Y8148" t="str">
        <f>TEXT(salestable[[#This Row],[Order Date]],"MMMM")</f>
        <v>June</v>
      </c>
      <c r="Z8148" t="str">
        <f>"Q"&amp;ROUNDUP(MONTH(salestable[[#This Row],[Order Date]])/3,0)</f>
        <v>Q2</v>
      </c>
      <c r="AA8148" t="str">
        <f>TEXT(salestable[[#This Row],[Order Date]], "ddd")</f>
        <v>Fri</v>
      </c>
    </row>
    <row r="8149" spans="1:27"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s="3">
        <v>4</v>
      </c>
      <c r="T8149" s="4">
        <v>0</v>
      </c>
      <c r="U8149" s="3">
        <v>23.086400000000001</v>
      </c>
      <c r="V8149" s="2">
        <f>salestable[[#This Row],[Sales]] * (1 - salestable[[#This Row],[Discount]])</f>
        <v>49.12</v>
      </c>
      <c r="W8149" s="2">
        <f>salestable[[#This Row],[Sales]] * salestable[[#This Row],[Discount]]</f>
        <v>0</v>
      </c>
      <c r="X8149">
        <f>YEAR(salestable[[#This Row],[Order Date]])</f>
        <v>2017</v>
      </c>
      <c r="Y8149" t="str">
        <f>TEXT(salestable[[#This Row],[Order Date]],"MMMM")</f>
        <v>June</v>
      </c>
      <c r="Z8149" t="str">
        <f>"Q"&amp;ROUNDUP(MONTH(salestable[[#This Row],[Order Date]])/3,0)</f>
        <v>Q2</v>
      </c>
      <c r="AA8149" t="str">
        <f>TEXT(salestable[[#This Row],[Order Date]], "ddd")</f>
        <v>Fri</v>
      </c>
    </row>
    <row r="8150" spans="1:27"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s="3">
        <v>7</v>
      </c>
      <c r="T8150" s="4">
        <v>0</v>
      </c>
      <c r="U8150" s="3">
        <v>9.8783999999999992</v>
      </c>
      <c r="V8150" s="2">
        <f>salestable[[#This Row],[Sales]] * (1 - salestable[[#This Row],[Discount]])</f>
        <v>20.16</v>
      </c>
      <c r="W8150" s="2">
        <f>salestable[[#This Row],[Sales]] * salestable[[#This Row],[Discount]]</f>
        <v>0</v>
      </c>
      <c r="X8150">
        <f>YEAR(salestable[[#This Row],[Order Date]])</f>
        <v>2016</v>
      </c>
      <c r="Y8150" t="str">
        <f>TEXT(salestable[[#This Row],[Order Date]],"MMMM")</f>
        <v>December</v>
      </c>
      <c r="Z8150" t="str">
        <f>"Q"&amp;ROUNDUP(MONTH(salestable[[#This Row],[Order Date]])/3,0)</f>
        <v>Q4</v>
      </c>
      <c r="AA8150" t="str">
        <f>TEXT(salestable[[#This Row],[Order Date]], "ddd")</f>
        <v>Tue</v>
      </c>
    </row>
    <row r="8151" spans="1:27"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s="3">
        <v>2</v>
      </c>
      <c r="T8151" s="4">
        <v>0</v>
      </c>
      <c r="U8151" s="3">
        <v>5.0195999999999996</v>
      </c>
      <c r="V8151" s="2">
        <f>salestable[[#This Row],[Sales]] * (1 - salestable[[#This Row],[Discount]])</f>
        <v>10.68</v>
      </c>
      <c r="W8151" s="2">
        <f>salestable[[#This Row],[Sales]] * salestable[[#This Row],[Discount]]</f>
        <v>0</v>
      </c>
      <c r="X8151">
        <f>YEAR(salestable[[#This Row],[Order Date]])</f>
        <v>2014</v>
      </c>
      <c r="Y8151" t="str">
        <f>TEXT(salestable[[#This Row],[Order Date]],"MMMM")</f>
        <v>January</v>
      </c>
      <c r="Z8151" t="str">
        <f>"Q"&amp;ROUNDUP(MONTH(salestable[[#This Row],[Order Date]])/3,0)</f>
        <v>Q1</v>
      </c>
      <c r="AA8151" t="str">
        <f>TEXT(salestable[[#This Row],[Order Date]], "ddd")</f>
        <v>Sun</v>
      </c>
    </row>
    <row r="8152" spans="1:27"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s="3">
        <v>2</v>
      </c>
      <c r="T8152" s="4">
        <v>0</v>
      </c>
      <c r="U8152" s="3">
        <v>39.748800000000003</v>
      </c>
      <c r="V8152" s="2">
        <f>salestable[[#This Row],[Sales]] * (1 - salestable[[#This Row],[Discount]])</f>
        <v>141.96</v>
      </c>
      <c r="W8152" s="2">
        <f>salestable[[#This Row],[Sales]] * salestable[[#This Row],[Discount]]</f>
        <v>0</v>
      </c>
      <c r="X8152">
        <f>YEAR(salestable[[#This Row],[Order Date]])</f>
        <v>2014</v>
      </c>
      <c r="Y8152" t="str">
        <f>TEXT(salestable[[#This Row],[Order Date]],"MMMM")</f>
        <v>January</v>
      </c>
      <c r="Z8152" t="str">
        <f>"Q"&amp;ROUNDUP(MONTH(salestable[[#This Row],[Order Date]])/3,0)</f>
        <v>Q1</v>
      </c>
      <c r="AA8152" t="str">
        <f>TEXT(salestable[[#This Row],[Order Date]], "ddd")</f>
        <v>Sun</v>
      </c>
    </row>
    <row r="8153" spans="1:27"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s="3">
        <v>2</v>
      </c>
      <c r="T8153" s="4">
        <v>0</v>
      </c>
      <c r="U8153" s="3">
        <v>4.8719999999999999</v>
      </c>
      <c r="V8153" s="2">
        <f>salestable[[#This Row],[Sales]] * (1 - salestable[[#This Row],[Discount]])</f>
        <v>32.479999999999997</v>
      </c>
      <c r="W8153" s="2">
        <f>salestable[[#This Row],[Sales]] * salestable[[#This Row],[Discount]]</f>
        <v>0</v>
      </c>
      <c r="X8153">
        <f>YEAR(salestable[[#This Row],[Order Date]])</f>
        <v>2017</v>
      </c>
      <c r="Y8153" t="str">
        <f>TEXT(salestable[[#This Row],[Order Date]],"MMMM")</f>
        <v>March</v>
      </c>
      <c r="Z8153" t="str">
        <f>"Q"&amp;ROUNDUP(MONTH(salestable[[#This Row],[Order Date]])/3,0)</f>
        <v>Q1</v>
      </c>
      <c r="AA8153" t="str">
        <f>TEXT(salestable[[#This Row],[Order Date]], "ddd")</f>
        <v>Thu</v>
      </c>
    </row>
    <row r="8154" spans="1:27"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s="3">
        <v>3</v>
      </c>
      <c r="T8154" s="4">
        <v>0</v>
      </c>
      <c r="U8154" s="3">
        <v>9.6191999999999993</v>
      </c>
      <c r="V8154" s="2">
        <f>salestable[[#This Row],[Sales]] * (1 - salestable[[#This Row],[Discount]])</f>
        <v>20.04</v>
      </c>
      <c r="W8154" s="2">
        <f>salestable[[#This Row],[Sales]] * salestable[[#This Row],[Discount]]</f>
        <v>0</v>
      </c>
      <c r="X8154">
        <f>YEAR(salestable[[#This Row],[Order Date]])</f>
        <v>2017</v>
      </c>
      <c r="Y8154" t="str">
        <f>TEXT(salestable[[#This Row],[Order Date]],"MMMM")</f>
        <v>March</v>
      </c>
      <c r="Z8154" t="str">
        <f>"Q"&amp;ROUNDUP(MONTH(salestable[[#This Row],[Order Date]])/3,0)</f>
        <v>Q1</v>
      </c>
      <c r="AA8154" t="str">
        <f>TEXT(salestable[[#This Row],[Order Date]], "ddd")</f>
        <v>Thu</v>
      </c>
    </row>
    <row r="8155" spans="1:27"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s="3">
        <v>4</v>
      </c>
      <c r="T8155" s="4">
        <v>0</v>
      </c>
      <c r="U8155" s="3">
        <v>6719.9808000000003</v>
      </c>
      <c r="V8155" s="2">
        <f>salestable[[#This Row],[Sales]] * (1 - salestable[[#This Row],[Discount]])</f>
        <v>13999.96</v>
      </c>
      <c r="W8155" s="2">
        <f>salestable[[#This Row],[Sales]] * salestable[[#This Row],[Discount]]</f>
        <v>0</v>
      </c>
      <c r="X8155">
        <f>YEAR(salestable[[#This Row],[Order Date]])</f>
        <v>2017</v>
      </c>
      <c r="Y8155" t="str">
        <f>TEXT(salestable[[#This Row],[Order Date]],"MMMM")</f>
        <v>March</v>
      </c>
      <c r="Z8155" t="str">
        <f>"Q"&amp;ROUNDUP(MONTH(salestable[[#This Row],[Order Date]])/3,0)</f>
        <v>Q1</v>
      </c>
      <c r="AA8155" t="str">
        <f>TEXT(salestable[[#This Row],[Order Date]], "ddd")</f>
        <v>Thu</v>
      </c>
    </row>
    <row r="8156" spans="1:27"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s="3">
        <v>2</v>
      </c>
      <c r="T8156" s="4">
        <v>0</v>
      </c>
      <c r="U8156" s="3">
        <v>38.08</v>
      </c>
      <c r="V8156" s="2">
        <f>salestable[[#This Row],[Sales]] * (1 - salestable[[#This Row],[Discount]])</f>
        <v>238</v>
      </c>
      <c r="W8156" s="2">
        <f>salestable[[#This Row],[Sales]] * salestable[[#This Row],[Discount]]</f>
        <v>0</v>
      </c>
      <c r="X8156">
        <f>YEAR(salestable[[#This Row],[Order Date]])</f>
        <v>2017</v>
      </c>
      <c r="Y8156" t="str">
        <f>TEXT(salestable[[#This Row],[Order Date]],"MMMM")</f>
        <v>March</v>
      </c>
      <c r="Z8156" t="str">
        <f>"Q"&amp;ROUNDUP(MONTH(salestable[[#This Row],[Order Date]])/3,0)</f>
        <v>Q1</v>
      </c>
      <c r="AA8156" t="str">
        <f>TEXT(salestable[[#This Row],[Order Date]], "ddd")</f>
        <v>Mon</v>
      </c>
    </row>
    <row r="8157" spans="1:27"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s="3">
        <v>2</v>
      </c>
      <c r="T8157" s="4">
        <v>0</v>
      </c>
      <c r="U8157" s="3">
        <v>27.882000000000001</v>
      </c>
      <c r="V8157" s="2">
        <f>salestable[[#This Row],[Sales]] * (1 - salestable[[#This Row],[Discount]])</f>
        <v>61.96</v>
      </c>
      <c r="W8157" s="2">
        <f>salestable[[#This Row],[Sales]] * salestable[[#This Row],[Discount]]</f>
        <v>0</v>
      </c>
      <c r="X8157">
        <f>YEAR(salestable[[#This Row],[Order Date]])</f>
        <v>2017</v>
      </c>
      <c r="Y8157" t="str">
        <f>TEXT(salestable[[#This Row],[Order Date]],"MMMM")</f>
        <v>March</v>
      </c>
      <c r="Z8157" t="str">
        <f>"Q"&amp;ROUNDUP(MONTH(salestable[[#This Row],[Order Date]])/3,0)</f>
        <v>Q1</v>
      </c>
      <c r="AA8157" t="str">
        <f>TEXT(salestable[[#This Row],[Order Date]], "ddd")</f>
        <v>Mon</v>
      </c>
    </row>
    <row r="8158" spans="1:27"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s="3">
        <v>2</v>
      </c>
      <c r="T8158" s="4">
        <v>0.3</v>
      </c>
      <c r="U8158" s="3">
        <v>-23.937200000000001</v>
      </c>
      <c r="V8158" s="2">
        <f>salestable[[#This Row],[Sales]] * (1 - salestable[[#This Row],[Discount]])</f>
        <v>167.56039999999999</v>
      </c>
      <c r="W8158" s="2">
        <f>salestable[[#This Row],[Sales]] * salestable[[#This Row],[Discount]]</f>
        <v>71.811599999999999</v>
      </c>
      <c r="X8158">
        <f>YEAR(salestable[[#This Row],[Order Date]])</f>
        <v>2016</v>
      </c>
      <c r="Y8158" t="str">
        <f>TEXT(salestable[[#This Row],[Order Date]],"MMMM")</f>
        <v>October</v>
      </c>
      <c r="Z8158" t="str">
        <f>"Q"&amp;ROUNDUP(MONTH(salestable[[#This Row],[Order Date]])/3,0)</f>
        <v>Q4</v>
      </c>
      <c r="AA8158" t="str">
        <f>TEXT(salestable[[#This Row],[Order Date]], "ddd")</f>
        <v>Tue</v>
      </c>
    </row>
    <row r="8159" spans="1:27"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s="3">
        <v>5</v>
      </c>
      <c r="T8159" s="4">
        <v>0</v>
      </c>
      <c r="U8159" s="3">
        <v>95.2</v>
      </c>
      <c r="V8159" s="2">
        <f>salestable[[#This Row],[Sales]] * (1 - salestable[[#This Row],[Discount]])</f>
        <v>595</v>
      </c>
      <c r="W8159" s="2">
        <f>salestable[[#This Row],[Sales]] * salestable[[#This Row],[Discount]]</f>
        <v>0</v>
      </c>
      <c r="X8159">
        <f>YEAR(salestable[[#This Row],[Order Date]])</f>
        <v>2016</v>
      </c>
      <c r="Y8159" t="str">
        <f>TEXT(salestable[[#This Row],[Order Date]],"MMMM")</f>
        <v>November</v>
      </c>
      <c r="Z8159" t="str">
        <f>"Q"&amp;ROUNDUP(MONTH(salestable[[#This Row],[Order Date]])/3,0)</f>
        <v>Q4</v>
      </c>
      <c r="AA8159" t="str">
        <f>TEXT(salestable[[#This Row],[Order Date]], "ddd")</f>
        <v>Fri</v>
      </c>
    </row>
    <row r="8160" spans="1:27"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s="3">
        <v>3</v>
      </c>
      <c r="T8160" s="4">
        <v>0.2</v>
      </c>
      <c r="U8160" s="3">
        <v>5.6112000000000002</v>
      </c>
      <c r="V8160" s="2">
        <f>salestable[[#This Row],[Sales]] * (1 - salestable[[#This Row],[Discount]])</f>
        <v>12.825600000000001</v>
      </c>
      <c r="W8160" s="2">
        <f>salestable[[#This Row],[Sales]] * salestable[[#This Row],[Discount]]</f>
        <v>3.2064000000000004</v>
      </c>
      <c r="X8160">
        <f>YEAR(salestable[[#This Row],[Order Date]])</f>
        <v>2017</v>
      </c>
      <c r="Y8160" t="str">
        <f>TEXT(salestable[[#This Row],[Order Date]],"MMMM")</f>
        <v>December</v>
      </c>
      <c r="Z8160" t="str">
        <f>"Q"&amp;ROUNDUP(MONTH(salestable[[#This Row],[Order Date]])/3,0)</f>
        <v>Q4</v>
      </c>
      <c r="AA8160" t="str">
        <f>TEXT(salestable[[#This Row],[Order Date]], "ddd")</f>
        <v>Tue</v>
      </c>
    </row>
    <row r="8161" spans="1:27"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s="3">
        <v>5</v>
      </c>
      <c r="T8161" s="4">
        <v>0</v>
      </c>
      <c r="U8161" s="3">
        <v>87.89</v>
      </c>
      <c r="V8161" s="2">
        <f>salestable[[#This Row],[Sales]] * (1 - salestable[[#This Row],[Discount]])</f>
        <v>199.75</v>
      </c>
      <c r="W8161" s="2">
        <f>salestable[[#This Row],[Sales]] * salestable[[#This Row],[Discount]]</f>
        <v>0</v>
      </c>
      <c r="X8161">
        <f>YEAR(salestable[[#This Row],[Order Date]])</f>
        <v>2016</v>
      </c>
      <c r="Y8161" t="str">
        <f>TEXT(salestable[[#This Row],[Order Date]],"MMMM")</f>
        <v>March</v>
      </c>
      <c r="Z8161" t="str">
        <f>"Q"&amp;ROUNDUP(MONTH(salestable[[#This Row],[Order Date]])/3,0)</f>
        <v>Q1</v>
      </c>
      <c r="AA8161" t="str">
        <f>TEXT(salestable[[#This Row],[Order Date]], "ddd")</f>
        <v>Wed</v>
      </c>
    </row>
    <row r="8162" spans="1:27"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s="3">
        <v>2</v>
      </c>
      <c r="T8162" s="4">
        <v>0</v>
      </c>
      <c r="U8162" s="3">
        <v>36.473599999999998</v>
      </c>
      <c r="V8162" s="2">
        <f>salestable[[#This Row],[Sales]] * (1 - salestable[[#This Row],[Discount]])</f>
        <v>227.96</v>
      </c>
      <c r="W8162" s="2">
        <f>salestable[[#This Row],[Sales]] * salestable[[#This Row],[Discount]]</f>
        <v>0</v>
      </c>
      <c r="X8162">
        <f>YEAR(salestable[[#This Row],[Order Date]])</f>
        <v>2016</v>
      </c>
      <c r="Y8162" t="str">
        <f>TEXT(salestable[[#This Row],[Order Date]],"MMMM")</f>
        <v>February</v>
      </c>
      <c r="Z8162" t="str">
        <f>"Q"&amp;ROUNDUP(MONTH(salestable[[#This Row],[Order Date]])/3,0)</f>
        <v>Q1</v>
      </c>
      <c r="AA8162" t="str">
        <f>TEXT(salestable[[#This Row],[Order Date]], "ddd")</f>
        <v>Tue</v>
      </c>
    </row>
    <row r="8163" spans="1:27"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s="3">
        <v>6</v>
      </c>
      <c r="T8163" s="4">
        <v>0</v>
      </c>
      <c r="U8163" s="3">
        <v>76.315200000000004</v>
      </c>
      <c r="V8163" s="2">
        <f>salestable[[#This Row],[Sales]] * (1 - salestable[[#This Row],[Discount]])</f>
        <v>293.52</v>
      </c>
      <c r="W8163" s="2">
        <f>salestable[[#This Row],[Sales]] * salestable[[#This Row],[Discount]]</f>
        <v>0</v>
      </c>
      <c r="X8163">
        <f>YEAR(salestable[[#This Row],[Order Date]])</f>
        <v>2015</v>
      </c>
      <c r="Y8163" t="str">
        <f>TEXT(salestable[[#This Row],[Order Date]],"MMMM")</f>
        <v>September</v>
      </c>
      <c r="Z8163" t="str">
        <f>"Q"&amp;ROUNDUP(MONTH(salestable[[#This Row],[Order Date]])/3,0)</f>
        <v>Q3</v>
      </c>
      <c r="AA8163" t="str">
        <f>TEXT(salestable[[#This Row],[Order Date]], "ddd")</f>
        <v>Mon</v>
      </c>
    </row>
    <row r="8164" spans="1:27"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s="3">
        <v>2</v>
      </c>
      <c r="T8164" s="4">
        <v>0</v>
      </c>
      <c r="U8164" s="3">
        <v>89.3142</v>
      </c>
      <c r="V8164" s="2">
        <f>salestable[[#This Row],[Sales]] * (1 - salestable[[#This Row],[Discount]])</f>
        <v>307.98</v>
      </c>
      <c r="W8164" s="2">
        <f>salestable[[#This Row],[Sales]] * salestable[[#This Row],[Discount]]</f>
        <v>0</v>
      </c>
      <c r="X8164">
        <f>YEAR(salestable[[#This Row],[Order Date]])</f>
        <v>2015</v>
      </c>
      <c r="Y8164" t="str">
        <f>TEXT(salestable[[#This Row],[Order Date]],"MMMM")</f>
        <v>September</v>
      </c>
      <c r="Z8164" t="str">
        <f>"Q"&amp;ROUNDUP(MONTH(salestable[[#This Row],[Order Date]])/3,0)</f>
        <v>Q3</v>
      </c>
      <c r="AA8164" t="str">
        <f>TEXT(salestable[[#This Row],[Order Date]], "ddd")</f>
        <v>Mon</v>
      </c>
    </row>
    <row r="8165" spans="1:27"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s="3">
        <v>6</v>
      </c>
      <c r="T8165" s="4">
        <v>0</v>
      </c>
      <c r="U8165" s="3">
        <v>33.936</v>
      </c>
      <c r="V8165" s="2">
        <f>salestable[[#This Row],[Sales]] * (1 - salestable[[#This Row],[Discount]])</f>
        <v>96.96</v>
      </c>
      <c r="W8165" s="2">
        <f>salestable[[#This Row],[Sales]] * salestable[[#This Row],[Discount]]</f>
        <v>0</v>
      </c>
      <c r="X8165">
        <f>YEAR(salestable[[#This Row],[Order Date]])</f>
        <v>2015</v>
      </c>
      <c r="Y8165" t="str">
        <f>TEXT(salestable[[#This Row],[Order Date]],"MMMM")</f>
        <v>November</v>
      </c>
      <c r="Z8165" t="str">
        <f>"Q"&amp;ROUNDUP(MONTH(salestable[[#This Row],[Order Date]])/3,0)</f>
        <v>Q4</v>
      </c>
      <c r="AA8165" t="str">
        <f>TEXT(salestable[[#This Row],[Order Date]], "ddd")</f>
        <v>Mon</v>
      </c>
    </row>
    <row r="8166" spans="1:27"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s="3">
        <v>7</v>
      </c>
      <c r="T8166" s="4">
        <v>0.2</v>
      </c>
      <c r="U8166" s="3">
        <v>41.120800000000003</v>
      </c>
      <c r="V8166" s="2">
        <f>salestable[[#This Row],[Sales]] * (1 - salestable[[#This Row],[Discount]])</f>
        <v>93.990400000000008</v>
      </c>
      <c r="W8166" s="2">
        <f>salestable[[#This Row],[Sales]] * salestable[[#This Row],[Discount]]</f>
        <v>23.497600000000002</v>
      </c>
      <c r="X8166">
        <f>YEAR(salestable[[#This Row],[Order Date]])</f>
        <v>2015</v>
      </c>
      <c r="Y8166" t="str">
        <f>TEXT(salestable[[#This Row],[Order Date]],"MMMM")</f>
        <v>November</v>
      </c>
      <c r="Z8166" t="str">
        <f>"Q"&amp;ROUNDUP(MONTH(salestable[[#This Row],[Order Date]])/3,0)</f>
        <v>Q4</v>
      </c>
      <c r="AA8166" t="str">
        <f>TEXT(salestable[[#This Row],[Order Date]], "ddd")</f>
        <v>Mon</v>
      </c>
    </row>
    <row r="8167" spans="1:27"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s="3">
        <v>3</v>
      </c>
      <c r="T8167" s="4">
        <v>0.2</v>
      </c>
      <c r="U8167" s="3">
        <v>4.1832000000000003</v>
      </c>
      <c r="V8167" s="2">
        <f>salestable[[#This Row],[Sales]] * (1 - salestable[[#This Row],[Discount]])</f>
        <v>9.5616000000000003</v>
      </c>
      <c r="W8167" s="2">
        <f>salestable[[#This Row],[Sales]] * salestable[[#This Row],[Discount]]</f>
        <v>2.3904000000000001</v>
      </c>
      <c r="X8167">
        <f>YEAR(salestable[[#This Row],[Order Date]])</f>
        <v>2015</v>
      </c>
      <c r="Y8167" t="str">
        <f>TEXT(salestable[[#This Row],[Order Date]],"MMMM")</f>
        <v>November</v>
      </c>
      <c r="Z8167" t="str">
        <f>"Q"&amp;ROUNDUP(MONTH(salestable[[#This Row],[Order Date]])/3,0)</f>
        <v>Q4</v>
      </c>
      <c r="AA8167" t="str">
        <f>TEXT(salestable[[#This Row],[Order Date]], "ddd")</f>
        <v>Mon</v>
      </c>
    </row>
    <row r="8168" spans="1:27"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s="3">
        <v>3</v>
      </c>
      <c r="T8168" s="4">
        <v>0.15</v>
      </c>
      <c r="U8168" s="3">
        <v>-30.146999999999998</v>
      </c>
      <c r="V8168" s="2">
        <f>salestable[[#This Row],[Sales]] * (1 - salestable[[#This Row],[Discount]])</f>
        <v>435.62414999999999</v>
      </c>
      <c r="W8168" s="2">
        <f>salestable[[#This Row],[Sales]] * salestable[[#This Row],[Discount]]</f>
        <v>76.874849999999995</v>
      </c>
      <c r="X8168">
        <f>YEAR(salestable[[#This Row],[Order Date]])</f>
        <v>2015</v>
      </c>
      <c r="Y8168" t="str">
        <f>TEXT(salestable[[#This Row],[Order Date]],"MMMM")</f>
        <v>November</v>
      </c>
      <c r="Z8168" t="str">
        <f>"Q"&amp;ROUNDUP(MONTH(salestable[[#This Row],[Order Date]])/3,0)</f>
        <v>Q4</v>
      </c>
      <c r="AA8168" t="str">
        <f>TEXT(salestable[[#This Row],[Order Date]], "ddd")</f>
        <v>Mon</v>
      </c>
    </row>
    <row r="8169" spans="1:27"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s="3">
        <v>7</v>
      </c>
      <c r="T8169" s="4">
        <v>0.2</v>
      </c>
      <c r="U8169" s="3">
        <v>-32.3673</v>
      </c>
      <c r="V8169" s="2">
        <f>salestable[[#This Row],[Sales]] * (1 - salestable[[#This Row],[Discount]])</f>
        <v>690.50240000000008</v>
      </c>
      <c r="W8169" s="2">
        <f>salestable[[#This Row],[Sales]] * salestable[[#This Row],[Discount]]</f>
        <v>172.62560000000002</v>
      </c>
      <c r="X8169">
        <f>YEAR(salestable[[#This Row],[Order Date]])</f>
        <v>2016</v>
      </c>
      <c r="Y8169" t="str">
        <f>TEXT(salestable[[#This Row],[Order Date]],"MMMM")</f>
        <v>July</v>
      </c>
      <c r="Z8169" t="str">
        <f>"Q"&amp;ROUNDUP(MONTH(salestable[[#This Row],[Order Date]])/3,0)</f>
        <v>Q3</v>
      </c>
      <c r="AA8169" t="str">
        <f>TEXT(salestable[[#This Row],[Order Date]], "ddd")</f>
        <v>Sun</v>
      </c>
    </row>
    <row r="8170" spans="1:27"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s="3">
        <v>7</v>
      </c>
      <c r="T8170" s="4">
        <v>0</v>
      </c>
      <c r="U8170" s="3">
        <v>366.63479999999998</v>
      </c>
      <c r="V8170" s="2">
        <f>salestable[[#This Row],[Sales]] * (1 - salestable[[#This Row],[Discount]])</f>
        <v>2036.86</v>
      </c>
      <c r="W8170" s="2">
        <f>salestable[[#This Row],[Sales]] * salestable[[#This Row],[Discount]]</f>
        <v>0</v>
      </c>
      <c r="X8170">
        <f>YEAR(salestable[[#This Row],[Order Date]])</f>
        <v>2017</v>
      </c>
      <c r="Y8170" t="str">
        <f>TEXT(salestable[[#This Row],[Order Date]],"MMMM")</f>
        <v>November</v>
      </c>
      <c r="Z8170" t="str">
        <f>"Q"&amp;ROUNDUP(MONTH(salestable[[#This Row],[Order Date]])/3,0)</f>
        <v>Q4</v>
      </c>
      <c r="AA8170" t="str">
        <f>TEXT(salestable[[#This Row],[Order Date]], "ddd")</f>
        <v>Mon</v>
      </c>
    </row>
    <row r="8171" spans="1:27"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s="3">
        <v>2</v>
      </c>
      <c r="T8171" s="4">
        <v>0.2</v>
      </c>
      <c r="U8171" s="3">
        <v>-73.0548</v>
      </c>
      <c r="V8171" s="2">
        <f>salestable[[#This Row],[Sales]] * (1 - salestable[[#This Row],[Discount]])</f>
        <v>359.65440000000001</v>
      </c>
      <c r="W8171" s="2">
        <f>salestable[[#This Row],[Sales]] * salestable[[#This Row],[Discount]]</f>
        <v>89.913600000000002</v>
      </c>
      <c r="X8171">
        <f>YEAR(salestable[[#This Row],[Order Date]])</f>
        <v>2017</v>
      </c>
      <c r="Y8171" t="str">
        <f>TEXT(salestable[[#This Row],[Order Date]],"MMMM")</f>
        <v>November</v>
      </c>
      <c r="Z8171" t="str">
        <f>"Q"&amp;ROUNDUP(MONTH(salestable[[#This Row],[Order Date]])/3,0)</f>
        <v>Q4</v>
      </c>
      <c r="AA8171" t="str">
        <f>TEXT(salestable[[#This Row],[Order Date]], "ddd")</f>
        <v>Mon</v>
      </c>
    </row>
    <row r="8172" spans="1:27"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s="3">
        <v>3</v>
      </c>
      <c r="T8172" s="4">
        <v>0</v>
      </c>
      <c r="U8172" s="3">
        <v>32.688000000000002</v>
      </c>
      <c r="V8172" s="2">
        <f>salestable[[#This Row],[Sales]] * (1 - salestable[[#This Row],[Discount]])</f>
        <v>108.96</v>
      </c>
      <c r="W8172" s="2">
        <f>salestable[[#This Row],[Sales]] * salestable[[#This Row],[Discount]]</f>
        <v>0</v>
      </c>
      <c r="X8172">
        <f>YEAR(salestable[[#This Row],[Order Date]])</f>
        <v>2017</v>
      </c>
      <c r="Y8172" t="str">
        <f>TEXT(salestable[[#This Row],[Order Date]],"MMMM")</f>
        <v>November</v>
      </c>
      <c r="Z8172" t="str">
        <f>"Q"&amp;ROUNDUP(MONTH(salestable[[#This Row],[Order Date]])/3,0)</f>
        <v>Q4</v>
      </c>
      <c r="AA8172" t="str">
        <f>TEXT(salestable[[#This Row],[Order Date]], "ddd")</f>
        <v>Mon</v>
      </c>
    </row>
    <row r="8173" spans="1:27"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s="3">
        <v>7</v>
      </c>
      <c r="T8173" s="4">
        <v>0</v>
      </c>
      <c r="U8173" s="3">
        <v>68.686800000000005</v>
      </c>
      <c r="V8173" s="2">
        <f>salestable[[#This Row],[Sales]] * (1 - salestable[[#This Row],[Discount]])</f>
        <v>264.18</v>
      </c>
      <c r="W8173" s="2">
        <f>salestable[[#This Row],[Sales]] * salestable[[#This Row],[Discount]]</f>
        <v>0</v>
      </c>
      <c r="X8173">
        <f>YEAR(salestable[[#This Row],[Order Date]])</f>
        <v>2016</v>
      </c>
      <c r="Y8173" t="str">
        <f>TEXT(salestable[[#This Row],[Order Date]],"MMMM")</f>
        <v>February</v>
      </c>
      <c r="Z8173" t="str">
        <f>"Q"&amp;ROUNDUP(MONTH(salestable[[#This Row],[Order Date]])/3,0)</f>
        <v>Q1</v>
      </c>
      <c r="AA8173" t="str">
        <f>TEXT(salestable[[#This Row],[Order Date]], "ddd")</f>
        <v>Sun</v>
      </c>
    </row>
    <row r="8174" spans="1:27"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s="3">
        <v>1</v>
      </c>
      <c r="T8174" s="4">
        <v>0</v>
      </c>
      <c r="U8174" s="3">
        <v>1.4112</v>
      </c>
      <c r="V8174" s="2">
        <f>salestable[[#This Row],[Sales]] * (1 - salestable[[#This Row],[Discount]])</f>
        <v>2.88</v>
      </c>
      <c r="W8174" s="2">
        <f>salestable[[#This Row],[Sales]] * salestable[[#This Row],[Discount]]</f>
        <v>0</v>
      </c>
      <c r="X8174">
        <f>YEAR(salestable[[#This Row],[Order Date]])</f>
        <v>2014</v>
      </c>
      <c r="Y8174" t="str">
        <f>TEXT(salestable[[#This Row],[Order Date]],"MMMM")</f>
        <v>July</v>
      </c>
      <c r="Z8174" t="str">
        <f>"Q"&amp;ROUNDUP(MONTH(salestable[[#This Row],[Order Date]])/3,0)</f>
        <v>Q3</v>
      </c>
      <c r="AA8174" t="str">
        <f>TEXT(salestable[[#This Row],[Order Date]], "ddd")</f>
        <v>Wed</v>
      </c>
    </row>
    <row r="8175" spans="1:27"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s="3">
        <v>6</v>
      </c>
      <c r="T8175" s="4">
        <v>0.2</v>
      </c>
      <c r="U8175" s="3">
        <v>14.1426</v>
      </c>
      <c r="V8175" s="2">
        <f>salestable[[#This Row],[Sales]] * (1 - salestable[[#This Row],[Discount]])</f>
        <v>33.523200000000003</v>
      </c>
      <c r="W8175" s="2">
        <f>salestable[[#This Row],[Sales]] * salestable[[#This Row],[Discount]]</f>
        <v>8.3808000000000007</v>
      </c>
      <c r="X8175">
        <f>YEAR(salestable[[#This Row],[Order Date]])</f>
        <v>2014</v>
      </c>
      <c r="Y8175" t="str">
        <f>TEXT(salestable[[#This Row],[Order Date]],"MMMM")</f>
        <v>July</v>
      </c>
      <c r="Z8175" t="str">
        <f>"Q"&amp;ROUNDUP(MONTH(salestable[[#This Row],[Order Date]])/3,0)</f>
        <v>Q3</v>
      </c>
      <c r="AA8175" t="str">
        <f>TEXT(salestable[[#This Row],[Order Date]], "ddd")</f>
        <v>Wed</v>
      </c>
    </row>
    <row r="8176" spans="1:27"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s="3">
        <v>4</v>
      </c>
      <c r="T8176" s="4">
        <v>0</v>
      </c>
      <c r="U8176" s="3">
        <v>4.0663999999999998</v>
      </c>
      <c r="V8176" s="2">
        <f>salestable[[#This Row],[Sales]] * (1 - salestable[[#This Row],[Discount]])</f>
        <v>23.92</v>
      </c>
      <c r="W8176" s="2">
        <f>salestable[[#This Row],[Sales]] * salestable[[#This Row],[Discount]]</f>
        <v>0</v>
      </c>
      <c r="X8176">
        <f>YEAR(salestable[[#This Row],[Order Date]])</f>
        <v>2014</v>
      </c>
      <c r="Y8176" t="str">
        <f>TEXT(salestable[[#This Row],[Order Date]],"MMMM")</f>
        <v>July</v>
      </c>
      <c r="Z8176" t="str">
        <f>"Q"&amp;ROUNDUP(MONTH(salestable[[#This Row],[Order Date]])/3,0)</f>
        <v>Q3</v>
      </c>
      <c r="AA8176" t="str">
        <f>TEXT(salestable[[#This Row],[Order Date]], "ddd")</f>
        <v>Wed</v>
      </c>
    </row>
    <row r="8177" spans="1:27"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s="3">
        <v>4</v>
      </c>
      <c r="T8177" s="4">
        <v>0.2</v>
      </c>
      <c r="U8177" s="3">
        <v>52.822800000000001</v>
      </c>
      <c r="V8177" s="2">
        <f>salestable[[#This Row],[Sales]] * (1 - salestable[[#This Row],[Discount]])</f>
        <v>125.20960000000001</v>
      </c>
      <c r="W8177" s="2">
        <f>salestable[[#This Row],[Sales]] * salestable[[#This Row],[Discount]]</f>
        <v>31.302400000000002</v>
      </c>
      <c r="X8177">
        <f>YEAR(salestable[[#This Row],[Order Date]])</f>
        <v>2016</v>
      </c>
      <c r="Y8177" t="str">
        <f>TEXT(salestable[[#This Row],[Order Date]],"MMMM")</f>
        <v>January</v>
      </c>
      <c r="Z8177" t="str">
        <f>"Q"&amp;ROUNDUP(MONTH(salestable[[#This Row],[Order Date]])/3,0)</f>
        <v>Q1</v>
      </c>
      <c r="AA8177" t="str">
        <f>TEXT(salestable[[#This Row],[Order Date]], "ddd")</f>
        <v>Sat</v>
      </c>
    </row>
    <row r="8178" spans="1:27"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s="3">
        <v>6</v>
      </c>
      <c r="T8178" s="4">
        <v>0</v>
      </c>
      <c r="U8178" s="3">
        <v>37.218600000000002</v>
      </c>
      <c r="V8178" s="2">
        <f>salestable[[#This Row],[Sales]] * (1 - salestable[[#This Row],[Discount]])</f>
        <v>128.34</v>
      </c>
      <c r="W8178" s="2">
        <f>salestable[[#This Row],[Sales]] * salestable[[#This Row],[Discount]]</f>
        <v>0</v>
      </c>
      <c r="X8178">
        <f>YEAR(salestable[[#This Row],[Order Date]])</f>
        <v>2016</v>
      </c>
      <c r="Y8178" t="str">
        <f>TEXT(salestable[[#This Row],[Order Date]],"MMMM")</f>
        <v>September</v>
      </c>
      <c r="Z8178" t="str">
        <f>"Q"&amp;ROUNDUP(MONTH(salestable[[#This Row],[Order Date]])/3,0)</f>
        <v>Q3</v>
      </c>
      <c r="AA8178" t="str">
        <f>TEXT(salestable[[#This Row],[Order Date]], "ddd")</f>
        <v>Thu</v>
      </c>
    </row>
    <row r="8179" spans="1:27"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s="3">
        <v>5</v>
      </c>
      <c r="T8179" s="4">
        <v>0</v>
      </c>
      <c r="U8179" s="3">
        <v>142.48500000000001</v>
      </c>
      <c r="V8179" s="2">
        <f>salestable[[#This Row],[Sales]] * (1 - salestable[[#This Row],[Discount]])</f>
        <v>474.95</v>
      </c>
      <c r="W8179" s="2">
        <f>salestable[[#This Row],[Sales]] * salestable[[#This Row],[Discount]]</f>
        <v>0</v>
      </c>
      <c r="X8179">
        <f>YEAR(salestable[[#This Row],[Order Date]])</f>
        <v>2017</v>
      </c>
      <c r="Y8179" t="str">
        <f>TEXT(salestable[[#This Row],[Order Date]],"MMMM")</f>
        <v>December</v>
      </c>
      <c r="Z8179" t="str">
        <f>"Q"&amp;ROUNDUP(MONTH(salestable[[#This Row],[Order Date]])/3,0)</f>
        <v>Q4</v>
      </c>
      <c r="AA8179" t="str">
        <f>TEXT(salestable[[#This Row],[Order Date]], "ddd")</f>
        <v>Fri</v>
      </c>
    </row>
    <row r="8180" spans="1:27"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s="3">
        <v>2</v>
      </c>
      <c r="T8180" s="4">
        <v>0</v>
      </c>
      <c r="U8180" s="3">
        <v>449.99099999999999</v>
      </c>
      <c r="V8180" s="2">
        <f>salestable[[#This Row],[Sales]] * (1 - salestable[[#This Row],[Discount]])</f>
        <v>999.98</v>
      </c>
      <c r="W8180" s="2">
        <f>salestable[[#This Row],[Sales]] * salestable[[#This Row],[Discount]]</f>
        <v>0</v>
      </c>
      <c r="X8180">
        <f>YEAR(salestable[[#This Row],[Order Date]])</f>
        <v>2016</v>
      </c>
      <c r="Y8180" t="str">
        <f>TEXT(salestable[[#This Row],[Order Date]],"MMMM")</f>
        <v>September</v>
      </c>
      <c r="Z8180" t="str">
        <f>"Q"&amp;ROUNDUP(MONTH(salestable[[#This Row],[Order Date]])/3,0)</f>
        <v>Q3</v>
      </c>
      <c r="AA8180" t="str">
        <f>TEXT(salestable[[#This Row],[Order Date]], "ddd")</f>
        <v>Fri</v>
      </c>
    </row>
    <row r="8181" spans="1:27"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s="3">
        <v>4</v>
      </c>
      <c r="T8181" s="4">
        <v>0.5</v>
      </c>
      <c r="U8181" s="3">
        <v>-188.7</v>
      </c>
      <c r="V8181" s="2">
        <f>salestable[[#This Row],[Sales]] * (1 - salestable[[#This Row],[Discount]])</f>
        <v>138.75</v>
      </c>
      <c r="W8181" s="2">
        <f>salestable[[#This Row],[Sales]] * salestable[[#This Row],[Discount]]</f>
        <v>138.75</v>
      </c>
      <c r="X8181">
        <f>YEAR(salestable[[#This Row],[Order Date]])</f>
        <v>2015</v>
      </c>
      <c r="Y8181" t="str">
        <f>TEXT(salestable[[#This Row],[Order Date]],"MMMM")</f>
        <v>August</v>
      </c>
      <c r="Z8181" t="str">
        <f>"Q"&amp;ROUNDUP(MONTH(salestable[[#This Row],[Order Date]])/3,0)</f>
        <v>Q3</v>
      </c>
      <c r="AA8181" t="str">
        <f>TEXT(salestable[[#This Row],[Order Date]], "ddd")</f>
        <v>Sun</v>
      </c>
    </row>
    <row r="8182" spans="1:27"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s="3">
        <v>8</v>
      </c>
      <c r="T8182" s="4">
        <v>0.4</v>
      </c>
      <c r="U8182" s="3">
        <v>-480.20319999999998</v>
      </c>
      <c r="V8182" s="2">
        <f>salestable[[#This Row],[Sales]] * (1 - salestable[[#This Row],[Discount]])</f>
        <v>751.62239999999997</v>
      </c>
      <c r="W8182" s="2">
        <f>salestable[[#This Row],[Sales]] * salestable[[#This Row],[Discount]]</f>
        <v>501.08159999999998</v>
      </c>
      <c r="X8182">
        <f>YEAR(salestable[[#This Row],[Order Date]])</f>
        <v>2015</v>
      </c>
      <c r="Y8182" t="str">
        <f>TEXT(salestable[[#This Row],[Order Date]],"MMMM")</f>
        <v>November</v>
      </c>
      <c r="Z8182" t="str">
        <f>"Q"&amp;ROUNDUP(MONTH(salestable[[#This Row],[Order Date]])/3,0)</f>
        <v>Q4</v>
      </c>
      <c r="AA8182" t="str">
        <f>TEXT(salestable[[#This Row],[Order Date]], "ddd")</f>
        <v>Sat</v>
      </c>
    </row>
    <row r="8183" spans="1:27"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s="3">
        <v>5</v>
      </c>
      <c r="T8183" s="4">
        <v>0.4</v>
      </c>
      <c r="U8183" s="3">
        <v>-24.043500000000002</v>
      </c>
      <c r="V8183" s="2">
        <f>salestable[[#This Row],[Sales]] * (1 - salestable[[#This Row],[Discount]])</f>
        <v>66.581999999999994</v>
      </c>
      <c r="W8183" s="2">
        <f>salestable[[#This Row],[Sales]] * salestable[[#This Row],[Discount]]</f>
        <v>44.388000000000005</v>
      </c>
      <c r="X8183">
        <f>YEAR(salestable[[#This Row],[Order Date]])</f>
        <v>2015</v>
      </c>
      <c r="Y8183" t="str">
        <f>TEXT(salestable[[#This Row],[Order Date]],"MMMM")</f>
        <v>November</v>
      </c>
      <c r="Z8183" t="str">
        <f>"Q"&amp;ROUNDUP(MONTH(salestable[[#This Row],[Order Date]])/3,0)</f>
        <v>Q4</v>
      </c>
      <c r="AA8183" t="str">
        <f>TEXT(salestable[[#This Row],[Order Date]], "ddd")</f>
        <v>Sat</v>
      </c>
    </row>
    <row r="8184" spans="1:27"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s="3">
        <v>3</v>
      </c>
      <c r="T8184" s="4">
        <v>0.6</v>
      </c>
      <c r="U8184" s="3">
        <v>-10.1736</v>
      </c>
      <c r="V8184" s="2">
        <f>salestable[[#This Row],[Sales]] * (1 - salestable[[#This Row],[Discount]])</f>
        <v>9.0432000000000006</v>
      </c>
      <c r="W8184" s="2">
        <f>salestable[[#This Row],[Sales]] * salestable[[#This Row],[Discount]]</f>
        <v>13.5648</v>
      </c>
      <c r="X8184">
        <f>YEAR(salestable[[#This Row],[Order Date]])</f>
        <v>2017</v>
      </c>
      <c r="Y8184" t="str">
        <f>TEXT(salestable[[#This Row],[Order Date]],"MMMM")</f>
        <v>May</v>
      </c>
      <c r="Z8184" t="str">
        <f>"Q"&amp;ROUNDUP(MONTH(salestable[[#This Row],[Order Date]])/3,0)</f>
        <v>Q2</v>
      </c>
      <c r="AA8184" t="str">
        <f>TEXT(salestable[[#This Row],[Order Date]], "ddd")</f>
        <v>Thu</v>
      </c>
    </row>
    <row r="8185" spans="1:27"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s="3">
        <v>1</v>
      </c>
      <c r="T8185" s="4">
        <v>0.6</v>
      </c>
      <c r="U8185" s="3">
        <v>-0.99329999999999996</v>
      </c>
      <c r="V8185" s="2">
        <f>salestable[[#This Row],[Sales]] * (1 - salestable[[#This Row],[Discount]])</f>
        <v>0.75680000000000003</v>
      </c>
      <c r="W8185" s="2">
        <f>salestable[[#This Row],[Sales]] * salestable[[#This Row],[Discount]]</f>
        <v>1.1352</v>
      </c>
      <c r="X8185">
        <f>YEAR(salestable[[#This Row],[Order Date]])</f>
        <v>2017</v>
      </c>
      <c r="Y8185" t="str">
        <f>TEXT(salestable[[#This Row],[Order Date]],"MMMM")</f>
        <v>May</v>
      </c>
      <c r="Z8185" t="str">
        <f>"Q"&amp;ROUNDUP(MONTH(salestable[[#This Row],[Order Date]])/3,0)</f>
        <v>Q2</v>
      </c>
      <c r="AA8185" t="str">
        <f>TEXT(salestable[[#This Row],[Order Date]], "ddd")</f>
        <v>Thu</v>
      </c>
    </row>
    <row r="8186" spans="1:27"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s="3">
        <v>3</v>
      </c>
      <c r="T8186" s="4">
        <v>0.2</v>
      </c>
      <c r="U8186" s="3">
        <v>20.5764</v>
      </c>
      <c r="V8186" s="2">
        <f>salestable[[#This Row],[Sales]] * (1 - salestable[[#This Row],[Discount]])</f>
        <v>50.6496</v>
      </c>
      <c r="W8186" s="2">
        <f>salestable[[#This Row],[Sales]] * salestable[[#This Row],[Discount]]</f>
        <v>12.6624</v>
      </c>
      <c r="X8186">
        <f>YEAR(salestable[[#This Row],[Order Date]])</f>
        <v>2017</v>
      </c>
      <c r="Y8186" t="str">
        <f>TEXT(salestable[[#This Row],[Order Date]],"MMMM")</f>
        <v>July</v>
      </c>
      <c r="Z8186" t="str">
        <f>"Q"&amp;ROUNDUP(MONTH(salestable[[#This Row],[Order Date]])/3,0)</f>
        <v>Q3</v>
      </c>
      <c r="AA8186" t="str">
        <f>TEXT(salestable[[#This Row],[Order Date]], "ddd")</f>
        <v>Sun</v>
      </c>
    </row>
    <row r="8187" spans="1:27"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s="3">
        <v>1</v>
      </c>
      <c r="T8187" s="4">
        <v>0.2</v>
      </c>
      <c r="U8187" s="3">
        <v>2.9340000000000002</v>
      </c>
      <c r="V8187" s="2">
        <f>salestable[[#This Row],[Sales]] * (1 - salestable[[#This Row],[Discount]])</f>
        <v>6.2591999999999999</v>
      </c>
      <c r="W8187" s="2">
        <f>salestable[[#This Row],[Sales]] * salestable[[#This Row],[Discount]]</f>
        <v>1.5648</v>
      </c>
      <c r="X8187">
        <f>YEAR(salestable[[#This Row],[Order Date]])</f>
        <v>2015</v>
      </c>
      <c r="Y8187" t="str">
        <f>TEXT(salestable[[#This Row],[Order Date]],"MMMM")</f>
        <v>September</v>
      </c>
      <c r="Z8187" t="str">
        <f>"Q"&amp;ROUNDUP(MONTH(salestable[[#This Row],[Order Date]])/3,0)</f>
        <v>Q3</v>
      </c>
      <c r="AA8187" t="str">
        <f>TEXT(salestable[[#This Row],[Order Date]], "ddd")</f>
        <v>Sun</v>
      </c>
    </row>
    <row r="8188" spans="1:27"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s="3">
        <v>4</v>
      </c>
      <c r="T8188" s="4">
        <v>0.3</v>
      </c>
      <c r="U8188" s="3">
        <v>-12.148</v>
      </c>
      <c r="V8188" s="2">
        <f>salestable[[#This Row],[Sales]] * (1 - salestable[[#This Row],[Discount]])</f>
        <v>119.0504</v>
      </c>
      <c r="W8188" s="2">
        <f>salestable[[#This Row],[Sales]] * salestable[[#This Row],[Discount]]</f>
        <v>51.021599999999999</v>
      </c>
      <c r="X8188">
        <f>YEAR(salestable[[#This Row],[Order Date]])</f>
        <v>2015</v>
      </c>
      <c r="Y8188" t="str">
        <f>TEXT(salestable[[#This Row],[Order Date]],"MMMM")</f>
        <v>September</v>
      </c>
      <c r="Z8188" t="str">
        <f>"Q"&amp;ROUNDUP(MONTH(salestable[[#This Row],[Order Date]])/3,0)</f>
        <v>Q3</v>
      </c>
      <c r="AA8188" t="str">
        <f>TEXT(salestable[[#This Row],[Order Date]], "ddd")</f>
        <v>Sun</v>
      </c>
    </row>
    <row r="8189" spans="1:27"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s="3">
        <v>9</v>
      </c>
      <c r="T8189" s="4">
        <v>0</v>
      </c>
      <c r="U8189" s="3">
        <v>29.525400000000001</v>
      </c>
      <c r="V8189" s="2">
        <f>salestable[[#This Row],[Sales]] * (1 - salestable[[#This Row],[Discount]])</f>
        <v>62.82</v>
      </c>
      <c r="W8189" s="2">
        <f>salestable[[#This Row],[Sales]] * salestable[[#This Row],[Discount]]</f>
        <v>0</v>
      </c>
      <c r="X8189">
        <f>YEAR(salestable[[#This Row],[Order Date]])</f>
        <v>2016</v>
      </c>
      <c r="Y8189" t="str">
        <f>TEXT(salestable[[#This Row],[Order Date]],"MMMM")</f>
        <v>December</v>
      </c>
      <c r="Z8189" t="str">
        <f>"Q"&amp;ROUNDUP(MONTH(salestable[[#This Row],[Order Date]])/3,0)</f>
        <v>Q4</v>
      </c>
      <c r="AA8189" t="str">
        <f>TEXT(salestable[[#This Row],[Order Date]], "ddd")</f>
        <v>Sat</v>
      </c>
    </row>
    <row r="8190" spans="1:27"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s="3">
        <v>3</v>
      </c>
      <c r="T8190" s="4">
        <v>0</v>
      </c>
      <c r="U8190" s="3">
        <v>9.3312000000000008</v>
      </c>
      <c r="V8190" s="2">
        <f>salestable[[#This Row],[Sales]] * (1 - salestable[[#This Row],[Discount]])</f>
        <v>19.440000000000001</v>
      </c>
      <c r="W8190" s="2">
        <f>salestable[[#This Row],[Sales]] * salestable[[#This Row],[Discount]]</f>
        <v>0</v>
      </c>
      <c r="X8190">
        <f>YEAR(salestable[[#This Row],[Order Date]])</f>
        <v>2015</v>
      </c>
      <c r="Y8190" t="str">
        <f>TEXT(salestable[[#This Row],[Order Date]],"MMMM")</f>
        <v>October</v>
      </c>
      <c r="Z8190" t="str">
        <f>"Q"&amp;ROUNDUP(MONTH(salestable[[#This Row],[Order Date]])/3,0)</f>
        <v>Q4</v>
      </c>
      <c r="AA8190" t="str">
        <f>TEXT(salestable[[#This Row],[Order Date]], "ddd")</f>
        <v>Fri</v>
      </c>
    </row>
    <row r="8191" spans="1:27"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s="3">
        <v>1</v>
      </c>
      <c r="T8191" s="4">
        <v>0</v>
      </c>
      <c r="U8191" s="3">
        <v>3.6162000000000001</v>
      </c>
      <c r="V8191" s="2">
        <f>salestable[[#This Row],[Sales]] * (1 - salestable[[#This Row],[Discount]])</f>
        <v>7.38</v>
      </c>
      <c r="W8191" s="2">
        <f>salestable[[#This Row],[Sales]] * salestable[[#This Row],[Discount]]</f>
        <v>0</v>
      </c>
      <c r="X8191">
        <f>YEAR(salestable[[#This Row],[Order Date]])</f>
        <v>2015</v>
      </c>
      <c r="Y8191" t="str">
        <f>TEXT(salestable[[#This Row],[Order Date]],"MMMM")</f>
        <v>October</v>
      </c>
      <c r="Z8191" t="str">
        <f>"Q"&amp;ROUNDUP(MONTH(salestable[[#This Row],[Order Date]])/3,0)</f>
        <v>Q4</v>
      </c>
      <c r="AA8191" t="str">
        <f>TEXT(salestable[[#This Row],[Order Date]], "ddd")</f>
        <v>Fri</v>
      </c>
    </row>
    <row r="8192" spans="1:27"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s="3">
        <v>6</v>
      </c>
      <c r="T8192" s="4">
        <v>0</v>
      </c>
      <c r="U8192" s="3">
        <v>18.662400000000002</v>
      </c>
      <c r="V8192" s="2">
        <f>salestable[[#This Row],[Sales]] * (1 - salestable[[#This Row],[Discount]])</f>
        <v>38.880000000000003</v>
      </c>
      <c r="W8192" s="2">
        <f>salestable[[#This Row],[Sales]] * salestable[[#This Row],[Discount]]</f>
        <v>0</v>
      </c>
      <c r="X8192">
        <f>YEAR(salestable[[#This Row],[Order Date]])</f>
        <v>2017</v>
      </c>
      <c r="Y8192" t="str">
        <f>TEXT(salestable[[#This Row],[Order Date]],"MMMM")</f>
        <v>November</v>
      </c>
      <c r="Z8192" t="str">
        <f>"Q"&amp;ROUNDUP(MONTH(salestable[[#This Row],[Order Date]])/3,0)</f>
        <v>Q4</v>
      </c>
      <c r="AA8192" t="str">
        <f>TEXT(salestable[[#This Row],[Order Date]], "ddd")</f>
        <v>Fri</v>
      </c>
    </row>
    <row r="8193" spans="1:27"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s="3">
        <v>4</v>
      </c>
      <c r="T8193" s="4">
        <v>0</v>
      </c>
      <c r="U8193" s="3">
        <v>76.9816</v>
      </c>
      <c r="V8193" s="2">
        <f>salestable[[#This Row],[Sales]] * (1 - salestable[[#This Row],[Discount]])</f>
        <v>187.76</v>
      </c>
      <c r="W8193" s="2">
        <f>salestable[[#This Row],[Sales]] * salestable[[#This Row],[Discount]]</f>
        <v>0</v>
      </c>
      <c r="X8193">
        <f>YEAR(salestable[[#This Row],[Order Date]])</f>
        <v>2017</v>
      </c>
      <c r="Y8193" t="str">
        <f>TEXT(salestable[[#This Row],[Order Date]],"MMMM")</f>
        <v>November</v>
      </c>
      <c r="Z8193" t="str">
        <f>"Q"&amp;ROUNDUP(MONTH(salestable[[#This Row],[Order Date]])/3,0)</f>
        <v>Q4</v>
      </c>
      <c r="AA8193" t="str">
        <f>TEXT(salestable[[#This Row],[Order Date]], "ddd")</f>
        <v>Fri</v>
      </c>
    </row>
    <row r="8194" spans="1:27"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s="3">
        <v>7</v>
      </c>
      <c r="T8194" s="4">
        <v>0.7</v>
      </c>
      <c r="U8194" s="3">
        <v>-4.2336</v>
      </c>
      <c r="V8194" s="2">
        <f>salestable[[#This Row],[Sales]] * (1 - salestable[[#This Row],[Discount]])</f>
        <v>1.8144000000000002</v>
      </c>
      <c r="W8194" s="2">
        <f>salestable[[#This Row],[Sales]] * salestable[[#This Row],[Discount]]</f>
        <v>4.2336</v>
      </c>
      <c r="X8194">
        <f>YEAR(salestable[[#This Row],[Order Date]])</f>
        <v>2015</v>
      </c>
      <c r="Y8194" t="str">
        <f>TEXT(salestable[[#This Row],[Order Date]],"MMMM")</f>
        <v>November</v>
      </c>
      <c r="Z8194" t="str">
        <f>"Q"&amp;ROUNDUP(MONTH(salestable[[#This Row],[Order Date]])/3,0)</f>
        <v>Q4</v>
      </c>
      <c r="AA8194" t="str">
        <f>TEXT(salestable[[#This Row],[Order Date]], "ddd")</f>
        <v>Mon</v>
      </c>
    </row>
    <row r="8195" spans="1:27"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s="3">
        <v>3</v>
      </c>
      <c r="T8195" s="4">
        <v>0.2</v>
      </c>
      <c r="U8195" s="3">
        <v>9.8352000000000004</v>
      </c>
      <c r="V8195" s="2">
        <f>salestable[[#This Row],[Sales]] * (1 - salestable[[#This Row],[Discount]])</f>
        <v>78.681600000000003</v>
      </c>
      <c r="W8195" s="2">
        <f>salestable[[#This Row],[Sales]] * salestable[[#This Row],[Discount]]</f>
        <v>19.670400000000001</v>
      </c>
      <c r="X8195">
        <f>YEAR(salestable[[#This Row],[Order Date]])</f>
        <v>2015</v>
      </c>
      <c r="Y8195" t="str">
        <f>TEXT(salestable[[#This Row],[Order Date]],"MMMM")</f>
        <v>November</v>
      </c>
      <c r="Z8195" t="str">
        <f>"Q"&amp;ROUNDUP(MONTH(salestable[[#This Row],[Order Date]])/3,0)</f>
        <v>Q4</v>
      </c>
      <c r="AA8195" t="str">
        <f>TEXT(salestable[[#This Row],[Order Date]], "ddd")</f>
        <v>Mon</v>
      </c>
    </row>
    <row r="8196" spans="1:27"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s="3">
        <v>2</v>
      </c>
      <c r="T8196" s="4">
        <v>0.2</v>
      </c>
      <c r="U8196" s="3">
        <v>25.180800000000001</v>
      </c>
      <c r="V8196" s="2">
        <f>salestable[[#This Row],[Sales]] * (1 - salestable[[#This Row],[Discount]])</f>
        <v>268.59520000000003</v>
      </c>
      <c r="W8196" s="2">
        <f>salestable[[#This Row],[Sales]] * salestable[[#This Row],[Discount]]</f>
        <v>67.148800000000008</v>
      </c>
      <c r="X8196">
        <f>YEAR(salestable[[#This Row],[Order Date]])</f>
        <v>2015</v>
      </c>
      <c r="Y8196" t="str">
        <f>TEXT(salestable[[#This Row],[Order Date]],"MMMM")</f>
        <v>November</v>
      </c>
      <c r="Z8196" t="str">
        <f>"Q"&amp;ROUNDUP(MONTH(salestable[[#This Row],[Order Date]])/3,0)</f>
        <v>Q4</v>
      </c>
      <c r="AA8196" t="str">
        <f>TEXT(salestable[[#This Row],[Order Date]], "ddd")</f>
        <v>Mon</v>
      </c>
    </row>
    <row r="8197" spans="1:27"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s="3">
        <v>2</v>
      </c>
      <c r="T8197" s="4">
        <v>0</v>
      </c>
      <c r="U8197" s="3">
        <v>4.3903999999999996</v>
      </c>
      <c r="V8197" s="2">
        <f>salestable[[#This Row],[Sales]] * (1 - salestable[[#This Row],[Discount]])</f>
        <v>8.9600000000000009</v>
      </c>
      <c r="W8197" s="2">
        <f>salestable[[#This Row],[Sales]] * salestable[[#This Row],[Discount]]</f>
        <v>0</v>
      </c>
      <c r="X8197">
        <f>YEAR(salestable[[#This Row],[Order Date]])</f>
        <v>2015</v>
      </c>
      <c r="Y8197" t="str">
        <f>TEXT(salestable[[#This Row],[Order Date]],"MMMM")</f>
        <v>December</v>
      </c>
      <c r="Z8197" t="str">
        <f>"Q"&amp;ROUNDUP(MONTH(salestable[[#This Row],[Order Date]])/3,0)</f>
        <v>Q4</v>
      </c>
      <c r="AA8197" t="str">
        <f>TEXT(salestable[[#This Row],[Order Date]], "ddd")</f>
        <v>Sun</v>
      </c>
    </row>
    <row r="8198" spans="1:27"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s="3">
        <v>4</v>
      </c>
      <c r="T8198" s="4">
        <v>0.2</v>
      </c>
      <c r="U8198" s="3">
        <v>-1.1195999999999999</v>
      </c>
      <c r="V8198" s="2">
        <f>salestable[[#This Row],[Sales]] * (1 - salestable[[#This Row],[Discount]])</f>
        <v>71.654399999999995</v>
      </c>
      <c r="W8198" s="2">
        <f>salestable[[#This Row],[Sales]] * salestable[[#This Row],[Discount]]</f>
        <v>17.913599999999999</v>
      </c>
      <c r="X8198">
        <f>YEAR(salestable[[#This Row],[Order Date]])</f>
        <v>2017</v>
      </c>
      <c r="Y8198" t="str">
        <f>TEXT(salestable[[#This Row],[Order Date]],"MMMM")</f>
        <v>September</v>
      </c>
      <c r="Z8198" t="str">
        <f>"Q"&amp;ROUNDUP(MONTH(salestable[[#This Row],[Order Date]])/3,0)</f>
        <v>Q3</v>
      </c>
      <c r="AA8198" t="str">
        <f>TEXT(salestable[[#This Row],[Order Date]], "ddd")</f>
        <v>Tue</v>
      </c>
    </row>
    <row r="8199" spans="1:27"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s="3">
        <v>5</v>
      </c>
      <c r="T8199" s="4">
        <v>0.2</v>
      </c>
      <c r="U8199" s="3">
        <v>7.1959999999999997</v>
      </c>
      <c r="V8199" s="2">
        <f>salestable[[#This Row],[Sales]] * (1 - salestable[[#This Row],[Discount]])</f>
        <v>57.567999999999998</v>
      </c>
      <c r="W8199" s="2">
        <f>salestable[[#This Row],[Sales]] * salestable[[#This Row],[Discount]]</f>
        <v>14.391999999999999</v>
      </c>
      <c r="X8199">
        <f>YEAR(salestable[[#This Row],[Order Date]])</f>
        <v>2017</v>
      </c>
      <c r="Y8199" t="str">
        <f>TEXT(salestable[[#This Row],[Order Date]],"MMMM")</f>
        <v>September</v>
      </c>
      <c r="Z8199" t="str">
        <f>"Q"&amp;ROUNDUP(MONTH(salestable[[#This Row],[Order Date]])/3,0)</f>
        <v>Q3</v>
      </c>
      <c r="AA8199" t="str">
        <f>TEXT(salestable[[#This Row],[Order Date]], "ddd")</f>
        <v>Tue</v>
      </c>
    </row>
    <row r="8200" spans="1:27"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s="3">
        <v>3</v>
      </c>
      <c r="T8200" s="4">
        <v>0.2</v>
      </c>
      <c r="U8200" s="3">
        <v>5.4432</v>
      </c>
      <c r="V8200" s="2">
        <f>salestable[[#This Row],[Sales]] * (1 - salestable[[#This Row],[Discount]])</f>
        <v>12.441600000000001</v>
      </c>
      <c r="W8200" s="2">
        <f>salestable[[#This Row],[Sales]] * salestable[[#This Row],[Discount]]</f>
        <v>3.1104000000000003</v>
      </c>
      <c r="X8200">
        <f>YEAR(salestable[[#This Row],[Order Date]])</f>
        <v>2017</v>
      </c>
      <c r="Y8200" t="str">
        <f>TEXT(salestable[[#This Row],[Order Date]],"MMMM")</f>
        <v>September</v>
      </c>
      <c r="Z8200" t="str">
        <f>"Q"&amp;ROUNDUP(MONTH(salestable[[#This Row],[Order Date]])/3,0)</f>
        <v>Q3</v>
      </c>
      <c r="AA8200" t="str">
        <f>TEXT(salestable[[#This Row],[Order Date]], "ddd")</f>
        <v>Tue</v>
      </c>
    </row>
    <row r="8201" spans="1:27"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s="3">
        <v>5</v>
      </c>
      <c r="T8201" s="4">
        <v>0.8</v>
      </c>
      <c r="U8201" s="3">
        <v>-18.252500000000001</v>
      </c>
      <c r="V8201" s="2">
        <f>salestable[[#This Row],[Sales]] * (1 - salestable[[#This Row],[Discount]])</f>
        <v>2.0859999999999994</v>
      </c>
      <c r="W8201" s="2">
        <f>salestable[[#This Row],[Sales]] * salestable[[#This Row],[Discount]]</f>
        <v>8.3439999999999994</v>
      </c>
      <c r="X8201">
        <f>YEAR(salestable[[#This Row],[Order Date]])</f>
        <v>2017</v>
      </c>
      <c r="Y8201" t="str">
        <f>TEXT(salestable[[#This Row],[Order Date]],"MMMM")</f>
        <v>April</v>
      </c>
      <c r="Z8201" t="str">
        <f>"Q"&amp;ROUNDUP(MONTH(salestable[[#This Row],[Order Date]])/3,0)</f>
        <v>Q2</v>
      </c>
      <c r="AA8201" t="str">
        <f>TEXT(salestable[[#This Row],[Order Date]], "ddd")</f>
        <v>Mon</v>
      </c>
    </row>
    <row r="8202" spans="1:27"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s="3">
        <v>1</v>
      </c>
      <c r="T8202" s="4">
        <v>0.2</v>
      </c>
      <c r="U8202" s="3">
        <v>-18.196000000000002</v>
      </c>
      <c r="V8202" s="2">
        <f>salestable[[#This Row],[Sales]] * (1 - salestable[[#This Row],[Discount]])</f>
        <v>58.227200000000011</v>
      </c>
      <c r="W8202" s="2">
        <f>salestable[[#This Row],[Sales]] * salestable[[#This Row],[Discount]]</f>
        <v>14.556800000000003</v>
      </c>
      <c r="X8202">
        <f>YEAR(salestable[[#This Row],[Order Date]])</f>
        <v>2017</v>
      </c>
      <c r="Y8202" t="str">
        <f>TEXT(salestable[[#This Row],[Order Date]],"MMMM")</f>
        <v>April</v>
      </c>
      <c r="Z8202" t="str">
        <f>"Q"&amp;ROUNDUP(MONTH(salestable[[#This Row],[Order Date]])/3,0)</f>
        <v>Q2</v>
      </c>
      <c r="AA8202" t="str">
        <f>TEXT(salestable[[#This Row],[Order Date]], "ddd")</f>
        <v>Mon</v>
      </c>
    </row>
    <row r="8203" spans="1:27"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s="3">
        <v>5</v>
      </c>
      <c r="T8203" s="4">
        <v>0</v>
      </c>
      <c r="U8203" s="3">
        <v>16.787500000000001</v>
      </c>
      <c r="V8203" s="2">
        <f>salestable[[#This Row],[Sales]] * (1 - salestable[[#This Row],[Discount]])</f>
        <v>67.150000000000006</v>
      </c>
      <c r="W8203" s="2">
        <f>salestable[[#This Row],[Sales]] * salestable[[#This Row],[Discount]]</f>
        <v>0</v>
      </c>
      <c r="X8203">
        <f>YEAR(salestable[[#This Row],[Order Date]])</f>
        <v>2015</v>
      </c>
      <c r="Y8203" t="str">
        <f>TEXT(salestable[[#This Row],[Order Date]],"MMMM")</f>
        <v>November</v>
      </c>
      <c r="Z8203" t="str">
        <f>"Q"&amp;ROUNDUP(MONTH(salestable[[#This Row],[Order Date]])/3,0)</f>
        <v>Q4</v>
      </c>
      <c r="AA8203" t="str">
        <f>TEXT(salestable[[#This Row],[Order Date]], "ddd")</f>
        <v>Sun</v>
      </c>
    </row>
    <row r="8204" spans="1:27"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s="3">
        <v>2</v>
      </c>
      <c r="T8204" s="4">
        <v>0</v>
      </c>
      <c r="U8204" s="3">
        <v>142.9948</v>
      </c>
      <c r="V8204" s="2">
        <f>salestable[[#This Row],[Sales]] * (1 - salestable[[#This Row],[Discount]])</f>
        <v>549.98</v>
      </c>
      <c r="W8204" s="2">
        <f>salestable[[#This Row],[Sales]] * salestable[[#This Row],[Discount]]</f>
        <v>0</v>
      </c>
      <c r="X8204">
        <f>YEAR(salestable[[#This Row],[Order Date]])</f>
        <v>2015</v>
      </c>
      <c r="Y8204" t="str">
        <f>TEXT(salestable[[#This Row],[Order Date]],"MMMM")</f>
        <v>November</v>
      </c>
      <c r="Z8204" t="str">
        <f>"Q"&amp;ROUNDUP(MONTH(salestable[[#This Row],[Order Date]])/3,0)</f>
        <v>Q4</v>
      </c>
      <c r="AA8204" t="str">
        <f>TEXT(salestable[[#This Row],[Order Date]], "ddd")</f>
        <v>Sun</v>
      </c>
    </row>
    <row r="8205" spans="1:27"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s="3">
        <v>3</v>
      </c>
      <c r="T8205" s="4">
        <v>0</v>
      </c>
      <c r="U8205" s="3">
        <v>4.7279999999999998</v>
      </c>
      <c r="V8205" s="2">
        <f>salestable[[#This Row],[Sales]] * (1 - salestable[[#This Row],[Discount]])</f>
        <v>11.82</v>
      </c>
      <c r="W8205" s="2">
        <f>salestable[[#This Row],[Sales]] * salestable[[#This Row],[Discount]]</f>
        <v>0</v>
      </c>
      <c r="X8205">
        <f>YEAR(salestable[[#This Row],[Order Date]])</f>
        <v>2015</v>
      </c>
      <c r="Y8205" t="str">
        <f>TEXT(salestable[[#This Row],[Order Date]],"MMMM")</f>
        <v>November</v>
      </c>
      <c r="Z8205" t="str">
        <f>"Q"&amp;ROUNDUP(MONTH(salestable[[#This Row],[Order Date]])/3,0)</f>
        <v>Q4</v>
      </c>
      <c r="AA8205" t="str">
        <f>TEXT(salestable[[#This Row],[Order Date]], "ddd")</f>
        <v>Sun</v>
      </c>
    </row>
    <row r="8206" spans="1:27"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s="3">
        <v>4</v>
      </c>
      <c r="T8206" s="4">
        <v>0</v>
      </c>
      <c r="U8206" s="3">
        <v>2229.0239999999999</v>
      </c>
      <c r="V8206" s="2">
        <f>salestable[[#This Row],[Sales]] * (1 - salestable[[#This Row],[Discount]])</f>
        <v>4643.8</v>
      </c>
      <c r="W8206" s="2">
        <f>salestable[[#This Row],[Sales]] * salestable[[#This Row],[Discount]]</f>
        <v>0</v>
      </c>
      <c r="X8206">
        <f>YEAR(salestable[[#This Row],[Order Date]])</f>
        <v>2015</v>
      </c>
      <c r="Y8206" t="str">
        <f>TEXT(salestable[[#This Row],[Order Date]],"MMMM")</f>
        <v>November</v>
      </c>
      <c r="Z8206" t="str">
        <f>"Q"&amp;ROUNDUP(MONTH(salestable[[#This Row],[Order Date]])/3,0)</f>
        <v>Q4</v>
      </c>
      <c r="AA8206" t="str">
        <f>TEXT(salestable[[#This Row],[Order Date]], "ddd")</f>
        <v>Sun</v>
      </c>
    </row>
    <row r="8207" spans="1:27"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s="3">
        <v>2</v>
      </c>
      <c r="T8207" s="4">
        <v>0.1</v>
      </c>
      <c r="U8207" s="3">
        <v>115.5528</v>
      </c>
      <c r="V8207" s="2">
        <f>salestable[[#This Row],[Sales]] * (1 - salestable[[#This Row],[Discount]])</f>
        <v>519.98760000000004</v>
      </c>
      <c r="W8207" s="2">
        <f>salestable[[#This Row],[Sales]] * salestable[[#This Row],[Discount]]</f>
        <v>57.776400000000002</v>
      </c>
      <c r="X8207">
        <f>YEAR(salestable[[#This Row],[Order Date]])</f>
        <v>2015</v>
      </c>
      <c r="Y8207" t="str">
        <f>TEXT(salestable[[#This Row],[Order Date]],"MMMM")</f>
        <v>November</v>
      </c>
      <c r="Z8207" t="str">
        <f>"Q"&amp;ROUNDUP(MONTH(salestable[[#This Row],[Order Date]])/3,0)</f>
        <v>Q4</v>
      </c>
      <c r="AA8207" t="str">
        <f>TEXT(salestable[[#This Row],[Order Date]], "ddd")</f>
        <v>Sun</v>
      </c>
    </row>
    <row r="8208" spans="1:27"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s="3">
        <v>1</v>
      </c>
      <c r="T8208" s="4">
        <v>0.45</v>
      </c>
      <c r="U8208" s="3">
        <v>-76.606200000000001</v>
      </c>
      <c r="V8208" s="2">
        <f>salestable[[#This Row],[Sales]] * (1 - salestable[[#This Row],[Discount]])</f>
        <v>105.33352500000001</v>
      </c>
      <c r="W8208" s="2">
        <f>salestable[[#This Row],[Sales]] * salestable[[#This Row],[Discount]]</f>
        <v>86.181975000000008</v>
      </c>
      <c r="X8208">
        <f>YEAR(salestable[[#This Row],[Order Date]])</f>
        <v>2015</v>
      </c>
      <c r="Y8208" t="str">
        <f>TEXT(salestable[[#This Row],[Order Date]],"MMMM")</f>
        <v>April</v>
      </c>
      <c r="Z8208" t="str">
        <f>"Q"&amp;ROUNDUP(MONTH(salestable[[#This Row],[Order Date]])/3,0)</f>
        <v>Q2</v>
      </c>
      <c r="AA8208" t="str">
        <f>TEXT(salestable[[#This Row],[Order Date]], "ddd")</f>
        <v>Sun</v>
      </c>
    </row>
    <row r="8209" spans="1:27"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s="3">
        <v>1</v>
      </c>
      <c r="T8209" s="4">
        <v>0.2</v>
      </c>
      <c r="U8209" s="3">
        <v>0.4264</v>
      </c>
      <c r="V8209" s="2">
        <f>salestable[[#This Row],[Sales]] * (1 - salestable[[#This Row],[Discount]])</f>
        <v>2.0992000000000002</v>
      </c>
      <c r="W8209" s="2">
        <f>salestable[[#This Row],[Sales]] * salestable[[#This Row],[Discount]]</f>
        <v>0.52480000000000004</v>
      </c>
      <c r="X8209">
        <f>YEAR(salestable[[#This Row],[Order Date]])</f>
        <v>2015</v>
      </c>
      <c r="Y8209" t="str">
        <f>TEXT(salestable[[#This Row],[Order Date]],"MMMM")</f>
        <v>April</v>
      </c>
      <c r="Z8209" t="str">
        <f>"Q"&amp;ROUNDUP(MONTH(salestable[[#This Row],[Order Date]])/3,0)</f>
        <v>Q2</v>
      </c>
      <c r="AA8209" t="str">
        <f>TEXT(salestable[[#This Row],[Order Date]], "ddd")</f>
        <v>Sun</v>
      </c>
    </row>
    <row r="8210" spans="1:27"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s="3">
        <v>6</v>
      </c>
      <c r="T8210" s="4">
        <v>0.7</v>
      </c>
      <c r="U8210" s="3">
        <v>-913.17600000000004</v>
      </c>
      <c r="V8210" s="2">
        <f>salestable[[#This Row],[Sales]] * (1 - salestable[[#This Row],[Discount]])</f>
        <v>410.92920000000004</v>
      </c>
      <c r="W8210" s="2">
        <f>salestable[[#This Row],[Sales]] * salestable[[#This Row],[Discount]]</f>
        <v>958.83479999999986</v>
      </c>
      <c r="X8210">
        <f>YEAR(salestable[[#This Row],[Order Date]])</f>
        <v>2015</v>
      </c>
      <c r="Y8210" t="str">
        <f>TEXT(salestable[[#This Row],[Order Date]],"MMMM")</f>
        <v>September</v>
      </c>
      <c r="Z8210" t="str">
        <f>"Q"&amp;ROUNDUP(MONTH(salestable[[#This Row],[Order Date]])/3,0)</f>
        <v>Q3</v>
      </c>
      <c r="AA8210" t="str">
        <f>TEXT(salestable[[#This Row],[Order Date]], "ddd")</f>
        <v>Sun</v>
      </c>
    </row>
    <row r="8211" spans="1:27"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s="3">
        <v>4</v>
      </c>
      <c r="T8211" s="4">
        <v>0.2</v>
      </c>
      <c r="U8211" s="3">
        <v>-58.873600000000003</v>
      </c>
      <c r="V8211" s="2">
        <f>salestable[[#This Row],[Sales]] * (1 - salestable[[#This Row],[Discount]])</f>
        <v>235.49440000000001</v>
      </c>
      <c r="W8211" s="2">
        <f>salestable[[#This Row],[Sales]] * salestable[[#This Row],[Discount]]</f>
        <v>58.873600000000003</v>
      </c>
      <c r="X8211">
        <f>YEAR(salestable[[#This Row],[Order Date]])</f>
        <v>2015</v>
      </c>
      <c r="Y8211" t="str">
        <f>TEXT(salestable[[#This Row],[Order Date]],"MMMM")</f>
        <v>September</v>
      </c>
      <c r="Z8211" t="str">
        <f>"Q"&amp;ROUNDUP(MONTH(salestable[[#This Row],[Order Date]])/3,0)</f>
        <v>Q3</v>
      </c>
      <c r="AA8211" t="str">
        <f>TEXT(salestable[[#This Row],[Order Date]], "ddd")</f>
        <v>Sun</v>
      </c>
    </row>
    <row r="8212" spans="1:27"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s="3">
        <v>2</v>
      </c>
      <c r="T8212" s="4">
        <v>0.2</v>
      </c>
      <c r="U8212" s="3">
        <v>7.1372</v>
      </c>
      <c r="V8212" s="2">
        <f>salestable[[#This Row],[Sales]] * (1 - salestable[[#This Row],[Discount]])</f>
        <v>65.254400000000004</v>
      </c>
      <c r="W8212" s="2">
        <f>salestable[[#This Row],[Sales]] * salestable[[#This Row],[Discount]]</f>
        <v>16.313600000000001</v>
      </c>
      <c r="X8212">
        <f>YEAR(salestable[[#This Row],[Order Date]])</f>
        <v>2017</v>
      </c>
      <c r="Y8212" t="str">
        <f>TEXT(salestable[[#This Row],[Order Date]],"MMMM")</f>
        <v>September</v>
      </c>
      <c r="Z8212" t="str">
        <f>"Q"&amp;ROUNDUP(MONTH(salestable[[#This Row],[Order Date]])/3,0)</f>
        <v>Q3</v>
      </c>
      <c r="AA8212" t="str">
        <f>TEXT(salestable[[#This Row],[Order Date]], "ddd")</f>
        <v>Thu</v>
      </c>
    </row>
    <row r="8213" spans="1:27"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s="3">
        <v>5</v>
      </c>
      <c r="T8213" s="4">
        <v>0.6</v>
      </c>
      <c r="U8213" s="3">
        <v>-17.783999999999999</v>
      </c>
      <c r="V8213" s="2">
        <f>salestable[[#This Row],[Sales]] * (1 - salestable[[#This Row],[Discount]])</f>
        <v>17.784000000000002</v>
      </c>
      <c r="W8213" s="2">
        <f>salestable[[#This Row],[Sales]] * salestable[[#This Row],[Discount]]</f>
        <v>26.675999999999998</v>
      </c>
      <c r="X8213">
        <f>YEAR(salestable[[#This Row],[Order Date]])</f>
        <v>2016</v>
      </c>
      <c r="Y8213" t="str">
        <f>TEXT(salestable[[#This Row],[Order Date]],"MMMM")</f>
        <v>November</v>
      </c>
      <c r="Z8213" t="str">
        <f>"Q"&amp;ROUNDUP(MONTH(salestable[[#This Row],[Order Date]])/3,0)</f>
        <v>Q4</v>
      </c>
      <c r="AA8213" t="str">
        <f>TEXT(salestable[[#This Row],[Order Date]], "ddd")</f>
        <v>Mon</v>
      </c>
    </row>
    <row r="8214" spans="1:27"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s="3">
        <v>3</v>
      </c>
      <c r="T8214" s="4">
        <v>0.2</v>
      </c>
      <c r="U8214" s="3">
        <v>19.630500000000001</v>
      </c>
      <c r="V8214" s="2">
        <f>salestable[[#This Row],[Sales]] * (1 - salestable[[#This Row],[Discount]])</f>
        <v>251.27040000000002</v>
      </c>
      <c r="W8214" s="2">
        <f>salestable[[#This Row],[Sales]] * salestable[[#This Row],[Discount]]</f>
        <v>62.817600000000006</v>
      </c>
      <c r="X8214">
        <f>YEAR(salestable[[#This Row],[Order Date]])</f>
        <v>2016</v>
      </c>
      <c r="Y8214" t="str">
        <f>TEXT(salestable[[#This Row],[Order Date]],"MMMM")</f>
        <v>November</v>
      </c>
      <c r="Z8214" t="str">
        <f>"Q"&amp;ROUNDUP(MONTH(salestable[[#This Row],[Order Date]])/3,0)</f>
        <v>Q4</v>
      </c>
      <c r="AA8214" t="str">
        <f>TEXT(salestable[[#This Row],[Order Date]], "ddd")</f>
        <v>Mon</v>
      </c>
    </row>
    <row r="8215" spans="1:27"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s="3">
        <v>4</v>
      </c>
      <c r="T8215" s="4">
        <v>0.7</v>
      </c>
      <c r="U8215" s="3">
        <v>-4.6463999999999999</v>
      </c>
      <c r="V8215" s="2">
        <f>salestable[[#This Row],[Sales]] * (1 - salestable[[#This Row],[Discount]])</f>
        <v>1.9008000000000003</v>
      </c>
      <c r="W8215" s="2">
        <f>salestable[[#This Row],[Sales]] * salestable[[#This Row],[Discount]]</f>
        <v>4.4352</v>
      </c>
      <c r="X8215">
        <f>YEAR(salestable[[#This Row],[Order Date]])</f>
        <v>2015</v>
      </c>
      <c r="Y8215" t="str">
        <f>TEXT(salestable[[#This Row],[Order Date]],"MMMM")</f>
        <v>September</v>
      </c>
      <c r="Z8215" t="str">
        <f>"Q"&amp;ROUNDUP(MONTH(salestable[[#This Row],[Order Date]])/3,0)</f>
        <v>Q3</v>
      </c>
      <c r="AA8215" t="str">
        <f>TEXT(salestable[[#This Row],[Order Date]], "ddd")</f>
        <v>Fri</v>
      </c>
    </row>
    <row r="8216" spans="1:27"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s="3">
        <v>1</v>
      </c>
      <c r="T8216" s="4">
        <v>0.2</v>
      </c>
      <c r="U8216" s="3">
        <v>3.7989999999999999</v>
      </c>
      <c r="V8216" s="2">
        <f>salestable[[#This Row],[Sales]] * (1 - salestable[[#This Row],[Discount]])</f>
        <v>8.3840000000000003</v>
      </c>
      <c r="W8216" s="2">
        <f>salestable[[#This Row],[Sales]] * salestable[[#This Row],[Discount]]</f>
        <v>2.0960000000000001</v>
      </c>
      <c r="X8216">
        <f>YEAR(salestable[[#This Row],[Order Date]])</f>
        <v>2015</v>
      </c>
      <c r="Y8216" t="str">
        <f>TEXT(salestable[[#This Row],[Order Date]],"MMMM")</f>
        <v>September</v>
      </c>
      <c r="Z8216" t="str">
        <f>"Q"&amp;ROUNDUP(MONTH(salestable[[#This Row],[Order Date]])/3,0)</f>
        <v>Q3</v>
      </c>
      <c r="AA8216" t="str">
        <f>TEXT(salestable[[#This Row],[Order Date]], "ddd")</f>
        <v>Fri</v>
      </c>
    </row>
    <row r="8217" spans="1:27"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s="3">
        <v>1</v>
      </c>
      <c r="T8217" s="4">
        <v>0.7</v>
      </c>
      <c r="U8217" s="3">
        <v>-1.8106</v>
      </c>
      <c r="V8217" s="2">
        <f>salestable[[#This Row],[Sales]] * (1 - salestable[[#This Row],[Discount]])</f>
        <v>0.74070000000000003</v>
      </c>
      <c r="W8217" s="2">
        <f>salestable[[#This Row],[Sales]] * salestable[[#This Row],[Discount]]</f>
        <v>1.7282999999999997</v>
      </c>
      <c r="X8217">
        <f>YEAR(salestable[[#This Row],[Order Date]])</f>
        <v>2015</v>
      </c>
      <c r="Y8217" t="str">
        <f>TEXT(salestable[[#This Row],[Order Date]],"MMMM")</f>
        <v>September</v>
      </c>
      <c r="Z8217" t="str">
        <f>"Q"&amp;ROUNDUP(MONTH(salestable[[#This Row],[Order Date]])/3,0)</f>
        <v>Q3</v>
      </c>
      <c r="AA8217" t="str">
        <f>TEXT(salestable[[#This Row],[Order Date]], "ddd")</f>
        <v>Fri</v>
      </c>
    </row>
    <row r="8218" spans="1:27"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s="3">
        <v>2</v>
      </c>
      <c r="T8218" s="4">
        <v>0.7</v>
      </c>
      <c r="U8218" s="3">
        <v>-2.2848000000000002</v>
      </c>
      <c r="V8218" s="2">
        <f>salestable[[#This Row],[Sales]] * (1 - salestable[[#This Row],[Discount]])</f>
        <v>0.97920000000000007</v>
      </c>
      <c r="W8218" s="2">
        <f>salestable[[#This Row],[Sales]] * salestable[[#This Row],[Discount]]</f>
        <v>2.2847999999999997</v>
      </c>
      <c r="X8218">
        <f>YEAR(salestable[[#This Row],[Order Date]])</f>
        <v>2015</v>
      </c>
      <c r="Y8218" t="str">
        <f>TEXT(salestable[[#This Row],[Order Date]],"MMMM")</f>
        <v>September</v>
      </c>
      <c r="Z8218" t="str">
        <f>"Q"&amp;ROUNDUP(MONTH(salestable[[#This Row],[Order Date]])/3,0)</f>
        <v>Q3</v>
      </c>
      <c r="AA8218" t="str">
        <f>TEXT(salestable[[#This Row],[Order Date]], "ddd")</f>
        <v>Fri</v>
      </c>
    </row>
    <row r="8219" spans="1:27"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s="3">
        <v>3</v>
      </c>
      <c r="T8219" s="4">
        <v>0.2</v>
      </c>
      <c r="U8219" s="3">
        <v>0.86880000000000002</v>
      </c>
      <c r="V8219" s="2">
        <f>salestable[[#This Row],[Sales]] * (1 - salestable[[#This Row],[Discount]])</f>
        <v>3.4752000000000005</v>
      </c>
      <c r="W8219" s="2">
        <f>salestable[[#This Row],[Sales]] * salestable[[#This Row],[Discount]]</f>
        <v>0.86880000000000013</v>
      </c>
      <c r="X8219">
        <f>YEAR(salestable[[#This Row],[Order Date]])</f>
        <v>2014</v>
      </c>
      <c r="Y8219" t="str">
        <f>TEXT(salestable[[#This Row],[Order Date]],"MMMM")</f>
        <v>October</v>
      </c>
      <c r="Z8219" t="str">
        <f>"Q"&amp;ROUNDUP(MONTH(salestable[[#This Row],[Order Date]])/3,0)</f>
        <v>Q4</v>
      </c>
      <c r="AA8219" t="str">
        <f>TEXT(salestable[[#This Row],[Order Date]], "ddd")</f>
        <v>Fri</v>
      </c>
    </row>
    <row r="8220" spans="1:27"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s="3">
        <v>3</v>
      </c>
      <c r="T8220" s="4">
        <v>0.6</v>
      </c>
      <c r="U8220" s="3">
        <v>-19.0656</v>
      </c>
      <c r="V8220" s="2">
        <f>salestable[[#This Row],[Sales]] * (1 - salestable[[#This Row],[Discount]])</f>
        <v>12.7104</v>
      </c>
      <c r="W8220" s="2">
        <f>salestable[[#This Row],[Sales]] * salestable[[#This Row],[Discount]]</f>
        <v>19.0656</v>
      </c>
      <c r="X8220">
        <f>YEAR(salestable[[#This Row],[Order Date]])</f>
        <v>2014</v>
      </c>
      <c r="Y8220" t="str">
        <f>TEXT(salestable[[#This Row],[Order Date]],"MMMM")</f>
        <v>October</v>
      </c>
      <c r="Z8220" t="str">
        <f>"Q"&amp;ROUNDUP(MONTH(salestable[[#This Row],[Order Date]])/3,0)</f>
        <v>Q4</v>
      </c>
      <c r="AA8220" t="str">
        <f>TEXT(salestable[[#This Row],[Order Date]], "ddd")</f>
        <v>Fri</v>
      </c>
    </row>
    <row r="8221" spans="1:27"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s="3">
        <v>2</v>
      </c>
      <c r="T8221" s="4">
        <v>0.2</v>
      </c>
      <c r="U8221" s="3">
        <v>1.7248000000000001</v>
      </c>
      <c r="V8221" s="2">
        <f>salestable[[#This Row],[Sales]] * (1 - salestable[[#This Row],[Discount]])</f>
        <v>3.9424000000000001</v>
      </c>
      <c r="W8221" s="2">
        <f>salestable[[#This Row],[Sales]] * salestable[[#This Row],[Discount]]</f>
        <v>0.98560000000000003</v>
      </c>
      <c r="X8221">
        <f>YEAR(salestable[[#This Row],[Order Date]])</f>
        <v>2014</v>
      </c>
      <c r="Y8221" t="str">
        <f>TEXT(salestable[[#This Row],[Order Date]],"MMMM")</f>
        <v>October</v>
      </c>
      <c r="Z8221" t="str">
        <f>"Q"&amp;ROUNDUP(MONTH(salestable[[#This Row],[Order Date]])/3,0)</f>
        <v>Q4</v>
      </c>
      <c r="AA8221" t="str">
        <f>TEXT(salestable[[#This Row],[Order Date]], "ddd")</f>
        <v>Fri</v>
      </c>
    </row>
    <row r="8222" spans="1:27"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s="3">
        <v>3</v>
      </c>
      <c r="T8222" s="4">
        <v>0.8</v>
      </c>
      <c r="U8222" s="3">
        <v>-3.0396000000000001</v>
      </c>
      <c r="V8222" s="2">
        <f>salestable[[#This Row],[Sales]] * (1 - salestable[[#This Row],[Discount]])</f>
        <v>0.35759999999999992</v>
      </c>
      <c r="W8222" s="2">
        <f>salestable[[#This Row],[Sales]] * salestable[[#This Row],[Discount]]</f>
        <v>1.4304000000000001</v>
      </c>
      <c r="X8222">
        <f>YEAR(salestable[[#This Row],[Order Date]])</f>
        <v>2014</v>
      </c>
      <c r="Y8222" t="str">
        <f>TEXT(salestable[[#This Row],[Order Date]],"MMMM")</f>
        <v>October</v>
      </c>
      <c r="Z8222" t="str">
        <f>"Q"&amp;ROUNDUP(MONTH(salestable[[#This Row],[Order Date]])/3,0)</f>
        <v>Q4</v>
      </c>
      <c r="AA8222" t="str">
        <f>TEXT(salestable[[#This Row],[Order Date]], "ddd")</f>
        <v>Fri</v>
      </c>
    </row>
    <row r="8223" spans="1:27"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s="3">
        <v>4</v>
      </c>
      <c r="T8223" s="4">
        <v>0.2</v>
      </c>
      <c r="U8223" s="3">
        <v>-3.7679999999999998</v>
      </c>
      <c r="V8223" s="2">
        <f>salestable[[#This Row],[Sales]] * (1 - salestable[[#This Row],[Discount]])</f>
        <v>12.057600000000001</v>
      </c>
      <c r="W8223" s="2">
        <f>salestable[[#This Row],[Sales]] * salestable[[#This Row],[Discount]]</f>
        <v>3.0144000000000002</v>
      </c>
      <c r="X8223">
        <f>YEAR(salestable[[#This Row],[Order Date]])</f>
        <v>2014</v>
      </c>
      <c r="Y8223" t="str">
        <f>TEXT(salestable[[#This Row],[Order Date]],"MMMM")</f>
        <v>October</v>
      </c>
      <c r="Z8223" t="str">
        <f>"Q"&amp;ROUNDUP(MONTH(salestable[[#This Row],[Order Date]])/3,0)</f>
        <v>Q4</v>
      </c>
      <c r="AA8223" t="str">
        <f>TEXT(salestable[[#This Row],[Order Date]], "ddd")</f>
        <v>Fri</v>
      </c>
    </row>
    <row r="8224" spans="1:27"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s="3">
        <v>2</v>
      </c>
      <c r="T8224" s="4">
        <v>0.2</v>
      </c>
      <c r="U8224" s="3">
        <v>-2.5247999999999999</v>
      </c>
      <c r="V8224" s="2">
        <f>salestable[[#This Row],[Sales]] * (1 - salestable[[#This Row],[Discount]])</f>
        <v>10.099200000000002</v>
      </c>
      <c r="W8224" s="2">
        <f>salestable[[#This Row],[Sales]] * salestable[[#This Row],[Discount]]</f>
        <v>2.5248000000000004</v>
      </c>
      <c r="X8224">
        <f>YEAR(salestable[[#This Row],[Order Date]])</f>
        <v>2014</v>
      </c>
      <c r="Y8224" t="str">
        <f>TEXT(salestable[[#This Row],[Order Date]],"MMMM")</f>
        <v>February</v>
      </c>
      <c r="Z8224" t="str">
        <f>"Q"&amp;ROUNDUP(MONTH(salestable[[#This Row],[Order Date]])/3,0)</f>
        <v>Q1</v>
      </c>
      <c r="AA8224" t="str">
        <f>TEXT(salestable[[#This Row],[Order Date]], "ddd")</f>
        <v>Tue</v>
      </c>
    </row>
    <row r="8225" spans="1:27"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s="3">
        <v>6</v>
      </c>
      <c r="T8225" s="4">
        <v>0</v>
      </c>
      <c r="U8225" s="3">
        <v>83.646000000000001</v>
      </c>
      <c r="V8225" s="2">
        <f>salestable[[#This Row],[Sales]] * (1 - salestable[[#This Row],[Discount]])</f>
        <v>185.88</v>
      </c>
      <c r="W8225" s="2">
        <f>salestable[[#This Row],[Sales]] * salestable[[#This Row],[Discount]]</f>
        <v>0</v>
      </c>
      <c r="X8225">
        <f>YEAR(salestable[[#This Row],[Order Date]])</f>
        <v>2016</v>
      </c>
      <c r="Y8225" t="str">
        <f>TEXT(salestable[[#This Row],[Order Date]],"MMMM")</f>
        <v>June</v>
      </c>
      <c r="Z8225" t="str">
        <f>"Q"&amp;ROUNDUP(MONTH(salestable[[#This Row],[Order Date]])/3,0)</f>
        <v>Q2</v>
      </c>
      <c r="AA8225" t="str">
        <f>TEXT(salestable[[#This Row],[Order Date]], "ddd")</f>
        <v>Sun</v>
      </c>
    </row>
    <row r="8226" spans="1:27"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s="3">
        <v>2</v>
      </c>
      <c r="T8226" s="4">
        <v>0</v>
      </c>
      <c r="U8226" s="3">
        <v>6.2207999999999997</v>
      </c>
      <c r="V8226" s="2">
        <f>salestable[[#This Row],[Sales]] * (1 - salestable[[#This Row],[Discount]])</f>
        <v>12.96</v>
      </c>
      <c r="W8226" s="2">
        <f>salestable[[#This Row],[Sales]] * salestable[[#This Row],[Discount]]</f>
        <v>0</v>
      </c>
      <c r="X8226">
        <f>YEAR(salestable[[#This Row],[Order Date]])</f>
        <v>2016</v>
      </c>
      <c r="Y8226" t="str">
        <f>TEXT(salestable[[#This Row],[Order Date]],"MMMM")</f>
        <v>June</v>
      </c>
      <c r="Z8226" t="str">
        <f>"Q"&amp;ROUNDUP(MONTH(salestable[[#This Row],[Order Date]])/3,0)</f>
        <v>Q2</v>
      </c>
      <c r="AA8226" t="str">
        <f>TEXT(salestable[[#This Row],[Order Date]], "ddd")</f>
        <v>Sun</v>
      </c>
    </row>
    <row r="8227" spans="1:27"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s="3">
        <v>10</v>
      </c>
      <c r="T8227" s="4">
        <v>0</v>
      </c>
      <c r="U8227" s="3">
        <v>91.055999999999997</v>
      </c>
      <c r="V8227" s="2">
        <f>salestable[[#This Row],[Sales]] * (1 - salestable[[#This Row],[Discount]])</f>
        <v>189.7</v>
      </c>
      <c r="W8227" s="2">
        <f>salestable[[#This Row],[Sales]] * salestable[[#This Row],[Discount]]</f>
        <v>0</v>
      </c>
      <c r="X8227">
        <f>YEAR(salestable[[#This Row],[Order Date]])</f>
        <v>2017</v>
      </c>
      <c r="Y8227" t="str">
        <f>TEXT(salestable[[#This Row],[Order Date]],"MMMM")</f>
        <v>November</v>
      </c>
      <c r="Z8227" t="str">
        <f>"Q"&amp;ROUNDUP(MONTH(salestable[[#This Row],[Order Date]])/3,0)</f>
        <v>Q4</v>
      </c>
      <c r="AA8227" t="str">
        <f>TEXT(salestable[[#This Row],[Order Date]], "ddd")</f>
        <v>Wed</v>
      </c>
    </row>
    <row r="8228" spans="1:27"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s="3">
        <v>1</v>
      </c>
      <c r="T8228" s="4">
        <v>0</v>
      </c>
      <c r="U8228" s="3">
        <v>20.085100000000001</v>
      </c>
      <c r="V8228" s="2">
        <f>salestable[[#This Row],[Sales]] * (1 - salestable[[#This Row],[Discount]])</f>
        <v>40.99</v>
      </c>
      <c r="W8228" s="2">
        <f>salestable[[#This Row],[Sales]] * salestable[[#This Row],[Discount]]</f>
        <v>0</v>
      </c>
      <c r="X8228">
        <f>YEAR(salestable[[#This Row],[Order Date]])</f>
        <v>2017</v>
      </c>
      <c r="Y8228" t="str">
        <f>TEXT(salestable[[#This Row],[Order Date]],"MMMM")</f>
        <v>November</v>
      </c>
      <c r="Z8228" t="str">
        <f>"Q"&amp;ROUNDUP(MONTH(salestable[[#This Row],[Order Date]])/3,0)</f>
        <v>Q4</v>
      </c>
      <c r="AA8228" t="str">
        <f>TEXT(salestable[[#This Row],[Order Date]], "ddd")</f>
        <v>Wed</v>
      </c>
    </row>
    <row r="8229" spans="1:27"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s="3">
        <v>2</v>
      </c>
      <c r="T8229" s="4">
        <v>0</v>
      </c>
      <c r="U8229" s="3">
        <v>7.4375999999999998</v>
      </c>
      <c r="V8229" s="2">
        <f>salestable[[#This Row],[Sales]] * (1 - salestable[[#This Row],[Discount]])</f>
        <v>82.64</v>
      </c>
      <c r="W8229" s="2">
        <f>salestable[[#This Row],[Sales]] * salestable[[#This Row],[Discount]]</f>
        <v>0</v>
      </c>
      <c r="X8229">
        <f>YEAR(salestable[[#This Row],[Order Date]])</f>
        <v>2016</v>
      </c>
      <c r="Y8229" t="str">
        <f>TEXT(salestable[[#This Row],[Order Date]],"MMMM")</f>
        <v>April</v>
      </c>
      <c r="Z8229" t="str">
        <f>"Q"&amp;ROUNDUP(MONTH(salestable[[#This Row],[Order Date]])/3,0)</f>
        <v>Q2</v>
      </c>
      <c r="AA8229" t="str">
        <f>TEXT(salestable[[#This Row],[Order Date]], "ddd")</f>
        <v>Mon</v>
      </c>
    </row>
    <row r="8230" spans="1:27"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s="3">
        <v>2</v>
      </c>
      <c r="T8230" s="4">
        <v>0</v>
      </c>
      <c r="U8230" s="3">
        <v>8.0652000000000008</v>
      </c>
      <c r="V8230" s="2">
        <f>salestable[[#This Row],[Sales]] * (1 - salestable[[#This Row],[Discount]])</f>
        <v>31.02</v>
      </c>
      <c r="W8230" s="2">
        <f>salestable[[#This Row],[Sales]] * salestable[[#This Row],[Discount]]</f>
        <v>0</v>
      </c>
      <c r="X8230">
        <f>YEAR(salestable[[#This Row],[Order Date]])</f>
        <v>2016</v>
      </c>
      <c r="Y8230" t="str">
        <f>TEXT(salestable[[#This Row],[Order Date]],"MMMM")</f>
        <v>April</v>
      </c>
      <c r="Z8230" t="str">
        <f>"Q"&amp;ROUNDUP(MONTH(salestable[[#This Row],[Order Date]])/3,0)</f>
        <v>Q2</v>
      </c>
      <c r="AA8230" t="str">
        <f>TEXT(salestable[[#This Row],[Order Date]], "ddd")</f>
        <v>Mon</v>
      </c>
    </row>
    <row r="8231" spans="1:27"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s="3">
        <v>3</v>
      </c>
      <c r="T8231" s="4">
        <v>0</v>
      </c>
      <c r="U8231" s="3">
        <v>37.787399999999998</v>
      </c>
      <c r="V8231" s="2">
        <f>salestable[[#This Row],[Sales]] * (1 - salestable[[#This Row],[Discount]])</f>
        <v>89.97</v>
      </c>
      <c r="W8231" s="2">
        <f>salestable[[#This Row],[Sales]] * salestable[[#This Row],[Discount]]</f>
        <v>0</v>
      </c>
      <c r="X8231">
        <f>YEAR(salestable[[#This Row],[Order Date]])</f>
        <v>2016</v>
      </c>
      <c r="Y8231" t="str">
        <f>TEXT(salestable[[#This Row],[Order Date]],"MMMM")</f>
        <v>April</v>
      </c>
      <c r="Z8231" t="str">
        <f>"Q"&amp;ROUNDUP(MONTH(salestable[[#This Row],[Order Date]])/3,0)</f>
        <v>Q2</v>
      </c>
      <c r="AA8231" t="str">
        <f>TEXT(salestable[[#This Row],[Order Date]], "ddd")</f>
        <v>Mon</v>
      </c>
    </row>
    <row r="8232" spans="1:27"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s="3">
        <v>3</v>
      </c>
      <c r="T8232" s="4">
        <v>0</v>
      </c>
      <c r="U8232" s="3">
        <v>9.7119</v>
      </c>
      <c r="V8232" s="2">
        <f>salestable[[#This Row],[Sales]] * (1 - salestable[[#This Row],[Discount]])</f>
        <v>35.97</v>
      </c>
      <c r="W8232" s="2">
        <f>salestable[[#This Row],[Sales]] * salestable[[#This Row],[Discount]]</f>
        <v>0</v>
      </c>
      <c r="X8232">
        <f>YEAR(salestable[[#This Row],[Order Date]])</f>
        <v>2016</v>
      </c>
      <c r="Y8232" t="str">
        <f>TEXT(salestable[[#This Row],[Order Date]],"MMMM")</f>
        <v>June</v>
      </c>
      <c r="Z8232" t="str">
        <f>"Q"&amp;ROUNDUP(MONTH(salestable[[#This Row],[Order Date]])/3,0)</f>
        <v>Q2</v>
      </c>
      <c r="AA8232" t="str">
        <f>TEXT(salestable[[#This Row],[Order Date]], "ddd")</f>
        <v>Thu</v>
      </c>
    </row>
    <row r="8233" spans="1:27"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s="3">
        <v>7</v>
      </c>
      <c r="T8233" s="4">
        <v>0</v>
      </c>
      <c r="U8233" s="3">
        <v>291.37779999999998</v>
      </c>
      <c r="V8233" s="2">
        <f>salestable[[#This Row],[Sales]] * (1 - salestable[[#This Row],[Discount]])</f>
        <v>1266.8599999999999</v>
      </c>
      <c r="W8233" s="2">
        <f>salestable[[#This Row],[Sales]] * salestable[[#This Row],[Discount]]</f>
        <v>0</v>
      </c>
      <c r="X8233">
        <f>YEAR(salestable[[#This Row],[Order Date]])</f>
        <v>2016</v>
      </c>
      <c r="Y8233" t="str">
        <f>TEXT(salestable[[#This Row],[Order Date]],"MMMM")</f>
        <v>June</v>
      </c>
      <c r="Z8233" t="str">
        <f>"Q"&amp;ROUNDUP(MONTH(salestable[[#This Row],[Order Date]])/3,0)</f>
        <v>Q2</v>
      </c>
      <c r="AA8233" t="str">
        <f>TEXT(salestable[[#This Row],[Order Date]], "ddd")</f>
        <v>Thu</v>
      </c>
    </row>
    <row r="8234" spans="1:27"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s="3">
        <v>5</v>
      </c>
      <c r="T8234" s="4">
        <v>0</v>
      </c>
      <c r="U8234" s="3">
        <v>42.362499999999997</v>
      </c>
      <c r="V8234" s="2">
        <f>salestable[[#This Row],[Sales]] * (1 - salestable[[#This Row],[Discount]])</f>
        <v>169.45</v>
      </c>
      <c r="W8234" s="2">
        <f>salestable[[#This Row],[Sales]] * salestable[[#This Row],[Discount]]</f>
        <v>0</v>
      </c>
      <c r="X8234">
        <f>YEAR(salestable[[#This Row],[Order Date]])</f>
        <v>2014</v>
      </c>
      <c r="Y8234" t="str">
        <f>TEXT(salestable[[#This Row],[Order Date]],"MMMM")</f>
        <v>September</v>
      </c>
      <c r="Z8234" t="str">
        <f>"Q"&amp;ROUNDUP(MONTH(salestable[[#This Row],[Order Date]])/3,0)</f>
        <v>Q3</v>
      </c>
      <c r="AA8234" t="str">
        <f>TEXT(salestable[[#This Row],[Order Date]], "ddd")</f>
        <v>Mon</v>
      </c>
    </row>
    <row r="8235" spans="1:27"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s="3">
        <v>2</v>
      </c>
      <c r="T8235" s="4">
        <v>0</v>
      </c>
      <c r="U8235" s="3">
        <v>0.40679999999999999</v>
      </c>
      <c r="V8235" s="2">
        <f>salestable[[#This Row],[Sales]] * (1 - salestable[[#This Row],[Discount]])</f>
        <v>40.68</v>
      </c>
      <c r="W8235" s="2">
        <f>salestable[[#This Row],[Sales]] * salestable[[#This Row],[Discount]]</f>
        <v>0</v>
      </c>
      <c r="X8235">
        <f>YEAR(salestable[[#This Row],[Order Date]])</f>
        <v>2014</v>
      </c>
      <c r="Y8235" t="str">
        <f>TEXT(salestable[[#This Row],[Order Date]],"MMMM")</f>
        <v>September</v>
      </c>
      <c r="Z8235" t="str">
        <f>"Q"&amp;ROUNDUP(MONTH(salestable[[#This Row],[Order Date]])/3,0)</f>
        <v>Q3</v>
      </c>
      <c r="AA8235" t="str">
        <f>TEXT(salestable[[#This Row],[Order Date]], "ddd")</f>
        <v>Mon</v>
      </c>
    </row>
    <row r="8236" spans="1:27"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s="3">
        <v>2</v>
      </c>
      <c r="T8236" s="4">
        <v>0.2</v>
      </c>
      <c r="U8236" s="3">
        <v>0.41599999999999998</v>
      </c>
      <c r="V8236" s="2">
        <f>salestable[[#This Row],[Sales]] * (1 - salestable[[#This Row],[Discount]])</f>
        <v>2.6623999999999999</v>
      </c>
      <c r="W8236" s="2">
        <f>salestable[[#This Row],[Sales]] * salestable[[#This Row],[Discount]]</f>
        <v>0.66559999999999997</v>
      </c>
      <c r="X8236">
        <f>YEAR(salestable[[#This Row],[Order Date]])</f>
        <v>2017</v>
      </c>
      <c r="Y8236" t="str">
        <f>TEXT(salestable[[#This Row],[Order Date]],"MMMM")</f>
        <v>May</v>
      </c>
      <c r="Z8236" t="str">
        <f>"Q"&amp;ROUNDUP(MONTH(salestable[[#This Row],[Order Date]])/3,0)</f>
        <v>Q2</v>
      </c>
      <c r="AA8236" t="str">
        <f>TEXT(salestable[[#This Row],[Order Date]], "ddd")</f>
        <v>Mon</v>
      </c>
    </row>
    <row r="8237" spans="1:27"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s="3">
        <v>4</v>
      </c>
      <c r="T8237" s="4">
        <v>0.45</v>
      </c>
      <c r="U8237" s="3">
        <v>-458.14679999999998</v>
      </c>
      <c r="V8237" s="2">
        <f>salestable[[#This Row],[Sales]] * (1 - salestable[[#This Row],[Discount]])</f>
        <v>513.29409999999996</v>
      </c>
      <c r="W8237" s="2">
        <f>salestable[[#This Row],[Sales]] * salestable[[#This Row],[Discount]]</f>
        <v>419.96789999999999</v>
      </c>
      <c r="X8237">
        <f>YEAR(salestable[[#This Row],[Order Date]])</f>
        <v>2017</v>
      </c>
      <c r="Y8237" t="str">
        <f>TEXT(salestable[[#This Row],[Order Date]],"MMMM")</f>
        <v>May</v>
      </c>
      <c r="Z8237" t="str">
        <f>"Q"&amp;ROUNDUP(MONTH(salestable[[#This Row],[Order Date]])/3,0)</f>
        <v>Q2</v>
      </c>
      <c r="AA8237" t="str">
        <f>TEXT(salestable[[#This Row],[Order Date]], "ddd")</f>
        <v>Mon</v>
      </c>
    </row>
    <row r="8238" spans="1:27"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s="3">
        <v>5</v>
      </c>
      <c r="T8238" s="4">
        <v>0.2</v>
      </c>
      <c r="U8238" s="3">
        <v>0</v>
      </c>
      <c r="V8238" s="2">
        <f>salestable[[#This Row],[Sales]] * (1 - salestable[[#This Row],[Discount]])</f>
        <v>2243.136</v>
      </c>
      <c r="W8238" s="2">
        <f>salestable[[#This Row],[Sales]] * salestable[[#This Row],[Discount]]</f>
        <v>560.78399999999999</v>
      </c>
      <c r="X8238">
        <f>YEAR(salestable[[#This Row],[Order Date]])</f>
        <v>2017</v>
      </c>
      <c r="Y8238" t="str">
        <f>TEXT(salestable[[#This Row],[Order Date]],"MMMM")</f>
        <v>May</v>
      </c>
      <c r="Z8238" t="str">
        <f>"Q"&amp;ROUNDUP(MONTH(salestable[[#This Row],[Order Date]])/3,0)</f>
        <v>Q2</v>
      </c>
      <c r="AA8238" t="str">
        <f>TEXT(salestable[[#This Row],[Order Date]], "ddd")</f>
        <v>Mon</v>
      </c>
    </row>
    <row r="8239" spans="1:27"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s="3">
        <v>2</v>
      </c>
      <c r="T8239" s="4">
        <v>0.2</v>
      </c>
      <c r="U8239" s="3">
        <v>-0.77480000000000004</v>
      </c>
      <c r="V8239" s="2">
        <f>salestable[[#This Row],[Sales]] * (1 - salestable[[#This Row],[Discount]])</f>
        <v>3.8144</v>
      </c>
      <c r="W8239" s="2">
        <f>salestable[[#This Row],[Sales]] * salestable[[#This Row],[Discount]]</f>
        <v>0.9536</v>
      </c>
      <c r="X8239">
        <f>YEAR(salestable[[#This Row],[Order Date]])</f>
        <v>2017</v>
      </c>
      <c r="Y8239" t="str">
        <f>TEXT(salestable[[#This Row],[Order Date]],"MMMM")</f>
        <v>October</v>
      </c>
      <c r="Z8239" t="str">
        <f>"Q"&amp;ROUNDUP(MONTH(salestable[[#This Row],[Order Date]])/3,0)</f>
        <v>Q4</v>
      </c>
      <c r="AA8239" t="str">
        <f>TEXT(salestable[[#This Row],[Order Date]], "ddd")</f>
        <v>Fri</v>
      </c>
    </row>
    <row r="8240" spans="1:27"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s="3">
        <v>1</v>
      </c>
      <c r="T8240" s="4">
        <v>0.2</v>
      </c>
      <c r="U8240" s="3">
        <v>2.5019999999999998</v>
      </c>
      <c r="V8240" s="2">
        <f>salestable[[#This Row],[Sales]] * (1 - salestable[[#This Row],[Discount]])</f>
        <v>5.3376000000000001</v>
      </c>
      <c r="W8240" s="2">
        <f>salestable[[#This Row],[Sales]] * salestable[[#This Row],[Discount]]</f>
        <v>1.3344</v>
      </c>
      <c r="X8240">
        <f>YEAR(salestable[[#This Row],[Order Date]])</f>
        <v>2017</v>
      </c>
      <c r="Y8240" t="str">
        <f>TEXT(salestable[[#This Row],[Order Date]],"MMMM")</f>
        <v>October</v>
      </c>
      <c r="Z8240" t="str">
        <f>"Q"&amp;ROUNDUP(MONTH(salestable[[#This Row],[Order Date]])/3,0)</f>
        <v>Q4</v>
      </c>
      <c r="AA8240" t="str">
        <f>TEXT(salestable[[#This Row],[Order Date]], "ddd")</f>
        <v>Fri</v>
      </c>
    </row>
    <row r="8241" spans="1:27"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s="3">
        <v>2</v>
      </c>
      <c r="T8241" s="4">
        <v>0.2</v>
      </c>
      <c r="U8241" s="3">
        <v>1.1120000000000001</v>
      </c>
      <c r="V8241" s="2">
        <f>salestable[[#This Row],[Sales]] * (1 - salestable[[#This Row],[Discount]])</f>
        <v>3.5584000000000007</v>
      </c>
      <c r="W8241" s="2">
        <f>salestable[[#This Row],[Sales]] * salestable[[#This Row],[Discount]]</f>
        <v>0.88960000000000017</v>
      </c>
      <c r="X8241">
        <f>YEAR(salestable[[#This Row],[Order Date]])</f>
        <v>2017</v>
      </c>
      <c r="Y8241" t="str">
        <f>TEXT(salestable[[#This Row],[Order Date]],"MMMM")</f>
        <v>October</v>
      </c>
      <c r="Z8241" t="str">
        <f>"Q"&amp;ROUNDUP(MONTH(salestable[[#This Row],[Order Date]])/3,0)</f>
        <v>Q4</v>
      </c>
      <c r="AA8241" t="str">
        <f>TEXT(salestable[[#This Row],[Order Date]], "ddd")</f>
        <v>Fri</v>
      </c>
    </row>
    <row r="8242" spans="1:27"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s="3">
        <v>4</v>
      </c>
      <c r="T8242" s="4">
        <v>0.2</v>
      </c>
      <c r="U8242" s="3">
        <v>6.0411999999999999</v>
      </c>
      <c r="V8242" s="2">
        <f>salestable[[#This Row],[Sales]] * (1 - salestable[[#This Row],[Discount]])</f>
        <v>35.148800000000001</v>
      </c>
      <c r="W8242" s="2">
        <f>salestable[[#This Row],[Sales]] * salestable[[#This Row],[Discount]]</f>
        <v>8.7872000000000003</v>
      </c>
      <c r="X8242">
        <f>YEAR(salestable[[#This Row],[Order Date]])</f>
        <v>2017</v>
      </c>
      <c r="Y8242" t="str">
        <f>TEXT(salestable[[#This Row],[Order Date]],"MMMM")</f>
        <v>October</v>
      </c>
      <c r="Z8242" t="str">
        <f>"Q"&amp;ROUNDUP(MONTH(salestable[[#This Row],[Order Date]])/3,0)</f>
        <v>Q4</v>
      </c>
      <c r="AA8242" t="str">
        <f>TEXT(salestable[[#This Row],[Order Date]], "ddd")</f>
        <v>Fri</v>
      </c>
    </row>
    <row r="8243" spans="1:27"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s="3">
        <v>2</v>
      </c>
      <c r="T8243" s="4">
        <v>0.2</v>
      </c>
      <c r="U8243" s="3">
        <v>8.3103999999999996</v>
      </c>
      <c r="V8243" s="2">
        <f>salestable[[#This Row],[Sales]] * (1 - salestable[[#This Row],[Discount]])</f>
        <v>18.995200000000001</v>
      </c>
      <c r="W8243" s="2">
        <f>salestable[[#This Row],[Sales]] * salestable[[#This Row],[Discount]]</f>
        <v>4.7488000000000001</v>
      </c>
      <c r="X8243">
        <f>YEAR(salestable[[#This Row],[Order Date]])</f>
        <v>2014</v>
      </c>
      <c r="Y8243" t="str">
        <f>TEXT(salestable[[#This Row],[Order Date]],"MMMM")</f>
        <v>September</v>
      </c>
      <c r="Z8243" t="str">
        <f>"Q"&amp;ROUNDUP(MONTH(salestable[[#This Row],[Order Date]])/3,0)</f>
        <v>Q3</v>
      </c>
      <c r="AA8243" t="str">
        <f>TEXT(salestable[[#This Row],[Order Date]], "ddd")</f>
        <v>Mon</v>
      </c>
    </row>
    <row r="8244" spans="1:27"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s="3">
        <v>3</v>
      </c>
      <c r="T8244" s="4">
        <v>0</v>
      </c>
      <c r="U8244" s="3">
        <v>57.12</v>
      </c>
      <c r="V8244" s="2">
        <f>salestable[[#This Row],[Sales]] * (1 - salestable[[#This Row],[Discount]])</f>
        <v>357</v>
      </c>
      <c r="W8244" s="2">
        <f>salestable[[#This Row],[Sales]] * salestable[[#This Row],[Discount]]</f>
        <v>0</v>
      </c>
      <c r="X8244">
        <f>YEAR(salestable[[#This Row],[Order Date]])</f>
        <v>2014</v>
      </c>
      <c r="Y8244" t="str">
        <f>TEXT(salestable[[#This Row],[Order Date]],"MMMM")</f>
        <v>September</v>
      </c>
      <c r="Z8244" t="str">
        <f>"Q"&amp;ROUNDUP(MONTH(salestable[[#This Row],[Order Date]])/3,0)</f>
        <v>Q3</v>
      </c>
      <c r="AA8244" t="str">
        <f>TEXT(salestable[[#This Row],[Order Date]], "ddd")</f>
        <v>Mon</v>
      </c>
    </row>
    <row r="8245" spans="1:27"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s="3">
        <v>8</v>
      </c>
      <c r="T8245" s="4">
        <v>0.2</v>
      </c>
      <c r="U8245" s="3">
        <v>50.396000000000001</v>
      </c>
      <c r="V8245" s="2">
        <f>salestable[[#This Row],[Sales]] * (1 - salestable[[#This Row],[Discount]])</f>
        <v>645.06880000000001</v>
      </c>
      <c r="W8245" s="2">
        <f>salestable[[#This Row],[Sales]] * salestable[[#This Row],[Discount]]</f>
        <v>161.2672</v>
      </c>
      <c r="X8245">
        <f>YEAR(salestable[[#This Row],[Order Date]])</f>
        <v>2014</v>
      </c>
      <c r="Y8245" t="str">
        <f>TEXT(salestable[[#This Row],[Order Date]],"MMMM")</f>
        <v>August</v>
      </c>
      <c r="Z8245" t="str">
        <f>"Q"&amp;ROUNDUP(MONTH(salestable[[#This Row],[Order Date]])/3,0)</f>
        <v>Q3</v>
      </c>
      <c r="AA8245" t="str">
        <f>TEXT(salestable[[#This Row],[Order Date]], "ddd")</f>
        <v>Tue</v>
      </c>
    </row>
    <row r="8246" spans="1:27"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s="3">
        <v>3</v>
      </c>
      <c r="T8246" s="4">
        <v>0</v>
      </c>
      <c r="U8246" s="3">
        <v>31.6128</v>
      </c>
      <c r="V8246" s="2">
        <f>salestable[[#This Row],[Sales]] * (1 - salestable[[#This Row],[Discount]])</f>
        <v>85.44</v>
      </c>
      <c r="W8246" s="2">
        <f>salestable[[#This Row],[Sales]] * salestable[[#This Row],[Discount]]</f>
        <v>0</v>
      </c>
      <c r="X8246">
        <f>YEAR(salestable[[#This Row],[Order Date]])</f>
        <v>2014</v>
      </c>
      <c r="Y8246" t="str">
        <f>TEXT(salestable[[#This Row],[Order Date]],"MMMM")</f>
        <v>August</v>
      </c>
      <c r="Z8246" t="str">
        <f>"Q"&amp;ROUNDUP(MONTH(salestable[[#This Row],[Order Date]])/3,0)</f>
        <v>Q3</v>
      </c>
      <c r="AA8246" t="str">
        <f>TEXT(salestable[[#This Row],[Order Date]], "ddd")</f>
        <v>Tue</v>
      </c>
    </row>
    <row r="8247" spans="1:27"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s="3">
        <v>3</v>
      </c>
      <c r="T8247" s="4">
        <v>0</v>
      </c>
      <c r="U8247" s="3">
        <v>10.347300000000001</v>
      </c>
      <c r="V8247" s="2">
        <f>salestable[[#This Row],[Sales]] * (1 - salestable[[#This Row],[Discount]])</f>
        <v>344.91</v>
      </c>
      <c r="W8247" s="2">
        <f>salestable[[#This Row],[Sales]] * salestable[[#This Row],[Discount]]</f>
        <v>0</v>
      </c>
      <c r="X8247">
        <f>YEAR(salestable[[#This Row],[Order Date]])</f>
        <v>2014</v>
      </c>
      <c r="Y8247" t="str">
        <f>TEXT(salestable[[#This Row],[Order Date]],"MMMM")</f>
        <v>August</v>
      </c>
      <c r="Z8247" t="str">
        <f>"Q"&amp;ROUNDUP(MONTH(salestable[[#This Row],[Order Date]])/3,0)</f>
        <v>Q3</v>
      </c>
      <c r="AA8247" t="str">
        <f>TEXT(salestable[[#This Row],[Order Date]], "ddd")</f>
        <v>Tue</v>
      </c>
    </row>
    <row r="8248" spans="1:27"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s="3">
        <v>5</v>
      </c>
      <c r="T8248" s="4">
        <v>0.8</v>
      </c>
      <c r="U8248" s="3">
        <v>-191.619</v>
      </c>
      <c r="V8248" s="2">
        <f>salestable[[#This Row],[Sales]] * (1 - salestable[[#This Row],[Discount]])</f>
        <v>14.193999999999997</v>
      </c>
      <c r="W8248" s="2">
        <f>salestable[[#This Row],[Sales]] * salestable[[#This Row],[Discount]]</f>
        <v>56.776000000000003</v>
      </c>
      <c r="X8248">
        <f>YEAR(salestable[[#This Row],[Order Date]])</f>
        <v>2015</v>
      </c>
      <c r="Y8248" t="str">
        <f>TEXT(salestable[[#This Row],[Order Date]],"MMMM")</f>
        <v>May</v>
      </c>
      <c r="Z8248" t="str">
        <f>"Q"&amp;ROUNDUP(MONTH(salestable[[#This Row],[Order Date]])/3,0)</f>
        <v>Q2</v>
      </c>
      <c r="AA8248" t="str">
        <f>TEXT(salestable[[#This Row],[Order Date]], "ddd")</f>
        <v>Sun</v>
      </c>
    </row>
    <row r="8249" spans="1:27"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s="3">
        <v>2</v>
      </c>
      <c r="T8249" s="4">
        <v>0.2</v>
      </c>
      <c r="U8249" s="3">
        <v>3.6783999999999999</v>
      </c>
      <c r="V8249" s="2">
        <f>salestable[[#This Row],[Sales]] * (1 - salestable[[#This Row],[Discount]])</f>
        <v>29.427199999999999</v>
      </c>
      <c r="W8249" s="2">
        <f>salestable[[#This Row],[Sales]] * salestable[[#This Row],[Discount]]</f>
        <v>7.3567999999999998</v>
      </c>
      <c r="X8249">
        <f>YEAR(salestable[[#This Row],[Order Date]])</f>
        <v>2015</v>
      </c>
      <c r="Y8249" t="str">
        <f>TEXT(salestable[[#This Row],[Order Date]],"MMMM")</f>
        <v>May</v>
      </c>
      <c r="Z8249" t="str">
        <f>"Q"&amp;ROUNDUP(MONTH(salestable[[#This Row],[Order Date]])/3,0)</f>
        <v>Q2</v>
      </c>
      <c r="AA8249" t="str">
        <f>TEXT(salestable[[#This Row],[Order Date]], "ddd")</f>
        <v>Sun</v>
      </c>
    </row>
    <row r="8250" spans="1:27"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s="3">
        <v>2</v>
      </c>
      <c r="T8250" s="4">
        <v>0.4</v>
      </c>
      <c r="U8250" s="3">
        <v>-123.998</v>
      </c>
      <c r="V8250" s="2">
        <f>salestable[[#This Row],[Sales]] * (1 - salestable[[#This Row],[Discount]])</f>
        <v>446.39280000000002</v>
      </c>
      <c r="W8250" s="2">
        <f>salestable[[#This Row],[Sales]] * salestable[[#This Row],[Discount]]</f>
        <v>297.59520000000003</v>
      </c>
      <c r="X8250">
        <f>YEAR(salestable[[#This Row],[Order Date]])</f>
        <v>2016</v>
      </c>
      <c r="Y8250" t="str">
        <f>TEXT(salestable[[#This Row],[Order Date]],"MMMM")</f>
        <v>May</v>
      </c>
      <c r="Z8250" t="str">
        <f>"Q"&amp;ROUNDUP(MONTH(salestable[[#This Row],[Order Date]])/3,0)</f>
        <v>Q2</v>
      </c>
      <c r="AA8250" t="str">
        <f>TEXT(salestable[[#This Row],[Order Date]], "ddd")</f>
        <v>Tue</v>
      </c>
    </row>
    <row r="8251" spans="1:27"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s="3">
        <v>2</v>
      </c>
      <c r="T8251" s="4">
        <v>0.8</v>
      </c>
      <c r="U8251" s="3">
        <v>-16.818000000000001</v>
      </c>
      <c r="V8251" s="2">
        <f>salestable[[#This Row],[Sales]] * (1 - salestable[[#This Row],[Discount]])</f>
        <v>2.2423999999999995</v>
      </c>
      <c r="W8251" s="2">
        <f>salestable[[#This Row],[Sales]] * salestable[[#This Row],[Discount]]</f>
        <v>8.9695999999999998</v>
      </c>
      <c r="X8251">
        <f>YEAR(salestable[[#This Row],[Order Date]])</f>
        <v>2015</v>
      </c>
      <c r="Y8251" t="str">
        <f>TEXT(salestable[[#This Row],[Order Date]],"MMMM")</f>
        <v>March</v>
      </c>
      <c r="Z8251" t="str">
        <f>"Q"&amp;ROUNDUP(MONTH(salestable[[#This Row],[Order Date]])/3,0)</f>
        <v>Q1</v>
      </c>
      <c r="AA8251" t="str">
        <f>TEXT(salestable[[#This Row],[Order Date]], "ddd")</f>
        <v>Thu</v>
      </c>
    </row>
    <row r="8252" spans="1:27"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s="3">
        <v>2</v>
      </c>
      <c r="T8252" s="4">
        <v>0.6</v>
      </c>
      <c r="U8252" s="3">
        <v>-1.8848</v>
      </c>
      <c r="V8252" s="2">
        <f>salestable[[#This Row],[Sales]] * (1 - salestable[[#This Row],[Discount]])</f>
        <v>1.8848</v>
      </c>
      <c r="W8252" s="2">
        <f>salestable[[#This Row],[Sales]] * salestable[[#This Row],[Discount]]</f>
        <v>2.8271999999999999</v>
      </c>
      <c r="X8252">
        <f>YEAR(salestable[[#This Row],[Order Date]])</f>
        <v>2015</v>
      </c>
      <c r="Y8252" t="str">
        <f>TEXT(salestable[[#This Row],[Order Date]],"MMMM")</f>
        <v>March</v>
      </c>
      <c r="Z8252" t="str">
        <f>"Q"&amp;ROUNDUP(MONTH(salestable[[#This Row],[Order Date]])/3,0)</f>
        <v>Q1</v>
      </c>
      <c r="AA8252" t="str">
        <f>TEXT(salestable[[#This Row],[Order Date]], "ddd")</f>
        <v>Thu</v>
      </c>
    </row>
    <row r="8253" spans="1:27"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s="3">
        <v>5</v>
      </c>
      <c r="T8253" s="4">
        <v>0.8</v>
      </c>
      <c r="U8253" s="3">
        <v>-470.548</v>
      </c>
      <c r="V8253" s="2">
        <f>salestable[[#This Row],[Sales]] * (1 - salestable[[#This Row],[Discount]])</f>
        <v>36.195999999999991</v>
      </c>
      <c r="W8253" s="2">
        <f>salestable[[#This Row],[Sales]] * salestable[[#This Row],[Discount]]</f>
        <v>144.78399999999999</v>
      </c>
      <c r="X8253">
        <f>YEAR(salestable[[#This Row],[Order Date]])</f>
        <v>2015</v>
      </c>
      <c r="Y8253" t="str">
        <f>TEXT(salestable[[#This Row],[Order Date]],"MMMM")</f>
        <v>March</v>
      </c>
      <c r="Z8253" t="str">
        <f>"Q"&amp;ROUNDUP(MONTH(salestable[[#This Row],[Order Date]])/3,0)</f>
        <v>Q1</v>
      </c>
      <c r="AA8253" t="str">
        <f>TEXT(salestable[[#This Row],[Order Date]], "ddd")</f>
        <v>Thu</v>
      </c>
    </row>
    <row r="8254" spans="1:27"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s="3">
        <v>2</v>
      </c>
      <c r="T8254" s="4">
        <v>0.2</v>
      </c>
      <c r="U8254" s="3">
        <v>6.0415999999999999</v>
      </c>
      <c r="V8254" s="2">
        <f>salestable[[#This Row],[Sales]] * (1 - salestable[[#This Row],[Discount]])</f>
        <v>48.332799999999999</v>
      </c>
      <c r="W8254" s="2">
        <f>salestable[[#This Row],[Sales]] * salestable[[#This Row],[Discount]]</f>
        <v>12.0832</v>
      </c>
      <c r="X8254">
        <f>YEAR(salestable[[#This Row],[Order Date]])</f>
        <v>2015</v>
      </c>
      <c r="Y8254" t="str">
        <f>TEXT(salestable[[#This Row],[Order Date]],"MMMM")</f>
        <v>March</v>
      </c>
      <c r="Z8254" t="str">
        <f>"Q"&amp;ROUNDUP(MONTH(salestable[[#This Row],[Order Date]])/3,0)</f>
        <v>Q1</v>
      </c>
      <c r="AA8254" t="str">
        <f>TEXT(salestable[[#This Row],[Order Date]], "ddd")</f>
        <v>Thu</v>
      </c>
    </row>
    <row r="8255" spans="1:27"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s="3">
        <v>1</v>
      </c>
      <c r="T8255" s="4">
        <v>0</v>
      </c>
      <c r="U8255" s="3">
        <v>89.997</v>
      </c>
      <c r="V8255" s="2">
        <f>salestable[[#This Row],[Sales]] * (1 - salestable[[#This Row],[Discount]])</f>
        <v>299.99</v>
      </c>
      <c r="W8255" s="2">
        <f>salestable[[#This Row],[Sales]] * salestable[[#This Row],[Discount]]</f>
        <v>0</v>
      </c>
      <c r="X8255">
        <f>YEAR(salestable[[#This Row],[Order Date]])</f>
        <v>2017</v>
      </c>
      <c r="Y8255" t="str">
        <f>TEXT(salestable[[#This Row],[Order Date]],"MMMM")</f>
        <v>August</v>
      </c>
      <c r="Z8255" t="str">
        <f>"Q"&amp;ROUNDUP(MONTH(salestable[[#This Row],[Order Date]])/3,0)</f>
        <v>Q3</v>
      </c>
      <c r="AA8255" t="str">
        <f>TEXT(salestable[[#This Row],[Order Date]], "ddd")</f>
        <v>Sat</v>
      </c>
    </row>
    <row r="8256" spans="1:27"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s="3">
        <v>4</v>
      </c>
      <c r="T8256" s="4">
        <v>0</v>
      </c>
      <c r="U8256" s="3">
        <v>92.236800000000002</v>
      </c>
      <c r="V8256" s="2">
        <f>salestable[[#This Row],[Sales]] * (1 - salestable[[#This Row],[Discount]])</f>
        <v>192.16</v>
      </c>
      <c r="W8256" s="2">
        <f>salestable[[#This Row],[Sales]] * salestable[[#This Row],[Discount]]</f>
        <v>0</v>
      </c>
      <c r="X8256">
        <f>YEAR(salestable[[#This Row],[Order Date]])</f>
        <v>2017</v>
      </c>
      <c r="Y8256" t="str">
        <f>TEXT(salestable[[#This Row],[Order Date]],"MMMM")</f>
        <v>August</v>
      </c>
      <c r="Z8256" t="str">
        <f>"Q"&amp;ROUNDUP(MONTH(salestable[[#This Row],[Order Date]])/3,0)</f>
        <v>Q3</v>
      </c>
      <c r="AA8256" t="str">
        <f>TEXT(salestable[[#This Row],[Order Date]], "ddd")</f>
        <v>Sat</v>
      </c>
    </row>
    <row r="8257" spans="1:27"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s="3">
        <v>8</v>
      </c>
      <c r="T8257" s="4">
        <v>0.2</v>
      </c>
      <c r="U8257" s="3">
        <v>27.295200000000001</v>
      </c>
      <c r="V8257" s="2">
        <f>salestable[[#This Row],[Sales]] * (1 - salestable[[#This Row],[Discount]])</f>
        <v>194.0992</v>
      </c>
      <c r="W8257" s="2">
        <f>salestable[[#This Row],[Sales]] * salestable[[#This Row],[Discount]]</f>
        <v>48.524799999999999</v>
      </c>
      <c r="X8257">
        <f>YEAR(salestable[[#This Row],[Order Date]])</f>
        <v>2017</v>
      </c>
      <c r="Y8257" t="str">
        <f>TEXT(salestable[[#This Row],[Order Date]],"MMMM")</f>
        <v>August</v>
      </c>
      <c r="Z8257" t="str">
        <f>"Q"&amp;ROUNDUP(MONTH(salestable[[#This Row],[Order Date]])/3,0)</f>
        <v>Q3</v>
      </c>
      <c r="AA8257" t="str">
        <f>TEXT(salestable[[#This Row],[Order Date]], "ddd")</f>
        <v>Sat</v>
      </c>
    </row>
    <row r="8258" spans="1:27"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s="3">
        <v>3</v>
      </c>
      <c r="T8258" s="4">
        <v>0</v>
      </c>
      <c r="U8258" s="3">
        <v>11.685</v>
      </c>
      <c r="V8258" s="2">
        <f>salestable[[#This Row],[Sales]] * (1 - salestable[[#This Row],[Discount]])</f>
        <v>46.74</v>
      </c>
      <c r="W8258" s="2">
        <f>salestable[[#This Row],[Sales]] * salestable[[#This Row],[Discount]]</f>
        <v>0</v>
      </c>
      <c r="X8258">
        <f>YEAR(salestable[[#This Row],[Order Date]])</f>
        <v>2017</v>
      </c>
      <c r="Y8258" t="str">
        <f>TEXT(salestable[[#This Row],[Order Date]],"MMMM")</f>
        <v>August</v>
      </c>
      <c r="Z8258" t="str">
        <f>"Q"&amp;ROUNDUP(MONTH(salestable[[#This Row],[Order Date]])/3,0)</f>
        <v>Q3</v>
      </c>
      <c r="AA8258" t="str">
        <f>TEXT(salestable[[#This Row],[Order Date]], "ddd")</f>
        <v>Sat</v>
      </c>
    </row>
    <row r="8259" spans="1:27"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s="3">
        <v>5</v>
      </c>
      <c r="T8259" s="4">
        <v>0</v>
      </c>
      <c r="U8259" s="3">
        <v>12.246499999999999</v>
      </c>
      <c r="V8259" s="2">
        <f>salestable[[#This Row],[Sales]] * (1 - salestable[[#This Row],[Discount]])</f>
        <v>174.95</v>
      </c>
      <c r="W8259" s="2">
        <f>salestable[[#This Row],[Sales]] * salestable[[#This Row],[Discount]]</f>
        <v>0</v>
      </c>
      <c r="X8259">
        <f>YEAR(salestable[[#This Row],[Order Date]])</f>
        <v>2017</v>
      </c>
      <c r="Y8259" t="str">
        <f>TEXT(salestable[[#This Row],[Order Date]],"MMMM")</f>
        <v>August</v>
      </c>
      <c r="Z8259" t="str">
        <f>"Q"&amp;ROUNDUP(MONTH(salestable[[#This Row],[Order Date]])/3,0)</f>
        <v>Q3</v>
      </c>
      <c r="AA8259" t="str">
        <f>TEXT(salestable[[#This Row],[Order Date]], "ddd")</f>
        <v>Sat</v>
      </c>
    </row>
    <row r="8260" spans="1:27"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s="3">
        <v>6</v>
      </c>
      <c r="T8260" s="4">
        <v>0.2</v>
      </c>
      <c r="U8260" s="3">
        <v>37.764000000000003</v>
      </c>
      <c r="V8260" s="2">
        <f>salestable[[#This Row],[Sales]] * (1 - salestable[[#This Row],[Discount]])</f>
        <v>80.563199999999995</v>
      </c>
      <c r="W8260" s="2">
        <f>salestable[[#This Row],[Sales]] * salestable[[#This Row],[Discount]]</f>
        <v>20.140799999999999</v>
      </c>
      <c r="X8260">
        <f>YEAR(salestable[[#This Row],[Order Date]])</f>
        <v>2017</v>
      </c>
      <c r="Y8260" t="str">
        <f>TEXT(salestable[[#This Row],[Order Date]],"MMMM")</f>
        <v>August</v>
      </c>
      <c r="Z8260" t="str">
        <f>"Q"&amp;ROUNDUP(MONTH(salestable[[#This Row],[Order Date]])/3,0)</f>
        <v>Q3</v>
      </c>
      <c r="AA8260" t="str">
        <f>TEXT(salestable[[#This Row],[Order Date]], "ddd")</f>
        <v>Sat</v>
      </c>
    </row>
    <row r="8261" spans="1:27"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s="3">
        <v>9</v>
      </c>
      <c r="T8261" s="4">
        <v>0</v>
      </c>
      <c r="U8261" s="3">
        <v>180.76589999999999</v>
      </c>
      <c r="V8261" s="2">
        <f>salestable[[#This Row],[Sales]] * (1 - salestable[[#This Row],[Discount]])</f>
        <v>368.91</v>
      </c>
      <c r="W8261" s="2">
        <f>salestable[[#This Row],[Sales]] * salestable[[#This Row],[Discount]]</f>
        <v>0</v>
      </c>
      <c r="X8261">
        <f>YEAR(salestable[[#This Row],[Order Date]])</f>
        <v>2016</v>
      </c>
      <c r="Y8261" t="str">
        <f>TEXT(salestable[[#This Row],[Order Date]],"MMMM")</f>
        <v>June</v>
      </c>
      <c r="Z8261" t="str">
        <f>"Q"&amp;ROUNDUP(MONTH(salestable[[#This Row],[Order Date]])/3,0)</f>
        <v>Q2</v>
      </c>
      <c r="AA8261" t="str">
        <f>TEXT(salestable[[#This Row],[Order Date]], "ddd")</f>
        <v>Sun</v>
      </c>
    </row>
    <row r="8262" spans="1:27"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s="3">
        <v>1</v>
      </c>
      <c r="T8262" s="4">
        <v>0</v>
      </c>
      <c r="U8262" s="3">
        <v>3.7694000000000001</v>
      </c>
      <c r="V8262" s="2">
        <f>salestable[[#This Row],[Sales]] * (1 - salestable[[#This Row],[Discount]])</f>
        <v>8.02</v>
      </c>
      <c r="W8262" s="2">
        <f>salestable[[#This Row],[Sales]] * salestable[[#This Row],[Discount]]</f>
        <v>0</v>
      </c>
      <c r="X8262">
        <f>YEAR(salestable[[#This Row],[Order Date]])</f>
        <v>2016</v>
      </c>
      <c r="Y8262" t="str">
        <f>TEXT(salestable[[#This Row],[Order Date]],"MMMM")</f>
        <v>June</v>
      </c>
      <c r="Z8262" t="str">
        <f>"Q"&amp;ROUNDUP(MONTH(salestable[[#This Row],[Order Date]])/3,0)</f>
        <v>Q2</v>
      </c>
      <c r="AA8262" t="str">
        <f>TEXT(salestable[[#This Row],[Order Date]], "ddd")</f>
        <v>Sun</v>
      </c>
    </row>
    <row r="8263" spans="1:27"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s="3">
        <v>4</v>
      </c>
      <c r="T8263" s="4">
        <v>0</v>
      </c>
      <c r="U8263" s="3">
        <v>44.470399999999998</v>
      </c>
      <c r="V8263" s="2">
        <f>salestable[[#This Row],[Sales]] * (1 - salestable[[#This Row],[Discount]])</f>
        <v>171.04</v>
      </c>
      <c r="W8263" s="2">
        <f>salestable[[#This Row],[Sales]] * salestable[[#This Row],[Discount]]</f>
        <v>0</v>
      </c>
      <c r="X8263">
        <f>YEAR(salestable[[#This Row],[Order Date]])</f>
        <v>2016</v>
      </c>
      <c r="Y8263" t="str">
        <f>TEXT(salestable[[#This Row],[Order Date]],"MMMM")</f>
        <v>June</v>
      </c>
      <c r="Z8263" t="str">
        <f>"Q"&amp;ROUNDUP(MONTH(salestable[[#This Row],[Order Date]])/3,0)</f>
        <v>Q2</v>
      </c>
      <c r="AA8263" t="str">
        <f>TEXT(salestable[[#This Row],[Order Date]], "ddd")</f>
        <v>Sun</v>
      </c>
    </row>
    <row r="8264" spans="1:27"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s="3">
        <v>3</v>
      </c>
      <c r="T8264" s="4">
        <v>0</v>
      </c>
      <c r="U8264" s="3">
        <v>9.3312000000000008</v>
      </c>
      <c r="V8264" s="2">
        <f>salestable[[#This Row],[Sales]] * (1 - salestable[[#This Row],[Discount]])</f>
        <v>19.440000000000001</v>
      </c>
      <c r="W8264" s="2">
        <f>salestable[[#This Row],[Sales]] * salestable[[#This Row],[Discount]]</f>
        <v>0</v>
      </c>
      <c r="X8264">
        <f>YEAR(salestable[[#This Row],[Order Date]])</f>
        <v>2016</v>
      </c>
      <c r="Y8264" t="str">
        <f>TEXT(salestable[[#This Row],[Order Date]],"MMMM")</f>
        <v>December</v>
      </c>
      <c r="Z8264" t="str">
        <f>"Q"&amp;ROUNDUP(MONTH(salestable[[#This Row],[Order Date]])/3,0)</f>
        <v>Q4</v>
      </c>
      <c r="AA8264" t="str">
        <f>TEXT(salestable[[#This Row],[Order Date]], "ddd")</f>
        <v>Thu</v>
      </c>
    </row>
    <row r="8265" spans="1:27"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s="3">
        <v>4</v>
      </c>
      <c r="T8265" s="4">
        <v>0.7</v>
      </c>
      <c r="U8265" s="3">
        <v>-10.0372</v>
      </c>
      <c r="V8265" s="2">
        <f>salestable[[#This Row],[Sales]] * (1 - salestable[[#This Row],[Discount]])</f>
        <v>3.9276000000000009</v>
      </c>
      <c r="W8265" s="2">
        <f>salestable[[#This Row],[Sales]] * salestable[[#This Row],[Discount]]</f>
        <v>9.1644000000000005</v>
      </c>
      <c r="X8265">
        <f>YEAR(salestable[[#This Row],[Order Date]])</f>
        <v>2015</v>
      </c>
      <c r="Y8265" t="str">
        <f>TEXT(salestable[[#This Row],[Order Date]],"MMMM")</f>
        <v>September</v>
      </c>
      <c r="Z8265" t="str">
        <f>"Q"&amp;ROUNDUP(MONTH(salestable[[#This Row],[Order Date]])/3,0)</f>
        <v>Q3</v>
      </c>
      <c r="AA8265" t="str">
        <f>TEXT(salestable[[#This Row],[Order Date]], "ddd")</f>
        <v>Sun</v>
      </c>
    </row>
    <row r="8266" spans="1:27"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s="3">
        <v>3</v>
      </c>
      <c r="T8266" s="4">
        <v>0</v>
      </c>
      <c r="U8266" s="3">
        <v>30.734999999999999</v>
      </c>
      <c r="V8266" s="2">
        <f>salestable[[#This Row],[Sales]] * (1 - salestable[[#This Row],[Discount]])</f>
        <v>122.94</v>
      </c>
      <c r="W8266" s="2">
        <f>salestable[[#This Row],[Sales]] * salestable[[#This Row],[Discount]]</f>
        <v>0</v>
      </c>
      <c r="X8266">
        <f>YEAR(salestable[[#This Row],[Order Date]])</f>
        <v>2014</v>
      </c>
      <c r="Y8266" t="str">
        <f>TEXT(salestable[[#This Row],[Order Date]],"MMMM")</f>
        <v>December</v>
      </c>
      <c r="Z8266" t="str">
        <f>"Q"&amp;ROUNDUP(MONTH(salestable[[#This Row],[Order Date]])/3,0)</f>
        <v>Q4</v>
      </c>
      <c r="AA8266" t="str">
        <f>TEXT(salestable[[#This Row],[Order Date]], "ddd")</f>
        <v>Tue</v>
      </c>
    </row>
    <row r="8267" spans="1:27"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s="3">
        <v>7</v>
      </c>
      <c r="T8267" s="4">
        <v>0.2</v>
      </c>
      <c r="U8267" s="3">
        <v>12.8499</v>
      </c>
      <c r="V8267" s="2">
        <f>salestable[[#This Row],[Sales]] * (1 - salestable[[#This Row],[Discount]])</f>
        <v>28.358400000000003</v>
      </c>
      <c r="W8267" s="2">
        <f>salestable[[#This Row],[Sales]] * salestable[[#This Row],[Discount]]</f>
        <v>7.0896000000000008</v>
      </c>
      <c r="X8267">
        <f>YEAR(salestable[[#This Row],[Order Date]])</f>
        <v>2014</v>
      </c>
      <c r="Y8267" t="str">
        <f>TEXT(salestable[[#This Row],[Order Date]],"MMMM")</f>
        <v>December</v>
      </c>
      <c r="Z8267" t="str">
        <f>"Q"&amp;ROUNDUP(MONTH(salestable[[#This Row],[Order Date]])/3,0)</f>
        <v>Q4</v>
      </c>
      <c r="AA8267" t="str">
        <f>TEXT(salestable[[#This Row],[Order Date]], "ddd")</f>
        <v>Tue</v>
      </c>
    </row>
    <row r="8268" spans="1:27"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s="3">
        <v>2</v>
      </c>
      <c r="T8268" s="4">
        <v>0</v>
      </c>
      <c r="U8268" s="3">
        <v>5.1947999999999999</v>
      </c>
      <c r="V8268" s="2">
        <f>salestable[[#This Row],[Sales]] * (1 - salestable[[#This Row],[Discount]])</f>
        <v>19.98</v>
      </c>
      <c r="W8268" s="2">
        <f>salestable[[#This Row],[Sales]] * salestable[[#This Row],[Discount]]</f>
        <v>0</v>
      </c>
      <c r="X8268">
        <f>YEAR(salestable[[#This Row],[Order Date]])</f>
        <v>2014</v>
      </c>
      <c r="Y8268" t="str">
        <f>TEXT(salestable[[#This Row],[Order Date]],"MMMM")</f>
        <v>April</v>
      </c>
      <c r="Z8268" t="str">
        <f>"Q"&amp;ROUNDUP(MONTH(salestable[[#This Row],[Order Date]])/3,0)</f>
        <v>Q2</v>
      </c>
      <c r="AA8268" t="str">
        <f>TEXT(salestable[[#This Row],[Order Date]], "ddd")</f>
        <v>Tue</v>
      </c>
    </row>
    <row r="8269" spans="1:27"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s="3">
        <v>1</v>
      </c>
      <c r="T8269" s="4">
        <v>0.5</v>
      </c>
      <c r="U8269" s="3">
        <v>-47.174999999999997</v>
      </c>
      <c r="V8269" s="2">
        <f>salestable[[#This Row],[Sales]] * (1 - salestable[[#This Row],[Discount]])</f>
        <v>34.6875</v>
      </c>
      <c r="W8269" s="2">
        <f>salestable[[#This Row],[Sales]] * salestable[[#This Row],[Discount]]</f>
        <v>34.6875</v>
      </c>
      <c r="X8269">
        <f>YEAR(salestable[[#This Row],[Order Date]])</f>
        <v>2017</v>
      </c>
      <c r="Y8269" t="str">
        <f>TEXT(salestable[[#This Row],[Order Date]],"MMMM")</f>
        <v>January</v>
      </c>
      <c r="Z8269" t="str">
        <f>"Q"&amp;ROUNDUP(MONTH(salestable[[#This Row],[Order Date]])/3,0)</f>
        <v>Q1</v>
      </c>
      <c r="AA8269" t="str">
        <f>TEXT(salestable[[#This Row],[Order Date]], "ddd")</f>
        <v>Mon</v>
      </c>
    </row>
    <row r="8270" spans="1:27"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s="3">
        <v>4</v>
      </c>
      <c r="T8270" s="4">
        <v>0.2</v>
      </c>
      <c r="U8270" s="3">
        <v>2.7719999999999998</v>
      </c>
      <c r="V8270" s="2">
        <f>salestable[[#This Row],[Sales]] * (1 - salestable[[#This Row],[Discount]])</f>
        <v>25.344000000000001</v>
      </c>
      <c r="W8270" s="2">
        <f>salestable[[#This Row],[Sales]] * salestable[[#This Row],[Discount]]</f>
        <v>6.3360000000000003</v>
      </c>
      <c r="X8270">
        <f>YEAR(salestable[[#This Row],[Order Date]])</f>
        <v>2017</v>
      </c>
      <c r="Y8270" t="str">
        <f>TEXT(salestable[[#This Row],[Order Date]],"MMMM")</f>
        <v>January</v>
      </c>
      <c r="Z8270" t="str">
        <f>"Q"&amp;ROUNDUP(MONTH(salestable[[#This Row],[Order Date]])/3,0)</f>
        <v>Q1</v>
      </c>
      <c r="AA8270" t="str">
        <f>TEXT(salestable[[#This Row],[Order Date]], "ddd")</f>
        <v>Mon</v>
      </c>
    </row>
    <row r="8271" spans="1:27"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s="3">
        <v>4</v>
      </c>
      <c r="T8271" s="4">
        <v>0.2</v>
      </c>
      <c r="U8271" s="3">
        <v>250.39599999999999</v>
      </c>
      <c r="V8271" s="2">
        <f>salestable[[#This Row],[Sales]] * (1 - salestable[[#This Row],[Discount]])</f>
        <v>1602.5344</v>
      </c>
      <c r="W8271" s="2">
        <f>salestable[[#This Row],[Sales]] * salestable[[#This Row],[Discount]]</f>
        <v>400.6336</v>
      </c>
      <c r="X8271">
        <f>YEAR(salestable[[#This Row],[Order Date]])</f>
        <v>2017</v>
      </c>
      <c r="Y8271" t="str">
        <f>TEXT(salestable[[#This Row],[Order Date]],"MMMM")</f>
        <v>January</v>
      </c>
      <c r="Z8271" t="str">
        <f>"Q"&amp;ROUNDUP(MONTH(salestable[[#This Row],[Order Date]])/3,0)</f>
        <v>Q1</v>
      </c>
      <c r="AA8271" t="str">
        <f>TEXT(salestable[[#This Row],[Order Date]], "ddd")</f>
        <v>Mon</v>
      </c>
    </row>
    <row r="8272" spans="1:27"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s="3">
        <v>2</v>
      </c>
      <c r="T8272" s="4">
        <v>0.2</v>
      </c>
      <c r="U8272" s="3">
        <v>3.1536</v>
      </c>
      <c r="V8272" s="2">
        <f>salestable[[#This Row],[Sales]] * (1 - salestable[[#This Row],[Discount]])</f>
        <v>7.4752000000000001</v>
      </c>
      <c r="W8272" s="2">
        <f>salestable[[#This Row],[Sales]] * salestable[[#This Row],[Discount]]</f>
        <v>1.8688</v>
      </c>
      <c r="X8272">
        <f>YEAR(salestable[[#This Row],[Order Date]])</f>
        <v>2017</v>
      </c>
      <c r="Y8272" t="str">
        <f>TEXT(salestable[[#This Row],[Order Date]],"MMMM")</f>
        <v>January</v>
      </c>
      <c r="Z8272" t="str">
        <f>"Q"&amp;ROUNDUP(MONTH(salestable[[#This Row],[Order Date]])/3,0)</f>
        <v>Q1</v>
      </c>
      <c r="AA8272" t="str">
        <f>TEXT(salestable[[#This Row],[Order Date]], "ddd")</f>
        <v>Mon</v>
      </c>
    </row>
    <row r="8273" spans="1:27"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s="3">
        <v>8</v>
      </c>
      <c r="T8273" s="4">
        <v>0.1</v>
      </c>
      <c r="U8273" s="3">
        <v>313.26240000000001</v>
      </c>
      <c r="V8273" s="2">
        <f>salestable[[#This Row],[Sales]] * (1 - salestable[[#This Row],[Discount]])</f>
        <v>2306.7503999999999</v>
      </c>
      <c r="W8273" s="2">
        <f>salestable[[#This Row],[Sales]] * salestable[[#This Row],[Discount]]</f>
        <v>256.30560000000003</v>
      </c>
      <c r="X8273">
        <f>YEAR(salestable[[#This Row],[Order Date]])</f>
        <v>2016</v>
      </c>
      <c r="Y8273" t="str">
        <f>TEXT(salestable[[#This Row],[Order Date]],"MMMM")</f>
        <v>December</v>
      </c>
      <c r="Z8273" t="str">
        <f>"Q"&amp;ROUNDUP(MONTH(salestable[[#This Row],[Order Date]])/3,0)</f>
        <v>Q4</v>
      </c>
      <c r="AA8273" t="str">
        <f>TEXT(salestable[[#This Row],[Order Date]], "ddd")</f>
        <v>Sun</v>
      </c>
    </row>
    <row r="8274" spans="1:27"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s="3">
        <v>4</v>
      </c>
      <c r="T8274" s="4">
        <v>0.2</v>
      </c>
      <c r="U8274" s="3">
        <v>4.8391999999999999</v>
      </c>
      <c r="V8274" s="2">
        <f>salestable[[#This Row],[Sales]] * (1 - salestable[[#This Row],[Discount]])</f>
        <v>309.70880000000005</v>
      </c>
      <c r="W8274" s="2">
        <f>salestable[[#This Row],[Sales]] * salestable[[#This Row],[Discount]]</f>
        <v>77.427200000000013</v>
      </c>
      <c r="X8274">
        <f>YEAR(salestable[[#This Row],[Order Date]])</f>
        <v>2016</v>
      </c>
      <c r="Y8274" t="str">
        <f>TEXT(salestable[[#This Row],[Order Date]],"MMMM")</f>
        <v>October</v>
      </c>
      <c r="Z8274" t="str">
        <f>"Q"&amp;ROUNDUP(MONTH(salestable[[#This Row],[Order Date]])/3,0)</f>
        <v>Q4</v>
      </c>
      <c r="AA8274" t="str">
        <f>TEXT(salestable[[#This Row],[Order Date]], "ddd")</f>
        <v>Thu</v>
      </c>
    </row>
    <row r="8275" spans="1:27"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s="3">
        <v>1</v>
      </c>
      <c r="T8275" s="4">
        <v>0.2</v>
      </c>
      <c r="U8275" s="3">
        <v>0.29959999999999998</v>
      </c>
      <c r="V8275" s="2">
        <f>salestable[[#This Row],[Sales]] * (1 - salestable[[#This Row],[Discount]])</f>
        <v>2.7392000000000003</v>
      </c>
      <c r="W8275" s="2">
        <f>salestable[[#This Row],[Sales]] * salestable[[#This Row],[Discount]]</f>
        <v>0.68480000000000008</v>
      </c>
      <c r="X8275">
        <f>YEAR(salestable[[#This Row],[Order Date]])</f>
        <v>2015</v>
      </c>
      <c r="Y8275" t="str">
        <f>TEXT(salestable[[#This Row],[Order Date]],"MMMM")</f>
        <v>June</v>
      </c>
      <c r="Z8275" t="str">
        <f>"Q"&amp;ROUNDUP(MONTH(salestable[[#This Row],[Order Date]])/3,0)</f>
        <v>Q2</v>
      </c>
      <c r="AA8275" t="str">
        <f>TEXT(salestable[[#This Row],[Order Date]], "ddd")</f>
        <v>Sat</v>
      </c>
    </row>
    <row r="8276" spans="1:27"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s="3">
        <v>7</v>
      </c>
      <c r="T8276" s="4">
        <v>0</v>
      </c>
      <c r="U8276" s="3">
        <v>282.20920000000001</v>
      </c>
      <c r="V8276" s="2">
        <f>salestable[[#This Row],[Sales]] * (1 - salestable[[#This Row],[Discount]])</f>
        <v>1085.42</v>
      </c>
      <c r="W8276" s="2">
        <f>salestable[[#This Row],[Sales]] * salestable[[#This Row],[Discount]]</f>
        <v>0</v>
      </c>
      <c r="X8276">
        <f>YEAR(salestable[[#This Row],[Order Date]])</f>
        <v>2017</v>
      </c>
      <c r="Y8276" t="str">
        <f>TEXT(salestable[[#This Row],[Order Date]],"MMMM")</f>
        <v>June</v>
      </c>
      <c r="Z8276" t="str">
        <f>"Q"&amp;ROUNDUP(MONTH(salestable[[#This Row],[Order Date]])/3,0)</f>
        <v>Q2</v>
      </c>
      <c r="AA8276" t="str">
        <f>TEXT(salestable[[#This Row],[Order Date]], "ddd")</f>
        <v>Fri</v>
      </c>
    </row>
    <row r="8277" spans="1:27"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s="3">
        <v>9</v>
      </c>
      <c r="T8277" s="4">
        <v>0.2</v>
      </c>
      <c r="U8277" s="3">
        <v>15.607799999999999</v>
      </c>
      <c r="V8277" s="2">
        <f>salestable[[#This Row],[Sales]] * (1 - salestable[[#This Row],[Discount]])</f>
        <v>34.444800000000001</v>
      </c>
      <c r="W8277" s="2">
        <f>salestable[[#This Row],[Sales]] * salestable[[#This Row],[Discount]]</f>
        <v>8.6112000000000002</v>
      </c>
      <c r="X8277">
        <f>YEAR(salestable[[#This Row],[Order Date]])</f>
        <v>2015</v>
      </c>
      <c r="Y8277" t="str">
        <f>TEXT(salestable[[#This Row],[Order Date]],"MMMM")</f>
        <v>June</v>
      </c>
      <c r="Z8277" t="str">
        <f>"Q"&amp;ROUNDUP(MONTH(salestable[[#This Row],[Order Date]])/3,0)</f>
        <v>Q2</v>
      </c>
      <c r="AA8277" t="str">
        <f>TEXT(salestable[[#This Row],[Order Date]], "ddd")</f>
        <v>Fri</v>
      </c>
    </row>
    <row r="8278" spans="1:27"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s="3">
        <v>3</v>
      </c>
      <c r="T8278" s="4">
        <v>0.7</v>
      </c>
      <c r="U8278" s="3">
        <v>-2.7587999999999999</v>
      </c>
      <c r="V8278" s="2">
        <f>salestable[[#This Row],[Sales]] * (1 - salestable[[#This Row],[Discount]])</f>
        <v>1.1286000000000003</v>
      </c>
      <c r="W8278" s="2">
        <f>salestable[[#This Row],[Sales]] * salestable[[#This Row],[Discount]]</f>
        <v>2.6334</v>
      </c>
      <c r="X8278">
        <f>YEAR(salestable[[#This Row],[Order Date]])</f>
        <v>2016</v>
      </c>
      <c r="Y8278" t="str">
        <f>TEXT(salestable[[#This Row],[Order Date]],"MMMM")</f>
        <v>February</v>
      </c>
      <c r="Z8278" t="str">
        <f>"Q"&amp;ROUNDUP(MONTH(salestable[[#This Row],[Order Date]])/3,0)</f>
        <v>Q1</v>
      </c>
      <c r="AA8278" t="str">
        <f>TEXT(salestable[[#This Row],[Order Date]], "ddd")</f>
        <v>Sun</v>
      </c>
    </row>
    <row r="8279" spans="1:27"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s="3">
        <v>2</v>
      </c>
      <c r="T8279" s="4">
        <v>0.7</v>
      </c>
      <c r="U8279" s="3">
        <v>-26.725999999999999</v>
      </c>
      <c r="V8279" s="2">
        <f>salestable[[#This Row],[Sales]] * (1 - salestable[[#This Row],[Discount]])</f>
        <v>10.458000000000002</v>
      </c>
      <c r="W8279" s="2">
        <f>salestable[[#This Row],[Sales]] * salestable[[#This Row],[Discount]]</f>
        <v>24.401999999999997</v>
      </c>
      <c r="X8279">
        <f>YEAR(salestable[[#This Row],[Order Date]])</f>
        <v>2016</v>
      </c>
      <c r="Y8279" t="str">
        <f>TEXT(salestable[[#This Row],[Order Date]],"MMMM")</f>
        <v>February</v>
      </c>
      <c r="Z8279" t="str">
        <f>"Q"&amp;ROUNDUP(MONTH(salestable[[#This Row],[Order Date]])/3,0)</f>
        <v>Q1</v>
      </c>
      <c r="AA8279" t="str">
        <f>TEXT(salestable[[#This Row],[Order Date]], "ddd")</f>
        <v>Sun</v>
      </c>
    </row>
    <row r="8280" spans="1:27"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s="3">
        <v>3</v>
      </c>
      <c r="T8280" s="4">
        <v>0.2</v>
      </c>
      <c r="U8280" s="3">
        <v>32.434199999999997</v>
      </c>
      <c r="V8280" s="2">
        <f>salestable[[#This Row],[Sales]] * (1 - salestable[[#This Row],[Discount]])</f>
        <v>345.96480000000003</v>
      </c>
      <c r="W8280" s="2">
        <f>salestable[[#This Row],[Sales]] * salestable[[#This Row],[Discount]]</f>
        <v>86.491200000000006</v>
      </c>
      <c r="X8280">
        <f>YEAR(salestable[[#This Row],[Order Date]])</f>
        <v>2016</v>
      </c>
      <c r="Y8280" t="str">
        <f>TEXT(salestable[[#This Row],[Order Date]],"MMMM")</f>
        <v>February</v>
      </c>
      <c r="Z8280" t="str">
        <f>"Q"&amp;ROUNDUP(MONTH(salestable[[#This Row],[Order Date]])/3,0)</f>
        <v>Q1</v>
      </c>
      <c r="AA8280" t="str">
        <f>TEXT(salestable[[#This Row],[Order Date]], "ddd")</f>
        <v>Sun</v>
      </c>
    </row>
    <row r="8281" spans="1:27"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s="3">
        <v>3</v>
      </c>
      <c r="T8281" s="4">
        <v>0</v>
      </c>
      <c r="U8281" s="3">
        <v>87.757800000000003</v>
      </c>
      <c r="V8281" s="2">
        <f>salestable[[#This Row],[Sales]] * (1 - salestable[[#This Row],[Discount]])</f>
        <v>675.06</v>
      </c>
      <c r="W8281" s="2">
        <f>salestable[[#This Row],[Sales]] * salestable[[#This Row],[Discount]]</f>
        <v>0</v>
      </c>
      <c r="X8281">
        <f>YEAR(salestable[[#This Row],[Order Date]])</f>
        <v>2017</v>
      </c>
      <c r="Y8281" t="str">
        <f>TEXT(salestable[[#This Row],[Order Date]],"MMMM")</f>
        <v>April</v>
      </c>
      <c r="Z8281" t="str">
        <f>"Q"&amp;ROUNDUP(MONTH(salestable[[#This Row],[Order Date]])/3,0)</f>
        <v>Q2</v>
      </c>
      <c r="AA8281" t="str">
        <f>TEXT(salestable[[#This Row],[Order Date]], "ddd")</f>
        <v>Sat</v>
      </c>
    </row>
    <row r="8282" spans="1:27"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s="3">
        <v>3</v>
      </c>
      <c r="T8282" s="4">
        <v>0.2</v>
      </c>
      <c r="U8282" s="3">
        <v>22.015799999999999</v>
      </c>
      <c r="V8282" s="2">
        <f>salestable[[#This Row],[Sales]] * (1 - salestable[[#This Row],[Discount]])</f>
        <v>52.185600000000001</v>
      </c>
      <c r="W8282" s="2">
        <f>salestable[[#This Row],[Sales]] * salestable[[#This Row],[Discount]]</f>
        <v>13.0464</v>
      </c>
      <c r="X8282">
        <f>YEAR(salestable[[#This Row],[Order Date]])</f>
        <v>2017</v>
      </c>
      <c r="Y8282" t="str">
        <f>TEXT(salestable[[#This Row],[Order Date]],"MMMM")</f>
        <v>May</v>
      </c>
      <c r="Z8282" t="str">
        <f>"Q"&amp;ROUNDUP(MONTH(salestable[[#This Row],[Order Date]])/3,0)</f>
        <v>Q2</v>
      </c>
      <c r="AA8282" t="str">
        <f>TEXT(salestable[[#This Row],[Order Date]], "ddd")</f>
        <v>Tue</v>
      </c>
    </row>
    <row r="8283" spans="1:27"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s="3">
        <v>3</v>
      </c>
      <c r="T8283" s="4">
        <v>0.2</v>
      </c>
      <c r="U8283" s="3">
        <v>25.875</v>
      </c>
      <c r="V8283" s="2">
        <f>salestable[[#This Row],[Sales]] * (1 - salestable[[#This Row],[Discount]])</f>
        <v>165.60000000000002</v>
      </c>
      <c r="W8283" s="2">
        <f>salestable[[#This Row],[Sales]] * salestable[[#This Row],[Discount]]</f>
        <v>41.400000000000006</v>
      </c>
      <c r="X8283">
        <f>YEAR(salestable[[#This Row],[Order Date]])</f>
        <v>2017</v>
      </c>
      <c r="Y8283" t="str">
        <f>TEXT(salestable[[#This Row],[Order Date]],"MMMM")</f>
        <v>May</v>
      </c>
      <c r="Z8283" t="str">
        <f>"Q"&amp;ROUNDUP(MONTH(salestable[[#This Row],[Order Date]])/3,0)</f>
        <v>Q2</v>
      </c>
      <c r="AA8283" t="str">
        <f>TEXT(salestable[[#This Row],[Order Date]], "ddd")</f>
        <v>Tue</v>
      </c>
    </row>
    <row r="8284" spans="1:27"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s="3">
        <v>2</v>
      </c>
      <c r="T8284" s="4">
        <v>0.3</v>
      </c>
      <c r="U8284" s="3">
        <v>137.26400000000001</v>
      </c>
      <c r="V8284" s="2">
        <f>salestable[[#This Row],[Sales]] * (1 - salestable[[#This Row],[Discount]])</f>
        <v>420.37099999999998</v>
      </c>
      <c r="W8284" s="2">
        <f>salestable[[#This Row],[Sales]] * salestable[[#This Row],[Discount]]</f>
        <v>180.15899999999999</v>
      </c>
      <c r="X8284">
        <f>YEAR(salestable[[#This Row],[Order Date]])</f>
        <v>2015</v>
      </c>
      <c r="Y8284" t="str">
        <f>TEXT(salestable[[#This Row],[Order Date]],"MMMM")</f>
        <v>December</v>
      </c>
      <c r="Z8284" t="str">
        <f>"Q"&amp;ROUNDUP(MONTH(salestable[[#This Row],[Order Date]])/3,0)</f>
        <v>Q4</v>
      </c>
      <c r="AA8284" t="str">
        <f>TEXT(salestable[[#This Row],[Order Date]], "ddd")</f>
        <v>Mon</v>
      </c>
    </row>
    <row r="8285" spans="1:27"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s="3">
        <v>2</v>
      </c>
      <c r="T8285" s="4">
        <v>0.2</v>
      </c>
      <c r="U8285" s="3">
        <v>14.2272</v>
      </c>
      <c r="V8285" s="2">
        <f>salestable[[#This Row],[Sales]] * (1 - salestable[[#This Row],[Discount]])</f>
        <v>47.923200000000008</v>
      </c>
      <c r="W8285" s="2">
        <f>salestable[[#This Row],[Sales]] * salestable[[#This Row],[Discount]]</f>
        <v>11.980800000000002</v>
      </c>
      <c r="X8285">
        <f>YEAR(salestable[[#This Row],[Order Date]])</f>
        <v>2015</v>
      </c>
      <c r="Y8285" t="str">
        <f>TEXT(salestable[[#This Row],[Order Date]],"MMMM")</f>
        <v>December</v>
      </c>
      <c r="Z8285" t="str">
        <f>"Q"&amp;ROUNDUP(MONTH(salestable[[#This Row],[Order Date]])/3,0)</f>
        <v>Q4</v>
      </c>
      <c r="AA8285" t="str">
        <f>TEXT(salestable[[#This Row],[Order Date]], "ddd")</f>
        <v>Mon</v>
      </c>
    </row>
    <row r="8286" spans="1:27"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s="3">
        <v>8</v>
      </c>
      <c r="T8286" s="4">
        <v>0.2</v>
      </c>
      <c r="U8286" s="3">
        <v>135.45599999999999</v>
      </c>
      <c r="V8286" s="2">
        <f>salestable[[#This Row],[Sales]] * (1 - salestable[[#This Row],[Discount]])</f>
        <v>509.95200000000006</v>
      </c>
      <c r="W8286" s="2">
        <f>salestable[[#This Row],[Sales]] * salestable[[#This Row],[Discount]]</f>
        <v>127.48800000000001</v>
      </c>
      <c r="X8286">
        <f>YEAR(salestable[[#This Row],[Order Date]])</f>
        <v>2015</v>
      </c>
      <c r="Y8286" t="str">
        <f>TEXT(salestable[[#This Row],[Order Date]],"MMMM")</f>
        <v>December</v>
      </c>
      <c r="Z8286" t="str">
        <f>"Q"&amp;ROUNDUP(MONTH(salestable[[#This Row],[Order Date]])/3,0)</f>
        <v>Q4</v>
      </c>
      <c r="AA8286" t="str">
        <f>TEXT(salestable[[#This Row],[Order Date]], "ddd")</f>
        <v>Mon</v>
      </c>
    </row>
    <row r="8287" spans="1:27"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s="3">
        <v>3</v>
      </c>
      <c r="T8287" s="4">
        <v>0.6</v>
      </c>
      <c r="U8287" s="3">
        <v>-33.641399999999997</v>
      </c>
      <c r="V8287" s="2">
        <f>salestable[[#This Row],[Sales]] * (1 - salestable[[#This Row],[Discount]])</f>
        <v>20.702400000000001</v>
      </c>
      <c r="W8287" s="2">
        <f>salestable[[#This Row],[Sales]] * salestable[[#This Row],[Discount]]</f>
        <v>31.053599999999999</v>
      </c>
      <c r="X8287">
        <f>YEAR(salestable[[#This Row],[Order Date]])</f>
        <v>2015</v>
      </c>
      <c r="Y8287" t="str">
        <f>TEXT(salestable[[#This Row],[Order Date]],"MMMM")</f>
        <v>December</v>
      </c>
      <c r="Z8287" t="str">
        <f>"Q"&amp;ROUNDUP(MONTH(salestable[[#This Row],[Order Date]])/3,0)</f>
        <v>Q4</v>
      </c>
      <c r="AA8287" t="str">
        <f>TEXT(salestable[[#This Row],[Order Date]], "ddd")</f>
        <v>Mon</v>
      </c>
    </row>
    <row r="8288" spans="1:27"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s="3">
        <v>6</v>
      </c>
      <c r="T8288" s="4">
        <v>0.2</v>
      </c>
      <c r="U8288" s="3">
        <v>10.8864</v>
      </c>
      <c r="V8288" s="2">
        <f>salestable[[#This Row],[Sales]] * (1 - salestable[[#This Row],[Discount]])</f>
        <v>24.883200000000002</v>
      </c>
      <c r="W8288" s="2">
        <f>salestable[[#This Row],[Sales]] * salestable[[#This Row],[Discount]]</f>
        <v>6.2208000000000006</v>
      </c>
      <c r="X8288">
        <f>YEAR(salestable[[#This Row],[Order Date]])</f>
        <v>2014</v>
      </c>
      <c r="Y8288" t="str">
        <f>TEXT(salestable[[#This Row],[Order Date]],"MMMM")</f>
        <v>August</v>
      </c>
      <c r="Z8288" t="str">
        <f>"Q"&amp;ROUNDUP(MONTH(salestable[[#This Row],[Order Date]])/3,0)</f>
        <v>Q3</v>
      </c>
      <c r="AA8288" t="str">
        <f>TEXT(salestable[[#This Row],[Order Date]], "ddd")</f>
        <v>Tue</v>
      </c>
    </row>
    <row r="8289" spans="1:27"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s="3">
        <v>5</v>
      </c>
      <c r="T8289" s="4">
        <v>0.2</v>
      </c>
      <c r="U8289" s="3">
        <v>4.1965000000000003</v>
      </c>
      <c r="V8289" s="2">
        <f>salestable[[#This Row],[Sales]] * (1 - salestable[[#This Row],[Discount]])</f>
        <v>38.368000000000002</v>
      </c>
      <c r="W8289" s="2">
        <f>salestable[[#This Row],[Sales]] * salestable[[#This Row],[Discount]]</f>
        <v>9.5920000000000005</v>
      </c>
      <c r="X8289">
        <f>YEAR(salestable[[#This Row],[Order Date]])</f>
        <v>2014</v>
      </c>
      <c r="Y8289" t="str">
        <f>TEXT(salestable[[#This Row],[Order Date]],"MMMM")</f>
        <v>August</v>
      </c>
      <c r="Z8289" t="str">
        <f>"Q"&amp;ROUNDUP(MONTH(salestable[[#This Row],[Order Date]])/3,0)</f>
        <v>Q3</v>
      </c>
      <c r="AA8289" t="str">
        <f>TEXT(salestable[[#This Row],[Order Date]], "ddd")</f>
        <v>Tue</v>
      </c>
    </row>
    <row r="8290" spans="1:27"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s="3">
        <v>7</v>
      </c>
      <c r="T8290" s="4">
        <v>0.2</v>
      </c>
      <c r="U8290" s="3">
        <v>41.718600000000002</v>
      </c>
      <c r="V8290" s="2">
        <f>salestable[[#This Row],[Sales]] * (1 - salestable[[#This Row],[Discount]])</f>
        <v>127.14240000000001</v>
      </c>
      <c r="W8290" s="2">
        <f>salestable[[#This Row],[Sales]] * salestable[[#This Row],[Discount]]</f>
        <v>31.785600000000002</v>
      </c>
      <c r="X8290">
        <f>YEAR(salestable[[#This Row],[Order Date]])</f>
        <v>2014</v>
      </c>
      <c r="Y8290" t="str">
        <f>TEXT(salestable[[#This Row],[Order Date]],"MMMM")</f>
        <v>August</v>
      </c>
      <c r="Z8290" t="str">
        <f>"Q"&amp;ROUNDUP(MONTH(salestable[[#This Row],[Order Date]])/3,0)</f>
        <v>Q3</v>
      </c>
      <c r="AA8290" t="str">
        <f>TEXT(salestable[[#This Row],[Order Date]], "ddd")</f>
        <v>Tue</v>
      </c>
    </row>
    <row r="8291" spans="1:27"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s="3">
        <v>6</v>
      </c>
      <c r="T8291" s="4">
        <v>0.2</v>
      </c>
      <c r="U8291" s="3">
        <v>15.8436</v>
      </c>
      <c r="V8291" s="2">
        <f>salestable[[#This Row],[Sales]] * (1 - salestable[[#This Row],[Discount]])</f>
        <v>168.9984</v>
      </c>
      <c r="W8291" s="2">
        <f>salestable[[#This Row],[Sales]] * salestable[[#This Row],[Discount]]</f>
        <v>42.249600000000001</v>
      </c>
      <c r="X8291">
        <f>YEAR(salestable[[#This Row],[Order Date]])</f>
        <v>2014</v>
      </c>
      <c r="Y8291" t="str">
        <f>TEXT(salestable[[#This Row],[Order Date]],"MMMM")</f>
        <v>August</v>
      </c>
      <c r="Z8291" t="str">
        <f>"Q"&amp;ROUNDUP(MONTH(salestable[[#This Row],[Order Date]])/3,0)</f>
        <v>Q3</v>
      </c>
      <c r="AA8291" t="str">
        <f>TEXT(salestable[[#This Row],[Order Date]], "ddd")</f>
        <v>Tue</v>
      </c>
    </row>
    <row r="8292" spans="1:27"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s="3">
        <v>2</v>
      </c>
      <c r="T8292" s="4">
        <v>0.2</v>
      </c>
      <c r="U8292" s="3">
        <v>-1.0409999999999999</v>
      </c>
      <c r="V8292" s="2">
        <f>salestable[[#This Row],[Sales]] * (1 - salestable[[#This Row],[Discount]])</f>
        <v>4.4416000000000002</v>
      </c>
      <c r="W8292" s="2">
        <f>salestable[[#This Row],[Sales]] * salestable[[#This Row],[Discount]]</f>
        <v>1.1104000000000001</v>
      </c>
      <c r="X8292">
        <f>YEAR(salestable[[#This Row],[Order Date]])</f>
        <v>2014</v>
      </c>
      <c r="Y8292" t="str">
        <f>TEXT(salestable[[#This Row],[Order Date]],"MMMM")</f>
        <v>August</v>
      </c>
      <c r="Z8292" t="str">
        <f>"Q"&amp;ROUNDUP(MONTH(salestable[[#This Row],[Order Date]])/3,0)</f>
        <v>Q3</v>
      </c>
      <c r="AA8292" t="str">
        <f>TEXT(salestable[[#This Row],[Order Date]], "ddd")</f>
        <v>Tue</v>
      </c>
    </row>
    <row r="8293" spans="1:27"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s="3">
        <v>1</v>
      </c>
      <c r="T8293" s="4">
        <v>0.2</v>
      </c>
      <c r="U8293" s="3">
        <v>0.99629999999999996</v>
      </c>
      <c r="V8293" s="2">
        <f>salestable[[#This Row],[Sales]] * (1 - salestable[[#This Row],[Discount]])</f>
        <v>2.3616000000000001</v>
      </c>
      <c r="W8293" s="2">
        <f>salestable[[#This Row],[Sales]] * salestable[[#This Row],[Discount]]</f>
        <v>0.59040000000000004</v>
      </c>
      <c r="X8293">
        <f>YEAR(salestable[[#This Row],[Order Date]])</f>
        <v>2014</v>
      </c>
      <c r="Y8293" t="str">
        <f>TEXT(salestable[[#This Row],[Order Date]],"MMMM")</f>
        <v>August</v>
      </c>
      <c r="Z8293" t="str">
        <f>"Q"&amp;ROUNDUP(MONTH(salestable[[#This Row],[Order Date]])/3,0)</f>
        <v>Q3</v>
      </c>
      <c r="AA8293" t="str">
        <f>TEXT(salestable[[#This Row],[Order Date]], "ddd")</f>
        <v>Tue</v>
      </c>
    </row>
    <row r="8294" spans="1:27"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s="3">
        <v>3</v>
      </c>
      <c r="T8294" s="4">
        <v>0.7</v>
      </c>
      <c r="U8294" s="3">
        <v>-7.5768000000000004</v>
      </c>
      <c r="V8294" s="2">
        <f>salestable[[#This Row],[Sales]] * (1 - salestable[[#This Row],[Discount]])</f>
        <v>3.0996000000000006</v>
      </c>
      <c r="W8294" s="2">
        <f>salestable[[#This Row],[Sales]] * salestable[[#This Row],[Discount]]</f>
        <v>7.2324000000000002</v>
      </c>
      <c r="X8294">
        <f>YEAR(salestable[[#This Row],[Order Date]])</f>
        <v>2015</v>
      </c>
      <c r="Y8294" t="str">
        <f>TEXT(salestable[[#This Row],[Order Date]],"MMMM")</f>
        <v>December</v>
      </c>
      <c r="Z8294" t="str">
        <f>"Q"&amp;ROUNDUP(MONTH(salestable[[#This Row],[Order Date]])/3,0)</f>
        <v>Q4</v>
      </c>
      <c r="AA8294" t="str">
        <f>TEXT(salestable[[#This Row],[Order Date]], "ddd")</f>
        <v>Fri</v>
      </c>
    </row>
    <row r="8295" spans="1:27"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s="3">
        <v>4</v>
      </c>
      <c r="T8295" s="4">
        <v>0.2</v>
      </c>
      <c r="U8295" s="3">
        <v>5.9695999999999998</v>
      </c>
      <c r="V8295" s="2">
        <f>salestable[[#This Row],[Sales]] * (1 - salestable[[#This Row],[Discount]])</f>
        <v>14.6944</v>
      </c>
      <c r="W8295" s="2">
        <f>salestable[[#This Row],[Sales]] * salestable[[#This Row],[Discount]]</f>
        <v>3.6736</v>
      </c>
      <c r="X8295">
        <f>YEAR(salestable[[#This Row],[Order Date]])</f>
        <v>2017</v>
      </c>
      <c r="Y8295" t="str">
        <f>TEXT(salestable[[#This Row],[Order Date]],"MMMM")</f>
        <v>November</v>
      </c>
      <c r="Z8295" t="str">
        <f>"Q"&amp;ROUNDUP(MONTH(salestable[[#This Row],[Order Date]])/3,0)</f>
        <v>Q4</v>
      </c>
      <c r="AA8295" t="str">
        <f>TEXT(salestable[[#This Row],[Order Date]], "ddd")</f>
        <v>Fri</v>
      </c>
    </row>
    <row r="8296" spans="1:27"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s="3">
        <v>2</v>
      </c>
      <c r="T8296" s="4">
        <v>0</v>
      </c>
      <c r="U8296" s="3">
        <v>74.974999999999994</v>
      </c>
      <c r="V8296" s="2">
        <f>salestable[[#This Row],[Sales]] * (1 - salestable[[#This Row],[Discount]])</f>
        <v>299.89999999999998</v>
      </c>
      <c r="W8296" s="2">
        <f>salestable[[#This Row],[Sales]] * salestable[[#This Row],[Discount]]</f>
        <v>0</v>
      </c>
      <c r="X8296">
        <f>YEAR(salestable[[#This Row],[Order Date]])</f>
        <v>2017</v>
      </c>
      <c r="Y8296" t="str">
        <f>TEXT(salestable[[#This Row],[Order Date]],"MMMM")</f>
        <v>March</v>
      </c>
      <c r="Z8296" t="str">
        <f>"Q"&amp;ROUNDUP(MONTH(salestable[[#This Row],[Order Date]])/3,0)</f>
        <v>Q1</v>
      </c>
      <c r="AA8296" t="str">
        <f>TEXT(salestable[[#This Row],[Order Date]], "ddd")</f>
        <v>Mon</v>
      </c>
    </row>
    <row r="8297" spans="1:27"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s="3">
        <v>9</v>
      </c>
      <c r="T8297" s="4">
        <v>0</v>
      </c>
      <c r="U8297" s="3">
        <v>12.744</v>
      </c>
      <c r="V8297" s="2">
        <f>salestable[[#This Row],[Sales]] * (1 - salestable[[#This Row],[Discount]])</f>
        <v>26.55</v>
      </c>
      <c r="W8297" s="2">
        <f>salestable[[#This Row],[Sales]] * salestable[[#This Row],[Discount]]</f>
        <v>0</v>
      </c>
      <c r="X8297">
        <f>YEAR(salestable[[#This Row],[Order Date]])</f>
        <v>2016</v>
      </c>
      <c r="Y8297" t="str">
        <f>TEXT(salestable[[#This Row],[Order Date]],"MMMM")</f>
        <v>May</v>
      </c>
      <c r="Z8297" t="str">
        <f>"Q"&amp;ROUNDUP(MONTH(salestable[[#This Row],[Order Date]])/3,0)</f>
        <v>Q2</v>
      </c>
      <c r="AA8297" t="str">
        <f>TEXT(salestable[[#This Row],[Order Date]], "ddd")</f>
        <v>Mon</v>
      </c>
    </row>
    <row r="8298" spans="1:27"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s="3">
        <v>2</v>
      </c>
      <c r="T8298" s="4">
        <v>0</v>
      </c>
      <c r="U8298" s="3">
        <v>26.8752</v>
      </c>
      <c r="V8298" s="2">
        <f>salestable[[#This Row],[Sales]] * (1 - salestable[[#This Row],[Discount]])</f>
        <v>111.98</v>
      </c>
      <c r="W8298" s="2">
        <f>salestable[[#This Row],[Sales]] * salestable[[#This Row],[Discount]]</f>
        <v>0</v>
      </c>
      <c r="X8298">
        <f>YEAR(salestable[[#This Row],[Order Date]])</f>
        <v>2016</v>
      </c>
      <c r="Y8298" t="str">
        <f>TEXT(salestable[[#This Row],[Order Date]],"MMMM")</f>
        <v>May</v>
      </c>
      <c r="Z8298" t="str">
        <f>"Q"&amp;ROUNDUP(MONTH(salestable[[#This Row],[Order Date]])/3,0)</f>
        <v>Q2</v>
      </c>
      <c r="AA8298" t="str">
        <f>TEXT(salestable[[#This Row],[Order Date]], "ddd")</f>
        <v>Mon</v>
      </c>
    </row>
    <row r="8299" spans="1:27"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s="3">
        <v>2</v>
      </c>
      <c r="T8299" s="4">
        <v>0.2</v>
      </c>
      <c r="U8299" s="3">
        <v>0.73919999999999997</v>
      </c>
      <c r="V8299" s="2">
        <f>salestable[[#This Row],[Sales]] * (1 - salestable[[#This Row],[Discount]])</f>
        <v>3.9424000000000001</v>
      </c>
      <c r="W8299" s="2">
        <f>salestable[[#This Row],[Sales]] * salestable[[#This Row],[Discount]]</f>
        <v>0.98560000000000003</v>
      </c>
      <c r="X8299">
        <f>YEAR(salestable[[#This Row],[Order Date]])</f>
        <v>2015</v>
      </c>
      <c r="Y8299" t="str">
        <f>TEXT(salestable[[#This Row],[Order Date]],"MMMM")</f>
        <v>July</v>
      </c>
      <c r="Z8299" t="str">
        <f>"Q"&amp;ROUNDUP(MONTH(salestable[[#This Row],[Order Date]])/3,0)</f>
        <v>Q3</v>
      </c>
      <c r="AA8299" t="str">
        <f>TEXT(salestable[[#This Row],[Order Date]], "ddd")</f>
        <v>Sun</v>
      </c>
    </row>
    <row r="8300" spans="1:27"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s="3">
        <v>3</v>
      </c>
      <c r="T8300" s="4">
        <v>0.2</v>
      </c>
      <c r="U8300" s="3">
        <v>4.2717000000000001</v>
      </c>
      <c r="V8300" s="2">
        <f>salestable[[#This Row],[Sales]] * (1 - salestable[[#This Row],[Discount]])</f>
        <v>9.4272000000000009</v>
      </c>
      <c r="W8300" s="2">
        <f>salestable[[#This Row],[Sales]] * salestable[[#This Row],[Discount]]</f>
        <v>2.3568000000000002</v>
      </c>
      <c r="X8300">
        <f>YEAR(salestable[[#This Row],[Order Date]])</f>
        <v>2015</v>
      </c>
      <c r="Y8300" t="str">
        <f>TEXT(salestable[[#This Row],[Order Date]],"MMMM")</f>
        <v>July</v>
      </c>
      <c r="Z8300" t="str">
        <f>"Q"&amp;ROUNDUP(MONTH(salestable[[#This Row],[Order Date]])/3,0)</f>
        <v>Q3</v>
      </c>
      <c r="AA8300" t="str">
        <f>TEXT(salestable[[#This Row],[Order Date]], "ddd")</f>
        <v>Sun</v>
      </c>
    </row>
    <row r="8301" spans="1:27"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s="3">
        <v>3</v>
      </c>
      <c r="T8301" s="4">
        <v>0</v>
      </c>
      <c r="U8301" s="3">
        <v>2.0748000000000002</v>
      </c>
      <c r="V8301" s="2">
        <f>salestable[[#This Row],[Sales]] * (1 - salestable[[#This Row],[Discount]])</f>
        <v>7.98</v>
      </c>
      <c r="W8301" s="2">
        <f>salestable[[#This Row],[Sales]] * salestable[[#This Row],[Discount]]</f>
        <v>0</v>
      </c>
      <c r="X8301">
        <f>YEAR(salestable[[#This Row],[Order Date]])</f>
        <v>2014</v>
      </c>
      <c r="Y8301" t="str">
        <f>TEXT(salestable[[#This Row],[Order Date]],"MMMM")</f>
        <v>March</v>
      </c>
      <c r="Z8301" t="str">
        <f>"Q"&amp;ROUNDUP(MONTH(salestable[[#This Row],[Order Date]])/3,0)</f>
        <v>Q1</v>
      </c>
      <c r="AA8301" t="str">
        <f>TEXT(salestable[[#This Row],[Order Date]], "ddd")</f>
        <v>Tue</v>
      </c>
    </row>
    <row r="8302" spans="1:27"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s="3">
        <v>2</v>
      </c>
      <c r="T8302" s="4">
        <v>0</v>
      </c>
      <c r="U8302" s="3">
        <v>81.432000000000002</v>
      </c>
      <c r="V8302" s="2">
        <f>salestable[[#This Row],[Sales]] * (1 - salestable[[#This Row],[Discount]])</f>
        <v>180.96</v>
      </c>
      <c r="W8302" s="2">
        <f>salestable[[#This Row],[Sales]] * salestable[[#This Row],[Discount]]</f>
        <v>0</v>
      </c>
      <c r="X8302">
        <f>YEAR(salestable[[#This Row],[Order Date]])</f>
        <v>2015</v>
      </c>
      <c r="Y8302" t="str">
        <f>TEXT(salestable[[#This Row],[Order Date]],"MMMM")</f>
        <v>April</v>
      </c>
      <c r="Z8302" t="str">
        <f>"Q"&amp;ROUNDUP(MONTH(salestable[[#This Row],[Order Date]])/3,0)</f>
        <v>Q2</v>
      </c>
      <c r="AA8302" t="str">
        <f>TEXT(salestable[[#This Row],[Order Date]], "ddd")</f>
        <v>Mon</v>
      </c>
    </row>
    <row r="8303" spans="1:27"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s="3">
        <v>5</v>
      </c>
      <c r="T8303" s="4">
        <v>0</v>
      </c>
      <c r="U8303" s="3">
        <v>659.98</v>
      </c>
      <c r="V8303" s="2">
        <f>salestable[[#This Row],[Sales]] * (1 - salestable[[#This Row],[Discount]])</f>
        <v>1649.95</v>
      </c>
      <c r="W8303" s="2">
        <f>salestable[[#This Row],[Sales]] * salestable[[#This Row],[Discount]]</f>
        <v>0</v>
      </c>
      <c r="X8303">
        <f>YEAR(salestable[[#This Row],[Order Date]])</f>
        <v>2017</v>
      </c>
      <c r="Y8303" t="str">
        <f>TEXT(salestable[[#This Row],[Order Date]],"MMMM")</f>
        <v>July</v>
      </c>
      <c r="Z8303" t="str">
        <f>"Q"&amp;ROUNDUP(MONTH(salestable[[#This Row],[Order Date]])/3,0)</f>
        <v>Q3</v>
      </c>
      <c r="AA8303" t="str">
        <f>TEXT(salestable[[#This Row],[Order Date]], "ddd")</f>
        <v>Wed</v>
      </c>
    </row>
    <row r="8304" spans="1:27"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s="3">
        <v>3</v>
      </c>
      <c r="T8304" s="4">
        <v>0.2</v>
      </c>
      <c r="U8304" s="3">
        <v>45.293999999999997</v>
      </c>
      <c r="V8304" s="2">
        <f>salestable[[#This Row],[Sales]] * (1 - salestable[[#This Row],[Discount]])</f>
        <v>289.88159999999999</v>
      </c>
      <c r="W8304" s="2">
        <f>salestable[[#This Row],[Sales]] * salestable[[#This Row],[Discount]]</f>
        <v>72.470399999999998</v>
      </c>
      <c r="X8304">
        <f>YEAR(salestable[[#This Row],[Order Date]])</f>
        <v>2017</v>
      </c>
      <c r="Y8304" t="str">
        <f>TEXT(salestable[[#This Row],[Order Date]],"MMMM")</f>
        <v>July</v>
      </c>
      <c r="Z8304" t="str">
        <f>"Q"&amp;ROUNDUP(MONTH(salestable[[#This Row],[Order Date]])/3,0)</f>
        <v>Q3</v>
      </c>
      <c r="AA8304" t="str">
        <f>TEXT(salestable[[#This Row],[Order Date]], "ddd")</f>
        <v>Wed</v>
      </c>
    </row>
    <row r="8305" spans="1:27"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s="3">
        <v>2</v>
      </c>
      <c r="T8305" s="4">
        <v>0.2</v>
      </c>
      <c r="U8305" s="3">
        <v>8.2782</v>
      </c>
      <c r="V8305" s="2">
        <f>salestable[[#This Row],[Sales]] * (1 - salestable[[#This Row],[Discount]])</f>
        <v>58.867200000000004</v>
      </c>
      <c r="W8305" s="2">
        <f>salestable[[#This Row],[Sales]] * salestable[[#This Row],[Discount]]</f>
        <v>14.716800000000001</v>
      </c>
      <c r="X8305">
        <f>YEAR(salestable[[#This Row],[Order Date]])</f>
        <v>2014</v>
      </c>
      <c r="Y8305" t="str">
        <f>TEXT(salestable[[#This Row],[Order Date]],"MMMM")</f>
        <v>October</v>
      </c>
      <c r="Z8305" t="str">
        <f>"Q"&amp;ROUNDUP(MONTH(salestable[[#This Row],[Order Date]])/3,0)</f>
        <v>Q4</v>
      </c>
      <c r="AA8305" t="str">
        <f>TEXT(salestable[[#This Row],[Order Date]], "ddd")</f>
        <v>Fri</v>
      </c>
    </row>
    <row r="8306" spans="1:27"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s="3">
        <v>4</v>
      </c>
      <c r="T8306" s="4">
        <v>0.2</v>
      </c>
      <c r="U8306" s="3">
        <v>36.477600000000002</v>
      </c>
      <c r="V8306" s="2">
        <f>salestable[[#This Row],[Sales]] * (1 - salestable[[#This Row],[Discount]])</f>
        <v>389.09440000000001</v>
      </c>
      <c r="W8306" s="2">
        <f>salestable[[#This Row],[Sales]] * salestable[[#This Row],[Discount]]</f>
        <v>97.273600000000002</v>
      </c>
      <c r="X8306">
        <f>YEAR(salestable[[#This Row],[Order Date]])</f>
        <v>2017</v>
      </c>
      <c r="Y8306" t="str">
        <f>TEXT(salestable[[#This Row],[Order Date]],"MMMM")</f>
        <v>November</v>
      </c>
      <c r="Z8306" t="str">
        <f>"Q"&amp;ROUNDUP(MONTH(salestable[[#This Row],[Order Date]])/3,0)</f>
        <v>Q4</v>
      </c>
      <c r="AA8306" t="str">
        <f>TEXT(salestable[[#This Row],[Order Date]], "ddd")</f>
        <v>Fri</v>
      </c>
    </row>
    <row r="8307" spans="1:27"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s="3">
        <v>5</v>
      </c>
      <c r="T8307" s="4">
        <v>0</v>
      </c>
      <c r="U8307" s="3">
        <v>15.552</v>
      </c>
      <c r="V8307" s="2">
        <f>salestable[[#This Row],[Sales]] * (1 - salestable[[#This Row],[Discount]])</f>
        <v>32.4</v>
      </c>
      <c r="W8307" s="2">
        <f>salestable[[#This Row],[Sales]] * salestable[[#This Row],[Discount]]</f>
        <v>0</v>
      </c>
      <c r="X8307">
        <f>YEAR(salestable[[#This Row],[Order Date]])</f>
        <v>2016</v>
      </c>
      <c r="Y8307" t="str">
        <f>TEXT(salestable[[#This Row],[Order Date]],"MMMM")</f>
        <v>August</v>
      </c>
      <c r="Z8307" t="str">
        <f>"Q"&amp;ROUNDUP(MONTH(salestable[[#This Row],[Order Date]])/3,0)</f>
        <v>Q3</v>
      </c>
      <c r="AA8307" t="str">
        <f>TEXT(salestable[[#This Row],[Order Date]], "ddd")</f>
        <v>Thu</v>
      </c>
    </row>
    <row r="8308" spans="1:27"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s="3">
        <v>7</v>
      </c>
      <c r="T8308" s="4">
        <v>0</v>
      </c>
      <c r="U8308" s="3">
        <v>19.255600000000001</v>
      </c>
      <c r="V8308" s="2">
        <f>salestable[[#This Row],[Sales]] * (1 - salestable[[#This Row],[Discount]])</f>
        <v>41.86</v>
      </c>
      <c r="W8308" s="2">
        <f>salestable[[#This Row],[Sales]] * salestable[[#This Row],[Discount]]</f>
        <v>0</v>
      </c>
      <c r="X8308">
        <f>YEAR(salestable[[#This Row],[Order Date]])</f>
        <v>2016</v>
      </c>
      <c r="Y8308" t="str">
        <f>TEXT(salestable[[#This Row],[Order Date]],"MMMM")</f>
        <v>August</v>
      </c>
      <c r="Z8308" t="str">
        <f>"Q"&amp;ROUNDUP(MONTH(salestable[[#This Row],[Order Date]])/3,0)</f>
        <v>Q3</v>
      </c>
      <c r="AA8308" t="str">
        <f>TEXT(salestable[[#This Row],[Order Date]], "ddd")</f>
        <v>Thu</v>
      </c>
    </row>
    <row r="8309" spans="1:27"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s="3">
        <v>2</v>
      </c>
      <c r="T8309" s="4">
        <v>0</v>
      </c>
      <c r="U8309" s="3">
        <v>35.677599999999998</v>
      </c>
      <c r="V8309" s="2">
        <f>salestable[[#This Row],[Sales]] * (1 - salestable[[#This Row],[Discount]])</f>
        <v>77.56</v>
      </c>
      <c r="W8309" s="2">
        <f>salestable[[#This Row],[Sales]] * salestable[[#This Row],[Discount]]</f>
        <v>0</v>
      </c>
      <c r="X8309">
        <f>YEAR(salestable[[#This Row],[Order Date]])</f>
        <v>2016</v>
      </c>
      <c r="Y8309" t="str">
        <f>TEXT(salestable[[#This Row],[Order Date]],"MMMM")</f>
        <v>August</v>
      </c>
      <c r="Z8309" t="str">
        <f>"Q"&amp;ROUNDUP(MONTH(salestable[[#This Row],[Order Date]])/3,0)</f>
        <v>Q3</v>
      </c>
      <c r="AA8309" t="str">
        <f>TEXT(salestable[[#This Row],[Order Date]], "ddd")</f>
        <v>Thu</v>
      </c>
    </row>
    <row r="8310" spans="1:27"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s="3">
        <v>9</v>
      </c>
      <c r="T8310" s="4">
        <v>0</v>
      </c>
      <c r="U8310" s="3">
        <v>11.151</v>
      </c>
      <c r="V8310" s="2">
        <f>salestable[[#This Row],[Sales]] * (1 - salestable[[#This Row],[Discount]])</f>
        <v>37.17</v>
      </c>
      <c r="W8310" s="2">
        <f>salestable[[#This Row],[Sales]] * salestable[[#This Row],[Discount]]</f>
        <v>0</v>
      </c>
      <c r="X8310">
        <f>YEAR(salestable[[#This Row],[Order Date]])</f>
        <v>2016</v>
      </c>
      <c r="Y8310" t="str">
        <f>TEXT(salestable[[#This Row],[Order Date]],"MMMM")</f>
        <v>July</v>
      </c>
      <c r="Z8310" t="str">
        <f>"Q"&amp;ROUNDUP(MONTH(salestable[[#This Row],[Order Date]])/3,0)</f>
        <v>Q3</v>
      </c>
      <c r="AA8310" t="str">
        <f>TEXT(salestable[[#This Row],[Order Date]], "ddd")</f>
        <v>Mon</v>
      </c>
    </row>
    <row r="8311" spans="1:27"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s="3">
        <v>3</v>
      </c>
      <c r="T8311" s="4">
        <v>0.2</v>
      </c>
      <c r="U8311" s="3">
        <v>8.5845000000000002</v>
      </c>
      <c r="V8311" s="2">
        <f>salestable[[#This Row],[Sales]] * (1 - salestable[[#This Row],[Discount]])</f>
        <v>109.88160000000001</v>
      </c>
      <c r="W8311" s="2">
        <f>salestable[[#This Row],[Sales]] * salestable[[#This Row],[Discount]]</f>
        <v>27.470400000000001</v>
      </c>
      <c r="X8311">
        <f>YEAR(salestable[[#This Row],[Order Date]])</f>
        <v>2014</v>
      </c>
      <c r="Y8311" t="str">
        <f>TEXT(salestable[[#This Row],[Order Date]],"MMMM")</f>
        <v>March</v>
      </c>
      <c r="Z8311" t="str">
        <f>"Q"&amp;ROUNDUP(MONTH(salestable[[#This Row],[Order Date]])/3,0)</f>
        <v>Q1</v>
      </c>
      <c r="AA8311" t="str">
        <f>TEXT(salestable[[#This Row],[Order Date]], "ddd")</f>
        <v>Sat</v>
      </c>
    </row>
    <row r="8312" spans="1:27"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s="3">
        <v>3</v>
      </c>
      <c r="T8312" s="4">
        <v>0.3</v>
      </c>
      <c r="U8312" s="3">
        <v>-43.029600000000002</v>
      </c>
      <c r="V8312" s="2">
        <f>salestable[[#This Row],[Sales]] * (1 - salestable[[#This Row],[Discount]])</f>
        <v>263.55630000000002</v>
      </c>
      <c r="W8312" s="2">
        <f>salestable[[#This Row],[Sales]] * salestable[[#This Row],[Discount]]</f>
        <v>112.95270000000001</v>
      </c>
      <c r="X8312">
        <f>YEAR(salestable[[#This Row],[Order Date]])</f>
        <v>2014</v>
      </c>
      <c r="Y8312" t="str">
        <f>TEXT(salestable[[#This Row],[Order Date]],"MMMM")</f>
        <v>March</v>
      </c>
      <c r="Z8312" t="str">
        <f>"Q"&amp;ROUNDUP(MONTH(salestable[[#This Row],[Order Date]])/3,0)</f>
        <v>Q1</v>
      </c>
      <c r="AA8312" t="str">
        <f>TEXT(salestable[[#This Row],[Order Date]], "ddd")</f>
        <v>Sat</v>
      </c>
    </row>
    <row r="8313" spans="1:27"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s="3">
        <v>4</v>
      </c>
      <c r="T8313" s="4">
        <v>0</v>
      </c>
      <c r="U8313" s="3">
        <v>24.460799999999999</v>
      </c>
      <c r="V8313" s="2">
        <f>salestable[[#This Row],[Sales]] * (1 - salestable[[#This Row],[Discount]])</f>
        <v>62.72</v>
      </c>
      <c r="W8313" s="2">
        <f>salestable[[#This Row],[Sales]] * salestable[[#This Row],[Discount]]</f>
        <v>0</v>
      </c>
      <c r="X8313">
        <f>YEAR(salestable[[#This Row],[Order Date]])</f>
        <v>2017</v>
      </c>
      <c r="Y8313" t="str">
        <f>TEXT(salestable[[#This Row],[Order Date]],"MMMM")</f>
        <v>January</v>
      </c>
      <c r="Z8313" t="str">
        <f>"Q"&amp;ROUNDUP(MONTH(salestable[[#This Row],[Order Date]])/3,0)</f>
        <v>Q1</v>
      </c>
      <c r="AA8313" t="str">
        <f>TEXT(salestable[[#This Row],[Order Date]], "ddd")</f>
        <v>Thu</v>
      </c>
    </row>
    <row r="8314" spans="1:27"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s="3">
        <v>7</v>
      </c>
      <c r="T8314" s="4">
        <v>0</v>
      </c>
      <c r="U8314" s="3">
        <v>764.3818</v>
      </c>
      <c r="V8314" s="2">
        <f>salestable[[#This Row],[Sales]] * (1 - salestable[[#This Row],[Discount]])</f>
        <v>2939.93</v>
      </c>
      <c r="W8314" s="2">
        <f>salestable[[#This Row],[Sales]] * salestable[[#This Row],[Discount]]</f>
        <v>0</v>
      </c>
      <c r="X8314">
        <f>YEAR(salestable[[#This Row],[Order Date]])</f>
        <v>2017</v>
      </c>
      <c r="Y8314" t="str">
        <f>TEXT(salestable[[#This Row],[Order Date]],"MMMM")</f>
        <v>January</v>
      </c>
      <c r="Z8314" t="str">
        <f>"Q"&amp;ROUNDUP(MONTH(salestable[[#This Row],[Order Date]])/3,0)</f>
        <v>Q1</v>
      </c>
      <c r="AA8314" t="str">
        <f>TEXT(salestable[[#This Row],[Order Date]], "ddd")</f>
        <v>Thu</v>
      </c>
    </row>
    <row r="8315" spans="1:27"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s="3">
        <v>3</v>
      </c>
      <c r="T8315" s="4">
        <v>0.3</v>
      </c>
      <c r="U8315" s="3">
        <v>-14.6388</v>
      </c>
      <c r="V8315" s="2">
        <f>salestable[[#This Row],[Sales]] * (1 - salestable[[#This Row],[Discount]])</f>
        <v>358.65059999999994</v>
      </c>
      <c r="W8315" s="2">
        <f>salestable[[#This Row],[Sales]] * salestable[[#This Row],[Discount]]</f>
        <v>153.70739999999998</v>
      </c>
      <c r="X8315">
        <f>YEAR(salestable[[#This Row],[Order Date]])</f>
        <v>2014</v>
      </c>
      <c r="Y8315" t="str">
        <f>TEXT(salestable[[#This Row],[Order Date]],"MMMM")</f>
        <v>July</v>
      </c>
      <c r="Z8315" t="str">
        <f>"Q"&amp;ROUNDUP(MONTH(salestable[[#This Row],[Order Date]])/3,0)</f>
        <v>Q3</v>
      </c>
      <c r="AA8315" t="str">
        <f>TEXT(salestable[[#This Row],[Order Date]], "ddd")</f>
        <v>Sat</v>
      </c>
    </row>
    <row r="8316" spans="1:27"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s="3">
        <v>2</v>
      </c>
      <c r="T8316" s="4">
        <v>0.2</v>
      </c>
      <c r="U8316" s="3">
        <v>0.56679999999999997</v>
      </c>
      <c r="V8316" s="2">
        <f>salestable[[#This Row],[Sales]] * (1 - salestable[[#This Row],[Discount]])</f>
        <v>2.7904</v>
      </c>
      <c r="W8316" s="2">
        <f>salestable[[#This Row],[Sales]] * salestable[[#This Row],[Discount]]</f>
        <v>0.6976</v>
      </c>
      <c r="X8316">
        <f>YEAR(salestable[[#This Row],[Order Date]])</f>
        <v>2014</v>
      </c>
      <c r="Y8316" t="str">
        <f>TEXT(salestable[[#This Row],[Order Date]],"MMMM")</f>
        <v>July</v>
      </c>
      <c r="Z8316" t="str">
        <f>"Q"&amp;ROUNDUP(MONTH(salestable[[#This Row],[Order Date]])/3,0)</f>
        <v>Q3</v>
      </c>
      <c r="AA8316" t="str">
        <f>TEXT(salestable[[#This Row],[Order Date]], "ddd")</f>
        <v>Sat</v>
      </c>
    </row>
    <row r="8317" spans="1:27"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s="3">
        <v>7</v>
      </c>
      <c r="T8317" s="4">
        <v>0.2</v>
      </c>
      <c r="U8317" s="3">
        <v>3.9003999999999999</v>
      </c>
      <c r="V8317" s="2">
        <f>salestable[[#This Row],[Sales]] * (1 - salestable[[#This Row],[Discount]])</f>
        <v>17.830400000000001</v>
      </c>
      <c r="W8317" s="2">
        <f>salestable[[#This Row],[Sales]] * salestable[[#This Row],[Discount]]</f>
        <v>4.4576000000000002</v>
      </c>
      <c r="X8317">
        <f>YEAR(salestable[[#This Row],[Order Date]])</f>
        <v>2014</v>
      </c>
      <c r="Y8317" t="str">
        <f>TEXT(salestable[[#This Row],[Order Date]],"MMMM")</f>
        <v>July</v>
      </c>
      <c r="Z8317" t="str">
        <f>"Q"&amp;ROUNDUP(MONTH(salestable[[#This Row],[Order Date]])/3,0)</f>
        <v>Q3</v>
      </c>
      <c r="AA8317" t="str">
        <f>TEXT(salestable[[#This Row],[Order Date]], "ddd")</f>
        <v>Sat</v>
      </c>
    </row>
    <row r="8318" spans="1:27"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s="3">
        <v>3</v>
      </c>
      <c r="T8318" s="4">
        <v>0.2</v>
      </c>
      <c r="U8318" s="3">
        <v>5.6112000000000002</v>
      </c>
      <c r="V8318" s="2">
        <f>salestable[[#This Row],[Sales]] * (1 - salestable[[#This Row],[Discount]])</f>
        <v>12.825600000000001</v>
      </c>
      <c r="W8318" s="2">
        <f>salestable[[#This Row],[Sales]] * salestable[[#This Row],[Discount]]</f>
        <v>3.2064000000000004</v>
      </c>
      <c r="X8318">
        <f>YEAR(salestable[[#This Row],[Order Date]])</f>
        <v>2014</v>
      </c>
      <c r="Y8318" t="str">
        <f>TEXT(salestable[[#This Row],[Order Date]],"MMMM")</f>
        <v>July</v>
      </c>
      <c r="Z8318" t="str">
        <f>"Q"&amp;ROUNDUP(MONTH(salestable[[#This Row],[Order Date]])/3,0)</f>
        <v>Q3</v>
      </c>
      <c r="AA8318" t="str">
        <f>TEXT(salestable[[#This Row],[Order Date]], "ddd")</f>
        <v>Sat</v>
      </c>
    </row>
    <row r="8319" spans="1:27"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s="3">
        <v>1</v>
      </c>
      <c r="T8319" s="4">
        <v>0.2</v>
      </c>
      <c r="U8319" s="3">
        <v>0.15329999999999999</v>
      </c>
      <c r="V8319" s="2">
        <f>salestable[[#This Row],[Sales]] * (1 - salestable[[#This Row],[Discount]])</f>
        <v>1.4016000000000002</v>
      </c>
      <c r="W8319" s="2">
        <f>salestable[[#This Row],[Sales]] * salestable[[#This Row],[Discount]]</f>
        <v>0.35040000000000004</v>
      </c>
      <c r="X8319">
        <f>YEAR(salestable[[#This Row],[Order Date]])</f>
        <v>2017</v>
      </c>
      <c r="Y8319" t="str">
        <f>TEXT(salestable[[#This Row],[Order Date]],"MMMM")</f>
        <v>April</v>
      </c>
      <c r="Z8319" t="str">
        <f>"Q"&amp;ROUNDUP(MONTH(salestable[[#This Row],[Order Date]])/3,0)</f>
        <v>Q2</v>
      </c>
      <c r="AA8319" t="str">
        <f>TEXT(salestable[[#This Row],[Order Date]], "ddd")</f>
        <v>Tue</v>
      </c>
    </row>
    <row r="8320" spans="1:27"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s="3">
        <v>8</v>
      </c>
      <c r="T8320" s="4">
        <v>0.2</v>
      </c>
      <c r="U8320" s="3">
        <v>2.3616000000000001</v>
      </c>
      <c r="V8320" s="2">
        <f>salestable[[#This Row],[Sales]] * (1 - salestable[[#This Row],[Discount]])</f>
        <v>16.793600000000001</v>
      </c>
      <c r="W8320" s="2">
        <f>salestable[[#This Row],[Sales]] * salestable[[#This Row],[Discount]]</f>
        <v>4.1984000000000004</v>
      </c>
      <c r="X8320">
        <f>YEAR(salestable[[#This Row],[Order Date]])</f>
        <v>2017</v>
      </c>
      <c r="Y8320" t="str">
        <f>TEXT(salestable[[#This Row],[Order Date]],"MMMM")</f>
        <v>April</v>
      </c>
      <c r="Z8320" t="str">
        <f>"Q"&amp;ROUNDUP(MONTH(salestable[[#This Row],[Order Date]])/3,0)</f>
        <v>Q2</v>
      </c>
      <c r="AA8320" t="str">
        <f>TEXT(salestable[[#This Row],[Order Date]], "ddd")</f>
        <v>Tue</v>
      </c>
    </row>
    <row r="8321" spans="1:27"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s="3">
        <v>1</v>
      </c>
      <c r="T8321" s="4">
        <v>0</v>
      </c>
      <c r="U8321" s="3">
        <v>3.363</v>
      </c>
      <c r="V8321" s="2">
        <f>salestable[[#This Row],[Sales]] * (1 - salestable[[#This Row],[Discount]])</f>
        <v>11.21</v>
      </c>
      <c r="W8321" s="2">
        <f>salestable[[#This Row],[Sales]] * salestable[[#This Row],[Discount]]</f>
        <v>0</v>
      </c>
      <c r="X8321">
        <f>YEAR(salestable[[#This Row],[Order Date]])</f>
        <v>2017</v>
      </c>
      <c r="Y8321" t="str">
        <f>TEXT(salestable[[#This Row],[Order Date]],"MMMM")</f>
        <v>November</v>
      </c>
      <c r="Z8321" t="str">
        <f>"Q"&amp;ROUNDUP(MONTH(salestable[[#This Row],[Order Date]])/3,0)</f>
        <v>Q4</v>
      </c>
      <c r="AA8321" t="str">
        <f>TEXT(salestable[[#This Row],[Order Date]], "ddd")</f>
        <v>Mon</v>
      </c>
    </row>
    <row r="8322" spans="1:27"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s="3">
        <v>2</v>
      </c>
      <c r="T8322" s="4">
        <v>0.2</v>
      </c>
      <c r="U8322" s="3">
        <v>4.5039999999999996</v>
      </c>
      <c r="V8322" s="2">
        <f>salestable[[#This Row],[Sales]] * (1 - salestable[[#This Row],[Discount]])</f>
        <v>36.032000000000004</v>
      </c>
      <c r="W8322" s="2">
        <f>salestable[[#This Row],[Sales]] * salestable[[#This Row],[Discount]]</f>
        <v>9.0080000000000009</v>
      </c>
      <c r="X8322">
        <f>YEAR(salestable[[#This Row],[Order Date]])</f>
        <v>2015</v>
      </c>
      <c r="Y8322" t="str">
        <f>TEXT(salestable[[#This Row],[Order Date]],"MMMM")</f>
        <v>December</v>
      </c>
      <c r="Z8322" t="str">
        <f>"Q"&amp;ROUNDUP(MONTH(salestable[[#This Row],[Order Date]])/3,0)</f>
        <v>Q4</v>
      </c>
      <c r="AA8322" t="str">
        <f>TEXT(salestable[[#This Row],[Order Date]], "ddd")</f>
        <v>Sat</v>
      </c>
    </row>
    <row r="8323" spans="1:27"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s="3">
        <v>2</v>
      </c>
      <c r="T8323" s="4">
        <v>0.8</v>
      </c>
      <c r="U8323" s="3">
        <v>-24.9984</v>
      </c>
      <c r="V8323" s="2">
        <f>salestable[[#This Row],[Sales]] * (1 - salestable[[#This Row],[Discount]])</f>
        <v>3.1247999999999996</v>
      </c>
      <c r="W8323" s="2">
        <f>salestable[[#This Row],[Sales]] * salestable[[#This Row],[Discount]]</f>
        <v>12.499200000000002</v>
      </c>
      <c r="X8323">
        <f>YEAR(salestable[[#This Row],[Order Date]])</f>
        <v>2016</v>
      </c>
      <c r="Y8323" t="str">
        <f>TEXT(salestable[[#This Row],[Order Date]],"MMMM")</f>
        <v>September</v>
      </c>
      <c r="Z8323" t="str">
        <f>"Q"&amp;ROUNDUP(MONTH(salestable[[#This Row],[Order Date]])/3,0)</f>
        <v>Q3</v>
      </c>
      <c r="AA8323" t="str">
        <f>TEXT(salestable[[#This Row],[Order Date]], "ddd")</f>
        <v>Mon</v>
      </c>
    </row>
    <row r="8324" spans="1:27"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s="3">
        <v>2</v>
      </c>
      <c r="T8324" s="4">
        <v>0</v>
      </c>
      <c r="U8324" s="3">
        <v>2.2724000000000002</v>
      </c>
      <c r="V8324" s="2">
        <f>salestable[[#This Row],[Sales]] * (1 - salestable[[#This Row],[Discount]])</f>
        <v>8.74</v>
      </c>
      <c r="W8324" s="2">
        <f>salestable[[#This Row],[Sales]] * salestable[[#This Row],[Discount]]</f>
        <v>0</v>
      </c>
      <c r="X8324">
        <f>YEAR(salestable[[#This Row],[Order Date]])</f>
        <v>2016</v>
      </c>
      <c r="Y8324" t="str">
        <f>TEXT(salestable[[#This Row],[Order Date]],"MMMM")</f>
        <v>November</v>
      </c>
      <c r="Z8324" t="str">
        <f>"Q"&amp;ROUNDUP(MONTH(salestable[[#This Row],[Order Date]])/3,0)</f>
        <v>Q4</v>
      </c>
      <c r="AA8324" t="str">
        <f>TEXT(salestable[[#This Row],[Order Date]], "ddd")</f>
        <v>Sat</v>
      </c>
    </row>
    <row r="8325" spans="1:27"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s="3">
        <v>5</v>
      </c>
      <c r="T8325" s="4">
        <v>0</v>
      </c>
      <c r="U8325" s="3">
        <v>20.585000000000001</v>
      </c>
      <c r="V8325" s="2">
        <f>salestable[[#This Row],[Sales]] * (1 - salestable[[#This Row],[Discount]])</f>
        <v>44.75</v>
      </c>
      <c r="W8325" s="2">
        <f>salestable[[#This Row],[Sales]] * salestable[[#This Row],[Discount]]</f>
        <v>0</v>
      </c>
      <c r="X8325">
        <f>YEAR(salestable[[#This Row],[Order Date]])</f>
        <v>2016</v>
      </c>
      <c r="Y8325" t="str">
        <f>TEXT(salestable[[#This Row],[Order Date]],"MMMM")</f>
        <v>November</v>
      </c>
      <c r="Z8325" t="str">
        <f>"Q"&amp;ROUNDUP(MONTH(salestable[[#This Row],[Order Date]])/3,0)</f>
        <v>Q4</v>
      </c>
      <c r="AA8325" t="str">
        <f>TEXT(salestable[[#This Row],[Order Date]], "ddd")</f>
        <v>Sat</v>
      </c>
    </row>
    <row r="8326" spans="1:27"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s="3">
        <v>5</v>
      </c>
      <c r="T8326" s="4">
        <v>0.2</v>
      </c>
      <c r="U8326" s="3">
        <v>5.3970000000000002</v>
      </c>
      <c r="V8326" s="2">
        <f>salestable[[#This Row],[Sales]] * (1 - salestable[[#This Row],[Discount]])</f>
        <v>49.344000000000001</v>
      </c>
      <c r="W8326" s="2">
        <f>salestable[[#This Row],[Sales]] * salestable[[#This Row],[Discount]]</f>
        <v>12.336</v>
      </c>
      <c r="X8326">
        <f>YEAR(salestable[[#This Row],[Order Date]])</f>
        <v>2017</v>
      </c>
      <c r="Y8326" t="str">
        <f>TEXT(salestable[[#This Row],[Order Date]],"MMMM")</f>
        <v>September</v>
      </c>
      <c r="Z8326" t="str">
        <f>"Q"&amp;ROUNDUP(MONTH(salestable[[#This Row],[Order Date]])/3,0)</f>
        <v>Q3</v>
      </c>
      <c r="AA8326" t="str">
        <f>TEXT(salestable[[#This Row],[Order Date]], "ddd")</f>
        <v>Fri</v>
      </c>
    </row>
    <row r="8327" spans="1:27"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s="3">
        <v>3</v>
      </c>
      <c r="T8327" s="4">
        <v>0.2</v>
      </c>
      <c r="U8327" s="3">
        <v>13.857900000000001</v>
      </c>
      <c r="V8327" s="2">
        <f>salestable[[#This Row],[Sales]] * (1 - salestable[[#This Row],[Discount]])</f>
        <v>126.70080000000002</v>
      </c>
      <c r="W8327" s="2">
        <f>salestable[[#This Row],[Sales]] * salestable[[#This Row],[Discount]]</f>
        <v>31.675200000000004</v>
      </c>
      <c r="X8327">
        <f>YEAR(salestable[[#This Row],[Order Date]])</f>
        <v>2017</v>
      </c>
      <c r="Y8327" t="str">
        <f>TEXT(salestable[[#This Row],[Order Date]],"MMMM")</f>
        <v>September</v>
      </c>
      <c r="Z8327" t="str">
        <f>"Q"&amp;ROUNDUP(MONTH(salestable[[#This Row],[Order Date]])/3,0)</f>
        <v>Q3</v>
      </c>
      <c r="AA8327" t="str">
        <f>TEXT(salestable[[#This Row],[Order Date]], "ddd")</f>
        <v>Fri</v>
      </c>
    </row>
    <row r="8328" spans="1:27"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s="3">
        <v>4</v>
      </c>
      <c r="T8328" s="4">
        <v>0.8</v>
      </c>
      <c r="U8328" s="3">
        <v>-4.5823999999999998</v>
      </c>
      <c r="V8328" s="2">
        <f>salestable[[#This Row],[Sales]] * (1 - salestable[[#This Row],[Discount]])</f>
        <v>0.57279999999999986</v>
      </c>
      <c r="W8328" s="2">
        <f>salestable[[#This Row],[Sales]] * salestable[[#This Row],[Discount]]</f>
        <v>2.2911999999999999</v>
      </c>
      <c r="X8328">
        <f>YEAR(salestable[[#This Row],[Order Date]])</f>
        <v>2017</v>
      </c>
      <c r="Y8328" t="str">
        <f>TEXT(salestable[[#This Row],[Order Date]],"MMMM")</f>
        <v>July</v>
      </c>
      <c r="Z8328" t="str">
        <f>"Q"&amp;ROUNDUP(MONTH(salestable[[#This Row],[Order Date]])/3,0)</f>
        <v>Q3</v>
      </c>
      <c r="AA8328" t="str">
        <f>TEXT(salestable[[#This Row],[Order Date]], "ddd")</f>
        <v>Fri</v>
      </c>
    </row>
    <row r="8329" spans="1:27"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s="3">
        <v>7</v>
      </c>
      <c r="T8329" s="4">
        <v>0.8</v>
      </c>
      <c r="U8329" s="3">
        <v>-164.83600000000001</v>
      </c>
      <c r="V8329" s="2">
        <f>salestable[[#This Row],[Sales]] * (1 - salestable[[#This Row],[Discount]])</f>
        <v>18.838399999999993</v>
      </c>
      <c r="W8329" s="2">
        <f>salestable[[#This Row],[Sales]] * salestable[[#This Row],[Discount]]</f>
        <v>75.3536</v>
      </c>
      <c r="X8329">
        <f>YEAR(salestable[[#This Row],[Order Date]])</f>
        <v>2017</v>
      </c>
      <c r="Y8329" t="str">
        <f>TEXT(salestable[[#This Row],[Order Date]],"MMMM")</f>
        <v>July</v>
      </c>
      <c r="Z8329" t="str">
        <f>"Q"&amp;ROUNDUP(MONTH(salestable[[#This Row],[Order Date]])/3,0)</f>
        <v>Q3</v>
      </c>
      <c r="AA8329" t="str">
        <f>TEXT(salestable[[#This Row],[Order Date]], "ddd")</f>
        <v>Fri</v>
      </c>
    </row>
    <row r="8330" spans="1:27"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s="3">
        <v>3</v>
      </c>
      <c r="T8330" s="4">
        <v>0</v>
      </c>
      <c r="U8330" s="3">
        <v>68.975999999999999</v>
      </c>
      <c r="V8330" s="2">
        <f>salestable[[#This Row],[Sales]] * (1 - salestable[[#This Row],[Discount]])</f>
        <v>143.69999999999999</v>
      </c>
      <c r="W8330" s="2">
        <f>salestable[[#This Row],[Sales]] * salestable[[#This Row],[Discount]]</f>
        <v>0</v>
      </c>
      <c r="X8330">
        <f>YEAR(salestable[[#This Row],[Order Date]])</f>
        <v>2017</v>
      </c>
      <c r="Y8330" t="str">
        <f>TEXT(salestable[[#This Row],[Order Date]],"MMMM")</f>
        <v>October</v>
      </c>
      <c r="Z8330" t="str">
        <f>"Q"&amp;ROUNDUP(MONTH(salestable[[#This Row],[Order Date]])/3,0)</f>
        <v>Q4</v>
      </c>
      <c r="AA8330" t="str">
        <f>TEXT(salestable[[#This Row],[Order Date]], "ddd")</f>
        <v>Fri</v>
      </c>
    </row>
    <row r="8331" spans="1:27"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s="3">
        <v>1</v>
      </c>
      <c r="T8331" s="4">
        <v>0</v>
      </c>
      <c r="U8331" s="3">
        <v>3.1103999999999998</v>
      </c>
      <c r="V8331" s="2">
        <f>salestable[[#This Row],[Sales]] * (1 - salestable[[#This Row],[Discount]])</f>
        <v>6.48</v>
      </c>
      <c r="W8331" s="2">
        <f>salestable[[#This Row],[Sales]] * salestable[[#This Row],[Discount]]</f>
        <v>0</v>
      </c>
      <c r="X8331">
        <f>YEAR(salestable[[#This Row],[Order Date]])</f>
        <v>2017</v>
      </c>
      <c r="Y8331" t="str">
        <f>TEXT(salestable[[#This Row],[Order Date]],"MMMM")</f>
        <v>October</v>
      </c>
      <c r="Z8331" t="str">
        <f>"Q"&amp;ROUNDUP(MONTH(salestable[[#This Row],[Order Date]])/3,0)</f>
        <v>Q4</v>
      </c>
      <c r="AA8331" t="str">
        <f>TEXT(salestable[[#This Row],[Order Date]], "ddd")</f>
        <v>Fri</v>
      </c>
    </row>
    <row r="8332" spans="1:27"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s="3">
        <v>4</v>
      </c>
      <c r="T8332" s="4">
        <v>0</v>
      </c>
      <c r="U8332" s="3">
        <v>2.5215999999999998</v>
      </c>
      <c r="V8332" s="2">
        <f>salestable[[#This Row],[Sales]] * (1 - salestable[[#This Row],[Discount]])</f>
        <v>7.88</v>
      </c>
      <c r="W8332" s="2">
        <f>salestable[[#This Row],[Sales]] * salestable[[#This Row],[Discount]]</f>
        <v>0</v>
      </c>
      <c r="X8332">
        <f>YEAR(salestable[[#This Row],[Order Date]])</f>
        <v>2017</v>
      </c>
      <c r="Y8332" t="str">
        <f>TEXT(salestable[[#This Row],[Order Date]],"MMMM")</f>
        <v>November</v>
      </c>
      <c r="Z8332" t="str">
        <f>"Q"&amp;ROUNDUP(MONTH(salestable[[#This Row],[Order Date]])/3,0)</f>
        <v>Q4</v>
      </c>
      <c r="AA8332" t="str">
        <f>TEXT(salestable[[#This Row],[Order Date]], "ddd")</f>
        <v>Tue</v>
      </c>
    </row>
    <row r="8333" spans="1:27"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s="3">
        <v>1</v>
      </c>
      <c r="T8333" s="4">
        <v>0</v>
      </c>
      <c r="U8333" s="3">
        <v>3.363</v>
      </c>
      <c r="V8333" s="2">
        <f>salestable[[#This Row],[Sales]] * (1 - salestable[[#This Row],[Discount]])</f>
        <v>11.21</v>
      </c>
      <c r="W8333" s="2">
        <f>salestable[[#This Row],[Sales]] * salestable[[#This Row],[Discount]]</f>
        <v>0</v>
      </c>
      <c r="X8333">
        <f>YEAR(salestable[[#This Row],[Order Date]])</f>
        <v>2016</v>
      </c>
      <c r="Y8333" t="str">
        <f>TEXT(salestable[[#This Row],[Order Date]],"MMMM")</f>
        <v>March</v>
      </c>
      <c r="Z8333" t="str">
        <f>"Q"&amp;ROUNDUP(MONTH(salestable[[#This Row],[Order Date]])/3,0)</f>
        <v>Q1</v>
      </c>
      <c r="AA8333" t="str">
        <f>TEXT(salestable[[#This Row],[Order Date]], "ddd")</f>
        <v>Wed</v>
      </c>
    </row>
    <row r="8334" spans="1:27"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s="3">
        <v>5</v>
      </c>
      <c r="T8334" s="4">
        <v>0</v>
      </c>
      <c r="U8334" s="3">
        <v>88.724999999999994</v>
      </c>
      <c r="V8334" s="2">
        <f>salestable[[#This Row],[Sales]] * (1 - salestable[[#This Row],[Discount]])</f>
        <v>354.9</v>
      </c>
      <c r="W8334" s="2">
        <f>salestable[[#This Row],[Sales]] * salestable[[#This Row],[Discount]]</f>
        <v>0</v>
      </c>
      <c r="X8334">
        <f>YEAR(salestable[[#This Row],[Order Date]])</f>
        <v>2016</v>
      </c>
      <c r="Y8334" t="str">
        <f>TEXT(salestable[[#This Row],[Order Date]],"MMMM")</f>
        <v>March</v>
      </c>
      <c r="Z8334" t="str">
        <f>"Q"&amp;ROUNDUP(MONTH(salestable[[#This Row],[Order Date]])/3,0)</f>
        <v>Q1</v>
      </c>
      <c r="AA8334" t="str">
        <f>TEXT(salestable[[#This Row],[Order Date]], "ddd")</f>
        <v>Wed</v>
      </c>
    </row>
    <row r="8335" spans="1:27"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s="3">
        <v>3</v>
      </c>
      <c r="T8335" s="4">
        <v>0</v>
      </c>
      <c r="U8335" s="3">
        <v>8.7905999999999995</v>
      </c>
      <c r="V8335" s="2">
        <f>salestable[[#This Row],[Sales]] * (1 - salestable[[#This Row],[Discount]])</f>
        <v>17.940000000000001</v>
      </c>
      <c r="W8335" s="2">
        <f>salestable[[#This Row],[Sales]] * salestable[[#This Row],[Discount]]</f>
        <v>0</v>
      </c>
      <c r="X8335">
        <f>YEAR(salestable[[#This Row],[Order Date]])</f>
        <v>2016</v>
      </c>
      <c r="Y8335" t="str">
        <f>TEXT(salestable[[#This Row],[Order Date]],"MMMM")</f>
        <v>March</v>
      </c>
      <c r="Z8335" t="str">
        <f>"Q"&amp;ROUNDUP(MONTH(salestable[[#This Row],[Order Date]])/3,0)</f>
        <v>Q1</v>
      </c>
      <c r="AA8335" t="str">
        <f>TEXT(salestable[[#This Row],[Order Date]], "ddd")</f>
        <v>Wed</v>
      </c>
    </row>
    <row r="8336" spans="1:27"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s="3">
        <v>4</v>
      </c>
      <c r="T8336" s="4">
        <v>0</v>
      </c>
      <c r="U8336" s="3">
        <v>23.31</v>
      </c>
      <c r="V8336" s="2">
        <f>salestable[[#This Row],[Sales]] * (1 - salestable[[#This Row],[Discount]])</f>
        <v>51.8</v>
      </c>
      <c r="W8336" s="2">
        <f>salestable[[#This Row],[Sales]] * salestable[[#This Row],[Discount]]</f>
        <v>0</v>
      </c>
      <c r="X8336">
        <f>YEAR(salestable[[#This Row],[Order Date]])</f>
        <v>2016</v>
      </c>
      <c r="Y8336" t="str">
        <f>TEXT(salestable[[#This Row],[Order Date]],"MMMM")</f>
        <v>March</v>
      </c>
      <c r="Z8336" t="str">
        <f>"Q"&amp;ROUNDUP(MONTH(salestable[[#This Row],[Order Date]])/3,0)</f>
        <v>Q1</v>
      </c>
      <c r="AA8336" t="str">
        <f>TEXT(salestable[[#This Row],[Order Date]], "ddd")</f>
        <v>Wed</v>
      </c>
    </row>
    <row r="8337" spans="1:27"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s="3">
        <v>9</v>
      </c>
      <c r="T8337" s="4">
        <v>0</v>
      </c>
      <c r="U8337" s="3">
        <v>149.76</v>
      </c>
      <c r="V8337" s="2">
        <f>salestable[[#This Row],[Sales]] * (1 - salestable[[#This Row],[Discount]])</f>
        <v>299.52</v>
      </c>
      <c r="W8337" s="2">
        <f>salestable[[#This Row],[Sales]] * salestable[[#This Row],[Discount]]</f>
        <v>0</v>
      </c>
      <c r="X8337">
        <f>YEAR(salestable[[#This Row],[Order Date]])</f>
        <v>2017</v>
      </c>
      <c r="Y8337" t="str">
        <f>TEXT(salestable[[#This Row],[Order Date]],"MMMM")</f>
        <v>May</v>
      </c>
      <c r="Z8337" t="str">
        <f>"Q"&amp;ROUNDUP(MONTH(salestable[[#This Row],[Order Date]])/3,0)</f>
        <v>Q2</v>
      </c>
      <c r="AA8337" t="str">
        <f>TEXT(salestable[[#This Row],[Order Date]], "ddd")</f>
        <v>Sat</v>
      </c>
    </row>
    <row r="8338" spans="1:27"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s="3">
        <v>2</v>
      </c>
      <c r="T8338" s="4">
        <v>0</v>
      </c>
      <c r="U8338" s="3">
        <v>3.157</v>
      </c>
      <c r="V8338" s="2">
        <f>salestable[[#This Row],[Sales]] * (1 - salestable[[#This Row],[Discount]])</f>
        <v>7.7</v>
      </c>
      <c r="W8338" s="2">
        <f>salestable[[#This Row],[Sales]] * salestable[[#This Row],[Discount]]</f>
        <v>0</v>
      </c>
      <c r="X8338">
        <f>YEAR(salestable[[#This Row],[Order Date]])</f>
        <v>2016</v>
      </c>
      <c r="Y8338" t="str">
        <f>TEXT(salestable[[#This Row],[Order Date]],"MMMM")</f>
        <v>July</v>
      </c>
      <c r="Z8338" t="str">
        <f>"Q"&amp;ROUNDUP(MONTH(salestable[[#This Row],[Order Date]])/3,0)</f>
        <v>Q3</v>
      </c>
      <c r="AA8338" t="str">
        <f>TEXT(salestable[[#This Row],[Order Date]], "ddd")</f>
        <v>Sat</v>
      </c>
    </row>
    <row r="8339" spans="1:27"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s="3">
        <v>4</v>
      </c>
      <c r="T8339" s="4">
        <v>0</v>
      </c>
      <c r="U8339" s="3">
        <v>11.720800000000001</v>
      </c>
      <c r="V8339" s="2">
        <f>salestable[[#This Row],[Sales]] * (1 - salestable[[#This Row],[Discount]])</f>
        <v>23.92</v>
      </c>
      <c r="W8339" s="2">
        <f>salestable[[#This Row],[Sales]] * salestable[[#This Row],[Discount]]</f>
        <v>0</v>
      </c>
      <c r="X8339">
        <f>YEAR(salestable[[#This Row],[Order Date]])</f>
        <v>2014</v>
      </c>
      <c r="Y8339" t="str">
        <f>TEXT(salestable[[#This Row],[Order Date]],"MMMM")</f>
        <v>December</v>
      </c>
      <c r="Z8339" t="str">
        <f>"Q"&amp;ROUNDUP(MONTH(salestable[[#This Row],[Order Date]])/3,0)</f>
        <v>Q4</v>
      </c>
      <c r="AA8339" t="str">
        <f>TEXT(salestable[[#This Row],[Order Date]], "ddd")</f>
        <v>Sat</v>
      </c>
    </row>
    <row r="8340" spans="1:27"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s="3">
        <v>5</v>
      </c>
      <c r="T8340" s="4">
        <v>0</v>
      </c>
      <c r="U8340" s="3">
        <v>184.26</v>
      </c>
      <c r="V8340" s="2">
        <f>salestable[[#This Row],[Sales]] * (1 - salestable[[#This Row],[Discount]])</f>
        <v>498</v>
      </c>
      <c r="W8340" s="2">
        <f>salestable[[#This Row],[Sales]] * salestable[[#This Row],[Discount]]</f>
        <v>0</v>
      </c>
      <c r="X8340">
        <f>YEAR(salestable[[#This Row],[Order Date]])</f>
        <v>2014</v>
      </c>
      <c r="Y8340" t="str">
        <f>TEXT(salestable[[#This Row],[Order Date]],"MMMM")</f>
        <v>December</v>
      </c>
      <c r="Z8340" t="str">
        <f>"Q"&amp;ROUNDUP(MONTH(salestable[[#This Row],[Order Date]])/3,0)</f>
        <v>Q4</v>
      </c>
      <c r="AA8340" t="str">
        <f>TEXT(salestable[[#This Row],[Order Date]], "ddd")</f>
        <v>Sat</v>
      </c>
    </row>
    <row r="8341" spans="1:27"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s="3">
        <v>6</v>
      </c>
      <c r="T8341" s="4">
        <v>0.2</v>
      </c>
      <c r="U8341" s="3">
        <v>-38.211599999999997</v>
      </c>
      <c r="V8341" s="2">
        <f>salestable[[#This Row],[Sales]] * (1 - salestable[[#This Row],[Discount]])</f>
        <v>349.36320000000001</v>
      </c>
      <c r="W8341" s="2">
        <f>salestable[[#This Row],[Sales]] * salestable[[#This Row],[Discount]]</f>
        <v>87.340800000000002</v>
      </c>
      <c r="X8341">
        <f>YEAR(salestable[[#This Row],[Order Date]])</f>
        <v>2017</v>
      </c>
      <c r="Y8341" t="str">
        <f>TEXT(salestable[[#This Row],[Order Date]],"MMMM")</f>
        <v>April</v>
      </c>
      <c r="Z8341" t="str">
        <f>"Q"&amp;ROUNDUP(MONTH(salestable[[#This Row],[Order Date]])/3,0)</f>
        <v>Q2</v>
      </c>
      <c r="AA8341" t="str">
        <f>TEXT(salestable[[#This Row],[Order Date]], "ddd")</f>
        <v>Thu</v>
      </c>
    </row>
    <row r="8342" spans="1:27"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s="3">
        <v>5</v>
      </c>
      <c r="T8342" s="4">
        <v>0</v>
      </c>
      <c r="U8342" s="3">
        <v>15.552</v>
      </c>
      <c r="V8342" s="2">
        <f>salestable[[#This Row],[Sales]] * (1 - salestable[[#This Row],[Discount]])</f>
        <v>32.4</v>
      </c>
      <c r="W8342" s="2">
        <f>salestable[[#This Row],[Sales]] * salestable[[#This Row],[Discount]]</f>
        <v>0</v>
      </c>
      <c r="X8342">
        <f>YEAR(salestable[[#This Row],[Order Date]])</f>
        <v>2014</v>
      </c>
      <c r="Y8342" t="str">
        <f>TEXT(salestable[[#This Row],[Order Date]],"MMMM")</f>
        <v>November</v>
      </c>
      <c r="Z8342" t="str">
        <f>"Q"&amp;ROUNDUP(MONTH(salestable[[#This Row],[Order Date]])/3,0)</f>
        <v>Q4</v>
      </c>
      <c r="AA8342" t="str">
        <f>TEXT(salestable[[#This Row],[Order Date]], "ddd")</f>
        <v>Fri</v>
      </c>
    </row>
    <row r="8343" spans="1:27"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s="3">
        <v>3</v>
      </c>
      <c r="T8343" s="4">
        <v>0</v>
      </c>
      <c r="U8343" s="3">
        <v>16.588799999999999</v>
      </c>
      <c r="V8343" s="2">
        <f>salestable[[#This Row],[Sales]] * (1 - salestable[[#This Row],[Discount]])</f>
        <v>61.44</v>
      </c>
      <c r="W8343" s="2">
        <f>salestable[[#This Row],[Sales]] * salestable[[#This Row],[Discount]]</f>
        <v>0</v>
      </c>
      <c r="X8343">
        <f>YEAR(salestable[[#This Row],[Order Date]])</f>
        <v>2017</v>
      </c>
      <c r="Y8343" t="str">
        <f>TEXT(salestable[[#This Row],[Order Date]],"MMMM")</f>
        <v>June</v>
      </c>
      <c r="Z8343" t="str">
        <f>"Q"&amp;ROUNDUP(MONTH(salestable[[#This Row],[Order Date]])/3,0)</f>
        <v>Q2</v>
      </c>
      <c r="AA8343" t="str">
        <f>TEXT(salestable[[#This Row],[Order Date]], "ddd")</f>
        <v>Sun</v>
      </c>
    </row>
    <row r="8344" spans="1:27"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s="3">
        <v>7</v>
      </c>
      <c r="T8344" s="4">
        <v>0</v>
      </c>
      <c r="U8344" s="3">
        <v>19.807200000000002</v>
      </c>
      <c r="V8344" s="2">
        <f>salestable[[#This Row],[Sales]] * (1 - salestable[[#This Row],[Discount]])</f>
        <v>73.36</v>
      </c>
      <c r="W8344" s="2">
        <f>salestable[[#This Row],[Sales]] * salestable[[#This Row],[Discount]]</f>
        <v>0</v>
      </c>
      <c r="X8344">
        <f>YEAR(salestable[[#This Row],[Order Date]])</f>
        <v>2016</v>
      </c>
      <c r="Y8344" t="str">
        <f>TEXT(salestable[[#This Row],[Order Date]],"MMMM")</f>
        <v>November</v>
      </c>
      <c r="Z8344" t="str">
        <f>"Q"&amp;ROUNDUP(MONTH(salestable[[#This Row],[Order Date]])/3,0)</f>
        <v>Q4</v>
      </c>
      <c r="AA8344" t="str">
        <f>TEXT(salestable[[#This Row],[Order Date]], "ddd")</f>
        <v>Fri</v>
      </c>
    </row>
    <row r="8345" spans="1:27"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s="3">
        <v>5</v>
      </c>
      <c r="T8345" s="4">
        <v>0.2</v>
      </c>
      <c r="U8345" s="3">
        <v>22.2</v>
      </c>
      <c r="V8345" s="2">
        <f>salestable[[#This Row],[Sales]] * (1 - salestable[[#This Row],[Discount]])</f>
        <v>47.360000000000007</v>
      </c>
      <c r="W8345" s="2">
        <f>salestable[[#This Row],[Sales]] * salestable[[#This Row],[Discount]]</f>
        <v>11.840000000000002</v>
      </c>
      <c r="X8345">
        <f>YEAR(salestable[[#This Row],[Order Date]])</f>
        <v>2014</v>
      </c>
      <c r="Y8345" t="str">
        <f>TEXT(salestable[[#This Row],[Order Date]],"MMMM")</f>
        <v>March</v>
      </c>
      <c r="Z8345" t="str">
        <f>"Q"&amp;ROUNDUP(MONTH(salestable[[#This Row],[Order Date]])/3,0)</f>
        <v>Q1</v>
      </c>
      <c r="AA8345" t="str">
        <f>TEXT(salestable[[#This Row],[Order Date]], "ddd")</f>
        <v>Fri</v>
      </c>
    </row>
    <row r="8346" spans="1:27"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s="3">
        <v>3</v>
      </c>
      <c r="T8346" s="4">
        <v>0.2</v>
      </c>
      <c r="U8346" s="3">
        <v>6.5903999999999998</v>
      </c>
      <c r="V8346" s="2">
        <f>salestable[[#This Row],[Sales]] * (1 - salestable[[#This Row],[Discount]])</f>
        <v>26.361599999999999</v>
      </c>
      <c r="W8346" s="2">
        <f>salestable[[#This Row],[Sales]] * salestable[[#This Row],[Discount]]</f>
        <v>6.5903999999999998</v>
      </c>
      <c r="X8346">
        <f>YEAR(salestable[[#This Row],[Order Date]])</f>
        <v>2014</v>
      </c>
      <c r="Y8346" t="str">
        <f>TEXT(salestable[[#This Row],[Order Date]],"MMMM")</f>
        <v>March</v>
      </c>
      <c r="Z8346" t="str">
        <f>"Q"&amp;ROUNDUP(MONTH(salestable[[#This Row],[Order Date]])/3,0)</f>
        <v>Q1</v>
      </c>
      <c r="AA8346" t="str">
        <f>TEXT(salestable[[#This Row],[Order Date]], "ddd")</f>
        <v>Fri</v>
      </c>
    </row>
    <row r="8347" spans="1:27"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s="3">
        <v>3</v>
      </c>
      <c r="T8347" s="4">
        <v>0.2</v>
      </c>
      <c r="U8347" s="3">
        <v>-10.918799999999999</v>
      </c>
      <c r="V8347" s="2">
        <f>salestable[[#This Row],[Sales]] * (1 - salestable[[#This Row],[Discount]])</f>
        <v>174.70080000000002</v>
      </c>
      <c r="W8347" s="2">
        <f>salestable[[#This Row],[Sales]] * salestable[[#This Row],[Discount]]</f>
        <v>43.675200000000004</v>
      </c>
      <c r="X8347">
        <f>YEAR(salestable[[#This Row],[Order Date]])</f>
        <v>2014</v>
      </c>
      <c r="Y8347" t="str">
        <f>TEXT(salestable[[#This Row],[Order Date]],"MMMM")</f>
        <v>March</v>
      </c>
      <c r="Z8347" t="str">
        <f>"Q"&amp;ROUNDUP(MONTH(salestable[[#This Row],[Order Date]])/3,0)</f>
        <v>Q1</v>
      </c>
      <c r="AA8347" t="str">
        <f>TEXT(salestable[[#This Row],[Order Date]], "ddd")</f>
        <v>Fri</v>
      </c>
    </row>
    <row r="8348" spans="1:27"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s="3">
        <v>5</v>
      </c>
      <c r="T8348" s="4">
        <v>0</v>
      </c>
      <c r="U8348" s="3">
        <v>13.188000000000001</v>
      </c>
      <c r="V8348" s="2">
        <f>salestable[[#This Row],[Sales]] * (1 - salestable[[#This Row],[Discount]])</f>
        <v>31.4</v>
      </c>
      <c r="W8348" s="2">
        <f>salestable[[#This Row],[Sales]] * salestable[[#This Row],[Discount]]</f>
        <v>0</v>
      </c>
      <c r="X8348">
        <f>YEAR(salestable[[#This Row],[Order Date]])</f>
        <v>2015</v>
      </c>
      <c r="Y8348" t="str">
        <f>TEXT(salestable[[#This Row],[Order Date]],"MMMM")</f>
        <v>April</v>
      </c>
      <c r="Z8348" t="str">
        <f>"Q"&amp;ROUNDUP(MONTH(salestable[[#This Row],[Order Date]])/3,0)</f>
        <v>Q2</v>
      </c>
      <c r="AA8348" t="str">
        <f>TEXT(salestable[[#This Row],[Order Date]], "ddd")</f>
        <v>Thu</v>
      </c>
    </row>
    <row r="8349" spans="1:27"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s="3">
        <v>1</v>
      </c>
      <c r="T8349" s="4">
        <v>0</v>
      </c>
      <c r="U8349" s="3">
        <v>3.7919999999999998</v>
      </c>
      <c r="V8349" s="2">
        <f>salestable[[#This Row],[Sales]] * (1 - salestable[[#This Row],[Discount]])</f>
        <v>9.48</v>
      </c>
      <c r="W8349" s="2">
        <f>salestable[[#This Row],[Sales]] * salestable[[#This Row],[Discount]]</f>
        <v>0</v>
      </c>
      <c r="X8349">
        <f>YEAR(salestable[[#This Row],[Order Date]])</f>
        <v>2015</v>
      </c>
      <c r="Y8349" t="str">
        <f>TEXT(salestable[[#This Row],[Order Date]],"MMMM")</f>
        <v>April</v>
      </c>
      <c r="Z8349" t="str">
        <f>"Q"&amp;ROUNDUP(MONTH(salestable[[#This Row],[Order Date]])/3,0)</f>
        <v>Q2</v>
      </c>
      <c r="AA8349" t="str">
        <f>TEXT(salestable[[#This Row],[Order Date]], "ddd")</f>
        <v>Thu</v>
      </c>
    </row>
    <row r="8350" spans="1:27"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s="3">
        <v>10</v>
      </c>
      <c r="T8350" s="4">
        <v>0</v>
      </c>
      <c r="U8350" s="3">
        <v>58.66</v>
      </c>
      <c r="V8350" s="2">
        <f>salestable[[#This Row],[Sales]] * (1 - salestable[[#This Row],[Discount]])</f>
        <v>209.5</v>
      </c>
      <c r="W8350" s="2">
        <f>salestable[[#This Row],[Sales]] * salestable[[#This Row],[Discount]]</f>
        <v>0</v>
      </c>
      <c r="X8350">
        <f>YEAR(salestable[[#This Row],[Order Date]])</f>
        <v>2015</v>
      </c>
      <c r="Y8350" t="str">
        <f>TEXT(salestable[[#This Row],[Order Date]],"MMMM")</f>
        <v>April</v>
      </c>
      <c r="Z8350" t="str">
        <f>"Q"&amp;ROUNDUP(MONTH(salestable[[#This Row],[Order Date]])/3,0)</f>
        <v>Q2</v>
      </c>
      <c r="AA8350" t="str">
        <f>TEXT(salestable[[#This Row],[Order Date]], "ddd")</f>
        <v>Thu</v>
      </c>
    </row>
    <row r="8351" spans="1:27"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s="3">
        <v>5</v>
      </c>
      <c r="T8351" s="4">
        <v>0</v>
      </c>
      <c r="U8351" s="3">
        <v>10.449</v>
      </c>
      <c r="V8351" s="2">
        <f>salestable[[#This Row],[Sales]] * (1 - salestable[[#This Row],[Discount]])</f>
        <v>24.3</v>
      </c>
      <c r="W8351" s="2">
        <f>salestable[[#This Row],[Sales]] * salestable[[#This Row],[Discount]]</f>
        <v>0</v>
      </c>
      <c r="X8351">
        <f>YEAR(salestable[[#This Row],[Order Date]])</f>
        <v>2015</v>
      </c>
      <c r="Y8351" t="str">
        <f>TEXT(salestable[[#This Row],[Order Date]],"MMMM")</f>
        <v>April</v>
      </c>
      <c r="Z8351" t="str">
        <f>"Q"&amp;ROUNDUP(MONTH(salestable[[#This Row],[Order Date]])/3,0)</f>
        <v>Q2</v>
      </c>
      <c r="AA8351" t="str">
        <f>TEXT(salestable[[#This Row],[Order Date]], "ddd")</f>
        <v>Thu</v>
      </c>
    </row>
    <row r="8352" spans="1:27"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s="3">
        <v>1</v>
      </c>
      <c r="T8352" s="4">
        <v>0</v>
      </c>
      <c r="U8352" s="3">
        <v>3.1103999999999998</v>
      </c>
      <c r="V8352" s="2">
        <f>salestable[[#This Row],[Sales]] * (1 - salestable[[#This Row],[Discount]])</f>
        <v>6.48</v>
      </c>
      <c r="W8352" s="2">
        <f>salestable[[#This Row],[Sales]] * salestable[[#This Row],[Discount]]</f>
        <v>0</v>
      </c>
      <c r="X8352">
        <f>YEAR(salestable[[#This Row],[Order Date]])</f>
        <v>2015</v>
      </c>
      <c r="Y8352" t="str">
        <f>TEXT(salestable[[#This Row],[Order Date]],"MMMM")</f>
        <v>April</v>
      </c>
      <c r="Z8352" t="str">
        <f>"Q"&amp;ROUNDUP(MONTH(salestable[[#This Row],[Order Date]])/3,0)</f>
        <v>Q2</v>
      </c>
      <c r="AA8352" t="str">
        <f>TEXT(salestable[[#This Row],[Order Date]], "ddd")</f>
        <v>Thu</v>
      </c>
    </row>
    <row r="8353" spans="1:27"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s="3">
        <v>2</v>
      </c>
      <c r="T8353" s="4">
        <v>0.2</v>
      </c>
      <c r="U8353" s="3">
        <v>7.3007999999999997</v>
      </c>
      <c r="V8353" s="2">
        <f>salestable[[#This Row],[Sales]] * (1 - salestable[[#This Row],[Discount]])</f>
        <v>25.958400000000001</v>
      </c>
      <c r="W8353" s="2">
        <f>salestable[[#This Row],[Sales]] * salestable[[#This Row],[Discount]]</f>
        <v>6.4896000000000003</v>
      </c>
      <c r="X8353">
        <f>YEAR(salestable[[#This Row],[Order Date]])</f>
        <v>2017</v>
      </c>
      <c r="Y8353" t="str">
        <f>TEXT(salestable[[#This Row],[Order Date]],"MMMM")</f>
        <v>May</v>
      </c>
      <c r="Z8353" t="str">
        <f>"Q"&amp;ROUNDUP(MONTH(salestable[[#This Row],[Order Date]])/3,0)</f>
        <v>Q2</v>
      </c>
      <c r="AA8353" t="str">
        <f>TEXT(salestable[[#This Row],[Order Date]], "ddd")</f>
        <v>Wed</v>
      </c>
    </row>
    <row r="8354" spans="1:27"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s="3">
        <v>4</v>
      </c>
      <c r="T8354" s="4">
        <v>0.7</v>
      </c>
      <c r="U8354" s="3">
        <v>-17.591999999999999</v>
      </c>
      <c r="V8354" s="2">
        <f>salestable[[#This Row],[Sales]] * (1 - salestable[[#This Row],[Discount]])</f>
        <v>7.9164000000000021</v>
      </c>
      <c r="W8354" s="2">
        <f>salestable[[#This Row],[Sales]] * salestable[[#This Row],[Discount]]</f>
        <v>18.471599999999999</v>
      </c>
      <c r="X8354">
        <f>YEAR(salestable[[#This Row],[Order Date]])</f>
        <v>2017</v>
      </c>
      <c r="Y8354" t="str">
        <f>TEXT(salestable[[#This Row],[Order Date]],"MMMM")</f>
        <v>May</v>
      </c>
      <c r="Z8354" t="str">
        <f>"Q"&amp;ROUNDUP(MONTH(salestable[[#This Row],[Order Date]])/3,0)</f>
        <v>Q2</v>
      </c>
      <c r="AA8354" t="str">
        <f>TEXT(salestable[[#This Row],[Order Date]], "ddd")</f>
        <v>Wed</v>
      </c>
    </row>
    <row r="8355" spans="1:27"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s="3">
        <v>5</v>
      </c>
      <c r="T8355" s="4">
        <v>0.4</v>
      </c>
      <c r="U8355" s="3">
        <v>-112.041</v>
      </c>
      <c r="V8355" s="2">
        <f>salestable[[#This Row],[Sales]] * (1 - salestable[[#This Row],[Discount]])</f>
        <v>224.08200000000002</v>
      </c>
      <c r="W8355" s="2">
        <f>salestable[[#This Row],[Sales]] * salestable[[#This Row],[Discount]]</f>
        <v>149.38800000000001</v>
      </c>
      <c r="X8355">
        <f>YEAR(salestable[[#This Row],[Order Date]])</f>
        <v>2017</v>
      </c>
      <c r="Y8355" t="str">
        <f>TEXT(salestable[[#This Row],[Order Date]],"MMMM")</f>
        <v>May</v>
      </c>
      <c r="Z8355" t="str">
        <f>"Q"&amp;ROUNDUP(MONTH(salestable[[#This Row],[Order Date]])/3,0)</f>
        <v>Q2</v>
      </c>
      <c r="AA8355" t="str">
        <f>TEXT(salestable[[#This Row],[Order Date]], "ddd")</f>
        <v>Wed</v>
      </c>
    </row>
    <row r="8356" spans="1:27"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s="3">
        <v>5</v>
      </c>
      <c r="T8356" s="4">
        <v>0.7</v>
      </c>
      <c r="U8356" s="3">
        <v>-44.94</v>
      </c>
      <c r="V8356" s="2">
        <f>salestable[[#This Row],[Sales]] * (1 - salestable[[#This Row],[Discount]])</f>
        <v>19.260000000000005</v>
      </c>
      <c r="W8356" s="2">
        <f>salestable[[#This Row],[Sales]] * salestable[[#This Row],[Discount]]</f>
        <v>44.94</v>
      </c>
      <c r="X8356">
        <f>YEAR(salestable[[#This Row],[Order Date]])</f>
        <v>2017</v>
      </c>
      <c r="Y8356" t="str">
        <f>TEXT(salestable[[#This Row],[Order Date]],"MMMM")</f>
        <v>May</v>
      </c>
      <c r="Z8356" t="str">
        <f>"Q"&amp;ROUNDUP(MONTH(salestable[[#This Row],[Order Date]])/3,0)</f>
        <v>Q2</v>
      </c>
      <c r="AA8356" t="str">
        <f>TEXT(salestable[[#This Row],[Order Date]], "ddd")</f>
        <v>Wed</v>
      </c>
    </row>
    <row r="8357" spans="1:27"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s="3">
        <v>2</v>
      </c>
      <c r="T8357" s="4">
        <v>0.2</v>
      </c>
      <c r="U8357" s="3">
        <v>2.8</v>
      </c>
      <c r="V8357" s="2">
        <f>salestable[[#This Row],[Sales]] * (1 - salestable[[#This Row],[Discount]])</f>
        <v>6.4</v>
      </c>
      <c r="W8357" s="2">
        <f>salestable[[#This Row],[Sales]] * salestable[[#This Row],[Discount]]</f>
        <v>1.6</v>
      </c>
      <c r="X8357">
        <f>YEAR(salestable[[#This Row],[Order Date]])</f>
        <v>2017</v>
      </c>
      <c r="Y8357" t="str">
        <f>TEXT(salestable[[#This Row],[Order Date]],"MMMM")</f>
        <v>May</v>
      </c>
      <c r="Z8357" t="str">
        <f>"Q"&amp;ROUNDUP(MONTH(salestable[[#This Row],[Order Date]])/3,0)</f>
        <v>Q2</v>
      </c>
      <c r="AA8357" t="str">
        <f>TEXT(salestable[[#This Row],[Order Date]], "ddd")</f>
        <v>Wed</v>
      </c>
    </row>
    <row r="8358" spans="1:27"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s="3">
        <v>3</v>
      </c>
      <c r="T8358" s="4">
        <v>0</v>
      </c>
      <c r="U8358" s="3">
        <v>41.038800000000002</v>
      </c>
      <c r="V8358" s="2">
        <f>salestable[[#This Row],[Sales]] * (1 - salestable[[#This Row],[Discount]])</f>
        <v>186.54</v>
      </c>
      <c r="W8358" s="2">
        <f>salestable[[#This Row],[Sales]] * salestable[[#This Row],[Discount]]</f>
        <v>0</v>
      </c>
      <c r="X8358">
        <f>YEAR(salestable[[#This Row],[Order Date]])</f>
        <v>2016</v>
      </c>
      <c r="Y8358" t="str">
        <f>TEXT(salestable[[#This Row],[Order Date]],"MMMM")</f>
        <v>August</v>
      </c>
      <c r="Z8358" t="str">
        <f>"Q"&amp;ROUNDUP(MONTH(salestable[[#This Row],[Order Date]])/3,0)</f>
        <v>Q3</v>
      </c>
      <c r="AA8358" t="str">
        <f>TEXT(salestable[[#This Row],[Order Date]], "ddd")</f>
        <v>Fri</v>
      </c>
    </row>
    <row r="8359" spans="1:27"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s="3">
        <v>7</v>
      </c>
      <c r="T8359" s="4">
        <v>0</v>
      </c>
      <c r="U8359" s="3">
        <v>24.382400000000001</v>
      </c>
      <c r="V8359" s="2">
        <f>salestable[[#This Row],[Sales]] * (1 - salestable[[#This Row],[Discount]])</f>
        <v>87.08</v>
      </c>
      <c r="W8359" s="2">
        <f>salestable[[#This Row],[Sales]] * salestable[[#This Row],[Discount]]</f>
        <v>0</v>
      </c>
      <c r="X8359">
        <f>YEAR(salestable[[#This Row],[Order Date]])</f>
        <v>2014</v>
      </c>
      <c r="Y8359" t="str">
        <f>TEXT(salestable[[#This Row],[Order Date]],"MMMM")</f>
        <v>April</v>
      </c>
      <c r="Z8359" t="str">
        <f>"Q"&amp;ROUNDUP(MONTH(salestable[[#This Row],[Order Date]])/3,0)</f>
        <v>Q2</v>
      </c>
      <c r="AA8359" t="str">
        <f>TEXT(salestable[[#This Row],[Order Date]], "ddd")</f>
        <v>Fri</v>
      </c>
    </row>
    <row r="8360" spans="1:27"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s="3">
        <v>2</v>
      </c>
      <c r="T8360" s="4">
        <v>0.2</v>
      </c>
      <c r="U8360" s="3">
        <v>9.2385999999999999</v>
      </c>
      <c r="V8360" s="2">
        <f>salestable[[#This Row],[Sales]] * (1 - salestable[[#This Row],[Discount]])</f>
        <v>84.467200000000005</v>
      </c>
      <c r="W8360" s="2">
        <f>salestable[[#This Row],[Sales]] * salestable[[#This Row],[Discount]]</f>
        <v>21.116800000000001</v>
      </c>
      <c r="X8360">
        <f>YEAR(salestable[[#This Row],[Order Date]])</f>
        <v>2014</v>
      </c>
      <c r="Y8360" t="str">
        <f>TEXT(salestable[[#This Row],[Order Date]],"MMMM")</f>
        <v>April</v>
      </c>
      <c r="Z8360" t="str">
        <f>"Q"&amp;ROUNDUP(MONTH(salestable[[#This Row],[Order Date]])/3,0)</f>
        <v>Q2</v>
      </c>
      <c r="AA8360" t="str">
        <f>TEXT(salestable[[#This Row],[Order Date]], "ddd")</f>
        <v>Fri</v>
      </c>
    </row>
    <row r="8361" spans="1:27"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s="3">
        <v>6</v>
      </c>
      <c r="T8361" s="4">
        <v>0</v>
      </c>
      <c r="U8361" s="3">
        <v>91.324799999999996</v>
      </c>
      <c r="V8361" s="2">
        <f>salestable[[#This Row],[Sales]] * (1 - salestable[[#This Row],[Discount]])</f>
        <v>217.44</v>
      </c>
      <c r="W8361" s="2">
        <f>salestable[[#This Row],[Sales]] * salestable[[#This Row],[Discount]]</f>
        <v>0</v>
      </c>
      <c r="X8361">
        <f>YEAR(salestable[[#This Row],[Order Date]])</f>
        <v>2014</v>
      </c>
      <c r="Y8361" t="str">
        <f>TEXT(salestable[[#This Row],[Order Date]],"MMMM")</f>
        <v>April</v>
      </c>
      <c r="Z8361" t="str">
        <f>"Q"&amp;ROUNDUP(MONTH(salestable[[#This Row],[Order Date]])/3,0)</f>
        <v>Q2</v>
      </c>
      <c r="AA8361" t="str">
        <f>TEXT(salestable[[#This Row],[Order Date]], "ddd")</f>
        <v>Fri</v>
      </c>
    </row>
    <row r="8362" spans="1:27"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s="3">
        <v>2</v>
      </c>
      <c r="T8362" s="4">
        <v>0.2</v>
      </c>
      <c r="U8362" s="3">
        <v>3.968</v>
      </c>
      <c r="V8362" s="2">
        <f>salestable[[#This Row],[Sales]] * (1 - salestable[[#This Row],[Discount]])</f>
        <v>25.395200000000003</v>
      </c>
      <c r="W8362" s="2">
        <f>salestable[[#This Row],[Sales]] * salestable[[#This Row],[Discount]]</f>
        <v>6.3488000000000007</v>
      </c>
      <c r="X8362">
        <f>YEAR(salestable[[#This Row],[Order Date]])</f>
        <v>2017</v>
      </c>
      <c r="Y8362" t="str">
        <f>TEXT(salestable[[#This Row],[Order Date]],"MMMM")</f>
        <v>January</v>
      </c>
      <c r="Z8362" t="str">
        <f>"Q"&amp;ROUNDUP(MONTH(salestable[[#This Row],[Order Date]])/3,0)</f>
        <v>Q1</v>
      </c>
      <c r="AA8362" t="str">
        <f>TEXT(salestable[[#This Row],[Order Date]], "ddd")</f>
        <v>Mon</v>
      </c>
    </row>
    <row r="8363" spans="1:27"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s="3">
        <v>2</v>
      </c>
      <c r="T8363" s="4">
        <v>0.8</v>
      </c>
      <c r="U8363" s="3">
        <v>-13.58</v>
      </c>
      <c r="V8363" s="2">
        <f>salestable[[#This Row],[Sales]] * (1 - salestable[[#This Row],[Discount]])</f>
        <v>1.0863999999999998</v>
      </c>
      <c r="W8363" s="2">
        <f>salestable[[#This Row],[Sales]] * salestable[[#This Row],[Discount]]</f>
        <v>4.3456000000000001</v>
      </c>
      <c r="X8363">
        <f>YEAR(salestable[[#This Row],[Order Date]])</f>
        <v>2017</v>
      </c>
      <c r="Y8363" t="str">
        <f>TEXT(salestable[[#This Row],[Order Date]],"MMMM")</f>
        <v>January</v>
      </c>
      <c r="Z8363" t="str">
        <f>"Q"&amp;ROUNDUP(MONTH(salestable[[#This Row],[Order Date]])/3,0)</f>
        <v>Q1</v>
      </c>
      <c r="AA8363" t="str">
        <f>TEXT(salestable[[#This Row],[Order Date]], "ddd")</f>
        <v>Mon</v>
      </c>
    </row>
    <row r="8364" spans="1:27"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s="3">
        <v>5</v>
      </c>
      <c r="T8364" s="4">
        <v>0.3</v>
      </c>
      <c r="U8364" s="3">
        <v>-169.637</v>
      </c>
      <c r="V8364" s="2">
        <f>salestable[[#This Row],[Sales]] * (1 - salestable[[#This Row],[Discount]])</f>
        <v>639.40099999999995</v>
      </c>
      <c r="W8364" s="2">
        <f>salestable[[#This Row],[Sales]] * salestable[[#This Row],[Discount]]</f>
        <v>274.029</v>
      </c>
      <c r="X8364">
        <f>YEAR(salestable[[#This Row],[Order Date]])</f>
        <v>2017</v>
      </c>
      <c r="Y8364" t="str">
        <f>TEXT(salestable[[#This Row],[Order Date]],"MMMM")</f>
        <v>January</v>
      </c>
      <c r="Z8364" t="str">
        <f>"Q"&amp;ROUNDUP(MONTH(salestable[[#This Row],[Order Date]])/3,0)</f>
        <v>Q1</v>
      </c>
      <c r="AA8364" t="str">
        <f>TEXT(salestable[[#This Row],[Order Date]], "ddd")</f>
        <v>Mon</v>
      </c>
    </row>
    <row r="8365" spans="1:27"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s="3">
        <v>3</v>
      </c>
      <c r="T8365" s="4">
        <v>0.2</v>
      </c>
      <c r="U8365" s="3">
        <v>27.910799999999998</v>
      </c>
      <c r="V8365" s="2">
        <f>salestable[[#This Row],[Sales]] * (1 - salestable[[#This Row],[Discount]])</f>
        <v>297.71520000000004</v>
      </c>
      <c r="W8365" s="2">
        <f>salestable[[#This Row],[Sales]] * salestable[[#This Row],[Discount]]</f>
        <v>74.42880000000001</v>
      </c>
      <c r="X8365">
        <f>YEAR(salestable[[#This Row],[Order Date]])</f>
        <v>2017</v>
      </c>
      <c r="Y8365" t="str">
        <f>TEXT(salestable[[#This Row],[Order Date]],"MMMM")</f>
        <v>January</v>
      </c>
      <c r="Z8365" t="str">
        <f>"Q"&amp;ROUNDUP(MONTH(salestable[[#This Row],[Order Date]])/3,0)</f>
        <v>Q1</v>
      </c>
      <c r="AA8365" t="str">
        <f>TEXT(salestable[[#This Row],[Order Date]], "ddd")</f>
        <v>Mon</v>
      </c>
    </row>
    <row r="8366" spans="1:27"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s="3">
        <v>2</v>
      </c>
      <c r="T8366" s="4">
        <v>0.2</v>
      </c>
      <c r="U8366" s="3">
        <v>84.598200000000006</v>
      </c>
      <c r="V8366" s="2">
        <f>salestable[[#This Row],[Sales]] * (1 - salestable[[#This Row],[Discount]])</f>
        <v>601.58720000000005</v>
      </c>
      <c r="W8366" s="2">
        <f>salestable[[#This Row],[Sales]] * salestable[[#This Row],[Discount]]</f>
        <v>150.39680000000001</v>
      </c>
      <c r="X8366">
        <f>YEAR(salestable[[#This Row],[Order Date]])</f>
        <v>2017</v>
      </c>
      <c r="Y8366" t="str">
        <f>TEXT(salestable[[#This Row],[Order Date]],"MMMM")</f>
        <v>April</v>
      </c>
      <c r="Z8366" t="str">
        <f>"Q"&amp;ROUNDUP(MONTH(salestable[[#This Row],[Order Date]])/3,0)</f>
        <v>Q2</v>
      </c>
      <c r="AA8366" t="str">
        <f>TEXT(salestable[[#This Row],[Order Date]], "ddd")</f>
        <v>Fri</v>
      </c>
    </row>
    <row r="8367" spans="1:27"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s="3">
        <v>4</v>
      </c>
      <c r="T8367" s="4">
        <v>0.2</v>
      </c>
      <c r="U8367" s="3">
        <v>60.476799999999997</v>
      </c>
      <c r="V8367" s="2">
        <f>salestable[[#This Row],[Sales]] * (1 - salestable[[#This Row],[Discount]])</f>
        <v>483.81440000000003</v>
      </c>
      <c r="W8367" s="2">
        <f>salestable[[#This Row],[Sales]] * salestable[[#This Row],[Discount]]</f>
        <v>120.95360000000001</v>
      </c>
      <c r="X8367">
        <f>YEAR(salestable[[#This Row],[Order Date]])</f>
        <v>2017</v>
      </c>
      <c r="Y8367" t="str">
        <f>TEXT(salestable[[#This Row],[Order Date]],"MMMM")</f>
        <v>January</v>
      </c>
      <c r="Z8367" t="str">
        <f>"Q"&amp;ROUNDUP(MONTH(salestable[[#This Row],[Order Date]])/3,0)</f>
        <v>Q1</v>
      </c>
      <c r="AA8367" t="str">
        <f>TEXT(salestable[[#This Row],[Order Date]], "ddd")</f>
        <v>Mon</v>
      </c>
    </row>
    <row r="8368" spans="1:27"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s="3">
        <v>4</v>
      </c>
      <c r="T8368" s="4">
        <v>0</v>
      </c>
      <c r="U8368" s="3">
        <v>7.3872</v>
      </c>
      <c r="V8368" s="2">
        <f>salestable[[#This Row],[Sales]] * (1 - salestable[[#This Row],[Discount]])</f>
        <v>27.36</v>
      </c>
      <c r="W8368" s="2">
        <f>salestable[[#This Row],[Sales]] * salestable[[#This Row],[Discount]]</f>
        <v>0</v>
      </c>
      <c r="X8368">
        <f>YEAR(salestable[[#This Row],[Order Date]])</f>
        <v>2014</v>
      </c>
      <c r="Y8368" t="str">
        <f>TEXT(salestable[[#This Row],[Order Date]],"MMMM")</f>
        <v>September</v>
      </c>
      <c r="Z8368" t="str">
        <f>"Q"&amp;ROUNDUP(MONTH(salestable[[#This Row],[Order Date]])/3,0)</f>
        <v>Q3</v>
      </c>
      <c r="AA8368" t="str">
        <f>TEXT(salestable[[#This Row],[Order Date]], "ddd")</f>
        <v>Sun</v>
      </c>
    </row>
    <row r="8369" spans="1:27"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s="3">
        <v>2</v>
      </c>
      <c r="T8369" s="4">
        <v>0</v>
      </c>
      <c r="U8369" s="3">
        <v>9.6631999999999998</v>
      </c>
      <c r="V8369" s="2">
        <f>salestable[[#This Row],[Sales]] * (1 - salestable[[#This Row],[Discount]])</f>
        <v>20.56</v>
      </c>
      <c r="W8369" s="2">
        <f>salestable[[#This Row],[Sales]] * salestable[[#This Row],[Discount]]</f>
        <v>0</v>
      </c>
      <c r="X8369">
        <f>YEAR(salestable[[#This Row],[Order Date]])</f>
        <v>2014</v>
      </c>
      <c r="Y8369" t="str">
        <f>TEXT(salestable[[#This Row],[Order Date]],"MMMM")</f>
        <v>September</v>
      </c>
      <c r="Z8369" t="str">
        <f>"Q"&amp;ROUNDUP(MONTH(salestable[[#This Row],[Order Date]])/3,0)</f>
        <v>Q3</v>
      </c>
      <c r="AA8369" t="str">
        <f>TEXT(salestable[[#This Row],[Order Date]], "ddd")</f>
        <v>Sun</v>
      </c>
    </row>
    <row r="8370" spans="1:27"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s="3">
        <v>5</v>
      </c>
      <c r="T8370" s="4">
        <v>0.2</v>
      </c>
      <c r="U8370" s="3">
        <v>31.47</v>
      </c>
      <c r="V8370" s="2">
        <f>salestable[[#This Row],[Sales]] * (1 - salestable[[#This Row],[Discount]])</f>
        <v>67.13600000000001</v>
      </c>
      <c r="W8370" s="2">
        <f>salestable[[#This Row],[Sales]] * salestable[[#This Row],[Discount]]</f>
        <v>16.784000000000002</v>
      </c>
      <c r="X8370">
        <f>YEAR(salestable[[#This Row],[Order Date]])</f>
        <v>2014</v>
      </c>
      <c r="Y8370" t="str">
        <f>TEXT(salestable[[#This Row],[Order Date]],"MMMM")</f>
        <v>September</v>
      </c>
      <c r="Z8370" t="str">
        <f>"Q"&amp;ROUNDUP(MONTH(salestable[[#This Row],[Order Date]])/3,0)</f>
        <v>Q3</v>
      </c>
      <c r="AA8370" t="str">
        <f>TEXT(salestable[[#This Row],[Order Date]], "ddd")</f>
        <v>Sun</v>
      </c>
    </row>
    <row r="8371" spans="1:27"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s="3">
        <v>3</v>
      </c>
      <c r="T8371" s="4">
        <v>0.2</v>
      </c>
      <c r="U8371" s="3">
        <v>33.851700000000001</v>
      </c>
      <c r="V8371" s="2">
        <f>salestable[[#This Row],[Sales]] * (1 - salestable[[#This Row],[Discount]])</f>
        <v>722.16960000000006</v>
      </c>
      <c r="W8371" s="2">
        <f>salestable[[#This Row],[Sales]] * salestable[[#This Row],[Discount]]</f>
        <v>180.54240000000001</v>
      </c>
      <c r="X8371">
        <f>YEAR(salestable[[#This Row],[Order Date]])</f>
        <v>2016</v>
      </c>
      <c r="Y8371" t="str">
        <f>TEXT(salestable[[#This Row],[Order Date]],"MMMM")</f>
        <v>June</v>
      </c>
      <c r="Z8371" t="str">
        <f>"Q"&amp;ROUNDUP(MONTH(salestable[[#This Row],[Order Date]])/3,0)</f>
        <v>Q2</v>
      </c>
      <c r="AA8371" t="str">
        <f>TEXT(salestable[[#This Row],[Order Date]], "ddd")</f>
        <v>Sat</v>
      </c>
    </row>
    <row r="8372" spans="1:27"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s="3">
        <v>2</v>
      </c>
      <c r="T8372" s="4">
        <v>0.15</v>
      </c>
      <c r="U8372" s="3">
        <v>21.294</v>
      </c>
      <c r="V8372" s="2">
        <f>salestable[[#This Row],[Sales]] * (1 - salestable[[#This Row],[Discount]])</f>
        <v>102.56609999999999</v>
      </c>
      <c r="W8372" s="2">
        <f>salestable[[#This Row],[Sales]] * salestable[[#This Row],[Discount]]</f>
        <v>18.099899999999998</v>
      </c>
      <c r="X8372">
        <f>YEAR(salestable[[#This Row],[Order Date]])</f>
        <v>2016</v>
      </c>
      <c r="Y8372" t="str">
        <f>TEXT(salestable[[#This Row],[Order Date]],"MMMM")</f>
        <v>October</v>
      </c>
      <c r="Z8372" t="str">
        <f>"Q"&amp;ROUNDUP(MONTH(salestable[[#This Row],[Order Date]])/3,0)</f>
        <v>Q4</v>
      </c>
      <c r="AA8372" t="str">
        <f>TEXT(salestable[[#This Row],[Order Date]], "ddd")</f>
        <v>Mon</v>
      </c>
    </row>
    <row r="8373" spans="1:27"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s="3">
        <v>1</v>
      </c>
      <c r="T8373" s="4">
        <v>0.8</v>
      </c>
      <c r="U8373" s="3">
        <v>-8.4727999999999994</v>
      </c>
      <c r="V8373" s="2">
        <f>salestable[[#This Row],[Sales]] * (1 - salestable[[#This Row],[Discount]])</f>
        <v>0.9967999999999998</v>
      </c>
      <c r="W8373" s="2">
        <f>salestable[[#This Row],[Sales]] * salestable[[#This Row],[Discount]]</f>
        <v>3.9872000000000001</v>
      </c>
      <c r="X8373">
        <f>YEAR(salestable[[#This Row],[Order Date]])</f>
        <v>2014</v>
      </c>
      <c r="Y8373" t="str">
        <f>TEXT(salestable[[#This Row],[Order Date]],"MMMM")</f>
        <v>December</v>
      </c>
      <c r="Z8373" t="str">
        <f>"Q"&amp;ROUNDUP(MONTH(salestable[[#This Row],[Order Date]])/3,0)</f>
        <v>Q4</v>
      </c>
      <c r="AA8373" t="str">
        <f>TEXT(salestable[[#This Row],[Order Date]], "ddd")</f>
        <v>Sat</v>
      </c>
    </row>
    <row r="8374" spans="1:27"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s="3">
        <v>3</v>
      </c>
      <c r="T8374" s="4">
        <v>0</v>
      </c>
      <c r="U8374" s="3">
        <v>33.726599999999998</v>
      </c>
      <c r="V8374" s="2">
        <f>salestable[[#This Row],[Sales]] * (1 - salestable[[#This Row],[Discount]])</f>
        <v>82.26</v>
      </c>
      <c r="W8374" s="2">
        <f>salestable[[#This Row],[Sales]] * salestable[[#This Row],[Discount]]</f>
        <v>0</v>
      </c>
      <c r="X8374">
        <f>YEAR(salestable[[#This Row],[Order Date]])</f>
        <v>2016</v>
      </c>
      <c r="Y8374" t="str">
        <f>TEXT(salestable[[#This Row],[Order Date]],"MMMM")</f>
        <v>November</v>
      </c>
      <c r="Z8374" t="str">
        <f>"Q"&amp;ROUNDUP(MONTH(salestable[[#This Row],[Order Date]])/3,0)</f>
        <v>Q4</v>
      </c>
      <c r="AA8374" t="str">
        <f>TEXT(salestable[[#This Row],[Order Date]], "ddd")</f>
        <v>Thu</v>
      </c>
    </row>
    <row r="8375" spans="1:27"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s="3">
        <v>1</v>
      </c>
      <c r="T8375" s="4">
        <v>0</v>
      </c>
      <c r="U8375" s="3">
        <v>4.4610000000000003</v>
      </c>
      <c r="V8375" s="2">
        <f>salestable[[#This Row],[Sales]] * (1 - salestable[[#This Row],[Discount]])</f>
        <v>29.74</v>
      </c>
      <c r="W8375" s="2">
        <f>salestable[[#This Row],[Sales]] * salestable[[#This Row],[Discount]]</f>
        <v>0</v>
      </c>
      <c r="X8375">
        <f>YEAR(salestable[[#This Row],[Order Date]])</f>
        <v>2016</v>
      </c>
      <c r="Y8375" t="str">
        <f>TEXT(salestable[[#This Row],[Order Date]],"MMMM")</f>
        <v>November</v>
      </c>
      <c r="Z8375" t="str">
        <f>"Q"&amp;ROUNDUP(MONTH(salestable[[#This Row],[Order Date]])/3,0)</f>
        <v>Q4</v>
      </c>
      <c r="AA8375" t="str">
        <f>TEXT(salestable[[#This Row],[Order Date]], "ddd")</f>
        <v>Thu</v>
      </c>
    </row>
    <row r="8376" spans="1:27"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s="3">
        <v>6</v>
      </c>
      <c r="T8376" s="4">
        <v>0</v>
      </c>
      <c r="U8376" s="3">
        <v>23.587199999999999</v>
      </c>
      <c r="V8376" s="2">
        <f>salestable[[#This Row],[Sales]] * (1 - salestable[[#This Row],[Discount]])</f>
        <v>87.36</v>
      </c>
      <c r="W8376" s="2">
        <f>salestable[[#This Row],[Sales]] * salestable[[#This Row],[Discount]]</f>
        <v>0</v>
      </c>
      <c r="X8376">
        <f>YEAR(salestable[[#This Row],[Order Date]])</f>
        <v>2015</v>
      </c>
      <c r="Y8376" t="str">
        <f>TEXT(salestable[[#This Row],[Order Date]],"MMMM")</f>
        <v>January</v>
      </c>
      <c r="Z8376" t="str">
        <f>"Q"&amp;ROUNDUP(MONTH(salestable[[#This Row],[Order Date]])/3,0)</f>
        <v>Q1</v>
      </c>
      <c r="AA8376" t="str">
        <f>TEXT(salestable[[#This Row],[Order Date]], "ddd")</f>
        <v>Mon</v>
      </c>
    </row>
    <row r="8377" spans="1:27"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s="3">
        <v>6</v>
      </c>
      <c r="T8377" s="4">
        <v>0.2</v>
      </c>
      <c r="U8377" s="3">
        <v>17.55</v>
      </c>
      <c r="V8377" s="2">
        <f>salestable[[#This Row],[Sales]] * (1 - salestable[[#This Row],[Discount]])</f>
        <v>44.927999999999997</v>
      </c>
      <c r="W8377" s="2">
        <f>salestable[[#This Row],[Sales]] * salestable[[#This Row],[Discount]]</f>
        <v>11.231999999999999</v>
      </c>
      <c r="X8377">
        <f>YEAR(salestable[[#This Row],[Order Date]])</f>
        <v>2015</v>
      </c>
      <c r="Y8377" t="str">
        <f>TEXT(salestable[[#This Row],[Order Date]],"MMMM")</f>
        <v>January</v>
      </c>
      <c r="Z8377" t="str">
        <f>"Q"&amp;ROUNDUP(MONTH(salestable[[#This Row],[Order Date]])/3,0)</f>
        <v>Q1</v>
      </c>
      <c r="AA8377" t="str">
        <f>TEXT(salestable[[#This Row],[Order Date]], "ddd")</f>
        <v>Mon</v>
      </c>
    </row>
    <row r="8378" spans="1:27"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s="3">
        <v>1</v>
      </c>
      <c r="T8378" s="4">
        <v>0.2</v>
      </c>
      <c r="U8378" s="3">
        <v>8.048</v>
      </c>
      <c r="V8378" s="2">
        <f>salestable[[#This Row],[Sales]] * (1 - salestable[[#This Row],[Discount]])</f>
        <v>51.507200000000005</v>
      </c>
      <c r="W8378" s="2">
        <f>salestable[[#This Row],[Sales]] * salestable[[#This Row],[Discount]]</f>
        <v>12.876800000000001</v>
      </c>
      <c r="X8378">
        <f>YEAR(salestable[[#This Row],[Order Date]])</f>
        <v>2017</v>
      </c>
      <c r="Y8378" t="str">
        <f>TEXT(salestable[[#This Row],[Order Date]],"MMMM")</f>
        <v>March</v>
      </c>
      <c r="Z8378" t="str">
        <f>"Q"&amp;ROUNDUP(MONTH(salestable[[#This Row],[Order Date]])/3,0)</f>
        <v>Q1</v>
      </c>
      <c r="AA8378" t="str">
        <f>TEXT(salestable[[#This Row],[Order Date]], "ddd")</f>
        <v>Tue</v>
      </c>
    </row>
    <row r="8379" spans="1:27"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s="3">
        <v>1</v>
      </c>
      <c r="T8379" s="4">
        <v>0.2</v>
      </c>
      <c r="U8379" s="3">
        <v>-14.5764</v>
      </c>
      <c r="V8379" s="2">
        <f>salestable[[#This Row],[Sales]] * (1 - salestable[[#This Row],[Discount]])</f>
        <v>51.827200000000005</v>
      </c>
      <c r="W8379" s="2">
        <f>salestable[[#This Row],[Sales]] * salestable[[#This Row],[Discount]]</f>
        <v>12.956800000000001</v>
      </c>
      <c r="X8379">
        <f>YEAR(salestable[[#This Row],[Order Date]])</f>
        <v>2015</v>
      </c>
      <c r="Y8379" t="str">
        <f>TEXT(salestable[[#This Row],[Order Date]],"MMMM")</f>
        <v>November</v>
      </c>
      <c r="Z8379" t="str">
        <f>"Q"&amp;ROUNDUP(MONTH(salestable[[#This Row],[Order Date]])/3,0)</f>
        <v>Q4</v>
      </c>
      <c r="AA8379" t="str">
        <f>TEXT(salestable[[#This Row],[Order Date]], "ddd")</f>
        <v>Thu</v>
      </c>
    </row>
    <row r="8380" spans="1:27"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s="3">
        <v>3</v>
      </c>
      <c r="T8380" s="4">
        <v>0.2</v>
      </c>
      <c r="U8380" s="3">
        <v>5.6375999999999999</v>
      </c>
      <c r="V8380" s="2">
        <f>salestable[[#This Row],[Sales]] * (1 - salestable[[#This Row],[Discount]])</f>
        <v>12.441600000000001</v>
      </c>
      <c r="W8380" s="2">
        <f>salestable[[#This Row],[Sales]] * salestable[[#This Row],[Discount]]</f>
        <v>3.1104000000000003</v>
      </c>
      <c r="X8380">
        <f>YEAR(salestable[[#This Row],[Order Date]])</f>
        <v>2015</v>
      </c>
      <c r="Y8380" t="str">
        <f>TEXT(salestable[[#This Row],[Order Date]],"MMMM")</f>
        <v>November</v>
      </c>
      <c r="Z8380" t="str">
        <f>"Q"&amp;ROUNDUP(MONTH(salestable[[#This Row],[Order Date]])/3,0)</f>
        <v>Q4</v>
      </c>
      <c r="AA8380" t="str">
        <f>TEXT(salestable[[#This Row],[Order Date]], "ddd")</f>
        <v>Thu</v>
      </c>
    </row>
    <row r="8381" spans="1:27"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s="3">
        <v>7</v>
      </c>
      <c r="T8381" s="4">
        <v>0.2</v>
      </c>
      <c r="U8381" s="3">
        <v>69.965000000000003</v>
      </c>
      <c r="V8381" s="2">
        <f>salestable[[#This Row],[Sales]] * (1 - salestable[[#This Row],[Discount]])</f>
        <v>179.11040000000003</v>
      </c>
      <c r="W8381" s="2">
        <f>salestable[[#This Row],[Sales]] * salestable[[#This Row],[Discount]]</f>
        <v>44.777600000000007</v>
      </c>
      <c r="X8381">
        <f>YEAR(salestable[[#This Row],[Order Date]])</f>
        <v>2015</v>
      </c>
      <c r="Y8381" t="str">
        <f>TEXT(salestable[[#This Row],[Order Date]],"MMMM")</f>
        <v>November</v>
      </c>
      <c r="Z8381" t="str">
        <f>"Q"&amp;ROUNDUP(MONTH(salestable[[#This Row],[Order Date]])/3,0)</f>
        <v>Q4</v>
      </c>
      <c r="AA8381" t="str">
        <f>TEXT(salestable[[#This Row],[Order Date]], "ddd")</f>
        <v>Thu</v>
      </c>
    </row>
    <row r="8382" spans="1:27"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s="3">
        <v>3</v>
      </c>
      <c r="T8382" s="4">
        <v>0.2</v>
      </c>
      <c r="U8382" s="3">
        <v>3.4049999999999998</v>
      </c>
      <c r="V8382" s="2">
        <f>salestable[[#This Row],[Sales]] * (1 - salestable[[#This Row],[Discount]])</f>
        <v>8.716800000000001</v>
      </c>
      <c r="W8382" s="2">
        <f>salestable[[#This Row],[Sales]] * salestable[[#This Row],[Discount]]</f>
        <v>2.1792000000000002</v>
      </c>
      <c r="X8382">
        <f>YEAR(salestable[[#This Row],[Order Date]])</f>
        <v>2014</v>
      </c>
      <c r="Y8382" t="str">
        <f>TEXT(salestable[[#This Row],[Order Date]],"MMMM")</f>
        <v>September</v>
      </c>
      <c r="Z8382" t="str">
        <f>"Q"&amp;ROUNDUP(MONTH(salestable[[#This Row],[Order Date]])/3,0)</f>
        <v>Q3</v>
      </c>
      <c r="AA8382" t="str">
        <f>TEXT(salestable[[#This Row],[Order Date]], "ddd")</f>
        <v>Tue</v>
      </c>
    </row>
    <row r="8383" spans="1:27"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s="3">
        <v>2</v>
      </c>
      <c r="T8383" s="4">
        <v>0.2</v>
      </c>
      <c r="U8383" s="3">
        <v>-20.136199999999999</v>
      </c>
      <c r="V8383" s="2">
        <f>salestable[[#This Row],[Sales]] * (1 - salestable[[#This Row],[Discount]])</f>
        <v>67.827200000000005</v>
      </c>
      <c r="W8383" s="2">
        <f>salestable[[#This Row],[Sales]] * salestable[[#This Row],[Discount]]</f>
        <v>16.956800000000001</v>
      </c>
      <c r="X8383">
        <f>YEAR(salestable[[#This Row],[Order Date]])</f>
        <v>2016</v>
      </c>
      <c r="Y8383" t="str">
        <f>TEXT(salestable[[#This Row],[Order Date]],"MMMM")</f>
        <v>March</v>
      </c>
      <c r="Z8383" t="str">
        <f>"Q"&amp;ROUNDUP(MONTH(salestable[[#This Row],[Order Date]])/3,0)</f>
        <v>Q1</v>
      </c>
      <c r="AA8383" t="str">
        <f>TEXT(salestable[[#This Row],[Order Date]], "ddd")</f>
        <v>Thu</v>
      </c>
    </row>
    <row r="8384" spans="1:27"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s="3">
        <v>4</v>
      </c>
      <c r="T8384" s="4">
        <v>0.3</v>
      </c>
      <c r="U8384" s="3">
        <v>0</v>
      </c>
      <c r="V8384" s="2">
        <f>salestable[[#This Row],[Sales]] * (1 - salestable[[#This Row],[Discount]])</f>
        <v>169.04999999999998</v>
      </c>
      <c r="W8384" s="2">
        <f>salestable[[#This Row],[Sales]] * salestable[[#This Row],[Discount]]</f>
        <v>72.45</v>
      </c>
      <c r="X8384">
        <f>YEAR(salestable[[#This Row],[Order Date]])</f>
        <v>2016</v>
      </c>
      <c r="Y8384" t="str">
        <f>TEXT(salestable[[#This Row],[Order Date]],"MMMM")</f>
        <v>February</v>
      </c>
      <c r="Z8384" t="str">
        <f>"Q"&amp;ROUNDUP(MONTH(salestable[[#This Row],[Order Date]])/3,0)</f>
        <v>Q1</v>
      </c>
      <c r="AA8384" t="str">
        <f>TEXT(salestable[[#This Row],[Order Date]], "ddd")</f>
        <v>Mon</v>
      </c>
    </row>
    <row r="8385" spans="1:27"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s="3">
        <v>3</v>
      </c>
      <c r="T8385" s="4">
        <v>0</v>
      </c>
      <c r="U8385" s="3">
        <v>14.9925</v>
      </c>
      <c r="V8385" s="2">
        <f>salestable[[#This Row],[Sales]] * (1 - salestable[[#This Row],[Discount]])</f>
        <v>59.97</v>
      </c>
      <c r="W8385" s="2">
        <f>salestable[[#This Row],[Sales]] * salestable[[#This Row],[Discount]]</f>
        <v>0</v>
      </c>
      <c r="X8385">
        <f>YEAR(salestable[[#This Row],[Order Date]])</f>
        <v>2016</v>
      </c>
      <c r="Y8385" t="str">
        <f>TEXT(salestable[[#This Row],[Order Date]],"MMMM")</f>
        <v>November</v>
      </c>
      <c r="Z8385" t="str">
        <f>"Q"&amp;ROUNDUP(MONTH(salestable[[#This Row],[Order Date]])/3,0)</f>
        <v>Q4</v>
      </c>
      <c r="AA8385" t="str">
        <f>TEXT(salestable[[#This Row],[Order Date]], "ddd")</f>
        <v>Sat</v>
      </c>
    </row>
    <row r="8386" spans="1:27"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s="3">
        <v>2</v>
      </c>
      <c r="T8386" s="4">
        <v>0</v>
      </c>
      <c r="U8386" s="3">
        <v>6.4127999999999998</v>
      </c>
      <c r="V8386" s="2">
        <f>salestable[[#This Row],[Sales]] * (1 - salestable[[#This Row],[Discount]])</f>
        <v>13.36</v>
      </c>
      <c r="W8386" s="2">
        <f>salestable[[#This Row],[Sales]] * salestable[[#This Row],[Discount]]</f>
        <v>0</v>
      </c>
      <c r="X8386">
        <f>YEAR(salestable[[#This Row],[Order Date]])</f>
        <v>2016</v>
      </c>
      <c r="Y8386" t="str">
        <f>TEXT(salestable[[#This Row],[Order Date]],"MMMM")</f>
        <v>November</v>
      </c>
      <c r="Z8386" t="str">
        <f>"Q"&amp;ROUNDUP(MONTH(salestable[[#This Row],[Order Date]])/3,0)</f>
        <v>Q4</v>
      </c>
      <c r="AA8386" t="str">
        <f>TEXT(salestable[[#This Row],[Order Date]], "ddd")</f>
        <v>Sat</v>
      </c>
    </row>
    <row r="8387" spans="1:27"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s="3">
        <v>3</v>
      </c>
      <c r="T8387" s="4">
        <v>0.2</v>
      </c>
      <c r="U8387" s="3">
        <v>4.1327999999999996</v>
      </c>
      <c r="V8387" s="2">
        <f>salestable[[#This Row],[Sales]] * (1 - salestable[[#This Row],[Discount]])</f>
        <v>9.4464000000000006</v>
      </c>
      <c r="W8387" s="2">
        <f>salestable[[#This Row],[Sales]] * salestable[[#This Row],[Discount]]</f>
        <v>2.3616000000000001</v>
      </c>
      <c r="X8387">
        <f>YEAR(salestable[[#This Row],[Order Date]])</f>
        <v>2017</v>
      </c>
      <c r="Y8387" t="str">
        <f>TEXT(salestable[[#This Row],[Order Date]],"MMMM")</f>
        <v>September</v>
      </c>
      <c r="Z8387" t="str">
        <f>"Q"&amp;ROUNDUP(MONTH(salestable[[#This Row],[Order Date]])/3,0)</f>
        <v>Q3</v>
      </c>
      <c r="AA8387" t="str">
        <f>TEXT(salestable[[#This Row],[Order Date]], "ddd")</f>
        <v>Mon</v>
      </c>
    </row>
    <row r="8388" spans="1:27"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s="3">
        <v>1</v>
      </c>
      <c r="T8388" s="4">
        <v>0</v>
      </c>
      <c r="U8388" s="3">
        <v>2.4359999999999999</v>
      </c>
      <c r="V8388" s="2">
        <f>salestable[[#This Row],[Sales]] * (1 - salestable[[#This Row],[Discount]])</f>
        <v>16.239999999999998</v>
      </c>
      <c r="W8388" s="2">
        <f>salestable[[#This Row],[Sales]] * salestable[[#This Row],[Discount]]</f>
        <v>0</v>
      </c>
      <c r="X8388">
        <f>YEAR(salestable[[#This Row],[Order Date]])</f>
        <v>2015</v>
      </c>
      <c r="Y8388" t="str">
        <f>TEXT(salestable[[#This Row],[Order Date]],"MMMM")</f>
        <v>May</v>
      </c>
      <c r="Z8388" t="str">
        <f>"Q"&amp;ROUNDUP(MONTH(salestable[[#This Row],[Order Date]])/3,0)</f>
        <v>Q2</v>
      </c>
      <c r="AA8388" t="str">
        <f>TEXT(salestable[[#This Row],[Order Date]], "ddd")</f>
        <v>Thu</v>
      </c>
    </row>
    <row r="8389" spans="1:27"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s="3">
        <v>5</v>
      </c>
      <c r="T8389" s="4">
        <v>0</v>
      </c>
      <c r="U8389" s="3">
        <v>21.713999999999999</v>
      </c>
      <c r="V8389" s="2">
        <f>salestable[[#This Row],[Sales]] * (1 - salestable[[#This Row],[Discount]])</f>
        <v>77.55</v>
      </c>
      <c r="W8389" s="2">
        <f>salestable[[#This Row],[Sales]] * salestable[[#This Row],[Discount]]</f>
        <v>0</v>
      </c>
      <c r="X8389">
        <f>YEAR(salestable[[#This Row],[Order Date]])</f>
        <v>2015</v>
      </c>
      <c r="Y8389" t="str">
        <f>TEXT(salestable[[#This Row],[Order Date]],"MMMM")</f>
        <v>May</v>
      </c>
      <c r="Z8389" t="str">
        <f>"Q"&amp;ROUNDUP(MONTH(salestable[[#This Row],[Order Date]])/3,0)</f>
        <v>Q2</v>
      </c>
      <c r="AA8389" t="str">
        <f>TEXT(salestable[[#This Row],[Order Date]], "ddd")</f>
        <v>Thu</v>
      </c>
    </row>
    <row r="8390" spans="1:27"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s="3">
        <v>2</v>
      </c>
      <c r="T8390" s="4">
        <v>0</v>
      </c>
      <c r="U8390" s="3">
        <v>22.0748</v>
      </c>
      <c r="V8390" s="2">
        <f>salestable[[#This Row],[Sales]] * (1 - salestable[[#This Row],[Discount]])</f>
        <v>76.12</v>
      </c>
      <c r="W8390" s="2">
        <f>salestable[[#This Row],[Sales]] * salestable[[#This Row],[Discount]]</f>
        <v>0</v>
      </c>
      <c r="X8390">
        <f>YEAR(salestable[[#This Row],[Order Date]])</f>
        <v>2014</v>
      </c>
      <c r="Y8390" t="str">
        <f>TEXT(salestable[[#This Row],[Order Date]],"MMMM")</f>
        <v>November</v>
      </c>
      <c r="Z8390" t="str">
        <f>"Q"&amp;ROUNDUP(MONTH(salestable[[#This Row],[Order Date]])/3,0)</f>
        <v>Q4</v>
      </c>
      <c r="AA8390" t="str">
        <f>TEXT(salestable[[#This Row],[Order Date]], "ddd")</f>
        <v>Sat</v>
      </c>
    </row>
    <row r="8391" spans="1:27"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s="3">
        <v>6</v>
      </c>
      <c r="T8391" s="4">
        <v>0.2</v>
      </c>
      <c r="U8391" s="3">
        <v>6.2291999999999996</v>
      </c>
      <c r="V8391" s="2">
        <f>salestable[[#This Row],[Sales]] * (1 - salestable[[#This Row],[Discount]])</f>
        <v>13.747200000000001</v>
      </c>
      <c r="W8391" s="2">
        <f>salestable[[#This Row],[Sales]] * salestable[[#This Row],[Discount]]</f>
        <v>3.4368000000000003</v>
      </c>
      <c r="X8391">
        <f>YEAR(salestable[[#This Row],[Order Date]])</f>
        <v>2016</v>
      </c>
      <c r="Y8391" t="str">
        <f>TEXT(salestable[[#This Row],[Order Date]],"MMMM")</f>
        <v>December</v>
      </c>
      <c r="Z8391" t="str">
        <f>"Q"&amp;ROUNDUP(MONTH(salestable[[#This Row],[Order Date]])/3,0)</f>
        <v>Q4</v>
      </c>
      <c r="AA8391" t="str">
        <f>TEXT(salestable[[#This Row],[Order Date]], "ddd")</f>
        <v>Tue</v>
      </c>
    </row>
    <row r="8392" spans="1:27"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s="3">
        <v>2</v>
      </c>
      <c r="T8392" s="4">
        <v>0</v>
      </c>
      <c r="U8392" s="3">
        <v>5.7624000000000004</v>
      </c>
      <c r="V8392" s="2">
        <f>salestable[[#This Row],[Sales]] * (1 - salestable[[#This Row],[Discount]])</f>
        <v>11.76</v>
      </c>
      <c r="W8392" s="2">
        <f>salestable[[#This Row],[Sales]] * salestable[[#This Row],[Discount]]</f>
        <v>0</v>
      </c>
      <c r="X8392">
        <f>YEAR(salestable[[#This Row],[Order Date]])</f>
        <v>2017</v>
      </c>
      <c r="Y8392" t="str">
        <f>TEXT(salestable[[#This Row],[Order Date]],"MMMM")</f>
        <v>December</v>
      </c>
      <c r="Z8392" t="str">
        <f>"Q"&amp;ROUNDUP(MONTH(salestable[[#This Row],[Order Date]])/3,0)</f>
        <v>Q4</v>
      </c>
      <c r="AA8392" t="str">
        <f>TEXT(salestable[[#This Row],[Order Date]], "ddd")</f>
        <v>Mon</v>
      </c>
    </row>
    <row r="8393" spans="1:27"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s="3">
        <v>2</v>
      </c>
      <c r="T8393" s="4">
        <v>0</v>
      </c>
      <c r="U8393" s="3">
        <v>9.8856000000000002</v>
      </c>
      <c r="V8393" s="2">
        <f>salestable[[#This Row],[Sales]] * (1 - salestable[[#This Row],[Discount]])</f>
        <v>27.46</v>
      </c>
      <c r="W8393" s="2">
        <f>salestable[[#This Row],[Sales]] * salestable[[#This Row],[Discount]]</f>
        <v>0</v>
      </c>
      <c r="X8393">
        <f>YEAR(salestable[[#This Row],[Order Date]])</f>
        <v>2017</v>
      </c>
      <c r="Y8393" t="str">
        <f>TEXT(salestable[[#This Row],[Order Date]],"MMMM")</f>
        <v>December</v>
      </c>
      <c r="Z8393" t="str">
        <f>"Q"&amp;ROUNDUP(MONTH(salestable[[#This Row],[Order Date]])/3,0)</f>
        <v>Q4</v>
      </c>
      <c r="AA8393" t="str">
        <f>TEXT(salestable[[#This Row],[Order Date]], "ddd")</f>
        <v>Sat</v>
      </c>
    </row>
    <row r="8394" spans="1:27"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s="3">
        <v>3</v>
      </c>
      <c r="T8394" s="4">
        <v>0</v>
      </c>
      <c r="U8394" s="3">
        <v>35.864400000000003</v>
      </c>
      <c r="V8394" s="2">
        <f>salestable[[#This Row],[Sales]] * (1 - salestable[[#This Row],[Discount]])</f>
        <v>137.94</v>
      </c>
      <c r="W8394" s="2">
        <f>salestable[[#This Row],[Sales]] * salestable[[#This Row],[Discount]]</f>
        <v>0</v>
      </c>
      <c r="X8394">
        <f>YEAR(salestable[[#This Row],[Order Date]])</f>
        <v>2016</v>
      </c>
      <c r="Y8394" t="str">
        <f>TEXT(salestable[[#This Row],[Order Date]],"MMMM")</f>
        <v>December</v>
      </c>
      <c r="Z8394" t="str">
        <f>"Q"&amp;ROUNDUP(MONTH(salestable[[#This Row],[Order Date]])/3,0)</f>
        <v>Q4</v>
      </c>
      <c r="AA8394" t="str">
        <f>TEXT(salestable[[#This Row],[Order Date]], "ddd")</f>
        <v>Thu</v>
      </c>
    </row>
    <row r="8395" spans="1:27"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s="3">
        <v>5</v>
      </c>
      <c r="T8395" s="4">
        <v>0</v>
      </c>
      <c r="U8395" s="3">
        <v>48.905999999999999</v>
      </c>
      <c r="V8395" s="2">
        <f>salestable[[#This Row],[Sales]] * (1 - salestable[[#This Row],[Discount]])</f>
        <v>111.15</v>
      </c>
      <c r="W8395" s="2">
        <f>salestable[[#This Row],[Sales]] * salestable[[#This Row],[Discount]]</f>
        <v>0</v>
      </c>
      <c r="X8395">
        <f>YEAR(salestable[[#This Row],[Order Date]])</f>
        <v>2016</v>
      </c>
      <c r="Y8395" t="str">
        <f>TEXT(salestable[[#This Row],[Order Date]],"MMMM")</f>
        <v>December</v>
      </c>
      <c r="Z8395" t="str">
        <f>"Q"&amp;ROUNDUP(MONTH(salestable[[#This Row],[Order Date]])/3,0)</f>
        <v>Q4</v>
      </c>
      <c r="AA8395" t="str">
        <f>TEXT(salestable[[#This Row],[Order Date]], "ddd")</f>
        <v>Thu</v>
      </c>
    </row>
    <row r="8396" spans="1:27"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s="3">
        <v>3</v>
      </c>
      <c r="T8396" s="4">
        <v>0</v>
      </c>
      <c r="U8396" s="3">
        <v>297.64350000000002</v>
      </c>
      <c r="V8396" s="2">
        <f>salestable[[#This Row],[Sales]] * (1 - salestable[[#This Row],[Discount]])</f>
        <v>901.95</v>
      </c>
      <c r="W8396" s="2">
        <f>salestable[[#This Row],[Sales]] * salestable[[#This Row],[Discount]]</f>
        <v>0</v>
      </c>
      <c r="X8396">
        <f>YEAR(salestable[[#This Row],[Order Date]])</f>
        <v>2016</v>
      </c>
      <c r="Y8396" t="str">
        <f>TEXT(salestable[[#This Row],[Order Date]],"MMMM")</f>
        <v>December</v>
      </c>
      <c r="Z8396" t="str">
        <f>"Q"&amp;ROUNDUP(MONTH(salestable[[#This Row],[Order Date]])/3,0)</f>
        <v>Q4</v>
      </c>
      <c r="AA8396" t="str">
        <f>TEXT(salestable[[#This Row],[Order Date]], "ddd")</f>
        <v>Thu</v>
      </c>
    </row>
    <row r="8397" spans="1:27"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s="3">
        <v>3</v>
      </c>
      <c r="T8397" s="4">
        <v>0.3</v>
      </c>
      <c r="U8397" s="3">
        <v>-47.058300000000003</v>
      </c>
      <c r="V8397" s="2">
        <f>salestable[[#This Row],[Sales]] * (1 - salestable[[#This Row],[Discount]])</f>
        <v>256.2063</v>
      </c>
      <c r="W8397" s="2">
        <f>salestable[[#This Row],[Sales]] * salestable[[#This Row],[Discount]]</f>
        <v>109.8027</v>
      </c>
      <c r="X8397">
        <f>YEAR(salestable[[#This Row],[Order Date]])</f>
        <v>2016</v>
      </c>
      <c r="Y8397" t="str">
        <f>TEXT(salestable[[#This Row],[Order Date]],"MMMM")</f>
        <v>December</v>
      </c>
      <c r="Z8397" t="str">
        <f>"Q"&amp;ROUNDUP(MONTH(salestable[[#This Row],[Order Date]])/3,0)</f>
        <v>Q4</v>
      </c>
      <c r="AA8397" t="str">
        <f>TEXT(salestable[[#This Row],[Order Date]], "ddd")</f>
        <v>Thu</v>
      </c>
    </row>
    <row r="8398" spans="1:27"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s="3">
        <v>7</v>
      </c>
      <c r="T8398" s="4">
        <v>0.2</v>
      </c>
      <c r="U8398" s="3">
        <v>108.74079999999999</v>
      </c>
      <c r="V8398" s="2">
        <f>salestable[[#This Row],[Sales]] * (1 - salestable[[#This Row],[Discount]])</f>
        <v>248.5504</v>
      </c>
      <c r="W8398" s="2">
        <f>salestable[[#This Row],[Sales]] * salestable[[#This Row],[Discount]]</f>
        <v>62.137599999999999</v>
      </c>
      <c r="X8398">
        <f>YEAR(salestable[[#This Row],[Order Date]])</f>
        <v>2014</v>
      </c>
      <c r="Y8398" t="str">
        <f>TEXT(salestable[[#This Row],[Order Date]],"MMMM")</f>
        <v>June</v>
      </c>
      <c r="Z8398" t="str">
        <f>"Q"&amp;ROUNDUP(MONTH(salestable[[#This Row],[Order Date]])/3,0)</f>
        <v>Q2</v>
      </c>
      <c r="AA8398" t="str">
        <f>TEXT(salestable[[#This Row],[Order Date]], "ddd")</f>
        <v>Mon</v>
      </c>
    </row>
    <row r="8399" spans="1:27"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s="3">
        <v>5</v>
      </c>
      <c r="T8399" s="4">
        <v>0.8</v>
      </c>
      <c r="U8399" s="3">
        <v>-11.52</v>
      </c>
      <c r="V8399" s="2">
        <f>salestable[[#This Row],[Sales]] * (1 - salestable[[#This Row],[Discount]])</f>
        <v>1.5359999999999996</v>
      </c>
      <c r="W8399" s="2">
        <f>salestable[[#This Row],[Sales]] * salestable[[#This Row],[Discount]]</f>
        <v>6.1440000000000001</v>
      </c>
      <c r="X8399">
        <f>YEAR(salestable[[#This Row],[Order Date]])</f>
        <v>2014</v>
      </c>
      <c r="Y8399" t="str">
        <f>TEXT(salestable[[#This Row],[Order Date]],"MMMM")</f>
        <v>September</v>
      </c>
      <c r="Z8399" t="str">
        <f>"Q"&amp;ROUNDUP(MONTH(salestable[[#This Row],[Order Date]])/3,0)</f>
        <v>Q3</v>
      </c>
      <c r="AA8399" t="str">
        <f>TEXT(salestable[[#This Row],[Order Date]], "ddd")</f>
        <v>Wed</v>
      </c>
    </row>
    <row r="8400" spans="1:27"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s="3">
        <v>2</v>
      </c>
      <c r="T8400" s="4">
        <v>0.3</v>
      </c>
      <c r="U8400" s="3">
        <v>-35.513599999999997</v>
      </c>
      <c r="V8400" s="2">
        <f>salestable[[#This Row],[Sales]] * (1 - salestable[[#This Row],[Discount]])</f>
        <v>108.7604</v>
      </c>
      <c r="W8400" s="2">
        <f>salestable[[#This Row],[Sales]] * salestable[[#This Row],[Discount]]</f>
        <v>46.611600000000003</v>
      </c>
      <c r="X8400">
        <f>YEAR(salestable[[#This Row],[Order Date]])</f>
        <v>2017</v>
      </c>
      <c r="Y8400" t="str">
        <f>TEXT(salestable[[#This Row],[Order Date]],"MMMM")</f>
        <v>November</v>
      </c>
      <c r="Z8400" t="str">
        <f>"Q"&amp;ROUNDUP(MONTH(salestable[[#This Row],[Order Date]])/3,0)</f>
        <v>Q4</v>
      </c>
      <c r="AA8400" t="str">
        <f>TEXT(salestable[[#This Row],[Order Date]], "ddd")</f>
        <v>Thu</v>
      </c>
    </row>
    <row r="8401" spans="1:27"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s="3">
        <v>1</v>
      </c>
      <c r="T8401" s="4">
        <v>0.2</v>
      </c>
      <c r="U8401" s="3">
        <v>0.80579999999999996</v>
      </c>
      <c r="V8401" s="2">
        <f>salestable[[#This Row],[Sales]] * (1 - salestable[[#This Row],[Discount]])</f>
        <v>8.5952000000000002</v>
      </c>
      <c r="W8401" s="2">
        <f>salestable[[#This Row],[Sales]] * salestable[[#This Row],[Discount]]</f>
        <v>2.1488</v>
      </c>
      <c r="X8401">
        <f>YEAR(salestable[[#This Row],[Order Date]])</f>
        <v>2015</v>
      </c>
      <c r="Y8401" t="str">
        <f>TEXT(salestable[[#This Row],[Order Date]],"MMMM")</f>
        <v>April</v>
      </c>
      <c r="Z8401" t="str">
        <f>"Q"&amp;ROUNDUP(MONTH(salestable[[#This Row],[Order Date]])/3,0)</f>
        <v>Q2</v>
      </c>
      <c r="AA8401" t="str">
        <f>TEXT(salestable[[#This Row],[Order Date]], "ddd")</f>
        <v>Mon</v>
      </c>
    </row>
    <row r="8402" spans="1:27"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s="3">
        <v>5</v>
      </c>
      <c r="T8402" s="4">
        <v>0.2</v>
      </c>
      <c r="U8402" s="3">
        <v>78.435000000000002</v>
      </c>
      <c r="V8402" s="2">
        <f>salestable[[#This Row],[Sales]] * (1 - salestable[[#This Row],[Discount]])</f>
        <v>185.92000000000002</v>
      </c>
      <c r="W8402" s="2">
        <f>salestable[[#This Row],[Sales]] * salestable[[#This Row],[Discount]]</f>
        <v>46.480000000000004</v>
      </c>
      <c r="X8402">
        <f>YEAR(salestable[[#This Row],[Order Date]])</f>
        <v>2015</v>
      </c>
      <c r="Y8402" t="str">
        <f>TEXT(salestable[[#This Row],[Order Date]],"MMMM")</f>
        <v>December</v>
      </c>
      <c r="Z8402" t="str">
        <f>"Q"&amp;ROUNDUP(MONTH(salestable[[#This Row],[Order Date]])/3,0)</f>
        <v>Q4</v>
      </c>
      <c r="AA8402" t="str">
        <f>TEXT(salestable[[#This Row],[Order Date]], "ddd")</f>
        <v>Sat</v>
      </c>
    </row>
    <row r="8403" spans="1:27"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s="3">
        <v>3</v>
      </c>
      <c r="T8403" s="4">
        <v>0.1</v>
      </c>
      <c r="U8403" s="3">
        <v>12.8058</v>
      </c>
      <c r="V8403" s="2">
        <f>salestable[[#This Row],[Sales]] * (1 - salestable[[#This Row],[Discount]])</f>
        <v>148.1814</v>
      </c>
      <c r="W8403" s="2">
        <f>salestable[[#This Row],[Sales]] * salestable[[#This Row],[Discount]]</f>
        <v>16.464600000000001</v>
      </c>
      <c r="X8403">
        <f>YEAR(salestable[[#This Row],[Order Date]])</f>
        <v>2015</v>
      </c>
      <c r="Y8403" t="str">
        <f>TEXT(salestable[[#This Row],[Order Date]],"MMMM")</f>
        <v>December</v>
      </c>
      <c r="Z8403" t="str">
        <f>"Q"&amp;ROUNDUP(MONTH(salestable[[#This Row],[Order Date]])/3,0)</f>
        <v>Q4</v>
      </c>
      <c r="AA8403" t="str">
        <f>TEXT(salestable[[#This Row],[Order Date]], "ddd")</f>
        <v>Sat</v>
      </c>
    </row>
    <row r="8404" spans="1:27"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s="3">
        <v>2</v>
      </c>
      <c r="T8404" s="4">
        <v>0</v>
      </c>
      <c r="U8404" s="3">
        <v>11.113200000000001</v>
      </c>
      <c r="V8404" s="2">
        <f>salestable[[#This Row],[Sales]] * (1 - salestable[[#This Row],[Discount]])</f>
        <v>22.68</v>
      </c>
      <c r="W8404" s="2">
        <f>salestable[[#This Row],[Sales]] * salestable[[#This Row],[Discount]]</f>
        <v>0</v>
      </c>
      <c r="X8404">
        <f>YEAR(salestable[[#This Row],[Order Date]])</f>
        <v>2015</v>
      </c>
      <c r="Y8404" t="str">
        <f>TEXT(salestable[[#This Row],[Order Date]],"MMMM")</f>
        <v>December</v>
      </c>
      <c r="Z8404" t="str">
        <f>"Q"&amp;ROUNDUP(MONTH(salestable[[#This Row],[Order Date]])/3,0)</f>
        <v>Q4</v>
      </c>
      <c r="AA8404" t="str">
        <f>TEXT(salestable[[#This Row],[Order Date]], "ddd")</f>
        <v>Sat</v>
      </c>
    </row>
    <row r="8405" spans="1:27"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s="3">
        <v>4</v>
      </c>
      <c r="T8405" s="4">
        <v>0</v>
      </c>
      <c r="U8405" s="3">
        <v>48.539200000000001</v>
      </c>
      <c r="V8405" s="2">
        <f>salestable[[#This Row],[Sales]] * (1 - salestable[[#This Row],[Discount]])</f>
        <v>105.52</v>
      </c>
      <c r="W8405" s="2">
        <f>salestable[[#This Row],[Sales]] * salestable[[#This Row],[Discount]]</f>
        <v>0</v>
      </c>
      <c r="X8405">
        <f>YEAR(salestable[[#This Row],[Order Date]])</f>
        <v>2016</v>
      </c>
      <c r="Y8405" t="str">
        <f>TEXT(salestable[[#This Row],[Order Date]],"MMMM")</f>
        <v>February</v>
      </c>
      <c r="Z8405" t="str">
        <f>"Q"&amp;ROUNDUP(MONTH(salestable[[#This Row],[Order Date]])/3,0)</f>
        <v>Q1</v>
      </c>
      <c r="AA8405" t="str">
        <f>TEXT(salestable[[#This Row],[Order Date]], "ddd")</f>
        <v>Mon</v>
      </c>
    </row>
    <row r="8406" spans="1:27"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s="3">
        <v>4</v>
      </c>
      <c r="T8406" s="4">
        <v>0</v>
      </c>
      <c r="U8406" s="3">
        <v>5.8743999999999996</v>
      </c>
      <c r="V8406" s="2">
        <f>salestable[[#This Row],[Sales]] * (1 - salestable[[#This Row],[Discount]])</f>
        <v>83.92</v>
      </c>
      <c r="W8406" s="2">
        <f>salestable[[#This Row],[Sales]] * salestable[[#This Row],[Discount]]</f>
        <v>0</v>
      </c>
      <c r="X8406">
        <f>YEAR(salestable[[#This Row],[Order Date]])</f>
        <v>2017</v>
      </c>
      <c r="Y8406" t="str">
        <f>TEXT(salestable[[#This Row],[Order Date]],"MMMM")</f>
        <v>July</v>
      </c>
      <c r="Z8406" t="str">
        <f>"Q"&amp;ROUNDUP(MONTH(salestable[[#This Row],[Order Date]])/3,0)</f>
        <v>Q3</v>
      </c>
      <c r="AA8406" t="str">
        <f>TEXT(salestable[[#This Row],[Order Date]], "ddd")</f>
        <v>Sat</v>
      </c>
    </row>
    <row r="8407" spans="1:27"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s="3">
        <v>5</v>
      </c>
      <c r="T8407" s="4">
        <v>0</v>
      </c>
      <c r="U8407" s="3">
        <v>58.179000000000002</v>
      </c>
      <c r="V8407" s="2">
        <f>salestable[[#This Row],[Sales]] * (1 - salestable[[#This Row],[Discount]])</f>
        <v>141.9</v>
      </c>
      <c r="W8407" s="2">
        <f>salestable[[#This Row],[Sales]] * salestable[[#This Row],[Discount]]</f>
        <v>0</v>
      </c>
      <c r="X8407">
        <f>YEAR(salestable[[#This Row],[Order Date]])</f>
        <v>2017</v>
      </c>
      <c r="Y8407" t="str">
        <f>TEXT(salestable[[#This Row],[Order Date]],"MMMM")</f>
        <v>July</v>
      </c>
      <c r="Z8407" t="str">
        <f>"Q"&amp;ROUNDUP(MONTH(salestable[[#This Row],[Order Date]])/3,0)</f>
        <v>Q3</v>
      </c>
      <c r="AA8407" t="str">
        <f>TEXT(salestable[[#This Row],[Order Date]], "ddd")</f>
        <v>Sat</v>
      </c>
    </row>
    <row r="8408" spans="1:27"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s="3">
        <v>2</v>
      </c>
      <c r="T8408" s="4">
        <v>0</v>
      </c>
      <c r="U8408" s="3">
        <v>9.1953999999999994</v>
      </c>
      <c r="V8408" s="2">
        <f>salestable[[#This Row],[Sales]] * (1 - salestable[[#This Row],[Discount]])</f>
        <v>39.979999999999997</v>
      </c>
      <c r="W8408" s="2">
        <f>salestable[[#This Row],[Sales]] * salestable[[#This Row],[Discount]]</f>
        <v>0</v>
      </c>
      <c r="X8408">
        <f>YEAR(salestable[[#This Row],[Order Date]])</f>
        <v>2017</v>
      </c>
      <c r="Y8408" t="str">
        <f>TEXT(salestable[[#This Row],[Order Date]],"MMMM")</f>
        <v>July</v>
      </c>
      <c r="Z8408" t="str">
        <f>"Q"&amp;ROUNDUP(MONTH(salestable[[#This Row],[Order Date]])/3,0)</f>
        <v>Q3</v>
      </c>
      <c r="AA8408" t="str">
        <f>TEXT(salestable[[#This Row],[Order Date]], "ddd")</f>
        <v>Sat</v>
      </c>
    </row>
    <row r="8409" spans="1:27"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s="3">
        <v>7</v>
      </c>
      <c r="T8409" s="4">
        <v>0</v>
      </c>
      <c r="U8409" s="3">
        <v>8.673</v>
      </c>
      <c r="V8409" s="2">
        <f>salestable[[#This Row],[Sales]] * (1 - salestable[[#This Row],[Discount]])</f>
        <v>28.91</v>
      </c>
      <c r="W8409" s="2">
        <f>salestable[[#This Row],[Sales]] * salestable[[#This Row],[Discount]]</f>
        <v>0</v>
      </c>
      <c r="X8409">
        <f>YEAR(salestable[[#This Row],[Order Date]])</f>
        <v>2017</v>
      </c>
      <c r="Y8409" t="str">
        <f>TEXT(salestable[[#This Row],[Order Date]],"MMMM")</f>
        <v>July</v>
      </c>
      <c r="Z8409" t="str">
        <f>"Q"&amp;ROUNDUP(MONTH(salestable[[#This Row],[Order Date]])/3,0)</f>
        <v>Q3</v>
      </c>
      <c r="AA8409" t="str">
        <f>TEXT(salestable[[#This Row],[Order Date]], "ddd")</f>
        <v>Sat</v>
      </c>
    </row>
    <row r="8410" spans="1:27"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s="3">
        <v>5</v>
      </c>
      <c r="T8410" s="4">
        <v>0</v>
      </c>
      <c r="U8410" s="3">
        <v>45.487000000000002</v>
      </c>
      <c r="V8410" s="2">
        <f>salestable[[#This Row],[Sales]] * (1 - salestable[[#This Row],[Discount]])</f>
        <v>174.95</v>
      </c>
      <c r="W8410" s="2">
        <f>salestable[[#This Row],[Sales]] * salestable[[#This Row],[Discount]]</f>
        <v>0</v>
      </c>
      <c r="X8410">
        <f>YEAR(salestable[[#This Row],[Order Date]])</f>
        <v>2017</v>
      </c>
      <c r="Y8410" t="str">
        <f>TEXT(salestable[[#This Row],[Order Date]],"MMMM")</f>
        <v>July</v>
      </c>
      <c r="Z8410" t="str">
        <f>"Q"&amp;ROUNDUP(MONTH(salestable[[#This Row],[Order Date]])/3,0)</f>
        <v>Q3</v>
      </c>
      <c r="AA8410" t="str">
        <f>TEXT(salestable[[#This Row],[Order Date]], "ddd")</f>
        <v>Sat</v>
      </c>
    </row>
    <row r="8411" spans="1:27"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s="3">
        <v>4</v>
      </c>
      <c r="T8411" s="4">
        <v>0.2</v>
      </c>
      <c r="U8411" s="3">
        <v>38.684800000000003</v>
      </c>
      <c r="V8411" s="2">
        <f>salestable[[#This Row],[Sales]] * (1 - salestable[[#This Row],[Discount]])</f>
        <v>88.42240000000001</v>
      </c>
      <c r="W8411" s="2">
        <f>salestable[[#This Row],[Sales]] * salestable[[#This Row],[Discount]]</f>
        <v>22.105600000000003</v>
      </c>
      <c r="X8411">
        <f>YEAR(salestable[[#This Row],[Order Date]])</f>
        <v>2015</v>
      </c>
      <c r="Y8411" t="str">
        <f>TEXT(salestable[[#This Row],[Order Date]],"MMMM")</f>
        <v>December</v>
      </c>
      <c r="Z8411" t="str">
        <f>"Q"&amp;ROUNDUP(MONTH(salestable[[#This Row],[Order Date]])/3,0)</f>
        <v>Q4</v>
      </c>
      <c r="AA8411" t="str">
        <f>TEXT(salestable[[#This Row],[Order Date]], "ddd")</f>
        <v>Fri</v>
      </c>
    </row>
    <row r="8412" spans="1:27"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s="3">
        <v>4</v>
      </c>
      <c r="T8412" s="4">
        <v>0.4</v>
      </c>
      <c r="U8412" s="3">
        <v>-199.5076</v>
      </c>
      <c r="V8412" s="2">
        <f>salestable[[#This Row],[Sales]] * (1 - salestable[[#This Row],[Discount]])</f>
        <v>378.01439999999997</v>
      </c>
      <c r="W8412" s="2">
        <f>salestable[[#This Row],[Sales]] * salestable[[#This Row],[Discount]]</f>
        <v>252.00960000000001</v>
      </c>
      <c r="X8412">
        <f>YEAR(salestable[[#This Row],[Order Date]])</f>
        <v>2016</v>
      </c>
      <c r="Y8412" t="str">
        <f>TEXT(salestable[[#This Row],[Order Date]],"MMMM")</f>
        <v>November</v>
      </c>
      <c r="Z8412" t="str">
        <f>"Q"&amp;ROUNDUP(MONTH(salestable[[#This Row],[Order Date]])/3,0)</f>
        <v>Q4</v>
      </c>
      <c r="AA8412" t="str">
        <f>TEXT(salestable[[#This Row],[Order Date]], "ddd")</f>
        <v>Tue</v>
      </c>
    </row>
    <row r="8413" spans="1:27"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s="3">
        <v>7</v>
      </c>
      <c r="T8413" s="4">
        <v>0</v>
      </c>
      <c r="U8413" s="3">
        <v>9.1937999999999995</v>
      </c>
      <c r="V8413" s="2">
        <f>salestable[[#This Row],[Sales]] * (1 - salestable[[#This Row],[Discount]])</f>
        <v>27.86</v>
      </c>
      <c r="W8413" s="2">
        <f>salestable[[#This Row],[Sales]] * salestable[[#This Row],[Discount]]</f>
        <v>0</v>
      </c>
      <c r="X8413">
        <f>YEAR(salestable[[#This Row],[Order Date]])</f>
        <v>2016</v>
      </c>
      <c r="Y8413" t="str">
        <f>TEXT(salestable[[#This Row],[Order Date]],"MMMM")</f>
        <v>May</v>
      </c>
      <c r="Z8413" t="str">
        <f>"Q"&amp;ROUNDUP(MONTH(salestable[[#This Row],[Order Date]])/3,0)</f>
        <v>Q2</v>
      </c>
      <c r="AA8413" t="str">
        <f>TEXT(salestable[[#This Row],[Order Date]], "ddd")</f>
        <v>Mon</v>
      </c>
    </row>
    <row r="8414" spans="1:27"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s="3">
        <v>4</v>
      </c>
      <c r="T8414" s="4">
        <v>0.3</v>
      </c>
      <c r="U8414" s="3">
        <v>-173.34719999999999</v>
      </c>
      <c r="V8414" s="2">
        <f>salestable[[#This Row],[Sales]] * (1 - salestable[[#This Row],[Discount]])</f>
        <v>653.38559999999995</v>
      </c>
      <c r="W8414" s="2">
        <f>salestable[[#This Row],[Sales]] * salestable[[#This Row],[Discount]]</f>
        <v>280.0224</v>
      </c>
      <c r="X8414">
        <f>YEAR(salestable[[#This Row],[Order Date]])</f>
        <v>2017</v>
      </c>
      <c r="Y8414" t="str">
        <f>TEXT(salestable[[#This Row],[Order Date]],"MMMM")</f>
        <v>March</v>
      </c>
      <c r="Z8414" t="str">
        <f>"Q"&amp;ROUNDUP(MONTH(salestable[[#This Row],[Order Date]])/3,0)</f>
        <v>Q1</v>
      </c>
      <c r="AA8414" t="str">
        <f>TEXT(salestable[[#This Row],[Order Date]], "ddd")</f>
        <v>Fri</v>
      </c>
    </row>
    <row r="8415" spans="1:27"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s="3">
        <v>10</v>
      </c>
      <c r="T8415" s="4">
        <v>0.2</v>
      </c>
      <c r="U8415" s="3">
        <v>18.143999999999998</v>
      </c>
      <c r="V8415" s="2">
        <f>salestable[[#This Row],[Sales]] * (1 - salestable[[#This Row],[Discount]])</f>
        <v>41.472000000000008</v>
      </c>
      <c r="W8415" s="2">
        <f>salestable[[#This Row],[Sales]] * salestable[[#This Row],[Discount]]</f>
        <v>10.368000000000002</v>
      </c>
      <c r="X8415">
        <f>YEAR(salestable[[#This Row],[Order Date]])</f>
        <v>2016</v>
      </c>
      <c r="Y8415" t="str">
        <f>TEXT(salestable[[#This Row],[Order Date]],"MMMM")</f>
        <v>December</v>
      </c>
      <c r="Z8415" t="str">
        <f>"Q"&amp;ROUNDUP(MONTH(salestable[[#This Row],[Order Date]])/3,0)</f>
        <v>Q4</v>
      </c>
      <c r="AA8415" t="str">
        <f>TEXT(salestable[[#This Row],[Order Date]], "ddd")</f>
        <v>Sat</v>
      </c>
    </row>
    <row r="8416" spans="1:27"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s="3">
        <v>3</v>
      </c>
      <c r="T8416" s="4">
        <v>0.2</v>
      </c>
      <c r="U8416" s="3">
        <v>-6.21</v>
      </c>
      <c r="V8416" s="2">
        <f>salestable[[#This Row],[Sales]] * (1 - salestable[[#This Row],[Discount]])</f>
        <v>132.47999999999999</v>
      </c>
      <c r="W8416" s="2">
        <f>salestable[[#This Row],[Sales]] * salestable[[#This Row],[Discount]]</f>
        <v>33.119999999999997</v>
      </c>
      <c r="X8416">
        <f>YEAR(salestable[[#This Row],[Order Date]])</f>
        <v>2016</v>
      </c>
      <c r="Y8416" t="str">
        <f>TEXT(salestable[[#This Row],[Order Date]],"MMMM")</f>
        <v>December</v>
      </c>
      <c r="Z8416" t="str">
        <f>"Q"&amp;ROUNDUP(MONTH(salestable[[#This Row],[Order Date]])/3,0)</f>
        <v>Q4</v>
      </c>
      <c r="AA8416" t="str">
        <f>TEXT(salestable[[#This Row],[Order Date]], "ddd")</f>
        <v>Sat</v>
      </c>
    </row>
    <row r="8417" spans="1:27"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s="3">
        <v>3</v>
      </c>
      <c r="T8417" s="4">
        <v>0</v>
      </c>
      <c r="U8417" s="3">
        <v>49.970399999999998</v>
      </c>
      <c r="V8417" s="2">
        <f>salestable[[#This Row],[Sales]] * (1 - salestable[[#This Row],[Discount]])</f>
        <v>106.32</v>
      </c>
      <c r="W8417" s="2">
        <f>salestable[[#This Row],[Sales]] * salestable[[#This Row],[Discount]]</f>
        <v>0</v>
      </c>
      <c r="X8417">
        <f>YEAR(salestable[[#This Row],[Order Date]])</f>
        <v>2017</v>
      </c>
      <c r="Y8417" t="str">
        <f>TEXT(salestable[[#This Row],[Order Date]],"MMMM")</f>
        <v>April</v>
      </c>
      <c r="Z8417" t="str">
        <f>"Q"&amp;ROUNDUP(MONTH(salestable[[#This Row],[Order Date]])/3,0)</f>
        <v>Q2</v>
      </c>
      <c r="AA8417" t="str">
        <f>TEXT(salestable[[#This Row],[Order Date]], "ddd")</f>
        <v>Thu</v>
      </c>
    </row>
    <row r="8418" spans="1:27"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s="3">
        <v>5</v>
      </c>
      <c r="T8418" s="4">
        <v>0.2</v>
      </c>
      <c r="U8418" s="3">
        <v>46.225000000000001</v>
      </c>
      <c r="V8418" s="2">
        <f>salestable[[#This Row],[Sales]] * (1 - salestable[[#This Row],[Discount]])</f>
        <v>118.336</v>
      </c>
      <c r="W8418" s="2">
        <f>salestable[[#This Row],[Sales]] * salestable[[#This Row],[Discount]]</f>
        <v>29.584</v>
      </c>
      <c r="X8418">
        <f>YEAR(salestable[[#This Row],[Order Date]])</f>
        <v>2017</v>
      </c>
      <c r="Y8418" t="str">
        <f>TEXT(salestable[[#This Row],[Order Date]],"MMMM")</f>
        <v>May</v>
      </c>
      <c r="Z8418" t="str">
        <f>"Q"&amp;ROUNDUP(MONTH(salestable[[#This Row],[Order Date]])/3,0)</f>
        <v>Q2</v>
      </c>
      <c r="AA8418" t="str">
        <f>TEXT(salestable[[#This Row],[Order Date]], "ddd")</f>
        <v>Tue</v>
      </c>
    </row>
    <row r="8419" spans="1:27"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s="3">
        <v>3</v>
      </c>
      <c r="T8419" s="4">
        <v>0</v>
      </c>
      <c r="U8419" s="3">
        <v>26.07</v>
      </c>
      <c r="V8419" s="2">
        <f>salestable[[#This Row],[Sales]] * (1 - salestable[[#This Row],[Discount]])</f>
        <v>104.28</v>
      </c>
      <c r="W8419" s="2">
        <f>salestable[[#This Row],[Sales]] * salestable[[#This Row],[Discount]]</f>
        <v>0</v>
      </c>
      <c r="X8419">
        <f>YEAR(salestable[[#This Row],[Order Date]])</f>
        <v>2017</v>
      </c>
      <c r="Y8419" t="str">
        <f>TEXT(salestable[[#This Row],[Order Date]],"MMMM")</f>
        <v>May</v>
      </c>
      <c r="Z8419" t="str">
        <f>"Q"&amp;ROUNDUP(MONTH(salestable[[#This Row],[Order Date]])/3,0)</f>
        <v>Q2</v>
      </c>
      <c r="AA8419" t="str">
        <f>TEXT(salestable[[#This Row],[Order Date]], "ddd")</f>
        <v>Tue</v>
      </c>
    </row>
    <row r="8420" spans="1:27"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s="3">
        <v>1</v>
      </c>
      <c r="T8420" s="4">
        <v>0</v>
      </c>
      <c r="U8420" s="3">
        <v>63.106999999999999</v>
      </c>
      <c r="V8420" s="2">
        <f>salestable[[#This Row],[Sales]] * (1 - salestable[[#This Row],[Discount]])</f>
        <v>286.85000000000002</v>
      </c>
      <c r="W8420" s="2">
        <f>salestable[[#This Row],[Sales]] * salestable[[#This Row],[Discount]]</f>
        <v>0</v>
      </c>
      <c r="X8420">
        <f>YEAR(salestable[[#This Row],[Order Date]])</f>
        <v>2017</v>
      </c>
      <c r="Y8420" t="str">
        <f>TEXT(salestable[[#This Row],[Order Date]],"MMMM")</f>
        <v>May</v>
      </c>
      <c r="Z8420" t="str">
        <f>"Q"&amp;ROUNDUP(MONTH(salestable[[#This Row],[Order Date]])/3,0)</f>
        <v>Q2</v>
      </c>
      <c r="AA8420" t="str">
        <f>TEXT(salestable[[#This Row],[Order Date]], "ddd")</f>
        <v>Tue</v>
      </c>
    </row>
    <row r="8421" spans="1:27"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s="3">
        <v>4</v>
      </c>
      <c r="T8421" s="4">
        <v>0</v>
      </c>
      <c r="U8421" s="3">
        <v>2.6783999999999999</v>
      </c>
      <c r="V8421" s="2">
        <f>salestable[[#This Row],[Sales]] * (1 - salestable[[#This Row],[Discount]])</f>
        <v>66.959999999999994</v>
      </c>
      <c r="W8421" s="2">
        <f>salestable[[#This Row],[Sales]] * salestable[[#This Row],[Discount]]</f>
        <v>0</v>
      </c>
      <c r="X8421">
        <f>YEAR(salestable[[#This Row],[Order Date]])</f>
        <v>2017</v>
      </c>
      <c r="Y8421" t="str">
        <f>TEXT(salestable[[#This Row],[Order Date]],"MMMM")</f>
        <v>May</v>
      </c>
      <c r="Z8421" t="str">
        <f>"Q"&amp;ROUNDUP(MONTH(salestable[[#This Row],[Order Date]])/3,0)</f>
        <v>Q2</v>
      </c>
      <c r="AA8421" t="str">
        <f>TEXT(salestable[[#This Row],[Order Date]], "ddd")</f>
        <v>Tue</v>
      </c>
    </row>
    <row r="8422" spans="1:27"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s="3">
        <v>2</v>
      </c>
      <c r="T8422" s="4">
        <v>0</v>
      </c>
      <c r="U8422" s="3">
        <v>87.991200000000006</v>
      </c>
      <c r="V8422" s="2">
        <f>salestable[[#This Row],[Sales]] * (1 - salestable[[#This Row],[Discount]])</f>
        <v>199.98</v>
      </c>
      <c r="W8422" s="2">
        <f>salestable[[#This Row],[Sales]] * salestable[[#This Row],[Discount]]</f>
        <v>0</v>
      </c>
      <c r="X8422">
        <f>YEAR(salestable[[#This Row],[Order Date]])</f>
        <v>2017</v>
      </c>
      <c r="Y8422" t="str">
        <f>TEXT(salestable[[#This Row],[Order Date]],"MMMM")</f>
        <v>May</v>
      </c>
      <c r="Z8422" t="str">
        <f>"Q"&amp;ROUNDUP(MONTH(salestable[[#This Row],[Order Date]])/3,0)</f>
        <v>Q2</v>
      </c>
      <c r="AA8422" t="str">
        <f>TEXT(salestable[[#This Row],[Order Date]], "ddd")</f>
        <v>Tue</v>
      </c>
    </row>
    <row r="8423" spans="1:27"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s="3">
        <v>3</v>
      </c>
      <c r="T8423" s="4">
        <v>0</v>
      </c>
      <c r="U8423" s="3">
        <v>4.95</v>
      </c>
      <c r="V8423" s="2">
        <f>salestable[[#This Row],[Sales]] * (1 - salestable[[#This Row],[Discount]])</f>
        <v>45</v>
      </c>
      <c r="W8423" s="2">
        <f>salestable[[#This Row],[Sales]] * salestable[[#This Row],[Discount]]</f>
        <v>0</v>
      </c>
      <c r="X8423">
        <f>YEAR(salestable[[#This Row],[Order Date]])</f>
        <v>2017</v>
      </c>
      <c r="Y8423" t="str">
        <f>TEXT(salestable[[#This Row],[Order Date]],"MMMM")</f>
        <v>October</v>
      </c>
      <c r="Z8423" t="str">
        <f>"Q"&amp;ROUNDUP(MONTH(salestable[[#This Row],[Order Date]])/3,0)</f>
        <v>Q4</v>
      </c>
      <c r="AA8423" t="str">
        <f>TEXT(salestable[[#This Row],[Order Date]], "ddd")</f>
        <v>Thu</v>
      </c>
    </row>
    <row r="8424" spans="1:27"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s="3">
        <v>5</v>
      </c>
      <c r="T8424" s="4">
        <v>0</v>
      </c>
      <c r="U8424" s="3">
        <v>8.7710000000000008</v>
      </c>
      <c r="V8424" s="2">
        <f>salestable[[#This Row],[Sales]] * (1 - salestable[[#This Row],[Discount]])</f>
        <v>17.899999999999999</v>
      </c>
      <c r="W8424" s="2">
        <f>salestable[[#This Row],[Sales]] * salestable[[#This Row],[Discount]]</f>
        <v>0</v>
      </c>
      <c r="X8424">
        <f>YEAR(salestable[[#This Row],[Order Date]])</f>
        <v>2017</v>
      </c>
      <c r="Y8424" t="str">
        <f>TEXT(salestable[[#This Row],[Order Date]],"MMMM")</f>
        <v>October</v>
      </c>
      <c r="Z8424" t="str">
        <f>"Q"&amp;ROUNDUP(MONTH(salestable[[#This Row],[Order Date]])/3,0)</f>
        <v>Q4</v>
      </c>
      <c r="AA8424" t="str">
        <f>TEXT(salestable[[#This Row],[Order Date]], "ddd")</f>
        <v>Thu</v>
      </c>
    </row>
    <row r="8425" spans="1:27"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s="3">
        <v>2</v>
      </c>
      <c r="T8425" s="4">
        <v>0</v>
      </c>
      <c r="U8425" s="3">
        <v>17.406400000000001</v>
      </c>
      <c r="V8425" s="2">
        <f>salestable[[#This Row],[Sales]] * (1 - salestable[[#This Row],[Discount]])</f>
        <v>40.479999999999997</v>
      </c>
      <c r="W8425" s="2">
        <f>salestable[[#This Row],[Sales]] * salestable[[#This Row],[Discount]]</f>
        <v>0</v>
      </c>
      <c r="X8425">
        <f>YEAR(salestable[[#This Row],[Order Date]])</f>
        <v>2017</v>
      </c>
      <c r="Y8425" t="str">
        <f>TEXT(salestable[[#This Row],[Order Date]],"MMMM")</f>
        <v>October</v>
      </c>
      <c r="Z8425" t="str">
        <f>"Q"&amp;ROUNDUP(MONTH(salestable[[#This Row],[Order Date]])/3,0)</f>
        <v>Q4</v>
      </c>
      <c r="AA8425" t="str">
        <f>TEXT(salestable[[#This Row],[Order Date]], "ddd")</f>
        <v>Thu</v>
      </c>
    </row>
    <row r="8426" spans="1:27"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s="3">
        <v>5</v>
      </c>
      <c r="T8426" s="4">
        <v>0</v>
      </c>
      <c r="U8426" s="3">
        <v>129.29400000000001</v>
      </c>
      <c r="V8426" s="2">
        <f>salestable[[#This Row],[Sales]] * (1 - salestable[[#This Row],[Discount]])</f>
        <v>2154.9</v>
      </c>
      <c r="W8426" s="2">
        <f>salestable[[#This Row],[Sales]] * salestable[[#This Row],[Discount]]</f>
        <v>0</v>
      </c>
      <c r="X8426">
        <f>YEAR(salestable[[#This Row],[Order Date]])</f>
        <v>2017</v>
      </c>
      <c r="Y8426" t="str">
        <f>TEXT(salestable[[#This Row],[Order Date]],"MMMM")</f>
        <v>October</v>
      </c>
      <c r="Z8426" t="str">
        <f>"Q"&amp;ROUNDUP(MONTH(salestable[[#This Row],[Order Date]])/3,0)</f>
        <v>Q4</v>
      </c>
      <c r="AA8426" t="str">
        <f>TEXT(salestable[[#This Row],[Order Date]], "ddd")</f>
        <v>Thu</v>
      </c>
    </row>
    <row r="8427" spans="1:27"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s="3">
        <v>8</v>
      </c>
      <c r="T8427" s="4">
        <v>0.7</v>
      </c>
      <c r="U8427" s="3">
        <v>-12.288</v>
      </c>
      <c r="V8427" s="2">
        <f>salestable[[#This Row],[Sales]] * (1 - salestable[[#This Row],[Discount]])</f>
        <v>5.5296000000000003</v>
      </c>
      <c r="W8427" s="2">
        <f>salestable[[#This Row],[Sales]] * salestable[[#This Row],[Discount]]</f>
        <v>12.902399999999998</v>
      </c>
      <c r="X8427">
        <f>YEAR(salestable[[#This Row],[Order Date]])</f>
        <v>2016</v>
      </c>
      <c r="Y8427" t="str">
        <f>TEXT(salestable[[#This Row],[Order Date]],"MMMM")</f>
        <v>August</v>
      </c>
      <c r="Z8427" t="str">
        <f>"Q"&amp;ROUNDUP(MONTH(salestable[[#This Row],[Order Date]])/3,0)</f>
        <v>Q3</v>
      </c>
      <c r="AA8427" t="str">
        <f>TEXT(salestable[[#This Row],[Order Date]], "ddd")</f>
        <v>Sun</v>
      </c>
    </row>
    <row r="8428" spans="1:27"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s="3">
        <v>2</v>
      </c>
      <c r="T8428" s="4">
        <v>0.2</v>
      </c>
      <c r="U8428" s="3">
        <v>0.95760000000000001</v>
      </c>
      <c r="V8428" s="2">
        <f>salestable[[#This Row],[Sales]] * (1 - salestable[[#This Row],[Discount]])</f>
        <v>8.7552000000000003</v>
      </c>
      <c r="W8428" s="2">
        <f>salestable[[#This Row],[Sales]] * salestable[[#This Row],[Discount]]</f>
        <v>2.1888000000000001</v>
      </c>
      <c r="X8428">
        <f>YEAR(salestable[[#This Row],[Order Date]])</f>
        <v>2015</v>
      </c>
      <c r="Y8428" t="str">
        <f>TEXT(salestable[[#This Row],[Order Date]],"MMMM")</f>
        <v>October</v>
      </c>
      <c r="Z8428" t="str">
        <f>"Q"&amp;ROUNDUP(MONTH(salestable[[#This Row],[Order Date]])/3,0)</f>
        <v>Q4</v>
      </c>
      <c r="AA8428" t="str">
        <f>TEXT(salestable[[#This Row],[Order Date]], "ddd")</f>
        <v>Fri</v>
      </c>
    </row>
    <row r="8429" spans="1:27"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s="3">
        <v>2</v>
      </c>
      <c r="T8429" s="4">
        <v>0</v>
      </c>
      <c r="U8429" s="3">
        <v>0.1744</v>
      </c>
      <c r="V8429" s="2">
        <f>salestable[[#This Row],[Sales]] * (1 - salestable[[#This Row],[Discount]])</f>
        <v>4.3600000000000003</v>
      </c>
      <c r="W8429" s="2">
        <f>salestable[[#This Row],[Sales]] * salestable[[#This Row],[Discount]]</f>
        <v>0</v>
      </c>
      <c r="X8429">
        <f>YEAR(salestable[[#This Row],[Order Date]])</f>
        <v>2017</v>
      </c>
      <c r="Y8429" t="str">
        <f>TEXT(salestable[[#This Row],[Order Date]],"MMMM")</f>
        <v>November</v>
      </c>
      <c r="Z8429" t="str">
        <f>"Q"&amp;ROUNDUP(MONTH(salestable[[#This Row],[Order Date]])/3,0)</f>
        <v>Q4</v>
      </c>
      <c r="AA8429" t="str">
        <f>TEXT(salestable[[#This Row],[Order Date]], "ddd")</f>
        <v>Thu</v>
      </c>
    </row>
    <row r="8430" spans="1:27"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s="3">
        <v>6</v>
      </c>
      <c r="T8430" s="4">
        <v>0.2</v>
      </c>
      <c r="U8430" s="3">
        <v>-10.9116</v>
      </c>
      <c r="V8430" s="2">
        <f>salestable[[#This Row],[Sales]] * (1 - salestable[[#This Row],[Discount]])</f>
        <v>49.881599999999999</v>
      </c>
      <c r="W8430" s="2">
        <f>salestable[[#This Row],[Sales]] * salestable[[#This Row],[Discount]]</f>
        <v>12.4704</v>
      </c>
      <c r="X8430">
        <f>YEAR(salestable[[#This Row],[Order Date]])</f>
        <v>2017</v>
      </c>
      <c r="Y8430" t="str">
        <f>TEXT(salestable[[#This Row],[Order Date]],"MMMM")</f>
        <v>November</v>
      </c>
      <c r="Z8430" t="str">
        <f>"Q"&amp;ROUNDUP(MONTH(salestable[[#This Row],[Order Date]])/3,0)</f>
        <v>Q4</v>
      </c>
      <c r="AA8430" t="str">
        <f>TEXT(salestable[[#This Row],[Order Date]], "ddd")</f>
        <v>Sun</v>
      </c>
    </row>
    <row r="8431" spans="1:27"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s="3">
        <v>5</v>
      </c>
      <c r="T8431" s="4">
        <v>0.2</v>
      </c>
      <c r="U8431" s="3">
        <v>-30.391999999999999</v>
      </c>
      <c r="V8431" s="2">
        <f>salestable[[#This Row],[Sales]] * (1 - salestable[[#This Row],[Discount]])</f>
        <v>243.13600000000002</v>
      </c>
      <c r="W8431" s="2">
        <f>salestable[[#This Row],[Sales]] * salestable[[#This Row],[Discount]]</f>
        <v>60.784000000000006</v>
      </c>
      <c r="X8431">
        <f>YEAR(salestable[[#This Row],[Order Date]])</f>
        <v>2016</v>
      </c>
      <c r="Y8431" t="str">
        <f>TEXT(salestable[[#This Row],[Order Date]],"MMMM")</f>
        <v>December</v>
      </c>
      <c r="Z8431" t="str">
        <f>"Q"&amp;ROUNDUP(MONTH(salestable[[#This Row],[Order Date]])/3,0)</f>
        <v>Q4</v>
      </c>
      <c r="AA8431" t="str">
        <f>TEXT(salestable[[#This Row],[Order Date]], "ddd")</f>
        <v>Mon</v>
      </c>
    </row>
    <row r="8432" spans="1:27"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s="3">
        <v>2</v>
      </c>
      <c r="T8432" s="4">
        <v>0</v>
      </c>
      <c r="U8432" s="3">
        <v>6.4649999999999999</v>
      </c>
      <c r="V8432" s="2">
        <f>salestable[[#This Row],[Sales]] * (1 - salestable[[#This Row],[Discount]])</f>
        <v>129.30000000000001</v>
      </c>
      <c r="W8432" s="2">
        <f>salestable[[#This Row],[Sales]] * salestable[[#This Row],[Discount]]</f>
        <v>0</v>
      </c>
      <c r="X8432">
        <f>YEAR(salestable[[#This Row],[Order Date]])</f>
        <v>2014</v>
      </c>
      <c r="Y8432" t="str">
        <f>TEXT(salestable[[#This Row],[Order Date]],"MMMM")</f>
        <v>March</v>
      </c>
      <c r="Z8432" t="str">
        <f>"Q"&amp;ROUNDUP(MONTH(salestable[[#This Row],[Order Date]])/3,0)</f>
        <v>Q1</v>
      </c>
      <c r="AA8432" t="str">
        <f>TEXT(salestable[[#This Row],[Order Date]], "ddd")</f>
        <v>Sun</v>
      </c>
    </row>
    <row r="8433" spans="1:27"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s="3">
        <v>10</v>
      </c>
      <c r="T8433" s="4">
        <v>0</v>
      </c>
      <c r="U8433" s="3">
        <v>112.422</v>
      </c>
      <c r="V8433" s="2">
        <f>salestable[[#This Row],[Sales]] * (1 - salestable[[#This Row],[Discount]])</f>
        <v>274.2</v>
      </c>
      <c r="W8433" s="2">
        <f>salestable[[#This Row],[Sales]] * salestable[[#This Row],[Discount]]</f>
        <v>0</v>
      </c>
      <c r="X8433">
        <f>YEAR(salestable[[#This Row],[Order Date]])</f>
        <v>2017</v>
      </c>
      <c r="Y8433" t="str">
        <f>TEXT(salestable[[#This Row],[Order Date]],"MMMM")</f>
        <v>November</v>
      </c>
      <c r="Z8433" t="str">
        <f>"Q"&amp;ROUNDUP(MONTH(salestable[[#This Row],[Order Date]])/3,0)</f>
        <v>Q4</v>
      </c>
      <c r="AA8433" t="str">
        <f>TEXT(salestable[[#This Row],[Order Date]], "ddd")</f>
        <v>Wed</v>
      </c>
    </row>
    <row r="8434" spans="1:27"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s="3">
        <v>4</v>
      </c>
      <c r="T8434" s="4">
        <v>0.2</v>
      </c>
      <c r="U8434" s="3">
        <v>-1.3608</v>
      </c>
      <c r="V8434" s="2">
        <f>salestable[[#This Row],[Sales]] * (1 - salestable[[#This Row],[Discount]])</f>
        <v>4.8384</v>
      </c>
      <c r="W8434" s="2">
        <f>salestable[[#This Row],[Sales]] * salestable[[#This Row],[Discount]]</f>
        <v>1.2096</v>
      </c>
      <c r="X8434">
        <f>YEAR(salestable[[#This Row],[Order Date]])</f>
        <v>2014</v>
      </c>
      <c r="Y8434" t="str">
        <f>TEXT(salestable[[#This Row],[Order Date]],"MMMM")</f>
        <v>September</v>
      </c>
      <c r="Z8434" t="str">
        <f>"Q"&amp;ROUNDUP(MONTH(salestable[[#This Row],[Order Date]])/3,0)</f>
        <v>Q3</v>
      </c>
      <c r="AA8434" t="str">
        <f>TEXT(salestable[[#This Row],[Order Date]], "ddd")</f>
        <v>Sun</v>
      </c>
    </row>
    <row r="8435" spans="1:27"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s="3">
        <v>2</v>
      </c>
      <c r="T8435" s="4">
        <v>0.2</v>
      </c>
      <c r="U8435" s="3">
        <v>2.14</v>
      </c>
      <c r="V8435" s="2">
        <f>salestable[[#This Row],[Sales]] * (1 - salestable[[#This Row],[Discount]])</f>
        <v>5.4784000000000006</v>
      </c>
      <c r="W8435" s="2">
        <f>salestable[[#This Row],[Sales]] * salestable[[#This Row],[Discount]]</f>
        <v>1.3696000000000002</v>
      </c>
      <c r="X8435">
        <f>YEAR(salestable[[#This Row],[Order Date]])</f>
        <v>2014</v>
      </c>
      <c r="Y8435" t="str">
        <f>TEXT(salestable[[#This Row],[Order Date]],"MMMM")</f>
        <v>September</v>
      </c>
      <c r="Z8435" t="str">
        <f>"Q"&amp;ROUNDUP(MONTH(salestable[[#This Row],[Order Date]])/3,0)</f>
        <v>Q3</v>
      </c>
      <c r="AA8435" t="str">
        <f>TEXT(salestable[[#This Row],[Order Date]], "ddd")</f>
        <v>Sun</v>
      </c>
    </row>
    <row r="8436" spans="1:27"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s="3">
        <v>5</v>
      </c>
      <c r="T8436" s="4">
        <v>0.6</v>
      </c>
      <c r="U8436" s="3">
        <v>-6.7229999999999999</v>
      </c>
      <c r="V8436" s="2">
        <f>salestable[[#This Row],[Sales]] * (1 - salestable[[#This Row],[Discount]])</f>
        <v>3.9840000000000004</v>
      </c>
      <c r="W8436" s="2">
        <f>salestable[[#This Row],[Sales]] * salestable[[#This Row],[Discount]]</f>
        <v>5.976</v>
      </c>
      <c r="X8436">
        <f>YEAR(salestable[[#This Row],[Order Date]])</f>
        <v>2014</v>
      </c>
      <c r="Y8436" t="str">
        <f>TEXT(salestable[[#This Row],[Order Date]],"MMMM")</f>
        <v>September</v>
      </c>
      <c r="Z8436" t="str">
        <f>"Q"&amp;ROUNDUP(MONTH(salestable[[#This Row],[Order Date]])/3,0)</f>
        <v>Q3</v>
      </c>
      <c r="AA8436" t="str">
        <f>TEXT(salestable[[#This Row],[Order Date]], "ddd")</f>
        <v>Sun</v>
      </c>
    </row>
    <row r="8437" spans="1:27"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s="3">
        <v>2</v>
      </c>
      <c r="T8437" s="4">
        <v>0.8</v>
      </c>
      <c r="U8437" s="3">
        <v>-13.683199999999999</v>
      </c>
      <c r="V8437" s="2">
        <f>salestable[[#This Row],[Sales]] * (1 - salestable[[#This Row],[Discount]])</f>
        <v>1.7103999999999995</v>
      </c>
      <c r="W8437" s="2">
        <f>salestable[[#This Row],[Sales]] * salestable[[#This Row],[Discount]]</f>
        <v>6.8415999999999997</v>
      </c>
      <c r="X8437">
        <f>YEAR(salestable[[#This Row],[Order Date]])</f>
        <v>2014</v>
      </c>
      <c r="Y8437" t="str">
        <f>TEXT(salestable[[#This Row],[Order Date]],"MMMM")</f>
        <v>September</v>
      </c>
      <c r="Z8437" t="str">
        <f>"Q"&amp;ROUNDUP(MONTH(salestable[[#This Row],[Order Date]])/3,0)</f>
        <v>Q3</v>
      </c>
      <c r="AA8437" t="str">
        <f>TEXT(salestable[[#This Row],[Order Date]], "ddd")</f>
        <v>Sun</v>
      </c>
    </row>
    <row r="8438" spans="1:27"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s="3">
        <v>11</v>
      </c>
      <c r="T8438" s="4">
        <v>0.2</v>
      </c>
      <c r="U8438" s="3">
        <v>16.5242</v>
      </c>
      <c r="V8438" s="2">
        <f>salestable[[#This Row],[Sales]] * (1 - salestable[[#This Row],[Discount]])</f>
        <v>36.467200000000005</v>
      </c>
      <c r="W8438" s="2">
        <f>salestable[[#This Row],[Sales]] * salestable[[#This Row],[Discount]]</f>
        <v>9.1168000000000013</v>
      </c>
      <c r="X8438">
        <f>YEAR(salestable[[#This Row],[Order Date]])</f>
        <v>2015</v>
      </c>
      <c r="Y8438" t="str">
        <f>TEXT(salestable[[#This Row],[Order Date]],"MMMM")</f>
        <v>September</v>
      </c>
      <c r="Z8438" t="str">
        <f>"Q"&amp;ROUNDUP(MONTH(salestable[[#This Row],[Order Date]])/3,0)</f>
        <v>Q3</v>
      </c>
      <c r="AA8438" t="str">
        <f>TEXT(salestable[[#This Row],[Order Date]], "ddd")</f>
        <v>Sun</v>
      </c>
    </row>
    <row r="8439" spans="1:27"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s="3">
        <v>2</v>
      </c>
      <c r="T8439" s="4">
        <v>0.2</v>
      </c>
      <c r="U8439" s="3">
        <v>4.4603999999999999</v>
      </c>
      <c r="V8439" s="2">
        <f>salestable[[#This Row],[Sales]] * (1 - salestable[[#This Row],[Discount]])</f>
        <v>20.3904</v>
      </c>
      <c r="W8439" s="2">
        <f>salestable[[#This Row],[Sales]] * salestable[[#This Row],[Discount]]</f>
        <v>5.0975999999999999</v>
      </c>
      <c r="X8439">
        <f>YEAR(salestable[[#This Row],[Order Date]])</f>
        <v>2015</v>
      </c>
      <c r="Y8439" t="str">
        <f>TEXT(salestable[[#This Row],[Order Date]],"MMMM")</f>
        <v>December</v>
      </c>
      <c r="Z8439" t="str">
        <f>"Q"&amp;ROUNDUP(MONTH(salestable[[#This Row],[Order Date]])/3,0)</f>
        <v>Q4</v>
      </c>
      <c r="AA8439" t="str">
        <f>TEXT(salestable[[#This Row],[Order Date]], "ddd")</f>
        <v>Thu</v>
      </c>
    </row>
    <row r="8440" spans="1:27"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s="3">
        <v>4</v>
      </c>
      <c r="T8440" s="4">
        <v>0.2</v>
      </c>
      <c r="U8440" s="3">
        <v>51.36</v>
      </c>
      <c r="V8440" s="2">
        <f>salestable[[#This Row],[Sales]] * (1 - salestable[[#This Row],[Discount]])</f>
        <v>109.56800000000001</v>
      </c>
      <c r="W8440" s="2">
        <f>salestable[[#This Row],[Sales]] * salestable[[#This Row],[Discount]]</f>
        <v>27.392000000000003</v>
      </c>
      <c r="X8440">
        <f>YEAR(salestable[[#This Row],[Order Date]])</f>
        <v>2014</v>
      </c>
      <c r="Y8440" t="str">
        <f>TEXT(salestable[[#This Row],[Order Date]],"MMMM")</f>
        <v>May</v>
      </c>
      <c r="Z8440" t="str">
        <f>"Q"&amp;ROUNDUP(MONTH(salestable[[#This Row],[Order Date]])/3,0)</f>
        <v>Q2</v>
      </c>
      <c r="AA8440" t="str">
        <f>TEXT(salestable[[#This Row],[Order Date]], "ddd")</f>
        <v>Wed</v>
      </c>
    </row>
    <row r="8441" spans="1:27"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s="3">
        <v>2</v>
      </c>
      <c r="T8441" s="4">
        <v>0.2</v>
      </c>
      <c r="U8441" s="3">
        <v>4.9615999999999998</v>
      </c>
      <c r="V8441" s="2">
        <f>salestable[[#This Row],[Sales]] * (1 - salestable[[#This Row],[Discount]])</f>
        <v>39.692800000000005</v>
      </c>
      <c r="W8441" s="2">
        <f>salestable[[#This Row],[Sales]] * salestable[[#This Row],[Discount]]</f>
        <v>9.9232000000000014</v>
      </c>
      <c r="X8441">
        <f>YEAR(salestable[[#This Row],[Order Date]])</f>
        <v>2017</v>
      </c>
      <c r="Y8441" t="str">
        <f>TEXT(salestable[[#This Row],[Order Date]],"MMMM")</f>
        <v>March</v>
      </c>
      <c r="Z8441" t="str">
        <f>"Q"&amp;ROUNDUP(MONTH(salestable[[#This Row],[Order Date]])/3,0)</f>
        <v>Q1</v>
      </c>
      <c r="AA8441" t="str">
        <f>TEXT(salestable[[#This Row],[Order Date]], "ddd")</f>
        <v>Tue</v>
      </c>
    </row>
    <row r="8442" spans="1:27"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s="3">
        <v>3</v>
      </c>
      <c r="T8442" s="4">
        <v>0.2</v>
      </c>
      <c r="U8442" s="3">
        <v>3.4398</v>
      </c>
      <c r="V8442" s="2">
        <f>salestable[[#This Row],[Sales]] * (1 - salestable[[#This Row],[Discount]])</f>
        <v>8.4672000000000001</v>
      </c>
      <c r="W8442" s="2">
        <f>salestable[[#This Row],[Sales]] * salestable[[#This Row],[Discount]]</f>
        <v>2.1168</v>
      </c>
      <c r="X8442">
        <f>YEAR(salestable[[#This Row],[Order Date]])</f>
        <v>2016</v>
      </c>
      <c r="Y8442" t="str">
        <f>TEXT(salestable[[#This Row],[Order Date]],"MMMM")</f>
        <v>December</v>
      </c>
      <c r="Z8442" t="str">
        <f>"Q"&amp;ROUNDUP(MONTH(salestable[[#This Row],[Order Date]])/3,0)</f>
        <v>Q4</v>
      </c>
      <c r="AA8442" t="str">
        <f>TEXT(salestable[[#This Row],[Order Date]], "ddd")</f>
        <v>Thu</v>
      </c>
    </row>
    <row r="8443" spans="1:27"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s="3">
        <v>4</v>
      </c>
      <c r="T8443" s="4">
        <v>0.2</v>
      </c>
      <c r="U8443" s="3">
        <v>27.435199999999998</v>
      </c>
      <c r="V8443" s="2">
        <f>salestable[[#This Row],[Sales]] * (1 - salestable[[#This Row],[Discount]])</f>
        <v>67.532799999999995</v>
      </c>
      <c r="W8443" s="2">
        <f>salestable[[#This Row],[Sales]] * salestable[[#This Row],[Discount]]</f>
        <v>16.883199999999999</v>
      </c>
      <c r="X8443">
        <f>YEAR(salestable[[#This Row],[Order Date]])</f>
        <v>2017</v>
      </c>
      <c r="Y8443" t="str">
        <f>TEXT(salestable[[#This Row],[Order Date]],"MMMM")</f>
        <v>May</v>
      </c>
      <c r="Z8443" t="str">
        <f>"Q"&amp;ROUNDUP(MONTH(salestable[[#This Row],[Order Date]])/3,0)</f>
        <v>Q2</v>
      </c>
      <c r="AA8443" t="str">
        <f>TEXT(salestable[[#This Row],[Order Date]], "ddd")</f>
        <v>Sat</v>
      </c>
    </row>
    <row r="8444" spans="1:27"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s="3">
        <v>2</v>
      </c>
      <c r="T8444" s="4">
        <v>0.4</v>
      </c>
      <c r="U8444" s="3">
        <v>-71.989999999999995</v>
      </c>
      <c r="V8444" s="2">
        <f>salestable[[#This Row],[Sales]] * (1 - salestable[[#This Row],[Discount]])</f>
        <v>259.16399999999999</v>
      </c>
      <c r="W8444" s="2">
        <f>salestable[[#This Row],[Sales]] * salestable[[#This Row],[Discount]]</f>
        <v>172.77600000000001</v>
      </c>
      <c r="X8444">
        <f>YEAR(salestable[[#This Row],[Order Date]])</f>
        <v>2016</v>
      </c>
      <c r="Y8444" t="str">
        <f>TEXT(salestable[[#This Row],[Order Date]],"MMMM")</f>
        <v>March</v>
      </c>
      <c r="Z8444" t="str">
        <f>"Q"&amp;ROUNDUP(MONTH(salestable[[#This Row],[Order Date]])/3,0)</f>
        <v>Q1</v>
      </c>
      <c r="AA8444" t="str">
        <f>TEXT(salestable[[#This Row],[Order Date]], "ddd")</f>
        <v>Sun</v>
      </c>
    </row>
    <row r="8445" spans="1:27"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s="3">
        <v>1</v>
      </c>
      <c r="T8445" s="4">
        <v>0.7</v>
      </c>
      <c r="U8445" s="3">
        <v>-1.4982</v>
      </c>
      <c r="V8445" s="2">
        <f>salestable[[#This Row],[Sales]] * (1 - salestable[[#This Row],[Discount]])</f>
        <v>0.61290000000000011</v>
      </c>
      <c r="W8445" s="2">
        <f>salestable[[#This Row],[Sales]] * salestable[[#This Row],[Discount]]</f>
        <v>1.4300999999999999</v>
      </c>
      <c r="X8445">
        <f>YEAR(salestable[[#This Row],[Order Date]])</f>
        <v>2016</v>
      </c>
      <c r="Y8445" t="str">
        <f>TEXT(salestable[[#This Row],[Order Date]],"MMMM")</f>
        <v>March</v>
      </c>
      <c r="Z8445" t="str">
        <f>"Q"&amp;ROUNDUP(MONTH(salestable[[#This Row],[Order Date]])/3,0)</f>
        <v>Q1</v>
      </c>
      <c r="AA8445" t="str">
        <f>TEXT(salestable[[#This Row],[Order Date]], "ddd")</f>
        <v>Sun</v>
      </c>
    </row>
    <row r="8446" spans="1:27"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s="3">
        <v>3</v>
      </c>
      <c r="T8446" s="4">
        <v>0.4</v>
      </c>
      <c r="U8446" s="3">
        <v>-12.510300000000001</v>
      </c>
      <c r="V8446" s="2">
        <f>salestable[[#This Row],[Sales]] * (1 - salestable[[#This Row],[Discount]])</f>
        <v>40.942799999999998</v>
      </c>
      <c r="W8446" s="2">
        <f>salestable[[#This Row],[Sales]] * salestable[[#This Row],[Discount]]</f>
        <v>27.295200000000001</v>
      </c>
      <c r="X8446">
        <f>YEAR(salestable[[#This Row],[Order Date]])</f>
        <v>2016</v>
      </c>
      <c r="Y8446" t="str">
        <f>TEXT(salestable[[#This Row],[Order Date]],"MMMM")</f>
        <v>March</v>
      </c>
      <c r="Z8446" t="str">
        <f>"Q"&amp;ROUNDUP(MONTH(salestable[[#This Row],[Order Date]])/3,0)</f>
        <v>Q1</v>
      </c>
      <c r="AA8446" t="str">
        <f>TEXT(salestable[[#This Row],[Order Date]], "ddd")</f>
        <v>Sun</v>
      </c>
    </row>
    <row r="8447" spans="1:27"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s="3">
        <v>4</v>
      </c>
      <c r="T8447" s="4">
        <v>0.3</v>
      </c>
      <c r="U8447" s="3">
        <v>-13.7568</v>
      </c>
      <c r="V8447" s="2">
        <f>salestable[[#This Row],[Sales]] * (1 - salestable[[#This Row],[Discount]])</f>
        <v>168.52079999999998</v>
      </c>
      <c r="W8447" s="2">
        <f>salestable[[#This Row],[Sales]] * salestable[[#This Row],[Discount]]</f>
        <v>72.223199999999991</v>
      </c>
      <c r="X8447">
        <f>YEAR(salestable[[#This Row],[Order Date]])</f>
        <v>2017</v>
      </c>
      <c r="Y8447" t="str">
        <f>TEXT(salestable[[#This Row],[Order Date]],"MMMM")</f>
        <v>October</v>
      </c>
      <c r="Z8447" t="str">
        <f>"Q"&amp;ROUNDUP(MONTH(salestable[[#This Row],[Order Date]])/3,0)</f>
        <v>Q4</v>
      </c>
      <c r="AA8447" t="str">
        <f>TEXT(salestable[[#This Row],[Order Date]], "ddd")</f>
        <v>Mon</v>
      </c>
    </row>
    <row r="8448" spans="1:27"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s="3">
        <v>4</v>
      </c>
      <c r="T8448" s="4">
        <v>0</v>
      </c>
      <c r="U8448" s="3">
        <v>14.7</v>
      </c>
      <c r="V8448" s="2">
        <f>salestable[[#This Row],[Sales]] * (1 - salestable[[#This Row],[Discount]])</f>
        <v>35</v>
      </c>
      <c r="W8448" s="2">
        <f>salestable[[#This Row],[Sales]] * salestable[[#This Row],[Discount]]</f>
        <v>0</v>
      </c>
      <c r="X8448">
        <f>YEAR(salestable[[#This Row],[Order Date]])</f>
        <v>2017</v>
      </c>
      <c r="Y8448" t="str">
        <f>TEXT(salestable[[#This Row],[Order Date]],"MMMM")</f>
        <v>October</v>
      </c>
      <c r="Z8448" t="str">
        <f>"Q"&amp;ROUNDUP(MONTH(salestable[[#This Row],[Order Date]])/3,0)</f>
        <v>Q4</v>
      </c>
      <c r="AA8448" t="str">
        <f>TEXT(salestable[[#This Row],[Order Date]], "ddd")</f>
        <v>Mon</v>
      </c>
    </row>
    <row r="8449" spans="1:27"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s="3">
        <v>2</v>
      </c>
      <c r="T8449" s="4">
        <v>0</v>
      </c>
      <c r="U8449" s="3">
        <v>50.563200000000002</v>
      </c>
      <c r="V8449" s="2">
        <f>salestable[[#This Row],[Sales]] * (1 - salestable[[#This Row],[Discount]])</f>
        <v>210.68</v>
      </c>
      <c r="W8449" s="2">
        <f>salestable[[#This Row],[Sales]] * salestable[[#This Row],[Discount]]</f>
        <v>0</v>
      </c>
      <c r="X8449">
        <f>YEAR(salestable[[#This Row],[Order Date]])</f>
        <v>2017</v>
      </c>
      <c r="Y8449" t="str">
        <f>TEXT(salestable[[#This Row],[Order Date]],"MMMM")</f>
        <v>October</v>
      </c>
      <c r="Z8449" t="str">
        <f>"Q"&amp;ROUNDUP(MONTH(salestable[[#This Row],[Order Date]])/3,0)</f>
        <v>Q4</v>
      </c>
      <c r="AA8449" t="str">
        <f>TEXT(salestable[[#This Row],[Order Date]], "ddd")</f>
        <v>Mon</v>
      </c>
    </row>
    <row r="8450" spans="1:27"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s="3">
        <v>3</v>
      </c>
      <c r="T8450" s="4">
        <v>0.3</v>
      </c>
      <c r="U8450" s="3">
        <v>-127.5792</v>
      </c>
      <c r="V8450" s="2">
        <f>salestable[[#This Row],[Sales]] * (1 - salestable[[#This Row],[Discount]])</f>
        <v>446.52719999999994</v>
      </c>
      <c r="W8450" s="2">
        <f>salestable[[#This Row],[Sales]] * salestable[[#This Row],[Discount]]</f>
        <v>191.36879999999999</v>
      </c>
      <c r="X8450">
        <f>YEAR(salestable[[#This Row],[Order Date]])</f>
        <v>2017</v>
      </c>
      <c r="Y8450" t="str">
        <f>TEXT(salestable[[#This Row],[Order Date]],"MMMM")</f>
        <v>October</v>
      </c>
      <c r="Z8450" t="str">
        <f>"Q"&amp;ROUNDUP(MONTH(salestable[[#This Row],[Order Date]])/3,0)</f>
        <v>Q4</v>
      </c>
      <c r="AA8450" t="str">
        <f>TEXT(salestable[[#This Row],[Order Date]], "ddd")</f>
        <v>Mon</v>
      </c>
    </row>
    <row r="8451" spans="1:27"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s="3">
        <v>8</v>
      </c>
      <c r="T8451" s="4">
        <v>0</v>
      </c>
      <c r="U8451" s="3">
        <v>21.285599999999999</v>
      </c>
      <c r="V8451" s="2">
        <f>salestable[[#This Row],[Sales]] * (1 - salestable[[#This Row],[Discount]])</f>
        <v>43.44</v>
      </c>
      <c r="W8451" s="2">
        <f>salestable[[#This Row],[Sales]] * salestable[[#This Row],[Discount]]</f>
        <v>0</v>
      </c>
      <c r="X8451">
        <f>YEAR(salestable[[#This Row],[Order Date]])</f>
        <v>2017</v>
      </c>
      <c r="Y8451" t="str">
        <f>TEXT(salestable[[#This Row],[Order Date]],"MMMM")</f>
        <v>October</v>
      </c>
      <c r="Z8451" t="str">
        <f>"Q"&amp;ROUNDUP(MONTH(salestable[[#This Row],[Order Date]])/3,0)</f>
        <v>Q4</v>
      </c>
      <c r="AA8451" t="str">
        <f>TEXT(salestable[[#This Row],[Order Date]], "ddd")</f>
        <v>Mon</v>
      </c>
    </row>
    <row r="8452" spans="1:27"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s="3">
        <v>1</v>
      </c>
      <c r="T8452" s="4">
        <v>0</v>
      </c>
      <c r="U8452" s="3">
        <v>0.66600000000000004</v>
      </c>
      <c r="V8452" s="2">
        <f>salestable[[#This Row],[Sales]] * (1 - salestable[[#This Row],[Discount]])</f>
        <v>2.2200000000000002</v>
      </c>
      <c r="W8452" s="2">
        <f>salestable[[#This Row],[Sales]] * salestable[[#This Row],[Discount]]</f>
        <v>0</v>
      </c>
      <c r="X8452">
        <f>YEAR(salestable[[#This Row],[Order Date]])</f>
        <v>2017</v>
      </c>
      <c r="Y8452" t="str">
        <f>TEXT(salestable[[#This Row],[Order Date]],"MMMM")</f>
        <v>October</v>
      </c>
      <c r="Z8452" t="str">
        <f>"Q"&amp;ROUNDUP(MONTH(salestable[[#This Row],[Order Date]])/3,0)</f>
        <v>Q4</v>
      </c>
      <c r="AA8452" t="str">
        <f>TEXT(salestable[[#This Row],[Order Date]], "ddd")</f>
        <v>Mon</v>
      </c>
    </row>
    <row r="8453" spans="1:27"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s="3">
        <v>5</v>
      </c>
      <c r="T8453" s="4">
        <v>0.2</v>
      </c>
      <c r="U8453" s="3">
        <v>125.997</v>
      </c>
      <c r="V8453" s="2">
        <f>salestable[[#This Row],[Sales]] * (1 - salestable[[#This Row],[Discount]])</f>
        <v>1343.9680000000001</v>
      </c>
      <c r="W8453" s="2">
        <f>salestable[[#This Row],[Sales]] * salestable[[#This Row],[Discount]]</f>
        <v>335.99200000000002</v>
      </c>
      <c r="X8453">
        <f>YEAR(salestable[[#This Row],[Order Date]])</f>
        <v>2014</v>
      </c>
      <c r="Y8453" t="str">
        <f>TEXT(salestable[[#This Row],[Order Date]],"MMMM")</f>
        <v>April</v>
      </c>
      <c r="Z8453" t="str">
        <f>"Q"&amp;ROUNDUP(MONTH(salestable[[#This Row],[Order Date]])/3,0)</f>
        <v>Q2</v>
      </c>
      <c r="AA8453" t="str">
        <f>TEXT(salestable[[#This Row],[Order Date]], "ddd")</f>
        <v>Mon</v>
      </c>
    </row>
    <row r="8454" spans="1:27"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s="3">
        <v>4</v>
      </c>
      <c r="T8454" s="4">
        <v>0.3</v>
      </c>
      <c r="U8454" s="3">
        <v>-93.472399999999993</v>
      </c>
      <c r="V8454" s="2">
        <f>salestable[[#This Row],[Sales]] * (1 - salestable[[#This Row],[Discount]])</f>
        <v>241.06039999999999</v>
      </c>
      <c r="W8454" s="2">
        <f>salestable[[#This Row],[Sales]] * salestable[[#This Row],[Discount]]</f>
        <v>103.3116</v>
      </c>
      <c r="X8454">
        <f>YEAR(salestable[[#This Row],[Order Date]])</f>
        <v>2016</v>
      </c>
      <c r="Y8454" t="str">
        <f>TEXT(salestable[[#This Row],[Order Date]],"MMMM")</f>
        <v>April</v>
      </c>
      <c r="Z8454" t="str">
        <f>"Q"&amp;ROUNDUP(MONTH(salestable[[#This Row],[Order Date]])/3,0)</f>
        <v>Q2</v>
      </c>
      <c r="AA8454" t="str">
        <f>TEXT(salestable[[#This Row],[Order Date]], "ddd")</f>
        <v>Mon</v>
      </c>
    </row>
    <row r="8455" spans="1:27"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s="3">
        <v>3</v>
      </c>
      <c r="T8455" s="4">
        <v>0.2</v>
      </c>
      <c r="U8455" s="3">
        <v>77.746799999999993</v>
      </c>
      <c r="V8455" s="2">
        <f>salestable[[#This Row],[Sales]] * (1 - salestable[[#This Row],[Discount]])</f>
        <v>1243.9488000000001</v>
      </c>
      <c r="W8455" s="2">
        <f>salestable[[#This Row],[Sales]] * salestable[[#This Row],[Discount]]</f>
        <v>310.98720000000003</v>
      </c>
      <c r="X8455">
        <f>YEAR(salestable[[#This Row],[Order Date]])</f>
        <v>2016</v>
      </c>
      <c r="Y8455" t="str">
        <f>TEXT(salestable[[#This Row],[Order Date]],"MMMM")</f>
        <v>April</v>
      </c>
      <c r="Z8455" t="str">
        <f>"Q"&amp;ROUNDUP(MONTH(salestable[[#This Row],[Order Date]])/3,0)</f>
        <v>Q2</v>
      </c>
      <c r="AA8455" t="str">
        <f>TEXT(salestable[[#This Row],[Order Date]], "ddd")</f>
        <v>Mon</v>
      </c>
    </row>
    <row r="8456" spans="1:27"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s="3">
        <v>5</v>
      </c>
      <c r="T8456" s="4">
        <v>0.6</v>
      </c>
      <c r="U8456" s="3">
        <v>-67.137</v>
      </c>
      <c r="V8456" s="2">
        <f>salestable[[#This Row],[Sales]] * (1 - salestable[[#This Row],[Discount]])</f>
        <v>51.152000000000001</v>
      </c>
      <c r="W8456" s="2">
        <f>salestable[[#This Row],[Sales]] * salestable[[#This Row],[Discount]]</f>
        <v>76.727999999999994</v>
      </c>
      <c r="X8456">
        <f>YEAR(salestable[[#This Row],[Order Date]])</f>
        <v>2016</v>
      </c>
      <c r="Y8456" t="str">
        <f>TEXT(salestable[[#This Row],[Order Date]],"MMMM")</f>
        <v>April</v>
      </c>
      <c r="Z8456" t="str">
        <f>"Q"&amp;ROUNDUP(MONTH(salestable[[#This Row],[Order Date]])/3,0)</f>
        <v>Q2</v>
      </c>
      <c r="AA8456" t="str">
        <f>TEXT(salestable[[#This Row],[Order Date]], "ddd")</f>
        <v>Mon</v>
      </c>
    </row>
    <row r="8457" spans="1:27"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s="3">
        <v>2</v>
      </c>
      <c r="T8457" s="4">
        <v>0.2</v>
      </c>
      <c r="U8457" s="3">
        <v>22.238399999999999</v>
      </c>
      <c r="V8457" s="2">
        <f>salestable[[#This Row],[Sales]] * (1 - salestable[[#This Row],[Discount]])</f>
        <v>177.90719999999999</v>
      </c>
      <c r="W8457" s="2">
        <f>salestable[[#This Row],[Sales]] * salestable[[#This Row],[Discount]]</f>
        <v>44.476799999999997</v>
      </c>
      <c r="X8457">
        <f>YEAR(salestable[[#This Row],[Order Date]])</f>
        <v>2016</v>
      </c>
      <c r="Y8457" t="str">
        <f>TEXT(salestable[[#This Row],[Order Date]],"MMMM")</f>
        <v>May</v>
      </c>
      <c r="Z8457" t="str">
        <f>"Q"&amp;ROUNDUP(MONTH(salestable[[#This Row],[Order Date]])/3,0)</f>
        <v>Q2</v>
      </c>
      <c r="AA8457" t="str">
        <f>TEXT(salestable[[#This Row],[Order Date]], "ddd")</f>
        <v>Sun</v>
      </c>
    </row>
    <row r="8458" spans="1:27"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s="3">
        <v>3</v>
      </c>
      <c r="T8458" s="4">
        <v>0.3</v>
      </c>
      <c r="U8458" s="3">
        <v>-29.007300000000001</v>
      </c>
      <c r="V8458" s="2">
        <f>salestable[[#This Row],[Sales]] * (1 - salestable[[#This Row],[Discount]])</f>
        <v>74.808299999999988</v>
      </c>
      <c r="W8458" s="2">
        <f>salestable[[#This Row],[Sales]] * salestable[[#This Row],[Discount]]</f>
        <v>32.060699999999997</v>
      </c>
      <c r="X8458">
        <f>YEAR(salestable[[#This Row],[Order Date]])</f>
        <v>2017</v>
      </c>
      <c r="Y8458" t="str">
        <f>TEXT(salestable[[#This Row],[Order Date]],"MMMM")</f>
        <v>May</v>
      </c>
      <c r="Z8458" t="str">
        <f>"Q"&amp;ROUNDUP(MONTH(salestable[[#This Row],[Order Date]])/3,0)</f>
        <v>Q2</v>
      </c>
      <c r="AA8458" t="str">
        <f>TEXT(salestable[[#This Row],[Order Date]], "ddd")</f>
        <v>Sun</v>
      </c>
    </row>
    <row r="8459" spans="1:27"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s="3">
        <v>3</v>
      </c>
      <c r="T8459" s="4">
        <v>0.8</v>
      </c>
      <c r="U8459" s="3">
        <v>-6.2370000000000001</v>
      </c>
      <c r="V8459" s="2">
        <f>salestable[[#This Row],[Sales]] * (1 - salestable[[#This Row],[Discount]])</f>
        <v>0.71279999999999988</v>
      </c>
      <c r="W8459" s="2">
        <f>salestable[[#This Row],[Sales]] * salestable[[#This Row],[Discount]]</f>
        <v>2.8512000000000004</v>
      </c>
      <c r="X8459">
        <f>YEAR(salestable[[#This Row],[Order Date]])</f>
        <v>2017</v>
      </c>
      <c r="Y8459" t="str">
        <f>TEXT(salestable[[#This Row],[Order Date]],"MMMM")</f>
        <v>May</v>
      </c>
      <c r="Z8459" t="str">
        <f>"Q"&amp;ROUNDUP(MONTH(salestable[[#This Row],[Order Date]])/3,0)</f>
        <v>Q2</v>
      </c>
      <c r="AA8459" t="str">
        <f>TEXT(salestable[[#This Row],[Order Date]], "ddd")</f>
        <v>Sun</v>
      </c>
    </row>
    <row r="8460" spans="1:27"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s="3">
        <v>3</v>
      </c>
      <c r="T8460" s="4">
        <v>0.8</v>
      </c>
      <c r="U8460" s="3">
        <v>-39.804000000000002</v>
      </c>
      <c r="V8460" s="2">
        <f>salestable[[#This Row],[Sales]] * (1 - salestable[[#This Row],[Discount]])</f>
        <v>5.1359999999999992</v>
      </c>
      <c r="W8460" s="2">
        <f>salestable[[#This Row],[Sales]] * salestable[[#This Row],[Discount]]</f>
        <v>20.544</v>
      </c>
      <c r="X8460">
        <f>YEAR(salestable[[#This Row],[Order Date]])</f>
        <v>2014</v>
      </c>
      <c r="Y8460" t="str">
        <f>TEXT(salestable[[#This Row],[Order Date]],"MMMM")</f>
        <v>August</v>
      </c>
      <c r="Z8460" t="str">
        <f>"Q"&amp;ROUNDUP(MONTH(salestable[[#This Row],[Order Date]])/3,0)</f>
        <v>Q3</v>
      </c>
      <c r="AA8460" t="str">
        <f>TEXT(salestable[[#This Row],[Order Date]], "ddd")</f>
        <v>Mon</v>
      </c>
    </row>
    <row r="8461" spans="1:27"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s="3">
        <v>3</v>
      </c>
      <c r="T8461" s="4">
        <v>0.8</v>
      </c>
      <c r="U8461" s="3">
        <v>-19.814399999999999</v>
      </c>
      <c r="V8461" s="2">
        <f>salestable[[#This Row],[Sales]] * (1 - salestable[[#This Row],[Discount]])</f>
        <v>2.4767999999999994</v>
      </c>
      <c r="W8461" s="2">
        <f>salestable[[#This Row],[Sales]] * salestable[[#This Row],[Discount]]</f>
        <v>9.9072000000000013</v>
      </c>
      <c r="X8461">
        <f>YEAR(salestable[[#This Row],[Order Date]])</f>
        <v>2014</v>
      </c>
      <c r="Y8461" t="str">
        <f>TEXT(salestable[[#This Row],[Order Date]],"MMMM")</f>
        <v>August</v>
      </c>
      <c r="Z8461" t="str">
        <f>"Q"&amp;ROUNDUP(MONTH(salestable[[#This Row],[Order Date]])/3,0)</f>
        <v>Q3</v>
      </c>
      <c r="AA8461" t="str">
        <f>TEXT(salestable[[#This Row],[Order Date]], "ddd")</f>
        <v>Mon</v>
      </c>
    </row>
    <row r="8462" spans="1:27"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s="3">
        <v>5</v>
      </c>
      <c r="T8462" s="4">
        <v>0</v>
      </c>
      <c r="U8462" s="3">
        <v>11.891</v>
      </c>
      <c r="V8462" s="2">
        <f>salestable[[#This Row],[Sales]] * (1 - salestable[[#This Row],[Discount]])</f>
        <v>25.3</v>
      </c>
      <c r="W8462" s="2">
        <f>salestable[[#This Row],[Sales]] * salestable[[#This Row],[Discount]]</f>
        <v>0</v>
      </c>
      <c r="X8462">
        <f>YEAR(salestable[[#This Row],[Order Date]])</f>
        <v>2014</v>
      </c>
      <c r="Y8462" t="str">
        <f>TEXT(salestable[[#This Row],[Order Date]],"MMMM")</f>
        <v>August</v>
      </c>
      <c r="Z8462" t="str">
        <f>"Q"&amp;ROUNDUP(MONTH(salestable[[#This Row],[Order Date]])/3,0)</f>
        <v>Q3</v>
      </c>
      <c r="AA8462" t="str">
        <f>TEXT(salestable[[#This Row],[Order Date]], "ddd")</f>
        <v>Sat</v>
      </c>
    </row>
    <row r="8463" spans="1:27"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s="3">
        <v>3</v>
      </c>
      <c r="T8463" s="4">
        <v>0</v>
      </c>
      <c r="U8463" s="3">
        <v>9.5939999999999994</v>
      </c>
      <c r="V8463" s="2">
        <f>salestable[[#This Row],[Sales]] * (1 - salestable[[#This Row],[Discount]])</f>
        <v>95.94</v>
      </c>
      <c r="W8463" s="2">
        <f>salestable[[#This Row],[Sales]] * salestable[[#This Row],[Discount]]</f>
        <v>0</v>
      </c>
      <c r="X8463">
        <f>YEAR(salestable[[#This Row],[Order Date]])</f>
        <v>2014</v>
      </c>
      <c r="Y8463" t="str">
        <f>TEXT(salestable[[#This Row],[Order Date]],"MMMM")</f>
        <v>August</v>
      </c>
      <c r="Z8463" t="str">
        <f>"Q"&amp;ROUNDUP(MONTH(salestable[[#This Row],[Order Date]])/3,0)</f>
        <v>Q3</v>
      </c>
      <c r="AA8463" t="str">
        <f>TEXT(salestable[[#This Row],[Order Date]], "ddd")</f>
        <v>Sat</v>
      </c>
    </row>
    <row r="8464" spans="1:27"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s="3">
        <v>2</v>
      </c>
      <c r="T8464" s="4">
        <v>0</v>
      </c>
      <c r="U8464" s="3">
        <v>3.6</v>
      </c>
      <c r="V8464" s="2">
        <f>salestable[[#This Row],[Sales]] * (1 - salestable[[#This Row],[Discount]])</f>
        <v>7.5</v>
      </c>
      <c r="W8464" s="2">
        <f>salestable[[#This Row],[Sales]] * salestable[[#This Row],[Discount]]</f>
        <v>0</v>
      </c>
      <c r="X8464">
        <f>YEAR(salestable[[#This Row],[Order Date]])</f>
        <v>2015</v>
      </c>
      <c r="Y8464" t="str">
        <f>TEXT(salestable[[#This Row],[Order Date]],"MMMM")</f>
        <v>September</v>
      </c>
      <c r="Z8464" t="str">
        <f>"Q"&amp;ROUNDUP(MONTH(salestable[[#This Row],[Order Date]])/3,0)</f>
        <v>Q3</v>
      </c>
      <c r="AA8464" t="str">
        <f>TEXT(salestable[[#This Row],[Order Date]], "ddd")</f>
        <v>Thu</v>
      </c>
    </row>
    <row r="8465" spans="1:27"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s="3">
        <v>3</v>
      </c>
      <c r="T8465" s="4">
        <v>0.2</v>
      </c>
      <c r="U8465" s="3">
        <v>22.6782</v>
      </c>
      <c r="V8465" s="2">
        <f>salestable[[#This Row],[Sales]] * (1 - salestable[[#This Row],[Discount]])</f>
        <v>241.9008</v>
      </c>
      <c r="W8465" s="2">
        <f>salestable[[#This Row],[Sales]] * salestable[[#This Row],[Discount]]</f>
        <v>60.475200000000001</v>
      </c>
      <c r="X8465">
        <f>YEAR(salestable[[#This Row],[Order Date]])</f>
        <v>2014</v>
      </c>
      <c r="Y8465" t="str">
        <f>TEXT(salestable[[#This Row],[Order Date]],"MMMM")</f>
        <v>March</v>
      </c>
      <c r="Z8465" t="str">
        <f>"Q"&amp;ROUNDUP(MONTH(salestable[[#This Row],[Order Date]])/3,0)</f>
        <v>Q1</v>
      </c>
      <c r="AA8465" t="str">
        <f>TEXT(salestable[[#This Row],[Order Date]], "ddd")</f>
        <v>Fri</v>
      </c>
    </row>
    <row r="8466" spans="1:27"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s="3">
        <v>4</v>
      </c>
      <c r="T8466" s="4">
        <v>0.2</v>
      </c>
      <c r="U8466" s="3">
        <v>-2.9180000000000001</v>
      </c>
      <c r="V8466" s="2">
        <f>salestable[[#This Row],[Sales]] * (1 - salestable[[#This Row],[Discount]])</f>
        <v>37.3504</v>
      </c>
      <c r="W8466" s="2">
        <f>salestable[[#This Row],[Sales]] * salestable[[#This Row],[Discount]]</f>
        <v>9.3376000000000001</v>
      </c>
      <c r="X8466">
        <f>YEAR(salestable[[#This Row],[Order Date]])</f>
        <v>2015</v>
      </c>
      <c r="Y8466" t="str">
        <f>TEXT(salestable[[#This Row],[Order Date]],"MMMM")</f>
        <v>May</v>
      </c>
      <c r="Z8466" t="str">
        <f>"Q"&amp;ROUNDUP(MONTH(salestable[[#This Row],[Order Date]])/3,0)</f>
        <v>Q2</v>
      </c>
      <c r="AA8466" t="str">
        <f>TEXT(salestable[[#This Row],[Order Date]], "ddd")</f>
        <v>Sun</v>
      </c>
    </row>
    <row r="8467" spans="1:27"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s="3">
        <v>3</v>
      </c>
      <c r="T8467" s="4">
        <v>0</v>
      </c>
      <c r="U8467" s="3">
        <v>3.0497999999999998</v>
      </c>
      <c r="V8467" s="2">
        <f>salestable[[#This Row],[Sales]] * (1 - salestable[[#This Row],[Discount]])</f>
        <v>17.940000000000001</v>
      </c>
      <c r="W8467" s="2">
        <f>salestable[[#This Row],[Sales]] * salestable[[#This Row],[Discount]]</f>
        <v>0</v>
      </c>
      <c r="X8467">
        <f>YEAR(salestable[[#This Row],[Order Date]])</f>
        <v>2015</v>
      </c>
      <c r="Y8467" t="str">
        <f>TEXT(salestable[[#This Row],[Order Date]],"MMMM")</f>
        <v>April</v>
      </c>
      <c r="Z8467" t="str">
        <f>"Q"&amp;ROUNDUP(MONTH(salestable[[#This Row],[Order Date]])/3,0)</f>
        <v>Q2</v>
      </c>
      <c r="AA8467" t="str">
        <f>TEXT(salestable[[#This Row],[Order Date]], "ddd")</f>
        <v>Thu</v>
      </c>
    </row>
    <row r="8468" spans="1:27"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s="3">
        <v>3</v>
      </c>
      <c r="T8468" s="4">
        <v>0</v>
      </c>
      <c r="U8468" s="3">
        <v>144.3546</v>
      </c>
      <c r="V8468" s="2">
        <f>salestable[[#This Row],[Sales]] * (1 - salestable[[#This Row],[Discount]])</f>
        <v>370.14</v>
      </c>
      <c r="W8468" s="2">
        <f>salestable[[#This Row],[Sales]] * salestable[[#This Row],[Discount]]</f>
        <v>0</v>
      </c>
      <c r="X8468">
        <f>YEAR(salestable[[#This Row],[Order Date]])</f>
        <v>2015</v>
      </c>
      <c r="Y8468" t="str">
        <f>TEXT(salestable[[#This Row],[Order Date]],"MMMM")</f>
        <v>April</v>
      </c>
      <c r="Z8468" t="str">
        <f>"Q"&amp;ROUNDUP(MONTH(salestable[[#This Row],[Order Date]])/3,0)</f>
        <v>Q2</v>
      </c>
      <c r="AA8468" t="str">
        <f>TEXT(salestable[[#This Row],[Order Date]], "ddd")</f>
        <v>Thu</v>
      </c>
    </row>
    <row r="8469" spans="1:27"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s="3">
        <v>2</v>
      </c>
      <c r="T8469" s="4">
        <v>0.2</v>
      </c>
      <c r="U8469" s="3">
        <v>3.1248</v>
      </c>
      <c r="V8469" s="2">
        <f>salestable[[#This Row],[Sales]] * (1 - salestable[[#This Row],[Discount]])</f>
        <v>7.1424000000000012</v>
      </c>
      <c r="W8469" s="2">
        <f>salestable[[#This Row],[Sales]] * salestable[[#This Row],[Discount]]</f>
        <v>1.7856000000000003</v>
      </c>
      <c r="X8469">
        <f>YEAR(salestable[[#This Row],[Order Date]])</f>
        <v>2016</v>
      </c>
      <c r="Y8469" t="str">
        <f>TEXT(salestable[[#This Row],[Order Date]],"MMMM")</f>
        <v>September</v>
      </c>
      <c r="Z8469" t="str">
        <f>"Q"&amp;ROUNDUP(MONTH(salestable[[#This Row],[Order Date]])/3,0)</f>
        <v>Q3</v>
      </c>
      <c r="AA8469" t="str">
        <f>TEXT(salestable[[#This Row],[Order Date]], "ddd")</f>
        <v>Mon</v>
      </c>
    </row>
    <row r="8470" spans="1:27"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s="3">
        <v>6</v>
      </c>
      <c r="T8470" s="4">
        <v>0</v>
      </c>
      <c r="U8470" s="3">
        <v>241.1046</v>
      </c>
      <c r="V8470" s="2">
        <f>salestable[[#This Row],[Sales]] * (1 - salestable[[#This Row],[Discount]])</f>
        <v>2678.94</v>
      </c>
      <c r="W8470" s="2">
        <f>salestable[[#This Row],[Sales]] * salestable[[#This Row],[Discount]]</f>
        <v>0</v>
      </c>
      <c r="X8470">
        <f>YEAR(salestable[[#This Row],[Order Date]])</f>
        <v>2016</v>
      </c>
      <c r="Y8470" t="str">
        <f>TEXT(salestable[[#This Row],[Order Date]],"MMMM")</f>
        <v>November</v>
      </c>
      <c r="Z8470" t="str">
        <f>"Q"&amp;ROUNDUP(MONTH(salestable[[#This Row],[Order Date]])/3,0)</f>
        <v>Q4</v>
      </c>
      <c r="AA8470" t="str">
        <f>TEXT(salestable[[#This Row],[Order Date]], "ddd")</f>
        <v>Fri</v>
      </c>
    </row>
    <row r="8471" spans="1:27"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s="3">
        <v>4</v>
      </c>
      <c r="T8471" s="4">
        <v>0.2</v>
      </c>
      <c r="U8471" s="3">
        <v>-14.5176</v>
      </c>
      <c r="V8471" s="2">
        <f>salestable[[#This Row],[Sales]] * (1 - salestable[[#This Row],[Discount]])</f>
        <v>309.70880000000005</v>
      </c>
      <c r="W8471" s="2">
        <f>salestable[[#This Row],[Sales]] * salestable[[#This Row],[Discount]]</f>
        <v>77.427200000000013</v>
      </c>
      <c r="X8471">
        <f>YEAR(salestable[[#This Row],[Order Date]])</f>
        <v>2017</v>
      </c>
      <c r="Y8471" t="str">
        <f>TEXT(salestable[[#This Row],[Order Date]],"MMMM")</f>
        <v>April</v>
      </c>
      <c r="Z8471" t="str">
        <f>"Q"&amp;ROUNDUP(MONTH(salestable[[#This Row],[Order Date]])/3,0)</f>
        <v>Q2</v>
      </c>
      <c r="AA8471" t="str">
        <f>TEXT(salestable[[#This Row],[Order Date]], "ddd")</f>
        <v>Sun</v>
      </c>
    </row>
    <row r="8472" spans="1:27"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s="3">
        <v>2</v>
      </c>
      <c r="T8472" s="4">
        <v>0.2</v>
      </c>
      <c r="U8472" s="3">
        <v>11.919600000000001</v>
      </c>
      <c r="V8472" s="2">
        <f>salestable[[#This Row],[Sales]] * (1 - salestable[[#This Row],[Discount]])</f>
        <v>36.3264</v>
      </c>
      <c r="W8472" s="2">
        <f>salestable[[#This Row],[Sales]] * salestable[[#This Row],[Discount]]</f>
        <v>9.0815999999999999</v>
      </c>
      <c r="X8472">
        <f>YEAR(salestable[[#This Row],[Order Date]])</f>
        <v>2017</v>
      </c>
      <c r="Y8472" t="str">
        <f>TEXT(salestable[[#This Row],[Order Date]],"MMMM")</f>
        <v>April</v>
      </c>
      <c r="Z8472" t="str">
        <f>"Q"&amp;ROUNDUP(MONTH(salestable[[#This Row],[Order Date]])/3,0)</f>
        <v>Q2</v>
      </c>
      <c r="AA8472" t="str">
        <f>TEXT(salestable[[#This Row],[Order Date]], "ddd")</f>
        <v>Sun</v>
      </c>
    </row>
    <row r="8473" spans="1:27"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s="3">
        <v>3</v>
      </c>
      <c r="T8473" s="4">
        <v>0.2</v>
      </c>
      <c r="U8473" s="3">
        <v>-11.6928</v>
      </c>
      <c r="V8473" s="2">
        <f>salestable[[#This Row],[Sales]] * (1 - salestable[[#This Row],[Discount]])</f>
        <v>62.361600000000003</v>
      </c>
      <c r="W8473" s="2">
        <f>salestable[[#This Row],[Sales]] * salestable[[#This Row],[Discount]]</f>
        <v>15.590400000000001</v>
      </c>
      <c r="X8473">
        <f>YEAR(salestable[[#This Row],[Order Date]])</f>
        <v>2017</v>
      </c>
      <c r="Y8473" t="str">
        <f>TEXT(salestable[[#This Row],[Order Date]],"MMMM")</f>
        <v>April</v>
      </c>
      <c r="Z8473" t="str">
        <f>"Q"&amp;ROUNDUP(MONTH(salestable[[#This Row],[Order Date]])/3,0)</f>
        <v>Q2</v>
      </c>
      <c r="AA8473" t="str">
        <f>TEXT(salestable[[#This Row],[Order Date]], "ddd")</f>
        <v>Sun</v>
      </c>
    </row>
    <row r="8474" spans="1:27"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s="3">
        <v>1</v>
      </c>
      <c r="T8474" s="4">
        <v>0.2</v>
      </c>
      <c r="U8474" s="3">
        <v>1.05</v>
      </c>
      <c r="V8474" s="2">
        <f>salestable[[#This Row],[Sales]] * (1 - salestable[[#This Row],[Discount]])</f>
        <v>2.4000000000000004</v>
      </c>
      <c r="W8474" s="2">
        <f>salestable[[#This Row],[Sales]] * salestable[[#This Row],[Discount]]</f>
        <v>0.60000000000000009</v>
      </c>
      <c r="X8474">
        <f>YEAR(salestable[[#This Row],[Order Date]])</f>
        <v>2017</v>
      </c>
      <c r="Y8474" t="str">
        <f>TEXT(salestable[[#This Row],[Order Date]],"MMMM")</f>
        <v>April</v>
      </c>
      <c r="Z8474" t="str">
        <f>"Q"&amp;ROUNDUP(MONTH(salestable[[#This Row],[Order Date]])/3,0)</f>
        <v>Q2</v>
      </c>
      <c r="AA8474" t="str">
        <f>TEXT(salestable[[#This Row],[Order Date]], "ddd")</f>
        <v>Sun</v>
      </c>
    </row>
    <row r="8475" spans="1:27"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s="3">
        <v>1</v>
      </c>
      <c r="T8475" s="4">
        <v>0.2</v>
      </c>
      <c r="U8475" s="3">
        <v>0.99519999999999997</v>
      </c>
      <c r="V8475" s="2">
        <f>salestable[[#This Row],[Sales]] * (1 - salestable[[#This Row],[Discount]])</f>
        <v>7.9616000000000007</v>
      </c>
      <c r="W8475" s="2">
        <f>salestable[[#This Row],[Sales]] * salestable[[#This Row],[Discount]]</f>
        <v>1.9904000000000002</v>
      </c>
      <c r="X8475">
        <f>YEAR(salestable[[#This Row],[Order Date]])</f>
        <v>2015</v>
      </c>
      <c r="Y8475" t="str">
        <f>TEXT(salestable[[#This Row],[Order Date]],"MMMM")</f>
        <v>October</v>
      </c>
      <c r="Z8475" t="str">
        <f>"Q"&amp;ROUNDUP(MONTH(salestable[[#This Row],[Order Date]])/3,0)</f>
        <v>Q4</v>
      </c>
      <c r="AA8475" t="str">
        <f>TEXT(salestable[[#This Row],[Order Date]], "ddd")</f>
        <v>Thu</v>
      </c>
    </row>
    <row r="8476" spans="1:27"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s="3">
        <v>4</v>
      </c>
      <c r="T8476" s="4">
        <v>0.7</v>
      </c>
      <c r="U8476" s="3">
        <v>-29.053599999999999</v>
      </c>
      <c r="V8476" s="2">
        <f>salestable[[#This Row],[Sales]] * (1 - salestable[[#This Row],[Discount]])</f>
        <v>11.368800000000002</v>
      </c>
      <c r="W8476" s="2">
        <f>salestable[[#This Row],[Sales]] * salestable[[#This Row],[Discount]]</f>
        <v>26.527200000000001</v>
      </c>
      <c r="X8476">
        <f>YEAR(salestable[[#This Row],[Order Date]])</f>
        <v>2017</v>
      </c>
      <c r="Y8476" t="str">
        <f>TEXT(salestable[[#This Row],[Order Date]],"MMMM")</f>
        <v>April</v>
      </c>
      <c r="Z8476" t="str">
        <f>"Q"&amp;ROUNDUP(MONTH(salestable[[#This Row],[Order Date]])/3,0)</f>
        <v>Q2</v>
      </c>
      <c r="AA8476" t="str">
        <f>TEXT(salestable[[#This Row],[Order Date]], "ddd")</f>
        <v>Sun</v>
      </c>
    </row>
    <row r="8477" spans="1:27"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s="3">
        <v>2</v>
      </c>
      <c r="T8477" s="4">
        <v>0.2</v>
      </c>
      <c r="U8477" s="3">
        <v>23.7742</v>
      </c>
      <c r="V8477" s="2">
        <f>salestable[[#This Row],[Sales]] * (1 - salestable[[#This Row],[Discount]])</f>
        <v>52.467200000000005</v>
      </c>
      <c r="W8477" s="2">
        <f>salestable[[#This Row],[Sales]] * salestable[[#This Row],[Discount]]</f>
        <v>13.116800000000001</v>
      </c>
      <c r="X8477">
        <f>YEAR(salestable[[#This Row],[Order Date]])</f>
        <v>2017</v>
      </c>
      <c r="Y8477" t="str">
        <f>TEXT(salestable[[#This Row],[Order Date]],"MMMM")</f>
        <v>April</v>
      </c>
      <c r="Z8477" t="str">
        <f>"Q"&amp;ROUNDUP(MONTH(salestable[[#This Row],[Order Date]])/3,0)</f>
        <v>Q2</v>
      </c>
      <c r="AA8477" t="str">
        <f>TEXT(salestable[[#This Row],[Order Date]], "ddd")</f>
        <v>Sun</v>
      </c>
    </row>
    <row r="8478" spans="1:27"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s="3">
        <v>1</v>
      </c>
      <c r="T8478" s="4">
        <v>0.2</v>
      </c>
      <c r="U8478" s="3">
        <v>16.234200000000001</v>
      </c>
      <c r="V8478" s="2">
        <f>salestable[[#This Row],[Sales]] * (1 - salestable[[#This Row],[Discount]])</f>
        <v>35.827199999999998</v>
      </c>
      <c r="W8478" s="2">
        <f>salestable[[#This Row],[Sales]] * salestable[[#This Row],[Discount]]</f>
        <v>8.9567999999999994</v>
      </c>
      <c r="X8478">
        <f>YEAR(salestable[[#This Row],[Order Date]])</f>
        <v>2017</v>
      </c>
      <c r="Y8478" t="str">
        <f>TEXT(salestable[[#This Row],[Order Date]],"MMMM")</f>
        <v>October</v>
      </c>
      <c r="Z8478" t="str">
        <f>"Q"&amp;ROUNDUP(MONTH(salestable[[#This Row],[Order Date]])/3,0)</f>
        <v>Q4</v>
      </c>
      <c r="AA8478" t="str">
        <f>TEXT(salestable[[#This Row],[Order Date]], "ddd")</f>
        <v>Fri</v>
      </c>
    </row>
    <row r="8479" spans="1:27"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s="3">
        <v>4</v>
      </c>
      <c r="T8479" s="4">
        <v>0</v>
      </c>
      <c r="U8479" s="3">
        <v>269.30799999999999</v>
      </c>
      <c r="V8479" s="2">
        <f>salestable[[#This Row],[Sales]] * (1 - salestable[[#This Row],[Discount]])</f>
        <v>1035.8</v>
      </c>
      <c r="W8479" s="2">
        <f>salestable[[#This Row],[Sales]] * salestable[[#This Row],[Discount]]</f>
        <v>0</v>
      </c>
      <c r="X8479">
        <f>YEAR(salestable[[#This Row],[Order Date]])</f>
        <v>2015</v>
      </c>
      <c r="Y8479" t="str">
        <f>TEXT(salestable[[#This Row],[Order Date]],"MMMM")</f>
        <v>October</v>
      </c>
      <c r="Z8479" t="str">
        <f>"Q"&amp;ROUNDUP(MONTH(salestable[[#This Row],[Order Date]])/3,0)</f>
        <v>Q4</v>
      </c>
      <c r="AA8479" t="str">
        <f>TEXT(salestable[[#This Row],[Order Date]], "ddd")</f>
        <v>Fri</v>
      </c>
    </row>
    <row r="8480" spans="1:27"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s="3">
        <v>2</v>
      </c>
      <c r="T8480" s="4">
        <v>0</v>
      </c>
      <c r="U8480" s="3">
        <v>1.6704000000000001</v>
      </c>
      <c r="V8480" s="2">
        <f>salestable[[#This Row],[Sales]] * (1 - salestable[[#This Row],[Discount]])</f>
        <v>5.76</v>
      </c>
      <c r="W8480" s="2">
        <f>salestable[[#This Row],[Sales]] * salestable[[#This Row],[Discount]]</f>
        <v>0</v>
      </c>
      <c r="X8480">
        <f>YEAR(salestable[[#This Row],[Order Date]])</f>
        <v>2017</v>
      </c>
      <c r="Y8480" t="str">
        <f>TEXT(salestable[[#This Row],[Order Date]],"MMMM")</f>
        <v>December</v>
      </c>
      <c r="Z8480" t="str">
        <f>"Q"&amp;ROUNDUP(MONTH(salestable[[#This Row],[Order Date]])/3,0)</f>
        <v>Q4</v>
      </c>
      <c r="AA8480" t="str">
        <f>TEXT(salestable[[#This Row],[Order Date]], "ddd")</f>
        <v>Mon</v>
      </c>
    </row>
    <row r="8481" spans="1:27"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s="3">
        <v>2</v>
      </c>
      <c r="T8481" s="4">
        <v>0</v>
      </c>
      <c r="U8481" s="3">
        <v>8.9909999999999997</v>
      </c>
      <c r="V8481" s="2">
        <f>salestable[[#This Row],[Sales]] * (1 - salestable[[#This Row],[Discount]])</f>
        <v>19.98</v>
      </c>
      <c r="W8481" s="2">
        <f>salestable[[#This Row],[Sales]] * salestable[[#This Row],[Discount]]</f>
        <v>0</v>
      </c>
      <c r="X8481">
        <f>YEAR(salestable[[#This Row],[Order Date]])</f>
        <v>2016</v>
      </c>
      <c r="Y8481" t="str">
        <f>TEXT(salestable[[#This Row],[Order Date]],"MMMM")</f>
        <v>March</v>
      </c>
      <c r="Z8481" t="str">
        <f>"Q"&amp;ROUNDUP(MONTH(salestable[[#This Row],[Order Date]])/3,0)</f>
        <v>Q1</v>
      </c>
      <c r="AA8481" t="str">
        <f>TEXT(salestable[[#This Row],[Order Date]], "ddd")</f>
        <v>Sat</v>
      </c>
    </row>
    <row r="8482" spans="1:27"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s="3">
        <v>2</v>
      </c>
      <c r="T8482" s="4">
        <v>0</v>
      </c>
      <c r="U8482" s="3">
        <v>10.074400000000001</v>
      </c>
      <c r="V8482" s="2">
        <f>salestable[[#This Row],[Sales]] * (1 - salestable[[#This Row],[Discount]])</f>
        <v>35.979999999999997</v>
      </c>
      <c r="W8482" s="2">
        <f>salestable[[#This Row],[Sales]] * salestable[[#This Row],[Discount]]</f>
        <v>0</v>
      </c>
      <c r="X8482">
        <f>YEAR(salestable[[#This Row],[Order Date]])</f>
        <v>2014</v>
      </c>
      <c r="Y8482" t="str">
        <f>TEXT(salestable[[#This Row],[Order Date]],"MMMM")</f>
        <v>July</v>
      </c>
      <c r="Z8482" t="str">
        <f>"Q"&amp;ROUNDUP(MONTH(salestable[[#This Row],[Order Date]])/3,0)</f>
        <v>Q3</v>
      </c>
      <c r="AA8482" t="str">
        <f>TEXT(salestable[[#This Row],[Order Date]], "ddd")</f>
        <v>Mon</v>
      </c>
    </row>
    <row r="8483" spans="1:27"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s="3">
        <v>3</v>
      </c>
      <c r="T8483" s="4">
        <v>0.2</v>
      </c>
      <c r="U8483" s="3">
        <v>3.3311999999999999</v>
      </c>
      <c r="V8483" s="2">
        <f>salestable[[#This Row],[Sales]] * (1 - salestable[[#This Row],[Discount]])</f>
        <v>13.3248</v>
      </c>
      <c r="W8483" s="2">
        <f>salestable[[#This Row],[Sales]] * salestable[[#This Row],[Discount]]</f>
        <v>3.3311999999999999</v>
      </c>
      <c r="X8483">
        <f>YEAR(salestable[[#This Row],[Order Date]])</f>
        <v>2016</v>
      </c>
      <c r="Y8483" t="str">
        <f>TEXT(salestable[[#This Row],[Order Date]],"MMMM")</f>
        <v>May</v>
      </c>
      <c r="Z8483" t="str">
        <f>"Q"&amp;ROUNDUP(MONTH(salestable[[#This Row],[Order Date]])/3,0)</f>
        <v>Q2</v>
      </c>
      <c r="AA8483" t="str">
        <f>TEXT(salestable[[#This Row],[Order Date]], "ddd")</f>
        <v>Tue</v>
      </c>
    </row>
    <row r="8484" spans="1:27"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s="3">
        <v>2</v>
      </c>
      <c r="T8484" s="4">
        <v>0</v>
      </c>
      <c r="U8484" s="3">
        <v>9.9359999999999999</v>
      </c>
      <c r="V8484" s="2">
        <f>salestable[[#This Row],[Sales]] * (1 - salestable[[#This Row],[Discount]])</f>
        <v>20.7</v>
      </c>
      <c r="W8484" s="2">
        <f>salestable[[#This Row],[Sales]] * salestable[[#This Row],[Discount]]</f>
        <v>0</v>
      </c>
      <c r="X8484">
        <f>YEAR(salestable[[#This Row],[Order Date]])</f>
        <v>2017</v>
      </c>
      <c r="Y8484" t="str">
        <f>TEXT(salestable[[#This Row],[Order Date]],"MMMM")</f>
        <v>February</v>
      </c>
      <c r="Z8484" t="str">
        <f>"Q"&amp;ROUNDUP(MONTH(salestable[[#This Row],[Order Date]])/3,0)</f>
        <v>Q1</v>
      </c>
      <c r="AA8484" t="str">
        <f>TEXT(salestable[[#This Row],[Order Date]], "ddd")</f>
        <v>Sat</v>
      </c>
    </row>
    <row r="8485" spans="1:27"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s="3">
        <v>5</v>
      </c>
      <c r="T8485" s="4">
        <v>0</v>
      </c>
      <c r="U8485" s="3">
        <v>41.012999999999998</v>
      </c>
      <c r="V8485" s="2">
        <f>salestable[[#This Row],[Sales]] * (1 - salestable[[#This Row],[Discount]])</f>
        <v>83.7</v>
      </c>
      <c r="W8485" s="2">
        <f>salestable[[#This Row],[Sales]] * salestable[[#This Row],[Discount]]</f>
        <v>0</v>
      </c>
      <c r="X8485">
        <f>YEAR(salestable[[#This Row],[Order Date]])</f>
        <v>2016</v>
      </c>
      <c r="Y8485" t="str">
        <f>TEXT(salestable[[#This Row],[Order Date]],"MMMM")</f>
        <v>September</v>
      </c>
      <c r="Z8485" t="str">
        <f>"Q"&amp;ROUNDUP(MONTH(salestable[[#This Row],[Order Date]])/3,0)</f>
        <v>Q3</v>
      </c>
      <c r="AA8485" t="str">
        <f>TEXT(salestable[[#This Row],[Order Date]], "ddd")</f>
        <v>Tue</v>
      </c>
    </row>
    <row r="8486" spans="1:27"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s="3">
        <v>10</v>
      </c>
      <c r="T8486" s="4">
        <v>0</v>
      </c>
      <c r="U8486" s="3">
        <v>71.927999999999997</v>
      </c>
      <c r="V8486" s="2">
        <f>salestable[[#This Row],[Sales]] * (1 - salestable[[#This Row],[Discount]])</f>
        <v>199.8</v>
      </c>
      <c r="W8486" s="2">
        <f>salestable[[#This Row],[Sales]] * salestable[[#This Row],[Discount]]</f>
        <v>0</v>
      </c>
      <c r="X8486">
        <f>YEAR(salestable[[#This Row],[Order Date]])</f>
        <v>2017</v>
      </c>
      <c r="Y8486" t="str">
        <f>TEXT(salestable[[#This Row],[Order Date]],"MMMM")</f>
        <v>September</v>
      </c>
      <c r="Z8486" t="str">
        <f>"Q"&amp;ROUNDUP(MONTH(salestable[[#This Row],[Order Date]])/3,0)</f>
        <v>Q3</v>
      </c>
      <c r="AA8486" t="str">
        <f>TEXT(salestable[[#This Row],[Order Date]], "ddd")</f>
        <v>Sun</v>
      </c>
    </row>
    <row r="8487" spans="1:27"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s="3">
        <v>2</v>
      </c>
      <c r="T8487" s="4">
        <v>0</v>
      </c>
      <c r="U8487" s="3">
        <v>21.012799999999999</v>
      </c>
      <c r="V8487" s="2">
        <f>salestable[[#This Row],[Sales]] * (1 - salestable[[#This Row],[Discount]])</f>
        <v>45.68</v>
      </c>
      <c r="W8487" s="2">
        <f>salestable[[#This Row],[Sales]] * salestable[[#This Row],[Discount]]</f>
        <v>0</v>
      </c>
      <c r="X8487">
        <f>YEAR(salestable[[#This Row],[Order Date]])</f>
        <v>2017</v>
      </c>
      <c r="Y8487" t="str">
        <f>TEXT(salestable[[#This Row],[Order Date]],"MMMM")</f>
        <v>March</v>
      </c>
      <c r="Z8487" t="str">
        <f>"Q"&amp;ROUNDUP(MONTH(salestable[[#This Row],[Order Date]])/3,0)</f>
        <v>Q1</v>
      </c>
      <c r="AA8487" t="str">
        <f>TEXT(salestable[[#This Row],[Order Date]], "ddd")</f>
        <v>Mon</v>
      </c>
    </row>
    <row r="8488" spans="1:27"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s="3">
        <v>2</v>
      </c>
      <c r="T8488" s="4">
        <v>0</v>
      </c>
      <c r="U8488" s="3">
        <v>53.260800000000003</v>
      </c>
      <c r="V8488" s="2">
        <f>salestable[[#This Row],[Sales]] * (1 - salestable[[#This Row],[Discount]])</f>
        <v>110.96</v>
      </c>
      <c r="W8488" s="2">
        <f>salestable[[#This Row],[Sales]] * salestable[[#This Row],[Discount]]</f>
        <v>0</v>
      </c>
      <c r="X8488">
        <f>YEAR(salestable[[#This Row],[Order Date]])</f>
        <v>2017</v>
      </c>
      <c r="Y8488" t="str">
        <f>TEXT(salestable[[#This Row],[Order Date]],"MMMM")</f>
        <v>March</v>
      </c>
      <c r="Z8488" t="str">
        <f>"Q"&amp;ROUNDUP(MONTH(salestable[[#This Row],[Order Date]])/3,0)</f>
        <v>Q1</v>
      </c>
      <c r="AA8488" t="str">
        <f>TEXT(salestable[[#This Row],[Order Date]], "ddd")</f>
        <v>Mon</v>
      </c>
    </row>
    <row r="8489" spans="1:27"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s="3">
        <v>3</v>
      </c>
      <c r="T8489" s="4">
        <v>0</v>
      </c>
      <c r="U8489" s="3">
        <v>5.97</v>
      </c>
      <c r="V8489" s="2">
        <f>salestable[[#This Row],[Sales]] * (1 - salestable[[#This Row],[Discount]])</f>
        <v>11.94</v>
      </c>
      <c r="W8489" s="2">
        <f>salestable[[#This Row],[Sales]] * salestable[[#This Row],[Discount]]</f>
        <v>0</v>
      </c>
      <c r="X8489">
        <f>YEAR(salestable[[#This Row],[Order Date]])</f>
        <v>2017</v>
      </c>
      <c r="Y8489" t="str">
        <f>TEXT(salestable[[#This Row],[Order Date]],"MMMM")</f>
        <v>March</v>
      </c>
      <c r="Z8489" t="str">
        <f>"Q"&amp;ROUNDUP(MONTH(salestable[[#This Row],[Order Date]])/3,0)</f>
        <v>Q1</v>
      </c>
      <c r="AA8489" t="str">
        <f>TEXT(salestable[[#This Row],[Order Date]], "ddd")</f>
        <v>Mon</v>
      </c>
    </row>
    <row r="8490" spans="1:27"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s="3">
        <v>5</v>
      </c>
      <c r="T8490" s="4">
        <v>0</v>
      </c>
      <c r="U8490" s="3">
        <v>2799.9839999999999</v>
      </c>
      <c r="V8490" s="2">
        <f>salestable[[#This Row],[Sales]] * (1 - salestable[[#This Row],[Discount]])</f>
        <v>8749.9500000000007</v>
      </c>
      <c r="W8490" s="2">
        <f>salestable[[#This Row],[Sales]] * salestable[[#This Row],[Discount]]</f>
        <v>0</v>
      </c>
      <c r="X8490">
        <f>YEAR(salestable[[#This Row],[Order Date]])</f>
        <v>2016</v>
      </c>
      <c r="Y8490" t="str">
        <f>TEXT(salestable[[#This Row],[Order Date]],"MMMM")</f>
        <v>February</v>
      </c>
      <c r="Z8490" t="str">
        <f>"Q"&amp;ROUNDUP(MONTH(salestable[[#This Row],[Order Date]])/3,0)</f>
        <v>Q1</v>
      </c>
      <c r="AA8490" t="str">
        <f>TEXT(salestable[[#This Row],[Order Date]], "ddd")</f>
        <v>Tue</v>
      </c>
    </row>
    <row r="8491" spans="1:27"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s="3">
        <v>8</v>
      </c>
      <c r="T8491" s="4">
        <v>0</v>
      </c>
      <c r="U8491" s="3">
        <v>18.2</v>
      </c>
      <c r="V8491" s="2">
        <f>salestable[[#This Row],[Sales]] * (1 - salestable[[#This Row],[Discount]])</f>
        <v>36.4</v>
      </c>
      <c r="W8491" s="2">
        <f>salestable[[#This Row],[Sales]] * salestable[[#This Row],[Discount]]</f>
        <v>0</v>
      </c>
      <c r="X8491">
        <f>YEAR(salestable[[#This Row],[Order Date]])</f>
        <v>2016</v>
      </c>
      <c r="Y8491" t="str">
        <f>TEXT(salestable[[#This Row],[Order Date]],"MMMM")</f>
        <v>February</v>
      </c>
      <c r="Z8491" t="str">
        <f>"Q"&amp;ROUNDUP(MONTH(salestable[[#This Row],[Order Date]])/3,0)</f>
        <v>Q1</v>
      </c>
      <c r="AA8491" t="str">
        <f>TEXT(salestable[[#This Row],[Order Date]], "ddd")</f>
        <v>Tue</v>
      </c>
    </row>
    <row r="8492" spans="1:27"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s="3">
        <v>7</v>
      </c>
      <c r="T8492" s="4">
        <v>0</v>
      </c>
      <c r="U8492" s="3">
        <v>7.1021999999999998</v>
      </c>
      <c r="V8492" s="2">
        <f>salestable[[#This Row],[Sales]] * (1 - salestable[[#This Row],[Discount]])</f>
        <v>18.690000000000001</v>
      </c>
      <c r="W8492" s="2">
        <f>salestable[[#This Row],[Sales]] * salestable[[#This Row],[Discount]]</f>
        <v>0</v>
      </c>
      <c r="X8492">
        <f>YEAR(salestable[[#This Row],[Order Date]])</f>
        <v>2016</v>
      </c>
      <c r="Y8492" t="str">
        <f>TEXT(salestable[[#This Row],[Order Date]],"MMMM")</f>
        <v>February</v>
      </c>
      <c r="Z8492" t="str">
        <f>"Q"&amp;ROUNDUP(MONTH(salestable[[#This Row],[Order Date]])/3,0)</f>
        <v>Q1</v>
      </c>
      <c r="AA8492" t="str">
        <f>TEXT(salestable[[#This Row],[Order Date]], "ddd")</f>
        <v>Tue</v>
      </c>
    </row>
    <row r="8493" spans="1:27"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s="3">
        <v>3</v>
      </c>
      <c r="T8493" s="4">
        <v>0</v>
      </c>
      <c r="U8493" s="3">
        <v>0.1188</v>
      </c>
      <c r="V8493" s="2">
        <f>salestable[[#This Row],[Sales]] * (1 - salestable[[#This Row],[Discount]])</f>
        <v>5.94</v>
      </c>
      <c r="W8493" s="2">
        <f>salestable[[#This Row],[Sales]] * salestable[[#This Row],[Discount]]</f>
        <v>0</v>
      </c>
      <c r="X8493">
        <f>YEAR(salestable[[#This Row],[Order Date]])</f>
        <v>2017</v>
      </c>
      <c r="Y8493" t="str">
        <f>TEXT(salestable[[#This Row],[Order Date]],"MMMM")</f>
        <v>July</v>
      </c>
      <c r="Z8493" t="str">
        <f>"Q"&amp;ROUNDUP(MONTH(salestable[[#This Row],[Order Date]])/3,0)</f>
        <v>Q3</v>
      </c>
      <c r="AA8493" t="str">
        <f>TEXT(salestable[[#This Row],[Order Date]], "ddd")</f>
        <v>Fri</v>
      </c>
    </row>
    <row r="8494" spans="1:27"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s="3">
        <v>8</v>
      </c>
      <c r="T8494" s="4">
        <v>0.2</v>
      </c>
      <c r="U8494" s="3">
        <v>20.4984</v>
      </c>
      <c r="V8494" s="2">
        <f>salestable[[#This Row],[Sales]] * (1 - salestable[[#This Row],[Discount]])</f>
        <v>48.588799999999999</v>
      </c>
      <c r="W8494" s="2">
        <f>salestable[[#This Row],[Sales]] * salestable[[#This Row],[Discount]]</f>
        <v>12.1472</v>
      </c>
      <c r="X8494">
        <f>YEAR(salestable[[#This Row],[Order Date]])</f>
        <v>2015</v>
      </c>
      <c r="Y8494" t="str">
        <f>TEXT(salestable[[#This Row],[Order Date]],"MMMM")</f>
        <v>October</v>
      </c>
      <c r="Z8494" t="str">
        <f>"Q"&amp;ROUNDUP(MONTH(salestable[[#This Row],[Order Date]])/3,0)</f>
        <v>Q4</v>
      </c>
      <c r="AA8494" t="str">
        <f>TEXT(salestable[[#This Row],[Order Date]], "ddd")</f>
        <v>Fri</v>
      </c>
    </row>
    <row r="8495" spans="1:27"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s="3">
        <v>3</v>
      </c>
      <c r="T8495" s="4">
        <v>0.2</v>
      </c>
      <c r="U8495" s="3">
        <v>161.99189999999999</v>
      </c>
      <c r="V8495" s="2">
        <f>salestable[[#This Row],[Sales]] * (1 - salestable[[#This Row],[Discount]])</f>
        <v>383.98080000000004</v>
      </c>
      <c r="W8495" s="2">
        <f>salestable[[#This Row],[Sales]] * salestable[[#This Row],[Discount]]</f>
        <v>95.995200000000011</v>
      </c>
      <c r="X8495">
        <f>YEAR(salestable[[#This Row],[Order Date]])</f>
        <v>2015</v>
      </c>
      <c r="Y8495" t="str">
        <f>TEXT(salestable[[#This Row],[Order Date]],"MMMM")</f>
        <v>October</v>
      </c>
      <c r="Z8495" t="str">
        <f>"Q"&amp;ROUNDUP(MONTH(salestable[[#This Row],[Order Date]])/3,0)</f>
        <v>Q4</v>
      </c>
      <c r="AA8495" t="str">
        <f>TEXT(salestable[[#This Row],[Order Date]], "ddd")</f>
        <v>Fri</v>
      </c>
    </row>
    <row r="8496" spans="1:27"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s="3">
        <v>1</v>
      </c>
      <c r="T8496" s="4">
        <v>0.8</v>
      </c>
      <c r="U8496" s="3">
        <v>-10.336</v>
      </c>
      <c r="V8496" s="2">
        <f>salestable[[#This Row],[Sales]] * (1 - salestable[[#This Row],[Discount]])</f>
        <v>1.2159999999999997</v>
      </c>
      <c r="W8496" s="2">
        <f>salestable[[#This Row],[Sales]] * salestable[[#This Row],[Discount]]</f>
        <v>4.8640000000000008</v>
      </c>
      <c r="X8496">
        <f>YEAR(salestable[[#This Row],[Order Date]])</f>
        <v>2015</v>
      </c>
      <c r="Y8496" t="str">
        <f>TEXT(salestable[[#This Row],[Order Date]],"MMMM")</f>
        <v>October</v>
      </c>
      <c r="Z8496" t="str">
        <f>"Q"&amp;ROUNDUP(MONTH(salestable[[#This Row],[Order Date]])/3,0)</f>
        <v>Q4</v>
      </c>
      <c r="AA8496" t="str">
        <f>TEXT(salestable[[#This Row],[Order Date]], "ddd")</f>
        <v>Fri</v>
      </c>
    </row>
    <row r="8497" spans="1:27"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s="3">
        <v>3</v>
      </c>
      <c r="T8497" s="4">
        <v>0.2</v>
      </c>
      <c r="U8497" s="3">
        <v>-6.21</v>
      </c>
      <c r="V8497" s="2">
        <f>salestable[[#This Row],[Sales]] * (1 - salestable[[#This Row],[Discount]])</f>
        <v>132.47999999999999</v>
      </c>
      <c r="W8497" s="2">
        <f>salestable[[#This Row],[Sales]] * salestable[[#This Row],[Discount]]</f>
        <v>33.119999999999997</v>
      </c>
      <c r="X8497">
        <f>YEAR(salestable[[#This Row],[Order Date]])</f>
        <v>2016</v>
      </c>
      <c r="Y8497" t="str">
        <f>TEXT(salestable[[#This Row],[Order Date]],"MMMM")</f>
        <v>December</v>
      </c>
      <c r="Z8497" t="str">
        <f>"Q"&amp;ROUNDUP(MONTH(salestable[[#This Row],[Order Date]])/3,0)</f>
        <v>Q4</v>
      </c>
      <c r="AA8497" t="str">
        <f>TEXT(salestable[[#This Row],[Order Date]], "ddd")</f>
        <v>Fri</v>
      </c>
    </row>
    <row r="8498" spans="1:27"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s="3">
        <v>3</v>
      </c>
      <c r="T8498" s="4">
        <v>0</v>
      </c>
      <c r="U8498" s="3">
        <v>15.475199999999999</v>
      </c>
      <c r="V8498" s="2">
        <f>salestable[[#This Row],[Sales]] * (1 - salestable[[#This Row],[Discount]])</f>
        <v>59.52</v>
      </c>
      <c r="W8498" s="2">
        <f>salestable[[#This Row],[Sales]] * salestable[[#This Row],[Discount]]</f>
        <v>0</v>
      </c>
      <c r="X8498">
        <f>YEAR(salestable[[#This Row],[Order Date]])</f>
        <v>2014</v>
      </c>
      <c r="Y8498" t="str">
        <f>TEXT(salestable[[#This Row],[Order Date]],"MMMM")</f>
        <v>March</v>
      </c>
      <c r="Z8498" t="str">
        <f>"Q"&amp;ROUNDUP(MONTH(salestable[[#This Row],[Order Date]])/3,0)</f>
        <v>Q1</v>
      </c>
      <c r="AA8498" t="str">
        <f>TEXT(salestable[[#This Row],[Order Date]], "ddd")</f>
        <v>Wed</v>
      </c>
    </row>
    <row r="8499" spans="1:27"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s="3">
        <v>3</v>
      </c>
      <c r="T8499" s="4">
        <v>0</v>
      </c>
      <c r="U8499" s="3">
        <v>177.5889</v>
      </c>
      <c r="V8499" s="2">
        <f>salestable[[#This Row],[Sales]] * (1 - salestable[[#This Row],[Discount]])</f>
        <v>479.97</v>
      </c>
      <c r="W8499" s="2">
        <f>salestable[[#This Row],[Sales]] * salestable[[#This Row],[Discount]]</f>
        <v>0</v>
      </c>
      <c r="X8499">
        <f>YEAR(salestable[[#This Row],[Order Date]])</f>
        <v>2014</v>
      </c>
      <c r="Y8499" t="str">
        <f>TEXT(salestable[[#This Row],[Order Date]],"MMMM")</f>
        <v>March</v>
      </c>
      <c r="Z8499" t="str">
        <f>"Q"&amp;ROUNDUP(MONTH(salestable[[#This Row],[Order Date]])/3,0)</f>
        <v>Q1</v>
      </c>
      <c r="AA8499" t="str">
        <f>TEXT(salestable[[#This Row],[Order Date]], "ddd")</f>
        <v>Wed</v>
      </c>
    </row>
    <row r="8500" spans="1:27"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s="3">
        <v>2</v>
      </c>
      <c r="T8500" s="4">
        <v>0</v>
      </c>
      <c r="U8500" s="3">
        <v>5.3997999999999999</v>
      </c>
      <c r="V8500" s="2">
        <f>salestable[[#This Row],[Sales]] * (1 - salestable[[#This Row],[Discount]])</f>
        <v>18.62</v>
      </c>
      <c r="W8500" s="2">
        <f>salestable[[#This Row],[Sales]] * salestable[[#This Row],[Discount]]</f>
        <v>0</v>
      </c>
      <c r="X8500">
        <f>YEAR(salestable[[#This Row],[Order Date]])</f>
        <v>2014</v>
      </c>
      <c r="Y8500" t="str">
        <f>TEXT(salestable[[#This Row],[Order Date]],"MMMM")</f>
        <v>March</v>
      </c>
      <c r="Z8500" t="str">
        <f>"Q"&amp;ROUNDUP(MONTH(salestable[[#This Row],[Order Date]])/3,0)</f>
        <v>Q1</v>
      </c>
      <c r="AA8500" t="str">
        <f>TEXT(salestable[[#This Row],[Order Date]], "ddd")</f>
        <v>Wed</v>
      </c>
    </row>
    <row r="8501" spans="1:27"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s="3">
        <v>6</v>
      </c>
      <c r="T8501" s="4">
        <v>0.2</v>
      </c>
      <c r="U8501" s="3">
        <v>16.750800000000002</v>
      </c>
      <c r="V8501" s="2">
        <f>salestable[[#This Row],[Sales]] * (1 - salestable[[#This Row],[Discount]])</f>
        <v>39.705600000000004</v>
      </c>
      <c r="W8501" s="2">
        <f>salestable[[#This Row],[Sales]] * salestable[[#This Row],[Discount]]</f>
        <v>9.926400000000001</v>
      </c>
      <c r="X8501">
        <f>YEAR(salestable[[#This Row],[Order Date]])</f>
        <v>2014</v>
      </c>
      <c r="Y8501" t="str">
        <f>TEXT(salestable[[#This Row],[Order Date]],"MMMM")</f>
        <v>March</v>
      </c>
      <c r="Z8501" t="str">
        <f>"Q"&amp;ROUNDUP(MONTH(salestable[[#This Row],[Order Date]])/3,0)</f>
        <v>Q1</v>
      </c>
      <c r="AA8501" t="str">
        <f>TEXT(salestable[[#This Row],[Order Date]], "ddd")</f>
        <v>Wed</v>
      </c>
    </row>
    <row r="8502" spans="1:27"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s="3">
        <v>2</v>
      </c>
      <c r="T8502" s="4">
        <v>0</v>
      </c>
      <c r="U8502" s="3">
        <v>45.9754</v>
      </c>
      <c r="V8502" s="2">
        <f>salestable[[#This Row],[Sales]] * (1 - salestable[[#This Row],[Discount]])</f>
        <v>97.82</v>
      </c>
      <c r="W8502" s="2">
        <f>salestable[[#This Row],[Sales]] * salestable[[#This Row],[Discount]]</f>
        <v>0</v>
      </c>
      <c r="X8502">
        <f>YEAR(salestable[[#This Row],[Order Date]])</f>
        <v>2014</v>
      </c>
      <c r="Y8502" t="str">
        <f>TEXT(salestable[[#This Row],[Order Date]],"MMMM")</f>
        <v>March</v>
      </c>
      <c r="Z8502" t="str">
        <f>"Q"&amp;ROUNDUP(MONTH(salestable[[#This Row],[Order Date]])/3,0)</f>
        <v>Q1</v>
      </c>
      <c r="AA8502" t="str">
        <f>TEXT(salestable[[#This Row],[Order Date]], "ddd")</f>
        <v>Wed</v>
      </c>
    </row>
    <row r="8503" spans="1:27"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s="3">
        <v>2</v>
      </c>
      <c r="T8503" s="4">
        <v>0.2</v>
      </c>
      <c r="U8503" s="3">
        <v>1.1988000000000001</v>
      </c>
      <c r="V8503" s="2">
        <f>salestable[[#This Row],[Sales]] * (1 - salestable[[#This Row],[Discount]])</f>
        <v>12.7872</v>
      </c>
      <c r="W8503" s="2">
        <f>salestable[[#This Row],[Sales]] * salestable[[#This Row],[Discount]]</f>
        <v>3.1968000000000001</v>
      </c>
      <c r="X8503">
        <f>YEAR(salestable[[#This Row],[Order Date]])</f>
        <v>2015</v>
      </c>
      <c r="Y8503" t="str">
        <f>TEXT(salestable[[#This Row],[Order Date]],"MMMM")</f>
        <v>March</v>
      </c>
      <c r="Z8503" t="str">
        <f>"Q"&amp;ROUNDUP(MONTH(salestable[[#This Row],[Order Date]])/3,0)</f>
        <v>Q1</v>
      </c>
      <c r="AA8503" t="str">
        <f>TEXT(salestable[[#This Row],[Order Date]], "ddd")</f>
        <v>Sun</v>
      </c>
    </row>
    <row r="8504" spans="1:27"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s="3">
        <v>3</v>
      </c>
      <c r="T8504" s="4">
        <v>0.2</v>
      </c>
      <c r="U8504" s="3">
        <v>-20.784600000000001</v>
      </c>
      <c r="V8504" s="2">
        <f>salestable[[#This Row],[Sales]] * (1 - salestable[[#This Row],[Discount]])</f>
        <v>147.80160000000001</v>
      </c>
      <c r="W8504" s="2">
        <f>salestable[[#This Row],[Sales]] * salestable[[#This Row],[Discount]]</f>
        <v>36.950400000000002</v>
      </c>
      <c r="X8504">
        <f>YEAR(salestable[[#This Row],[Order Date]])</f>
        <v>2015</v>
      </c>
      <c r="Y8504" t="str">
        <f>TEXT(salestable[[#This Row],[Order Date]],"MMMM")</f>
        <v>March</v>
      </c>
      <c r="Z8504" t="str">
        <f>"Q"&amp;ROUNDUP(MONTH(salestable[[#This Row],[Order Date]])/3,0)</f>
        <v>Q1</v>
      </c>
      <c r="AA8504" t="str">
        <f>TEXT(salestable[[#This Row],[Order Date]], "ddd")</f>
        <v>Sun</v>
      </c>
    </row>
    <row r="8505" spans="1:27"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s="3">
        <v>2</v>
      </c>
      <c r="T8505" s="4">
        <v>0</v>
      </c>
      <c r="U8505" s="3">
        <v>6.2207999999999997</v>
      </c>
      <c r="V8505" s="2">
        <f>salestable[[#This Row],[Sales]] * (1 - salestable[[#This Row],[Discount]])</f>
        <v>12.96</v>
      </c>
      <c r="W8505" s="2">
        <f>salestable[[#This Row],[Sales]] * salestable[[#This Row],[Discount]]</f>
        <v>0</v>
      </c>
      <c r="X8505">
        <f>YEAR(salestable[[#This Row],[Order Date]])</f>
        <v>2014</v>
      </c>
      <c r="Y8505" t="str">
        <f>TEXT(salestable[[#This Row],[Order Date]],"MMMM")</f>
        <v>February</v>
      </c>
      <c r="Z8505" t="str">
        <f>"Q"&amp;ROUNDUP(MONTH(salestable[[#This Row],[Order Date]])/3,0)</f>
        <v>Q1</v>
      </c>
      <c r="AA8505" t="str">
        <f>TEXT(salestable[[#This Row],[Order Date]], "ddd")</f>
        <v>Thu</v>
      </c>
    </row>
    <row r="8506" spans="1:27"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s="3">
        <v>4</v>
      </c>
      <c r="T8506" s="4">
        <v>0.3</v>
      </c>
      <c r="U8506" s="3">
        <v>-110.0232</v>
      </c>
      <c r="V8506" s="2">
        <f>salestable[[#This Row],[Sales]] * (1 - salestable[[#This Row],[Discount]])</f>
        <v>256.7208</v>
      </c>
      <c r="W8506" s="2">
        <f>salestable[[#This Row],[Sales]] * salestable[[#This Row],[Discount]]</f>
        <v>110.0232</v>
      </c>
      <c r="X8506">
        <f>YEAR(salestable[[#This Row],[Order Date]])</f>
        <v>2016</v>
      </c>
      <c r="Y8506" t="str">
        <f>TEXT(salestable[[#This Row],[Order Date]],"MMMM")</f>
        <v>May</v>
      </c>
      <c r="Z8506" t="str">
        <f>"Q"&amp;ROUNDUP(MONTH(salestable[[#This Row],[Order Date]])/3,0)</f>
        <v>Q2</v>
      </c>
      <c r="AA8506" t="str">
        <f>TEXT(salestable[[#This Row],[Order Date]], "ddd")</f>
        <v>Mon</v>
      </c>
    </row>
    <row r="8507" spans="1:27"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s="3">
        <v>9</v>
      </c>
      <c r="T8507" s="4">
        <v>0.8</v>
      </c>
      <c r="U8507" s="3">
        <v>-14.169600000000001</v>
      </c>
      <c r="V8507" s="2">
        <f>salestable[[#This Row],[Sales]] * (1 - salestable[[#This Row],[Discount]])</f>
        <v>1.7711999999999997</v>
      </c>
      <c r="W8507" s="2">
        <f>salestable[[#This Row],[Sales]] * salestable[[#This Row],[Discount]]</f>
        <v>7.0848000000000004</v>
      </c>
      <c r="X8507">
        <f>YEAR(salestable[[#This Row],[Order Date]])</f>
        <v>2016</v>
      </c>
      <c r="Y8507" t="str">
        <f>TEXT(salestable[[#This Row],[Order Date]],"MMMM")</f>
        <v>March</v>
      </c>
      <c r="Z8507" t="str">
        <f>"Q"&amp;ROUNDUP(MONTH(salestable[[#This Row],[Order Date]])/3,0)</f>
        <v>Q1</v>
      </c>
      <c r="AA8507" t="str">
        <f>TEXT(salestable[[#This Row],[Order Date]], "ddd")</f>
        <v>Tue</v>
      </c>
    </row>
    <row r="8508" spans="1:27"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s="3">
        <v>5</v>
      </c>
      <c r="T8508" s="4">
        <v>0.2</v>
      </c>
      <c r="U8508" s="3">
        <v>8.3879999999999999</v>
      </c>
      <c r="V8508" s="2">
        <f>salestable[[#This Row],[Sales]] * (1 - salestable[[#This Row],[Discount]])</f>
        <v>22.368000000000002</v>
      </c>
      <c r="W8508" s="2">
        <f>salestable[[#This Row],[Sales]] * salestable[[#This Row],[Discount]]</f>
        <v>5.5920000000000005</v>
      </c>
      <c r="X8508">
        <f>YEAR(salestable[[#This Row],[Order Date]])</f>
        <v>2016</v>
      </c>
      <c r="Y8508" t="str">
        <f>TEXT(salestable[[#This Row],[Order Date]],"MMMM")</f>
        <v>March</v>
      </c>
      <c r="Z8508" t="str">
        <f>"Q"&amp;ROUNDUP(MONTH(salestable[[#This Row],[Order Date]])/3,0)</f>
        <v>Q1</v>
      </c>
      <c r="AA8508" t="str">
        <f>TEXT(salestable[[#This Row],[Order Date]], "ddd")</f>
        <v>Tue</v>
      </c>
    </row>
    <row r="8509" spans="1:27"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s="3">
        <v>3</v>
      </c>
      <c r="T8509" s="4">
        <v>0.2</v>
      </c>
      <c r="U8509" s="3">
        <v>49.393799999999999</v>
      </c>
      <c r="V8509" s="2">
        <f>salestable[[#This Row],[Sales]] * (1 - salestable[[#This Row],[Discount]])</f>
        <v>117.08160000000001</v>
      </c>
      <c r="W8509" s="2">
        <f>salestable[[#This Row],[Sales]] * salestable[[#This Row],[Discount]]</f>
        <v>29.270400000000002</v>
      </c>
      <c r="X8509">
        <f>YEAR(salestable[[#This Row],[Order Date]])</f>
        <v>2016</v>
      </c>
      <c r="Y8509" t="str">
        <f>TEXT(salestable[[#This Row],[Order Date]],"MMMM")</f>
        <v>March</v>
      </c>
      <c r="Z8509" t="str">
        <f>"Q"&amp;ROUNDUP(MONTH(salestable[[#This Row],[Order Date]])/3,0)</f>
        <v>Q1</v>
      </c>
      <c r="AA8509" t="str">
        <f>TEXT(salestable[[#This Row],[Order Date]], "ddd")</f>
        <v>Tue</v>
      </c>
    </row>
    <row r="8510" spans="1:27"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s="3">
        <v>11</v>
      </c>
      <c r="T8510" s="4">
        <v>0</v>
      </c>
      <c r="U8510" s="3">
        <v>61.330500000000001</v>
      </c>
      <c r="V8510" s="2">
        <f>salestable[[#This Row],[Sales]] * (1 - salestable[[#This Row],[Discount]])</f>
        <v>175.23</v>
      </c>
      <c r="W8510" s="2">
        <f>salestable[[#This Row],[Sales]] * salestable[[#This Row],[Discount]]</f>
        <v>0</v>
      </c>
      <c r="X8510">
        <f>YEAR(salestable[[#This Row],[Order Date]])</f>
        <v>2015</v>
      </c>
      <c r="Y8510" t="str">
        <f>TEXT(salestable[[#This Row],[Order Date]],"MMMM")</f>
        <v>December</v>
      </c>
      <c r="Z8510" t="str">
        <f>"Q"&amp;ROUNDUP(MONTH(salestable[[#This Row],[Order Date]])/3,0)</f>
        <v>Q4</v>
      </c>
      <c r="AA8510" t="str">
        <f>TEXT(salestable[[#This Row],[Order Date]], "ddd")</f>
        <v>Fri</v>
      </c>
    </row>
    <row r="8511" spans="1:27"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s="3">
        <v>1</v>
      </c>
      <c r="T8511" s="4">
        <v>0</v>
      </c>
      <c r="U8511" s="3">
        <v>31.497499999999999</v>
      </c>
      <c r="V8511" s="2">
        <f>salestable[[#This Row],[Sales]] * (1 - salestable[[#This Row],[Discount]])</f>
        <v>125.99</v>
      </c>
      <c r="W8511" s="2">
        <f>salestable[[#This Row],[Sales]] * salestable[[#This Row],[Discount]]</f>
        <v>0</v>
      </c>
      <c r="X8511">
        <f>YEAR(salestable[[#This Row],[Order Date]])</f>
        <v>2015</v>
      </c>
      <c r="Y8511" t="str">
        <f>TEXT(salestable[[#This Row],[Order Date]],"MMMM")</f>
        <v>December</v>
      </c>
      <c r="Z8511" t="str">
        <f>"Q"&amp;ROUNDUP(MONTH(salestable[[#This Row],[Order Date]])/3,0)</f>
        <v>Q4</v>
      </c>
      <c r="AA8511" t="str">
        <f>TEXT(salestable[[#This Row],[Order Date]], "ddd")</f>
        <v>Fri</v>
      </c>
    </row>
    <row r="8512" spans="1:27"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s="3">
        <v>2</v>
      </c>
      <c r="T8512" s="4">
        <v>0</v>
      </c>
      <c r="U8512" s="3">
        <v>10.35</v>
      </c>
      <c r="V8512" s="2">
        <f>salestable[[#This Row],[Sales]] * (1 - salestable[[#This Row],[Discount]])</f>
        <v>23</v>
      </c>
      <c r="W8512" s="2">
        <f>salestable[[#This Row],[Sales]] * salestable[[#This Row],[Discount]]</f>
        <v>0</v>
      </c>
      <c r="X8512">
        <f>YEAR(salestable[[#This Row],[Order Date]])</f>
        <v>2015</v>
      </c>
      <c r="Y8512" t="str">
        <f>TEXT(salestable[[#This Row],[Order Date]],"MMMM")</f>
        <v>December</v>
      </c>
      <c r="Z8512" t="str">
        <f>"Q"&amp;ROUNDUP(MONTH(salestable[[#This Row],[Order Date]])/3,0)</f>
        <v>Q4</v>
      </c>
      <c r="AA8512" t="str">
        <f>TEXT(salestable[[#This Row],[Order Date]], "ddd")</f>
        <v>Fri</v>
      </c>
    </row>
    <row r="8513" spans="1:27"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s="3">
        <v>2</v>
      </c>
      <c r="T8513" s="4">
        <v>0.2</v>
      </c>
      <c r="U8513" s="3">
        <v>8.9543999999999997</v>
      </c>
      <c r="V8513" s="2">
        <f>salestable[[#This Row],[Sales]] * (1 - salestable[[#This Row],[Discount]])</f>
        <v>20.467200000000002</v>
      </c>
      <c r="W8513" s="2">
        <f>salestable[[#This Row],[Sales]] * salestable[[#This Row],[Discount]]</f>
        <v>5.1168000000000005</v>
      </c>
      <c r="X8513">
        <f>YEAR(salestable[[#This Row],[Order Date]])</f>
        <v>2016</v>
      </c>
      <c r="Y8513" t="str">
        <f>TEXT(salestable[[#This Row],[Order Date]],"MMMM")</f>
        <v>December</v>
      </c>
      <c r="Z8513" t="str">
        <f>"Q"&amp;ROUNDUP(MONTH(salestable[[#This Row],[Order Date]])/3,0)</f>
        <v>Q4</v>
      </c>
      <c r="AA8513" t="str">
        <f>TEXT(salestable[[#This Row],[Order Date]], "ddd")</f>
        <v>Thu</v>
      </c>
    </row>
    <row r="8514" spans="1:27"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s="3">
        <v>2</v>
      </c>
      <c r="T8514" s="4">
        <v>0.6</v>
      </c>
      <c r="U8514" s="3">
        <v>-77.473200000000006</v>
      </c>
      <c r="V8514" s="2">
        <f>salestable[[#This Row],[Sales]] * (1 - salestable[[#This Row],[Discount]])</f>
        <v>29.513600000000004</v>
      </c>
      <c r="W8514" s="2">
        <f>salestable[[#This Row],[Sales]] * salestable[[#This Row],[Discount]]</f>
        <v>44.270400000000002</v>
      </c>
      <c r="X8514">
        <f>YEAR(salestable[[#This Row],[Order Date]])</f>
        <v>2016</v>
      </c>
      <c r="Y8514" t="str">
        <f>TEXT(salestable[[#This Row],[Order Date]],"MMMM")</f>
        <v>February</v>
      </c>
      <c r="Z8514" t="str">
        <f>"Q"&amp;ROUNDUP(MONTH(salestable[[#This Row],[Order Date]])/3,0)</f>
        <v>Q1</v>
      </c>
      <c r="AA8514" t="str">
        <f>TEXT(salestable[[#This Row],[Order Date]], "ddd")</f>
        <v>Tue</v>
      </c>
    </row>
    <row r="8515" spans="1:27"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s="3">
        <v>4</v>
      </c>
      <c r="T8515" s="4">
        <v>0.2</v>
      </c>
      <c r="U8515" s="3">
        <v>7.2576000000000001</v>
      </c>
      <c r="V8515" s="2">
        <f>salestable[[#This Row],[Sales]] * (1 - salestable[[#This Row],[Discount]])</f>
        <v>16.588800000000003</v>
      </c>
      <c r="W8515" s="2">
        <f>salestable[[#This Row],[Sales]] * salestable[[#This Row],[Discount]]</f>
        <v>4.1472000000000007</v>
      </c>
      <c r="X8515">
        <f>YEAR(salestable[[#This Row],[Order Date]])</f>
        <v>2017</v>
      </c>
      <c r="Y8515" t="str">
        <f>TEXT(salestable[[#This Row],[Order Date]],"MMMM")</f>
        <v>June</v>
      </c>
      <c r="Z8515" t="str">
        <f>"Q"&amp;ROUNDUP(MONTH(salestable[[#This Row],[Order Date]])/3,0)</f>
        <v>Q2</v>
      </c>
      <c r="AA8515" t="str">
        <f>TEXT(salestable[[#This Row],[Order Date]], "ddd")</f>
        <v>Mon</v>
      </c>
    </row>
    <row r="8516" spans="1:27"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s="3">
        <v>3</v>
      </c>
      <c r="T8516" s="4">
        <v>0</v>
      </c>
      <c r="U8516" s="3">
        <v>8.2344000000000008</v>
      </c>
      <c r="V8516" s="2">
        <f>salestable[[#This Row],[Sales]] * (1 - salestable[[#This Row],[Discount]])</f>
        <v>17.52</v>
      </c>
      <c r="W8516" s="2">
        <f>salestable[[#This Row],[Sales]] * salestable[[#This Row],[Discount]]</f>
        <v>0</v>
      </c>
      <c r="X8516">
        <f>YEAR(salestable[[#This Row],[Order Date]])</f>
        <v>2015</v>
      </c>
      <c r="Y8516" t="str">
        <f>TEXT(salestable[[#This Row],[Order Date]],"MMMM")</f>
        <v>August</v>
      </c>
      <c r="Z8516" t="str">
        <f>"Q"&amp;ROUNDUP(MONTH(salestable[[#This Row],[Order Date]])/3,0)</f>
        <v>Q3</v>
      </c>
      <c r="AA8516" t="str">
        <f>TEXT(salestable[[#This Row],[Order Date]], "ddd")</f>
        <v>Fri</v>
      </c>
    </row>
    <row r="8517" spans="1:27"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s="3">
        <v>12</v>
      </c>
      <c r="T8517" s="4">
        <v>0</v>
      </c>
      <c r="U8517" s="3">
        <v>10.0128</v>
      </c>
      <c r="V8517" s="2">
        <f>salestable[[#This Row],[Sales]] * (1 - salestable[[#This Row],[Discount]])</f>
        <v>35.76</v>
      </c>
      <c r="W8517" s="2">
        <f>salestable[[#This Row],[Sales]] * salestable[[#This Row],[Discount]]</f>
        <v>0</v>
      </c>
      <c r="X8517">
        <f>YEAR(salestable[[#This Row],[Order Date]])</f>
        <v>2015</v>
      </c>
      <c r="Y8517" t="str">
        <f>TEXT(salestable[[#This Row],[Order Date]],"MMMM")</f>
        <v>August</v>
      </c>
      <c r="Z8517" t="str">
        <f>"Q"&amp;ROUNDUP(MONTH(salestable[[#This Row],[Order Date]])/3,0)</f>
        <v>Q3</v>
      </c>
      <c r="AA8517" t="str">
        <f>TEXT(salestable[[#This Row],[Order Date]], "ddd")</f>
        <v>Fri</v>
      </c>
    </row>
    <row r="8518" spans="1:27"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s="3">
        <v>2</v>
      </c>
      <c r="T8518" s="4">
        <v>0</v>
      </c>
      <c r="U8518" s="3">
        <v>0.98280000000000001</v>
      </c>
      <c r="V8518" s="2">
        <f>salestable[[#This Row],[Sales]] * (1 - salestable[[#This Row],[Discount]])</f>
        <v>3.64</v>
      </c>
      <c r="W8518" s="2">
        <f>salestable[[#This Row],[Sales]] * salestable[[#This Row],[Discount]]</f>
        <v>0</v>
      </c>
      <c r="X8518">
        <f>YEAR(salestable[[#This Row],[Order Date]])</f>
        <v>2016</v>
      </c>
      <c r="Y8518" t="str">
        <f>TEXT(salestable[[#This Row],[Order Date]],"MMMM")</f>
        <v>April</v>
      </c>
      <c r="Z8518" t="str">
        <f>"Q"&amp;ROUNDUP(MONTH(salestable[[#This Row],[Order Date]])/3,0)</f>
        <v>Q2</v>
      </c>
      <c r="AA8518" t="str">
        <f>TEXT(salestable[[#This Row],[Order Date]], "ddd")</f>
        <v>Thu</v>
      </c>
    </row>
    <row r="8519" spans="1:27"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s="3">
        <v>6</v>
      </c>
      <c r="T8519" s="4">
        <v>0.6</v>
      </c>
      <c r="U8519" s="3">
        <v>-17.443200000000001</v>
      </c>
      <c r="V8519" s="2">
        <f>salestable[[#This Row],[Sales]] * (1 - salestable[[#This Row],[Discount]])</f>
        <v>12.134399999999999</v>
      </c>
      <c r="W8519" s="2">
        <f>salestable[[#This Row],[Sales]] * salestable[[#This Row],[Discount]]</f>
        <v>18.201599999999999</v>
      </c>
      <c r="X8519">
        <f>YEAR(salestable[[#This Row],[Order Date]])</f>
        <v>2017</v>
      </c>
      <c r="Y8519" t="str">
        <f>TEXT(salestable[[#This Row],[Order Date]],"MMMM")</f>
        <v>June</v>
      </c>
      <c r="Z8519" t="str">
        <f>"Q"&amp;ROUNDUP(MONTH(salestable[[#This Row],[Order Date]])/3,0)</f>
        <v>Q2</v>
      </c>
      <c r="AA8519" t="str">
        <f>TEXT(salestable[[#This Row],[Order Date]], "ddd")</f>
        <v>Sun</v>
      </c>
    </row>
    <row r="8520" spans="1:27"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s="3">
        <v>1</v>
      </c>
      <c r="T8520" s="4">
        <v>0</v>
      </c>
      <c r="U8520" s="3">
        <v>1.5588</v>
      </c>
      <c r="V8520" s="2">
        <f>salestable[[#This Row],[Sales]] * (1 - salestable[[#This Row],[Discount]])</f>
        <v>12.99</v>
      </c>
      <c r="W8520" s="2">
        <f>salestable[[#This Row],[Sales]] * salestable[[#This Row],[Discount]]</f>
        <v>0</v>
      </c>
      <c r="X8520">
        <f>YEAR(salestable[[#This Row],[Order Date]])</f>
        <v>2017</v>
      </c>
      <c r="Y8520" t="str">
        <f>TEXT(salestable[[#This Row],[Order Date]],"MMMM")</f>
        <v>December</v>
      </c>
      <c r="Z8520" t="str">
        <f>"Q"&amp;ROUNDUP(MONTH(salestable[[#This Row],[Order Date]])/3,0)</f>
        <v>Q4</v>
      </c>
      <c r="AA8520" t="str">
        <f>TEXT(salestable[[#This Row],[Order Date]], "ddd")</f>
        <v>Mon</v>
      </c>
    </row>
    <row r="8521" spans="1:27"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s="3">
        <v>3</v>
      </c>
      <c r="T8521" s="4">
        <v>0</v>
      </c>
      <c r="U8521" s="3">
        <v>45.555</v>
      </c>
      <c r="V8521" s="2">
        <f>salestable[[#This Row],[Sales]] * (1 - salestable[[#This Row],[Discount]])</f>
        <v>182.22</v>
      </c>
      <c r="W8521" s="2">
        <f>salestable[[#This Row],[Sales]] * salestable[[#This Row],[Discount]]</f>
        <v>0</v>
      </c>
      <c r="X8521">
        <f>YEAR(salestable[[#This Row],[Order Date]])</f>
        <v>2017</v>
      </c>
      <c r="Y8521" t="str">
        <f>TEXT(salestable[[#This Row],[Order Date]],"MMMM")</f>
        <v>December</v>
      </c>
      <c r="Z8521" t="str">
        <f>"Q"&amp;ROUNDUP(MONTH(salestable[[#This Row],[Order Date]])/3,0)</f>
        <v>Q4</v>
      </c>
      <c r="AA8521" t="str">
        <f>TEXT(salestable[[#This Row],[Order Date]], "ddd")</f>
        <v>Mon</v>
      </c>
    </row>
    <row r="8522" spans="1:27"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s="3">
        <v>3</v>
      </c>
      <c r="T8522" s="4">
        <v>0</v>
      </c>
      <c r="U8522" s="3">
        <v>18.176400000000001</v>
      </c>
      <c r="V8522" s="2">
        <f>salestable[[#This Row],[Sales]] * (1 - salestable[[#This Row],[Discount]])</f>
        <v>302.94</v>
      </c>
      <c r="W8522" s="2">
        <f>salestable[[#This Row],[Sales]] * salestable[[#This Row],[Discount]]</f>
        <v>0</v>
      </c>
      <c r="X8522">
        <f>YEAR(salestable[[#This Row],[Order Date]])</f>
        <v>2017</v>
      </c>
      <c r="Y8522" t="str">
        <f>TEXT(salestable[[#This Row],[Order Date]],"MMMM")</f>
        <v>December</v>
      </c>
      <c r="Z8522" t="str">
        <f>"Q"&amp;ROUNDUP(MONTH(salestable[[#This Row],[Order Date]])/3,0)</f>
        <v>Q4</v>
      </c>
      <c r="AA8522" t="str">
        <f>TEXT(salestable[[#This Row],[Order Date]], "ddd")</f>
        <v>Mon</v>
      </c>
    </row>
    <row r="8523" spans="1:27"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s="3">
        <v>14</v>
      </c>
      <c r="T8523" s="4">
        <v>0.2</v>
      </c>
      <c r="U8523" s="3">
        <v>8.9361999999999995</v>
      </c>
      <c r="V8523" s="2">
        <f>salestable[[#This Row],[Sales]] * (1 - salestable[[#This Row],[Discount]])</f>
        <v>43.993600000000001</v>
      </c>
      <c r="W8523" s="2">
        <f>salestable[[#This Row],[Sales]] * salestable[[#This Row],[Discount]]</f>
        <v>10.9984</v>
      </c>
      <c r="X8523">
        <f>YEAR(salestable[[#This Row],[Order Date]])</f>
        <v>2016</v>
      </c>
      <c r="Y8523" t="str">
        <f>TEXT(salestable[[#This Row],[Order Date]],"MMMM")</f>
        <v>January</v>
      </c>
      <c r="Z8523" t="str">
        <f>"Q"&amp;ROUNDUP(MONTH(salestable[[#This Row],[Order Date]])/3,0)</f>
        <v>Q1</v>
      </c>
      <c r="AA8523" t="str">
        <f>TEXT(salestable[[#This Row],[Order Date]], "ddd")</f>
        <v>Mon</v>
      </c>
    </row>
    <row r="8524" spans="1:27"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s="3">
        <v>1</v>
      </c>
      <c r="T8524" s="4">
        <v>0</v>
      </c>
      <c r="U8524" s="3">
        <v>0.25979999999999998</v>
      </c>
      <c r="V8524" s="2">
        <f>salestable[[#This Row],[Sales]] * (1 - salestable[[#This Row],[Discount]])</f>
        <v>12.99</v>
      </c>
      <c r="W8524" s="2">
        <f>salestable[[#This Row],[Sales]] * salestable[[#This Row],[Discount]]</f>
        <v>0</v>
      </c>
      <c r="X8524">
        <f>YEAR(salestable[[#This Row],[Order Date]])</f>
        <v>2016</v>
      </c>
      <c r="Y8524" t="str">
        <f>TEXT(salestable[[#This Row],[Order Date]],"MMMM")</f>
        <v>April</v>
      </c>
      <c r="Z8524" t="str">
        <f>"Q"&amp;ROUNDUP(MONTH(salestable[[#This Row],[Order Date]])/3,0)</f>
        <v>Q2</v>
      </c>
      <c r="AA8524" t="str">
        <f>TEXT(salestable[[#This Row],[Order Date]], "ddd")</f>
        <v>Fri</v>
      </c>
    </row>
    <row r="8525" spans="1:27"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s="3">
        <v>7</v>
      </c>
      <c r="T8525" s="4">
        <v>0</v>
      </c>
      <c r="U8525" s="3">
        <v>27.93</v>
      </c>
      <c r="V8525" s="2">
        <f>salestable[[#This Row],[Sales]] * (1 - salestable[[#This Row],[Discount]])</f>
        <v>55.86</v>
      </c>
      <c r="W8525" s="2">
        <f>salestable[[#This Row],[Sales]] * salestable[[#This Row],[Discount]]</f>
        <v>0</v>
      </c>
      <c r="X8525">
        <f>YEAR(salestable[[#This Row],[Order Date]])</f>
        <v>2017</v>
      </c>
      <c r="Y8525" t="str">
        <f>TEXT(salestable[[#This Row],[Order Date]],"MMMM")</f>
        <v>September</v>
      </c>
      <c r="Z8525" t="str">
        <f>"Q"&amp;ROUNDUP(MONTH(salestable[[#This Row],[Order Date]])/3,0)</f>
        <v>Q3</v>
      </c>
      <c r="AA8525" t="str">
        <f>TEXT(salestable[[#This Row],[Order Date]], "ddd")</f>
        <v>Thu</v>
      </c>
    </row>
    <row r="8526" spans="1:27"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s="3">
        <v>2</v>
      </c>
      <c r="T8526" s="4">
        <v>0.4</v>
      </c>
      <c r="U8526" s="3">
        <v>-7.3959999999999999</v>
      </c>
      <c r="V8526" s="2">
        <f>salestable[[#This Row],[Sales]] * (1 - salestable[[#This Row],[Discount]])</f>
        <v>26.625599999999999</v>
      </c>
      <c r="W8526" s="2">
        <f>salestable[[#This Row],[Sales]] * salestable[[#This Row],[Discount]]</f>
        <v>17.750399999999999</v>
      </c>
      <c r="X8526">
        <f>YEAR(salestable[[#This Row],[Order Date]])</f>
        <v>2017</v>
      </c>
      <c r="Y8526" t="str">
        <f>TEXT(salestable[[#This Row],[Order Date]],"MMMM")</f>
        <v>March</v>
      </c>
      <c r="Z8526" t="str">
        <f>"Q"&amp;ROUNDUP(MONTH(salestable[[#This Row],[Order Date]])/3,0)</f>
        <v>Q1</v>
      </c>
      <c r="AA8526" t="str">
        <f>TEXT(salestable[[#This Row],[Order Date]], "ddd")</f>
        <v>Thu</v>
      </c>
    </row>
    <row r="8527" spans="1:27"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s="3">
        <v>6</v>
      </c>
      <c r="T8527" s="4">
        <v>0.2</v>
      </c>
      <c r="U8527" s="3">
        <v>7.6896000000000004</v>
      </c>
      <c r="V8527" s="2">
        <f>salestable[[#This Row],[Sales]] * (1 - salestable[[#This Row],[Discount]])</f>
        <v>41.011200000000002</v>
      </c>
      <c r="W8527" s="2">
        <f>salestable[[#This Row],[Sales]] * salestable[[#This Row],[Discount]]</f>
        <v>10.252800000000001</v>
      </c>
      <c r="X8527">
        <f>YEAR(salestable[[#This Row],[Order Date]])</f>
        <v>2017</v>
      </c>
      <c r="Y8527" t="str">
        <f>TEXT(salestable[[#This Row],[Order Date]],"MMMM")</f>
        <v>March</v>
      </c>
      <c r="Z8527" t="str">
        <f>"Q"&amp;ROUNDUP(MONTH(salestable[[#This Row],[Order Date]])/3,0)</f>
        <v>Q1</v>
      </c>
      <c r="AA8527" t="str">
        <f>TEXT(salestable[[#This Row],[Order Date]], "ddd")</f>
        <v>Thu</v>
      </c>
    </row>
    <row r="8528" spans="1:27"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s="3">
        <v>3</v>
      </c>
      <c r="T8528" s="4">
        <v>0.7</v>
      </c>
      <c r="U8528" s="3">
        <v>-3.4620000000000002</v>
      </c>
      <c r="V8528" s="2">
        <f>salestable[[#This Row],[Sales]] * (1 - salestable[[#This Row],[Discount]])</f>
        <v>1.5579000000000001</v>
      </c>
      <c r="W8528" s="2">
        <f>salestable[[#This Row],[Sales]] * salestable[[#This Row],[Discount]]</f>
        <v>3.6350999999999996</v>
      </c>
      <c r="X8528">
        <f>YEAR(salestable[[#This Row],[Order Date]])</f>
        <v>2017</v>
      </c>
      <c r="Y8528" t="str">
        <f>TEXT(salestable[[#This Row],[Order Date]],"MMMM")</f>
        <v>March</v>
      </c>
      <c r="Z8528" t="str">
        <f>"Q"&amp;ROUNDUP(MONTH(salestable[[#This Row],[Order Date]])/3,0)</f>
        <v>Q1</v>
      </c>
      <c r="AA8528" t="str">
        <f>TEXT(salestable[[#This Row],[Order Date]], "ddd")</f>
        <v>Thu</v>
      </c>
    </row>
    <row r="8529" spans="1:27"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s="3">
        <v>2</v>
      </c>
      <c r="T8529" s="4">
        <v>0.2</v>
      </c>
      <c r="U8529" s="3">
        <v>43.995600000000003</v>
      </c>
      <c r="V8529" s="2">
        <f>salestable[[#This Row],[Sales]] * (1 - salestable[[#This Row],[Discount]])</f>
        <v>127.98720000000002</v>
      </c>
      <c r="W8529" s="2">
        <f>salestable[[#This Row],[Sales]] * salestable[[#This Row],[Discount]]</f>
        <v>31.996800000000004</v>
      </c>
      <c r="X8529">
        <f>YEAR(salestable[[#This Row],[Order Date]])</f>
        <v>2017</v>
      </c>
      <c r="Y8529" t="str">
        <f>TEXT(salestable[[#This Row],[Order Date]],"MMMM")</f>
        <v>March</v>
      </c>
      <c r="Z8529" t="str">
        <f>"Q"&amp;ROUNDUP(MONTH(salestable[[#This Row],[Order Date]])/3,0)</f>
        <v>Q1</v>
      </c>
      <c r="AA8529" t="str">
        <f>TEXT(salestable[[#This Row],[Order Date]], "ddd")</f>
        <v>Thu</v>
      </c>
    </row>
    <row r="8530" spans="1:27"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s="3">
        <v>2</v>
      </c>
      <c r="T8530" s="4">
        <v>0.2</v>
      </c>
      <c r="U8530" s="3">
        <v>3.3889999999999998</v>
      </c>
      <c r="V8530" s="2">
        <f>salestable[[#This Row],[Sales]] * (1 - salestable[[#This Row],[Discount]])</f>
        <v>43.379199999999997</v>
      </c>
      <c r="W8530" s="2">
        <f>salestable[[#This Row],[Sales]] * salestable[[#This Row],[Discount]]</f>
        <v>10.844799999999999</v>
      </c>
      <c r="X8530">
        <f>YEAR(salestable[[#This Row],[Order Date]])</f>
        <v>2017</v>
      </c>
      <c r="Y8530" t="str">
        <f>TEXT(salestable[[#This Row],[Order Date]],"MMMM")</f>
        <v>March</v>
      </c>
      <c r="Z8530" t="str">
        <f>"Q"&amp;ROUNDUP(MONTH(salestable[[#This Row],[Order Date]])/3,0)</f>
        <v>Q1</v>
      </c>
      <c r="AA8530" t="str">
        <f>TEXT(salestable[[#This Row],[Order Date]], "ddd")</f>
        <v>Thu</v>
      </c>
    </row>
    <row r="8531" spans="1:27"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s="3">
        <v>2</v>
      </c>
      <c r="T8531" s="4">
        <v>0.2</v>
      </c>
      <c r="U8531" s="3">
        <v>-36.2136</v>
      </c>
      <c r="V8531" s="2">
        <f>salestable[[#This Row],[Sales]] * (1 - salestable[[#This Row],[Discount]])</f>
        <v>193.13920000000002</v>
      </c>
      <c r="W8531" s="2">
        <f>salestable[[#This Row],[Sales]] * salestable[[#This Row],[Discount]]</f>
        <v>48.284800000000004</v>
      </c>
      <c r="X8531">
        <f>YEAR(salestable[[#This Row],[Order Date]])</f>
        <v>2017</v>
      </c>
      <c r="Y8531" t="str">
        <f>TEXT(salestable[[#This Row],[Order Date]],"MMMM")</f>
        <v>November</v>
      </c>
      <c r="Z8531" t="str">
        <f>"Q"&amp;ROUNDUP(MONTH(salestable[[#This Row],[Order Date]])/3,0)</f>
        <v>Q4</v>
      </c>
      <c r="AA8531" t="str">
        <f>TEXT(salestable[[#This Row],[Order Date]], "ddd")</f>
        <v>Fri</v>
      </c>
    </row>
    <row r="8532" spans="1:27"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s="3">
        <v>4</v>
      </c>
      <c r="T8532" s="4">
        <v>0</v>
      </c>
      <c r="U8532" s="3">
        <v>16.68</v>
      </c>
      <c r="V8532" s="2">
        <f>salestable[[#This Row],[Sales]] * (1 - salestable[[#This Row],[Discount]])</f>
        <v>33.36</v>
      </c>
      <c r="W8532" s="2">
        <f>salestable[[#This Row],[Sales]] * salestable[[#This Row],[Discount]]</f>
        <v>0</v>
      </c>
      <c r="X8532">
        <f>YEAR(salestable[[#This Row],[Order Date]])</f>
        <v>2016</v>
      </c>
      <c r="Y8532" t="str">
        <f>TEXT(salestable[[#This Row],[Order Date]],"MMMM")</f>
        <v>November</v>
      </c>
      <c r="Z8532" t="str">
        <f>"Q"&amp;ROUNDUP(MONTH(salestable[[#This Row],[Order Date]])/3,0)</f>
        <v>Q4</v>
      </c>
      <c r="AA8532" t="str">
        <f>TEXT(salestable[[#This Row],[Order Date]], "ddd")</f>
        <v>Wed</v>
      </c>
    </row>
    <row r="8533" spans="1:27"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s="3">
        <v>2</v>
      </c>
      <c r="T8533" s="4">
        <v>0</v>
      </c>
      <c r="U8533" s="3">
        <v>6.3296000000000001</v>
      </c>
      <c r="V8533" s="2">
        <f>salestable[[#This Row],[Sales]] * (1 - salestable[[#This Row],[Discount]])</f>
        <v>13.76</v>
      </c>
      <c r="W8533" s="2">
        <f>salestable[[#This Row],[Sales]] * salestable[[#This Row],[Discount]]</f>
        <v>0</v>
      </c>
      <c r="X8533">
        <f>YEAR(salestable[[#This Row],[Order Date]])</f>
        <v>2016</v>
      </c>
      <c r="Y8533" t="str">
        <f>TEXT(salestable[[#This Row],[Order Date]],"MMMM")</f>
        <v>November</v>
      </c>
      <c r="Z8533" t="str">
        <f>"Q"&amp;ROUNDUP(MONTH(salestable[[#This Row],[Order Date]])/3,0)</f>
        <v>Q4</v>
      </c>
      <c r="AA8533" t="str">
        <f>TEXT(salestable[[#This Row],[Order Date]], "ddd")</f>
        <v>Wed</v>
      </c>
    </row>
    <row r="8534" spans="1:27"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s="3">
        <v>7</v>
      </c>
      <c r="T8534" s="4">
        <v>0</v>
      </c>
      <c r="U8534" s="3">
        <v>24.843</v>
      </c>
      <c r="V8534" s="2">
        <f>salestable[[#This Row],[Sales]] * (1 - salestable[[#This Row],[Discount]])</f>
        <v>496.86</v>
      </c>
      <c r="W8534" s="2">
        <f>salestable[[#This Row],[Sales]] * salestable[[#This Row],[Discount]]</f>
        <v>0</v>
      </c>
      <c r="X8534">
        <f>YEAR(salestable[[#This Row],[Order Date]])</f>
        <v>2016</v>
      </c>
      <c r="Y8534" t="str">
        <f>TEXT(salestable[[#This Row],[Order Date]],"MMMM")</f>
        <v>November</v>
      </c>
      <c r="Z8534" t="str">
        <f>"Q"&amp;ROUNDUP(MONTH(salestable[[#This Row],[Order Date]])/3,0)</f>
        <v>Q4</v>
      </c>
      <c r="AA8534" t="str">
        <f>TEXT(salestable[[#This Row],[Order Date]], "ddd")</f>
        <v>Wed</v>
      </c>
    </row>
    <row r="8535" spans="1:27"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s="3">
        <v>3</v>
      </c>
      <c r="T8535" s="4">
        <v>0</v>
      </c>
      <c r="U8535" s="3">
        <v>35.097299999999997</v>
      </c>
      <c r="V8535" s="2">
        <f>salestable[[#This Row],[Sales]] * (1 - salestable[[#This Row],[Discount]])</f>
        <v>389.97</v>
      </c>
      <c r="W8535" s="2">
        <f>salestable[[#This Row],[Sales]] * salestable[[#This Row],[Discount]]</f>
        <v>0</v>
      </c>
      <c r="X8535">
        <f>YEAR(salestable[[#This Row],[Order Date]])</f>
        <v>2016</v>
      </c>
      <c r="Y8535" t="str">
        <f>TEXT(salestable[[#This Row],[Order Date]],"MMMM")</f>
        <v>November</v>
      </c>
      <c r="Z8535" t="str">
        <f>"Q"&amp;ROUNDUP(MONTH(salestable[[#This Row],[Order Date]])/3,0)</f>
        <v>Q4</v>
      </c>
      <c r="AA8535" t="str">
        <f>TEXT(salestable[[#This Row],[Order Date]], "ddd")</f>
        <v>Wed</v>
      </c>
    </row>
    <row r="8536" spans="1:27"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s="3">
        <v>2</v>
      </c>
      <c r="T8536" s="4">
        <v>0</v>
      </c>
      <c r="U8536" s="3">
        <v>4.8117999999999999</v>
      </c>
      <c r="V8536" s="2">
        <f>salestable[[#This Row],[Sales]] * (1 - salestable[[#This Row],[Discount]])</f>
        <v>9.82</v>
      </c>
      <c r="W8536" s="2">
        <f>salestable[[#This Row],[Sales]] * salestable[[#This Row],[Discount]]</f>
        <v>0</v>
      </c>
      <c r="X8536">
        <f>YEAR(salestable[[#This Row],[Order Date]])</f>
        <v>2015</v>
      </c>
      <c r="Y8536" t="str">
        <f>TEXT(salestable[[#This Row],[Order Date]],"MMMM")</f>
        <v>January</v>
      </c>
      <c r="Z8536" t="str">
        <f>"Q"&amp;ROUNDUP(MONTH(salestable[[#This Row],[Order Date]])/3,0)</f>
        <v>Q1</v>
      </c>
      <c r="AA8536" t="str">
        <f>TEXT(salestable[[#This Row],[Order Date]], "ddd")</f>
        <v>Tue</v>
      </c>
    </row>
    <row r="8537" spans="1:27"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s="3">
        <v>3</v>
      </c>
      <c r="T8537" s="4">
        <v>0</v>
      </c>
      <c r="U8537" s="3">
        <v>3.3839999999999999</v>
      </c>
      <c r="V8537" s="2">
        <f>salestable[[#This Row],[Sales]] * (1 - salestable[[#This Row],[Discount]])</f>
        <v>56.4</v>
      </c>
      <c r="W8537" s="2">
        <f>salestable[[#This Row],[Sales]] * salestable[[#This Row],[Discount]]</f>
        <v>0</v>
      </c>
      <c r="X8537">
        <f>YEAR(salestable[[#This Row],[Order Date]])</f>
        <v>2014</v>
      </c>
      <c r="Y8537" t="str">
        <f>TEXT(salestable[[#This Row],[Order Date]],"MMMM")</f>
        <v>May</v>
      </c>
      <c r="Z8537" t="str">
        <f>"Q"&amp;ROUNDUP(MONTH(salestable[[#This Row],[Order Date]])/3,0)</f>
        <v>Q2</v>
      </c>
      <c r="AA8537" t="str">
        <f>TEXT(salestable[[#This Row],[Order Date]], "ddd")</f>
        <v>Fri</v>
      </c>
    </row>
    <row r="8538" spans="1:27"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s="3">
        <v>4</v>
      </c>
      <c r="T8538" s="4">
        <v>0.7</v>
      </c>
      <c r="U8538" s="3">
        <v>-12.208</v>
      </c>
      <c r="V8538" s="2">
        <f>salestable[[#This Row],[Sales]] * (1 - salestable[[#This Row],[Discount]])</f>
        <v>5.4936000000000016</v>
      </c>
      <c r="W8538" s="2">
        <f>salestable[[#This Row],[Sales]] * salestable[[#This Row],[Discount]]</f>
        <v>12.8184</v>
      </c>
      <c r="X8538">
        <f>YEAR(salestable[[#This Row],[Order Date]])</f>
        <v>2015</v>
      </c>
      <c r="Y8538" t="str">
        <f>TEXT(salestable[[#This Row],[Order Date]],"MMMM")</f>
        <v>June</v>
      </c>
      <c r="Z8538" t="str">
        <f>"Q"&amp;ROUNDUP(MONTH(salestable[[#This Row],[Order Date]])/3,0)</f>
        <v>Q2</v>
      </c>
      <c r="AA8538" t="str">
        <f>TEXT(salestable[[#This Row],[Order Date]], "ddd")</f>
        <v>Sun</v>
      </c>
    </row>
    <row r="8539" spans="1:27"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s="3">
        <v>5</v>
      </c>
      <c r="T8539" s="4">
        <v>0.2</v>
      </c>
      <c r="U8539" s="3">
        <v>9.0719999999999992</v>
      </c>
      <c r="V8539" s="2">
        <f>salestable[[#This Row],[Sales]] * (1 - salestable[[#This Row],[Discount]])</f>
        <v>20.736000000000004</v>
      </c>
      <c r="W8539" s="2">
        <f>salestable[[#This Row],[Sales]] * salestable[[#This Row],[Discount]]</f>
        <v>5.1840000000000011</v>
      </c>
      <c r="X8539">
        <f>YEAR(salestable[[#This Row],[Order Date]])</f>
        <v>2015</v>
      </c>
      <c r="Y8539" t="str">
        <f>TEXT(salestable[[#This Row],[Order Date]],"MMMM")</f>
        <v>June</v>
      </c>
      <c r="Z8539" t="str">
        <f>"Q"&amp;ROUNDUP(MONTH(salestable[[#This Row],[Order Date]])/3,0)</f>
        <v>Q2</v>
      </c>
      <c r="AA8539" t="str">
        <f>TEXT(salestable[[#This Row],[Order Date]], "ddd")</f>
        <v>Sun</v>
      </c>
    </row>
    <row r="8540" spans="1:27"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s="3">
        <v>3</v>
      </c>
      <c r="T8540" s="4">
        <v>0.2</v>
      </c>
      <c r="U8540" s="3">
        <v>1.002</v>
      </c>
      <c r="V8540" s="2">
        <f>salestable[[#This Row],[Sales]] * (1 - salestable[[#This Row],[Discount]])</f>
        <v>6.4128000000000007</v>
      </c>
      <c r="W8540" s="2">
        <f>salestable[[#This Row],[Sales]] * salestable[[#This Row],[Discount]]</f>
        <v>1.6032000000000002</v>
      </c>
      <c r="X8540">
        <f>YEAR(salestable[[#This Row],[Order Date]])</f>
        <v>2015</v>
      </c>
      <c r="Y8540" t="str">
        <f>TEXT(salestable[[#This Row],[Order Date]],"MMMM")</f>
        <v>June</v>
      </c>
      <c r="Z8540" t="str">
        <f>"Q"&amp;ROUNDUP(MONTH(salestable[[#This Row],[Order Date]])/3,0)</f>
        <v>Q2</v>
      </c>
      <c r="AA8540" t="str">
        <f>TEXT(salestable[[#This Row],[Order Date]], "ddd")</f>
        <v>Sun</v>
      </c>
    </row>
    <row r="8541" spans="1:27"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s="3">
        <v>2</v>
      </c>
      <c r="T8541" s="4">
        <v>0.2</v>
      </c>
      <c r="U8541" s="3">
        <v>59.997999999999998</v>
      </c>
      <c r="V8541" s="2">
        <f>salestable[[#This Row],[Sales]] * (1 - salestable[[#This Row],[Discount]])</f>
        <v>383.98720000000003</v>
      </c>
      <c r="W8541" s="2">
        <f>salestable[[#This Row],[Sales]] * salestable[[#This Row],[Discount]]</f>
        <v>95.996800000000007</v>
      </c>
      <c r="X8541">
        <f>YEAR(salestable[[#This Row],[Order Date]])</f>
        <v>2017</v>
      </c>
      <c r="Y8541" t="str">
        <f>TEXT(salestable[[#This Row],[Order Date]],"MMMM")</f>
        <v>March</v>
      </c>
      <c r="Z8541" t="str">
        <f>"Q"&amp;ROUNDUP(MONTH(salestable[[#This Row],[Order Date]])/3,0)</f>
        <v>Q1</v>
      </c>
      <c r="AA8541" t="str">
        <f>TEXT(salestable[[#This Row],[Order Date]], "ddd")</f>
        <v>Thu</v>
      </c>
    </row>
    <row r="8542" spans="1:27"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s="3">
        <v>5</v>
      </c>
      <c r="T8542" s="4">
        <v>0.2</v>
      </c>
      <c r="U8542" s="3">
        <v>9.6374999999999993</v>
      </c>
      <c r="V8542" s="2">
        <f>salestable[[#This Row],[Sales]] * (1 - salestable[[#This Row],[Discount]])</f>
        <v>24.672000000000001</v>
      </c>
      <c r="W8542" s="2">
        <f>salestable[[#This Row],[Sales]] * salestable[[#This Row],[Discount]]</f>
        <v>6.1680000000000001</v>
      </c>
      <c r="X8542">
        <f>YEAR(salestable[[#This Row],[Order Date]])</f>
        <v>2017</v>
      </c>
      <c r="Y8542" t="str">
        <f>TEXT(salestable[[#This Row],[Order Date]],"MMMM")</f>
        <v>March</v>
      </c>
      <c r="Z8542" t="str">
        <f>"Q"&amp;ROUNDUP(MONTH(salestable[[#This Row],[Order Date]])/3,0)</f>
        <v>Q1</v>
      </c>
      <c r="AA8542" t="str">
        <f>TEXT(salestable[[#This Row],[Order Date]], "ddd")</f>
        <v>Thu</v>
      </c>
    </row>
    <row r="8543" spans="1:27"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s="3">
        <v>2</v>
      </c>
      <c r="T8543" s="4">
        <v>0.2</v>
      </c>
      <c r="U8543" s="3">
        <v>1.6783999999999999</v>
      </c>
      <c r="V8543" s="2">
        <f>salestable[[#This Row],[Sales]] * (1 - salestable[[#This Row],[Discount]])</f>
        <v>26.854399999999998</v>
      </c>
      <c r="W8543" s="2">
        <f>salestable[[#This Row],[Sales]] * salestable[[#This Row],[Discount]]</f>
        <v>6.7135999999999996</v>
      </c>
      <c r="X8543">
        <f>YEAR(salestable[[#This Row],[Order Date]])</f>
        <v>2015</v>
      </c>
      <c r="Y8543" t="str">
        <f>TEXT(salestable[[#This Row],[Order Date]],"MMMM")</f>
        <v>December</v>
      </c>
      <c r="Z8543" t="str">
        <f>"Q"&amp;ROUNDUP(MONTH(salestable[[#This Row],[Order Date]])/3,0)</f>
        <v>Q4</v>
      </c>
      <c r="AA8543" t="str">
        <f>TEXT(salestable[[#This Row],[Order Date]], "ddd")</f>
        <v>Tue</v>
      </c>
    </row>
    <row r="8544" spans="1:27"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s="3">
        <v>7</v>
      </c>
      <c r="T8544" s="4">
        <v>0.3</v>
      </c>
      <c r="U8544" s="3">
        <v>0</v>
      </c>
      <c r="V8544" s="2">
        <f>salestable[[#This Row],[Sales]] * (1 - salestable[[#This Row],[Discount]])</f>
        <v>295.83749999999998</v>
      </c>
      <c r="W8544" s="2">
        <f>salestable[[#This Row],[Sales]] * salestable[[#This Row],[Discount]]</f>
        <v>126.78749999999999</v>
      </c>
      <c r="X8544">
        <f>YEAR(salestable[[#This Row],[Order Date]])</f>
        <v>2015</v>
      </c>
      <c r="Y8544" t="str">
        <f>TEXT(salestable[[#This Row],[Order Date]],"MMMM")</f>
        <v>December</v>
      </c>
      <c r="Z8544" t="str">
        <f>"Q"&amp;ROUNDUP(MONTH(salestable[[#This Row],[Order Date]])/3,0)</f>
        <v>Q4</v>
      </c>
      <c r="AA8544" t="str">
        <f>TEXT(salestable[[#This Row],[Order Date]], "ddd")</f>
        <v>Tue</v>
      </c>
    </row>
    <row r="8545" spans="1:27"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s="3">
        <v>2</v>
      </c>
      <c r="T8545" s="4">
        <v>0</v>
      </c>
      <c r="U8545" s="3">
        <v>83.991600000000005</v>
      </c>
      <c r="V8545" s="2">
        <f>salestable[[#This Row],[Sales]] * (1 - salestable[[#This Row],[Discount]])</f>
        <v>199.98</v>
      </c>
      <c r="W8545" s="2">
        <f>salestable[[#This Row],[Sales]] * salestable[[#This Row],[Discount]]</f>
        <v>0</v>
      </c>
      <c r="X8545">
        <f>YEAR(salestable[[#This Row],[Order Date]])</f>
        <v>2014</v>
      </c>
      <c r="Y8545" t="str">
        <f>TEXT(salestable[[#This Row],[Order Date]],"MMMM")</f>
        <v>August</v>
      </c>
      <c r="Z8545" t="str">
        <f>"Q"&amp;ROUNDUP(MONTH(salestable[[#This Row],[Order Date]])/3,0)</f>
        <v>Q3</v>
      </c>
      <c r="AA8545" t="str">
        <f>TEXT(salestable[[#This Row],[Order Date]], "ddd")</f>
        <v>Wed</v>
      </c>
    </row>
    <row r="8546" spans="1:27"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s="3">
        <v>1</v>
      </c>
      <c r="T8546" s="4">
        <v>0</v>
      </c>
      <c r="U8546" s="3">
        <v>8.7032000000000007</v>
      </c>
      <c r="V8546" s="2">
        <f>salestable[[#This Row],[Sales]] * (1 - salestable[[#This Row],[Discount]])</f>
        <v>20.239999999999998</v>
      </c>
      <c r="W8546" s="2">
        <f>salestable[[#This Row],[Sales]] * salestable[[#This Row],[Discount]]</f>
        <v>0</v>
      </c>
      <c r="X8546">
        <f>YEAR(salestable[[#This Row],[Order Date]])</f>
        <v>2016</v>
      </c>
      <c r="Y8546" t="str">
        <f>TEXT(salestable[[#This Row],[Order Date]],"MMMM")</f>
        <v>March</v>
      </c>
      <c r="Z8546" t="str">
        <f>"Q"&amp;ROUNDUP(MONTH(salestable[[#This Row],[Order Date]])/3,0)</f>
        <v>Q1</v>
      </c>
      <c r="AA8546" t="str">
        <f>TEXT(salestable[[#This Row],[Order Date]], "ddd")</f>
        <v>Sun</v>
      </c>
    </row>
    <row r="8547" spans="1:27"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s="3">
        <v>4</v>
      </c>
      <c r="T8547" s="4">
        <v>0</v>
      </c>
      <c r="U8547" s="3">
        <v>11.1776</v>
      </c>
      <c r="V8547" s="2">
        <f>salestable[[#This Row],[Sales]] * (1 - salestable[[#This Row],[Discount]])</f>
        <v>39.92</v>
      </c>
      <c r="W8547" s="2">
        <f>salestable[[#This Row],[Sales]] * salestable[[#This Row],[Discount]]</f>
        <v>0</v>
      </c>
      <c r="X8547">
        <f>YEAR(salestable[[#This Row],[Order Date]])</f>
        <v>2016</v>
      </c>
      <c r="Y8547" t="str">
        <f>TEXT(salestable[[#This Row],[Order Date]],"MMMM")</f>
        <v>March</v>
      </c>
      <c r="Z8547" t="str">
        <f>"Q"&amp;ROUNDUP(MONTH(salestable[[#This Row],[Order Date]])/3,0)</f>
        <v>Q1</v>
      </c>
      <c r="AA8547" t="str">
        <f>TEXT(salestable[[#This Row],[Order Date]], "ddd")</f>
        <v>Sun</v>
      </c>
    </row>
    <row r="8548" spans="1:27"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s="3">
        <v>2</v>
      </c>
      <c r="T8548" s="4">
        <v>0</v>
      </c>
      <c r="U8548" s="3">
        <v>15.944599999999999</v>
      </c>
      <c r="V8548" s="2">
        <f>salestable[[#This Row],[Sales]] * (1 - salestable[[#This Row],[Discount]])</f>
        <v>32.54</v>
      </c>
      <c r="W8548" s="2">
        <f>salestable[[#This Row],[Sales]] * salestable[[#This Row],[Discount]]</f>
        <v>0</v>
      </c>
      <c r="X8548">
        <f>YEAR(salestable[[#This Row],[Order Date]])</f>
        <v>2016</v>
      </c>
      <c r="Y8548" t="str">
        <f>TEXT(salestable[[#This Row],[Order Date]],"MMMM")</f>
        <v>March</v>
      </c>
      <c r="Z8548" t="str">
        <f>"Q"&amp;ROUNDUP(MONTH(salestable[[#This Row],[Order Date]])/3,0)</f>
        <v>Q1</v>
      </c>
      <c r="AA8548" t="str">
        <f>TEXT(salestable[[#This Row],[Order Date]], "ddd")</f>
        <v>Sun</v>
      </c>
    </row>
    <row r="8549" spans="1:27"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s="3">
        <v>3</v>
      </c>
      <c r="T8549" s="4">
        <v>0</v>
      </c>
      <c r="U8549" s="3">
        <v>17.55</v>
      </c>
      <c r="V8549" s="2">
        <f>salestable[[#This Row],[Sales]] * (1 - salestable[[#This Row],[Discount]])</f>
        <v>39</v>
      </c>
      <c r="W8549" s="2">
        <f>salestable[[#This Row],[Sales]] * salestable[[#This Row],[Discount]]</f>
        <v>0</v>
      </c>
      <c r="X8549">
        <f>YEAR(salestable[[#This Row],[Order Date]])</f>
        <v>2015</v>
      </c>
      <c r="Y8549" t="str">
        <f>TEXT(salestable[[#This Row],[Order Date]],"MMMM")</f>
        <v>December</v>
      </c>
      <c r="Z8549" t="str">
        <f>"Q"&amp;ROUNDUP(MONTH(salestable[[#This Row],[Order Date]])/3,0)</f>
        <v>Q4</v>
      </c>
      <c r="AA8549" t="str">
        <f>TEXT(salestable[[#This Row],[Order Date]], "ddd")</f>
        <v>Sat</v>
      </c>
    </row>
    <row r="8550" spans="1:27"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s="3">
        <v>4</v>
      </c>
      <c r="T8550" s="4">
        <v>0</v>
      </c>
      <c r="U8550" s="3">
        <v>6.048</v>
      </c>
      <c r="V8550" s="2">
        <f>salestable[[#This Row],[Sales]] * (1 - salestable[[#This Row],[Discount]])</f>
        <v>12.6</v>
      </c>
      <c r="W8550" s="2">
        <f>salestable[[#This Row],[Sales]] * salestable[[#This Row],[Discount]]</f>
        <v>0</v>
      </c>
      <c r="X8550">
        <f>YEAR(salestable[[#This Row],[Order Date]])</f>
        <v>2015</v>
      </c>
      <c r="Y8550" t="str">
        <f>TEXT(salestable[[#This Row],[Order Date]],"MMMM")</f>
        <v>December</v>
      </c>
      <c r="Z8550" t="str">
        <f>"Q"&amp;ROUNDUP(MONTH(salestable[[#This Row],[Order Date]])/3,0)</f>
        <v>Q4</v>
      </c>
      <c r="AA8550" t="str">
        <f>TEXT(salestable[[#This Row],[Order Date]], "ddd")</f>
        <v>Sat</v>
      </c>
    </row>
    <row r="8551" spans="1:27"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s="3">
        <v>4</v>
      </c>
      <c r="T8551" s="4">
        <v>0.2</v>
      </c>
      <c r="U8551" s="3">
        <v>4.0039999999999996</v>
      </c>
      <c r="V8551" s="2">
        <f>salestable[[#This Row],[Sales]] * (1 - salestable[[#This Row],[Discount]])</f>
        <v>19.712000000000003</v>
      </c>
      <c r="W8551" s="2">
        <f>salestable[[#This Row],[Sales]] * salestable[[#This Row],[Discount]]</f>
        <v>4.9280000000000008</v>
      </c>
      <c r="X8551">
        <f>YEAR(salestable[[#This Row],[Order Date]])</f>
        <v>2015</v>
      </c>
      <c r="Y8551" t="str">
        <f>TEXT(salestable[[#This Row],[Order Date]],"MMMM")</f>
        <v>September</v>
      </c>
      <c r="Z8551" t="str">
        <f>"Q"&amp;ROUNDUP(MONTH(salestable[[#This Row],[Order Date]])/3,0)</f>
        <v>Q3</v>
      </c>
      <c r="AA8551" t="str">
        <f>TEXT(salestable[[#This Row],[Order Date]], "ddd")</f>
        <v>Fri</v>
      </c>
    </row>
    <row r="8552" spans="1:27"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s="3">
        <v>3</v>
      </c>
      <c r="T8552" s="4">
        <v>0.2</v>
      </c>
      <c r="U8552" s="3">
        <v>2.0358000000000001</v>
      </c>
      <c r="V8552" s="2">
        <f>salestable[[#This Row],[Sales]] * (1 - salestable[[#This Row],[Discount]])</f>
        <v>5.0112000000000005</v>
      </c>
      <c r="W8552" s="2">
        <f>salestable[[#This Row],[Sales]] * salestable[[#This Row],[Discount]]</f>
        <v>1.2528000000000001</v>
      </c>
      <c r="X8552">
        <f>YEAR(salestable[[#This Row],[Order Date]])</f>
        <v>2015</v>
      </c>
      <c r="Y8552" t="str">
        <f>TEXT(salestable[[#This Row],[Order Date]],"MMMM")</f>
        <v>July</v>
      </c>
      <c r="Z8552" t="str">
        <f>"Q"&amp;ROUNDUP(MONTH(salestable[[#This Row],[Order Date]])/3,0)</f>
        <v>Q3</v>
      </c>
      <c r="AA8552" t="str">
        <f>TEXT(salestable[[#This Row],[Order Date]], "ddd")</f>
        <v>Fri</v>
      </c>
    </row>
    <row r="8553" spans="1:27"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s="3">
        <v>4</v>
      </c>
      <c r="T8553" s="4">
        <v>0.2</v>
      </c>
      <c r="U8553" s="3">
        <v>3.4276</v>
      </c>
      <c r="V8553" s="2">
        <f>salestable[[#This Row],[Sales]] * (1 - salestable[[#This Row],[Discount]])</f>
        <v>11.5456</v>
      </c>
      <c r="W8553" s="2">
        <f>salestable[[#This Row],[Sales]] * salestable[[#This Row],[Discount]]</f>
        <v>2.8864000000000001</v>
      </c>
      <c r="X8553">
        <f>YEAR(salestable[[#This Row],[Order Date]])</f>
        <v>2015</v>
      </c>
      <c r="Y8553" t="str">
        <f>TEXT(salestable[[#This Row],[Order Date]],"MMMM")</f>
        <v>July</v>
      </c>
      <c r="Z8553" t="str">
        <f>"Q"&amp;ROUNDUP(MONTH(salestable[[#This Row],[Order Date]])/3,0)</f>
        <v>Q3</v>
      </c>
      <c r="AA8553" t="str">
        <f>TEXT(salestable[[#This Row],[Order Date]], "ddd")</f>
        <v>Fri</v>
      </c>
    </row>
    <row r="8554" spans="1:27"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s="3">
        <v>3</v>
      </c>
      <c r="T8554" s="4">
        <v>0.2</v>
      </c>
      <c r="U8554" s="3">
        <v>134.99549999999999</v>
      </c>
      <c r="V8554" s="2">
        <f>salestable[[#This Row],[Sales]] * (1 - salestable[[#This Row],[Discount]])</f>
        <v>575.98080000000004</v>
      </c>
      <c r="W8554" s="2">
        <f>salestable[[#This Row],[Sales]] * salestable[[#This Row],[Discount]]</f>
        <v>143.99520000000001</v>
      </c>
      <c r="X8554">
        <f>YEAR(salestable[[#This Row],[Order Date]])</f>
        <v>2014</v>
      </c>
      <c r="Y8554" t="str">
        <f>TEXT(salestable[[#This Row],[Order Date]],"MMMM")</f>
        <v>May</v>
      </c>
      <c r="Z8554" t="str">
        <f>"Q"&amp;ROUNDUP(MONTH(salestable[[#This Row],[Order Date]])/3,0)</f>
        <v>Q2</v>
      </c>
      <c r="AA8554" t="str">
        <f>TEXT(salestable[[#This Row],[Order Date]], "ddd")</f>
        <v>Fri</v>
      </c>
    </row>
    <row r="8555" spans="1:27"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s="3">
        <v>8</v>
      </c>
      <c r="T8555" s="4">
        <v>0</v>
      </c>
      <c r="U8555" s="3">
        <v>23.992000000000001</v>
      </c>
      <c r="V8555" s="2">
        <f>salestable[[#This Row],[Sales]] * (1 - salestable[[#This Row],[Discount]])</f>
        <v>239.92</v>
      </c>
      <c r="W8555" s="2">
        <f>salestable[[#This Row],[Sales]] * salestable[[#This Row],[Discount]]</f>
        <v>0</v>
      </c>
      <c r="X8555">
        <f>YEAR(salestable[[#This Row],[Order Date]])</f>
        <v>2017</v>
      </c>
      <c r="Y8555" t="str">
        <f>TEXT(salestable[[#This Row],[Order Date]],"MMMM")</f>
        <v>November</v>
      </c>
      <c r="Z8555" t="str">
        <f>"Q"&amp;ROUNDUP(MONTH(salestable[[#This Row],[Order Date]])/3,0)</f>
        <v>Q4</v>
      </c>
      <c r="AA8555" t="str">
        <f>TEXT(salestable[[#This Row],[Order Date]], "ddd")</f>
        <v>Mon</v>
      </c>
    </row>
    <row r="8556" spans="1:27"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s="3">
        <v>7</v>
      </c>
      <c r="T8556" s="4">
        <v>0</v>
      </c>
      <c r="U8556" s="3">
        <v>158.529</v>
      </c>
      <c r="V8556" s="2">
        <f>salestable[[#This Row],[Sales]] * (1 - salestable[[#This Row],[Discount]])</f>
        <v>1056.8599999999999</v>
      </c>
      <c r="W8556" s="2">
        <f>salestable[[#This Row],[Sales]] * salestable[[#This Row],[Discount]]</f>
        <v>0</v>
      </c>
      <c r="X8556">
        <f>YEAR(salestable[[#This Row],[Order Date]])</f>
        <v>2016</v>
      </c>
      <c r="Y8556" t="str">
        <f>TEXT(salestable[[#This Row],[Order Date]],"MMMM")</f>
        <v>December</v>
      </c>
      <c r="Z8556" t="str">
        <f>"Q"&amp;ROUNDUP(MONTH(salestable[[#This Row],[Order Date]])/3,0)</f>
        <v>Q4</v>
      </c>
      <c r="AA8556" t="str">
        <f>TEXT(salestable[[#This Row],[Order Date]], "ddd")</f>
        <v>Fri</v>
      </c>
    </row>
    <row r="8557" spans="1:27"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s="3">
        <v>7</v>
      </c>
      <c r="T8557" s="4">
        <v>0.2</v>
      </c>
      <c r="U8557" s="3">
        <v>89.588800000000006</v>
      </c>
      <c r="V8557" s="2">
        <f>salestable[[#This Row],[Sales]] * (1 - salestable[[#This Row],[Discount]])</f>
        <v>358.35520000000002</v>
      </c>
      <c r="W8557" s="2">
        <f>salestable[[#This Row],[Sales]] * salestable[[#This Row],[Discount]]</f>
        <v>89.588800000000006</v>
      </c>
      <c r="X8557">
        <f>YEAR(salestable[[#This Row],[Order Date]])</f>
        <v>2015</v>
      </c>
      <c r="Y8557" t="str">
        <f>TEXT(salestable[[#This Row],[Order Date]],"MMMM")</f>
        <v>March</v>
      </c>
      <c r="Z8557" t="str">
        <f>"Q"&amp;ROUNDUP(MONTH(salestable[[#This Row],[Order Date]])/3,0)</f>
        <v>Q1</v>
      </c>
      <c r="AA8557" t="str">
        <f>TEXT(salestable[[#This Row],[Order Date]], "ddd")</f>
        <v>Sun</v>
      </c>
    </row>
    <row r="8558" spans="1:27"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s="3">
        <v>9</v>
      </c>
      <c r="T8558" s="4">
        <v>0.2</v>
      </c>
      <c r="U8558" s="3">
        <v>-33.841799999999999</v>
      </c>
      <c r="V8558" s="2">
        <f>salestable[[#This Row],[Sales]] * (1 - salestable[[#This Row],[Discount]])</f>
        <v>120.32639999999999</v>
      </c>
      <c r="W8558" s="2">
        <f>salestable[[#This Row],[Sales]] * salestable[[#This Row],[Discount]]</f>
        <v>30.081599999999998</v>
      </c>
      <c r="X8558">
        <f>YEAR(salestable[[#This Row],[Order Date]])</f>
        <v>2015</v>
      </c>
      <c r="Y8558" t="str">
        <f>TEXT(salestable[[#This Row],[Order Date]],"MMMM")</f>
        <v>March</v>
      </c>
      <c r="Z8558" t="str">
        <f>"Q"&amp;ROUNDUP(MONTH(salestable[[#This Row],[Order Date]])/3,0)</f>
        <v>Q1</v>
      </c>
      <c r="AA8558" t="str">
        <f>TEXT(salestable[[#This Row],[Order Date]], "ddd")</f>
        <v>Sun</v>
      </c>
    </row>
    <row r="8559" spans="1:27"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s="3">
        <v>3</v>
      </c>
      <c r="T8559" s="4">
        <v>0.2</v>
      </c>
      <c r="U8559" s="3">
        <v>39.687899999999999</v>
      </c>
      <c r="V8559" s="2">
        <f>salestable[[#This Row],[Sales]] * (1 - salestable[[#This Row],[Discount]])</f>
        <v>362.86080000000004</v>
      </c>
      <c r="W8559" s="2">
        <f>salestable[[#This Row],[Sales]] * salestable[[#This Row],[Discount]]</f>
        <v>90.71520000000001</v>
      </c>
      <c r="X8559">
        <f>YEAR(salestable[[#This Row],[Order Date]])</f>
        <v>2016</v>
      </c>
      <c r="Y8559" t="str">
        <f>TEXT(salestable[[#This Row],[Order Date]],"MMMM")</f>
        <v>December</v>
      </c>
      <c r="Z8559" t="str">
        <f>"Q"&amp;ROUNDUP(MONTH(salestable[[#This Row],[Order Date]])/3,0)</f>
        <v>Q4</v>
      </c>
      <c r="AA8559" t="str">
        <f>TEXT(salestable[[#This Row],[Order Date]], "ddd")</f>
        <v>Fri</v>
      </c>
    </row>
    <row r="8560" spans="1:27"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s="3">
        <v>9</v>
      </c>
      <c r="T8560" s="4">
        <v>0.2</v>
      </c>
      <c r="U8560" s="3">
        <v>14.742000000000001</v>
      </c>
      <c r="V8560" s="2">
        <f>salestable[[#This Row],[Sales]] * (1 - salestable[[#This Row],[Discount]])</f>
        <v>36.288000000000004</v>
      </c>
      <c r="W8560" s="2">
        <f>salestable[[#This Row],[Sales]] * salestable[[#This Row],[Discount]]</f>
        <v>9.072000000000001</v>
      </c>
      <c r="X8560">
        <f>YEAR(salestable[[#This Row],[Order Date]])</f>
        <v>2016</v>
      </c>
      <c r="Y8560" t="str">
        <f>TEXT(salestable[[#This Row],[Order Date]],"MMMM")</f>
        <v>December</v>
      </c>
      <c r="Z8560" t="str">
        <f>"Q"&amp;ROUNDUP(MONTH(salestable[[#This Row],[Order Date]])/3,0)</f>
        <v>Q4</v>
      </c>
      <c r="AA8560" t="str">
        <f>TEXT(salestable[[#This Row],[Order Date]], "ddd")</f>
        <v>Fri</v>
      </c>
    </row>
    <row r="8561" spans="1:27"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s="3">
        <v>3</v>
      </c>
      <c r="T8561" s="4">
        <v>0.2</v>
      </c>
      <c r="U8561" s="3">
        <v>35.984999999999999</v>
      </c>
      <c r="V8561" s="2">
        <f>salestable[[#This Row],[Sales]] * (1 - salestable[[#This Row],[Discount]])</f>
        <v>230.304</v>
      </c>
      <c r="W8561" s="2">
        <f>salestable[[#This Row],[Sales]] * salestable[[#This Row],[Discount]]</f>
        <v>57.576000000000001</v>
      </c>
      <c r="X8561">
        <f>YEAR(salestable[[#This Row],[Order Date]])</f>
        <v>2016</v>
      </c>
      <c r="Y8561" t="str">
        <f>TEXT(salestable[[#This Row],[Order Date]],"MMMM")</f>
        <v>December</v>
      </c>
      <c r="Z8561" t="str">
        <f>"Q"&amp;ROUNDUP(MONTH(salestable[[#This Row],[Order Date]])/3,0)</f>
        <v>Q4</v>
      </c>
      <c r="AA8561" t="str">
        <f>TEXT(salestable[[#This Row],[Order Date]], "ddd")</f>
        <v>Fri</v>
      </c>
    </row>
    <row r="8562" spans="1:27"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s="3">
        <v>3</v>
      </c>
      <c r="T8562" s="4">
        <v>0.2</v>
      </c>
      <c r="U8562" s="3">
        <v>14.836499999999999</v>
      </c>
      <c r="V8562" s="2">
        <f>salestable[[#This Row],[Sales]] * (1 - salestable[[#This Row],[Discount]])</f>
        <v>105.504</v>
      </c>
      <c r="W8562" s="2">
        <f>salestable[[#This Row],[Sales]] * salestable[[#This Row],[Discount]]</f>
        <v>26.376000000000001</v>
      </c>
      <c r="X8562">
        <f>YEAR(salestable[[#This Row],[Order Date]])</f>
        <v>2016</v>
      </c>
      <c r="Y8562" t="str">
        <f>TEXT(salestable[[#This Row],[Order Date]],"MMMM")</f>
        <v>December</v>
      </c>
      <c r="Z8562" t="str">
        <f>"Q"&amp;ROUNDUP(MONTH(salestable[[#This Row],[Order Date]])/3,0)</f>
        <v>Q4</v>
      </c>
      <c r="AA8562" t="str">
        <f>TEXT(salestable[[#This Row],[Order Date]], "ddd")</f>
        <v>Fri</v>
      </c>
    </row>
    <row r="8563" spans="1:27"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s="3">
        <v>2</v>
      </c>
      <c r="T8563" s="4">
        <v>0.6</v>
      </c>
      <c r="U8563" s="3">
        <v>-0.75660000000000005</v>
      </c>
      <c r="V8563" s="2">
        <f>salestable[[#This Row],[Sales]] * (1 - salestable[[#This Row],[Discount]])</f>
        <v>0.93120000000000003</v>
      </c>
      <c r="W8563" s="2">
        <f>salestable[[#This Row],[Sales]] * salestable[[#This Row],[Discount]]</f>
        <v>1.3967999999999998</v>
      </c>
      <c r="X8563">
        <f>YEAR(salestable[[#This Row],[Order Date]])</f>
        <v>2016</v>
      </c>
      <c r="Y8563" t="str">
        <f>TEXT(salestable[[#This Row],[Order Date]],"MMMM")</f>
        <v>December</v>
      </c>
      <c r="Z8563" t="str">
        <f>"Q"&amp;ROUNDUP(MONTH(salestable[[#This Row],[Order Date]])/3,0)</f>
        <v>Q4</v>
      </c>
      <c r="AA8563" t="str">
        <f>TEXT(salestable[[#This Row],[Order Date]], "ddd")</f>
        <v>Fri</v>
      </c>
    </row>
    <row r="8564" spans="1:27"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s="3">
        <v>5</v>
      </c>
      <c r="T8564" s="4">
        <v>0</v>
      </c>
      <c r="U8564" s="3">
        <v>378.274</v>
      </c>
      <c r="V8564" s="2">
        <f>salestable[[#This Row],[Sales]] * (1 - salestable[[#This Row],[Discount]])</f>
        <v>1454.9</v>
      </c>
      <c r="W8564" s="2">
        <f>salestable[[#This Row],[Sales]] * salestable[[#This Row],[Discount]]</f>
        <v>0</v>
      </c>
      <c r="X8564">
        <f>YEAR(salestable[[#This Row],[Order Date]])</f>
        <v>2016</v>
      </c>
      <c r="Y8564" t="str">
        <f>TEXT(salestable[[#This Row],[Order Date]],"MMMM")</f>
        <v>April</v>
      </c>
      <c r="Z8564" t="str">
        <f>"Q"&amp;ROUNDUP(MONTH(salestable[[#This Row],[Order Date]])/3,0)</f>
        <v>Q2</v>
      </c>
      <c r="AA8564" t="str">
        <f>TEXT(salestable[[#This Row],[Order Date]], "ddd")</f>
        <v>Sat</v>
      </c>
    </row>
    <row r="8565" spans="1:27"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s="3">
        <v>3</v>
      </c>
      <c r="T8565" s="4">
        <v>0.7</v>
      </c>
      <c r="U8565" s="3">
        <v>-3.5508000000000002</v>
      </c>
      <c r="V8565" s="2">
        <f>salestable[[#This Row],[Sales]] * (1 - salestable[[#This Row],[Discount]])</f>
        <v>1.4526000000000001</v>
      </c>
      <c r="W8565" s="2">
        <f>salestable[[#This Row],[Sales]] * salestable[[#This Row],[Discount]]</f>
        <v>3.3893999999999997</v>
      </c>
      <c r="X8565">
        <f>YEAR(salestable[[#This Row],[Order Date]])</f>
        <v>2017</v>
      </c>
      <c r="Y8565" t="str">
        <f>TEXT(salestable[[#This Row],[Order Date]],"MMMM")</f>
        <v>April</v>
      </c>
      <c r="Z8565" t="str">
        <f>"Q"&amp;ROUNDUP(MONTH(salestable[[#This Row],[Order Date]])/3,0)</f>
        <v>Q2</v>
      </c>
      <c r="AA8565" t="str">
        <f>TEXT(salestable[[#This Row],[Order Date]], "ddd")</f>
        <v>Sun</v>
      </c>
    </row>
    <row r="8566" spans="1:27"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s="3">
        <v>6</v>
      </c>
      <c r="T8566" s="4">
        <v>0.2</v>
      </c>
      <c r="U8566" s="3">
        <v>-8.2764000000000006</v>
      </c>
      <c r="V8566" s="2">
        <f>salestable[[#This Row],[Sales]] * (1 - salestable[[#This Row],[Discount]])</f>
        <v>176.56320000000002</v>
      </c>
      <c r="W8566" s="2">
        <f>salestable[[#This Row],[Sales]] * salestable[[#This Row],[Discount]]</f>
        <v>44.140800000000006</v>
      </c>
      <c r="X8566">
        <f>YEAR(salestable[[#This Row],[Order Date]])</f>
        <v>2017</v>
      </c>
      <c r="Y8566" t="str">
        <f>TEXT(salestable[[#This Row],[Order Date]],"MMMM")</f>
        <v>April</v>
      </c>
      <c r="Z8566" t="str">
        <f>"Q"&amp;ROUNDUP(MONTH(salestable[[#This Row],[Order Date]])/3,0)</f>
        <v>Q2</v>
      </c>
      <c r="AA8566" t="str">
        <f>TEXT(salestable[[#This Row],[Order Date]], "ddd")</f>
        <v>Sun</v>
      </c>
    </row>
    <row r="8567" spans="1:27"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s="3">
        <v>3</v>
      </c>
      <c r="T8567" s="4">
        <v>0.2</v>
      </c>
      <c r="U8567" s="3">
        <v>6.7176</v>
      </c>
      <c r="V8567" s="2">
        <f>salestable[[#This Row],[Sales]] * (1 - salestable[[#This Row],[Discount]])</f>
        <v>53.740800000000007</v>
      </c>
      <c r="W8567" s="2">
        <f>salestable[[#This Row],[Sales]] * salestable[[#This Row],[Discount]]</f>
        <v>13.435200000000002</v>
      </c>
      <c r="X8567">
        <f>YEAR(salestable[[#This Row],[Order Date]])</f>
        <v>2016</v>
      </c>
      <c r="Y8567" t="str">
        <f>TEXT(salestable[[#This Row],[Order Date]],"MMMM")</f>
        <v>November</v>
      </c>
      <c r="Z8567" t="str">
        <f>"Q"&amp;ROUNDUP(MONTH(salestable[[#This Row],[Order Date]])/3,0)</f>
        <v>Q4</v>
      </c>
      <c r="AA8567" t="str">
        <f>TEXT(salestable[[#This Row],[Order Date]], "ddd")</f>
        <v>Thu</v>
      </c>
    </row>
    <row r="8568" spans="1:27"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s="3">
        <v>4</v>
      </c>
      <c r="T8568" s="4">
        <v>0.2</v>
      </c>
      <c r="U8568" s="3">
        <v>5.5216000000000003</v>
      </c>
      <c r="V8568" s="2">
        <f>salestable[[#This Row],[Sales]] * (1 - salestable[[#This Row],[Discount]])</f>
        <v>12.185600000000001</v>
      </c>
      <c r="W8568" s="2">
        <f>salestable[[#This Row],[Sales]] * salestable[[#This Row],[Discount]]</f>
        <v>3.0464000000000002</v>
      </c>
      <c r="X8568">
        <f>YEAR(salestable[[#This Row],[Order Date]])</f>
        <v>2016</v>
      </c>
      <c r="Y8568" t="str">
        <f>TEXT(salestable[[#This Row],[Order Date]],"MMMM")</f>
        <v>November</v>
      </c>
      <c r="Z8568" t="str">
        <f>"Q"&amp;ROUNDUP(MONTH(salestable[[#This Row],[Order Date]])/3,0)</f>
        <v>Q4</v>
      </c>
      <c r="AA8568" t="str">
        <f>TEXT(salestable[[#This Row],[Order Date]], "ddd")</f>
        <v>Thu</v>
      </c>
    </row>
    <row r="8569" spans="1:27"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s="3">
        <v>6</v>
      </c>
      <c r="T8569" s="4">
        <v>0.2</v>
      </c>
      <c r="U8569" s="3">
        <v>10.8864</v>
      </c>
      <c r="V8569" s="2">
        <f>salestable[[#This Row],[Sales]] * (1 - salestable[[#This Row],[Discount]])</f>
        <v>24.883200000000002</v>
      </c>
      <c r="W8569" s="2">
        <f>salestable[[#This Row],[Sales]] * salestable[[#This Row],[Discount]]</f>
        <v>6.2208000000000006</v>
      </c>
      <c r="X8569">
        <f>YEAR(salestable[[#This Row],[Order Date]])</f>
        <v>2016</v>
      </c>
      <c r="Y8569" t="str">
        <f>TEXT(salestable[[#This Row],[Order Date]],"MMMM")</f>
        <v>November</v>
      </c>
      <c r="Z8569" t="str">
        <f>"Q"&amp;ROUNDUP(MONTH(salestable[[#This Row],[Order Date]])/3,0)</f>
        <v>Q4</v>
      </c>
      <c r="AA8569" t="str">
        <f>TEXT(salestable[[#This Row],[Order Date]], "ddd")</f>
        <v>Thu</v>
      </c>
    </row>
    <row r="8570" spans="1:27"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s="3">
        <v>7</v>
      </c>
      <c r="T8570" s="4">
        <v>0.2</v>
      </c>
      <c r="U8570" s="3">
        <v>314.84179999999998</v>
      </c>
      <c r="V8570" s="2">
        <f>salestable[[#This Row],[Sales]] * (1 - salestable[[#This Row],[Discount]])</f>
        <v>774.99520000000007</v>
      </c>
      <c r="W8570" s="2">
        <f>salestable[[#This Row],[Sales]] * salestable[[#This Row],[Discount]]</f>
        <v>193.74880000000002</v>
      </c>
      <c r="X8570">
        <f>YEAR(salestable[[#This Row],[Order Date]])</f>
        <v>2016</v>
      </c>
      <c r="Y8570" t="str">
        <f>TEXT(salestable[[#This Row],[Order Date]],"MMMM")</f>
        <v>December</v>
      </c>
      <c r="Z8570" t="str">
        <f>"Q"&amp;ROUNDUP(MONTH(salestable[[#This Row],[Order Date]])/3,0)</f>
        <v>Q4</v>
      </c>
      <c r="AA8570" t="str">
        <f>TEXT(salestable[[#This Row],[Order Date]], "ddd")</f>
        <v>Tue</v>
      </c>
    </row>
    <row r="8571" spans="1:27"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s="3">
        <v>13</v>
      </c>
      <c r="T8571" s="4">
        <v>0.2</v>
      </c>
      <c r="U8571" s="3">
        <v>77.8232</v>
      </c>
      <c r="V8571" s="2">
        <f>salestable[[#This Row],[Sales]] * (1 - salestable[[#This Row],[Discount]])</f>
        <v>177.88160000000002</v>
      </c>
      <c r="W8571" s="2">
        <f>salestable[[#This Row],[Sales]] * salestable[[#This Row],[Discount]]</f>
        <v>44.470400000000005</v>
      </c>
      <c r="X8571">
        <f>YEAR(salestable[[#This Row],[Order Date]])</f>
        <v>2016</v>
      </c>
      <c r="Y8571" t="str">
        <f>TEXT(salestable[[#This Row],[Order Date]],"MMMM")</f>
        <v>December</v>
      </c>
      <c r="Z8571" t="str">
        <f>"Q"&amp;ROUNDUP(MONTH(salestable[[#This Row],[Order Date]])/3,0)</f>
        <v>Q4</v>
      </c>
      <c r="AA8571" t="str">
        <f>TEXT(salestable[[#This Row],[Order Date]], "ddd")</f>
        <v>Tue</v>
      </c>
    </row>
    <row r="8572" spans="1:27"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s="3">
        <v>2</v>
      </c>
      <c r="T8572" s="4">
        <v>0.2</v>
      </c>
      <c r="U8572" s="3">
        <v>89.997</v>
      </c>
      <c r="V8572" s="2">
        <f>salestable[[#This Row],[Sales]] * (1 - salestable[[#This Row],[Discount]])</f>
        <v>383.98720000000003</v>
      </c>
      <c r="W8572" s="2">
        <f>salestable[[#This Row],[Sales]] * salestable[[#This Row],[Discount]]</f>
        <v>95.996800000000007</v>
      </c>
      <c r="X8572">
        <f>YEAR(salestable[[#This Row],[Order Date]])</f>
        <v>2016</v>
      </c>
      <c r="Y8572" t="str">
        <f>TEXT(salestable[[#This Row],[Order Date]],"MMMM")</f>
        <v>December</v>
      </c>
      <c r="Z8572" t="str">
        <f>"Q"&amp;ROUNDUP(MONTH(salestable[[#This Row],[Order Date]])/3,0)</f>
        <v>Q4</v>
      </c>
      <c r="AA8572" t="str">
        <f>TEXT(salestable[[#This Row],[Order Date]], "ddd")</f>
        <v>Tue</v>
      </c>
    </row>
    <row r="8573" spans="1:27"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s="3">
        <v>3</v>
      </c>
      <c r="T8573" s="4">
        <v>0.2</v>
      </c>
      <c r="U8573" s="3">
        <v>3.21</v>
      </c>
      <c r="V8573" s="2">
        <f>salestable[[#This Row],[Sales]] * (1 - salestable[[#This Row],[Discount]])</f>
        <v>8.2176000000000009</v>
      </c>
      <c r="W8573" s="2">
        <f>salestable[[#This Row],[Sales]] * salestable[[#This Row],[Discount]]</f>
        <v>2.0544000000000002</v>
      </c>
      <c r="X8573">
        <f>YEAR(salestable[[#This Row],[Order Date]])</f>
        <v>2016</v>
      </c>
      <c r="Y8573" t="str">
        <f>TEXT(salestable[[#This Row],[Order Date]],"MMMM")</f>
        <v>April</v>
      </c>
      <c r="Z8573" t="str">
        <f>"Q"&amp;ROUNDUP(MONTH(salestable[[#This Row],[Order Date]])/3,0)</f>
        <v>Q2</v>
      </c>
      <c r="AA8573" t="str">
        <f>TEXT(salestable[[#This Row],[Order Date]], "ddd")</f>
        <v>Sun</v>
      </c>
    </row>
    <row r="8574" spans="1:27"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s="3">
        <v>5</v>
      </c>
      <c r="T8574" s="4">
        <v>0.4</v>
      </c>
      <c r="U8574" s="3">
        <v>-199.77</v>
      </c>
      <c r="V8574" s="2">
        <f>salestable[[#This Row],[Sales]] * (1 - salestable[[#This Row],[Discount]])</f>
        <v>599.30999999999995</v>
      </c>
      <c r="W8574" s="2">
        <f>salestable[[#This Row],[Sales]] * salestable[[#This Row],[Discount]]</f>
        <v>399.54</v>
      </c>
      <c r="X8574">
        <f>YEAR(salestable[[#This Row],[Order Date]])</f>
        <v>2014</v>
      </c>
      <c r="Y8574" t="str">
        <f>TEXT(salestable[[#This Row],[Order Date]],"MMMM")</f>
        <v>November</v>
      </c>
      <c r="Z8574" t="str">
        <f>"Q"&amp;ROUNDUP(MONTH(salestable[[#This Row],[Order Date]])/3,0)</f>
        <v>Q4</v>
      </c>
      <c r="AA8574" t="str">
        <f>TEXT(salestable[[#This Row],[Order Date]], "ddd")</f>
        <v>Fri</v>
      </c>
    </row>
    <row r="8575" spans="1:27"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s="3">
        <v>2</v>
      </c>
      <c r="T8575" s="4">
        <v>0</v>
      </c>
      <c r="U8575" s="3">
        <v>11.543200000000001</v>
      </c>
      <c r="V8575" s="2">
        <f>salestable[[#This Row],[Sales]] * (1 - salestable[[#This Row],[Discount]])</f>
        <v>24.56</v>
      </c>
      <c r="W8575" s="2">
        <f>salestable[[#This Row],[Sales]] * salestable[[#This Row],[Discount]]</f>
        <v>0</v>
      </c>
      <c r="X8575">
        <f>YEAR(salestable[[#This Row],[Order Date]])</f>
        <v>2015</v>
      </c>
      <c r="Y8575" t="str">
        <f>TEXT(salestable[[#This Row],[Order Date]],"MMMM")</f>
        <v>October</v>
      </c>
      <c r="Z8575" t="str">
        <f>"Q"&amp;ROUNDUP(MONTH(salestable[[#This Row],[Order Date]])/3,0)</f>
        <v>Q4</v>
      </c>
      <c r="AA8575" t="str">
        <f>TEXT(salestable[[#This Row],[Order Date]], "ddd")</f>
        <v>Tue</v>
      </c>
    </row>
    <row r="8576" spans="1:27"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s="3">
        <v>3</v>
      </c>
      <c r="T8576" s="4">
        <v>0</v>
      </c>
      <c r="U8576" s="3">
        <v>0.1134</v>
      </c>
      <c r="V8576" s="2">
        <f>salestable[[#This Row],[Sales]] * (1 - salestable[[#This Row],[Discount]])</f>
        <v>5.67</v>
      </c>
      <c r="W8576" s="2">
        <f>salestable[[#This Row],[Sales]] * salestable[[#This Row],[Discount]]</f>
        <v>0</v>
      </c>
      <c r="X8576">
        <f>YEAR(salestable[[#This Row],[Order Date]])</f>
        <v>2014</v>
      </c>
      <c r="Y8576" t="str">
        <f>TEXT(salestable[[#This Row],[Order Date]],"MMMM")</f>
        <v>September</v>
      </c>
      <c r="Z8576" t="str">
        <f>"Q"&amp;ROUNDUP(MONTH(salestable[[#This Row],[Order Date]])/3,0)</f>
        <v>Q3</v>
      </c>
      <c r="AA8576" t="str">
        <f>TEXT(salestable[[#This Row],[Order Date]], "ddd")</f>
        <v>Fri</v>
      </c>
    </row>
    <row r="8577" spans="1:27"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s="3">
        <v>4</v>
      </c>
      <c r="T8577" s="4">
        <v>0.2</v>
      </c>
      <c r="U8577" s="3">
        <v>0.89600000000000002</v>
      </c>
      <c r="V8577" s="2">
        <f>salestable[[#This Row],[Sales]] * (1 - salestable[[#This Row],[Discount]])</f>
        <v>11.468800000000002</v>
      </c>
      <c r="W8577" s="2">
        <f>salestable[[#This Row],[Sales]] * salestable[[#This Row],[Discount]]</f>
        <v>2.8672000000000004</v>
      </c>
      <c r="X8577">
        <f>YEAR(salestable[[#This Row],[Order Date]])</f>
        <v>2017</v>
      </c>
      <c r="Y8577" t="str">
        <f>TEXT(salestable[[#This Row],[Order Date]],"MMMM")</f>
        <v>August</v>
      </c>
      <c r="Z8577" t="str">
        <f>"Q"&amp;ROUNDUP(MONTH(salestable[[#This Row],[Order Date]])/3,0)</f>
        <v>Q3</v>
      </c>
      <c r="AA8577" t="str">
        <f>TEXT(salestable[[#This Row],[Order Date]], "ddd")</f>
        <v>Sun</v>
      </c>
    </row>
    <row r="8578" spans="1:27"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s="3">
        <v>1</v>
      </c>
      <c r="T8578" s="4">
        <v>0</v>
      </c>
      <c r="U8578" s="3">
        <v>26.597999999999999</v>
      </c>
      <c r="V8578" s="2">
        <f>salestable[[#This Row],[Sales]] * (1 - salestable[[#This Row],[Discount]])</f>
        <v>102.3</v>
      </c>
      <c r="W8578" s="2">
        <f>salestable[[#This Row],[Sales]] * salestable[[#This Row],[Discount]]</f>
        <v>0</v>
      </c>
      <c r="X8578">
        <f>YEAR(salestable[[#This Row],[Order Date]])</f>
        <v>2017</v>
      </c>
      <c r="Y8578" t="str">
        <f>TEXT(salestable[[#This Row],[Order Date]],"MMMM")</f>
        <v>July</v>
      </c>
      <c r="Z8578" t="str">
        <f>"Q"&amp;ROUNDUP(MONTH(salestable[[#This Row],[Order Date]])/3,0)</f>
        <v>Q3</v>
      </c>
      <c r="AA8578" t="str">
        <f>TEXT(salestable[[#This Row],[Order Date]], "ddd")</f>
        <v>Mon</v>
      </c>
    </row>
    <row r="8579" spans="1:27"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s="3">
        <v>2</v>
      </c>
      <c r="T8579" s="4">
        <v>0</v>
      </c>
      <c r="U8579" s="3">
        <v>97.203199999999995</v>
      </c>
      <c r="V8579" s="2">
        <f>salestable[[#This Row],[Sales]] * (1 - salestable[[#This Row],[Discount]])</f>
        <v>607.52</v>
      </c>
      <c r="W8579" s="2">
        <f>salestable[[#This Row],[Sales]] * salestable[[#This Row],[Discount]]</f>
        <v>0</v>
      </c>
      <c r="X8579">
        <f>YEAR(salestable[[#This Row],[Order Date]])</f>
        <v>2017</v>
      </c>
      <c r="Y8579" t="str">
        <f>TEXT(salestable[[#This Row],[Order Date]],"MMMM")</f>
        <v>December</v>
      </c>
      <c r="Z8579" t="str">
        <f>"Q"&amp;ROUNDUP(MONTH(salestable[[#This Row],[Order Date]])/3,0)</f>
        <v>Q4</v>
      </c>
      <c r="AA8579" t="str">
        <f>TEXT(salestable[[#This Row],[Order Date]], "ddd")</f>
        <v>Fri</v>
      </c>
    </row>
    <row r="8580" spans="1:27"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s="3">
        <v>2</v>
      </c>
      <c r="T8580" s="4">
        <v>0</v>
      </c>
      <c r="U8580" s="3">
        <v>7.79</v>
      </c>
      <c r="V8580" s="2">
        <f>salestable[[#This Row],[Sales]] * (1 - salestable[[#This Row],[Discount]])</f>
        <v>31.16</v>
      </c>
      <c r="W8580" s="2">
        <f>salestable[[#This Row],[Sales]] * salestable[[#This Row],[Discount]]</f>
        <v>0</v>
      </c>
      <c r="X8580">
        <f>YEAR(salestable[[#This Row],[Order Date]])</f>
        <v>2017</v>
      </c>
      <c r="Y8580" t="str">
        <f>TEXT(salestable[[#This Row],[Order Date]],"MMMM")</f>
        <v>December</v>
      </c>
      <c r="Z8580" t="str">
        <f>"Q"&amp;ROUNDUP(MONTH(salestable[[#This Row],[Order Date]])/3,0)</f>
        <v>Q4</v>
      </c>
      <c r="AA8580" t="str">
        <f>TEXT(salestable[[#This Row],[Order Date]], "ddd")</f>
        <v>Fri</v>
      </c>
    </row>
    <row r="8581" spans="1:27"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s="3">
        <v>1</v>
      </c>
      <c r="T8581" s="4">
        <v>0</v>
      </c>
      <c r="U8581" s="3">
        <v>1.2005999999999999</v>
      </c>
      <c r="V8581" s="2">
        <f>salestable[[#This Row],[Sales]] * (1 - salestable[[#This Row],[Discount]])</f>
        <v>2.61</v>
      </c>
      <c r="W8581" s="2">
        <f>salestable[[#This Row],[Sales]] * salestable[[#This Row],[Discount]]</f>
        <v>0</v>
      </c>
      <c r="X8581">
        <f>YEAR(salestable[[#This Row],[Order Date]])</f>
        <v>2016</v>
      </c>
      <c r="Y8581" t="str">
        <f>TEXT(salestable[[#This Row],[Order Date]],"MMMM")</f>
        <v>December</v>
      </c>
      <c r="Z8581" t="str">
        <f>"Q"&amp;ROUNDUP(MONTH(salestable[[#This Row],[Order Date]])/3,0)</f>
        <v>Q4</v>
      </c>
      <c r="AA8581" t="str">
        <f>TEXT(salestable[[#This Row],[Order Date]], "ddd")</f>
        <v>Tue</v>
      </c>
    </row>
    <row r="8582" spans="1:27"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s="3">
        <v>3</v>
      </c>
      <c r="T8582" s="4">
        <v>0.6</v>
      </c>
      <c r="U8582" s="3">
        <v>-5.9409000000000001</v>
      </c>
      <c r="V8582" s="2">
        <f>salestable[[#This Row],[Sales]] * (1 - salestable[[#This Row],[Discount]])</f>
        <v>4.1328000000000005</v>
      </c>
      <c r="W8582" s="2">
        <f>salestable[[#This Row],[Sales]] * salestable[[#This Row],[Discount]]</f>
        <v>6.1992000000000003</v>
      </c>
      <c r="X8582">
        <f>YEAR(salestable[[#This Row],[Order Date]])</f>
        <v>2014</v>
      </c>
      <c r="Y8582" t="str">
        <f>TEXT(salestable[[#This Row],[Order Date]],"MMMM")</f>
        <v>May</v>
      </c>
      <c r="Z8582" t="str">
        <f>"Q"&amp;ROUNDUP(MONTH(salestable[[#This Row],[Order Date]])/3,0)</f>
        <v>Q2</v>
      </c>
      <c r="AA8582" t="str">
        <f>TEXT(salestable[[#This Row],[Order Date]], "ddd")</f>
        <v>Tue</v>
      </c>
    </row>
    <row r="8583" spans="1:27"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s="3">
        <v>2</v>
      </c>
      <c r="T8583" s="4">
        <v>0.2</v>
      </c>
      <c r="U8583" s="3">
        <v>3.6288</v>
      </c>
      <c r="V8583" s="2">
        <f>salestable[[#This Row],[Sales]] * (1 - salestable[[#This Row],[Discount]])</f>
        <v>8.2944000000000013</v>
      </c>
      <c r="W8583" s="2">
        <f>salestable[[#This Row],[Sales]] * salestable[[#This Row],[Discount]]</f>
        <v>2.0736000000000003</v>
      </c>
      <c r="X8583">
        <f>YEAR(salestable[[#This Row],[Order Date]])</f>
        <v>2014</v>
      </c>
      <c r="Y8583" t="str">
        <f>TEXT(salestable[[#This Row],[Order Date]],"MMMM")</f>
        <v>May</v>
      </c>
      <c r="Z8583" t="str">
        <f>"Q"&amp;ROUNDUP(MONTH(salestable[[#This Row],[Order Date]])/3,0)</f>
        <v>Q2</v>
      </c>
      <c r="AA8583" t="str">
        <f>TEXT(salestable[[#This Row],[Order Date]], "ddd")</f>
        <v>Tue</v>
      </c>
    </row>
    <row r="8584" spans="1:27"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s="3">
        <v>2</v>
      </c>
      <c r="T8584" s="4">
        <v>0.2</v>
      </c>
      <c r="U8584" s="3">
        <v>-3.6372</v>
      </c>
      <c r="V8584" s="2">
        <f>salestable[[#This Row],[Sales]] * (1 - salestable[[#This Row],[Discount]])</f>
        <v>16.627199999999998</v>
      </c>
      <c r="W8584" s="2">
        <f>salestable[[#This Row],[Sales]] * salestable[[#This Row],[Discount]]</f>
        <v>4.1567999999999996</v>
      </c>
      <c r="X8584">
        <f>YEAR(salestable[[#This Row],[Order Date]])</f>
        <v>2014</v>
      </c>
      <c r="Y8584" t="str">
        <f>TEXT(salestable[[#This Row],[Order Date]],"MMMM")</f>
        <v>May</v>
      </c>
      <c r="Z8584" t="str">
        <f>"Q"&amp;ROUNDUP(MONTH(salestable[[#This Row],[Order Date]])/3,0)</f>
        <v>Q2</v>
      </c>
      <c r="AA8584" t="str">
        <f>TEXT(salestable[[#This Row],[Order Date]], "ddd")</f>
        <v>Tue</v>
      </c>
    </row>
    <row r="8585" spans="1:27"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s="3">
        <v>5</v>
      </c>
      <c r="T8585" s="4">
        <v>0.2</v>
      </c>
      <c r="U8585" s="3">
        <v>-13.391999999999999</v>
      </c>
      <c r="V8585" s="2">
        <f>salestable[[#This Row],[Sales]] * (1 - salestable[[#This Row],[Discount]])</f>
        <v>53.567999999999998</v>
      </c>
      <c r="W8585" s="2">
        <f>salestable[[#This Row],[Sales]] * salestable[[#This Row],[Discount]]</f>
        <v>13.391999999999999</v>
      </c>
      <c r="X8585">
        <f>YEAR(salestable[[#This Row],[Order Date]])</f>
        <v>2014</v>
      </c>
      <c r="Y8585" t="str">
        <f>TEXT(salestable[[#This Row],[Order Date]],"MMMM")</f>
        <v>May</v>
      </c>
      <c r="Z8585" t="str">
        <f>"Q"&amp;ROUNDUP(MONTH(salestable[[#This Row],[Order Date]])/3,0)</f>
        <v>Q2</v>
      </c>
      <c r="AA8585" t="str">
        <f>TEXT(salestable[[#This Row],[Order Date]], "ddd")</f>
        <v>Tue</v>
      </c>
    </row>
    <row r="8586" spans="1:27"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s="3">
        <v>2</v>
      </c>
      <c r="T8586" s="4">
        <v>0.2</v>
      </c>
      <c r="U8586" s="3">
        <v>6.0368000000000004</v>
      </c>
      <c r="V8586" s="2">
        <f>salestable[[#This Row],[Sales]] * (1 - salestable[[#This Row],[Discount]])</f>
        <v>13.798400000000001</v>
      </c>
      <c r="W8586" s="2">
        <f>salestable[[#This Row],[Sales]] * salestable[[#This Row],[Discount]]</f>
        <v>3.4496000000000002</v>
      </c>
      <c r="X8586">
        <f>YEAR(salestable[[#This Row],[Order Date]])</f>
        <v>2014</v>
      </c>
      <c r="Y8586" t="str">
        <f>TEXT(salestable[[#This Row],[Order Date]],"MMMM")</f>
        <v>February</v>
      </c>
      <c r="Z8586" t="str">
        <f>"Q"&amp;ROUNDUP(MONTH(salestable[[#This Row],[Order Date]])/3,0)</f>
        <v>Q1</v>
      </c>
      <c r="AA8586" t="str">
        <f>TEXT(salestable[[#This Row],[Order Date]], "ddd")</f>
        <v>Tue</v>
      </c>
    </row>
    <row r="8587" spans="1:27"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s="3">
        <v>7</v>
      </c>
      <c r="T8587" s="4">
        <v>0.7</v>
      </c>
      <c r="U8587" s="3">
        <v>-8.1311999999999998</v>
      </c>
      <c r="V8587" s="2">
        <f>salestable[[#This Row],[Sales]] * (1 - salestable[[#This Row],[Discount]])</f>
        <v>3.3264000000000005</v>
      </c>
      <c r="W8587" s="2">
        <f>salestable[[#This Row],[Sales]] * salestable[[#This Row],[Discount]]</f>
        <v>7.7615999999999987</v>
      </c>
      <c r="X8587">
        <f>YEAR(salestable[[#This Row],[Order Date]])</f>
        <v>2017</v>
      </c>
      <c r="Y8587" t="str">
        <f>TEXT(salestable[[#This Row],[Order Date]],"MMMM")</f>
        <v>December</v>
      </c>
      <c r="Z8587" t="str">
        <f>"Q"&amp;ROUNDUP(MONTH(salestable[[#This Row],[Order Date]])/3,0)</f>
        <v>Q4</v>
      </c>
      <c r="AA8587" t="str">
        <f>TEXT(salestable[[#This Row],[Order Date]], "ddd")</f>
        <v>Sat</v>
      </c>
    </row>
    <row r="8588" spans="1:27"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s="3">
        <v>5</v>
      </c>
      <c r="T8588" s="4">
        <v>0</v>
      </c>
      <c r="U8588" s="3">
        <v>244.6155</v>
      </c>
      <c r="V8588" s="2">
        <f>salestable[[#This Row],[Sales]] * (1 - salestable[[#This Row],[Discount]])</f>
        <v>1287.45</v>
      </c>
      <c r="W8588" s="2">
        <f>salestable[[#This Row],[Sales]] * salestable[[#This Row],[Discount]]</f>
        <v>0</v>
      </c>
      <c r="X8588">
        <f>YEAR(salestable[[#This Row],[Order Date]])</f>
        <v>2017</v>
      </c>
      <c r="Y8588" t="str">
        <f>TEXT(salestable[[#This Row],[Order Date]],"MMMM")</f>
        <v>July</v>
      </c>
      <c r="Z8588" t="str">
        <f>"Q"&amp;ROUNDUP(MONTH(salestable[[#This Row],[Order Date]])/3,0)</f>
        <v>Q3</v>
      </c>
      <c r="AA8588" t="str">
        <f>TEXT(salestable[[#This Row],[Order Date]], "ddd")</f>
        <v>Tue</v>
      </c>
    </row>
    <row r="8589" spans="1:27"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s="3">
        <v>5</v>
      </c>
      <c r="T8589" s="4">
        <v>0</v>
      </c>
      <c r="U8589" s="3">
        <v>43.706000000000003</v>
      </c>
      <c r="V8589" s="2">
        <f>salestable[[#This Row],[Sales]] * (1 - salestable[[#This Row],[Discount]])</f>
        <v>168.1</v>
      </c>
      <c r="W8589" s="2">
        <f>salestable[[#This Row],[Sales]] * salestable[[#This Row],[Discount]]</f>
        <v>0</v>
      </c>
      <c r="X8589">
        <f>YEAR(salestable[[#This Row],[Order Date]])</f>
        <v>2017</v>
      </c>
      <c r="Y8589" t="str">
        <f>TEXT(salestable[[#This Row],[Order Date]],"MMMM")</f>
        <v>July</v>
      </c>
      <c r="Z8589" t="str">
        <f>"Q"&amp;ROUNDUP(MONTH(salestable[[#This Row],[Order Date]])/3,0)</f>
        <v>Q3</v>
      </c>
      <c r="AA8589" t="str">
        <f>TEXT(salestable[[#This Row],[Order Date]], "ddd")</f>
        <v>Tue</v>
      </c>
    </row>
    <row r="8590" spans="1:27"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s="3">
        <v>2</v>
      </c>
      <c r="T8590" s="4">
        <v>0.2</v>
      </c>
      <c r="U8590" s="3">
        <v>-10.393599999999999</v>
      </c>
      <c r="V8590" s="2">
        <f>salestable[[#This Row],[Sales]] * (1 - salestable[[#This Row],[Discount]])</f>
        <v>41.574400000000004</v>
      </c>
      <c r="W8590" s="2">
        <f>salestable[[#This Row],[Sales]] * salestable[[#This Row],[Discount]]</f>
        <v>10.393600000000001</v>
      </c>
      <c r="X8590">
        <f>YEAR(salestable[[#This Row],[Order Date]])</f>
        <v>2015</v>
      </c>
      <c r="Y8590" t="str">
        <f>TEXT(salestable[[#This Row],[Order Date]],"MMMM")</f>
        <v>May</v>
      </c>
      <c r="Z8590" t="str">
        <f>"Q"&amp;ROUNDUP(MONTH(salestable[[#This Row],[Order Date]])/3,0)</f>
        <v>Q2</v>
      </c>
      <c r="AA8590" t="str">
        <f>TEXT(salestable[[#This Row],[Order Date]], "ddd")</f>
        <v>Fri</v>
      </c>
    </row>
    <row r="8591" spans="1:27"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s="3">
        <v>2</v>
      </c>
      <c r="T8591" s="4">
        <v>0.2</v>
      </c>
      <c r="U8591" s="3">
        <v>0.4768</v>
      </c>
      <c r="V8591" s="2">
        <f>salestable[[#This Row],[Sales]] * (1 - salestable[[#This Row],[Discount]])</f>
        <v>3.8144</v>
      </c>
      <c r="W8591" s="2">
        <f>salestable[[#This Row],[Sales]] * salestable[[#This Row],[Discount]]</f>
        <v>0.9536</v>
      </c>
      <c r="X8591">
        <f>YEAR(salestable[[#This Row],[Order Date]])</f>
        <v>2017</v>
      </c>
      <c r="Y8591" t="str">
        <f>TEXT(salestable[[#This Row],[Order Date]],"MMMM")</f>
        <v>January</v>
      </c>
      <c r="Z8591" t="str">
        <f>"Q"&amp;ROUNDUP(MONTH(salestable[[#This Row],[Order Date]])/3,0)</f>
        <v>Q1</v>
      </c>
      <c r="AA8591" t="str">
        <f>TEXT(salestable[[#This Row],[Order Date]], "ddd")</f>
        <v>Sun</v>
      </c>
    </row>
    <row r="8592" spans="1:27"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s="3">
        <v>3</v>
      </c>
      <c r="T8592" s="4">
        <v>0</v>
      </c>
      <c r="U8592" s="3">
        <v>3.9102000000000001</v>
      </c>
      <c r="V8592" s="2">
        <f>salestable[[#This Row],[Sales]] * (1 - salestable[[#This Row],[Discount]])</f>
        <v>7.98</v>
      </c>
      <c r="W8592" s="2">
        <f>salestable[[#This Row],[Sales]] * salestable[[#This Row],[Discount]]</f>
        <v>0</v>
      </c>
      <c r="X8592">
        <f>YEAR(salestable[[#This Row],[Order Date]])</f>
        <v>2017</v>
      </c>
      <c r="Y8592" t="str">
        <f>TEXT(salestable[[#This Row],[Order Date]],"MMMM")</f>
        <v>September</v>
      </c>
      <c r="Z8592" t="str">
        <f>"Q"&amp;ROUNDUP(MONTH(salestable[[#This Row],[Order Date]])/3,0)</f>
        <v>Q3</v>
      </c>
      <c r="AA8592" t="str">
        <f>TEXT(salestable[[#This Row],[Order Date]], "ddd")</f>
        <v>Fri</v>
      </c>
    </row>
    <row r="8593" spans="1:27"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s="3">
        <v>2</v>
      </c>
      <c r="T8593" s="4">
        <v>0.2</v>
      </c>
      <c r="U8593" s="3">
        <v>7.008</v>
      </c>
      <c r="V8593" s="2">
        <f>salestable[[#This Row],[Sales]] * (1 - salestable[[#This Row],[Discount]])</f>
        <v>14.9504</v>
      </c>
      <c r="W8593" s="2">
        <f>salestable[[#This Row],[Sales]] * salestable[[#This Row],[Discount]]</f>
        <v>3.7376</v>
      </c>
      <c r="X8593">
        <f>YEAR(salestable[[#This Row],[Order Date]])</f>
        <v>2017</v>
      </c>
      <c r="Y8593" t="str">
        <f>TEXT(salestable[[#This Row],[Order Date]],"MMMM")</f>
        <v>April</v>
      </c>
      <c r="Z8593" t="str">
        <f>"Q"&amp;ROUNDUP(MONTH(salestable[[#This Row],[Order Date]])/3,0)</f>
        <v>Q2</v>
      </c>
      <c r="AA8593" t="str">
        <f>TEXT(salestable[[#This Row],[Order Date]], "ddd")</f>
        <v>Sun</v>
      </c>
    </row>
    <row r="8594" spans="1:27"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s="3">
        <v>3</v>
      </c>
      <c r="T8594" s="4">
        <v>0.2</v>
      </c>
      <c r="U8594" s="3">
        <v>3.3534000000000002</v>
      </c>
      <c r="V8594" s="2">
        <f>salestable[[#This Row],[Sales]] * (1 - salestable[[#This Row],[Discount]])</f>
        <v>9.3312000000000008</v>
      </c>
      <c r="W8594" s="2">
        <f>salestable[[#This Row],[Sales]] * salestable[[#This Row],[Discount]]</f>
        <v>2.3328000000000002</v>
      </c>
      <c r="X8594">
        <f>YEAR(salestable[[#This Row],[Order Date]])</f>
        <v>2017</v>
      </c>
      <c r="Y8594" t="str">
        <f>TEXT(salestable[[#This Row],[Order Date]],"MMMM")</f>
        <v>April</v>
      </c>
      <c r="Z8594" t="str">
        <f>"Q"&amp;ROUNDUP(MONTH(salestable[[#This Row],[Order Date]])/3,0)</f>
        <v>Q2</v>
      </c>
      <c r="AA8594" t="str">
        <f>TEXT(salestable[[#This Row],[Order Date]], "ddd")</f>
        <v>Sun</v>
      </c>
    </row>
    <row r="8595" spans="1:27"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s="3">
        <v>3</v>
      </c>
      <c r="T8595" s="4">
        <v>0.2</v>
      </c>
      <c r="U8595" s="3">
        <v>38.395200000000003</v>
      </c>
      <c r="V8595" s="2">
        <f>salestable[[#This Row],[Sales]] * (1 - salestable[[#This Row],[Discount]])</f>
        <v>153.58080000000001</v>
      </c>
      <c r="W8595" s="2">
        <f>salestable[[#This Row],[Sales]] * salestable[[#This Row],[Discount]]</f>
        <v>38.395200000000003</v>
      </c>
      <c r="X8595">
        <f>YEAR(salestable[[#This Row],[Order Date]])</f>
        <v>2017</v>
      </c>
      <c r="Y8595" t="str">
        <f>TEXT(salestable[[#This Row],[Order Date]],"MMMM")</f>
        <v>November</v>
      </c>
      <c r="Z8595" t="str">
        <f>"Q"&amp;ROUNDUP(MONTH(salestable[[#This Row],[Order Date]])/3,0)</f>
        <v>Q4</v>
      </c>
      <c r="AA8595" t="str">
        <f>TEXT(salestable[[#This Row],[Order Date]], "ddd")</f>
        <v>Thu</v>
      </c>
    </row>
    <row r="8596" spans="1:27"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s="3">
        <v>4</v>
      </c>
      <c r="T8596" s="4">
        <v>0.2</v>
      </c>
      <c r="U8596" s="3">
        <v>31.198</v>
      </c>
      <c r="V8596" s="2">
        <f>salestable[[#This Row],[Sales]] * (1 - salestable[[#This Row],[Discount]])</f>
        <v>399.33440000000002</v>
      </c>
      <c r="W8596" s="2">
        <f>salestable[[#This Row],[Sales]] * salestable[[#This Row],[Discount]]</f>
        <v>99.833600000000004</v>
      </c>
      <c r="X8596">
        <f>YEAR(salestable[[#This Row],[Order Date]])</f>
        <v>2017</v>
      </c>
      <c r="Y8596" t="str">
        <f>TEXT(salestable[[#This Row],[Order Date]],"MMMM")</f>
        <v>November</v>
      </c>
      <c r="Z8596" t="str">
        <f>"Q"&amp;ROUNDUP(MONTH(salestable[[#This Row],[Order Date]])/3,0)</f>
        <v>Q4</v>
      </c>
      <c r="AA8596" t="str">
        <f>TEXT(salestable[[#This Row],[Order Date]], "ddd")</f>
        <v>Thu</v>
      </c>
    </row>
    <row r="8597" spans="1:27"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s="3">
        <v>2</v>
      </c>
      <c r="T8597" s="4">
        <v>0</v>
      </c>
      <c r="U8597" s="3">
        <v>5.3460000000000001</v>
      </c>
      <c r="V8597" s="2">
        <f>salestable[[#This Row],[Sales]] * (1 - salestable[[#This Row],[Discount]])</f>
        <v>11.88</v>
      </c>
      <c r="W8597" s="2">
        <f>salestable[[#This Row],[Sales]] * salestable[[#This Row],[Discount]]</f>
        <v>0</v>
      </c>
      <c r="X8597">
        <f>YEAR(salestable[[#This Row],[Order Date]])</f>
        <v>2014</v>
      </c>
      <c r="Y8597" t="str">
        <f>TEXT(salestable[[#This Row],[Order Date]],"MMMM")</f>
        <v>May</v>
      </c>
      <c r="Z8597" t="str">
        <f>"Q"&amp;ROUNDUP(MONTH(salestable[[#This Row],[Order Date]])/3,0)</f>
        <v>Q2</v>
      </c>
      <c r="AA8597" t="str">
        <f>TEXT(salestable[[#This Row],[Order Date]], "ddd")</f>
        <v>Mon</v>
      </c>
    </row>
    <row r="8598" spans="1:27"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s="3">
        <v>1</v>
      </c>
      <c r="T8598" s="4">
        <v>0</v>
      </c>
      <c r="U8598" s="3">
        <v>16.6568</v>
      </c>
      <c r="V8598" s="2">
        <f>salestable[[#This Row],[Sales]] * (1 - salestable[[#This Row],[Discount]])</f>
        <v>35.44</v>
      </c>
      <c r="W8598" s="2">
        <f>salestable[[#This Row],[Sales]] * salestable[[#This Row],[Discount]]</f>
        <v>0</v>
      </c>
      <c r="X8598">
        <f>YEAR(salestable[[#This Row],[Order Date]])</f>
        <v>2014</v>
      </c>
      <c r="Y8598" t="str">
        <f>TEXT(salestable[[#This Row],[Order Date]],"MMMM")</f>
        <v>May</v>
      </c>
      <c r="Z8598" t="str">
        <f>"Q"&amp;ROUNDUP(MONTH(salestable[[#This Row],[Order Date]])/3,0)</f>
        <v>Q2</v>
      </c>
      <c r="AA8598" t="str">
        <f>TEXT(salestable[[#This Row],[Order Date]], "ddd")</f>
        <v>Mon</v>
      </c>
    </row>
    <row r="8599" spans="1:27"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s="3">
        <v>4</v>
      </c>
      <c r="T8599" s="4">
        <v>0.2</v>
      </c>
      <c r="U8599" s="3">
        <v>25.175999999999998</v>
      </c>
      <c r="V8599" s="2">
        <f>salestable[[#This Row],[Sales]] * (1 - salestable[[#This Row],[Discount]])</f>
        <v>53.708799999999997</v>
      </c>
      <c r="W8599" s="2">
        <f>salestable[[#This Row],[Sales]] * salestable[[#This Row],[Discount]]</f>
        <v>13.427199999999999</v>
      </c>
      <c r="X8599">
        <f>YEAR(salestable[[#This Row],[Order Date]])</f>
        <v>2016</v>
      </c>
      <c r="Y8599" t="str">
        <f>TEXT(salestable[[#This Row],[Order Date]],"MMMM")</f>
        <v>October</v>
      </c>
      <c r="Z8599" t="str">
        <f>"Q"&amp;ROUNDUP(MONTH(salestable[[#This Row],[Order Date]])/3,0)</f>
        <v>Q4</v>
      </c>
      <c r="AA8599" t="str">
        <f>TEXT(salestable[[#This Row],[Order Date]], "ddd")</f>
        <v>Thu</v>
      </c>
    </row>
    <row r="8600" spans="1:27"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s="3">
        <v>3</v>
      </c>
      <c r="T8600" s="4">
        <v>0.2</v>
      </c>
      <c r="U8600" s="3">
        <v>1.512</v>
      </c>
      <c r="V8600" s="2">
        <f>salestable[[#This Row],[Sales]] * (1 - salestable[[#This Row],[Discount]])</f>
        <v>3.4560000000000004</v>
      </c>
      <c r="W8600" s="2">
        <f>salestable[[#This Row],[Sales]] * salestable[[#This Row],[Discount]]</f>
        <v>0.8640000000000001</v>
      </c>
      <c r="X8600">
        <f>YEAR(salestable[[#This Row],[Order Date]])</f>
        <v>2014</v>
      </c>
      <c r="Y8600" t="str">
        <f>TEXT(salestable[[#This Row],[Order Date]],"MMMM")</f>
        <v>November</v>
      </c>
      <c r="Z8600" t="str">
        <f>"Q"&amp;ROUNDUP(MONTH(salestable[[#This Row],[Order Date]])/3,0)</f>
        <v>Q4</v>
      </c>
      <c r="AA8600" t="str">
        <f>TEXT(salestable[[#This Row],[Order Date]], "ddd")</f>
        <v>Wed</v>
      </c>
    </row>
    <row r="8601" spans="1:27"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s="3">
        <v>3</v>
      </c>
      <c r="T8601" s="4">
        <v>0</v>
      </c>
      <c r="U8601" s="3">
        <v>7.0217999999999998</v>
      </c>
      <c r="V8601" s="2">
        <f>salestable[[#This Row],[Sales]] * (1 - salestable[[#This Row],[Discount]])</f>
        <v>14.94</v>
      </c>
      <c r="W8601" s="2">
        <f>salestable[[#This Row],[Sales]] * salestable[[#This Row],[Discount]]</f>
        <v>0</v>
      </c>
      <c r="X8601">
        <f>YEAR(salestable[[#This Row],[Order Date]])</f>
        <v>2014</v>
      </c>
      <c r="Y8601" t="str">
        <f>TEXT(salestable[[#This Row],[Order Date]],"MMMM")</f>
        <v>November</v>
      </c>
      <c r="Z8601" t="str">
        <f>"Q"&amp;ROUNDUP(MONTH(salestable[[#This Row],[Order Date]])/3,0)</f>
        <v>Q4</v>
      </c>
      <c r="AA8601" t="str">
        <f>TEXT(salestable[[#This Row],[Order Date]], "ddd")</f>
        <v>Wed</v>
      </c>
    </row>
    <row r="8602" spans="1:27"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s="3">
        <v>2</v>
      </c>
      <c r="T8602" s="4">
        <v>0</v>
      </c>
      <c r="U8602" s="3">
        <v>11.3512</v>
      </c>
      <c r="V8602" s="2">
        <f>salestable[[#This Row],[Sales]] * (1 - salestable[[#This Row],[Discount]])</f>
        <v>40.54</v>
      </c>
      <c r="W8602" s="2">
        <f>salestable[[#This Row],[Sales]] * salestable[[#This Row],[Discount]]</f>
        <v>0</v>
      </c>
      <c r="X8602">
        <f>YEAR(salestable[[#This Row],[Order Date]])</f>
        <v>2014</v>
      </c>
      <c r="Y8602" t="str">
        <f>TEXT(salestable[[#This Row],[Order Date]],"MMMM")</f>
        <v>November</v>
      </c>
      <c r="Z8602" t="str">
        <f>"Q"&amp;ROUNDUP(MONTH(salestable[[#This Row],[Order Date]])/3,0)</f>
        <v>Q4</v>
      </c>
      <c r="AA8602" t="str">
        <f>TEXT(salestable[[#This Row],[Order Date]], "ddd")</f>
        <v>Wed</v>
      </c>
    </row>
    <row r="8603" spans="1:27"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s="3">
        <v>1</v>
      </c>
      <c r="T8603" s="4">
        <v>0.2</v>
      </c>
      <c r="U8603" s="3">
        <v>2.5592000000000001</v>
      </c>
      <c r="V8603" s="2">
        <f>salestable[[#This Row],[Sales]] * (1 - salestable[[#This Row],[Discount]])</f>
        <v>5.8496000000000006</v>
      </c>
      <c r="W8603" s="2">
        <f>salestable[[#This Row],[Sales]] * salestable[[#This Row],[Discount]]</f>
        <v>1.4624000000000001</v>
      </c>
      <c r="X8603">
        <f>YEAR(salestable[[#This Row],[Order Date]])</f>
        <v>2014</v>
      </c>
      <c r="Y8603" t="str">
        <f>TEXT(salestable[[#This Row],[Order Date]],"MMMM")</f>
        <v>November</v>
      </c>
      <c r="Z8603" t="str">
        <f>"Q"&amp;ROUNDUP(MONTH(salestable[[#This Row],[Order Date]])/3,0)</f>
        <v>Q4</v>
      </c>
      <c r="AA8603" t="str">
        <f>TEXT(salestable[[#This Row],[Order Date]], "ddd")</f>
        <v>Wed</v>
      </c>
    </row>
    <row r="8604" spans="1:27"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s="3">
        <v>7</v>
      </c>
      <c r="T8604" s="4">
        <v>0.2</v>
      </c>
      <c r="U8604" s="3">
        <v>59.493000000000002</v>
      </c>
      <c r="V8604" s="2">
        <f>salestable[[#This Row],[Sales]] * (1 - salestable[[#This Row],[Discount]])</f>
        <v>380.75520000000006</v>
      </c>
      <c r="W8604" s="2">
        <f>salestable[[#This Row],[Sales]] * salestable[[#This Row],[Discount]]</f>
        <v>95.188800000000015</v>
      </c>
      <c r="X8604">
        <f>YEAR(salestable[[#This Row],[Order Date]])</f>
        <v>2014</v>
      </c>
      <c r="Y8604" t="str">
        <f>TEXT(salestable[[#This Row],[Order Date]],"MMMM")</f>
        <v>December</v>
      </c>
      <c r="Z8604" t="str">
        <f>"Q"&amp;ROUNDUP(MONTH(salestable[[#This Row],[Order Date]])/3,0)</f>
        <v>Q4</v>
      </c>
      <c r="AA8604" t="str">
        <f>TEXT(salestable[[#This Row],[Order Date]], "ddd")</f>
        <v>Wed</v>
      </c>
    </row>
    <row r="8605" spans="1:27"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s="3">
        <v>2</v>
      </c>
      <c r="T8605" s="4">
        <v>0.2</v>
      </c>
      <c r="U8605" s="3">
        <v>-5.2640000000000002</v>
      </c>
      <c r="V8605" s="2">
        <f>salestable[[#This Row],[Sales]] * (1 - salestable[[#This Row],[Discount]])</f>
        <v>24.064</v>
      </c>
      <c r="W8605" s="2">
        <f>salestable[[#This Row],[Sales]] * salestable[[#This Row],[Discount]]</f>
        <v>6.016</v>
      </c>
      <c r="X8605">
        <f>YEAR(salestable[[#This Row],[Order Date]])</f>
        <v>2016</v>
      </c>
      <c r="Y8605" t="str">
        <f>TEXT(salestable[[#This Row],[Order Date]],"MMMM")</f>
        <v>January</v>
      </c>
      <c r="Z8605" t="str">
        <f>"Q"&amp;ROUNDUP(MONTH(salestable[[#This Row],[Order Date]])/3,0)</f>
        <v>Q1</v>
      </c>
      <c r="AA8605" t="str">
        <f>TEXT(salestable[[#This Row],[Order Date]], "ddd")</f>
        <v>Sun</v>
      </c>
    </row>
    <row r="8606" spans="1:27"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s="3">
        <v>3</v>
      </c>
      <c r="T8606" s="4">
        <v>0.2</v>
      </c>
      <c r="U8606" s="3">
        <v>-6.21</v>
      </c>
      <c r="V8606" s="2">
        <f>salestable[[#This Row],[Sales]] * (1 - salestable[[#This Row],[Discount]])</f>
        <v>132.47999999999999</v>
      </c>
      <c r="W8606" s="2">
        <f>salestable[[#This Row],[Sales]] * salestable[[#This Row],[Discount]]</f>
        <v>33.119999999999997</v>
      </c>
      <c r="X8606">
        <f>YEAR(salestable[[#This Row],[Order Date]])</f>
        <v>2016</v>
      </c>
      <c r="Y8606" t="str">
        <f>TEXT(salestable[[#This Row],[Order Date]],"MMMM")</f>
        <v>January</v>
      </c>
      <c r="Z8606" t="str">
        <f>"Q"&amp;ROUNDUP(MONTH(salestable[[#This Row],[Order Date]])/3,0)</f>
        <v>Q1</v>
      </c>
      <c r="AA8606" t="str">
        <f>TEXT(salestable[[#This Row],[Order Date]], "ddd")</f>
        <v>Sun</v>
      </c>
    </row>
    <row r="8607" spans="1:27"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s="3">
        <v>5</v>
      </c>
      <c r="T8607" s="4">
        <v>0.2</v>
      </c>
      <c r="U8607" s="3">
        <v>13.571999999999999</v>
      </c>
      <c r="V8607" s="2">
        <f>salestable[[#This Row],[Sales]] * (1 - salestable[[#This Row],[Discount]])</f>
        <v>144.768</v>
      </c>
      <c r="W8607" s="2">
        <f>salestable[[#This Row],[Sales]] * salestable[[#This Row],[Discount]]</f>
        <v>36.192</v>
      </c>
      <c r="X8607">
        <f>YEAR(salestable[[#This Row],[Order Date]])</f>
        <v>2016</v>
      </c>
      <c r="Y8607" t="str">
        <f>TEXT(salestable[[#This Row],[Order Date]],"MMMM")</f>
        <v>January</v>
      </c>
      <c r="Z8607" t="str">
        <f>"Q"&amp;ROUNDUP(MONTH(salestable[[#This Row],[Order Date]])/3,0)</f>
        <v>Q1</v>
      </c>
      <c r="AA8607" t="str">
        <f>TEXT(salestable[[#This Row],[Order Date]], "ddd")</f>
        <v>Sun</v>
      </c>
    </row>
    <row r="8608" spans="1:27"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s="3">
        <v>2</v>
      </c>
      <c r="T8608" s="4">
        <v>0</v>
      </c>
      <c r="U8608" s="3">
        <v>7.6494</v>
      </c>
      <c r="V8608" s="2">
        <f>salestable[[#This Row],[Sales]] * (1 - salestable[[#This Row],[Discount]])</f>
        <v>23.18</v>
      </c>
      <c r="W8608" s="2">
        <f>salestable[[#This Row],[Sales]] * salestable[[#This Row],[Discount]]</f>
        <v>0</v>
      </c>
      <c r="X8608">
        <f>YEAR(salestable[[#This Row],[Order Date]])</f>
        <v>2017</v>
      </c>
      <c r="Y8608" t="str">
        <f>TEXT(salestable[[#This Row],[Order Date]],"MMMM")</f>
        <v>August</v>
      </c>
      <c r="Z8608" t="str">
        <f>"Q"&amp;ROUNDUP(MONTH(salestable[[#This Row],[Order Date]])/3,0)</f>
        <v>Q3</v>
      </c>
      <c r="AA8608" t="str">
        <f>TEXT(salestable[[#This Row],[Order Date]], "ddd")</f>
        <v>Fri</v>
      </c>
    </row>
    <row r="8609" spans="1:27"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s="3">
        <v>2</v>
      </c>
      <c r="T8609" s="4">
        <v>0</v>
      </c>
      <c r="U8609" s="3">
        <v>21.075199999999999</v>
      </c>
      <c r="V8609" s="2">
        <f>salestable[[#This Row],[Sales]] * (1 - salestable[[#This Row],[Discount]])</f>
        <v>56.96</v>
      </c>
      <c r="W8609" s="2">
        <f>salestable[[#This Row],[Sales]] * salestable[[#This Row],[Discount]]</f>
        <v>0</v>
      </c>
      <c r="X8609">
        <f>YEAR(salestable[[#This Row],[Order Date]])</f>
        <v>2014</v>
      </c>
      <c r="Y8609" t="str">
        <f>TEXT(salestable[[#This Row],[Order Date]],"MMMM")</f>
        <v>June</v>
      </c>
      <c r="Z8609" t="str">
        <f>"Q"&amp;ROUNDUP(MONTH(salestable[[#This Row],[Order Date]])/3,0)</f>
        <v>Q2</v>
      </c>
      <c r="AA8609" t="str">
        <f>TEXT(salestable[[#This Row],[Order Date]], "ddd")</f>
        <v>Wed</v>
      </c>
    </row>
    <row r="8610" spans="1:27"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s="3">
        <v>4</v>
      </c>
      <c r="T8610" s="4">
        <v>0</v>
      </c>
      <c r="U8610" s="3">
        <v>4.0456000000000003</v>
      </c>
      <c r="V8610" s="2">
        <f>salestable[[#This Row],[Sales]] * (1 - salestable[[#This Row],[Discount]])</f>
        <v>15.56</v>
      </c>
      <c r="W8610" s="2">
        <f>salestable[[#This Row],[Sales]] * salestable[[#This Row],[Discount]]</f>
        <v>0</v>
      </c>
      <c r="X8610">
        <f>YEAR(salestable[[#This Row],[Order Date]])</f>
        <v>2014</v>
      </c>
      <c r="Y8610" t="str">
        <f>TEXT(salestable[[#This Row],[Order Date]],"MMMM")</f>
        <v>June</v>
      </c>
      <c r="Z8610" t="str">
        <f>"Q"&amp;ROUNDUP(MONTH(salestable[[#This Row],[Order Date]])/3,0)</f>
        <v>Q2</v>
      </c>
      <c r="AA8610" t="str">
        <f>TEXT(salestable[[#This Row],[Order Date]], "ddd")</f>
        <v>Wed</v>
      </c>
    </row>
    <row r="8611" spans="1:27"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s="3">
        <v>2</v>
      </c>
      <c r="T8611" s="4">
        <v>0.2</v>
      </c>
      <c r="U8611" s="3">
        <v>-44.195999999999998</v>
      </c>
      <c r="V8611" s="2">
        <f>salestable[[#This Row],[Sales]] * (1 - salestable[[#This Row],[Discount]])</f>
        <v>282.8544</v>
      </c>
      <c r="W8611" s="2">
        <f>salestable[[#This Row],[Sales]] * salestable[[#This Row],[Discount]]</f>
        <v>70.7136</v>
      </c>
      <c r="X8611">
        <f>YEAR(salestable[[#This Row],[Order Date]])</f>
        <v>2014</v>
      </c>
      <c r="Y8611" t="str">
        <f>TEXT(salestable[[#This Row],[Order Date]],"MMMM")</f>
        <v>June</v>
      </c>
      <c r="Z8611" t="str">
        <f>"Q"&amp;ROUNDUP(MONTH(salestable[[#This Row],[Order Date]])/3,0)</f>
        <v>Q2</v>
      </c>
      <c r="AA8611" t="str">
        <f>TEXT(salestable[[#This Row],[Order Date]], "ddd")</f>
        <v>Wed</v>
      </c>
    </row>
    <row r="8612" spans="1:27"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s="3">
        <v>2</v>
      </c>
      <c r="T8612" s="4">
        <v>0</v>
      </c>
      <c r="U8612" s="3">
        <v>6.7008000000000001</v>
      </c>
      <c r="V8612" s="2">
        <f>salestable[[#This Row],[Sales]] * (1 - salestable[[#This Row],[Discount]])</f>
        <v>13.96</v>
      </c>
      <c r="W8612" s="2">
        <f>salestable[[#This Row],[Sales]] * salestable[[#This Row],[Discount]]</f>
        <v>0</v>
      </c>
      <c r="X8612">
        <f>YEAR(salestable[[#This Row],[Order Date]])</f>
        <v>2014</v>
      </c>
      <c r="Y8612" t="str">
        <f>TEXT(salestable[[#This Row],[Order Date]],"MMMM")</f>
        <v>June</v>
      </c>
      <c r="Z8612" t="str">
        <f>"Q"&amp;ROUNDUP(MONTH(salestable[[#This Row],[Order Date]])/3,0)</f>
        <v>Q2</v>
      </c>
      <c r="AA8612" t="str">
        <f>TEXT(salestable[[#This Row],[Order Date]], "ddd")</f>
        <v>Wed</v>
      </c>
    </row>
    <row r="8613" spans="1:27"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s="3">
        <v>5</v>
      </c>
      <c r="T8613" s="4">
        <v>0</v>
      </c>
      <c r="U8613" s="3">
        <v>29.032499999999999</v>
      </c>
      <c r="V8613" s="2">
        <f>salestable[[#This Row],[Sales]] * (1 - salestable[[#This Row],[Discount]])</f>
        <v>82.95</v>
      </c>
      <c r="W8613" s="2">
        <f>salestable[[#This Row],[Sales]] * salestable[[#This Row],[Discount]]</f>
        <v>0</v>
      </c>
      <c r="X8613">
        <f>YEAR(salestable[[#This Row],[Order Date]])</f>
        <v>2017</v>
      </c>
      <c r="Y8613" t="str">
        <f>TEXT(salestable[[#This Row],[Order Date]],"MMMM")</f>
        <v>November</v>
      </c>
      <c r="Z8613" t="str">
        <f>"Q"&amp;ROUNDUP(MONTH(salestable[[#This Row],[Order Date]])/3,0)</f>
        <v>Q4</v>
      </c>
      <c r="AA8613" t="str">
        <f>TEXT(salestable[[#This Row],[Order Date]], "ddd")</f>
        <v>Mon</v>
      </c>
    </row>
    <row r="8614" spans="1:27"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s="3">
        <v>2</v>
      </c>
      <c r="T8614" s="4">
        <v>0</v>
      </c>
      <c r="U8614" s="3">
        <v>10.316800000000001</v>
      </c>
      <c r="V8614" s="2">
        <f>salestable[[#This Row],[Sales]] * (1 - salestable[[#This Row],[Discount]])</f>
        <v>39.68</v>
      </c>
      <c r="W8614" s="2">
        <f>salestable[[#This Row],[Sales]] * salestable[[#This Row],[Discount]]</f>
        <v>0</v>
      </c>
      <c r="X8614">
        <f>YEAR(salestable[[#This Row],[Order Date]])</f>
        <v>2016</v>
      </c>
      <c r="Y8614" t="str">
        <f>TEXT(salestable[[#This Row],[Order Date]],"MMMM")</f>
        <v>January</v>
      </c>
      <c r="Z8614" t="str">
        <f>"Q"&amp;ROUNDUP(MONTH(salestable[[#This Row],[Order Date]])/3,0)</f>
        <v>Q1</v>
      </c>
      <c r="AA8614" t="str">
        <f>TEXT(salestable[[#This Row],[Order Date]], "ddd")</f>
        <v>Thu</v>
      </c>
    </row>
    <row r="8615" spans="1:27"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s="3">
        <v>3</v>
      </c>
      <c r="T8615" s="4">
        <v>0</v>
      </c>
      <c r="U8615" s="3">
        <v>177.5889</v>
      </c>
      <c r="V8615" s="2">
        <f>salestable[[#This Row],[Sales]] * (1 - salestable[[#This Row],[Discount]])</f>
        <v>479.97</v>
      </c>
      <c r="W8615" s="2">
        <f>salestable[[#This Row],[Sales]] * salestable[[#This Row],[Discount]]</f>
        <v>0</v>
      </c>
      <c r="X8615">
        <f>YEAR(salestable[[#This Row],[Order Date]])</f>
        <v>2016</v>
      </c>
      <c r="Y8615" t="str">
        <f>TEXT(salestable[[#This Row],[Order Date]],"MMMM")</f>
        <v>November</v>
      </c>
      <c r="Z8615" t="str">
        <f>"Q"&amp;ROUNDUP(MONTH(salestable[[#This Row],[Order Date]])/3,0)</f>
        <v>Q4</v>
      </c>
      <c r="AA8615" t="str">
        <f>TEXT(salestable[[#This Row],[Order Date]], "ddd")</f>
        <v>Wed</v>
      </c>
    </row>
    <row r="8616" spans="1:27"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s="3">
        <v>2</v>
      </c>
      <c r="T8616" s="4">
        <v>0</v>
      </c>
      <c r="U8616" s="3">
        <v>3.4685999999999999</v>
      </c>
      <c r="V8616" s="2">
        <f>salestable[[#This Row],[Sales]] * (1 - salestable[[#This Row],[Discount]])</f>
        <v>7.38</v>
      </c>
      <c r="W8616" s="2">
        <f>salestable[[#This Row],[Sales]] * salestable[[#This Row],[Discount]]</f>
        <v>0</v>
      </c>
      <c r="X8616">
        <f>YEAR(salestable[[#This Row],[Order Date]])</f>
        <v>2016</v>
      </c>
      <c r="Y8616" t="str">
        <f>TEXT(salestable[[#This Row],[Order Date]],"MMMM")</f>
        <v>September</v>
      </c>
      <c r="Z8616" t="str">
        <f>"Q"&amp;ROUNDUP(MONTH(salestable[[#This Row],[Order Date]])/3,0)</f>
        <v>Q3</v>
      </c>
      <c r="AA8616" t="str">
        <f>TEXT(salestable[[#This Row],[Order Date]], "ddd")</f>
        <v>Sat</v>
      </c>
    </row>
    <row r="8617" spans="1:27"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s="3">
        <v>3</v>
      </c>
      <c r="T8617" s="4">
        <v>0.2</v>
      </c>
      <c r="U8617" s="3">
        <v>4.4550000000000001</v>
      </c>
      <c r="V8617" s="2">
        <f>salestable[[#This Row],[Sales]] * (1 - salestable[[#This Row],[Discount]])</f>
        <v>11.404800000000002</v>
      </c>
      <c r="W8617" s="2">
        <f>salestable[[#This Row],[Sales]] * salestable[[#This Row],[Discount]]</f>
        <v>2.8512000000000004</v>
      </c>
      <c r="X8617">
        <f>YEAR(salestable[[#This Row],[Order Date]])</f>
        <v>2016</v>
      </c>
      <c r="Y8617" t="str">
        <f>TEXT(salestable[[#This Row],[Order Date]],"MMMM")</f>
        <v>September</v>
      </c>
      <c r="Z8617" t="str">
        <f>"Q"&amp;ROUNDUP(MONTH(salestable[[#This Row],[Order Date]])/3,0)</f>
        <v>Q3</v>
      </c>
      <c r="AA8617" t="str">
        <f>TEXT(salestable[[#This Row],[Order Date]], "ddd")</f>
        <v>Sat</v>
      </c>
    </row>
    <row r="8618" spans="1:27"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s="3">
        <v>2</v>
      </c>
      <c r="T8618" s="4">
        <v>0</v>
      </c>
      <c r="U8618" s="3">
        <v>40.170200000000001</v>
      </c>
      <c r="V8618" s="2">
        <f>salestable[[#This Row],[Sales]] * (1 - salestable[[#This Row],[Discount]])</f>
        <v>81.98</v>
      </c>
      <c r="W8618" s="2">
        <f>salestable[[#This Row],[Sales]] * salestable[[#This Row],[Discount]]</f>
        <v>0</v>
      </c>
      <c r="X8618">
        <f>YEAR(salestable[[#This Row],[Order Date]])</f>
        <v>2016</v>
      </c>
      <c r="Y8618" t="str">
        <f>TEXT(salestable[[#This Row],[Order Date]],"MMMM")</f>
        <v>September</v>
      </c>
      <c r="Z8618" t="str">
        <f>"Q"&amp;ROUNDUP(MONTH(salestable[[#This Row],[Order Date]])/3,0)</f>
        <v>Q3</v>
      </c>
      <c r="AA8618" t="str">
        <f>TEXT(salestable[[#This Row],[Order Date]], "ddd")</f>
        <v>Sat</v>
      </c>
    </row>
    <row r="8619" spans="1:27"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s="3">
        <v>3</v>
      </c>
      <c r="T8619" s="4">
        <v>0.2</v>
      </c>
      <c r="U8619" s="3">
        <v>13.868399999999999</v>
      </c>
      <c r="V8619" s="2">
        <f>salestable[[#This Row],[Sales]] * (1 - salestable[[#This Row],[Discount]])</f>
        <v>31.699200000000005</v>
      </c>
      <c r="W8619" s="2">
        <f>salestable[[#This Row],[Sales]] * salestable[[#This Row],[Discount]]</f>
        <v>7.9248000000000012</v>
      </c>
      <c r="X8619">
        <f>YEAR(salestable[[#This Row],[Order Date]])</f>
        <v>2016</v>
      </c>
      <c r="Y8619" t="str">
        <f>TEXT(salestable[[#This Row],[Order Date]],"MMMM")</f>
        <v>September</v>
      </c>
      <c r="Z8619" t="str">
        <f>"Q"&amp;ROUNDUP(MONTH(salestable[[#This Row],[Order Date]])/3,0)</f>
        <v>Q3</v>
      </c>
      <c r="AA8619" t="str">
        <f>TEXT(salestable[[#This Row],[Order Date]], "ddd")</f>
        <v>Sat</v>
      </c>
    </row>
    <row r="8620" spans="1:27"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s="3">
        <v>7</v>
      </c>
      <c r="T8620" s="4">
        <v>0.2</v>
      </c>
      <c r="U8620" s="3">
        <v>-14.9877</v>
      </c>
      <c r="V8620" s="2">
        <f>salestable[[#This Row],[Sales]] * (1 - salestable[[#This Row],[Discount]])</f>
        <v>319.73760000000004</v>
      </c>
      <c r="W8620" s="2">
        <f>salestable[[#This Row],[Sales]] * salestable[[#This Row],[Discount]]</f>
        <v>79.934400000000011</v>
      </c>
      <c r="X8620">
        <f>YEAR(salestable[[#This Row],[Order Date]])</f>
        <v>2017</v>
      </c>
      <c r="Y8620" t="str">
        <f>TEXT(salestable[[#This Row],[Order Date]],"MMMM")</f>
        <v>March</v>
      </c>
      <c r="Z8620" t="str">
        <f>"Q"&amp;ROUNDUP(MONTH(salestable[[#This Row],[Order Date]])/3,0)</f>
        <v>Q1</v>
      </c>
      <c r="AA8620" t="str">
        <f>TEXT(salestable[[#This Row],[Order Date]], "ddd")</f>
        <v>Fri</v>
      </c>
    </row>
    <row r="8621" spans="1:27"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s="3">
        <v>4</v>
      </c>
      <c r="T8621" s="4">
        <v>0</v>
      </c>
      <c r="U8621" s="3">
        <v>16.9312</v>
      </c>
      <c r="V8621" s="2">
        <f>salestable[[#This Row],[Sales]] * (1 - salestable[[#This Row],[Discount]])</f>
        <v>65.12</v>
      </c>
      <c r="W8621" s="2">
        <f>salestable[[#This Row],[Sales]] * salestable[[#This Row],[Discount]]</f>
        <v>0</v>
      </c>
      <c r="X8621">
        <f>YEAR(salestable[[#This Row],[Order Date]])</f>
        <v>2017</v>
      </c>
      <c r="Y8621" t="str">
        <f>TEXT(salestable[[#This Row],[Order Date]],"MMMM")</f>
        <v>September</v>
      </c>
      <c r="Z8621" t="str">
        <f>"Q"&amp;ROUNDUP(MONTH(salestable[[#This Row],[Order Date]])/3,0)</f>
        <v>Q3</v>
      </c>
      <c r="AA8621" t="str">
        <f>TEXT(salestable[[#This Row],[Order Date]], "ddd")</f>
        <v>Fri</v>
      </c>
    </row>
    <row r="8622" spans="1:27"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s="3">
        <v>5</v>
      </c>
      <c r="T8622" s="4">
        <v>0.6</v>
      </c>
      <c r="U8622" s="3">
        <v>-19.864000000000001</v>
      </c>
      <c r="V8622" s="2">
        <f>salestable[[#This Row],[Sales]] * (1 - salestable[[#This Row],[Discount]])</f>
        <v>12.224</v>
      </c>
      <c r="W8622" s="2">
        <f>salestable[[#This Row],[Sales]] * salestable[[#This Row],[Discount]]</f>
        <v>18.335999999999999</v>
      </c>
      <c r="X8622">
        <f>YEAR(salestable[[#This Row],[Order Date]])</f>
        <v>2017</v>
      </c>
      <c r="Y8622" t="str">
        <f>TEXT(salestable[[#This Row],[Order Date]],"MMMM")</f>
        <v>November</v>
      </c>
      <c r="Z8622" t="str">
        <f>"Q"&amp;ROUNDUP(MONTH(salestable[[#This Row],[Order Date]])/3,0)</f>
        <v>Q4</v>
      </c>
      <c r="AA8622" t="str">
        <f>TEXT(salestable[[#This Row],[Order Date]], "ddd")</f>
        <v>Mon</v>
      </c>
    </row>
    <row r="8623" spans="1:27"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s="3">
        <v>2</v>
      </c>
      <c r="T8623" s="4">
        <v>0.2</v>
      </c>
      <c r="U8623" s="3">
        <v>2.3363999999999998</v>
      </c>
      <c r="V8623" s="2">
        <f>salestable[[#This Row],[Sales]] * (1 - salestable[[#This Row],[Discount]])</f>
        <v>16.6144</v>
      </c>
      <c r="W8623" s="2">
        <f>salestable[[#This Row],[Sales]] * salestable[[#This Row],[Discount]]</f>
        <v>4.1536</v>
      </c>
      <c r="X8623">
        <f>YEAR(salestable[[#This Row],[Order Date]])</f>
        <v>2017</v>
      </c>
      <c r="Y8623" t="str">
        <f>TEXT(salestable[[#This Row],[Order Date]],"MMMM")</f>
        <v>May</v>
      </c>
      <c r="Z8623" t="str">
        <f>"Q"&amp;ROUNDUP(MONTH(salestable[[#This Row],[Order Date]])/3,0)</f>
        <v>Q2</v>
      </c>
      <c r="AA8623" t="str">
        <f>TEXT(salestable[[#This Row],[Order Date]], "ddd")</f>
        <v>Sat</v>
      </c>
    </row>
    <row r="8624" spans="1:27"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s="3">
        <v>4</v>
      </c>
      <c r="T8624" s="4">
        <v>0.2</v>
      </c>
      <c r="U8624" s="3">
        <v>3.9807999999999999</v>
      </c>
      <c r="V8624" s="2">
        <f>salestable[[#This Row],[Sales]] * (1 - salestable[[#This Row],[Discount]])</f>
        <v>31.846400000000003</v>
      </c>
      <c r="W8624" s="2">
        <f>salestable[[#This Row],[Sales]] * salestable[[#This Row],[Discount]]</f>
        <v>7.9616000000000007</v>
      </c>
      <c r="X8624">
        <f>YEAR(salestable[[#This Row],[Order Date]])</f>
        <v>2016</v>
      </c>
      <c r="Y8624" t="str">
        <f>TEXT(salestable[[#This Row],[Order Date]],"MMMM")</f>
        <v>November</v>
      </c>
      <c r="Z8624" t="str">
        <f>"Q"&amp;ROUNDUP(MONTH(salestable[[#This Row],[Order Date]])/3,0)</f>
        <v>Q4</v>
      </c>
      <c r="AA8624" t="str">
        <f>TEXT(salestable[[#This Row],[Order Date]], "ddd")</f>
        <v>Sun</v>
      </c>
    </row>
    <row r="8625" spans="1:27"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s="3">
        <v>6</v>
      </c>
      <c r="T8625" s="4">
        <v>0.7</v>
      </c>
      <c r="U8625" s="3">
        <v>-100.92</v>
      </c>
      <c r="V8625" s="2">
        <f>salestable[[#This Row],[Sales]] * (1 - salestable[[#This Row],[Discount]])</f>
        <v>36.331200000000003</v>
      </c>
      <c r="W8625" s="2">
        <f>salestable[[#This Row],[Sales]] * salestable[[#This Row],[Discount]]</f>
        <v>84.772799999999989</v>
      </c>
      <c r="X8625">
        <f>YEAR(salestable[[#This Row],[Order Date]])</f>
        <v>2015</v>
      </c>
      <c r="Y8625" t="str">
        <f>TEXT(salestable[[#This Row],[Order Date]],"MMMM")</f>
        <v>November</v>
      </c>
      <c r="Z8625" t="str">
        <f>"Q"&amp;ROUNDUP(MONTH(salestable[[#This Row],[Order Date]])/3,0)</f>
        <v>Q4</v>
      </c>
      <c r="AA8625" t="str">
        <f>TEXT(salestable[[#This Row],[Order Date]], "ddd")</f>
        <v>Fri</v>
      </c>
    </row>
    <row r="8626" spans="1:27"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s="3">
        <v>5</v>
      </c>
      <c r="T8626" s="4">
        <v>0.2</v>
      </c>
      <c r="U8626" s="3">
        <v>-1.3995</v>
      </c>
      <c r="V8626" s="2">
        <f>salestable[[#This Row],[Sales]] * (1 - salestable[[#This Row],[Discount]])</f>
        <v>89.567999999999998</v>
      </c>
      <c r="W8626" s="2">
        <f>salestable[[#This Row],[Sales]] * salestable[[#This Row],[Discount]]</f>
        <v>22.391999999999999</v>
      </c>
      <c r="X8626">
        <f>YEAR(salestable[[#This Row],[Order Date]])</f>
        <v>2015</v>
      </c>
      <c r="Y8626" t="str">
        <f>TEXT(salestable[[#This Row],[Order Date]],"MMMM")</f>
        <v>November</v>
      </c>
      <c r="Z8626" t="str">
        <f>"Q"&amp;ROUNDUP(MONTH(salestable[[#This Row],[Order Date]])/3,0)</f>
        <v>Q4</v>
      </c>
      <c r="AA8626" t="str">
        <f>TEXT(salestable[[#This Row],[Order Date]], "ddd")</f>
        <v>Fri</v>
      </c>
    </row>
    <row r="8627" spans="1:27"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s="3">
        <v>3</v>
      </c>
      <c r="T8627" s="4">
        <v>0.2</v>
      </c>
      <c r="U8627" s="3">
        <v>5.1012000000000004</v>
      </c>
      <c r="V8627" s="2">
        <f>salestable[[#This Row],[Sales]] * (1 - salestable[[#This Row],[Discount]])</f>
        <v>12.556800000000001</v>
      </c>
      <c r="W8627" s="2">
        <f>salestable[[#This Row],[Sales]] * salestable[[#This Row],[Discount]]</f>
        <v>3.1392000000000002</v>
      </c>
      <c r="X8627">
        <f>YEAR(salestable[[#This Row],[Order Date]])</f>
        <v>2015</v>
      </c>
      <c r="Y8627" t="str">
        <f>TEXT(salestable[[#This Row],[Order Date]],"MMMM")</f>
        <v>December</v>
      </c>
      <c r="Z8627" t="str">
        <f>"Q"&amp;ROUNDUP(MONTH(salestable[[#This Row],[Order Date]])/3,0)</f>
        <v>Q4</v>
      </c>
      <c r="AA8627" t="str">
        <f>TEXT(salestable[[#This Row],[Order Date]], "ddd")</f>
        <v>Tue</v>
      </c>
    </row>
    <row r="8628" spans="1:27"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s="3">
        <v>3</v>
      </c>
      <c r="T8628" s="4">
        <v>0</v>
      </c>
      <c r="U8628" s="3">
        <v>18.970199999999998</v>
      </c>
      <c r="V8628" s="2">
        <f>salestable[[#This Row],[Sales]] * (1 - salestable[[#This Row],[Discount]])</f>
        <v>70.260000000000005</v>
      </c>
      <c r="W8628" s="2">
        <f>salestable[[#This Row],[Sales]] * salestable[[#This Row],[Discount]]</f>
        <v>0</v>
      </c>
      <c r="X8628">
        <f>YEAR(salestable[[#This Row],[Order Date]])</f>
        <v>2015</v>
      </c>
      <c r="Y8628" t="str">
        <f>TEXT(salestable[[#This Row],[Order Date]],"MMMM")</f>
        <v>September</v>
      </c>
      <c r="Z8628" t="str">
        <f>"Q"&amp;ROUNDUP(MONTH(salestable[[#This Row],[Order Date]])/3,0)</f>
        <v>Q3</v>
      </c>
      <c r="AA8628" t="str">
        <f>TEXT(salestable[[#This Row],[Order Date]], "ddd")</f>
        <v>Mon</v>
      </c>
    </row>
    <row r="8629" spans="1:27"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s="3">
        <v>5</v>
      </c>
      <c r="T8629" s="4">
        <v>0</v>
      </c>
      <c r="U8629" s="3">
        <v>16.2</v>
      </c>
      <c r="V8629" s="2">
        <f>salestable[[#This Row],[Sales]] * (1 - salestable[[#This Row],[Discount]])</f>
        <v>90</v>
      </c>
      <c r="W8629" s="2">
        <f>salestable[[#This Row],[Sales]] * salestable[[#This Row],[Discount]]</f>
        <v>0</v>
      </c>
      <c r="X8629">
        <f>YEAR(salestable[[#This Row],[Order Date]])</f>
        <v>2015</v>
      </c>
      <c r="Y8629" t="str">
        <f>TEXT(salestable[[#This Row],[Order Date]],"MMMM")</f>
        <v>September</v>
      </c>
      <c r="Z8629" t="str">
        <f>"Q"&amp;ROUNDUP(MONTH(salestable[[#This Row],[Order Date]])/3,0)</f>
        <v>Q3</v>
      </c>
      <c r="AA8629" t="str">
        <f>TEXT(salestable[[#This Row],[Order Date]], "ddd")</f>
        <v>Mon</v>
      </c>
    </row>
    <row r="8630" spans="1:27"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s="3">
        <v>2</v>
      </c>
      <c r="T8630" s="4">
        <v>0.2</v>
      </c>
      <c r="U8630" s="3">
        <v>2.0573999999999999</v>
      </c>
      <c r="V8630" s="2">
        <f>salestable[[#This Row],[Sales]] * (1 - salestable[[#This Row],[Discount]])</f>
        <v>4.8768000000000002</v>
      </c>
      <c r="W8630" s="2">
        <f>salestable[[#This Row],[Sales]] * salestable[[#This Row],[Discount]]</f>
        <v>1.2192000000000001</v>
      </c>
      <c r="X8630">
        <f>YEAR(salestable[[#This Row],[Order Date]])</f>
        <v>2015</v>
      </c>
      <c r="Y8630" t="str">
        <f>TEXT(salestable[[#This Row],[Order Date]],"MMMM")</f>
        <v>September</v>
      </c>
      <c r="Z8630" t="str">
        <f>"Q"&amp;ROUNDUP(MONTH(salestable[[#This Row],[Order Date]])/3,0)</f>
        <v>Q3</v>
      </c>
      <c r="AA8630" t="str">
        <f>TEXT(salestable[[#This Row],[Order Date]], "ddd")</f>
        <v>Mon</v>
      </c>
    </row>
    <row r="8631" spans="1:27"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s="3">
        <v>2</v>
      </c>
      <c r="T8631" s="4">
        <v>0.4</v>
      </c>
      <c r="U8631" s="3">
        <v>-120.294</v>
      </c>
      <c r="V8631" s="2">
        <f>salestable[[#This Row],[Sales]] * (1 - salestable[[#This Row],[Discount]])</f>
        <v>288.7056</v>
      </c>
      <c r="W8631" s="2">
        <f>salestable[[#This Row],[Sales]] * salestable[[#This Row],[Discount]]</f>
        <v>192.47040000000001</v>
      </c>
      <c r="X8631">
        <f>YEAR(salestable[[#This Row],[Order Date]])</f>
        <v>2015</v>
      </c>
      <c r="Y8631" t="str">
        <f>TEXT(salestable[[#This Row],[Order Date]],"MMMM")</f>
        <v>September</v>
      </c>
      <c r="Z8631" t="str">
        <f>"Q"&amp;ROUNDUP(MONTH(salestable[[#This Row],[Order Date]])/3,0)</f>
        <v>Q3</v>
      </c>
      <c r="AA8631" t="str">
        <f>TEXT(salestable[[#This Row],[Order Date]], "ddd")</f>
        <v>Mon</v>
      </c>
    </row>
    <row r="8632" spans="1:27"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s="3">
        <v>4</v>
      </c>
      <c r="T8632" s="4">
        <v>0</v>
      </c>
      <c r="U8632" s="3">
        <v>2.3892000000000002</v>
      </c>
      <c r="V8632" s="2">
        <f>salestable[[#This Row],[Sales]] * (1 - salestable[[#This Row],[Discount]])</f>
        <v>7.24</v>
      </c>
      <c r="W8632" s="2">
        <f>salestable[[#This Row],[Sales]] * salestable[[#This Row],[Discount]]</f>
        <v>0</v>
      </c>
      <c r="X8632">
        <f>YEAR(salestable[[#This Row],[Order Date]])</f>
        <v>2015</v>
      </c>
      <c r="Y8632" t="str">
        <f>TEXT(salestable[[#This Row],[Order Date]],"MMMM")</f>
        <v>September</v>
      </c>
      <c r="Z8632" t="str">
        <f>"Q"&amp;ROUNDUP(MONTH(salestable[[#This Row],[Order Date]])/3,0)</f>
        <v>Q3</v>
      </c>
      <c r="AA8632" t="str">
        <f>TEXT(salestable[[#This Row],[Order Date]], "ddd")</f>
        <v>Mon</v>
      </c>
    </row>
    <row r="8633" spans="1:27"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s="3">
        <v>5</v>
      </c>
      <c r="T8633" s="4">
        <v>0.5</v>
      </c>
      <c r="U8633" s="3">
        <v>-78.078000000000003</v>
      </c>
      <c r="V8633" s="2">
        <f>salestable[[#This Row],[Sales]] * (1 - salestable[[#This Row],[Discount]])</f>
        <v>88.724999999999994</v>
      </c>
      <c r="W8633" s="2">
        <f>salestable[[#This Row],[Sales]] * salestable[[#This Row],[Discount]]</f>
        <v>88.724999999999994</v>
      </c>
      <c r="X8633">
        <f>YEAR(salestable[[#This Row],[Order Date]])</f>
        <v>2016</v>
      </c>
      <c r="Y8633" t="str">
        <f>TEXT(salestable[[#This Row],[Order Date]],"MMMM")</f>
        <v>July</v>
      </c>
      <c r="Z8633" t="str">
        <f>"Q"&amp;ROUNDUP(MONTH(salestable[[#This Row],[Order Date]])/3,0)</f>
        <v>Q3</v>
      </c>
      <c r="AA8633" t="str">
        <f>TEXT(salestable[[#This Row],[Order Date]], "ddd")</f>
        <v>Thu</v>
      </c>
    </row>
    <row r="8634" spans="1:27"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s="3">
        <v>6</v>
      </c>
      <c r="T8634" s="4">
        <v>0.7</v>
      </c>
      <c r="U8634" s="3">
        <v>-913.17600000000004</v>
      </c>
      <c r="V8634" s="2">
        <f>salestable[[#This Row],[Sales]] * (1 - salestable[[#This Row],[Discount]])</f>
        <v>410.92920000000004</v>
      </c>
      <c r="W8634" s="2">
        <f>salestable[[#This Row],[Sales]] * salestable[[#This Row],[Discount]]</f>
        <v>958.83479999999986</v>
      </c>
      <c r="X8634">
        <f>YEAR(salestable[[#This Row],[Order Date]])</f>
        <v>2016</v>
      </c>
      <c r="Y8634" t="str">
        <f>TEXT(salestable[[#This Row],[Order Date]],"MMMM")</f>
        <v>July</v>
      </c>
      <c r="Z8634" t="str">
        <f>"Q"&amp;ROUNDUP(MONTH(salestable[[#This Row],[Order Date]])/3,0)</f>
        <v>Q3</v>
      </c>
      <c r="AA8634" t="str">
        <f>TEXT(salestable[[#This Row],[Order Date]], "ddd")</f>
        <v>Thu</v>
      </c>
    </row>
    <row r="8635" spans="1:27"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s="3">
        <v>3</v>
      </c>
      <c r="T8635" s="4">
        <v>0.2</v>
      </c>
      <c r="U8635" s="3">
        <v>0.71099999999999997</v>
      </c>
      <c r="V8635" s="2">
        <f>salestable[[#This Row],[Sales]] * (1 - salestable[[#This Row],[Discount]])</f>
        <v>7.5840000000000005</v>
      </c>
      <c r="W8635" s="2">
        <f>salestable[[#This Row],[Sales]] * salestable[[#This Row],[Discount]]</f>
        <v>1.8960000000000001</v>
      </c>
      <c r="X8635">
        <f>YEAR(salestable[[#This Row],[Order Date]])</f>
        <v>2016</v>
      </c>
      <c r="Y8635" t="str">
        <f>TEXT(salestable[[#This Row],[Order Date]],"MMMM")</f>
        <v>July</v>
      </c>
      <c r="Z8635" t="str">
        <f>"Q"&amp;ROUNDUP(MONTH(salestable[[#This Row],[Order Date]])/3,0)</f>
        <v>Q3</v>
      </c>
      <c r="AA8635" t="str">
        <f>TEXT(salestable[[#This Row],[Order Date]], "ddd")</f>
        <v>Thu</v>
      </c>
    </row>
    <row r="8636" spans="1:27"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s="3">
        <v>2</v>
      </c>
      <c r="T8636" s="4">
        <v>0.5</v>
      </c>
      <c r="U8636" s="3">
        <v>-89.066400000000002</v>
      </c>
      <c r="V8636" s="2">
        <f>salestable[[#This Row],[Sales]] * (1 - salestable[[#This Row],[Discount]])</f>
        <v>65.489999999999995</v>
      </c>
      <c r="W8636" s="2">
        <f>salestable[[#This Row],[Sales]] * salestable[[#This Row],[Discount]]</f>
        <v>65.489999999999995</v>
      </c>
      <c r="X8636">
        <f>YEAR(salestable[[#This Row],[Order Date]])</f>
        <v>2017</v>
      </c>
      <c r="Y8636" t="str">
        <f>TEXT(salestable[[#This Row],[Order Date]],"MMMM")</f>
        <v>August</v>
      </c>
      <c r="Z8636" t="str">
        <f>"Q"&amp;ROUNDUP(MONTH(salestable[[#This Row],[Order Date]])/3,0)</f>
        <v>Q3</v>
      </c>
      <c r="AA8636" t="str">
        <f>TEXT(salestable[[#This Row],[Order Date]], "ddd")</f>
        <v>Fri</v>
      </c>
    </row>
    <row r="8637" spans="1:27"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s="3">
        <v>5</v>
      </c>
      <c r="T8637" s="4">
        <v>0</v>
      </c>
      <c r="U8637" s="3">
        <v>45.487000000000002</v>
      </c>
      <c r="V8637" s="2">
        <f>salestable[[#This Row],[Sales]] * (1 - salestable[[#This Row],[Discount]])</f>
        <v>174.95</v>
      </c>
      <c r="W8637" s="2">
        <f>salestable[[#This Row],[Sales]] * salestable[[#This Row],[Discount]]</f>
        <v>0</v>
      </c>
      <c r="X8637">
        <f>YEAR(salestable[[#This Row],[Order Date]])</f>
        <v>2014</v>
      </c>
      <c r="Y8637" t="str">
        <f>TEXT(salestable[[#This Row],[Order Date]],"MMMM")</f>
        <v>April</v>
      </c>
      <c r="Z8637" t="str">
        <f>"Q"&amp;ROUNDUP(MONTH(salestable[[#This Row],[Order Date]])/3,0)</f>
        <v>Q2</v>
      </c>
      <c r="AA8637" t="str">
        <f>TEXT(salestable[[#This Row],[Order Date]], "ddd")</f>
        <v>Wed</v>
      </c>
    </row>
    <row r="8638" spans="1:27"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s="3">
        <v>5</v>
      </c>
      <c r="T8638" s="4">
        <v>0</v>
      </c>
      <c r="U8638" s="3">
        <v>214.76</v>
      </c>
      <c r="V8638" s="2">
        <f>salestable[[#This Row],[Sales]] * (1 - salestable[[#This Row],[Discount]])</f>
        <v>826</v>
      </c>
      <c r="W8638" s="2">
        <f>salestable[[#This Row],[Sales]] * salestable[[#This Row],[Discount]]</f>
        <v>0</v>
      </c>
      <c r="X8638">
        <f>YEAR(salestable[[#This Row],[Order Date]])</f>
        <v>2014</v>
      </c>
      <c r="Y8638" t="str">
        <f>TEXT(salestable[[#This Row],[Order Date]],"MMMM")</f>
        <v>April</v>
      </c>
      <c r="Z8638" t="str">
        <f>"Q"&amp;ROUNDUP(MONTH(salestable[[#This Row],[Order Date]])/3,0)</f>
        <v>Q2</v>
      </c>
      <c r="AA8638" t="str">
        <f>TEXT(salestable[[#This Row],[Order Date]], "ddd")</f>
        <v>Wed</v>
      </c>
    </row>
    <row r="8639" spans="1:27"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s="3">
        <v>7</v>
      </c>
      <c r="T8639" s="4">
        <v>0</v>
      </c>
      <c r="U8639" s="3">
        <v>39.0824</v>
      </c>
      <c r="V8639" s="2">
        <f>salestable[[#This Row],[Sales]] * (1 - salestable[[#This Row],[Discount]])</f>
        <v>139.58000000000001</v>
      </c>
      <c r="W8639" s="2">
        <f>salestable[[#This Row],[Sales]] * salestable[[#This Row],[Discount]]</f>
        <v>0</v>
      </c>
      <c r="X8639">
        <f>YEAR(salestable[[#This Row],[Order Date]])</f>
        <v>2017</v>
      </c>
      <c r="Y8639" t="str">
        <f>TEXT(salestable[[#This Row],[Order Date]],"MMMM")</f>
        <v>April</v>
      </c>
      <c r="Z8639" t="str">
        <f>"Q"&amp;ROUNDUP(MONTH(salestable[[#This Row],[Order Date]])/3,0)</f>
        <v>Q2</v>
      </c>
      <c r="AA8639" t="str">
        <f>TEXT(salestable[[#This Row],[Order Date]], "ddd")</f>
        <v>Thu</v>
      </c>
    </row>
    <row r="8640" spans="1:27"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s="3">
        <v>5</v>
      </c>
      <c r="T8640" s="4">
        <v>0</v>
      </c>
      <c r="U8640" s="3">
        <v>143.982</v>
      </c>
      <c r="V8640" s="2">
        <f>salestable[[#This Row],[Sales]] * (1 - salestable[[#This Row],[Discount]])</f>
        <v>399.95</v>
      </c>
      <c r="W8640" s="2">
        <f>salestable[[#This Row],[Sales]] * salestable[[#This Row],[Discount]]</f>
        <v>0</v>
      </c>
      <c r="X8640">
        <f>YEAR(salestable[[#This Row],[Order Date]])</f>
        <v>2017</v>
      </c>
      <c r="Y8640" t="str">
        <f>TEXT(salestable[[#This Row],[Order Date]],"MMMM")</f>
        <v>July</v>
      </c>
      <c r="Z8640" t="str">
        <f>"Q"&amp;ROUNDUP(MONTH(salestable[[#This Row],[Order Date]])/3,0)</f>
        <v>Q3</v>
      </c>
      <c r="AA8640" t="str">
        <f>TEXT(salestable[[#This Row],[Order Date]], "ddd")</f>
        <v>Sun</v>
      </c>
    </row>
    <row r="8641" spans="1:27"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s="3">
        <v>3</v>
      </c>
      <c r="T8641" s="4">
        <v>0</v>
      </c>
      <c r="U8641" s="3">
        <v>5.8232999999999997</v>
      </c>
      <c r="V8641" s="2">
        <f>salestable[[#This Row],[Sales]] * (1 - salestable[[#This Row],[Discount]])</f>
        <v>12.39</v>
      </c>
      <c r="W8641" s="2">
        <f>salestable[[#This Row],[Sales]] * salestable[[#This Row],[Discount]]</f>
        <v>0</v>
      </c>
      <c r="X8641">
        <f>YEAR(salestable[[#This Row],[Order Date]])</f>
        <v>2014</v>
      </c>
      <c r="Y8641" t="str">
        <f>TEXT(salestable[[#This Row],[Order Date]],"MMMM")</f>
        <v>December</v>
      </c>
      <c r="Z8641" t="str">
        <f>"Q"&amp;ROUNDUP(MONTH(salestable[[#This Row],[Order Date]])/3,0)</f>
        <v>Q4</v>
      </c>
      <c r="AA8641" t="str">
        <f>TEXT(salestable[[#This Row],[Order Date]], "ddd")</f>
        <v>Sat</v>
      </c>
    </row>
    <row r="8642" spans="1:27"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s="3">
        <v>5</v>
      </c>
      <c r="T8642" s="4">
        <v>0.8</v>
      </c>
      <c r="U8642" s="3">
        <v>-1141.47</v>
      </c>
      <c r="V8642" s="2">
        <f>salestable[[#This Row],[Sales]] * (1 - salestable[[#This Row],[Discount]])</f>
        <v>152.19599999999997</v>
      </c>
      <c r="W8642" s="2">
        <f>salestable[[#This Row],[Sales]] * salestable[[#This Row],[Discount]]</f>
        <v>608.78399999999999</v>
      </c>
      <c r="X8642">
        <f>YEAR(salestable[[#This Row],[Order Date]])</f>
        <v>2017</v>
      </c>
      <c r="Y8642" t="str">
        <f>TEXT(salestable[[#This Row],[Order Date]],"MMMM")</f>
        <v>January</v>
      </c>
      <c r="Z8642" t="str">
        <f>"Q"&amp;ROUNDUP(MONTH(salestable[[#This Row],[Order Date]])/3,0)</f>
        <v>Q1</v>
      </c>
      <c r="AA8642" t="str">
        <f>TEXT(salestable[[#This Row],[Order Date]], "ddd")</f>
        <v>Thu</v>
      </c>
    </row>
    <row r="8643" spans="1:27"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s="3">
        <v>6</v>
      </c>
      <c r="T8643" s="4">
        <v>0.7</v>
      </c>
      <c r="U8643" s="3">
        <v>-45.24</v>
      </c>
      <c r="V8643" s="2">
        <f>salestable[[#This Row],[Sales]] * (1 - salestable[[#This Row],[Discount]])</f>
        <v>20.358000000000004</v>
      </c>
      <c r="W8643" s="2">
        <f>salestable[[#This Row],[Sales]] * salestable[[#This Row],[Discount]]</f>
        <v>47.501999999999995</v>
      </c>
      <c r="X8643">
        <f>YEAR(salestable[[#This Row],[Order Date]])</f>
        <v>2017</v>
      </c>
      <c r="Y8643" t="str">
        <f>TEXT(salestable[[#This Row],[Order Date]],"MMMM")</f>
        <v>December</v>
      </c>
      <c r="Z8643" t="str">
        <f>"Q"&amp;ROUNDUP(MONTH(salestable[[#This Row],[Order Date]])/3,0)</f>
        <v>Q4</v>
      </c>
      <c r="AA8643" t="str">
        <f>TEXT(salestable[[#This Row],[Order Date]], "ddd")</f>
        <v>Sat</v>
      </c>
    </row>
    <row r="8644" spans="1:27"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s="3">
        <v>11</v>
      </c>
      <c r="T8644" s="4">
        <v>0.2</v>
      </c>
      <c r="U8644" s="3">
        <v>11.814</v>
      </c>
      <c r="V8644" s="2">
        <f>salestable[[#This Row],[Sales]] * (1 - salestable[[#This Row],[Discount]])</f>
        <v>25.203200000000002</v>
      </c>
      <c r="W8644" s="2">
        <f>salestable[[#This Row],[Sales]] * salestable[[#This Row],[Discount]]</f>
        <v>6.3008000000000006</v>
      </c>
      <c r="X8644">
        <f>YEAR(salestable[[#This Row],[Order Date]])</f>
        <v>2015</v>
      </c>
      <c r="Y8644" t="str">
        <f>TEXT(salestable[[#This Row],[Order Date]],"MMMM")</f>
        <v>November</v>
      </c>
      <c r="Z8644" t="str">
        <f>"Q"&amp;ROUNDUP(MONTH(salestable[[#This Row],[Order Date]])/3,0)</f>
        <v>Q4</v>
      </c>
      <c r="AA8644" t="str">
        <f>TEXT(salestable[[#This Row],[Order Date]], "ddd")</f>
        <v>Sun</v>
      </c>
    </row>
    <row r="8645" spans="1:27"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s="3">
        <v>1</v>
      </c>
      <c r="T8645" s="4">
        <v>0.2</v>
      </c>
      <c r="U8645" s="3">
        <v>1.6379999999999999</v>
      </c>
      <c r="V8645" s="2">
        <f>salestable[[#This Row],[Sales]] * (1 - salestable[[#This Row],[Discount]])</f>
        <v>4.032</v>
      </c>
      <c r="W8645" s="2">
        <f>salestable[[#This Row],[Sales]] * salestable[[#This Row],[Discount]]</f>
        <v>1.008</v>
      </c>
      <c r="X8645">
        <f>YEAR(salestable[[#This Row],[Order Date]])</f>
        <v>2015</v>
      </c>
      <c r="Y8645" t="str">
        <f>TEXT(salestable[[#This Row],[Order Date]],"MMMM")</f>
        <v>November</v>
      </c>
      <c r="Z8645" t="str">
        <f>"Q"&amp;ROUNDUP(MONTH(salestable[[#This Row],[Order Date]])/3,0)</f>
        <v>Q4</v>
      </c>
      <c r="AA8645" t="str">
        <f>TEXT(salestable[[#This Row],[Order Date]], "ddd")</f>
        <v>Sun</v>
      </c>
    </row>
    <row r="8646" spans="1:27"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s="3">
        <v>7</v>
      </c>
      <c r="T8646" s="4">
        <v>0.7</v>
      </c>
      <c r="U8646" s="3">
        <v>-29.244599999999998</v>
      </c>
      <c r="V8646" s="2">
        <f>salestable[[#This Row],[Sales]] * (1 - salestable[[#This Row],[Discount]])</f>
        <v>11.963700000000001</v>
      </c>
      <c r="W8646" s="2">
        <f>salestable[[#This Row],[Sales]] * salestable[[#This Row],[Discount]]</f>
        <v>27.915299999999998</v>
      </c>
      <c r="X8646">
        <f>YEAR(salestable[[#This Row],[Order Date]])</f>
        <v>2015</v>
      </c>
      <c r="Y8646" t="str">
        <f>TEXT(salestable[[#This Row],[Order Date]],"MMMM")</f>
        <v>November</v>
      </c>
      <c r="Z8646" t="str">
        <f>"Q"&amp;ROUNDUP(MONTH(salestable[[#This Row],[Order Date]])/3,0)</f>
        <v>Q4</v>
      </c>
      <c r="AA8646" t="str">
        <f>TEXT(salestable[[#This Row],[Order Date]], "ddd")</f>
        <v>Sun</v>
      </c>
    </row>
    <row r="8647" spans="1:27"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s="3">
        <v>1</v>
      </c>
      <c r="T8647" s="4">
        <v>0.2</v>
      </c>
      <c r="U8647" s="3">
        <v>1.4136</v>
      </c>
      <c r="V8647" s="2">
        <f>salestable[[#This Row],[Sales]] * (1 - salestable[[#This Row],[Discount]])</f>
        <v>3.7696000000000001</v>
      </c>
      <c r="W8647" s="2">
        <f>salestable[[#This Row],[Sales]] * salestable[[#This Row],[Discount]]</f>
        <v>0.94240000000000002</v>
      </c>
      <c r="X8647">
        <f>YEAR(salestable[[#This Row],[Order Date]])</f>
        <v>2015</v>
      </c>
      <c r="Y8647" t="str">
        <f>TEXT(salestable[[#This Row],[Order Date]],"MMMM")</f>
        <v>November</v>
      </c>
      <c r="Z8647" t="str">
        <f>"Q"&amp;ROUNDUP(MONTH(salestable[[#This Row],[Order Date]])/3,0)</f>
        <v>Q4</v>
      </c>
      <c r="AA8647" t="str">
        <f>TEXT(salestable[[#This Row],[Order Date]], "ddd")</f>
        <v>Sun</v>
      </c>
    </row>
    <row r="8648" spans="1:27"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s="3">
        <v>3</v>
      </c>
      <c r="T8648" s="4">
        <v>0.2</v>
      </c>
      <c r="U8648" s="3">
        <v>19.435199999999998</v>
      </c>
      <c r="V8648" s="2">
        <f>salestable[[#This Row],[Sales]] * (1 - salestable[[#This Row],[Discount]])</f>
        <v>155.48160000000001</v>
      </c>
      <c r="W8648" s="2">
        <f>salestable[[#This Row],[Sales]] * salestable[[#This Row],[Discount]]</f>
        <v>38.870400000000004</v>
      </c>
      <c r="X8648">
        <f>YEAR(salestable[[#This Row],[Order Date]])</f>
        <v>2016</v>
      </c>
      <c r="Y8648" t="str">
        <f>TEXT(salestable[[#This Row],[Order Date]],"MMMM")</f>
        <v>November</v>
      </c>
      <c r="Z8648" t="str">
        <f>"Q"&amp;ROUNDUP(MONTH(salestable[[#This Row],[Order Date]])/3,0)</f>
        <v>Q4</v>
      </c>
      <c r="AA8648" t="str">
        <f>TEXT(salestable[[#This Row],[Order Date]], "ddd")</f>
        <v>Fri</v>
      </c>
    </row>
    <row r="8649" spans="1:27"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s="3">
        <v>2</v>
      </c>
      <c r="T8649" s="4">
        <v>0.2</v>
      </c>
      <c r="U8649" s="3">
        <v>10.9602</v>
      </c>
      <c r="V8649" s="2">
        <f>salestable[[#This Row],[Sales]] * (1 - salestable[[#This Row],[Discount]])</f>
        <v>77.939200000000014</v>
      </c>
      <c r="W8649" s="2">
        <f>salestable[[#This Row],[Sales]] * salestable[[#This Row],[Discount]]</f>
        <v>19.484800000000003</v>
      </c>
      <c r="X8649">
        <f>YEAR(salestable[[#This Row],[Order Date]])</f>
        <v>2015</v>
      </c>
      <c r="Y8649" t="str">
        <f>TEXT(salestable[[#This Row],[Order Date]],"MMMM")</f>
        <v>December</v>
      </c>
      <c r="Z8649" t="str">
        <f>"Q"&amp;ROUNDUP(MONTH(salestable[[#This Row],[Order Date]])/3,0)</f>
        <v>Q4</v>
      </c>
      <c r="AA8649" t="str">
        <f>TEXT(salestable[[#This Row],[Order Date]], "ddd")</f>
        <v>Sat</v>
      </c>
    </row>
    <row r="8650" spans="1:27"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s="3">
        <v>5</v>
      </c>
      <c r="T8650" s="4">
        <v>0.2</v>
      </c>
      <c r="U8650" s="3">
        <v>26.4285</v>
      </c>
      <c r="V8650" s="2">
        <f>salestable[[#This Row],[Sales]] * (1 - salestable[[#This Row],[Discount]])</f>
        <v>563.80799999999999</v>
      </c>
      <c r="W8650" s="2">
        <f>salestable[[#This Row],[Sales]] * salestable[[#This Row],[Discount]]</f>
        <v>140.952</v>
      </c>
      <c r="X8650">
        <f>YEAR(salestable[[#This Row],[Order Date]])</f>
        <v>2016</v>
      </c>
      <c r="Y8650" t="str">
        <f>TEXT(salestable[[#This Row],[Order Date]],"MMMM")</f>
        <v>July</v>
      </c>
      <c r="Z8650" t="str">
        <f>"Q"&amp;ROUNDUP(MONTH(salestable[[#This Row],[Order Date]])/3,0)</f>
        <v>Q3</v>
      </c>
      <c r="AA8650" t="str">
        <f>TEXT(salestable[[#This Row],[Order Date]], "ddd")</f>
        <v>Fri</v>
      </c>
    </row>
    <row r="8651" spans="1:27"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s="3">
        <v>3</v>
      </c>
      <c r="T8651" s="4">
        <v>0.7</v>
      </c>
      <c r="U8651" s="3">
        <v>-20.090399999999999</v>
      </c>
      <c r="V8651" s="2">
        <f>salestable[[#This Row],[Sales]] * (1 - salestable[[#This Row],[Discount]])</f>
        <v>8.2188000000000017</v>
      </c>
      <c r="W8651" s="2">
        <f>salestable[[#This Row],[Sales]] * salestable[[#This Row],[Discount]]</f>
        <v>19.177199999999999</v>
      </c>
      <c r="X8651">
        <f>YEAR(salestable[[#This Row],[Order Date]])</f>
        <v>2016</v>
      </c>
      <c r="Y8651" t="str">
        <f>TEXT(salestable[[#This Row],[Order Date]],"MMMM")</f>
        <v>July</v>
      </c>
      <c r="Z8651" t="str">
        <f>"Q"&amp;ROUNDUP(MONTH(salestable[[#This Row],[Order Date]])/3,0)</f>
        <v>Q3</v>
      </c>
      <c r="AA8651" t="str">
        <f>TEXT(salestable[[#This Row],[Order Date]], "ddd")</f>
        <v>Fri</v>
      </c>
    </row>
    <row r="8652" spans="1:27"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s="3">
        <v>5</v>
      </c>
      <c r="T8652" s="4">
        <v>0</v>
      </c>
      <c r="U8652" s="3">
        <v>2.6789999999999998</v>
      </c>
      <c r="V8652" s="2">
        <f>salestable[[#This Row],[Sales]] * (1 - salestable[[#This Row],[Discount]])</f>
        <v>5.7</v>
      </c>
      <c r="W8652" s="2">
        <f>salestable[[#This Row],[Sales]] * salestable[[#This Row],[Discount]]</f>
        <v>0</v>
      </c>
      <c r="X8652">
        <f>YEAR(salestable[[#This Row],[Order Date]])</f>
        <v>2014</v>
      </c>
      <c r="Y8652" t="str">
        <f>TEXT(salestable[[#This Row],[Order Date]],"MMMM")</f>
        <v>September</v>
      </c>
      <c r="Z8652" t="str">
        <f>"Q"&amp;ROUNDUP(MONTH(salestable[[#This Row],[Order Date]])/3,0)</f>
        <v>Q3</v>
      </c>
      <c r="AA8652" t="str">
        <f>TEXT(salestable[[#This Row],[Order Date]], "ddd")</f>
        <v>Sat</v>
      </c>
    </row>
    <row r="8653" spans="1:27"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s="3">
        <v>3</v>
      </c>
      <c r="T8653" s="4">
        <v>0</v>
      </c>
      <c r="U8653" s="3">
        <v>5.5340999999999996</v>
      </c>
      <c r="V8653" s="2">
        <f>salestable[[#This Row],[Sales]] * (1 - salestable[[#This Row],[Discount]])</f>
        <v>14.19</v>
      </c>
      <c r="W8653" s="2">
        <f>salestable[[#This Row],[Sales]] * salestable[[#This Row],[Discount]]</f>
        <v>0</v>
      </c>
      <c r="X8653">
        <f>YEAR(salestable[[#This Row],[Order Date]])</f>
        <v>2014</v>
      </c>
      <c r="Y8653" t="str">
        <f>TEXT(salestable[[#This Row],[Order Date]],"MMMM")</f>
        <v>September</v>
      </c>
      <c r="Z8653" t="str">
        <f>"Q"&amp;ROUNDUP(MONTH(salestable[[#This Row],[Order Date]])/3,0)</f>
        <v>Q3</v>
      </c>
      <c r="AA8653" t="str">
        <f>TEXT(salestable[[#This Row],[Order Date]], "ddd")</f>
        <v>Sat</v>
      </c>
    </row>
    <row r="8654" spans="1:27"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s="3">
        <v>2</v>
      </c>
      <c r="T8654" s="4">
        <v>0</v>
      </c>
      <c r="U8654" s="3">
        <v>2.19</v>
      </c>
      <c r="V8654" s="2">
        <f>salestable[[#This Row],[Sales]] * (1 - salestable[[#This Row],[Discount]])</f>
        <v>7.3</v>
      </c>
      <c r="W8654" s="2">
        <f>salestable[[#This Row],[Sales]] * salestable[[#This Row],[Discount]]</f>
        <v>0</v>
      </c>
      <c r="X8654">
        <f>YEAR(salestable[[#This Row],[Order Date]])</f>
        <v>2014</v>
      </c>
      <c r="Y8654" t="str">
        <f>TEXT(salestable[[#This Row],[Order Date]],"MMMM")</f>
        <v>September</v>
      </c>
      <c r="Z8654" t="str">
        <f>"Q"&amp;ROUNDUP(MONTH(salestable[[#This Row],[Order Date]])/3,0)</f>
        <v>Q3</v>
      </c>
      <c r="AA8654" t="str">
        <f>TEXT(salestable[[#This Row],[Order Date]], "ddd")</f>
        <v>Sat</v>
      </c>
    </row>
    <row r="8655" spans="1:27"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s="3">
        <v>2</v>
      </c>
      <c r="T8655" s="4">
        <v>0</v>
      </c>
      <c r="U8655" s="3">
        <v>75.992400000000004</v>
      </c>
      <c r="V8655" s="2">
        <f>salestable[[#This Row],[Sales]] * (1 - salestable[[#This Row],[Discount]])</f>
        <v>199.98</v>
      </c>
      <c r="W8655" s="2">
        <f>salestable[[#This Row],[Sales]] * salestable[[#This Row],[Discount]]</f>
        <v>0</v>
      </c>
      <c r="X8655">
        <f>YEAR(salestable[[#This Row],[Order Date]])</f>
        <v>2014</v>
      </c>
      <c r="Y8655" t="str">
        <f>TEXT(salestable[[#This Row],[Order Date]],"MMMM")</f>
        <v>September</v>
      </c>
      <c r="Z8655" t="str">
        <f>"Q"&amp;ROUNDUP(MONTH(salestable[[#This Row],[Order Date]])/3,0)</f>
        <v>Q3</v>
      </c>
      <c r="AA8655" t="str">
        <f>TEXT(salestable[[#This Row],[Order Date]], "ddd")</f>
        <v>Sat</v>
      </c>
    </row>
    <row r="8656" spans="1:27"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s="3">
        <v>4</v>
      </c>
      <c r="T8656" s="4">
        <v>0</v>
      </c>
      <c r="U8656" s="3">
        <v>60.883200000000002</v>
      </c>
      <c r="V8656" s="2">
        <f>salestable[[#This Row],[Sales]] * (1 - salestable[[#This Row],[Discount]])</f>
        <v>144.96</v>
      </c>
      <c r="W8656" s="2">
        <f>salestable[[#This Row],[Sales]] * salestable[[#This Row],[Discount]]</f>
        <v>0</v>
      </c>
      <c r="X8656">
        <f>YEAR(salestable[[#This Row],[Order Date]])</f>
        <v>2014</v>
      </c>
      <c r="Y8656" t="str">
        <f>TEXT(salestable[[#This Row],[Order Date]],"MMMM")</f>
        <v>September</v>
      </c>
      <c r="Z8656" t="str">
        <f>"Q"&amp;ROUNDUP(MONTH(salestable[[#This Row],[Order Date]])/3,0)</f>
        <v>Q3</v>
      </c>
      <c r="AA8656" t="str">
        <f>TEXT(salestable[[#This Row],[Order Date]], "ddd")</f>
        <v>Sat</v>
      </c>
    </row>
    <row r="8657" spans="1:27"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s="3">
        <v>2</v>
      </c>
      <c r="T8657" s="4">
        <v>0</v>
      </c>
      <c r="U8657" s="3">
        <v>20.059999999999999</v>
      </c>
      <c r="V8657" s="2">
        <f>salestable[[#This Row],[Sales]] * (1 - salestable[[#This Row],[Discount]])</f>
        <v>118</v>
      </c>
      <c r="W8657" s="2">
        <f>salestable[[#This Row],[Sales]] * salestable[[#This Row],[Discount]]</f>
        <v>0</v>
      </c>
      <c r="X8657">
        <f>YEAR(salestable[[#This Row],[Order Date]])</f>
        <v>2014</v>
      </c>
      <c r="Y8657" t="str">
        <f>TEXT(salestable[[#This Row],[Order Date]],"MMMM")</f>
        <v>September</v>
      </c>
      <c r="Z8657" t="str">
        <f>"Q"&amp;ROUNDUP(MONTH(salestable[[#This Row],[Order Date]])/3,0)</f>
        <v>Q3</v>
      </c>
      <c r="AA8657" t="str">
        <f>TEXT(salestable[[#This Row],[Order Date]], "ddd")</f>
        <v>Sat</v>
      </c>
    </row>
    <row r="8658" spans="1:27"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s="3">
        <v>1</v>
      </c>
      <c r="T8658" s="4">
        <v>0</v>
      </c>
      <c r="U8658" s="3">
        <v>24.47</v>
      </c>
      <c r="V8658" s="2">
        <f>salestable[[#This Row],[Sales]] * (1 - salestable[[#This Row],[Discount]])</f>
        <v>48.94</v>
      </c>
      <c r="W8658" s="2">
        <f>salestable[[#This Row],[Sales]] * salestable[[#This Row],[Discount]]</f>
        <v>0</v>
      </c>
      <c r="X8658">
        <f>YEAR(salestable[[#This Row],[Order Date]])</f>
        <v>2014</v>
      </c>
      <c r="Y8658" t="str">
        <f>TEXT(salestable[[#This Row],[Order Date]],"MMMM")</f>
        <v>September</v>
      </c>
      <c r="Z8658" t="str">
        <f>"Q"&amp;ROUNDUP(MONTH(salestable[[#This Row],[Order Date]])/3,0)</f>
        <v>Q3</v>
      </c>
      <c r="AA8658" t="str">
        <f>TEXT(salestable[[#This Row],[Order Date]], "ddd")</f>
        <v>Sat</v>
      </c>
    </row>
    <row r="8659" spans="1:27"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s="3">
        <v>2</v>
      </c>
      <c r="T8659" s="4">
        <v>0</v>
      </c>
      <c r="U8659" s="3">
        <v>9.7438000000000002</v>
      </c>
      <c r="V8659" s="2">
        <f>salestable[[#This Row],[Sales]] * (1 - salestable[[#This Row],[Discount]])</f>
        <v>22.66</v>
      </c>
      <c r="W8659" s="2">
        <f>salestable[[#This Row],[Sales]] * salestable[[#This Row],[Discount]]</f>
        <v>0</v>
      </c>
      <c r="X8659">
        <f>YEAR(salestable[[#This Row],[Order Date]])</f>
        <v>2014</v>
      </c>
      <c r="Y8659" t="str">
        <f>TEXT(salestable[[#This Row],[Order Date]],"MMMM")</f>
        <v>September</v>
      </c>
      <c r="Z8659" t="str">
        <f>"Q"&amp;ROUNDUP(MONTH(salestable[[#This Row],[Order Date]])/3,0)</f>
        <v>Q3</v>
      </c>
      <c r="AA8659" t="str">
        <f>TEXT(salestable[[#This Row],[Order Date]], "ddd")</f>
        <v>Sat</v>
      </c>
    </row>
    <row r="8660" spans="1:27"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s="3">
        <v>1</v>
      </c>
      <c r="T8660" s="4">
        <v>0.8</v>
      </c>
      <c r="U8660" s="3">
        <v>-1.3375999999999999</v>
      </c>
      <c r="V8660" s="2">
        <f>salestable[[#This Row],[Sales]] * (1 - salestable[[#This Row],[Discount]])</f>
        <v>0.16719999999999996</v>
      </c>
      <c r="W8660" s="2">
        <f>salestable[[#This Row],[Sales]] * salestable[[#This Row],[Discount]]</f>
        <v>0.66880000000000006</v>
      </c>
      <c r="X8660">
        <f>YEAR(salestable[[#This Row],[Order Date]])</f>
        <v>2016</v>
      </c>
      <c r="Y8660" t="str">
        <f>TEXT(salestable[[#This Row],[Order Date]],"MMMM")</f>
        <v>June</v>
      </c>
      <c r="Z8660" t="str">
        <f>"Q"&amp;ROUNDUP(MONTH(salestable[[#This Row],[Order Date]])/3,0)</f>
        <v>Q2</v>
      </c>
      <c r="AA8660" t="str">
        <f>TEXT(salestable[[#This Row],[Order Date]], "ddd")</f>
        <v>Tue</v>
      </c>
    </row>
    <row r="8661" spans="1:27"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s="3">
        <v>6</v>
      </c>
      <c r="T8661" s="4">
        <v>0.2</v>
      </c>
      <c r="U8661" s="3">
        <v>11.223000000000001</v>
      </c>
      <c r="V8661" s="2">
        <f>salestable[[#This Row],[Sales]] * (1 - salestable[[#This Row],[Discount]])</f>
        <v>24.768000000000001</v>
      </c>
      <c r="W8661" s="2">
        <f>salestable[[#This Row],[Sales]] * salestable[[#This Row],[Discount]]</f>
        <v>6.1920000000000002</v>
      </c>
      <c r="X8661">
        <f>YEAR(salestable[[#This Row],[Order Date]])</f>
        <v>2016</v>
      </c>
      <c r="Y8661" t="str">
        <f>TEXT(salestable[[#This Row],[Order Date]],"MMMM")</f>
        <v>September</v>
      </c>
      <c r="Z8661" t="str">
        <f>"Q"&amp;ROUNDUP(MONTH(salestable[[#This Row],[Order Date]])/3,0)</f>
        <v>Q3</v>
      </c>
      <c r="AA8661" t="str">
        <f>TEXT(salestable[[#This Row],[Order Date]], "ddd")</f>
        <v>Sat</v>
      </c>
    </row>
    <row r="8662" spans="1:27"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s="3">
        <v>5</v>
      </c>
      <c r="T8662" s="4">
        <v>0.2</v>
      </c>
      <c r="U8662" s="3">
        <v>-81.441000000000003</v>
      </c>
      <c r="V8662" s="2">
        <f>salestable[[#This Row],[Sales]] * (1 - salestable[[#This Row],[Discount]])</f>
        <v>579.13599999999997</v>
      </c>
      <c r="W8662" s="2">
        <f>salestable[[#This Row],[Sales]] * salestable[[#This Row],[Discount]]</f>
        <v>144.78399999999999</v>
      </c>
      <c r="X8662">
        <f>YEAR(salestable[[#This Row],[Order Date]])</f>
        <v>2017</v>
      </c>
      <c r="Y8662" t="str">
        <f>TEXT(salestable[[#This Row],[Order Date]],"MMMM")</f>
        <v>November</v>
      </c>
      <c r="Z8662" t="str">
        <f>"Q"&amp;ROUNDUP(MONTH(salestable[[#This Row],[Order Date]])/3,0)</f>
        <v>Q4</v>
      </c>
      <c r="AA8662" t="str">
        <f>TEXT(salestable[[#This Row],[Order Date]], "ddd")</f>
        <v>Sat</v>
      </c>
    </row>
    <row r="8663" spans="1:27"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s="3">
        <v>4</v>
      </c>
      <c r="T8663" s="4">
        <v>0.6</v>
      </c>
      <c r="U8663" s="3">
        <v>-15.9268</v>
      </c>
      <c r="V8663" s="2">
        <f>salestable[[#This Row],[Sales]] * (1 - salestable[[#This Row],[Discount]])</f>
        <v>8.7872000000000003</v>
      </c>
      <c r="W8663" s="2">
        <f>salestable[[#This Row],[Sales]] * salestable[[#This Row],[Discount]]</f>
        <v>13.1808</v>
      </c>
      <c r="X8663">
        <f>YEAR(salestable[[#This Row],[Order Date]])</f>
        <v>2015</v>
      </c>
      <c r="Y8663" t="str">
        <f>TEXT(salestable[[#This Row],[Order Date]],"MMMM")</f>
        <v>May</v>
      </c>
      <c r="Z8663" t="str">
        <f>"Q"&amp;ROUNDUP(MONTH(salestable[[#This Row],[Order Date]])/3,0)</f>
        <v>Q2</v>
      </c>
      <c r="AA8663" t="str">
        <f>TEXT(salestable[[#This Row],[Order Date]], "ddd")</f>
        <v>Tue</v>
      </c>
    </row>
    <row r="8664" spans="1:27"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s="3">
        <v>6</v>
      </c>
      <c r="T8664" s="4">
        <v>0.2</v>
      </c>
      <c r="U8664" s="3">
        <v>69.654600000000002</v>
      </c>
      <c r="V8664" s="2">
        <f>salestable[[#This Row],[Sales]] * (1 - salestable[[#This Row],[Discount]])</f>
        <v>495.32160000000005</v>
      </c>
      <c r="W8664" s="2">
        <f>salestable[[#This Row],[Sales]] * salestable[[#This Row],[Discount]]</f>
        <v>123.83040000000001</v>
      </c>
      <c r="X8664">
        <f>YEAR(salestable[[#This Row],[Order Date]])</f>
        <v>2015</v>
      </c>
      <c r="Y8664" t="str">
        <f>TEXT(salestable[[#This Row],[Order Date]],"MMMM")</f>
        <v>May</v>
      </c>
      <c r="Z8664" t="str">
        <f>"Q"&amp;ROUNDUP(MONTH(salestable[[#This Row],[Order Date]])/3,0)</f>
        <v>Q2</v>
      </c>
      <c r="AA8664" t="str">
        <f>TEXT(salestable[[#This Row],[Order Date]], "ddd")</f>
        <v>Tue</v>
      </c>
    </row>
    <row r="8665" spans="1:27"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s="3">
        <v>7</v>
      </c>
      <c r="T8665" s="4">
        <v>0.2</v>
      </c>
      <c r="U8665" s="3">
        <v>41.568800000000003</v>
      </c>
      <c r="V8665" s="2">
        <f>salestable[[#This Row],[Sales]] * (1 - salestable[[#This Row],[Discount]])</f>
        <v>102.3232</v>
      </c>
      <c r="W8665" s="2">
        <f>salestable[[#This Row],[Sales]] * salestable[[#This Row],[Discount]]</f>
        <v>25.5808</v>
      </c>
      <c r="X8665">
        <f>YEAR(salestable[[#This Row],[Order Date]])</f>
        <v>2015</v>
      </c>
      <c r="Y8665" t="str">
        <f>TEXT(salestable[[#This Row],[Order Date]],"MMMM")</f>
        <v>May</v>
      </c>
      <c r="Z8665" t="str">
        <f>"Q"&amp;ROUNDUP(MONTH(salestable[[#This Row],[Order Date]])/3,0)</f>
        <v>Q2</v>
      </c>
      <c r="AA8665" t="str">
        <f>TEXT(salestable[[#This Row],[Order Date]], "ddd")</f>
        <v>Tue</v>
      </c>
    </row>
    <row r="8666" spans="1:27"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s="3">
        <v>5</v>
      </c>
      <c r="T8666" s="4">
        <v>0</v>
      </c>
      <c r="U8666" s="3">
        <v>39.564</v>
      </c>
      <c r="V8666" s="2">
        <f>salestable[[#This Row],[Sales]] * (1 - salestable[[#This Row],[Discount]])</f>
        <v>94.2</v>
      </c>
      <c r="W8666" s="2">
        <f>salestable[[#This Row],[Sales]] * salestable[[#This Row],[Discount]]</f>
        <v>0</v>
      </c>
      <c r="X8666">
        <f>YEAR(salestable[[#This Row],[Order Date]])</f>
        <v>2017</v>
      </c>
      <c r="Y8666" t="str">
        <f>TEXT(salestable[[#This Row],[Order Date]],"MMMM")</f>
        <v>March</v>
      </c>
      <c r="Z8666" t="str">
        <f>"Q"&amp;ROUNDUP(MONTH(salestable[[#This Row],[Order Date]])/3,0)</f>
        <v>Q1</v>
      </c>
      <c r="AA8666" t="str">
        <f>TEXT(salestable[[#This Row],[Order Date]], "ddd")</f>
        <v>Thu</v>
      </c>
    </row>
    <row r="8667" spans="1:27"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s="3">
        <v>5</v>
      </c>
      <c r="T8667" s="4">
        <v>0</v>
      </c>
      <c r="U8667" s="3">
        <v>13.365</v>
      </c>
      <c r="V8667" s="2">
        <f>salestable[[#This Row],[Sales]] * (1 - salestable[[#This Row],[Discount]])</f>
        <v>49.5</v>
      </c>
      <c r="W8667" s="2">
        <f>salestable[[#This Row],[Sales]] * salestable[[#This Row],[Discount]]</f>
        <v>0</v>
      </c>
      <c r="X8667">
        <f>YEAR(salestable[[#This Row],[Order Date]])</f>
        <v>2016</v>
      </c>
      <c r="Y8667" t="str">
        <f>TEXT(salestable[[#This Row],[Order Date]],"MMMM")</f>
        <v>November</v>
      </c>
      <c r="Z8667" t="str">
        <f>"Q"&amp;ROUNDUP(MONTH(salestable[[#This Row],[Order Date]])/3,0)</f>
        <v>Q4</v>
      </c>
      <c r="AA8667" t="str">
        <f>TEXT(salestable[[#This Row],[Order Date]], "ddd")</f>
        <v>Thu</v>
      </c>
    </row>
    <row r="8668" spans="1:27"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s="3">
        <v>5</v>
      </c>
      <c r="T8668" s="4">
        <v>0.2</v>
      </c>
      <c r="U8668" s="3">
        <v>1.6519999999999999</v>
      </c>
      <c r="V8668" s="2">
        <f>salestable[[#This Row],[Sales]] * (1 - salestable[[#This Row],[Discount]])</f>
        <v>13.216000000000001</v>
      </c>
      <c r="W8668" s="2">
        <f>salestable[[#This Row],[Sales]] * salestable[[#This Row],[Discount]]</f>
        <v>3.3040000000000003</v>
      </c>
      <c r="X8668">
        <f>YEAR(salestable[[#This Row],[Order Date]])</f>
        <v>2016</v>
      </c>
      <c r="Y8668" t="str">
        <f>TEXT(salestable[[#This Row],[Order Date]],"MMMM")</f>
        <v>December</v>
      </c>
      <c r="Z8668" t="str">
        <f>"Q"&amp;ROUNDUP(MONTH(salestable[[#This Row],[Order Date]])/3,0)</f>
        <v>Q4</v>
      </c>
      <c r="AA8668" t="str">
        <f>TEXT(salestable[[#This Row],[Order Date]], "ddd")</f>
        <v>Fri</v>
      </c>
    </row>
    <row r="8669" spans="1:27"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s="3">
        <v>4</v>
      </c>
      <c r="T8669" s="4">
        <v>0.2</v>
      </c>
      <c r="U8669" s="3">
        <v>19.376000000000001</v>
      </c>
      <c r="V8669" s="2">
        <f>salestable[[#This Row],[Sales]] * (1 - salestable[[#This Row],[Discount]])</f>
        <v>44.288000000000004</v>
      </c>
      <c r="W8669" s="2">
        <f>salestable[[#This Row],[Sales]] * salestable[[#This Row],[Discount]]</f>
        <v>11.072000000000001</v>
      </c>
      <c r="X8669">
        <f>YEAR(salestable[[#This Row],[Order Date]])</f>
        <v>2016</v>
      </c>
      <c r="Y8669" t="str">
        <f>TEXT(salestable[[#This Row],[Order Date]],"MMMM")</f>
        <v>December</v>
      </c>
      <c r="Z8669" t="str">
        <f>"Q"&amp;ROUNDUP(MONTH(salestable[[#This Row],[Order Date]])/3,0)</f>
        <v>Q4</v>
      </c>
      <c r="AA8669" t="str">
        <f>TEXT(salestable[[#This Row],[Order Date]], "ddd")</f>
        <v>Thu</v>
      </c>
    </row>
    <row r="8670" spans="1:27"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s="3">
        <v>1</v>
      </c>
      <c r="T8670" s="4">
        <v>0.2</v>
      </c>
      <c r="U8670" s="3">
        <v>3.7570000000000001</v>
      </c>
      <c r="V8670" s="2">
        <f>salestable[[#This Row],[Sales]] * (1 - salestable[[#This Row],[Discount]])</f>
        <v>9.2480000000000011</v>
      </c>
      <c r="W8670" s="2">
        <f>salestable[[#This Row],[Sales]] * salestable[[#This Row],[Discount]]</f>
        <v>2.3120000000000003</v>
      </c>
      <c r="X8670">
        <f>YEAR(salestable[[#This Row],[Order Date]])</f>
        <v>2016</v>
      </c>
      <c r="Y8670" t="str">
        <f>TEXT(salestable[[#This Row],[Order Date]],"MMMM")</f>
        <v>December</v>
      </c>
      <c r="Z8670" t="str">
        <f>"Q"&amp;ROUNDUP(MONTH(salestable[[#This Row],[Order Date]])/3,0)</f>
        <v>Q4</v>
      </c>
      <c r="AA8670" t="str">
        <f>TEXT(salestable[[#This Row],[Order Date]], "ddd")</f>
        <v>Thu</v>
      </c>
    </row>
    <row r="8671" spans="1:27"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s="3">
        <v>4</v>
      </c>
      <c r="T8671" s="4">
        <v>0</v>
      </c>
      <c r="U8671" s="3">
        <v>7.7039999999999997</v>
      </c>
      <c r="V8671" s="2">
        <f>salestable[[#This Row],[Sales]] * (1 - salestable[[#This Row],[Discount]])</f>
        <v>17.12</v>
      </c>
      <c r="W8671" s="2">
        <f>salestable[[#This Row],[Sales]] * salestable[[#This Row],[Discount]]</f>
        <v>0</v>
      </c>
      <c r="X8671">
        <f>YEAR(salestable[[#This Row],[Order Date]])</f>
        <v>2015</v>
      </c>
      <c r="Y8671" t="str">
        <f>TEXT(salestable[[#This Row],[Order Date]],"MMMM")</f>
        <v>December</v>
      </c>
      <c r="Z8671" t="str">
        <f>"Q"&amp;ROUNDUP(MONTH(salestable[[#This Row],[Order Date]])/3,0)</f>
        <v>Q4</v>
      </c>
      <c r="AA8671" t="str">
        <f>TEXT(salestable[[#This Row],[Order Date]], "ddd")</f>
        <v>Sun</v>
      </c>
    </row>
    <row r="8672" spans="1:27"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s="3">
        <v>3</v>
      </c>
      <c r="T8672" s="4">
        <v>0.2</v>
      </c>
      <c r="U8672" s="3">
        <v>-18.235199999999999</v>
      </c>
      <c r="V8672" s="2">
        <f>salestable[[#This Row],[Sales]] * (1 - salestable[[#This Row],[Discount]])</f>
        <v>145.88160000000002</v>
      </c>
      <c r="W8672" s="2">
        <f>salestable[[#This Row],[Sales]] * salestable[[#This Row],[Discount]]</f>
        <v>36.470400000000005</v>
      </c>
      <c r="X8672">
        <f>YEAR(salestable[[#This Row],[Order Date]])</f>
        <v>2014</v>
      </c>
      <c r="Y8672" t="str">
        <f>TEXT(salestable[[#This Row],[Order Date]],"MMMM")</f>
        <v>December</v>
      </c>
      <c r="Z8672" t="str">
        <f>"Q"&amp;ROUNDUP(MONTH(salestable[[#This Row],[Order Date]])/3,0)</f>
        <v>Q4</v>
      </c>
      <c r="AA8672" t="str">
        <f>TEXT(salestable[[#This Row],[Order Date]], "ddd")</f>
        <v>Sat</v>
      </c>
    </row>
    <row r="8673" spans="1:27"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s="3">
        <v>2</v>
      </c>
      <c r="T8673" s="4">
        <v>0.2</v>
      </c>
      <c r="U8673" s="3">
        <v>-25.109000000000002</v>
      </c>
      <c r="V8673" s="2">
        <f>salestable[[#This Row],[Sales]] * (1 - salestable[[#This Row],[Discount]])</f>
        <v>94.528000000000006</v>
      </c>
      <c r="W8673" s="2">
        <f>salestable[[#This Row],[Sales]] * salestable[[#This Row],[Discount]]</f>
        <v>23.632000000000001</v>
      </c>
      <c r="X8673">
        <f>YEAR(salestable[[#This Row],[Order Date]])</f>
        <v>2014</v>
      </c>
      <c r="Y8673" t="str">
        <f>TEXT(salestable[[#This Row],[Order Date]],"MMMM")</f>
        <v>December</v>
      </c>
      <c r="Z8673" t="str">
        <f>"Q"&amp;ROUNDUP(MONTH(salestable[[#This Row],[Order Date]])/3,0)</f>
        <v>Q4</v>
      </c>
      <c r="AA8673" t="str">
        <f>TEXT(salestable[[#This Row],[Order Date]], "ddd")</f>
        <v>Sat</v>
      </c>
    </row>
    <row r="8674" spans="1:27"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s="3">
        <v>2</v>
      </c>
      <c r="T8674" s="4">
        <v>0.2</v>
      </c>
      <c r="U8674" s="3">
        <v>6.1992000000000003</v>
      </c>
      <c r="V8674" s="2">
        <f>salestable[[#This Row],[Sales]] * (1 - salestable[[#This Row],[Discount]])</f>
        <v>14.6944</v>
      </c>
      <c r="W8674" s="2">
        <f>salestable[[#This Row],[Sales]] * salestable[[#This Row],[Discount]]</f>
        <v>3.6736</v>
      </c>
      <c r="X8674">
        <f>YEAR(salestable[[#This Row],[Order Date]])</f>
        <v>2017</v>
      </c>
      <c r="Y8674" t="str">
        <f>TEXT(salestable[[#This Row],[Order Date]],"MMMM")</f>
        <v>February</v>
      </c>
      <c r="Z8674" t="str">
        <f>"Q"&amp;ROUNDUP(MONTH(salestable[[#This Row],[Order Date]])/3,0)</f>
        <v>Q1</v>
      </c>
      <c r="AA8674" t="str">
        <f>TEXT(salestable[[#This Row],[Order Date]], "ddd")</f>
        <v>Thu</v>
      </c>
    </row>
    <row r="8675" spans="1:27"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s="3">
        <v>3</v>
      </c>
      <c r="T8675" s="4">
        <v>0.3</v>
      </c>
      <c r="U8675" s="3">
        <v>-8.5793999999999997</v>
      </c>
      <c r="V8675" s="2">
        <f>salestable[[#This Row],[Sales]] * (1 - salestable[[#This Row],[Discount]])</f>
        <v>420.39059999999995</v>
      </c>
      <c r="W8675" s="2">
        <f>salestable[[#This Row],[Sales]] * salestable[[#This Row],[Discount]]</f>
        <v>180.16739999999999</v>
      </c>
      <c r="X8675">
        <f>YEAR(salestable[[#This Row],[Order Date]])</f>
        <v>2017</v>
      </c>
      <c r="Y8675" t="str">
        <f>TEXT(salestable[[#This Row],[Order Date]],"MMMM")</f>
        <v>February</v>
      </c>
      <c r="Z8675" t="str">
        <f>"Q"&amp;ROUNDUP(MONTH(salestable[[#This Row],[Order Date]])/3,0)</f>
        <v>Q1</v>
      </c>
      <c r="AA8675" t="str">
        <f>TEXT(salestable[[#This Row],[Order Date]], "ddd")</f>
        <v>Thu</v>
      </c>
    </row>
    <row r="8676" spans="1:27"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s="3">
        <v>3</v>
      </c>
      <c r="T8676" s="4">
        <v>0.2</v>
      </c>
      <c r="U8676" s="3">
        <v>-8.1821999999999999</v>
      </c>
      <c r="V8676" s="2">
        <f>salestable[[#This Row],[Sales]] * (1 - salestable[[#This Row],[Discount]])</f>
        <v>40.281599999999997</v>
      </c>
      <c r="W8676" s="2">
        <f>salestable[[#This Row],[Sales]] * salestable[[#This Row],[Discount]]</f>
        <v>10.070399999999999</v>
      </c>
      <c r="X8676">
        <f>YEAR(salestable[[#This Row],[Order Date]])</f>
        <v>2017</v>
      </c>
      <c r="Y8676" t="str">
        <f>TEXT(salestable[[#This Row],[Order Date]],"MMMM")</f>
        <v>February</v>
      </c>
      <c r="Z8676" t="str">
        <f>"Q"&amp;ROUNDUP(MONTH(salestable[[#This Row],[Order Date]])/3,0)</f>
        <v>Q1</v>
      </c>
      <c r="AA8676" t="str">
        <f>TEXT(salestable[[#This Row],[Order Date]], "ddd")</f>
        <v>Thu</v>
      </c>
    </row>
    <row r="8677" spans="1:27"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s="3">
        <v>6</v>
      </c>
      <c r="T8677" s="4">
        <v>0.2</v>
      </c>
      <c r="U8677" s="3">
        <v>3.504</v>
      </c>
      <c r="V8677" s="2">
        <f>salestable[[#This Row],[Sales]] * (1 - salestable[[#This Row],[Discount]])</f>
        <v>22.425600000000003</v>
      </c>
      <c r="W8677" s="2">
        <f>salestable[[#This Row],[Sales]] * salestable[[#This Row],[Discount]]</f>
        <v>5.6064000000000007</v>
      </c>
      <c r="X8677">
        <f>YEAR(salestable[[#This Row],[Order Date]])</f>
        <v>2017</v>
      </c>
      <c r="Y8677" t="str">
        <f>TEXT(salestable[[#This Row],[Order Date]],"MMMM")</f>
        <v>February</v>
      </c>
      <c r="Z8677" t="str">
        <f>"Q"&amp;ROUNDUP(MONTH(salestable[[#This Row],[Order Date]])/3,0)</f>
        <v>Q1</v>
      </c>
      <c r="AA8677" t="str">
        <f>TEXT(salestable[[#This Row],[Order Date]], "ddd")</f>
        <v>Thu</v>
      </c>
    </row>
    <row r="8678" spans="1:27"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s="3">
        <v>1</v>
      </c>
      <c r="T8678" s="4">
        <v>0.6</v>
      </c>
      <c r="U8678" s="3">
        <v>-3.6537000000000002</v>
      </c>
      <c r="V8678" s="2">
        <f>salestable[[#This Row],[Sales]] * (1 - salestable[[#This Row],[Discount]])</f>
        <v>3.0768000000000004</v>
      </c>
      <c r="W8678" s="2">
        <f>salestable[[#This Row],[Sales]] * salestable[[#This Row],[Discount]]</f>
        <v>4.6151999999999997</v>
      </c>
      <c r="X8678">
        <f>YEAR(salestable[[#This Row],[Order Date]])</f>
        <v>2017</v>
      </c>
      <c r="Y8678" t="str">
        <f>TEXT(salestable[[#This Row],[Order Date]],"MMMM")</f>
        <v>February</v>
      </c>
      <c r="Z8678" t="str">
        <f>"Q"&amp;ROUNDUP(MONTH(salestable[[#This Row],[Order Date]])/3,0)</f>
        <v>Q1</v>
      </c>
      <c r="AA8678" t="str">
        <f>TEXT(salestable[[#This Row],[Order Date]], "ddd")</f>
        <v>Thu</v>
      </c>
    </row>
    <row r="8679" spans="1:27"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s="3">
        <v>5</v>
      </c>
      <c r="T8679" s="4">
        <v>0.3</v>
      </c>
      <c r="U8679" s="3">
        <v>-81.3065</v>
      </c>
      <c r="V8679" s="2">
        <f>salestable[[#This Row],[Sales]] * (1 - salestable[[#This Row],[Discount]])</f>
        <v>362.18349999999998</v>
      </c>
      <c r="W8679" s="2">
        <f>salestable[[#This Row],[Sales]] * salestable[[#This Row],[Discount]]</f>
        <v>155.22149999999999</v>
      </c>
      <c r="X8679">
        <f>YEAR(salestable[[#This Row],[Order Date]])</f>
        <v>2017</v>
      </c>
      <c r="Y8679" t="str">
        <f>TEXT(salestable[[#This Row],[Order Date]],"MMMM")</f>
        <v>October</v>
      </c>
      <c r="Z8679" t="str">
        <f>"Q"&amp;ROUNDUP(MONTH(salestable[[#This Row],[Order Date]])/3,0)</f>
        <v>Q4</v>
      </c>
      <c r="AA8679" t="str">
        <f>TEXT(salestable[[#This Row],[Order Date]], "ddd")</f>
        <v>Tue</v>
      </c>
    </row>
    <row r="8680" spans="1:27"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s="3">
        <v>8</v>
      </c>
      <c r="T8680" s="4">
        <v>0.8</v>
      </c>
      <c r="U8680" s="3">
        <v>-13.3424</v>
      </c>
      <c r="V8680" s="2">
        <f>salestable[[#This Row],[Sales]] * (1 - salestable[[#This Row],[Discount]])</f>
        <v>1.7215999999999998</v>
      </c>
      <c r="W8680" s="2">
        <f>salestable[[#This Row],[Sales]] * salestable[[#This Row],[Discount]]</f>
        <v>6.886400000000001</v>
      </c>
      <c r="X8680">
        <f>YEAR(salestable[[#This Row],[Order Date]])</f>
        <v>2016</v>
      </c>
      <c r="Y8680" t="str">
        <f>TEXT(salestable[[#This Row],[Order Date]],"MMMM")</f>
        <v>September</v>
      </c>
      <c r="Z8680" t="str">
        <f>"Q"&amp;ROUNDUP(MONTH(salestable[[#This Row],[Order Date]])/3,0)</f>
        <v>Q3</v>
      </c>
      <c r="AA8680" t="str">
        <f>TEXT(salestable[[#This Row],[Order Date]], "ddd")</f>
        <v>Fri</v>
      </c>
    </row>
    <row r="8681" spans="1:27"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s="3">
        <v>5</v>
      </c>
      <c r="T8681" s="4">
        <v>0.2</v>
      </c>
      <c r="U8681" s="3">
        <v>33.906500000000001</v>
      </c>
      <c r="V8681" s="2">
        <f>salestable[[#This Row],[Sales]] * (1 - salestable[[#This Row],[Discount]])</f>
        <v>127.64800000000001</v>
      </c>
      <c r="W8681" s="2">
        <f>salestable[[#This Row],[Sales]] * salestable[[#This Row],[Discount]]</f>
        <v>31.912000000000003</v>
      </c>
      <c r="X8681">
        <f>YEAR(salestable[[#This Row],[Order Date]])</f>
        <v>2016</v>
      </c>
      <c r="Y8681" t="str">
        <f>TEXT(salestable[[#This Row],[Order Date]],"MMMM")</f>
        <v>September</v>
      </c>
      <c r="Z8681" t="str">
        <f>"Q"&amp;ROUNDUP(MONTH(salestable[[#This Row],[Order Date]])/3,0)</f>
        <v>Q3</v>
      </c>
      <c r="AA8681" t="str">
        <f>TEXT(salestable[[#This Row],[Order Date]], "ddd")</f>
        <v>Fri</v>
      </c>
    </row>
    <row r="8682" spans="1:27"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s="3">
        <v>7</v>
      </c>
      <c r="T8682" s="4">
        <v>0</v>
      </c>
      <c r="U8682" s="3">
        <v>694.50149999999996</v>
      </c>
      <c r="V8682" s="2">
        <f>salestable[[#This Row],[Sales]] * (1 - salestable[[#This Row],[Discount]])</f>
        <v>2104.5500000000002</v>
      </c>
      <c r="W8682" s="2">
        <f>salestable[[#This Row],[Sales]] * salestable[[#This Row],[Discount]]</f>
        <v>0</v>
      </c>
      <c r="X8682">
        <f>YEAR(salestable[[#This Row],[Order Date]])</f>
        <v>2016</v>
      </c>
      <c r="Y8682" t="str">
        <f>TEXT(salestable[[#This Row],[Order Date]],"MMMM")</f>
        <v>December</v>
      </c>
      <c r="Z8682" t="str">
        <f>"Q"&amp;ROUNDUP(MONTH(salestable[[#This Row],[Order Date]])/3,0)</f>
        <v>Q4</v>
      </c>
      <c r="AA8682" t="str">
        <f>TEXT(salestable[[#This Row],[Order Date]], "ddd")</f>
        <v>Thu</v>
      </c>
    </row>
    <row r="8683" spans="1:27"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s="3">
        <v>5</v>
      </c>
      <c r="T8683" s="4">
        <v>0</v>
      </c>
      <c r="U8683" s="3">
        <v>11.803000000000001</v>
      </c>
      <c r="V8683" s="2">
        <f>salestable[[#This Row],[Sales]] * (1 - salestable[[#This Row],[Discount]])</f>
        <v>40.700000000000003</v>
      </c>
      <c r="W8683" s="2">
        <f>salestable[[#This Row],[Sales]] * salestable[[#This Row],[Discount]]</f>
        <v>0</v>
      </c>
      <c r="X8683">
        <f>YEAR(salestable[[#This Row],[Order Date]])</f>
        <v>2016</v>
      </c>
      <c r="Y8683" t="str">
        <f>TEXT(salestable[[#This Row],[Order Date]],"MMMM")</f>
        <v>December</v>
      </c>
      <c r="Z8683" t="str">
        <f>"Q"&amp;ROUNDUP(MONTH(salestable[[#This Row],[Order Date]])/3,0)</f>
        <v>Q4</v>
      </c>
      <c r="AA8683" t="str">
        <f>TEXT(salestable[[#This Row],[Order Date]], "ddd")</f>
        <v>Thu</v>
      </c>
    </row>
    <row r="8684" spans="1:27"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s="3">
        <v>3</v>
      </c>
      <c r="T8684" s="4">
        <v>0</v>
      </c>
      <c r="U8684" s="3">
        <v>16.2486</v>
      </c>
      <c r="V8684" s="2">
        <f>salestable[[#This Row],[Sales]] * (1 - salestable[[#This Row],[Discount]])</f>
        <v>47.79</v>
      </c>
      <c r="W8684" s="2">
        <f>salestable[[#This Row],[Sales]] * salestable[[#This Row],[Discount]]</f>
        <v>0</v>
      </c>
      <c r="X8684">
        <f>YEAR(salestable[[#This Row],[Order Date]])</f>
        <v>2014</v>
      </c>
      <c r="Y8684" t="str">
        <f>TEXT(salestable[[#This Row],[Order Date]],"MMMM")</f>
        <v>November</v>
      </c>
      <c r="Z8684" t="str">
        <f>"Q"&amp;ROUNDUP(MONTH(salestable[[#This Row],[Order Date]])/3,0)</f>
        <v>Q4</v>
      </c>
      <c r="AA8684" t="str">
        <f>TEXT(salestable[[#This Row],[Order Date]], "ddd")</f>
        <v>Wed</v>
      </c>
    </row>
    <row r="8685" spans="1:27"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s="3">
        <v>2</v>
      </c>
      <c r="T8685" s="4">
        <v>0</v>
      </c>
      <c r="U8685" s="3">
        <v>1.3415999999999999</v>
      </c>
      <c r="V8685" s="2">
        <f>salestable[[#This Row],[Sales]] * (1 - salestable[[#This Row],[Discount]])</f>
        <v>5.16</v>
      </c>
      <c r="W8685" s="2">
        <f>salestable[[#This Row],[Sales]] * salestable[[#This Row],[Discount]]</f>
        <v>0</v>
      </c>
      <c r="X8685">
        <f>YEAR(salestable[[#This Row],[Order Date]])</f>
        <v>2017</v>
      </c>
      <c r="Y8685" t="str">
        <f>TEXT(salestable[[#This Row],[Order Date]],"MMMM")</f>
        <v>November</v>
      </c>
      <c r="Z8685" t="str">
        <f>"Q"&amp;ROUNDUP(MONTH(salestable[[#This Row],[Order Date]])/3,0)</f>
        <v>Q4</v>
      </c>
      <c r="AA8685" t="str">
        <f>TEXT(salestable[[#This Row],[Order Date]], "ddd")</f>
        <v>Sat</v>
      </c>
    </row>
    <row r="8686" spans="1:27"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s="3">
        <v>7</v>
      </c>
      <c r="T8686" s="4">
        <v>0</v>
      </c>
      <c r="U8686" s="3">
        <v>4.4541000000000004</v>
      </c>
      <c r="V8686" s="2">
        <f>salestable[[#This Row],[Sales]] * (1 - salestable[[#This Row],[Discount]])</f>
        <v>21.21</v>
      </c>
      <c r="W8686" s="2">
        <f>salestable[[#This Row],[Sales]] * salestable[[#This Row],[Discount]]</f>
        <v>0</v>
      </c>
      <c r="X8686">
        <f>YEAR(salestable[[#This Row],[Order Date]])</f>
        <v>2016</v>
      </c>
      <c r="Y8686" t="str">
        <f>TEXT(salestable[[#This Row],[Order Date]],"MMMM")</f>
        <v>December</v>
      </c>
      <c r="Z8686" t="str">
        <f>"Q"&amp;ROUNDUP(MONTH(salestable[[#This Row],[Order Date]])/3,0)</f>
        <v>Q4</v>
      </c>
      <c r="AA8686" t="str">
        <f>TEXT(salestable[[#This Row],[Order Date]], "ddd")</f>
        <v>Fri</v>
      </c>
    </row>
    <row r="8687" spans="1:27"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s="3">
        <v>6</v>
      </c>
      <c r="T8687" s="4">
        <v>0</v>
      </c>
      <c r="U8687" s="3">
        <v>25.053599999999999</v>
      </c>
      <c r="V8687" s="2">
        <f>salestable[[#This Row],[Sales]] * (1 - salestable[[#This Row],[Discount]])</f>
        <v>96.36</v>
      </c>
      <c r="W8687" s="2">
        <f>salestable[[#This Row],[Sales]] * salestable[[#This Row],[Discount]]</f>
        <v>0</v>
      </c>
      <c r="X8687">
        <f>YEAR(salestable[[#This Row],[Order Date]])</f>
        <v>2017</v>
      </c>
      <c r="Y8687" t="str">
        <f>TEXT(salestable[[#This Row],[Order Date]],"MMMM")</f>
        <v>November</v>
      </c>
      <c r="Z8687" t="str">
        <f>"Q"&amp;ROUNDUP(MONTH(salestable[[#This Row],[Order Date]])/3,0)</f>
        <v>Q4</v>
      </c>
      <c r="AA8687" t="str">
        <f>TEXT(salestable[[#This Row],[Order Date]], "ddd")</f>
        <v>Tue</v>
      </c>
    </row>
    <row r="8688" spans="1:27"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s="3">
        <v>2</v>
      </c>
      <c r="T8688" s="4">
        <v>0</v>
      </c>
      <c r="U8688" s="3">
        <v>11.586</v>
      </c>
      <c r="V8688" s="2">
        <f>salestable[[#This Row],[Sales]] * (1 - salestable[[#This Row],[Discount]])</f>
        <v>231.72</v>
      </c>
      <c r="W8688" s="2">
        <f>salestable[[#This Row],[Sales]] * salestable[[#This Row],[Discount]]</f>
        <v>0</v>
      </c>
      <c r="X8688">
        <f>YEAR(salestable[[#This Row],[Order Date]])</f>
        <v>2016</v>
      </c>
      <c r="Y8688" t="str">
        <f>TEXT(salestable[[#This Row],[Order Date]],"MMMM")</f>
        <v>June</v>
      </c>
      <c r="Z8688" t="str">
        <f>"Q"&amp;ROUNDUP(MONTH(salestable[[#This Row],[Order Date]])/3,0)</f>
        <v>Q2</v>
      </c>
      <c r="AA8688" t="str">
        <f>TEXT(salestable[[#This Row],[Order Date]], "ddd")</f>
        <v>Sun</v>
      </c>
    </row>
    <row r="8689" spans="1:27"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s="3">
        <v>5</v>
      </c>
      <c r="T8689" s="4">
        <v>0</v>
      </c>
      <c r="U8689" s="3">
        <v>8.9499999999999993</v>
      </c>
      <c r="V8689" s="2">
        <f>salestable[[#This Row],[Sales]] * (1 - salestable[[#This Row],[Discount]])</f>
        <v>17.899999999999999</v>
      </c>
      <c r="W8689" s="2">
        <f>salestable[[#This Row],[Sales]] * salestable[[#This Row],[Discount]]</f>
        <v>0</v>
      </c>
      <c r="X8689">
        <f>YEAR(salestable[[#This Row],[Order Date]])</f>
        <v>2016</v>
      </c>
      <c r="Y8689" t="str">
        <f>TEXT(salestable[[#This Row],[Order Date]],"MMMM")</f>
        <v>June</v>
      </c>
      <c r="Z8689" t="str">
        <f>"Q"&amp;ROUNDUP(MONTH(salestable[[#This Row],[Order Date]])/3,0)</f>
        <v>Q2</v>
      </c>
      <c r="AA8689" t="str">
        <f>TEXT(salestable[[#This Row],[Order Date]], "ddd")</f>
        <v>Sun</v>
      </c>
    </row>
    <row r="8690" spans="1:27"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s="3">
        <v>2</v>
      </c>
      <c r="T8690" s="4">
        <v>0</v>
      </c>
      <c r="U8690" s="3">
        <v>5.6159999999999997</v>
      </c>
      <c r="V8690" s="2">
        <f>salestable[[#This Row],[Sales]] * (1 - salestable[[#This Row],[Discount]])</f>
        <v>12.48</v>
      </c>
      <c r="W8690" s="2">
        <f>salestable[[#This Row],[Sales]] * salestable[[#This Row],[Discount]]</f>
        <v>0</v>
      </c>
      <c r="X8690">
        <f>YEAR(salestable[[#This Row],[Order Date]])</f>
        <v>2016</v>
      </c>
      <c r="Y8690" t="str">
        <f>TEXT(salestable[[#This Row],[Order Date]],"MMMM")</f>
        <v>June</v>
      </c>
      <c r="Z8690" t="str">
        <f>"Q"&amp;ROUNDUP(MONTH(salestable[[#This Row],[Order Date]])/3,0)</f>
        <v>Q2</v>
      </c>
      <c r="AA8690" t="str">
        <f>TEXT(salestable[[#This Row],[Order Date]], "ddd")</f>
        <v>Sun</v>
      </c>
    </row>
    <row r="8691" spans="1:27"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s="3">
        <v>3</v>
      </c>
      <c r="T8691" s="4">
        <v>0.2</v>
      </c>
      <c r="U8691" s="3">
        <v>1.1022000000000001</v>
      </c>
      <c r="V8691" s="2">
        <f>salestable[[#This Row],[Sales]] * (1 - salestable[[#This Row],[Discount]])</f>
        <v>6.4128000000000007</v>
      </c>
      <c r="W8691" s="2">
        <f>salestable[[#This Row],[Sales]] * salestable[[#This Row],[Discount]]</f>
        <v>1.6032000000000002</v>
      </c>
      <c r="X8691">
        <f>YEAR(salestable[[#This Row],[Order Date]])</f>
        <v>2014</v>
      </c>
      <c r="Y8691" t="str">
        <f>TEXT(salestable[[#This Row],[Order Date]],"MMMM")</f>
        <v>December</v>
      </c>
      <c r="Z8691" t="str">
        <f>"Q"&amp;ROUNDUP(MONTH(salestable[[#This Row],[Order Date]])/3,0)</f>
        <v>Q4</v>
      </c>
      <c r="AA8691" t="str">
        <f>TEXT(salestable[[#This Row],[Order Date]], "ddd")</f>
        <v>Fri</v>
      </c>
    </row>
    <row r="8692" spans="1:27"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s="3">
        <v>2</v>
      </c>
      <c r="T8692" s="4">
        <v>0.4</v>
      </c>
      <c r="U8692" s="3">
        <v>-56.3108</v>
      </c>
      <c r="V8692" s="2">
        <f>salestable[[#This Row],[Sales]] * (1 - salestable[[#This Row],[Discount]])</f>
        <v>155.9376</v>
      </c>
      <c r="W8692" s="2">
        <f>salestable[[#This Row],[Sales]] * salestable[[#This Row],[Discount]]</f>
        <v>103.95840000000001</v>
      </c>
      <c r="X8692">
        <f>YEAR(salestable[[#This Row],[Order Date]])</f>
        <v>2016</v>
      </c>
      <c r="Y8692" t="str">
        <f>TEXT(salestable[[#This Row],[Order Date]],"MMMM")</f>
        <v>August</v>
      </c>
      <c r="Z8692" t="str">
        <f>"Q"&amp;ROUNDUP(MONTH(salestable[[#This Row],[Order Date]])/3,0)</f>
        <v>Q3</v>
      </c>
      <c r="AA8692" t="str">
        <f>TEXT(salestable[[#This Row],[Order Date]], "ddd")</f>
        <v>Sun</v>
      </c>
    </row>
    <row r="8693" spans="1:27"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s="3">
        <v>2</v>
      </c>
      <c r="T8693" s="4">
        <v>0.4</v>
      </c>
      <c r="U8693" s="3">
        <v>-49.437600000000003</v>
      </c>
      <c r="V8693" s="2">
        <f>salestable[[#This Row],[Sales]] * (1 - salestable[[#This Row],[Discount]])</f>
        <v>148.31279999999998</v>
      </c>
      <c r="W8693" s="2">
        <f>salestable[[#This Row],[Sales]] * salestable[[#This Row],[Discount]]</f>
        <v>98.875200000000007</v>
      </c>
      <c r="X8693">
        <f>YEAR(salestable[[#This Row],[Order Date]])</f>
        <v>2016</v>
      </c>
      <c r="Y8693" t="str">
        <f>TEXT(salestable[[#This Row],[Order Date]],"MMMM")</f>
        <v>August</v>
      </c>
      <c r="Z8693" t="str">
        <f>"Q"&amp;ROUNDUP(MONTH(salestable[[#This Row],[Order Date]])/3,0)</f>
        <v>Q3</v>
      </c>
      <c r="AA8693" t="str">
        <f>TEXT(salestable[[#This Row],[Order Date]], "ddd")</f>
        <v>Sun</v>
      </c>
    </row>
    <row r="8694" spans="1:27"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s="3">
        <v>5</v>
      </c>
      <c r="T8694" s="4">
        <v>0.2</v>
      </c>
      <c r="U8694" s="3">
        <v>48.993000000000002</v>
      </c>
      <c r="V8694" s="2">
        <f>salestable[[#This Row],[Sales]] * (1 - salestable[[#This Row],[Discount]])</f>
        <v>223.96799999999999</v>
      </c>
      <c r="W8694" s="2">
        <f>salestable[[#This Row],[Sales]] * salestable[[#This Row],[Discount]]</f>
        <v>55.991999999999997</v>
      </c>
      <c r="X8694">
        <f>YEAR(salestable[[#This Row],[Order Date]])</f>
        <v>2016</v>
      </c>
      <c r="Y8694" t="str">
        <f>TEXT(salestable[[#This Row],[Order Date]],"MMMM")</f>
        <v>August</v>
      </c>
      <c r="Z8694" t="str">
        <f>"Q"&amp;ROUNDUP(MONTH(salestable[[#This Row],[Order Date]])/3,0)</f>
        <v>Q3</v>
      </c>
      <c r="AA8694" t="str">
        <f>TEXT(salestable[[#This Row],[Order Date]], "ddd")</f>
        <v>Sun</v>
      </c>
    </row>
    <row r="8695" spans="1:27"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s="3">
        <v>5</v>
      </c>
      <c r="T8695" s="4">
        <v>0</v>
      </c>
      <c r="U8695" s="3">
        <v>162</v>
      </c>
      <c r="V8695" s="2">
        <f>salestable[[#This Row],[Sales]] * (1 - salestable[[#This Row],[Discount]])</f>
        <v>450</v>
      </c>
      <c r="W8695" s="2">
        <f>salestable[[#This Row],[Sales]] * salestable[[#This Row],[Discount]]</f>
        <v>0</v>
      </c>
      <c r="X8695">
        <f>YEAR(salestable[[#This Row],[Order Date]])</f>
        <v>2016</v>
      </c>
      <c r="Y8695" t="str">
        <f>TEXT(salestable[[#This Row],[Order Date]],"MMMM")</f>
        <v>October</v>
      </c>
      <c r="Z8695" t="str">
        <f>"Q"&amp;ROUNDUP(MONTH(salestable[[#This Row],[Order Date]])/3,0)</f>
        <v>Q4</v>
      </c>
      <c r="AA8695" t="str">
        <f>TEXT(salestable[[#This Row],[Order Date]], "ddd")</f>
        <v>Mon</v>
      </c>
    </row>
    <row r="8696" spans="1:27"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s="3">
        <v>3</v>
      </c>
      <c r="T8696" s="4">
        <v>0</v>
      </c>
      <c r="U8696" s="3">
        <v>9.5256000000000007</v>
      </c>
      <c r="V8696" s="2">
        <f>salestable[[#This Row],[Sales]] * (1 - salestable[[#This Row],[Discount]])</f>
        <v>19.440000000000001</v>
      </c>
      <c r="W8696" s="2">
        <f>salestable[[#This Row],[Sales]] * salestable[[#This Row],[Discount]]</f>
        <v>0</v>
      </c>
      <c r="X8696">
        <f>YEAR(salestable[[#This Row],[Order Date]])</f>
        <v>2014</v>
      </c>
      <c r="Y8696" t="str">
        <f>TEXT(salestable[[#This Row],[Order Date]],"MMMM")</f>
        <v>August</v>
      </c>
      <c r="Z8696" t="str">
        <f>"Q"&amp;ROUNDUP(MONTH(salestable[[#This Row],[Order Date]])/3,0)</f>
        <v>Q3</v>
      </c>
      <c r="AA8696" t="str">
        <f>TEXT(salestable[[#This Row],[Order Date]], "ddd")</f>
        <v>Sat</v>
      </c>
    </row>
    <row r="8697" spans="1:27"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s="3">
        <v>1</v>
      </c>
      <c r="T8697" s="4">
        <v>0.2</v>
      </c>
      <c r="U8697" s="3">
        <v>11.283899999999999</v>
      </c>
      <c r="V8697" s="2">
        <f>salestable[[#This Row],[Sales]] * (1 - salestable[[#This Row],[Discount]])</f>
        <v>240.72320000000002</v>
      </c>
      <c r="W8697" s="2">
        <f>salestable[[#This Row],[Sales]] * salestable[[#This Row],[Discount]]</f>
        <v>60.180800000000005</v>
      </c>
      <c r="X8697">
        <f>YEAR(salestable[[#This Row],[Order Date]])</f>
        <v>2017</v>
      </c>
      <c r="Y8697" t="str">
        <f>TEXT(salestable[[#This Row],[Order Date]],"MMMM")</f>
        <v>September</v>
      </c>
      <c r="Z8697" t="str">
        <f>"Q"&amp;ROUNDUP(MONTH(salestable[[#This Row],[Order Date]])/3,0)</f>
        <v>Q3</v>
      </c>
      <c r="AA8697" t="str">
        <f>TEXT(salestable[[#This Row],[Order Date]], "ddd")</f>
        <v>Fri</v>
      </c>
    </row>
    <row r="8698" spans="1:27"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s="3">
        <v>3</v>
      </c>
      <c r="T8698" s="4">
        <v>0.2</v>
      </c>
      <c r="U8698" s="3">
        <v>26.997299999999999</v>
      </c>
      <c r="V8698" s="2">
        <f>salestable[[#This Row],[Sales]] * (1 - salestable[[#This Row],[Discount]])</f>
        <v>191.98080000000002</v>
      </c>
      <c r="W8698" s="2">
        <f>salestable[[#This Row],[Sales]] * salestable[[#This Row],[Discount]]</f>
        <v>47.995200000000004</v>
      </c>
      <c r="X8698">
        <f>YEAR(salestable[[#This Row],[Order Date]])</f>
        <v>2017</v>
      </c>
      <c r="Y8698" t="str">
        <f>TEXT(salestable[[#This Row],[Order Date]],"MMMM")</f>
        <v>June</v>
      </c>
      <c r="Z8698" t="str">
        <f>"Q"&amp;ROUNDUP(MONTH(salestable[[#This Row],[Order Date]])/3,0)</f>
        <v>Q2</v>
      </c>
      <c r="AA8698" t="str">
        <f>TEXT(salestable[[#This Row],[Order Date]], "ddd")</f>
        <v>Thu</v>
      </c>
    </row>
    <row r="8699" spans="1:27"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s="3">
        <v>4</v>
      </c>
      <c r="T8699" s="4">
        <v>0.2</v>
      </c>
      <c r="U8699" s="3">
        <v>9.3504000000000005</v>
      </c>
      <c r="V8699" s="2">
        <f>salestable[[#This Row],[Sales]] * (1 - salestable[[#This Row],[Discount]])</f>
        <v>24.9344</v>
      </c>
      <c r="W8699" s="2">
        <f>salestable[[#This Row],[Sales]] * salestable[[#This Row],[Discount]]</f>
        <v>6.2336</v>
      </c>
      <c r="X8699">
        <f>YEAR(salestable[[#This Row],[Order Date]])</f>
        <v>2017</v>
      </c>
      <c r="Y8699" t="str">
        <f>TEXT(salestable[[#This Row],[Order Date]],"MMMM")</f>
        <v>June</v>
      </c>
      <c r="Z8699" t="str">
        <f>"Q"&amp;ROUNDUP(MONTH(salestable[[#This Row],[Order Date]])/3,0)</f>
        <v>Q2</v>
      </c>
      <c r="AA8699" t="str">
        <f>TEXT(salestable[[#This Row],[Order Date]], "ddd")</f>
        <v>Thu</v>
      </c>
    </row>
    <row r="8700" spans="1:27"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s="3">
        <v>2</v>
      </c>
      <c r="T8700" s="4">
        <v>0.4</v>
      </c>
      <c r="U8700" s="3">
        <v>-28.224</v>
      </c>
      <c r="V8700" s="2">
        <f>salestable[[#This Row],[Sales]] * (1 - salestable[[#This Row],[Discount]])</f>
        <v>72.575999999999993</v>
      </c>
      <c r="W8700" s="2">
        <f>salestable[[#This Row],[Sales]] * salestable[[#This Row],[Discount]]</f>
        <v>48.384</v>
      </c>
      <c r="X8700">
        <f>YEAR(salestable[[#This Row],[Order Date]])</f>
        <v>2017</v>
      </c>
      <c r="Y8700" t="str">
        <f>TEXT(salestable[[#This Row],[Order Date]],"MMMM")</f>
        <v>June</v>
      </c>
      <c r="Z8700" t="str">
        <f>"Q"&amp;ROUNDUP(MONTH(salestable[[#This Row],[Order Date]])/3,0)</f>
        <v>Q2</v>
      </c>
      <c r="AA8700" t="str">
        <f>TEXT(salestable[[#This Row],[Order Date]], "ddd")</f>
        <v>Thu</v>
      </c>
    </row>
    <row r="8701" spans="1:27"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s="3">
        <v>8</v>
      </c>
      <c r="T8701" s="4">
        <v>0.2</v>
      </c>
      <c r="U8701" s="3">
        <v>223.99359999999999</v>
      </c>
      <c r="V8701" s="2">
        <f>salestable[[#This Row],[Sales]] * (1 - salestable[[#This Row],[Discount]])</f>
        <v>1791.9488000000001</v>
      </c>
      <c r="W8701" s="2">
        <f>salestable[[#This Row],[Sales]] * salestable[[#This Row],[Discount]]</f>
        <v>447.98720000000003</v>
      </c>
      <c r="X8701">
        <f>YEAR(salestable[[#This Row],[Order Date]])</f>
        <v>2017</v>
      </c>
      <c r="Y8701" t="str">
        <f>TEXT(salestable[[#This Row],[Order Date]],"MMMM")</f>
        <v>June</v>
      </c>
      <c r="Z8701" t="str">
        <f>"Q"&amp;ROUNDUP(MONTH(salestable[[#This Row],[Order Date]])/3,0)</f>
        <v>Q2</v>
      </c>
      <c r="AA8701" t="str">
        <f>TEXT(salestable[[#This Row],[Order Date]], "ddd")</f>
        <v>Thu</v>
      </c>
    </row>
    <row r="8702" spans="1:27"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s="3">
        <v>8</v>
      </c>
      <c r="T8702" s="4">
        <v>0.2</v>
      </c>
      <c r="U8702" s="3">
        <v>6.7031999999999998</v>
      </c>
      <c r="V8702" s="2">
        <f>salestable[[#This Row],[Sales]] * (1 - salestable[[#This Row],[Discount]])</f>
        <v>61.286400000000008</v>
      </c>
      <c r="W8702" s="2">
        <f>salestable[[#This Row],[Sales]] * salestable[[#This Row],[Discount]]</f>
        <v>15.321600000000002</v>
      </c>
      <c r="X8702">
        <f>YEAR(salestable[[#This Row],[Order Date]])</f>
        <v>2017</v>
      </c>
      <c r="Y8702" t="str">
        <f>TEXT(salestable[[#This Row],[Order Date]],"MMMM")</f>
        <v>June</v>
      </c>
      <c r="Z8702" t="str">
        <f>"Q"&amp;ROUNDUP(MONTH(salestable[[#This Row],[Order Date]])/3,0)</f>
        <v>Q2</v>
      </c>
      <c r="AA8702" t="str">
        <f>TEXT(salestable[[#This Row],[Order Date]], "ddd")</f>
        <v>Thu</v>
      </c>
    </row>
    <row r="8703" spans="1:27"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s="3">
        <v>1</v>
      </c>
      <c r="T8703" s="4">
        <v>0.2</v>
      </c>
      <c r="U8703" s="3">
        <v>17.847000000000001</v>
      </c>
      <c r="V8703" s="2">
        <f>salestable[[#This Row],[Sales]] * (1 - salestable[[#This Row],[Discount]])</f>
        <v>114.22080000000001</v>
      </c>
      <c r="W8703" s="2">
        <f>salestable[[#This Row],[Sales]] * salestable[[#This Row],[Discount]]</f>
        <v>28.555200000000003</v>
      </c>
      <c r="X8703">
        <f>YEAR(salestable[[#This Row],[Order Date]])</f>
        <v>2017</v>
      </c>
      <c r="Y8703" t="str">
        <f>TEXT(salestable[[#This Row],[Order Date]],"MMMM")</f>
        <v>June</v>
      </c>
      <c r="Z8703" t="str">
        <f>"Q"&amp;ROUNDUP(MONTH(salestable[[#This Row],[Order Date]])/3,0)</f>
        <v>Q2</v>
      </c>
      <c r="AA8703" t="str">
        <f>TEXT(salestable[[#This Row],[Order Date]], "ddd")</f>
        <v>Thu</v>
      </c>
    </row>
    <row r="8704" spans="1:27"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s="3">
        <v>5</v>
      </c>
      <c r="T8704" s="4">
        <v>0.2</v>
      </c>
      <c r="U8704" s="3">
        <v>29.692</v>
      </c>
      <c r="V8704" s="2">
        <f>salestable[[#This Row],[Sales]] * (1 - salestable[[#This Row],[Discount]])</f>
        <v>73.088000000000008</v>
      </c>
      <c r="W8704" s="2">
        <f>salestable[[#This Row],[Sales]] * salestable[[#This Row],[Discount]]</f>
        <v>18.272000000000002</v>
      </c>
      <c r="X8704">
        <f>YEAR(salestable[[#This Row],[Order Date]])</f>
        <v>2017</v>
      </c>
      <c r="Y8704" t="str">
        <f>TEXT(salestable[[#This Row],[Order Date]],"MMMM")</f>
        <v>June</v>
      </c>
      <c r="Z8704" t="str">
        <f>"Q"&amp;ROUNDUP(MONTH(salestable[[#This Row],[Order Date]])/3,0)</f>
        <v>Q2</v>
      </c>
      <c r="AA8704" t="str">
        <f>TEXT(salestable[[#This Row],[Order Date]], "ddd")</f>
        <v>Thu</v>
      </c>
    </row>
    <row r="8705" spans="1:27"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s="3">
        <v>2</v>
      </c>
      <c r="T8705" s="4">
        <v>0.2</v>
      </c>
      <c r="U8705" s="3">
        <v>0.44400000000000001</v>
      </c>
      <c r="V8705" s="2">
        <f>salestable[[#This Row],[Sales]] * (1 - salestable[[#This Row],[Discount]])</f>
        <v>2.8416000000000001</v>
      </c>
      <c r="W8705" s="2">
        <f>salestable[[#This Row],[Sales]] * salestable[[#This Row],[Discount]]</f>
        <v>0.71040000000000003</v>
      </c>
      <c r="X8705">
        <f>YEAR(salestable[[#This Row],[Order Date]])</f>
        <v>2015</v>
      </c>
      <c r="Y8705" t="str">
        <f>TEXT(salestable[[#This Row],[Order Date]],"MMMM")</f>
        <v>March</v>
      </c>
      <c r="Z8705" t="str">
        <f>"Q"&amp;ROUNDUP(MONTH(salestable[[#This Row],[Order Date]])/3,0)</f>
        <v>Q1</v>
      </c>
      <c r="AA8705" t="str">
        <f>TEXT(salestable[[#This Row],[Order Date]], "ddd")</f>
        <v>Sun</v>
      </c>
    </row>
    <row r="8706" spans="1:27"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s="3">
        <v>8</v>
      </c>
      <c r="T8706" s="4">
        <v>0.2</v>
      </c>
      <c r="U8706" s="3">
        <v>11.5136</v>
      </c>
      <c r="V8706" s="2">
        <f>salestable[[#This Row],[Sales]] * (1 - salestable[[#This Row],[Discount]])</f>
        <v>92.108800000000002</v>
      </c>
      <c r="W8706" s="2">
        <f>salestable[[#This Row],[Sales]] * salestable[[#This Row],[Discount]]</f>
        <v>23.027200000000001</v>
      </c>
      <c r="X8706">
        <f>YEAR(salestable[[#This Row],[Order Date]])</f>
        <v>2016</v>
      </c>
      <c r="Y8706" t="str">
        <f>TEXT(salestable[[#This Row],[Order Date]],"MMMM")</f>
        <v>July</v>
      </c>
      <c r="Z8706" t="str">
        <f>"Q"&amp;ROUNDUP(MONTH(salestable[[#This Row],[Order Date]])/3,0)</f>
        <v>Q3</v>
      </c>
      <c r="AA8706" t="str">
        <f>TEXT(salestable[[#This Row],[Order Date]], "ddd")</f>
        <v>Sat</v>
      </c>
    </row>
    <row r="8707" spans="1:27"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s="3">
        <v>1</v>
      </c>
      <c r="T8707" s="4">
        <v>0</v>
      </c>
      <c r="U8707" s="3">
        <v>0</v>
      </c>
      <c r="V8707" s="2">
        <f>salestable[[#This Row],[Sales]] * (1 - salestable[[#This Row],[Discount]])</f>
        <v>4.71</v>
      </c>
      <c r="W8707" s="2">
        <f>salestable[[#This Row],[Sales]] * salestable[[#This Row],[Discount]]</f>
        <v>0</v>
      </c>
      <c r="X8707">
        <f>YEAR(salestable[[#This Row],[Order Date]])</f>
        <v>2014</v>
      </c>
      <c r="Y8707" t="str">
        <f>TEXT(salestable[[#This Row],[Order Date]],"MMMM")</f>
        <v>October</v>
      </c>
      <c r="Z8707" t="str">
        <f>"Q"&amp;ROUNDUP(MONTH(salestable[[#This Row],[Order Date]])/3,0)</f>
        <v>Q4</v>
      </c>
      <c r="AA8707" t="str">
        <f>TEXT(salestable[[#This Row],[Order Date]], "ddd")</f>
        <v>Wed</v>
      </c>
    </row>
    <row r="8708" spans="1:27"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s="3">
        <v>2</v>
      </c>
      <c r="T8708" s="4">
        <v>0.1</v>
      </c>
      <c r="U8708" s="3">
        <v>13.437200000000001</v>
      </c>
      <c r="V8708" s="2">
        <f>salestable[[#This Row],[Sales]] * (1 - salestable[[#This Row],[Discount]])</f>
        <v>155.48760000000001</v>
      </c>
      <c r="W8708" s="2">
        <f>salestable[[#This Row],[Sales]] * salestable[[#This Row],[Discount]]</f>
        <v>17.276400000000002</v>
      </c>
      <c r="X8708">
        <f>YEAR(salestable[[#This Row],[Order Date]])</f>
        <v>2014</v>
      </c>
      <c r="Y8708" t="str">
        <f>TEXT(salestable[[#This Row],[Order Date]],"MMMM")</f>
        <v>September</v>
      </c>
      <c r="Z8708" t="str">
        <f>"Q"&amp;ROUNDUP(MONTH(salestable[[#This Row],[Order Date]])/3,0)</f>
        <v>Q3</v>
      </c>
      <c r="AA8708" t="str">
        <f>TEXT(salestable[[#This Row],[Order Date]], "ddd")</f>
        <v>Mon</v>
      </c>
    </row>
    <row r="8709" spans="1:27"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s="3">
        <v>2</v>
      </c>
      <c r="T8709" s="4">
        <v>0</v>
      </c>
      <c r="U8709" s="3">
        <v>1.6896</v>
      </c>
      <c r="V8709" s="2">
        <f>salestable[[#This Row],[Sales]] * (1 - salestable[[#This Row],[Discount]])</f>
        <v>3.52</v>
      </c>
      <c r="W8709" s="2">
        <f>salestable[[#This Row],[Sales]] * salestable[[#This Row],[Discount]]</f>
        <v>0</v>
      </c>
      <c r="X8709">
        <f>YEAR(salestable[[#This Row],[Order Date]])</f>
        <v>2014</v>
      </c>
      <c r="Y8709" t="str">
        <f>TEXT(salestable[[#This Row],[Order Date]],"MMMM")</f>
        <v>September</v>
      </c>
      <c r="Z8709" t="str">
        <f>"Q"&amp;ROUNDUP(MONTH(salestable[[#This Row],[Order Date]])/3,0)</f>
        <v>Q3</v>
      </c>
      <c r="AA8709" t="str">
        <f>TEXT(salestable[[#This Row],[Order Date]], "ddd")</f>
        <v>Mon</v>
      </c>
    </row>
    <row r="8710" spans="1:27"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s="3">
        <v>4</v>
      </c>
      <c r="T8710" s="4">
        <v>0.2</v>
      </c>
      <c r="U8710" s="3">
        <v>-17.992799999999999</v>
      </c>
      <c r="V8710" s="2">
        <f>salestable[[#This Row],[Sales]] * (1 - salestable[[#This Row],[Discount]])</f>
        <v>63.974400000000003</v>
      </c>
      <c r="W8710" s="2">
        <f>salestable[[#This Row],[Sales]] * salestable[[#This Row],[Discount]]</f>
        <v>15.993600000000001</v>
      </c>
      <c r="X8710">
        <f>YEAR(salestable[[#This Row],[Order Date]])</f>
        <v>2014</v>
      </c>
      <c r="Y8710" t="str">
        <f>TEXT(salestable[[#This Row],[Order Date]],"MMMM")</f>
        <v>November</v>
      </c>
      <c r="Z8710" t="str">
        <f>"Q"&amp;ROUNDUP(MONTH(salestable[[#This Row],[Order Date]])/3,0)</f>
        <v>Q4</v>
      </c>
      <c r="AA8710" t="str">
        <f>TEXT(salestable[[#This Row],[Order Date]], "ddd")</f>
        <v>Sun</v>
      </c>
    </row>
    <row r="8711" spans="1:27"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s="3">
        <v>3</v>
      </c>
      <c r="T8711" s="4">
        <v>0.15</v>
      </c>
      <c r="U8711" s="3">
        <v>25.197900000000001</v>
      </c>
      <c r="V8711" s="2">
        <f>salestable[[#This Row],[Sales]] * (1 - salestable[[#This Row],[Discount]])</f>
        <v>260.07832499999995</v>
      </c>
      <c r="W8711" s="2">
        <f>salestable[[#This Row],[Sales]] * salestable[[#This Row],[Discount]]</f>
        <v>45.896174999999992</v>
      </c>
      <c r="X8711">
        <f>YEAR(salestable[[#This Row],[Order Date]])</f>
        <v>2014</v>
      </c>
      <c r="Y8711" t="str">
        <f>TEXT(salestable[[#This Row],[Order Date]],"MMMM")</f>
        <v>November</v>
      </c>
      <c r="Z8711" t="str">
        <f>"Q"&amp;ROUNDUP(MONTH(salestable[[#This Row],[Order Date]])/3,0)</f>
        <v>Q4</v>
      </c>
      <c r="AA8711" t="str">
        <f>TEXT(salestable[[#This Row],[Order Date]], "ddd")</f>
        <v>Sun</v>
      </c>
    </row>
    <row r="8712" spans="1:27"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s="3">
        <v>3</v>
      </c>
      <c r="T8712" s="4">
        <v>0</v>
      </c>
      <c r="U8712" s="3">
        <v>10.347300000000001</v>
      </c>
      <c r="V8712" s="2">
        <f>salestable[[#This Row],[Sales]] * (1 - salestable[[#This Row],[Discount]])</f>
        <v>344.91</v>
      </c>
      <c r="W8712" s="2">
        <f>salestable[[#This Row],[Sales]] * salestable[[#This Row],[Discount]]</f>
        <v>0</v>
      </c>
      <c r="X8712">
        <f>YEAR(salestable[[#This Row],[Order Date]])</f>
        <v>2014</v>
      </c>
      <c r="Y8712" t="str">
        <f>TEXT(salestable[[#This Row],[Order Date]],"MMMM")</f>
        <v>November</v>
      </c>
      <c r="Z8712" t="str">
        <f>"Q"&amp;ROUNDUP(MONTH(salestable[[#This Row],[Order Date]])/3,0)</f>
        <v>Q4</v>
      </c>
      <c r="AA8712" t="str">
        <f>TEXT(salestable[[#This Row],[Order Date]], "ddd")</f>
        <v>Sun</v>
      </c>
    </row>
    <row r="8713" spans="1:27"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s="3">
        <v>3</v>
      </c>
      <c r="T8713" s="4">
        <v>0.2</v>
      </c>
      <c r="U8713" s="3">
        <v>-23.488199999999999</v>
      </c>
      <c r="V8713" s="2">
        <f>salestable[[#This Row],[Sales]] * (1 - salestable[[#This Row],[Discount]])</f>
        <v>501.08159999999998</v>
      </c>
      <c r="W8713" s="2">
        <f>salestable[[#This Row],[Sales]] * salestable[[#This Row],[Discount]]</f>
        <v>125.2704</v>
      </c>
      <c r="X8713">
        <f>YEAR(salestable[[#This Row],[Order Date]])</f>
        <v>2014</v>
      </c>
      <c r="Y8713" t="str">
        <f>TEXT(salestable[[#This Row],[Order Date]],"MMMM")</f>
        <v>March</v>
      </c>
      <c r="Z8713" t="str">
        <f>"Q"&amp;ROUNDUP(MONTH(salestable[[#This Row],[Order Date]])/3,0)</f>
        <v>Q1</v>
      </c>
      <c r="AA8713" t="str">
        <f>TEXT(salestable[[#This Row],[Order Date]], "ddd")</f>
        <v>Mon</v>
      </c>
    </row>
    <row r="8714" spans="1:27"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s="3">
        <v>3</v>
      </c>
      <c r="T8714" s="4">
        <v>0.15</v>
      </c>
      <c r="U8714" s="3">
        <v>-29.605799999999999</v>
      </c>
      <c r="V8714" s="2">
        <f>salestable[[#This Row],[Sales]] * (1 - salestable[[#This Row],[Discount]])</f>
        <v>305.57415000000003</v>
      </c>
      <c r="W8714" s="2">
        <f>salestable[[#This Row],[Sales]] * salestable[[#This Row],[Discount]]</f>
        <v>53.924849999999999</v>
      </c>
      <c r="X8714">
        <f>YEAR(salestable[[#This Row],[Order Date]])</f>
        <v>2015</v>
      </c>
      <c r="Y8714" t="str">
        <f>TEXT(salestable[[#This Row],[Order Date]],"MMMM")</f>
        <v>December</v>
      </c>
      <c r="Z8714" t="str">
        <f>"Q"&amp;ROUNDUP(MONTH(salestable[[#This Row],[Order Date]])/3,0)</f>
        <v>Q4</v>
      </c>
      <c r="AA8714" t="str">
        <f>TEXT(salestable[[#This Row],[Order Date]], "ddd")</f>
        <v>Thu</v>
      </c>
    </row>
    <row r="8715" spans="1:27"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s="3">
        <v>6</v>
      </c>
      <c r="T8715" s="4">
        <v>0.2</v>
      </c>
      <c r="U8715" s="3">
        <v>5.3963999999999999</v>
      </c>
      <c r="V8715" s="2">
        <f>salestable[[#This Row],[Sales]] * (1 - salestable[[#This Row],[Discount]])</f>
        <v>57.561599999999999</v>
      </c>
      <c r="W8715" s="2">
        <f>salestable[[#This Row],[Sales]] * salestable[[#This Row],[Discount]]</f>
        <v>14.3904</v>
      </c>
      <c r="X8715">
        <f>YEAR(salestable[[#This Row],[Order Date]])</f>
        <v>2017</v>
      </c>
      <c r="Y8715" t="str">
        <f>TEXT(salestable[[#This Row],[Order Date]],"MMMM")</f>
        <v>July</v>
      </c>
      <c r="Z8715" t="str">
        <f>"Q"&amp;ROUNDUP(MONTH(salestable[[#This Row],[Order Date]])/3,0)</f>
        <v>Q3</v>
      </c>
      <c r="AA8715" t="str">
        <f>TEXT(salestable[[#This Row],[Order Date]], "ddd")</f>
        <v>Tue</v>
      </c>
    </row>
    <row r="8716" spans="1:27"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s="3">
        <v>5</v>
      </c>
      <c r="T8716" s="4">
        <v>0.2</v>
      </c>
      <c r="U8716" s="3">
        <v>9.3125</v>
      </c>
      <c r="V8716" s="2">
        <f>salestable[[#This Row],[Sales]] * (1 - salestable[[#This Row],[Discount]])</f>
        <v>23.840000000000003</v>
      </c>
      <c r="W8716" s="2">
        <f>salestable[[#This Row],[Sales]] * salestable[[#This Row],[Discount]]</f>
        <v>5.9600000000000009</v>
      </c>
      <c r="X8716">
        <f>YEAR(salestable[[#This Row],[Order Date]])</f>
        <v>2017</v>
      </c>
      <c r="Y8716" t="str">
        <f>TEXT(salestable[[#This Row],[Order Date]],"MMMM")</f>
        <v>July</v>
      </c>
      <c r="Z8716" t="str">
        <f>"Q"&amp;ROUNDUP(MONTH(salestable[[#This Row],[Order Date]])/3,0)</f>
        <v>Q3</v>
      </c>
      <c r="AA8716" t="str">
        <f>TEXT(salestable[[#This Row],[Order Date]], "ddd")</f>
        <v>Tue</v>
      </c>
    </row>
    <row r="8717" spans="1:27"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s="3">
        <v>1</v>
      </c>
      <c r="T8717" s="4">
        <v>0.7</v>
      </c>
      <c r="U8717" s="3">
        <v>-1.3984000000000001</v>
      </c>
      <c r="V8717" s="2">
        <f>salestable[[#This Row],[Sales]] * (1 - salestable[[#This Row],[Discount]])</f>
        <v>0.54720000000000013</v>
      </c>
      <c r="W8717" s="2">
        <f>salestable[[#This Row],[Sales]] * salestable[[#This Row],[Discount]]</f>
        <v>1.2767999999999999</v>
      </c>
      <c r="X8717">
        <f>YEAR(salestable[[#This Row],[Order Date]])</f>
        <v>2017</v>
      </c>
      <c r="Y8717" t="str">
        <f>TEXT(salestable[[#This Row],[Order Date]],"MMMM")</f>
        <v>November</v>
      </c>
      <c r="Z8717" t="str">
        <f>"Q"&amp;ROUNDUP(MONTH(salestable[[#This Row],[Order Date]])/3,0)</f>
        <v>Q4</v>
      </c>
      <c r="AA8717" t="str">
        <f>TEXT(salestable[[#This Row],[Order Date]], "ddd")</f>
        <v>Thu</v>
      </c>
    </row>
    <row r="8718" spans="1:27"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s="3">
        <v>4</v>
      </c>
      <c r="T8718" s="4">
        <v>0.8</v>
      </c>
      <c r="U8718" s="3">
        <v>-160.96</v>
      </c>
      <c r="V8718" s="2">
        <f>salestable[[#This Row],[Sales]] * (1 - salestable[[#This Row],[Discount]])</f>
        <v>12.876799999999998</v>
      </c>
      <c r="W8718" s="2">
        <f>salestable[[#This Row],[Sales]] * salestable[[#This Row],[Discount]]</f>
        <v>51.507200000000005</v>
      </c>
      <c r="X8718">
        <f>YEAR(salestable[[#This Row],[Order Date]])</f>
        <v>2016</v>
      </c>
      <c r="Y8718" t="str">
        <f>TEXT(salestable[[#This Row],[Order Date]],"MMMM")</f>
        <v>June</v>
      </c>
      <c r="Z8718" t="str">
        <f>"Q"&amp;ROUNDUP(MONTH(salestable[[#This Row],[Order Date]])/3,0)</f>
        <v>Q2</v>
      </c>
      <c r="AA8718" t="str">
        <f>TEXT(salestable[[#This Row],[Order Date]], "ddd")</f>
        <v>Sun</v>
      </c>
    </row>
    <row r="8719" spans="1:27"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s="3">
        <v>2</v>
      </c>
      <c r="T8719" s="4">
        <v>0.6</v>
      </c>
      <c r="U8719" s="3">
        <v>-4.5396000000000001</v>
      </c>
      <c r="V8719" s="2">
        <f>salestable[[#This Row],[Sales]] * (1 - salestable[[#This Row],[Discount]])</f>
        <v>2.7936000000000001</v>
      </c>
      <c r="W8719" s="2">
        <f>salestable[[#This Row],[Sales]] * salestable[[#This Row],[Discount]]</f>
        <v>4.1903999999999995</v>
      </c>
      <c r="X8719">
        <f>YEAR(salestable[[#This Row],[Order Date]])</f>
        <v>2016</v>
      </c>
      <c r="Y8719" t="str">
        <f>TEXT(salestable[[#This Row],[Order Date]],"MMMM")</f>
        <v>June</v>
      </c>
      <c r="Z8719" t="str">
        <f>"Q"&amp;ROUNDUP(MONTH(salestable[[#This Row],[Order Date]])/3,0)</f>
        <v>Q2</v>
      </c>
      <c r="AA8719" t="str">
        <f>TEXT(salestable[[#This Row],[Order Date]], "ddd")</f>
        <v>Sun</v>
      </c>
    </row>
    <row r="8720" spans="1:27"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s="3">
        <v>8</v>
      </c>
      <c r="T8720" s="4">
        <v>0.2</v>
      </c>
      <c r="U8720" s="3">
        <v>3.9424000000000001</v>
      </c>
      <c r="V8720" s="2">
        <f>salestable[[#This Row],[Sales]] * (1 - salestable[[#This Row],[Discount]])</f>
        <v>9.0112000000000005</v>
      </c>
      <c r="W8720" s="2">
        <f>salestable[[#This Row],[Sales]] * salestable[[#This Row],[Discount]]</f>
        <v>2.2528000000000001</v>
      </c>
      <c r="X8720">
        <f>YEAR(salestable[[#This Row],[Order Date]])</f>
        <v>2016</v>
      </c>
      <c r="Y8720" t="str">
        <f>TEXT(salestable[[#This Row],[Order Date]],"MMMM")</f>
        <v>June</v>
      </c>
      <c r="Z8720" t="str">
        <f>"Q"&amp;ROUNDUP(MONTH(salestable[[#This Row],[Order Date]])/3,0)</f>
        <v>Q2</v>
      </c>
      <c r="AA8720" t="str">
        <f>TEXT(salestable[[#This Row],[Order Date]], "ddd")</f>
        <v>Sun</v>
      </c>
    </row>
    <row r="8721" spans="1:27"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s="3">
        <v>3</v>
      </c>
      <c r="T8721" s="4">
        <v>0.2</v>
      </c>
      <c r="U8721" s="3">
        <v>5.6375999999999999</v>
      </c>
      <c r="V8721" s="2">
        <f>salestable[[#This Row],[Sales]] * (1 - salestable[[#This Row],[Discount]])</f>
        <v>12.441600000000001</v>
      </c>
      <c r="W8721" s="2">
        <f>salestable[[#This Row],[Sales]] * salestable[[#This Row],[Discount]]</f>
        <v>3.1104000000000003</v>
      </c>
      <c r="X8721">
        <f>YEAR(salestable[[#This Row],[Order Date]])</f>
        <v>2016</v>
      </c>
      <c r="Y8721" t="str">
        <f>TEXT(salestable[[#This Row],[Order Date]],"MMMM")</f>
        <v>June</v>
      </c>
      <c r="Z8721" t="str">
        <f>"Q"&amp;ROUNDUP(MONTH(salestable[[#This Row],[Order Date]])/3,0)</f>
        <v>Q2</v>
      </c>
      <c r="AA8721" t="str">
        <f>TEXT(salestable[[#This Row],[Order Date]], "ddd")</f>
        <v>Sun</v>
      </c>
    </row>
    <row r="8722" spans="1:27"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s="3">
        <v>2</v>
      </c>
      <c r="T8722" s="4">
        <v>0.3</v>
      </c>
      <c r="U8722" s="3">
        <v>-119.2312</v>
      </c>
      <c r="V8722" s="2">
        <f>salestable[[#This Row],[Sales]] * (1 - salestable[[#This Row],[Discount]])</f>
        <v>265.56040000000002</v>
      </c>
      <c r="W8722" s="2">
        <f>salestable[[#This Row],[Sales]] * salestable[[#This Row],[Discount]]</f>
        <v>113.8116</v>
      </c>
      <c r="X8722">
        <f>YEAR(salestable[[#This Row],[Order Date]])</f>
        <v>2016</v>
      </c>
      <c r="Y8722" t="str">
        <f>TEXT(salestable[[#This Row],[Order Date]],"MMMM")</f>
        <v>June</v>
      </c>
      <c r="Z8722" t="str">
        <f>"Q"&amp;ROUNDUP(MONTH(salestable[[#This Row],[Order Date]])/3,0)</f>
        <v>Q2</v>
      </c>
      <c r="AA8722" t="str">
        <f>TEXT(salestable[[#This Row],[Order Date]], "ddd")</f>
        <v>Sun</v>
      </c>
    </row>
    <row r="8723" spans="1:27"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s="3">
        <v>9</v>
      </c>
      <c r="T8723" s="4">
        <v>0.2</v>
      </c>
      <c r="U8723" s="3">
        <v>6.7535999999999996</v>
      </c>
      <c r="V8723" s="2">
        <f>salestable[[#This Row],[Sales]] * (1 - salestable[[#This Row],[Discount]])</f>
        <v>54.028800000000004</v>
      </c>
      <c r="W8723" s="2">
        <f>salestable[[#This Row],[Sales]] * salestable[[#This Row],[Discount]]</f>
        <v>13.507200000000001</v>
      </c>
      <c r="X8723">
        <f>YEAR(salestable[[#This Row],[Order Date]])</f>
        <v>2016</v>
      </c>
      <c r="Y8723" t="str">
        <f>TEXT(salestable[[#This Row],[Order Date]],"MMMM")</f>
        <v>June</v>
      </c>
      <c r="Z8723" t="str">
        <f>"Q"&amp;ROUNDUP(MONTH(salestable[[#This Row],[Order Date]])/3,0)</f>
        <v>Q2</v>
      </c>
      <c r="AA8723" t="str">
        <f>TEXT(salestable[[#This Row],[Order Date]], "ddd")</f>
        <v>Sun</v>
      </c>
    </row>
    <row r="8724" spans="1:27"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s="3">
        <v>2</v>
      </c>
      <c r="T8724" s="4">
        <v>0.8</v>
      </c>
      <c r="U8724" s="3">
        <v>-2.6669999999999998</v>
      </c>
      <c r="V8724" s="2">
        <f>salestable[[#This Row],[Sales]] * (1 - salestable[[#This Row],[Discount]])</f>
        <v>0.30479999999999996</v>
      </c>
      <c r="W8724" s="2">
        <f>salestable[[#This Row],[Sales]] * salestable[[#This Row],[Discount]]</f>
        <v>1.2192000000000001</v>
      </c>
      <c r="X8724">
        <f>YEAR(salestable[[#This Row],[Order Date]])</f>
        <v>2016</v>
      </c>
      <c r="Y8724" t="str">
        <f>TEXT(salestable[[#This Row],[Order Date]],"MMMM")</f>
        <v>June</v>
      </c>
      <c r="Z8724" t="str">
        <f>"Q"&amp;ROUNDUP(MONTH(salestable[[#This Row],[Order Date]])/3,0)</f>
        <v>Q2</v>
      </c>
      <c r="AA8724" t="str">
        <f>TEXT(salestable[[#This Row],[Order Date]], "ddd")</f>
        <v>Sun</v>
      </c>
    </row>
    <row r="8725" spans="1:27"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s="3">
        <v>7</v>
      </c>
      <c r="T8725" s="4">
        <v>0.2</v>
      </c>
      <c r="U8725" s="3">
        <v>13.0928</v>
      </c>
      <c r="V8725" s="2">
        <f>salestable[[#This Row],[Sales]] * (1 - salestable[[#This Row],[Discount]])</f>
        <v>29.926400000000001</v>
      </c>
      <c r="W8725" s="2">
        <f>salestable[[#This Row],[Sales]] * salestable[[#This Row],[Discount]]</f>
        <v>7.4816000000000003</v>
      </c>
      <c r="X8725">
        <f>YEAR(salestable[[#This Row],[Order Date]])</f>
        <v>2016</v>
      </c>
      <c r="Y8725" t="str">
        <f>TEXT(salestable[[#This Row],[Order Date]],"MMMM")</f>
        <v>December</v>
      </c>
      <c r="Z8725" t="str">
        <f>"Q"&amp;ROUNDUP(MONTH(salestable[[#This Row],[Order Date]])/3,0)</f>
        <v>Q4</v>
      </c>
      <c r="AA8725" t="str">
        <f>TEXT(salestable[[#This Row],[Order Date]], "ddd")</f>
        <v>Thu</v>
      </c>
    </row>
    <row r="8726" spans="1:27"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s="3">
        <v>6</v>
      </c>
      <c r="T8726" s="4">
        <v>0.2</v>
      </c>
      <c r="U8726" s="3">
        <v>8.8704000000000001</v>
      </c>
      <c r="V8726" s="2">
        <f>salestable[[#This Row],[Sales]] * (1 - salestable[[#This Row],[Discount]])</f>
        <v>20.275200000000002</v>
      </c>
      <c r="W8726" s="2">
        <f>salestable[[#This Row],[Sales]] * salestable[[#This Row],[Discount]]</f>
        <v>5.0688000000000004</v>
      </c>
      <c r="X8726">
        <f>YEAR(salestable[[#This Row],[Order Date]])</f>
        <v>2016</v>
      </c>
      <c r="Y8726" t="str">
        <f>TEXT(salestable[[#This Row],[Order Date]],"MMMM")</f>
        <v>December</v>
      </c>
      <c r="Z8726" t="str">
        <f>"Q"&amp;ROUNDUP(MONTH(salestable[[#This Row],[Order Date]])/3,0)</f>
        <v>Q4</v>
      </c>
      <c r="AA8726" t="str">
        <f>TEXT(salestable[[#This Row],[Order Date]], "ddd")</f>
        <v>Thu</v>
      </c>
    </row>
    <row r="8727" spans="1:27"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s="3">
        <v>4</v>
      </c>
      <c r="T8727" s="4">
        <v>0</v>
      </c>
      <c r="U8727" s="3">
        <v>21.251999999999999</v>
      </c>
      <c r="V8727" s="2">
        <f>salestable[[#This Row],[Sales]] * (1 - salestable[[#This Row],[Discount]])</f>
        <v>46.2</v>
      </c>
      <c r="W8727" s="2">
        <f>salestable[[#This Row],[Sales]] * salestable[[#This Row],[Discount]]</f>
        <v>0</v>
      </c>
      <c r="X8727">
        <f>YEAR(salestable[[#This Row],[Order Date]])</f>
        <v>2017</v>
      </c>
      <c r="Y8727" t="str">
        <f>TEXT(salestable[[#This Row],[Order Date]],"MMMM")</f>
        <v>March</v>
      </c>
      <c r="Z8727" t="str">
        <f>"Q"&amp;ROUNDUP(MONTH(salestable[[#This Row],[Order Date]])/3,0)</f>
        <v>Q1</v>
      </c>
      <c r="AA8727" t="str">
        <f>TEXT(salestable[[#This Row],[Order Date]], "ddd")</f>
        <v>Sat</v>
      </c>
    </row>
    <row r="8728" spans="1:27"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s="3">
        <v>3</v>
      </c>
      <c r="T8728" s="4">
        <v>0.2</v>
      </c>
      <c r="U8728" s="3">
        <v>0.70920000000000005</v>
      </c>
      <c r="V8728" s="2">
        <f>salestable[[#This Row],[Sales]] * (1 - salestable[[#This Row],[Discount]])</f>
        <v>3.7824</v>
      </c>
      <c r="W8728" s="2">
        <f>salestable[[#This Row],[Sales]] * salestable[[#This Row],[Discount]]</f>
        <v>0.9456</v>
      </c>
      <c r="X8728">
        <f>YEAR(salestable[[#This Row],[Order Date]])</f>
        <v>2015</v>
      </c>
      <c r="Y8728" t="str">
        <f>TEXT(salestable[[#This Row],[Order Date]],"MMMM")</f>
        <v>December</v>
      </c>
      <c r="Z8728" t="str">
        <f>"Q"&amp;ROUNDUP(MONTH(salestable[[#This Row],[Order Date]])/3,0)</f>
        <v>Q4</v>
      </c>
      <c r="AA8728" t="str">
        <f>TEXT(salestable[[#This Row],[Order Date]], "ddd")</f>
        <v>Sun</v>
      </c>
    </row>
    <row r="8729" spans="1:27"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s="3">
        <v>3</v>
      </c>
      <c r="T8729" s="4">
        <v>0.2</v>
      </c>
      <c r="U8729" s="3">
        <v>16.005600000000001</v>
      </c>
      <c r="V8729" s="2">
        <f>salestable[[#This Row],[Sales]] * (1 - salestable[[#This Row],[Discount]])</f>
        <v>42.681600000000003</v>
      </c>
      <c r="W8729" s="2">
        <f>salestable[[#This Row],[Sales]] * salestable[[#This Row],[Discount]]</f>
        <v>10.670400000000001</v>
      </c>
      <c r="X8729">
        <f>YEAR(salestable[[#This Row],[Order Date]])</f>
        <v>2015</v>
      </c>
      <c r="Y8729" t="str">
        <f>TEXT(salestable[[#This Row],[Order Date]],"MMMM")</f>
        <v>December</v>
      </c>
      <c r="Z8729" t="str">
        <f>"Q"&amp;ROUNDUP(MONTH(salestable[[#This Row],[Order Date]])/3,0)</f>
        <v>Q4</v>
      </c>
      <c r="AA8729" t="str">
        <f>TEXT(salestable[[#This Row],[Order Date]], "ddd")</f>
        <v>Sun</v>
      </c>
    </row>
    <row r="8730" spans="1:27"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s="3">
        <v>2</v>
      </c>
      <c r="T8730" s="4">
        <v>0.2</v>
      </c>
      <c r="U8730" s="3">
        <v>8.1940000000000008</v>
      </c>
      <c r="V8730" s="2">
        <f>salestable[[#This Row],[Sales]] * (1 - salestable[[#This Row],[Discount]])</f>
        <v>104.88320000000002</v>
      </c>
      <c r="W8730" s="2">
        <f>salestable[[#This Row],[Sales]] * salestable[[#This Row],[Discount]]</f>
        <v>26.220800000000004</v>
      </c>
      <c r="X8730">
        <f>YEAR(salestable[[#This Row],[Order Date]])</f>
        <v>2015</v>
      </c>
      <c r="Y8730" t="str">
        <f>TEXT(salestable[[#This Row],[Order Date]],"MMMM")</f>
        <v>December</v>
      </c>
      <c r="Z8730" t="str">
        <f>"Q"&amp;ROUNDUP(MONTH(salestable[[#This Row],[Order Date]])/3,0)</f>
        <v>Q4</v>
      </c>
      <c r="AA8730" t="str">
        <f>TEXT(salestable[[#This Row],[Order Date]], "ddd")</f>
        <v>Sun</v>
      </c>
    </row>
    <row r="8731" spans="1:27"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s="3">
        <v>3</v>
      </c>
      <c r="T8731" s="4">
        <v>0.2</v>
      </c>
      <c r="U8731" s="3">
        <v>2.2511999999999999</v>
      </c>
      <c r="V8731" s="2">
        <f>salestable[[#This Row],[Sales]] * (1 - salestable[[#This Row],[Discount]])</f>
        <v>18.009600000000002</v>
      </c>
      <c r="W8731" s="2">
        <f>salestable[[#This Row],[Sales]] * salestable[[#This Row],[Discount]]</f>
        <v>4.5024000000000006</v>
      </c>
      <c r="X8731">
        <f>YEAR(salestable[[#This Row],[Order Date]])</f>
        <v>2015</v>
      </c>
      <c r="Y8731" t="str">
        <f>TEXT(salestable[[#This Row],[Order Date]],"MMMM")</f>
        <v>December</v>
      </c>
      <c r="Z8731" t="str">
        <f>"Q"&amp;ROUNDUP(MONTH(salestable[[#This Row],[Order Date]])/3,0)</f>
        <v>Q4</v>
      </c>
      <c r="AA8731" t="str">
        <f>TEXT(salestable[[#This Row],[Order Date]], "ddd")</f>
        <v>Sun</v>
      </c>
    </row>
    <row r="8732" spans="1:27"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s="3">
        <v>7</v>
      </c>
      <c r="T8732" s="4">
        <v>0.2</v>
      </c>
      <c r="U8732" s="3">
        <v>-12.7302</v>
      </c>
      <c r="V8732" s="2">
        <f>salestable[[#This Row],[Sales]] * (1 - salestable[[#This Row],[Discount]])</f>
        <v>58.1952</v>
      </c>
      <c r="W8732" s="2">
        <f>salestable[[#This Row],[Sales]] * salestable[[#This Row],[Discount]]</f>
        <v>14.5488</v>
      </c>
      <c r="X8732">
        <f>YEAR(salestable[[#This Row],[Order Date]])</f>
        <v>2015</v>
      </c>
      <c r="Y8732" t="str">
        <f>TEXT(salestable[[#This Row],[Order Date]],"MMMM")</f>
        <v>December</v>
      </c>
      <c r="Z8732" t="str">
        <f>"Q"&amp;ROUNDUP(MONTH(salestable[[#This Row],[Order Date]])/3,0)</f>
        <v>Q4</v>
      </c>
      <c r="AA8732" t="str">
        <f>TEXT(salestable[[#This Row],[Order Date]], "ddd")</f>
        <v>Sun</v>
      </c>
    </row>
    <row r="8733" spans="1:27"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s="3">
        <v>3</v>
      </c>
      <c r="T8733" s="4">
        <v>0</v>
      </c>
      <c r="U8733" s="3">
        <v>15.776999999999999</v>
      </c>
      <c r="V8733" s="2">
        <f>salestable[[#This Row],[Sales]] * (1 - salestable[[#This Row],[Discount]])</f>
        <v>52.59</v>
      </c>
      <c r="W8733" s="2">
        <f>salestable[[#This Row],[Sales]] * salestable[[#This Row],[Discount]]</f>
        <v>0</v>
      </c>
      <c r="X8733">
        <f>YEAR(salestable[[#This Row],[Order Date]])</f>
        <v>2015</v>
      </c>
      <c r="Y8733" t="str">
        <f>TEXT(salestable[[#This Row],[Order Date]],"MMMM")</f>
        <v>July</v>
      </c>
      <c r="Z8733" t="str">
        <f>"Q"&amp;ROUNDUP(MONTH(salestable[[#This Row],[Order Date]])/3,0)</f>
        <v>Q3</v>
      </c>
      <c r="AA8733" t="str">
        <f>TEXT(salestable[[#This Row],[Order Date]], "ddd")</f>
        <v>Fri</v>
      </c>
    </row>
    <row r="8734" spans="1:27"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s="3">
        <v>3</v>
      </c>
      <c r="T8734" s="4">
        <v>0</v>
      </c>
      <c r="U8734" s="3">
        <v>9.3312000000000008</v>
      </c>
      <c r="V8734" s="2">
        <f>salestable[[#This Row],[Sales]] * (1 - salestable[[#This Row],[Discount]])</f>
        <v>19.440000000000001</v>
      </c>
      <c r="W8734" s="2">
        <f>salestable[[#This Row],[Sales]] * salestable[[#This Row],[Discount]]</f>
        <v>0</v>
      </c>
      <c r="X8734">
        <f>YEAR(salestable[[#This Row],[Order Date]])</f>
        <v>2017</v>
      </c>
      <c r="Y8734" t="str">
        <f>TEXT(salestable[[#This Row],[Order Date]],"MMMM")</f>
        <v>June</v>
      </c>
      <c r="Z8734" t="str">
        <f>"Q"&amp;ROUNDUP(MONTH(salestable[[#This Row],[Order Date]])/3,0)</f>
        <v>Q2</v>
      </c>
      <c r="AA8734" t="str">
        <f>TEXT(salestable[[#This Row],[Order Date]], "ddd")</f>
        <v>Tue</v>
      </c>
    </row>
    <row r="8735" spans="1:27"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s="3">
        <v>3</v>
      </c>
      <c r="T8735" s="4">
        <v>0</v>
      </c>
      <c r="U8735" s="3">
        <v>40.415999999999997</v>
      </c>
      <c r="V8735" s="2">
        <f>salestable[[#This Row],[Sales]] * (1 - salestable[[#This Row],[Discount]])</f>
        <v>126.3</v>
      </c>
      <c r="W8735" s="2">
        <f>salestable[[#This Row],[Sales]] * salestable[[#This Row],[Discount]]</f>
        <v>0</v>
      </c>
      <c r="X8735">
        <f>YEAR(salestable[[#This Row],[Order Date]])</f>
        <v>2017</v>
      </c>
      <c r="Y8735" t="str">
        <f>TEXT(salestable[[#This Row],[Order Date]],"MMMM")</f>
        <v>June</v>
      </c>
      <c r="Z8735" t="str">
        <f>"Q"&amp;ROUNDUP(MONTH(salestable[[#This Row],[Order Date]])/3,0)</f>
        <v>Q2</v>
      </c>
      <c r="AA8735" t="str">
        <f>TEXT(salestable[[#This Row],[Order Date]], "ddd")</f>
        <v>Tue</v>
      </c>
    </row>
    <row r="8736" spans="1:27"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s="3">
        <v>5</v>
      </c>
      <c r="T8736" s="4">
        <v>0</v>
      </c>
      <c r="U8736" s="3">
        <v>244.6155</v>
      </c>
      <c r="V8736" s="2">
        <f>salestable[[#This Row],[Sales]] * (1 - salestable[[#This Row],[Discount]])</f>
        <v>1287.45</v>
      </c>
      <c r="W8736" s="2">
        <f>salestable[[#This Row],[Sales]] * salestable[[#This Row],[Discount]]</f>
        <v>0</v>
      </c>
      <c r="X8736">
        <f>YEAR(salestable[[#This Row],[Order Date]])</f>
        <v>2017</v>
      </c>
      <c r="Y8736" t="str">
        <f>TEXT(salestable[[#This Row],[Order Date]],"MMMM")</f>
        <v>June</v>
      </c>
      <c r="Z8736" t="str">
        <f>"Q"&amp;ROUNDUP(MONTH(salestable[[#This Row],[Order Date]])/3,0)</f>
        <v>Q2</v>
      </c>
      <c r="AA8736" t="str">
        <f>TEXT(salestable[[#This Row],[Order Date]], "ddd")</f>
        <v>Tue</v>
      </c>
    </row>
    <row r="8737" spans="1:27"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s="3">
        <v>4</v>
      </c>
      <c r="T8737" s="4">
        <v>0</v>
      </c>
      <c r="U8737" s="3">
        <v>9.7439999999999998</v>
      </c>
      <c r="V8737" s="2">
        <f>salestable[[#This Row],[Sales]] * (1 - salestable[[#This Row],[Discount]])</f>
        <v>64.959999999999994</v>
      </c>
      <c r="W8737" s="2">
        <f>salestable[[#This Row],[Sales]] * salestable[[#This Row],[Discount]]</f>
        <v>0</v>
      </c>
      <c r="X8737">
        <f>YEAR(salestable[[#This Row],[Order Date]])</f>
        <v>2014</v>
      </c>
      <c r="Y8737" t="str">
        <f>TEXT(salestable[[#This Row],[Order Date]],"MMMM")</f>
        <v>February</v>
      </c>
      <c r="Z8737" t="str">
        <f>"Q"&amp;ROUNDUP(MONTH(salestable[[#This Row],[Order Date]])/3,0)</f>
        <v>Q1</v>
      </c>
      <c r="AA8737" t="str">
        <f>TEXT(salestable[[#This Row],[Order Date]], "ddd")</f>
        <v>Fri</v>
      </c>
    </row>
    <row r="8738" spans="1:27"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s="3">
        <v>3</v>
      </c>
      <c r="T8738" s="4">
        <v>0</v>
      </c>
      <c r="U8738" s="3">
        <v>160.62299999999999</v>
      </c>
      <c r="V8738" s="2">
        <f>salestable[[#This Row],[Sales]] * (1 - salestable[[#This Row],[Discount]])</f>
        <v>535.41</v>
      </c>
      <c r="W8738" s="2">
        <f>salestable[[#This Row],[Sales]] * salestable[[#This Row],[Discount]]</f>
        <v>0</v>
      </c>
      <c r="X8738">
        <f>YEAR(salestable[[#This Row],[Order Date]])</f>
        <v>2016</v>
      </c>
      <c r="Y8738" t="str">
        <f>TEXT(salestable[[#This Row],[Order Date]],"MMMM")</f>
        <v>September</v>
      </c>
      <c r="Z8738" t="str">
        <f>"Q"&amp;ROUNDUP(MONTH(salestable[[#This Row],[Order Date]])/3,0)</f>
        <v>Q3</v>
      </c>
      <c r="AA8738" t="str">
        <f>TEXT(salestable[[#This Row],[Order Date]], "ddd")</f>
        <v>Sun</v>
      </c>
    </row>
    <row r="8739" spans="1:27"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s="3">
        <v>5</v>
      </c>
      <c r="T8739" s="4">
        <v>0.7</v>
      </c>
      <c r="U8739" s="3">
        <v>-5.94</v>
      </c>
      <c r="V8739" s="2">
        <f>salestable[[#This Row],[Sales]] * (1 - salestable[[#This Row],[Discount]])</f>
        <v>2.4300000000000002</v>
      </c>
      <c r="W8739" s="2">
        <f>salestable[[#This Row],[Sales]] * salestable[[#This Row],[Discount]]</f>
        <v>5.669999999999999</v>
      </c>
      <c r="X8739">
        <f>YEAR(salestable[[#This Row],[Order Date]])</f>
        <v>2017</v>
      </c>
      <c r="Y8739" t="str">
        <f>TEXT(salestable[[#This Row],[Order Date]],"MMMM")</f>
        <v>April</v>
      </c>
      <c r="Z8739" t="str">
        <f>"Q"&amp;ROUNDUP(MONTH(salestable[[#This Row],[Order Date]])/3,0)</f>
        <v>Q2</v>
      </c>
      <c r="AA8739" t="str">
        <f>TEXT(salestable[[#This Row],[Order Date]], "ddd")</f>
        <v>Thu</v>
      </c>
    </row>
    <row r="8740" spans="1:27"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s="3">
        <v>4</v>
      </c>
      <c r="T8740" s="4">
        <v>0.2</v>
      </c>
      <c r="U8740" s="3">
        <v>3.6432000000000002</v>
      </c>
      <c r="V8740" s="2">
        <f>salestable[[#This Row],[Sales]] * (1 - salestable[[#This Row],[Discount]])</f>
        <v>10.5984</v>
      </c>
      <c r="W8740" s="2">
        <f>salestable[[#This Row],[Sales]] * salestable[[#This Row],[Discount]]</f>
        <v>2.6496</v>
      </c>
      <c r="X8740">
        <f>YEAR(salestable[[#This Row],[Order Date]])</f>
        <v>2017</v>
      </c>
      <c r="Y8740" t="str">
        <f>TEXT(salestable[[#This Row],[Order Date]],"MMMM")</f>
        <v>December</v>
      </c>
      <c r="Z8740" t="str">
        <f>"Q"&amp;ROUNDUP(MONTH(salestable[[#This Row],[Order Date]])/3,0)</f>
        <v>Q4</v>
      </c>
      <c r="AA8740" t="str">
        <f>TEXT(salestable[[#This Row],[Order Date]], "ddd")</f>
        <v>Fri</v>
      </c>
    </row>
    <row r="8741" spans="1:27"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s="3">
        <v>2</v>
      </c>
      <c r="T8741" s="4">
        <v>0.4</v>
      </c>
      <c r="U8741" s="3">
        <v>-20.997</v>
      </c>
      <c r="V8741" s="2">
        <f>salestable[[#This Row],[Sales]] * (1 - salestable[[#This Row],[Discount]])</f>
        <v>50.392800000000001</v>
      </c>
      <c r="W8741" s="2">
        <f>salestable[[#This Row],[Sales]] * salestable[[#This Row],[Discount]]</f>
        <v>33.595199999999998</v>
      </c>
      <c r="X8741">
        <f>YEAR(salestable[[#This Row],[Order Date]])</f>
        <v>2017</v>
      </c>
      <c r="Y8741" t="str">
        <f>TEXT(salestable[[#This Row],[Order Date]],"MMMM")</f>
        <v>December</v>
      </c>
      <c r="Z8741" t="str">
        <f>"Q"&amp;ROUNDUP(MONTH(salestable[[#This Row],[Order Date]])/3,0)</f>
        <v>Q4</v>
      </c>
      <c r="AA8741" t="str">
        <f>TEXT(salestable[[#This Row],[Order Date]], "ddd")</f>
        <v>Fri</v>
      </c>
    </row>
    <row r="8742" spans="1:27"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s="3">
        <v>5</v>
      </c>
      <c r="T8742" s="4">
        <v>0</v>
      </c>
      <c r="U8742" s="3">
        <v>21.228000000000002</v>
      </c>
      <c r="V8742" s="2">
        <f>salestable[[#This Row],[Sales]] * (1 - salestable[[#This Row],[Discount]])</f>
        <v>73.2</v>
      </c>
      <c r="W8742" s="2">
        <f>salestable[[#This Row],[Sales]] * salestable[[#This Row],[Discount]]</f>
        <v>0</v>
      </c>
      <c r="X8742">
        <f>YEAR(salestable[[#This Row],[Order Date]])</f>
        <v>2016</v>
      </c>
      <c r="Y8742" t="str">
        <f>TEXT(salestable[[#This Row],[Order Date]],"MMMM")</f>
        <v>July</v>
      </c>
      <c r="Z8742" t="str">
        <f>"Q"&amp;ROUNDUP(MONTH(salestable[[#This Row],[Order Date]])/3,0)</f>
        <v>Q3</v>
      </c>
      <c r="AA8742" t="str">
        <f>TEXT(salestable[[#This Row],[Order Date]], "ddd")</f>
        <v>Sun</v>
      </c>
    </row>
    <row r="8743" spans="1:27"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s="3">
        <v>3</v>
      </c>
      <c r="T8743" s="4">
        <v>0</v>
      </c>
      <c r="U8743" s="3">
        <v>5.1551999999999998</v>
      </c>
      <c r="V8743" s="2">
        <f>salestable[[#This Row],[Sales]] * (1 - salestable[[#This Row],[Discount]])</f>
        <v>10.74</v>
      </c>
      <c r="W8743" s="2">
        <f>salestable[[#This Row],[Sales]] * salestable[[#This Row],[Discount]]</f>
        <v>0</v>
      </c>
      <c r="X8743">
        <f>YEAR(salestable[[#This Row],[Order Date]])</f>
        <v>2015</v>
      </c>
      <c r="Y8743" t="str">
        <f>TEXT(salestable[[#This Row],[Order Date]],"MMMM")</f>
        <v>November</v>
      </c>
      <c r="Z8743" t="str">
        <f>"Q"&amp;ROUNDUP(MONTH(salestable[[#This Row],[Order Date]])/3,0)</f>
        <v>Q4</v>
      </c>
      <c r="AA8743" t="str">
        <f>TEXT(salestable[[#This Row],[Order Date]], "ddd")</f>
        <v>Mon</v>
      </c>
    </row>
    <row r="8744" spans="1:27"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s="3">
        <v>1</v>
      </c>
      <c r="T8744" s="4">
        <v>0.2</v>
      </c>
      <c r="U8744" s="3">
        <v>3.0337999999999998</v>
      </c>
      <c r="V8744" s="2">
        <f>salestable[[#This Row],[Sales]] * (1 - salestable[[#This Row],[Discount]])</f>
        <v>8.8255999999999997</v>
      </c>
      <c r="W8744" s="2">
        <f>salestable[[#This Row],[Sales]] * salestable[[#This Row],[Discount]]</f>
        <v>2.2063999999999999</v>
      </c>
      <c r="X8744">
        <f>YEAR(salestable[[#This Row],[Order Date]])</f>
        <v>2015</v>
      </c>
      <c r="Y8744" t="str">
        <f>TEXT(salestable[[#This Row],[Order Date]],"MMMM")</f>
        <v>October</v>
      </c>
      <c r="Z8744" t="str">
        <f>"Q"&amp;ROUNDUP(MONTH(salestable[[#This Row],[Order Date]])/3,0)</f>
        <v>Q4</v>
      </c>
      <c r="AA8744" t="str">
        <f>TEXT(salestable[[#This Row],[Order Date]], "ddd")</f>
        <v>Fri</v>
      </c>
    </row>
    <row r="8745" spans="1:27"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s="3">
        <v>3</v>
      </c>
      <c r="T8745" s="4">
        <v>0.2</v>
      </c>
      <c r="U8745" s="3">
        <v>-4.641</v>
      </c>
      <c r="V8745" s="2">
        <f>salestable[[#This Row],[Sales]] * (1 - salestable[[#This Row],[Discount]])</f>
        <v>42.432000000000002</v>
      </c>
      <c r="W8745" s="2">
        <f>salestable[[#This Row],[Sales]] * salestable[[#This Row],[Discount]]</f>
        <v>10.608000000000001</v>
      </c>
      <c r="X8745">
        <f>YEAR(salestable[[#This Row],[Order Date]])</f>
        <v>2015</v>
      </c>
      <c r="Y8745" t="str">
        <f>TEXT(salestable[[#This Row],[Order Date]],"MMMM")</f>
        <v>October</v>
      </c>
      <c r="Z8745" t="str">
        <f>"Q"&amp;ROUNDUP(MONTH(salestable[[#This Row],[Order Date]])/3,0)</f>
        <v>Q4</v>
      </c>
      <c r="AA8745" t="str">
        <f>TEXT(salestable[[#This Row],[Order Date]], "ddd")</f>
        <v>Fri</v>
      </c>
    </row>
    <row r="8746" spans="1:27"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s="3">
        <v>4</v>
      </c>
      <c r="T8746" s="4">
        <v>0</v>
      </c>
      <c r="U8746" s="3">
        <v>4.9648000000000003</v>
      </c>
      <c r="V8746" s="2">
        <f>salestable[[#This Row],[Sales]] * (1 - salestable[[#This Row],[Discount]])</f>
        <v>17.12</v>
      </c>
      <c r="W8746" s="2">
        <f>salestable[[#This Row],[Sales]] * salestable[[#This Row],[Discount]]</f>
        <v>0</v>
      </c>
      <c r="X8746">
        <f>YEAR(salestable[[#This Row],[Order Date]])</f>
        <v>2015</v>
      </c>
      <c r="Y8746" t="str">
        <f>TEXT(salestable[[#This Row],[Order Date]],"MMMM")</f>
        <v>November</v>
      </c>
      <c r="Z8746" t="str">
        <f>"Q"&amp;ROUNDUP(MONTH(salestable[[#This Row],[Order Date]])/3,0)</f>
        <v>Q4</v>
      </c>
      <c r="AA8746" t="str">
        <f>TEXT(salestable[[#This Row],[Order Date]], "ddd")</f>
        <v>Sun</v>
      </c>
    </row>
    <row r="8747" spans="1:27"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s="3">
        <v>3</v>
      </c>
      <c r="T8747" s="4">
        <v>0</v>
      </c>
      <c r="U8747" s="3">
        <v>28.171800000000001</v>
      </c>
      <c r="V8747" s="2">
        <f>salestable[[#This Row],[Sales]] * (1 - salestable[[#This Row],[Discount]])</f>
        <v>59.94</v>
      </c>
      <c r="W8747" s="2">
        <f>salestable[[#This Row],[Sales]] * salestable[[#This Row],[Discount]]</f>
        <v>0</v>
      </c>
      <c r="X8747">
        <f>YEAR(salestable[[#This Row],[Order Date]])</f>
        <v>2015</v>
      </c>
      <c r="Y8747" t="str">
        <f>TEXT(salestable[[#This Row],[Order Date]],"MMMM")</f>
        <v>November</v>
      </c>
      <c r="Z8747" t="str">
        <f>"Q"&amp;ROUNDUP(MONTH(salestable[[#This Row],[Order Date]])/3,0)</f>
        <v>Q4</v>
      </c>
      <c r="AA8747" t="str">
        <f>TEXT(salestable[[#This Row],[Order Date]], "ddd")</f>
        <v>Sun</v>
      </c>
    </row>
    <row r="8748" spans="1:27"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s="3">
        <v>2</v>
      </c>
      <c r="T8748" s="4">
        <v>0</v>
      </c>
      <c r="U8748" s="3">
        <v>12.6348</v>
      </c>
      <c r="V8748" s="2">
        <f>salestable[[#This Row],[Sales]] * (1 - salestable[[#This Row],[Discount]])</f>
        <v>210.58</v>
      </c>
      <c r="W8748" s="2">
        <f>salestable[[#This Row],[Sales]] * salestable[[#This Row],[Discount]]</f>
        <v>0</v>
      </c>
      <c r="X8748">
        <f>YEAR(salestable[[#This Row],[Order Date]])</f>
        <v>2017</v>
      </c>
      <c r="Y8748" t="str">
        <f>TEXT(salestable[[#This Row],[Order Date]],"MMMM")</f>
        <v>February</v>
      </c>
      <c r="Z8748" t="str">
        <f>"Q"&amp;ROUNDUP(MONTH(salestable[[#This Row],[Order Date]])/3,0)</f>
        <v>Q1</v>
      </c>
      <c r="AA8748" t="str">
        <f>TEXT(salestable[[#This Row],[Order Date]], "ddd")</f>
        <v>Thu</v>
      </c>
    </row>
    <row r="8749" spans="1:27"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s="3">
        <v>2</v>
      </c>
      <c r="T8749" s="4">
        <v>0.2</v>
      </c>
      <c r="U8749" s="3">
        <v>10.061999999999999</v>
      </c>
      <c r="V8749" s="2">
        <f>salestable[[#This Row],[Sales]] * (1 - salestable[[#This Row],[Discount]])</f>
        <v>24.768000000000001</v>
      </c>
      <c r="W8749" s="2">
        <f>salestable[[#This Row],[Sales]] * salestable[[#This Row],[Discount]]</f>
        <v>6.1920000000000002</v>
      </c>
      <c r="X8749">
        <f>YEAR(salestable[[#This Row],[Order Date]])</f>
        <v>2017</v>
      </c>
      <c r="Y8749" t="str">
        <f>TEXT(salestable[[#This Row],[Order Date]],"MMMM")</f>
        <v>February</v>
      </c>
      <c r="Z8749" t="str">
        <f>"Q"&amp;ROUNDUP(MONTH(salestable[[#This Row],[Order Date]])/3,0)</f>
        <v>Q1</v>
      </c>
      <c r="AA8749" t="str">
        <f>TEXT(salestable[[#This Row],[Order Date]], "ddd")</f>
        <v>Thu</v>
      </c>
    </row>
    <row r="8750" spans="1:27"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s="3">
        <v>2</v>
      </c>
      <c r="T8750" s="4">
        <v>0.2</v>
      </c>
      <c r="U8750" s="3">
        <v>38.997399999999999</v>
      </c>
      <c r="V8750" s="2">
        <f>salestable[[#This Row],[Sales]] * (1 - salestable[[#This Row],[Discount]])</f>
        <v>191.98720000000003</v>
      </c>
      <c r="W8750" s="2">
        <f>salestable[[#This Row],[Sales]] * salestable[[#This Row],[Discount]]</f>
        <v>47.996800000000007</v>
      </c>
      <c r="X8750">
        <f>YEAR(salestable[[#This Row],[Order Date]])</f>
        <v>2017</v>
      </c>
      <c r="Y8750" t="str">
        <f>TEXT(salestable[[#This Row],[Order Date]],"MMMM")</f>
        <v>February</v>
      </c>
      <c r="Z8750" t="str">
        <f>"Q"&amp;ROUNDUP(MONTH(salestable[[#This Row],[Order Date]])/3,0)</f>
        <v>Q1</v>
      </c>
      <c r="AA8750" t="str">
        <f>TEXT(salestable[[#This Row],[Order Date]], "ddd")</f>
        <v>Thu</v>
      </c>
    </row>
    <row r="8751" spans="1:27"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s="3">
        <v>3</v>
      </c>
      <c r="T8751" s="4">
        <v>0.2</v>
      </c>
      <c r="U8751" s="3">
        <v>1143.8910000000001</v>
      </c>
      <c r="V8751" s="2">
        <f>salestable[[#This Row],[Sales]] * (1 - salestable[[#This Row],[Discount]])</f>
        <v>2440.3008000000004</v>
      </c>
      <c r="W8751" s="2">
        <f>salestable[[#This Row],[Sales]] * salestable[[#This Row],[Discount]]</f>
        <v>610.07520000000011</v>
      </c>
      <c r="X8751">
        <f>YEAR(salestable[[#This Row],[Order Date]])</f>
        <v>2015</v>
      </c>
      <c r="Y8751" t="str">
        <f>TEXT(salestable[[#This Row],[Order Date]],"MMMM")</f>
        <v>June</v>
      </c>
      <c r="Z8751" t="str">
        <f>"Q"&amp;ROUNDUP(MONTH(salestable[[#This Row],[Order Date]])/3,0)</f>
        <v>Q2</v>
      </c>
      <c r="AA8751" t="str">
        <f>TEXT(salestable[[#This Row],[Order Date]], "ddd")</f>
        <v>Tue</v>
      </c>
    </row>
    <row r="8752" spans="1:27"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s="3">
        <v>2</v>
      </c>
      <c r="T8752" s="4">
        <v>0</v>
      </c>
      <c r="U8752" s="3">
        <v>33.494999999999997</v>
      </c>
      <c r="V8752" s="2">
        <f>salestable[[#This Row],[Sales]] * (1 - salestable[[#This Row],[Discount]])</f>
        <v>133.97999999999999</v>
      </c>
      <c r="W8752" s="2">
        <f>salestable[[#This Row],[Sales]] * salestable[[#This Row],[Discount]]</f>
        <v>0</v>
      </c>
      <c r="X8752">
        <f>YEAR(salestable[[#This Row],[Order Date]])</f>
        <v>2015</v>
      </c>
      <c r="Y8752" t="str">
        <f>TEXT(salestable[[#This Row],[Order Date]],"MMMM")</f>
        <v>June</v>
      </c>
      <c r="Z8752" t="str">
        <f>"Q"&amp;ROUNDUP(MONTH(salestable[[#This Row],[Order Date]])/3,0)</f>
        <v>Q2</v>
      </c>
      <c r="AA8752" t="str">
        <f>TEXT(salestable[[#This Row],[Order Date]], "ddd")</f>
        <v>Tue</v>
      </c>
    </row>
    <row r="8753" spans="1:27"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s="3">
        <v>4</v>
      </c>
      <c r="T8753" s="4">
        <v>0.2</v>
      </c>
      <c r="U8753" s="3">
        <v>31.4712</v>
      </c>
      <c r="V8753" s="2">
        <f>salestable[[#This Row],[Sales]] * (1 - salestable[[#This Row],[Discount]])</f>
        <v>74.598400000000012</v>
      </c>
      <c r="W8753" s="2">
        <f>salestable[[#This Row],[Sales]] * salestable[[#This Row],[Discount]]</f>
        <v>18.649600000000003</v>
      </c>
      <c r="X8753">
        <f>YEAR(salestable[[#This Row],[Order Date]])</f>
        <v>2016</v>
      </c>
      <c r="Y8753" t="str">
        <f>TEXT(salestable[[#This Row],[Order Date]],"MMMM")</f>
        <v>May</v>
      </c>
      <c r="Z8753" t="str">
        <f>"Q"&amp;ROUNDUP(MONTH(salestable[[#This Row],[Order Date]])/3,0)</f>
        <v>Q2</v>
      </c>
      <c r="AA8753" t="str">
        <f>TEXT(salestable[[#This Row],[Order Date]], "ddd")</f>
        <v>Thu</v>
      </c>
    </row>
    <row r="8754" spans="1:27"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s="3">
        <v>3</v>
      </c>
      <c r="T8754" s="4">
        <v>0.2</v>
      </c>
      <c r="U8754" s="3">
        <v>19.9665</v>
      </c>
      <c r="V8754" s="2">
        <f>salestable[[#This Row],[Sales]] * (1 - salestable[[#This Row],[Discount]])</f>
        <v>141.98400000000001</v>
      </c>
      <c r="W8754" s="2">
        <f>salestable[[#This Row],[Sales]] * salestable[[#This Row],[Discount]]</f>
        <v>35.496000000000002</v>
      </c>
      <c r="X8754">
        <f>YEAR(salestable[[#This Row],[Order Date]])</f>
        <v>2016</v>
      </c>
      <c r="Y8754" t="str">
        <f>TEXT(salestable[[#This Row],[Order Date]],"MMMM")</f>
        <v>May</v>
      </c>
      <c r="Z8754" t="str">
        <f>"Q"&amp;ROUNDUP(MONTH(salestable[[#This Row],[Order Date]])/3,0)</f>
        <v>Q2</v>
      </c>
      <c r="AA8754" t="str">
        <f>TEXT(salestable[[#This Row],[Order Date]], "ddd")</f>
        <v>Thu</v>
      </c>
    </row>
    <row r="8755" spans="1:27"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s="3">
        <v>6</v>
      </c>
      <c r="T8755" s="4">
        <v>0.2</v>
      </c>
      <c r="U8755" s="3">
        <v>5.9778000000000002</v>
      </c>
      <c r="V8755" s="2">
        <f>salestable[[#This Row],[Sales]] * (1 - salestable[[#This Row],[Discount]])</f>
        <v>14.169600000000001</v>
      </c>
      <c r="W8755" s="2">
        <f>salestable[[#This Row],[Sales]] * salestable[[#This Row],[Discount]]</f>
        <v>3.5424000000000002</v>
      </c>
      <c r="X8755">
        <f>YEAR(salestable[[#This Row],[Order Date]])</f>
        <v>2017</v>
      </c>
      <c r="Y8755" t="str">
        <f>TEXT(salestable[[#This Row],[Order Date]],"MMMM")</f>
        <v>September</v>
      </c>
      <c r="Z8755" t="str">
        <f>"Q"&amp;ROUNDUP(MONTH(salestable[[#This Row],[Order Date]])/3,0)</f>
        <v>Q3</v>
      </c>
      <c r="AA8755" t="str">
        <f>TEXT(salestable[[#This Row],[Order Date]], "ddd")</f>
        <v>Sat</v>
      </c>
    </row>
    <row r="8756" spans="1:27"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s="3">
        <v>3</v>
      </c>
      <c r="T8756" s="4">
        <v>0.7</v>
      </c>
      <c r="U8756" s="3">
        <v>-3.5640000000000001</v>
      </c>
      <c r="V8756" s="2">
        <f>salestable[[#This Row],[Sales]] * (1 - salestable[[#This Row],[Discount]])</f>
        <v>1.4580000000000004</v>
      </c>
      <c r="W8756" s="2">
        <f>salestable[[#This Row],[Sales]] * salestable[[#This Row],[Discount]]</f>
        <v>3.4020000000000001</v>
      </c>
      <c r="X8756">
        <f>YEAR(salestable[[#This Row],[Order Date]])</f>
        <v>2017</v>
      </c>
      <c r="Y8756" t="str">
        <f>TEXT(salestable[[#This Row],[Order Date]],"MMMM")</f>
        <v>September</v>
      </c>
      <c r="Z8756" t="str">
        <f>"Q"&amp;ROUNDUP(MONTH(salestable[[#This Row],[Order Date]])/3,0)</f>
        <v>Q3</v>
      </c>
      <c r="AA8756" t="str">
        <f>TEXT(salestable[[#This Row],[Order Date]], "ddd")</f>
        <v>Sat</v>
      </c>
    </row>
    <row r="8757" spans="1:27"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s="3">
        <v>2</v>
      </c>
      <c r="T8757" s="4">
        <v>0.7</v>
      </c>
      <c r="U8757" s="3">
        <v>-5.2149999999999999</v>
      </c>
      <c r="V8757" s="2">
        <f>salestable[[#This Row],[Sales]] * (1 - salestable[[#This Row],[Discount]])</f>
        <v>1.8774000000000002</v>
      </c>
      <c r="W8757" s="2">
        <f>salestable[[#This Row],[Sales]] * salestable[[#This Row],[Discount]]</f>
        <v>4.3805999999999994</v>
      </c>
      <c r="X8757">
        <f>YEAR(salestable[[#This Row],[Order Date]])</f>
        <v>2017</v>
      </c>
      <c r="Y8757" t="str">
        <f>TEXT(salestable[[#This Row],[Order Date]],"MMMM")</f>
        <v>September</v>
      </c>
      <c r="Z8757" t="str">
        <f>"Q"&amp;ROUNDUP(MONTH(salestable[[#This Row],[Order Date]])/3,0)</f>
        <v>Q3</v>
      </c>
      <c r="AA8757" t="str">
        <f>TEXT(salestable[[#This Row],[Order Date]], "ddd")</f>
        <v>Sat</v>
      </c>
    </row>
    <row r="8758" spans="1:27"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s="3">
        <v>2</v>
      </c>
      <c r="T8758" s="4">
        <v>0</v>
      </c>
      <c r="U8758" s="3">
        <v>10.5504</v>
      </c>
      <c r="V8758" s="2">
        <f>salestable[[#This Row],[Sales]] * (1 - salestable[[#This Row],[Discount]])</f>
        <v>37.68</v>
      </c>
      <c r="W8758" s="2">
        <f>salestable[[#This Row],[Sales]] * salestable[[#This Row],[Discount]]</f>
        <v>0</v>
      </c>
      <c r="X8758">
        <f>YEAR(salestable[[#This Row],[Order Date]])</f>
        <v>2016</v>
      </c>
      <c r="Y8758" t="str">
        <f>TEXT(salestable[[#This Row],[Order Date]],"MMMM")</f>
        <v>July</v>
      </c>
      <c r="Z8758" t="str">
        <f>"Q"&amp;ROUNDUP(MONTH(salestable[[#This Row],[Order Date]])/3,0)</f>
        <v>Q3</v>
      </c>
      <c r="AA8758" t="str">
        <f>TEXT(salestable[[#This Row],[Order Date]], "ddd")</f>
        <v>Fri</v>
      </c>
    </row>
    <row r="8759" spans="1:27"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s="3">
        <v>8</v>
      </c>
      <c r="T8759" s="4">
        <v>0</v>
      </c>
      <c r="U8759" s="3">
        <v>24.883199999999999</v>
      </c>
      <c r="V8759" s="2">
        <f>salestable[[#This Row],[Sales]] * (1 - salestable[[#This Row],[Discount]])</f>
        <v>51.84</v>
      </c>
      <c r="W8759" s="2">
        <f>salestable[[#This Row],[Sales]] * salestable[[#This Row],[Discount]]</f>
        <v>0</v>
      </c>
      <c r="X8759">
        <f>YEAR(salestable[[#This Row],[Order Date]])</f>
        <v>2016</v>
      </c>
      <c r="Y8759" t="str">
        <f>TEXT(salestable[[#This Row],[Order Date]],"MMMM")</f>
        <v>July</v>
      </c>
      <c r="Z8759" t="str">
        <f>"Q"&amp;ROUNDUP(MONTH(salestable[[#This Row],[Order Date]])/3,0)</f>
        <v>Q3</v>
      </c>
      <c r="AA8759" t="str">
        <f>TEXT(salestable[[#This Row],[Order Date]], "ddd")</f>
        <v>Fri</v>
      </c>
    </row>
    <row r="8760" spans="1:27"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s="3">
        <v>3</v>
      </c>
      <c r="T8760" s="4">
        <v>0</v>
      </c>
      <c r="U8760" s="3">
        <v>9.3228000000000009</v>
      </c>
      <c r="V8760" s="2">
        <f>salestable[[#This Row],[Sales]] * (1 - salestable[[#This Row],[Discount]])</f>
        <v>27.42</v>
      </c>
      <c r="W8760" s="2">
        <f>salestable[[#This Row],[Sales]] * salestable[[#This Row],[Discount]]</f>
        <v>0</v>
      </c>
      <c r="X8760">
        <f>YEAR(salestable[[#This Row],[Order Date]])</f>
        <v>2016</v>
      </c>
      <c r="Y8760" t="str">
        <f>TEXT(salestable[[#This Row],[Order Date]],"MMMM")</f>
        <v>July</v>
      </c>
      <c r="Z8760" t="str">
        <f>"Q"&amp;ROUNDUP(MONTH(salestable[[#This Row],[Order Date]])/3,0)</f>
        <v>Q3</v>
      </c>
      <c r="AA8760" t="str">
        <f>TEXT(salestable[[#This Row],[Order Date]], "ddd")</f>
        <v>Fri</v>
      </c>
    </row>
    <row r="8761" spans="1:27"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s="3">
        <v>3</v>
      </c>
      <c r="T8761" s="4">
        <v>0</v>
      </c>
      <c r="U8761" s="3">
        <v>2.5920000000000001</v>
      </c>
      <c r="V8761" s="2">
        <f>salestable[[#This Row],[Sales]] * (1 - salestable[[#This Row],[Discount]])</f>
        <v>5.4</v>
      </c>
      <c r="W8761" s="2">
        <f>salestable[[#This Row],[Sales]] * salestable[[#This Row],[Discount]]</f>
        <v>0</v>
      </c>
      <c r="X8761">
        <f>YEAR(salestable[[#This Row],[Order Date]])</f>
        <v>2016</v>
      </c>
      <c r="Y8761" t="str">
        <f>TEXT(salestable[[#This Row],[Order Date]],"MMMM")</f>
        <v>July</v>
      </c>
      <c r="Z8761" t="str">
        <f>"Q"&amp;ROUNDUP(MONTH(salestable[[#This Row],[Order Date]])/3,0)</f>
        <v>Q3</v>
      </c>
      <c r="AA8761" t="str">
        <f>TEXT(salestable[[#This Row],[Order Date]], "ddd")</f>
        <v>Fri</v>
      </c>
    </row>
    <row r="8762" spans="1:27"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s="3">
        <v>1</v>
      </c>
      <c r="T8762" s="4">
        <v>0</v>
      </c>
      <c r="U8762" s="3">
        <v>635.495</v>
      </c>
      <c r="V8762" s="2">
        <f>salestable[[#This Row],[Sales]] * (1 - salestable[[#This Row],[Discount]])</f>
        <v>1270.99</v>
      </c>
      <c r="W8762" s="2">
        <f>salestable[[#This Row],[Sales]] * salestable[[#This Row],[Discount]]</f>
        <v>0</v>
      </c>
      <c r="X8762">
        <f>YEAR(salestable[[#This Row],[Order Date]])</f>
        <v>2016</v>
      </c>
      <c r="Y8762" t="str">
        <f>TEXT(salestable[[#This Row],[Order Date]],"MMMM")</f>
        <v>January</v>
      </c>
      <c r="Z8762" t="str">
        <f>"Q"&amp;ROUNDUP(MONTH(salestable[[#This Row],[Order Date]])/3,0)</f>
        <v>Q1</v>
      </c>
      <c r="AA8762" t="str">
        <f>TEXT(salestable[[#This Row],[Order Date]], "ddd")</f>
        <v>Sun</v>
      </c>
    </row>
    <row r="8763" spans="1:27"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s="3">
        <v>8</v>
      </c>
      <c r="T8763" s="4">
        <v>0</v>
      </c>
      <c r="U8763" s="3">
        <v>58.919199999999996</v>
      </c>
      <c r="V8763" s="2">
        <f>salestable[[#This Row],[Sales]] * (1 - salestable[[#This Row],[Discount]])</f>
        <v>125.36</v>
      </c>
      <c r="W8763" s="2">
        <f>salestable[[#This Row],[Sales]] * salestable[[#This Row],[Discount]]</f>
        <v>0</v>
      </c>
      <c r="X8763">
        <f>YEAR(salestable[[#This Row],[Order Date]])</f>
        <v>2016</v>
      </c>
      <c r="Y8763" t="str">
        <f>TEXT(salestable[[#This Row],[Order Date]],"MMMM")</f>
        <v>January</v>
      </c>
      <c r="Z8763" t="str">
        <f>"Q"&amp;ROUNDUP(MONTH(salestable[[#This Row],[Order Date]])/3,0)</f>
        <v>Q1</v>
      </c>
      <c r="AA8763" t="str">
        <f>TEXT(salestable[[#This Row],[Order Date]], "ddd")</f>
        <v>Sun</v>
      </c>
    </row>
    <row r="8764" spans="1:27"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s="3">
        <v>1</v>
      </c>
      <c r="T8764" s="4">
        <v>0</v>
      </c>
      <c r="U8764" s="3">
        <v>4.0686999999999998</v>
      </c>
      <c r="V8764" s="2">
        <f>salestable[[#This Row],[Sales]] * (1 - salestable[[#This Row],[Discount]])</f>
        <v>14.03</v>
      </c>
      <c r="W8764" s="2">
        <f>salestable[[#This Row],[Sales]] * salestable[[#This Row],[Discount]]</f>
        <v>0</v>
      </c>
      <c r="X8764">
        <f>YEAR(salestable[[#This Row],[Order Date]])</f>
        <v>2016</v>
      </c>
      <c r="Y8764" t="str">
        <f>TEXT(salestable[[#This Row],[Order Date]],"MMMM")</f>
        <v>December</v>
      </c>
      <c r="Z8764" t="str">
        <f>"Q"&amp;ROUNDUP(MONTH(salestable[[#This Row],[Order Date]])/3,0)</f>
        <v>Q4</v>
      </c>
      <c r="AA8764" t="str">
        <f>TEXT(salestable[[#This Row],[Order Date]], "ddd")</f>
        <v>Thu</v>
      </c>
    </row>
    <row r="8765" spans="1:27"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s="3">
        <v>2</v>
      </c>
      <c r="T8765" s="4">
        <v>0</v>
      </c>
      <c r="U8765" s="3">
        <v>7.2695999999999996</v>
      </c>
      <c r="V8765" s="2">
        <f>salestable[[#This Row],[Sales]] * (1 - salestable[[#This Row],[Discount]])</f>
        <v>27.96</v>
      </c>
      <c r="W8765" s="2">
        <f>salestable[[#This Row],[Sales]] * salestable[[#This Row],[Discount]]</f>
        <v>0</v>
      </c>
      <c r="X8765">
        <f>YEAR(salestable[[#This Row],[Order Date]])</f>
        <v>2016</v>
      </c>
      <c r="Y8765" t="str">
        <f>TEXT(salestable[[#This Row],[Order Date]],"MMMM")</f>
        <v>December</v>
      </c>
      <c r="Z8765" t="str">
        <f>"Q"&amp;ROUNDUP(MONTH(salestable[[#This Row],[Order Date]])/3,0)</f>
        <v>Q4</v>
      </c>
      <c r="AA8765" t="str">
        <f>TEXT(salestable[[#This Row],[Order Date]], "ddd")</f>
        <v>Thu</v>
      </c>
    </row>
    <row r="8766" spans="1:27"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s="3">
        <v>2</v>
      </c>
      <c r="T8766" s="4">
        <v>0.2</v>
      </c>
      <c r="U8766" s="3">
        <v>0.73480000000000001</v>
      </c>
      <c r="V8766" s="2">
        <f>salestable[[#This Row],[Sales]] * (1 - salestable[[#This Row],[Discount]])</f>
        <v>4.2752000000000008</v>
      </c>
      <c r="W8766" s="2">
        <f>salestable[[#This Row],[Sales]] * salestable[[#This Row],[Discount]]</f>
        <v>1.0688000000000002</v>
      </c>
      <c r="X8766">
        <f>YEAR(salestable[[#This Row],[Order Date]])</f>
        <v>2015</v>
      </c>
      <c r="Y8766" t="str">
        <f>TEXT(salestable[[#This Row],[Order Date]],"MMMM")</f>
        <v>November</v>
      </c>
      <c r="Z8766" t="str">
        <f>"Q"&amp;ROUNDUP(MONTH(salestable[[#This Row],[Order Date]])/3,0)</f>
        <v>Q4</v>
      </c>
      <c r="AA8766" t="str">
        <f>TEXT(salestable[[#This Row],[Order Date]], "ddd")</f>
        <v>Sat</v>
      </c>
    </row>
    <row r="8767" spans="1:27"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s="3">
        <v>2</v>
      </c>
      <c r="T8767" s="4">
        <v>0.8</v>
      </c>
      <c r="U8767" s="3">
        <v>-2.544</v>
      </c>
      <c r="V8767" s="2">
        <f>salestable[[#This Row],[Sales]] * (1 - salestable[[#This Row],[Discount]])</f>
        <v>0.33919999999999989</v>
      </c>
      <c r="W8767" s="2">
        <f>salestable[[#This Row],[Sales]] * salestable[[#This Row],[Discount]]</f>
        <v>1.3568</v>
      </c>
      <c r="X8767">
        <f>YEAR(salestable[[#This Row],[Order Date]])</f>
        <v>2015</v>
      </c>
      <c r="Y8767" t="str">
        <f>TEXT(salestable[[#This Row],[Order Date]],"MMMM")</f>
        <v>November</v>
      </c>
      <c r="Z8767" t="str">
        <f>"Q"&amp;ROUNDUP(MONTH(salestable[[#This Row],[Order Date]])/3,0)</f>
        <v>Q4</v>
      </c>
      <c r="AA8767" t="str">
        <f>TEXT(salestable[[#This Row],[Order Date]], "ddd")</f>
        <v>Sat</v>
      </c>
    </row>
    <row r="8768" spans="1:27"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s="3">
        <v>3</v>
      </c>
      <c r="T8768" s="4">
        <v>0.8</v>
      </c>
      <c r="U8768" s="3">
        <v>-67.617000000000004</v>
      </c>
      <c r="V8768" s="2">
        <f>salestable[[#This Row],[Sales]] * (1 - salestable[[#This Row],[Discount]])</f>
        <v>4.9175999999999993</v>
      </c>
      <c r="W8768" s="2">
        <f>salestable[[#This Row],[Sales]] * salestable[[#This Row],[Discount]]</f>
        <v>19.670400000000001</v>
      </c>
      <c r="X8768">
        <f>YEAR(salestable[[#This Row],[Order Date]])</f>
        <v>2015</v>
      </c>
      <c r="Y8768" t="str">
        <f>TEXT(salestable[[#This Row],[Order Date]],"MMMM")</f>
        <v>November</v>
      </c>
      <c r="Z8768" t="str">
        <f>"Q"&amp;ROUNDUP(MONTH(salestable[[#This Row],[Order Date]])/3,0)</f>
        <v>Q4</v>
      </c>
      <c r="AA8768" t="str">
        <f>TEXT(salestable[[#This Row],[Order Date]], "ddd")</f>
        <v>Sat</v>
      </c>
    </row>
    <row r="8769" spans="1:27"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s="3">
        <v>5</v>
      </c>
      <c r="T8769" s="4">
        <v>0.8</v>
      </c>
      <c r="U8769" s="3">
        <v>-13.167</v>
      </c>
      <c r="V8769" s="2">
        <f>salestable[[#This Row],[Sales]] * (1 - salestable[[#This Row],[Discount]])</f>
        <v>1.5959999999999996</v>
      </c>
      <c r="W8769" s="2">
        <f>salestable[[#This Row],[Sales]] * salestable[[#This Row],[Discount]]</f>
        <v>6.3840000000000003</v>
      </c>
      <c r="X8769">
        <f>YEAR(salestable[[#This Row],[Order Date]])</f>
        <v>2015</v>
      </c>
      <c r="Y8769" t="str">
        <f>TEXT(salestable[[#This Row],[Order Date]],"MMMM")</f>
        <v>November</v>
      </c>
      <c r="Z8769" t="str">
        <f>"Q"&amp;ROUNDUP(MONTH(salestable[[#This Row],[Order Date]])/3,0)</f>
        <v>Q4</v>
      </c>
      <c r="AA8769" t="str">
        <f>TEXT(salestable[[#This Row],[Order Date]], "ddd")</f>
        <v>Sat</v>
      </c>
    </row>
    <row r="8770" spans="1:27"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s="3">
        <v>4</v>
      </c>
      <c r="T8770" s="4">
        <v>0.2</v>
      </c>
      <c r="U8770" s="3">
        <v>57.6</v>
      </c>
      <c r="V8770" s="2">
        <f>salestable[[#This Row],[Sales]] * (1 - salestable[[#This Row],[Discount]])</f>
        <v>230.4</v>
      </c>
      <c r="W8770" s="2">
        <f>salestable[[#This Row],[Sales]] * salestable[[#This Row],[Discount]]</f>
        <v>57.6</v>
      </c>
      <c r="X8770">
        <f>YEAR(salestable[[#This Row],[Order Date]])</f>
        <v>2015</v>
      </c>
      <c r="Y8770" t="str">
        <f>TEXT(salestable[[#This Row],[Order Date]],"MMMM")</f>
        <v>October</v>
      </c>
      <c r="Z8770" t="str">
        <f>"Q"&amp;ROUNDUP(MONTH(salestable[[#This Row],[Order Date]])/3,0)</f>
        <v>Q4</v>
      </c>
      <c r="AA8770" t="str">
        <f>TEXT(salestable[[#This Row],[Order Date]], "ddd")</f>
        <v>Mon</v>
      </c>
    </row>
    <row r="8771" spans="1:27"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s="3">
        <v>3</v>
      </c>
      <c r="T8771" s="4">
        <v>0.2</v>
      </c>
      <c r="U8771" s="3">
        <v>9.1844999999999999</v>
      </c>
      <c r="V8771" s="2">
        <f>salestable[[#This Row],[Sales]] * (1 - salestable[[#This Row],[Discount]])</f>
        <v>117.5616</v>
      </c>
      <c r="W8771" s="2">
        <f>salestable[[#This Row],[Sales]] * salestable[[#This Row],[Discount]]</f>
        <v>29.3904</v>
      </c>
      <c r="X8771">
        <f>YEAR(salestable[[#This Row],[Order Date]])</f>
        <v>2016</v>
      </c>
      <c r="Y8771" t="str">
        <f>TEXT(salestable[[#This Row],[Order Date]],"MMMM")</f>
        <v>September</v>
      </c>
      <c r="Z8771" t="str">
        <f>"Q"&amp;ROUNDUP(MONTH(salestable[[#This Row],[Order Date]])/3,0)</f>
        <v>Q3</v>
      </c>
      <c r="AA8771" t="str">
        <f>TEXT(salestable[[#This Row],[Order Date]], "ddd")</f>
        <v>Mon</v>
      </c>
    </row>
    <row r="8772" spans="1:27"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s="3">
        <v>4</v>
      </c>
      <c r="T8772" s="4">
        <v>0.2</v>
      </c>
      <c r="U8772" s="3">
        <v>5.1959999999999997</v>
      </c>
      <c r="V8772" s="2">
        <f>salestable[[#This Row],[Sales]] * (1 - salestable[[#This Row],[Discount]])</f>
        <v>66.508799999999994</v>
      </c>
      <c r="W8772" s="2">
        <f>salestable[[#This Row],[Sales]] * salestable[[#This Row],[Discount]]</f>
        <v>16.627199999999998</v>
      </c>
      <c r="X8772">
        <f>YEAR(salestable[[#This Row],[Order Date]])</f>
        <v>2016</v>
      </c>
      <c r="Y8772" t="str">
        <f>TEXT(salestable[[#This Row],[Order Date]],"MMMM")</f>
        <v>September</v>
      </c>
      <c r="Z8772" t="str">
        <f>"Q"&amp;ROUNDUP(MONTH(salestable[[#This Row],[Order Date]])/3,0)</f>
        <v>Q3</v>
      </c>
      <c r="AA8772" t="str">
        <f>TEXT(salestable[[#This Row],[Order Date]], "ddd")</f>
        <v>Mon</v>
      </c>
    </row>
    <row r="8773" spans="1:27"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s="3">
        <v>4</v>
      </c>
      <c r="T8773" s="4">
        <v>0.2</v>
      </c>
      <c r="U8773" s="3">
        <v>94.278400000000005</v>
      </c>
      <c r="V8773" s="2">
        <f>salestable[[#This Row],[Sales]] * (1 - salestable[[#This Row],[Discount]])</f>
        <v>754.22720000000004</v>
      </c>
      <c r="W8773" s="2">
        <f>salestable[[#This Row],[Sales]] * salestable[[#This Row],[Discount]]</f>
        <v>188.55680000000001</v>
      </c>
      <c r="X8773">
        <f>YEAR(salestable[[#This Row],[Order Date]])</f>
        <v>2017</v>
      </c>
      <c r="Y8773" t="str">
        <f>TEXT(salestable[[#This Row],[Order Date]],"MMMM")</f>
        <v>September</v>
      </c>
      <c r="Z8773" t="str">
        <f>"Q"&amp;ROUNDUP(MONTH(salestable[[#This Row],[Order Date]])/3,0)</f>
        <v>Q3</v>
      </c>
      <c r="AA8773" t="str">
        <f>TEXT(salestable[[#This Row],[Order Date]], "ddd")</f>
        <v>Thu</v>
      </c>
    </row>
    <row r="8774" spans="1:27"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s="3">
        <v>3</v>
      </c>
      <c r="T8774" s="4">
        <v>0.2</v>
      </c>
      <c r="U8774" s="3">
        <v>23.234999999999999</v>
      </c>
      <c r="V8774" s="2">
        <f>salestable[[#This Row],[Sales]] * (1 - salestable[[#This Row],[Discount]])</f>
        <v>59.481600000000007</v>
      </c>
      <c r="W8774" s="2">
        <f>salestable[[#This Row],[Sales]] * salestable[[#This Row],[Discount]]</f>
        <v>14.870400000000002</v>
      </c>
      <c r="X8774">
        <f>YEAR(salestable[[#This Row],[Order Date]])</f>
        <v>2017</v>
      </c>
      <c r="Y8774" t="str">
        <f>TEXT(salestable[[#This Row],[Order Date]],"MMMM")</f>
        <v>September</v>
      </c>
      <c r="Z8774" t="str">
        <f>"Q"&amp;ROUNDUP(MONTH(salestable[[#This Row],[Order Date]])/3,0)</f>
        <v>Q3</v>
      </c>
      <c r="AA8774" t="str">
        <f>TEXT(salestable[[#This Row],[Order Date]], "ddd")</f>
        <v>Thu</v>
      </c>
    </row>
    <row r="8775" spans="1:27"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s="3">
        <v>6</v>
      </c>
      <c r="T8775" s="4">
        <v>0</v>
      </c>
      <c r="U8775" s="3">
        <v>6.72</v>
      </c>
      <c r="V8775" s="2">
        <f>salestable[[#This Row],[Sales]] * (1 - salestable[[#This Row],[Discount]])</f>
        <v>26.88</v>
      </c>
      <c r="W8775" s="2">
        <f>salestable[[#This Row],[Sales]] * salestable[[#This Row],[Discount]]</f>
        <v>0</v>
      </c>
      <c r="X8775">
        <f>YEAR(salestable[[#This Row],[Order Date]])</f>
        <v>2015</v>
      </c>
      <c r="Y8775" t="str">
        <f>TEXT(salestable[[#This Row],[Order Date]],"MMMM")</f>
        <v>February</v>
      </c>
      <c r="Z8775" t="str">
        <f>"Q"&amp;ROUNDUP(MONTH(salestable[[#This Row],[Order Date]])/3,0)</f>
        <v>Q1</v>
      </c>
      <c r="AA8775" t="str">
        <f>TEXT(salestable[[#This Row],[Order Date]], "ddd")</f>
        <v>Mon</v>
      </c>
    </row>
    <row r="8776" spans="1:27"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s="3">
        <v>2</v>
      </c>
      <c r="T8776" s="4">
        <v>0.2</v>
      </c>
      <c r="U8776" s="3">
        <v>3.8136000000000001</v>
      </c>
      <c r="V8776" s="2">
        <f>salestable[[#This Row],[Sales]] * (1 - salestable[[#This Row],[Discount]])</f>
        <v>8.716800000000001</v>
      </c>
      <c r="W8776" s="2">
        <f>salestable[[#This Row],[Sales]] * salestable[[#This Row],[Discount]]</f>
        <v>2.1792000000000002</v>
      </c>
      <c r="X8776">
        <f>YEAR(salestable[[#This Row],[Order Date]])</f>
        <v>2015</v>
      </c>
      <c r="Y8776" t="str">
        <f>TEXT(salestable[[#This Row],[Order Date]],"MMMM")</f>
        <v>February</v>
      </c>
      <c r="Z8776" t="str">
        <f>"Q"&amp;ROUNDUP(MONTH(salestable[[#This Row],[Order Date]])/3,0)</f>
        <v>Q1</v>
      </c>
      <c r="AA8776" t="str">
        <f>TEXT(salestable[[#This Row],[Order Date]], "ddd")</f>
        <v>Mon</v>
      </c>
    </row>
    <row r="8777" spans="1:27"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s="3">
        <v>2</v>
      </c>
      <c r="T8777" s="4">
        <v>0.2</v>
      </c>
      <c r="U8777" s="3">
        <v>0.30940000000000001</v>
      </c>
      <c r="V8777" s="2">
        <f>salestable[[#This Row],[Sales]] * (1 - salestable[[#This Row],[Discount]])</f>
        <v>2.8288000000000002</v>
      </c>
      <c r="W8777" s="2">
        <f>salestable[[#This Row],[Sales]] * salestable[[#This Row],[Discount]]</f>
        <v>0.70720000000000005</v>
      </c>
      <c r="X8777">
        <f>YEAR(salestable[[#This Row],[Order Date]])</f>
        <v>2016</v>
      </c>
      <c r="Y8777" t="str">
        <f>TEXT(salestable[[#This Row],[Order Date]],"MMMM")</f>
        <v>December</v>
      </c>
      <c r="Z8777" t="str">
        <f>"Q"&amp;ROUNDUP(MONTH(salestable[[#This Row],[Order Date]])/3,0)</f>
        <v>Q4</v>
      </c>
      <c r="AA8777" t="str">
        <f>TEXT(salestable[[#This Row],[Order Date]], "ddd")</f>
        <v>Mon</v>
      </c>
    </row>
    <row r="8778" spans="1:27"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s="3">
        <v>5</v>
      </c>
      <c r="T8778" s="4">
        <v>0.3</v>
      </c>
      <c r="U8778" s="3">
        <v>0</v>
      </c>
      <c r="V8778" s="2">
        <f>salestable[[#This Row],[Sales]] * (1 - salestable[[#This Row],[Discount]])</f>
        <v>369.90099999999995</v>
      </c>
      <c r="W8778" s="2">
        <f>salestable[[#This Row],[Sales]] * salestable[[#This Row],[Discount]]</f>
        <v>158.52899999999997</v>
      </c>
      <c r="X8778">
        <f>YEAR(salestable[[#This Row],[Order Date]])</f>
        <v>2016</v>
      </c>
      <c r="Y8778" t="str">
        <f>TEXT(salestable[[#This Row],[Order Date]],"MMMM")</f>
        <v>July</v>
      </c>
      <c r="Z8778" t="str">
        <f>"Q"&amp;ROUNDUP(MONTH(salestable[[#This Row],[Order Date]])/3,0)</f>
        <v>Q3</v>
      </c>
      <c r="AA8778" t="str">
        <f>TEXT(salestable[[#This Row],[Order Date]], "ddd")</f>
        <v>Sat</v>
      </c>
    </row>
    <row r="8779" spans="1:27"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s="3">
        <v>8</v>
      </c>
      <c r="T8779" s="4">
        <v>0.2</v>
      </c>
      <c r="U8779" s="3">
        <v>14.5152</v>
      </c>
      <c r="V8779" s="2">
        <f>salestable[[#This Row],[Sales]] * (1 - salestable[[#This Row],[Discount]])</f>
        <v>33.177600000000005</v>
      </c>
      <c r="W8779" s="2">
        <f>salestable[[#This Row],[Sales]] * salestable[[#This Row],[Discount]]</f>
        <v>8.2944000000000013</v>
      </c>
      <c r="X8779">
        <f>YEAR(salestable[[#This Row],[Order Date]])</f>
        <v>2016</v>
      </c>
      <c r="Y8779" t="str">
        <f>TEXT(salestable[[#This Row],[Order Date]],"MMMM")</f>
        <v>July</v>
      </c>
      <c r="Z8779" t="str">
        <f>"Q"&amp;ROUNDUP(MONTH(salestable[[#This Row],[Order Date]])/3,0)</f>
        <v>Q3</v>
      </c>
      <c r="AA8779" t="str">
        <f>TEXT(salestable[[#This Row],[Order Date]], "ddd")</f>
        <v>Sat</v>
      </c>
    </row>
    <row r="8780" spans="1:27"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s="3">
        <v>3</v>
      </c>
      <c r="T8780" s="4">
        <v>0.2</v>
      </c>
      <c r="U8780" s="3">
        <v>7.1993999999999998</v>
      </c>
      <c r="V8780" s="2">
        <f>salestable[[#This Row],[Sales]] * (1 - salestable[[#This Row],[Discount]])</f>
        <v>230.38080000000002</v>
      </c>
      <c r="W8780" s="2">
        <f>salestable[[#This Row],[Sales]] * salestable[[#This Row],[Discount]]</f>
        <v>57.595200000000006</v>
      </c>
      <c r="X8780">
        <f>YEAR(salestable[[#This Row],[Order Date]])</f>
        <v>2017</v>
      </c>
      <c r="Y8780" t="str">
        <f>TEXT(salestable[[#This Row],[Order Date]],"MMMM")</f>
        <v>December</v>
      </c>
      <c r="Z8780" t="str">
        <f>"Q"&amp;ROUNDUP(MONTH(salestable[[#This Row],[Order Date]])/3,0)</f>
        <v>Q4</v>
      </c>
      <c r="AA8780" t="str">
        <f>TEXT(salestable[[#This Row],[Order Date]], "ddd")</f>
        <v>Wed</v>
      </c>
    </row>
    <row r="8781" spans="1:27"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s="3">
        <v>3</v>
      </c>
      <c r="T8781" s="4">
        <v>0.2</v>
      </c>
      <c r="U8781" s="3">
        <v>2.5640999999999998</v>
      </c>
      <c r="V8781" s="2">
        <f>salestable[[#This Row],[Sales]] * (1 - salestable[[#This Row],[Discount]])</f>
        <v>23.443200000000001</v>
      </c>
      <c r="W8781" s="2">
        <f>salestable[[#This Row],[Sales]] * salestable[[#This Row],[Discount]]</f>
        <v>5.8608000000000002</v>
      </c>
      <c r="X8781">
        <f>YEAR(salestable[[#This Row],[Order Date]])</f>
        <v>2015</v>
      </c>
      <c r="Y8781" t="str">
        <f>TEXT(salestable[[#This Row],[Order Date]],"MMMM")</f>
        <v>March</v>
      </c>
      <c r="Z8781" t="str">
        <f>"Q"&amp;ROUNDUP(MONTH(salestable[[#This Row],[Order Date]])/3,0)</f>
        <v>Q1</v>
      </c>
      <c r="AA8781" t="str">
        <f>TEXT(salestable[[#This Row],[Order Date]], "ddd")</f>
        <v>Fri</v>
      </c>
    </row>
    <row r="8782" spans="1:27"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s="3">
        <v>2</v>
      </c>
      <c r="T8782" s="4">
        <v>0.2</v>
      </c>
      <c r="U8782" s="3">
        <v>6.2244000000000002</v>
      </c>
      <c r="V8782" s="2">
        <f>salestable[[#This Row],[Sales]] * (1 - salestable[[#This Row],[Discount]])</f>
        <v>44.262400000000007</v>
      </c>
      <c r="W8782" s="2">
        <f>salestable[[#This Row],[Sales]] * salestable[[#This Row],[Discount]]</f>
        <v>11.065600000000002</v>
      </c>
      <c r="X8782">
        <f>YEAR(salestable[[#This Row],[Order Date]])</f>
        <v>2015</v>
      </c>
      <c r="Y8782" t="str">
        <f>TEXT(salestable[[#This Row],[Order Date]],"MMMM")</f>
        <v>March</v>
      </c>
      <c r="Z8782" t="str">
        <f>"Q"&amp;ROUNDUP(MONTH(salestable[[#This Row],[Order Date]])/3,0)</f>
        <v>Q1</v>
      </c>
      <c r="AA8782" t="str">
        <f>TEXT(salestable[[#This Row],[Order Date]], "ddd")</f>
        <v>Sun</v>
      </c>
    </row>
    <row r="8783" spans="1:27"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s="3">
        <v>6</v>
      </c>
      <c r="T8783" s="4">
        <v>0.32</v>
      </c>
      <c r="U8783" s="3">
        <v>-36.117600000000003</v>
      </c>
      <c r="V8783" s="2">
        <f>salestable[[#This Row],[Sales]] * (1 - salestable[[#This Row],[Discount]])</f>
        <v>835.03891199999987</v>
      </c>
      <c r="W8783" s="2">
        <f>salestable[[#This Row],[Sales]] * salestable[[#This Row],[Discount]]</f>
        <v>392.95948799999996</v>
      </c>
      <c r="X8783">
        <f>YEAR(salestable[[#This Row],[Order Date]])</f>
        <v>2015</v>
      </c>
      <c r="Y8783" t="str">
        <f>TEXT(salestable[[#This Row],[Order Date]],"MMMM")</f>
        <v>March</v>
      </c>
      <c r="Z8783" t="str">
        <f>"Q"&amp;ROUNDUP(MONTH(salestable[[#This Row],[Order Date]])/3,0)</f>
        <v>Q1</v>
      </c>
      <c r="AA8783" t="str">
        <f>TEXT(salestable[[#This Row],[Order Date]], "ddd")</f>
        <v>Sun</v>
      </c>
    </row>
    <row r="8784" spans="1:27"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s="3">
        <v>4</v>
      </c>
      <c r="T8784" s="4">
        <v>0.2</v>
      </c>
      <c r="U8784" s="3">
        <v>6.6352000000000002</v>
      </c>
      <c r="V8784" s="2">
        <f>salestable[[#This Row],[Sales]] * (1 - salestable[[#This Row],[Discount]])</f>
        <v>16.332800000000002</v>
      </c>
      <c r="W8784" s="2">
        <f>salestable[[#This Row],[Sales]] * salestable[[#This Row],[Discount]]</f>
        <v>4.0832000000000006</v>
      </c>
      <c r="X8784">
        <f>YEAR(salestable[[#This Row],[Order Date]])</f>
        <v>2016</v>
      </c>
      <c r="Y8784" t="str">
        <f>TEXT(salestable[[#This Row],[Order Date]],"MMMM")</f>
        <v>September</v>
      </c>
      <c r="Z8784" t="str">
        <f>"Q"&amp;ROUNDUP(MONTH(salestable[[#This Row],[Order Date]])/3,0)</f>
        <v>Q3</v>
      </c>
      <c r="AA8784" t="str">
        <f>TEXT(salestable[[#This Row],[Order Date]], "ddd")</f>
        <v>Thu</v>
      </c>
    </row>
    <row r="8785" spans="1:27"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s="3">
        <v>3</v>
      </c>
      <c r="T8785" s="4">
        <v>0</v>
      </c>
      <c r="U8785" s="3">
        <v>259.52969999999999</v>
      </c>
      <c r="V8785" s="2">
        <f>salestable[[#This Row],[Sales]] * (1 - salestable[[#This Row],[Discount]])</f>
        <v>1128.3900000000001</v>
      </c>
      <c r="W8785" s="2">
        <f>salestable[[#This Row],[Sales]] * salestable[[#This Row],[Discount]]</f>
        <v>0</v>
      </c>
      <c r="X8785">
        <f>YEAR(salestable[[#This Row],[Order Date]])</f>
        <v>2016</v>
      </c>
      <c r="Y8785" t="str">
        <f>TEXT(salestable[[#This Row],[Order Date]],"MMMM")</f>
        <v>September</v>
      </c>
      <c r="Z8785" t="str">
        <f>"Q"&amp;ROUNDUP(MONTH(salestable[[#This Row],[Order Date]])/3,0)</f>
        <v>Q3</v>
      </c>
      <c r="AA8785" t="str">
        <f>TEXT(salestable[[#This Row],[Order Date]], "ddd")</f>
        <v>Thu</v>
      </c>
    </row>
    <row r="8786" spans="1:27"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s="3">
        <v>2</v>
      </c>
      <c r="T8786" s="4">
        <v>0.2</v>
      </c>
      <c r="U8786" s="3">
        <v>1.6704000000000001</v>
      </c>
      <c r="V8786" s="2">
        <f>salestable[[#This Row],[Sales]] * (1 - salestable[[#This Row],[Discount]])</f>
        <v>3.6863999999999999</v>
      </c>
      <c r="W8786" s="2">
        <f>salestable[[#This Row],[Sales]] * salestable[[#This Row],[Discount]]</f>
        <v>0.92159999999999997</v>
      </c>
      <c r="X8786">
        <f>YEAR(salestable[[#This Row],[Order Date]])</f>
        <v>2017</v>
      </c>
      <c r="Y8786" t="str">
        <f>TEXT(salestable[[#This Row],[Order Date]],"MMMM")</f>
        <v>March</v>
      </c>
      <c r="Z8786" t="str">
        <f>"Q"&amp;ROUNDUP(MONTH(salestable[[#This Row],[Order Date]])/3,0)</f>
        <v>Q1</v>
      </c>
      <c r="AA8786" t="str">
        <f>TEXT(salestable[[#This Row],[Order Date]], "ddd")</f>
        <v>Fri</v>
      </c>
    </row>
    <row r="8787" spans="1:27"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s="3">
        <v>5</v>
      </c>
      <c r="T8787" s="4">
        <v>0.2</v>
      </c>
      <c r="U8787" s="3">
        <v>19.596</v>
      </c>
      <c r="V8787" s="2">
        <f>salestable[[#This Row],[Sales]] * (1 - salestable[[#This Row],[Discount]])</f>
        <v>156.76800000000003</v>
      </c>
      <c r="W8787" s="2">
        <f>salestable[[#This Row],[Sales]] * salestable[[#This Row],[Discount]]</f>
        <v>39.192000000000007</v>
      </c>
      <c r="X8787">
        <f>YEAR(salestable[[#This Row],[Order Date]])</f>
        <v>2017</v>
      </c>
      <c r="Y8787" t="str">
        <f>TEXT(salestable[[#This Row],[Order Date]],"MMMM")</f>
        <v>May</v>
      </c>
      <c r="Z8787" t="str">
        <f>"Q"&amp;ROUNDUP(MONTH(salestable[[#This Row],[Order Date]])/3,0)</f>
        <v>Q2</v>
      </c>
      <c r="AA8787" t="str">
        <f>TEXT(salestable[[#This Row],[Order Date]], "ddd")</f>
        <v>Sun</v>
      </c>
    </row>
    <row r="8788" spans="1:27"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s="3">
        <v>3</v>
      </c>
      <c r="T8788" s="4">
        <v>0.2</v>
      </c>
      <c r="U8788" s="3">
        <v>5.4432</v>
      </c>
      <c r="V8788" s="2">
        <f>salestable[[#This Row],[Sales]] * (1 - salestable[[#This Row],[Discount]])</f>
        <v>12.441600000000001</v>
      </c>
      <c r="W8788" s="2">
        <f>salestable[[#This Row],[Sales]] * salestable[[#This Row],[Discount]]</f>
        <v>3.1104000000000003</v>
      </c>
      <c r="X8788">
        <f>YEAR(salestable[[#This Row],[Order Date]])</f>
        <v>2017</v>
      </c>
      <c r="Y8788" t="str">
        <f>TEXT(salestable[[#This Row],[Order Date]],"MMMM")</f>
        <v>May</v>
      </c>
      <c r="Z8788" t="str">
        <f>"Q"&amp;ROUNDUP(MONTH(salestable[[#This Row],[Order Date]])/3,0)</f>
        <v>Q2</v>
      </c>
      <c r="AA8788" t="str">
        <f>TEXT(salestable[[#This Row],[Order Date]], "ddd")</f>
        <v>Sun</v>
      </c>
    </row>
    <row r="8789" spans="1:27"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s="3">
        <v>4</v>
      </c>
      <c r="T8789" s="4">
        <v>0.2</v>
      </c>
      <c r="U8789" s="3">
        <v>54.393599999999999</v>
      </c>
      <c r="V8789" s="2">
        <f>salestable[[#This Row],[Sales]] * (1 - salestable[[#This Row],[Discount]])</f>
        <v>217.57440000000003</v>
      </c>
      <c r="W8789" s="2">
        <f>salestable[[#This Row],[Sales]] * salestable[[#This Row],[Discount]]</f>
        <v>54.393600000000006</v>
      </c>
      <c r="X8789">
        <f>YEAR(salestable[[#This Row],[Order Date]])</f>
        <v>2017</v>
      </c>
      <c r="Y8789" t="str">
        <f>TEXT(salestable[[#This Row],[Order Date]],"MMMM")</f>
        <v>May</v>
      </c>
      <c r="Z8789" t="str">
        <f>"Q"&amp;ROUNDUP(MONTH(salestable[[#This Row],[Order Date]])/3,0)</f>
        <v>Q2</v>
      </c>
      <c r="AA8789" t="str">
        <f>TEXT(salestable[[#This Row],[Order Date]], "ddd")</f>
        <v>Sun</v>
      </c>
    </row>
    <row r="8790" spans="1:27"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s="3">
        <v>3</v>
      </c>
      <c r="T8790" s="4">
        <v>0.2</v>
      </c>
      <c r="U8790" s="3">
        <v>52.376399999999997</v>
      </c>
      <c r="V8790" s="2">
        <f>salestable[[#This Row],[Sales]] * (1 - salestable[[#This Row],[Discount]])</f>
        <v>558.6816</v>
      </c>
      <c r="W8790" s="2">
        <f>salestable[[#This Row],[Sales]] * salestable[[#This Row],[Discount]]</f>
        <v>139.6704</v>
      </c>
      <c r="X8790">
        <f>YEAR(salestable[[#This Row],[Order Date]])</f>
        <v>2017</v>
      </c>
      <c r="Y8790" t="str">
        <f>TEXT(salestable[[#This Row],[Order Date]],"MMMM")</f>
        <v>June</v>
      </c>
      <c r="Z8790" t="str">
        <f>"Q"&amp;ROUNDUP(MONTH(salestable[[#This Row],[Order Date]])/3,0)</f>
        <v>Q2</v>
      </c>
      <c r="AA8790" t="str">
        <f>TEXT(salestable[[#This Row],[Order Date]], "ddd")</f>
        <v>Thu</v>
      </c>
    </row>
    <row r="8791" spans="1:27"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s="3">
        <v>2</v>
      </c>
      <c r="T8791" s="4">
        <v>0.2</v>
      </c>
      <c r="U8791" s="3">
        <v>-3.8864000000000001</v>
      </c>
      <c r="V8791" s="2">
        <f>salestable[[#This Row],[Sales]] * (1 - salestable[[#This Row],[Discount]])</f>
        <v>62.182400000000001</v>
      </c>
      <c r="W8791" s="2">
        <f>salestable[[#This Row],[Sales]] * salestable[[#This Row],[Discount]]</f>
        <v>15.5456</v>
      </c>
      <c r="X8791">
        <f>YEAR(salestable[[#This Row],[Order Date]])</f>
        <v>2017</v>
      </c>
      <c r="Y8791" t="str">
        <f>TEXT(salestable[[#This Row],[Order Date]],"MMMM")</f>
        <v>June</v>
      </c>
      <c r="Z8791" t="str">
        <f>"Q"&amp;ROUNDUP(MONTH(salestable[[#This Row],[Order Date]])/3,0)</f>
        <v>Q2</v>
      </c>
      <c r="AA8791" t="str">
        <f>TEXT(salestable[[#This Row],[Order Date]], "ddd")</f>
        <v>Thu</v>
      </c>
    </row>
    <row r="8792" spans="1:27"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s="3">
        <v>9</v>
      </c>
      <c r="T8792" s="4">
        <v>0</v>
      </c>
      <c r="U8792" s="3">
        <v>21.4452</v>
      </c>
      <c r="V8792" s="2">
        <f>salestable[[#This Row],[Sales]] * (1 - salestable[[#This Row],[Discount]])</f>
        <v>46.62</v>
      </c>
      <c r="W8792" s="2">
        <f>salestable[[#This Row],[Sales]] * salestable[[#This Row],[Discount]]</f>
        <v>0</v>
      </c>
      <c r="X8792">
        <f>YEAR(salestable[[#This Row],[Order Date]])</f>
        <v>2015</v>
      </c>
      <c r="Y8792" t="str">
        <f>TEXT(salestable[[#This Row],[Order Date]],"MMMM")</f>
        <v>September</v>
      </c>
      <c r="Z8792" t="str">
        <f>"Q"&amp;ROUNDUP(MONTH(salestable[[#This Row],[Order Date]])/3,0)</f>
        <v>Q3</v>
      </c>
      <c r="AA8792" t="str">
        <f>TEXT(salestable[[#This Row],[Order Date]], "ddd")</f>
        <v>Sun</v>
      </c>
    </row>
    <row r="8793" spans="1:27"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s="3">
        <v>7</v>
      </c>
      <c r="T8793" s="4">
        <v>0.2</v>
      </c>
      <c r="U8793" s="3">
        <v>47.0351</v>
      </c>
      <c r="V8793" s="2">
        <f>salestable[[#This Row],[Sales]] * (1 - salestable[[#This Row],[Discount]])</f>
        <v>430.03520000000003</v>
      </c>
      <c r="W8793" s="2">
        <f>salestable[[#This Row],[Sales]] * salestable[[#This Row],[Discount]]</f>
        <v>107.50880000000001</v>
      </c>
      <c r="X8793">
        <f>YEAR(salestable[[#This Row],[Order Date]])</f>
        <v>2017</v>
      </c>
      <c r="Y8793" t="str">
        <f>TEXT(salestable[[#This Row],[Order Date]],"MMMM")</f>
        <v>March</v>
      </c>
      <c r="Z8793" t="str">
        <f>"Q"&amp;ROUNDUP(MONTH(salestable[[#This Row],[Order Date]])/3,0)</f>
        <v>Q1</v>
      </c>
      <c r="AA8793" t="str">
        <f>TEXT(salestable[[#This Row],[Order Date]], "ddd")</f>
        <v>Sat</v>
      </c>
    </row>
    <row r="8794" spans="1:27"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s="3">
        <v>2</v>
      </c>
      <c r="T8794" s="4">
        <v>0</v>
      </c>
      <c r="U8794" s="3">
        <v>6.8714000000000004</v>
      </c>
      <c r="V8794" s="2">
        <f>salestable[[#This Row],[Sales]] * (1 - salestable[[#This Row],[Discount]])</f>
        <v>14.62</v>
      </c>
      <c r="W8794" s="2">
        <f>salestable[[#This Row],[Sales]] * salestable[[#This Row],[Discount]]</f>
        <v>0</v>
      </c>
      <c r="X8794">
        <f>YEAR(salestable[[#This Row],[Order Date]])</f>
        <v>2014</v>
      </c>
      <c r="Y8794" t="str">
        <f>TEXT(salestable[[#This Row],[Order Date]],"MMMM")</f>
        <v>December</v>
      </c>
      <c r="Z8794" t="str">
        <f>"Q"&amp;ROUNDUP(MONTH(salestable[[#This Row],[Order Date]])/3,0)</f>
        <v>Q4</v>
      </c>
      <c r="AA8794" t="str">
        <f>TEXT(salestable[[#This Row],[Order Date]], "ddd")</f>
        <v>Fri</v>
      </c>
    </row>
    <row r="8795" spans="1:27"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s="3">
        <v>5</v>
      </c>
      <c r="T8795" s="4">
        <v>0</v>
      </c>
      <c r="U8795" s="3">
        <v>8.7944999999999993</v>
      </c>
      <c r="V8795" s="2">
        <f>salestable[[#This Row],[Sales]] * (1 - salestable[[#This Row],[Discount]])</f>
        <v>22.55</v>
      </c>
      <c r="W8795" s="2">
        <f>salestable[[#This Row],[Sales]] * salestable[[#This Row],[Discount]]</f>
        <v>0</v>
      </c>
      <c r="X8795">
        <f>YEAR(salestable[[#This Row],[Order Date]])</f>
        <v>2014</v>
      </c>
      <c r="Y8795" t="str">
        <f>TEXT(salestable[[#This Row],[Order Date]],"MMMM")</f>
        <v>December</v>
      </c>
      <c r="Z8795" t="str">
        <f>"Q"&amp;ROUNDUP(MONTH(salestable[[#This Row],[Order Date]])/3,0)</f>
        <v>Q4</v>
      </c>
      <c r="AA8795" t="str">
        <f>TEXT(salestable[[#This Row],[Order Date]], "ddd")</f>
        <v>Fri</v>
      </c>
    </row>
    <row r="8796" spans="1:27"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s="3">
        <v>5</v>
      </c>
      <c r="T8796" s="4">
        <v>0.2</v>
      </c>
      <c r="U8796" s="3">
        <v>72.974999999999994</v>
      </c>
      <c r="V8796" s="2">
        <f>salestable[[#This Row],[Sales]] * (1 - salestable[[#This Row],[Discount]])</f>
        <v>467.03999999999996</v>
      </c>
      <c r="W8796" s="2">
        <f>salestable[[#This Row],[Sales]] * salestable[[#This Row],[Discount]]</f>
        <v>116.75999999999999</v>
      </c>
      <c r="X8796">
        <f>YEAR(salestable[[#This Row],[Order Date]])</f>
        <v>2014</v>
      </c>
      <c r="Y8796" t="str">
        <f>TEXT(salestable[[#This Row],[Order Date]],"MMMM")</f>
        <v>December</v>
      </c>
      <c r="Z8796" t="str">
        <f>"Q"&amp;ROUNDUP(MONTH(salestable[[#This Row],[Order Date]])/3,0)</f>
        <v>Q4</v>
      </c>
      <c r="AA8796" t="str">
        <f>TEXT(salestable[[#This Row],[Order Date]], "ddd")</f>
        <v>Fri</v>
      </c>
    </row>
    <row r="8797" spans="1:27"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s="3">
        <v>4</v>
      </c>
      <c r="T8797" s="4">
        <v>0.2</v>
      </c>
      <c r="U8797" s="3">
        <v>15.8376</v>
      </c>
      <c r="V8797" s="2">
        <f>salestable[[#This Row],[Sales]] * (1 - salestable[[#This Row],[Discount]])</f>
        <v>168.93440000000001</v>
      </c>
      <c r="W8797" s="2">
        <f>salestable[[#This Row],[Sales]] * salestable[[#This Row],[Discount]]</f>
        <v>42.233600000000003</v>
      </c>
      <c r="X8797">
        <f>YEAR(salestable[[#This Row],[Order Date]])</f>
        <v>2014</v>
      </c>
      <c r="Y8797" t="str">
        <f>TEXT(salestable[[#This Row],[Order Date]],"MMMM")</f>
        <v>December</v>
      </c>
      <c r="Z8797" t="str">
        <f>"Q"&amp;ROUNDUP(MONTH(salestable[[#This Row],[Order Date]])/3,0)</f>
        <v>Q4</v>
      </c>
      <c r="AA8797" t="str">
        <f>TEXT(salestable[[#This Row],[Order Date]], "ddd")</f>
        <v>Fri</v>
      </c>
    </row>
    <row r="8798" spans="1:27"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s="3">
        <v>2</v>
      </c>
      <c r="T8798" s="4">
        <v>0</v>
      </c>
      <c r="U8798" s="3">
        <v>6.2207999999999997</v>
      </c>
      <c r="V8798" s="2">
        <f>salestable[[#This Row],[Sales]] * (1 - salestable[[#This Row],[Discount]])</f>
        <v>12.96</v>
      </c>
      <c r="W8798" s="2">
        <f>salestable[[#This Row],[Sales]] * salestable[[#This Row],[Discount]]</f>
        <v>0</v>
      </c>
      <c r="X8798">
        <f>YEAR(salestable[[#This Row],[Order Date]])</f>
        <v>2016</v>
      </c>
      <c r="Y8798" t="str">
        <f>TEXT(salestable[[#This Row],[Order Date]],"MMMM")</f>
        <v>July</v>
      </c>
      <c r="Z8798" t="str">
        <f>"Q"&amp;ROUNDUP(MONTH(salestable[[#This Row],[Order Date]])/3,0)</f>
        <v>Q3</v>
      </c>
      <c r="AA8798" t="str">
        <f>TEXT(salestable[[#This Row],[Order Date]], "ddd")</f>
        <v>Thu</v>
      </c>
    </row>
    <row r="8799" spans="1:27"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s="3">
        <v>2</v>
      </c>
      <c r="T8799" s="4">
        <v>0</v>
      </c>
      <c r="U8799" s="3">
        <v>12.8744</v>
      </c>
      <c r="V8799" s="2">
        <f>salestable[[#This Row],[Sales]] * (1 - salestable[[#This Row],[Discount]])</f>
        <v>45.98</v>
      </c>
      <c r="W8799" s="2">
        <f>salestable[[#This Row],[Sales]] * salestable[[#This Row],[Discount]]</f>
        <v>0</v>
      </c>
      <c r="X8799">
        <f>YEAR(salestable[[#This Row],[Order Date]])</f>
        <v>2016</v>
      </c>
      <c r="Y8799" t="str">
        <f>TEXT(salestable[[#This Row],[Order Date]],"MMMM")</f>
        <v>July</v>
      </c>
      <c r="Z8799" t="str">
        <f>"Q"&amp;ROUNDUP(MONTH(salestable[[#This Row],[Order Date]])/3,0)</f>
        <v>Q3</v>
      </c>
      <c r="AA8799" t="str">
        <f>TEXT(salestable[[#This Row],[Order Date]], "ddd")</f>
        <v>Thu</v>
      </c>
    </row>
    <row r="8800" spans="1:27"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s="3">
        <v>5</v>
      </c>
      <c r="T8800" s="4">
        <v>0</v>
      </c>
      <c r="U8800" s="3">
        <v>336.63499999999999</v>
      </c>
      <c r="V8800" s="2">
        <f>salestable[[#This Row],[Sales]] * (1 - salestable[[#This Row],[Discount]])</f>
        <v>1294.75</v>
      </c>
      <c r="W8800" s="2">
        <f>salestable[[#This Row],[Sales]] * salestable[[#This Row],[Discount]]</f>
        <v>0</v>
      </c>
      <c r="X8800">
        <f>YEAR(salestable[[#This Row],[Order Date]])</f>
        <v>2016</v>
      </c>
      <c r="Y8800" t="str">
        <f>TEXT(salestable[[#This Row],[Order Date]],"MMMM")</f>
        <v>April</v>
      </c>
      <c r="Z8800" t="str">
        <f>"Q"&amp;ROUNDUP(MONTH(salestable[[#This Row],[Order Date]])/3,0)</f>
        <v>Q2</v>
      </c>
      <c r="AA8800" t="str">
        <f>TEXT(salestable[[#This Row],[Order Date]], "ddd")</f>
        <v>Wed</v>
      </c>
    </row>
    <row r="8801" spans="1:27"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s="3">
        <v>5</v>
      </c>
      <c r="T8801" s="4">
        <v>0.4</v>
      </c>
      <c r="U8801" s="3">
        <v>239.99600000000001</v>
      </c>
      <c r="V8801" s="2">
        <f>salestable[[#This Row],[Sales]] * (1 - salestable[[#This Row],[Discount]])</f>
        <v>1079.982</v>
      </c>
      <c r="W8801" s="2">
        <f>salestable[[#This Row],[Sales]] * salestable[[#This Row],[Discount]]</f>
        <v>719.98800000000006</v>
      </c>
      <c r="X8801">
        <f>YEAR(salestable[[#This Row],[Order Date]])</f>
        <v>2014</v>
      </c>
      <c r="Y8801" t="str">
        <f>TEXT(salestable[[#This Row],[Order Date]],"MMMM")</f>
        <v>May</v>
      </c>
      <c r="Z8801" t="str">
        <f>"Q"&amp;ROUNDUP(MONTH(salestable[[#This Row],[Order Date]])/3,0)</f>
        <v>Q2</v>
      </c>
      <c r="AA8801" t="str">
        <f>TEXT(salestable[[#This Row],[Order Date]], "ddd")</f>
        <v>Thu</v>
      </c>
    </row>
    <row r="8802" spans="1:27"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s="3">
        <v>2</v>
      </c>
      <c r="T8802" s="4">
        <v>0.2</v>
      </c>
      <c r="U8802" s="3">
        <v>3.7408000000000001</v>
      </c>
      <c r="V8802" s="2">
        <f>salestable[[#This Row],[Sales]] * (1 - salestable[[#This Row],[Discount]])</f>
        <v>8.5504000000000016</v>
      </c>
      <c r="W8802" s="2">
        <f>salestable[[#This Row],[Sales]] * salestable[[#This Row],[Discount]]</f>
        <v>2.1376000000000004</v>
      </c>
      <c r="X8802">
        <f>YEAR(salestable[[#This Row],[Order Date]])</f>
        <v>2017</v>
      </c>
      <c r="Y8802" t="str">
        <f>TEXT(salestable[[#This Row],[Order Date]],"MMMM")</f>
        <v>November</v>
      </c>
      <c r="Z8802" t="str">
        <f>"Q"&amp;ROUNDUP(MONTH(salestable[[#This Row],[Order Date]])/3,0)</f>
        <v>Q4</v>
      </c>
      <c r="AA8802" t="str">
        <f>TEXT(salestable[[#This Row],[Order Date]], "ddd")</f>
        <v>Thu</v>
      </c>
    </row>
    <row r="8803" spans="1:27"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s="3">
        <v>2</v>
      </c>
      <c r="T8803" s="4">
        <v>0</v>
      </c>
      <c r="U8803" s="3">
        <v>62.154400000000003</v>
      </c>
      <c r="V8803" s="2">
        <f>salestable[[#This Row],[Sales]] * (1 - salestable[[#This Row],[Discount]])</f>
        <v>221.98</v>
      </c>
      <c r="W8803" s="2">
        <f>salestable[[#This Row],[Sales]] * salestable[[#This Row],[Discount]]</f>
        <v>0</v>
      </c>
      <c r="X8803">
        <f>YEAR(salestable[[#This Row],[Order Date]])</f>
        <v>2016</v>
      </c>
      <c r="Y8803" t="str">
        <f>TEXT(salestable[[#This Row],[Order Date]],"MMMM")</f>
        <v>November</v>
      </c>
      <c r="Z8803" t="str">
        <f>"Q"&amp;ROUNDUP(MONTH(salestable[[#This Row],[Order Date]])/3,0)</f>
        <v>Q4</v>
      </c>
      <c r="AA8803" t="str">
        <f>TEXT(salestable[[#This Row],[Order Date]], "ddd")</f>
        <v>Thu</v>
      </c>
    </row>
    <row r="8804" spans="1:27"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s="3">
        <v>2</v>
      </c>
      <c r="T8804" s="4">
        <v>0</v>
      </c>
      <c r="U8804" s="3">
        <v>54.7136</v>
      </c>
      <c r="V8804" s="2">
        <f>salestable[[#This Row],[Sales]] * (1 - salestable[[#This Row],[Discount]])</f>
        <v>341.96</v>
      </c>
      <c r="W8804" s="2">
        <f>salestable[[#This Row],[Sales]] * salestable[[#This Row],[Discount]]</f>
        <v>0</v>
      </c>
      <c r="X8804">
        <f>YEAR(salestable[[#This Row],[Order Date]])</f>
        <v>2016</v>
      </c>
      <c r="Y8804" t="str">
        <f>TEXT(salestable[[#This Row],[Order Date]],"MMMM")</f>
        <v>November</v>
      </c>
      <c r="Z8804" t="str">
        <f>"Q"&amp;ROUNDUP(MONTH(salestable[[#This Row],[Order Date]])/3,0)</f>
        <v>Q4</v>
      </c>
      <c r="AA8804" t="str">
        <f>TEXT(salestable[[#This Row],[Order Date]], "ddd")</f>
        <v>Thu</v>
      </c>
    </row>
    <row r="8805" spans="1:27"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s="3">
        <v>3</v>
      </c>
      <c r="T8805" s="4">
        <v>0</v>
      </c>
      <c r="U8805" s="3">
        <v>11.4741</v>
      </c>
      <c r="V8805" s="2">
        <f>salestable[[#This Row],[Sales]] * (1 - salestable[[#This Row],[Discount]])</f>
        <v>34.770000000000003</v>
      </c>
      <c r="W8805" s="2">
        <f>salestable[[#This Row],[Sales]] * salestable[[#This Row],[Discount]]</f>
        <v>0</v>
      </c>
      <c r="X8805">
        <f>YEAR(salestable[[#This Row],[Order Date]])</f>
        <v>2014</v>
      </c>
      <c r="Y8805" t="str">
        <f>TEXT(salestable[[#This Row],[Order Date]],"MMMM")</f>
        <v>December</v>
      </c>
      <c r="Z8805" t="str">
        <f>"Q"&amp;ROUNDUP(MONTH(salestable[[#This Row],[Order Date]])/3,0)</f>
        <v>Q4</v>
      </c>
      <c r="AA8805" t="str">
        <f>TEXT(salestable[[#This Row],[Order Date]], "ddd")</f>
        <v>Wed</v>
      </c>
    </row>
    <row r="8806" spans="1:27"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s="3">
        <v>3</v>
      </c>
      <c r="T8806" s="4">
        <v>0</v>
      </c>
      <c r="U8806" s="3">
        <v>8.6940000000000008</v>
      </c>
      <c r="V8806" s="2">
        <f>salestable[[#This Row],[Sales]] * (1 - salestable[[#This Row],[Discount]])</f>
        <v>18.899999999999999</v>
      </c>
      <c r="W8806" s="2">
        <f>salestable[[#This Row],[Sales]] * salestable[[#This Row],[Discount]]</f>
        <v>0</v>
      </c>
      <c r="X8806">
        <f>YEAR(salestable[[#This Row],[Order Date]])</f>
        <v>2014</v>
      </c>
      <c r="Y8806" t="str">
        <f>TEXT(salestable[[#This Row],[Order Date]],"MMMM")</f>
        <v>December</v>
      </c>
      <c r="Z8806" t="str">
        <f>"Q"&amp;ROUNDUP(MONTH(salestable[[#This Row],[Order Date]])/3,0)</f>
        <v>Q4</v>
      </c>
      <c r="AA8806" t="str">
        <f>TEXT(salestable[[#This Row],[Order Date]], "ddd")</f>
        <v>Wed</v>
      </c>
    </row>
    <row r="8807" spans="1:27"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s="3">
        <v>3</v>
      </c>
      <c r="T8807" s="4">
        <v>0.2</v>
      </c>
      <c r="U8807" s="3">
        <v>37.235999999999997</v>
      </c>
      <c r="V8807" s="2">
        <f>salestable[[#This Row],[Sales]] * (1 - salestable[[#This Row],[Discount]])</f>
        <v>82.176000000000002</v>
      </c>
      <c r="W8807" s="2">
        <f>salestable[[#This Row],[Sales]] * salestable[[#This Row],[Discount]]</f>
        <v>20.544</v>
      </c>
      <c r="X8807">
        <f>YEAR(salestable[[#This Row],[Order Date]])</f>
        <v>2017</v>
      </c>
      <c r="Y8807" t="str">
        <f>TEXT(salestable[[#This Row],[Order Date]],"MMMM")</f>
        <v>August</v>
      </c>
      <c r="Z8807" t="str">
        <f>"Q"&amp;ROUNDUP(MONTH(salestable[[#This Row],[Order Date]])/3,0)</f>
        <v>Q3</v>
      </c>
      <c r="AA8807" t="str">
        <f>TEXT(salestable[[#This Row],[Order Date]], "ddd")</f>
        <v>Sat</v>
      </c>
    </row>
    <row r="8808" spans="1:27"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s="3">
        <v>2</v>
      </c>
      <c r="T8808" s="4">
        <v>0</v>
      </c>
      <c r="U8808" s="3">
        <v>14.572800000000001</v>
      </c>
      <c r="V8808" s="2">
        <f>salestable[[#This Row],[Sales]] * (1 - salestable[[#This Row],[Discount]])</f>
        <v>40.479999999999997</v>
      </c>
      <c r="W8808" s="2">
        <f>salestable[[#This Row],[Sales]] * salestable[[#This Row],[Discount]]</f>
        <v>0</v>
      </c>
      <c r="X8808">
        <f>YEAR(salestable[[#This Row],[Order Date]])</f>
        <v>2016</v>
      </c>
      <c r="Y8808" t="str">
        <f>TEXT(salestable[[#This Row],[Order Date]],"MMMM")</f>
        <v>September</v>
      </c>
      <c r="Z8808" t="str">
        <f>"Q"&amp;ROUNDUP(MONTH(salestable[[#This Row],[Order Date]])/3,0)</f>
        <v>Q3</v>
      </c>
      <c r="AA8808" t="str">
        <f>TEXT(salestable[[#This Row],[Order Date]], "ddd")</f>
        <v>Mon</v>
      </c>
    </row>
    <row r="8809" spans="1:27"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s="3">
        <v>3</v>
      </c>
      <c r="T8809" s="4">
        <v>0.7</v>
      </c>
      <c r="U8809" s="3">
        <v>-27.734999999999999</v>
      </c>
      <c r="V8809" s="2">
        <f>salestable[[#This Row],[Sales]] * (1 - salestable[[#This Row],[Discount]])</f>
        <v>9.9846000000000004</v>
      </c>
      <c r="W8809" s="2">
        <f>salestable[[#This Row],[Sales]] * salestable[[#This Row],[Discount]]</f>
        <v>23.297399999999996</v>
      </c>
      <c r="X8809">
        <f>YEAR(salestable[[#This Row],[Order Date]])</f>
        <v>2017</v>
      </c>
      <c r="Y8809" t="str">
        <f>TEXT(salestable[[#This Row],[Order Date]],"MMMM")</f>
        <v>October</v>
      </c>
      <c r="Z8809" t="str">
        <f>"Q"&amp;ROUNDUP(MONTH(salestable[[#This Row],[Order Date]])/3,0)</f>
        <v>Q4</v>
      </c>
      <c r="AA8809" t="str">
        <f>TEXT(salestable[[#This Row],[Order Date]], "ddd")</f>
        <v>Thu</v>
      </c>
    </row>
    <row r="8810" spans="1:27"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s="3">
        <v>5</v>
      </c>
      <c r="T8810" s="4">
        <v>0.4</v>
      </c>
      <c r="U8810" s="3">
        <v>19.774999999999999</v>
      </c>
      <c r="V8810" s="2">
        <f>salestable[[#This Row],[Sales]] * (1 - salestable[[#This Row],[Discount]])</f>
        <v>71.19</v>
      </c>
      <c r="W8810" s="2">
        <f>salestable[[#This Row],[Sales]] * salestable[[#This Row],[Discount]]</f>
        <v>47.460000000000008</v>
      </c>
      <c r="X8810">
        <f>YEAR(salestable[[#This Row],[Order Date]])</f>
        <v>2017</v>
      </c>
      <c r="Y8810" t="str">
        <f>TEXT(salestable[[#This Row],[Order Date]],"MMMM")</f>
        <v>October</v>
      </c>
      <c r="Z8810" t="str">
        <f>"Q"&amp;ROUNDUP(MONTH(salestable[[#This Row],[Order Date]])/3,0)</f>
        <v>Q4</v>
      </c>
      <c r="AA8810" t="str">
        <f>TEXT(salestable[[#This Row],[Order Date]], "ddd")</f>
        <v>Thu</v>
      </c>
    </row>
    <row r="8811" spans="1:27"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s="3">
        <v>5</v>
      </c>
      <c r="T8811" s="4">
        <v>0.2</v>
      </c>
      <c r="U8811" s="3">
        <v>4.9814999999999996</v>
      </c>
      <c r="V8811" s="2">
        <f>salestable[[#This Row],[Sales]] * (1 - salestable[[#This Row],[Discount]])</f>
        <v>11.808</v>
      </c>
      <c r="W8811" s="2">
        <f>salestable[[#This Row],[Sales]] * salestable[[#This Row],[Discount]]</f>
        <v>2.952</v>
      </c>
      <c r="X8811">
        <f>YEAR(salestable[[#This Row],[Order Date]])</f>
        <v>2017</v>
      </c>
      <c r="Y8811" t="str">
        <f>TEXT(salestable[[#This Row],[Order Date]],"MMMM")</f>
        <v>October</v>
      </c>
      <c r="Z8811" t="str">
        <f>"Q"&amp;ROUNDUP(MONTH(salestable[[#This Row],[Order Date]])/3,0)</f>
        <v>Q4</v>
      </c>
      <c r="AA8811" t="str">
        <f>TEXT(salestable[[#This Row],[Order Date]], "ddd")</f>
        <v>Thu</v>
      </c>
    </row>
    <row r="8812" spans="1:27"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s="3">
        <v>4</v>
      </c>
      <c r="T8812" s="4">
        <v>0</v>
      </c>
      <c r="U8812" s="3">
        <v>18.009599999999999</v>
      </c>
      <c r="V8812" s="2">
        <f>salestable[[#This Row],[Sales]] * (1 - salestable[[#This Row],[Discount]])</f>
        <v>37.520000000000003</v>
      </c>
      <c r="W8812" s="2">
        <f>salestable[[#This Row],[Sales]] * salestable[[#This Row],[Discount]]</f>
        <v>0</v>
      </c>
      <c r="X8812">
        <f>YEAR(salestable[[#This Row],[Order Date]])</f>
        <v>2017</v>
      </c>
      <c r="Y8812" t="str">
        <f>TEXT(salestable[[#This Row],[Order Date]],"MMMM")</f>
        <v>May</v>
      </c>
      <c r="Z8812" t="str">
        <f>"Q"&amp;ROUNDUP(MONTH(salestable[[#This Row],[Order Date]])/3,0)</f>
        <v>Q2</v>
      </c>
      <c r="AA8812" t="str">
        <f>TEXT(salestable[[#This Row],[Order Date]], "ddd")</f>
        <v>Tue</v>
      </c>
    </row>
    <row r="8813" spans="1:27"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s="3">
        <v>3</v>
      </c>
      <c r="T8813" s="4">
        <v>0.1</v>
      </c>
      <c r="U8813" s="3">
        <v>48.333599999999997</v>
      </c>
      <c r="V8813" s="2">
        <f>salestable[[#This Row],[Sales]] * (1 - salestable[[#This Row],[Discount]])</f>
        <v>186.42960000000002</v>
      </c>
      <c r="W8813" s="2">
        <f>salestable[[#This Row],[Sales]] * salestable[[#This Row],[Discount]]</f>
        <v>20.714400000000001</v>
      </c>
      <c r="X8813">
        <f>YEAR(salestable[[#This Row],[Order Date]])</f>
        <v>2016</v>
      </c>
      <c r="Y8813" t="str">
        <f>TEXT(salestable[[#This Row],[Order Date]],"MMMM")</f>
        <v>March</v>
      </c>
      <c r="Z8813" t="str">
        <f>"Q"&amp;ROUNDUP(MONTH(salestable[[#This Row],[Order Date]])/3,0)</f>
        <v>Q1</v>
      </c>
      <c r="AA8813" t="str">
        <f>TEXT(salestable[[#This Row],[Order Date]], "ddd")</f>
        <v>Tue</v>
      </c>
    </row>
    <row r="8814" spans="1:27"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s="3">
        <v>5</v>
      </c>
      <c r="T8814" s="4">
        <v>0</v>
      </c>
      <c r="U8814" s="3">
        <v>3.7530000000000001</v>
      </c>
      <c r="V8814" s="2">
        <f>salestable[[#This Row],[Sales]] * (1 - salestable[[#This Row],[Discount]])</f>
        <v>13.9</v>
      </c>
      <c r="W8814" s="2">
        <f>salestable[[#This Row],[Sales]] * salestable[[#This Row],[Discount]]</f>
        <v>0</v>
      </c>
      <c r="X8814">
        <f>YEAR(salestable[[#This Row],[Order Date]])</f>
        <v>2016</v>
      </c>
      <c r="Y8814" t="str">
        <f>TEXT(salestable[[#This Row],[Order Date]],"MMMM")</f>
        <v>March</v>
      </c>
      <c r="Z8814" t="str">
        <f>"Q"&amp;ROUNDUP(MONTH(salestable[[#This Row],[Order Date]])/3,0)</f>
        <v>Q1</v>
      </c>
      <c r="AA8814" t="str">
        <f>TEXT(salestable[[#This Row],[Order Date]], "ddd")</f>
        <v>Tue</v>
      </c>
    </row>
    <row r="8815" spans="1:27"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s="3">
        <v>3</v>
      </c>
      <c r="T8815" s="4">
        <v>0.2</v>
      </c>
      <c r="U8815" s="3">
        <v>13.317600000000001</v>
      </c>
      <c r="V8815" s="2">
        <f>salestable[[#This Row],[Sales]] * (1 - salestable[[#This Row],[Discount]])</f>
        <v>213.08159999999998</v>
      </c>
      <c r="W8815" s="2">
        <f>salestable[[#This Row],[Sales]] * salestable[[#This Row],[Discount]]</f>
        <v>53.270399999999995</v>
      </c>
      <c r="X8815">
        <f>YEAR(salestable[[#This Row],[Order Date]])</f>
        <v>2015</v>
      </c>
      <c r="Y8815" t="str">
        <f>TEXT(salestable[[#This Row],[Order Date]],"MMMM")</f>
        <v>July</v>
      </c>
      <c r="Z8815" t="str">
        <f>"Q"&amp;ROUNDUP(MONTH(salestable[[#This Row],[Order Date]])/3,0)</f>
        <v>Q3</v>
      </c>
      <c r="AA8815" t="str">
        <f>TEXT(salestable[[#This Row],[Order Date]], "ddd")</f>
        <v>Sun</v>
      </c>
    </row>
    <row r="8816" spans="1:27"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s="3">
        <v>2</v>
      </c>
      <c r="T8816" s="4">
        <v>0</v>
      </c>
      <c r="U8816" s="3">
        <v>89.3142</v>
      </c>
      <c r="V8816" s="2">
        <f>salestable[[#This Row],[Sales]] * (1 - salestable[[#This Row],[Discount]])</f>
        <v>307.98</v>
      </c>
      <c r="W8816" s="2">
        <f>salestable[[#This Row],[Sales]] * salestable[[#This Row],[Discount]]</f>
        <v>0</v>
      </c>
      <c r="X8816">
        <f>YEAR(salestable[[#This Row],[Order Date]])</f>
        <v>2015</v>
      </c>
      <c r="Y8816" t="str">
        <f>TEXT(salestable[[#This Row],[Order Date]],"MMMM")</f>
        <v>November</v>
      </c>
      <c r="Z8816" t="str">
        <f>"Q"&amp;ROUNDUP(MONTH(salestable[[#This Row],[Order Date]])/3,0)</f>
        <v>Q4</v>
      </c>
      <c r="AA8816" t="str">
        <f>TEXT(salestable[[#This Row],[Order Date]], "ddd")</f>
        <v>Mon</v>
      </c>
    </row>
    <row r="8817" spans="1:27"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s="3">
        <v>6</v>
      </c>
      <c r="T8817" s="4">
        <v>0</v>
      </c>
      <c r="U8817" s="3">
        <v>20.727</v>
      </c>
      <c r="V8817" s="2">
        <f>salestable[[#This Row],[Sales]] * (1 - salestable[[#This Row],[Discount]])</f>
        <v>44.1</v>
      </c>
      <c r="W8817" s="2">
        <f>salestable[[#This Row],[Sales]] * salestable[[#This Row],[Discount]]</f>
        <v>0</v>
      </c>
      <c r="X8817">
        <f>YEAR(salestable[[#This Row],[Order Date]])</f>
        <v>2015</v>
      </c>
      <c r="Y8817" t="str">
        <f>TEXT(salestable[[#This Row],[Order Date]],"MMMM")</f>
        <v>November</v>
      </c>
      <c r="Z8817" t="str">
        <f>"Q"&amp;ROUNDUP(MONTH(salestable[[#This Row],[Order Date]])/3,0)</f>
        <v>Q4</v>
      </c>
      <c r="AA8817" t="str">
        <f>TEXT(salestable[[#This Row],[Order Date]], "ddd")</f>
        <v>Mon</v>
      </c>
    </row>
    <row r="8818" spans="1:27"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s="3">
        <v>4</v>
      </c>
      <c r="T8818" s="4">
        <v>0</v>
      </c>
      <c r="U8818" s="3">
        <v>5.6416000000000004</v>
      </c>
      <c r="V8818" s="2">
        <f>salestable[[#This Row],[Sales]] * (1 - salestable[[#This Row],[Discount]])</f>
        <v>13.12</v>
      </c>
      <c r="W8818" s="2">
        <f>salestable[[#This Row],[Sales]] * salestable[[#This Row],[Discount]]</f>
        <v>0</v>
      </c>
      <c r="X8818">
        <f>YEAR(salestable[[#This Row],[Order Date]])</f>
        <v>2015</v>
      </c>
      <c r="Y8818" t="str">
        <f>TEXT(salestable[[#This Row],[Order Date]],"MMMM")</f>
        <v>November</v>
      </c>
      <c r="Z8818" t="str">
        <f>"Q"&amp;ROUNDUP(MONTH(salestable[[#This Row],[Order Date]])/3,0)</f>
        <v>Q4</v>
      </c>
      <c r="AA8818" t="str">
        <f>TEXT(salestable[[#This Row],[Order Date]], "ddd")</f>
        <v>Mon</v>
      </c>
    </row>
    <row r="8819" spans="1:27"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s="3">
        <v>2</v>
      </c>
      <c r="T8819" s="4">
        <v>0</v>
      </c>
      <c r="U8819" s="3">
        <v>7.7831999999999999</v>
      </c>
      <c r="V8819" s="2">
        <f>salestable[[#This Row],[Sales]] * (1 - salestable[[#This Row],[Discount]])</f>
        <v>16.559999999999999</v>
      </c>
      <c r="W8819" s="2">
        <f>salestable[[#This Row],[Sales]] * salestable[[#This Row],[Discount]]</f>
        <v>0</v>
      </c>
      <c r="X8819">
        <f>YEAR(salestable[[#This Row],[Order Date]])</f>
        <v>2015</v>
      </c>
      <c r="Y8819" t="str">
        <f>TEXT(salestable[[#This Row],[Order Date]],"MMMM")</f>
        <v>November</v>
      </c>
      <c r="Z8819" t="str">
        <f>"Q"&amp;ROUNDUP(MONTH(salestable[[#This Row],[Order Date]])/3,0)</f>
        <v>Q4</v>
      </c>
      <c r="AA8819" t="str">
        <f>TEXT(salestable[[#This Row],[Order Date]], "ddd")</f>
        <v>Mon</v>
      </c>
    </row>
    <row r="8820" spans="1:27"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s="3">
        <v>6</v>
      </c>
      <c r="T8820" s="4">
        <v>0</v>
      </c>
      <c r="U8820" s="3">
        <v>18.662400000000002</v>
      </c>
      <c r="V8820" s="2">
        <f>salestable[[#This Row],[Sales]] * (1 - salestable[[#This Row],[Discount]])</f>
        <v>38.880000000000003</v>
      </c>
      <c r="W8820" s="2">
        <f>salestable[[#This Row],[Sales]] * salestable[[#This Row],[Discount]]</f>
        <v>0</v>
      </c>
      <c r="X8820">
        <f>YEAR(salestable[[#This Row],[Order Date]])</f>
        <v>2015</v>
      </c>
      <c r="Y8820" t="str">
        <f>TEXT(salestable[[#This Row],[Order Date]],"MMMM")</f>
        <v>November</v>
      </c>
      <c r="Z8820" t="str">
        <f>"Q"&amp;ROUNDUP(MONTH(salestable[[#This Row],[Order Date]])/3,0)</f>
        <v>Q4</v>
      </c>
      <c r="AA8820" t="str">
        <f>TEXT(salestable[[#This Row],[Order Date]], "ddd")</f>
        <v>Mon</v>
      </c>
    </row>
    <row r="8821" spans="1:27"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s="3">
        <v>4</v>
      </c>
      <c r="T8821" s="4">
        <v>0.2</v>
      </c>
      <c r="U8821" s="3">
        <v>117.432</v>
      </c>
      <c r="V8821" s="2">
        <f>salestable[[#This Row],[Sales]] * (1 - salestable[[#This Row],[Discount]])</f>
        <v>268.416</v>
      </c>
      <c r="W8821" s="2">
        <f>salestable[[#This Row],[Sales]] * salestable[[#This Row],[Discount]]</f>
        <v>67.103999999999999</v>
      </c>
      <c r="X8821">
        <f>YEAR(salestable[[#This Row],[Order Date]])</f>
        <v>2015</v>
      </c>
      <c r="Y8821" t="str">
        <f>TEXT(salestable[[#This Row],[Order Date]],"MMMM")</f>
        <v>November</v>
      </c>
      <c r="Z8821" t="str">
        <f>"Q"&amp;ROUNDUP(MONTH(salestable[[#This Row],[Order Date]])/3,0)</f>
        <v>Q4</v>
      </c>
      <c r="AA8821" t="str">
        <f>TEXT(salestable[[#This Row],[Order Date]], "ddd")</f>
        <v>Sat</v>
      </c>
    </row>
    <row r="8822" spans="1:27"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s="3">
        <v>2</v>
      </c>
      <c r="T8822" s="4">
        <v>0.2</v>
      </c>
      <c r="U8822" s="3">
        <v>311.9948</v>
      </c>
      <c r="V8822" s="2">
        <f>salestable[[#This Row],[Sales]] * (1 - salestable[[#This Row],[Discount]])</f>
        <v>767.98720000000003</v>
      </c>
      <c r="W8822" s="2">
        <f>salestable[[#This Row],[Sales]] * salestable[[#This Row],[Discount]]</f>
        <v>191.99680000000001</v>
      </c>
      <c r="X8822">
        <f>YEAR(salestable[[#This Row],[Order Date]])</f>
        <v>2017</v>
      </c>
      <c r="Y8822" t="str">
        <f>TEXT(salestable[[#This Row],[Order Date]],"MMMM")</f>
        <v>November</v>
      </c>
      <c r="Z8822" t="str">
        <f>"Q"&amp;ROUNDUP(MONTH(salestable[[#This Row],[Order Date]])/3,0)</f>
        <v>Q4</v>
      </c>
      <c r="AA8822" t="str">
        <f>TEXT(salestable[[#This Row],[Order Date]], "ddd")</f>
        <v>Fri</v>
      </c>
    </row>
    <row r="8823" spans="1:27"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s="3">
        <v>2</v>
      </c>
      <c r="T8823" s="4">
        <v>0.7</v>
      </c>
      <c r="U8823" s="3">
        <v>-2.9964</v>
      </c>
      <c r="V8823" s="2">
        <f>salestable[[#This Row],[Sales]] * (1 - salestable[[#This Row],[Discount]])</f>
        <v>1.2258000000000002</v>
      </c>
      <c r="W8823" s="2">
        <f>salestable[[#This Row],[Sales]] * salestable[[#This Row],[Discount]]</f>
        <v>2.8601999999999999</v>
      </c>
      <c r="X8823">
        <f>YEAR(salestable[[#This Row],[Order Date]])</f>
        <v>2017</v>
      </c>
      <c r="Y8823" t="str">
        <f>TEXT(salestable[[#This Row],[Order Date]],"MMMM")</f>
        <v>November</v>
      </c>
      <c r="Z8823" t="str">
        <f>"Q"&amp;ROUNDUP(MONTH(salestable[[#This Row],[Order Date]])/3,0)</f>
        <v>Q4</v>
      </c>
      <c r="AA8823" t="str">
        <f>TEXT(salestable[[#This Row],[Order Date]], "ddd")</f>
        <v>Fri</v>
      </c>
    </row>
    <row r="8824" spans="1:27"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s="3">
        <v>2</v>
      </c>
      <c r="T8824" s="4">
        <v>0.2</v>
      </c>
      <c r="U8824" s="3">
        <v>4.1988000000000003</v>
      </c>
      <c r="V8824" s="2">
        <f>salestable[[#This Row],[Sales]] * (1 - salestable[[#This Row],[Discount]])</f>
        <v>44.787200000000006</v>
      </c>
      <c r="W8824" s="2">
        <f>salestable[[#This Row],[Sales]] * salestable[[#This Row],[Discount]]</f>
        <v>11.196800000000001</v>
      </c>
      <c r="X8824">
        <f>YEAR(salestable[[#This Row],[Order Date]])</f>
        <v>2017</v>
      </c>
      <c r="Y8824" t="str">
        <f>TEXT(salestable[[#This Row],[Order Date]],"MMMM")</f>
        <v>November</v>
      </c>
      <c r="Z8824" t="str">
        <f>"Q"&amp;ROUNDUP(MONTH(salestable[[#This Row],[Order Date]])/3,0)</f>
        <v>Q4</v>
      </c>
      <c r="AA8824" t="str">
        <f>TEXT(salestable[[#This Row],[Order Date]], "ddd")</f>
        <v>Fri</v>
      </c>
    </row>
    <row r="8825" spans="1:27"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s="3">
        <v>2</v>
      </c>
      <c r="T8825" s="4">
        <v>0.2</v>
      </c>
      <c r="U8825" s="3">
        <v>3.7408000000000001</v>
      </c>
      <c r="V8825" s="2">
        <f>salestable[[#This Row],[Sales]] * (1 - salestable[[#This Row],[Discount]])</f>
        <v>8.5504000000000016</v>
      </c>
      <c r="W8825" s="2">
        <f>salestable[[#This Row],[Sales]] * salestable[[#This Row],[Discount]]</f>
        <v>2.1376000000000004</v>
      </c>
      <c r="X8825">
        <f>YEAR(salestable[[#This Row],[Order Date]])</f>
        <v>2017</v>
      </c>
      <c r="Y8825" t="str">
        <f>TEXT(salestable[[#This Row],[Order Date]],"MMMM")</f>
        <v>November</v>
      </c>
      <c r="Z8825" t="str">
        <f>"Q"&amp;ROUNDUP(MONTH(salestable[[#This Row],[Order Date]])/3,0)</f>
        <v>Q4</v>
      </c>
      <c r="AA8825" t="str">
        <f>TEXT(salestable[[#This Row],[Order Date]], "ddd")</f>
        <v>Fri</v>
      </c>
    </row>
    <row r="8826" spans="1:27"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s="3">
        <v>3</v>
      </c>
      <c r="T8826" s="4">
        <v>0.2</v>
      </c>
      <c r="U8826" s="3">
        <v>2.8782000000000001</v>
      </c>
      <c r="V8826" s="2">
        <f>salestable[[#This Row],[Sales]] * (1 - salestable[[#This Row],[Discount]])</f>
        <v>7.0848000000000004</v>
      </c>
      <c r="W8826" s="2">
        <f>salestable[[#This Row],[Sales]] * salestable[[#This Row],[Discount]]</f>
        <v>1.7712000000000001</v>
      </c>
      <c r="X8826">
        <f>YEAR(salestable[[#This Row],[Order Date]])</f>
        <v>2017</v>
      </c>
      <c r="Y8826" t="str">
        <f>TEXT(salestable[[#This Row],[Order Date]],"MMMM")</f>
        <v>March</v>
      </c>
      <c r="Z8826" t="str">
        <f>"Q"&amp;ROUNDUP(MONTH(salestable[[#This Row],[Order Date]])/3,0)</f>
        <v>Q1</v>
      </c>
      <c r="AA8826" t="str">
        <f>TEXT(salestable[[#This Row],[Order Date]], "ddd")</f>
        <v>Tue</v>
      </c>
    </row>
    <row r="8827" spans="1:27"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s="3">
        <v>3</v>
      </c>
      <c r="T8827" s="4">
        <v>0.2</v>
      </c>
      <c r="U8827" s="3">
        <v>2.5055999999999998</v>
      </c>
      <c r="V8827" s="2">
        <f>salestable[[#This Row],[Sales]] * (1 - salestable[[#This Row],[Discount]])</f>
        <v>5.5296000000000003</v>
      </c>
      <c r="W8827" s="2">
        <f>salestable[[#This Row],[Sales]] * salestable[[#This Row],[Discount]]</f>
        <v>1.3824000000000001</v>
      </c>
      <c r="X8827">
        <f>YEAR(salestable[[#This Row],[Order Date]])</f>
        <v>2015</v>
      </c>
      <c r="Y8827" t="str">
        <f>TEXT(salestable[[#This Row],[Order Date]],"MMMM")</f>
        <v>December</v>
      </c>
      <c r="Z8827" t="str">
        <f>"Q"&amp;ROUNDUP(MONTH(salestable[[#This Row],[Order Date]])/3,0)</f>
        <v>Q4</v>
      </c>
      <c r="AA8827" t="str">
        <f>TEXT(salestable[[#This Row],[Order Date]], "ddd")</f>
        <v>Sat</v>
      </c>
    </row>
    <row r="8828" spans="1:27"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s="3">
        <v>5</v>
      </c>
      <c r="T8828" s="4">
        <v>0.2</v>
      </c>
      <c r="U8828" s="3">
        <v>9.3520000000000003</v>
      </c>
      <c r="V8828" s="2">
        <f>salestable[[#This Row],[Sales]] * (1 - salestable[[#This Row],[Discount]])</f>
        <v>21.376000000000001</v>
      </c>
      <c r="W8828" s="2">
        <f>salestable[[#This Row],[Sales]] * salestable[[#This Row],[Discount]]</f>
        <v>5.3440000000000003</v>
      </c>
      <c r="X8828">
        <f>YEAR(salestable[[#This Row],[Order Date]])</f>
        <v>2014</v>
      </c>
      <c r="Y8828" t="str">
        <f>TEXT(salestable[[#This Row],[Order Date]],"MMMM")</f>
        <v>April</v>
      </c>
      <c r="Z8828" t="str">
        <f>"Q"&amp;ROUNDUP(MONTH(salestable[[#This Row],[Order Date]])/3,0)</f>
        <v>Q2</v>
      </c>
      <c r="AA8828" t="str">
        <f>TEXT(salestable[[#This Row],[Order Date]], "ddd")</f>
        <v>Wed</v>
      </c>
    </row>
    <row r="8829" spans="1:27"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s="3">
        <v>7</v>
      </c>
      <c r="T8829" s="4">
        <v>0.2</v>
      </c>
      <c r="U8829" s="3">
        <v>10.465</v>
      </c>
      <c r="V8829" s="2">
        <f>salestable[[#This Row],[Sales]] * (1 - salestable[[#This Row],[Discount]])</f>
        <v>26.790400000000002</v>
      </c>
      <c r="W8829" s="2">
        <f>salestable[[#This Row],[Sales]] * salestable[[#This Row],[Discount]]</f>
        <v>6.6976000000000004</v>
      </c>
      <c r="X8829">
        <f>YEAR(salestable[[#This Row],[Order Date]])</f>
        <v>2014</v>
      </c>
      <c r="Y8829" t="str">
        <f>TEXT(salestable[[#This Row],[Order Date]],"MMMM")</f>
        <v>April</v>
      </c>
      <c r="Z8829" t="str">
        <f>"Q"&amp;ROUNDUP(MONTH(salestable[[#This Row],[Order Date]])/3,0)</f>
        <v>Q2</v>
      </c>
      <c r="AA8829" t="str">
        <f>TEXT(salestable[[#This Row],[Order Date]], "ddd")</f>
        <v>Wed</v>
      </c>
    </row>
    <row r="8830" spans="1:27"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s="3">
        <v>2</v>
      </c>
      <c r="T8830" s="4">
        <v>0</v>
      </c>
      <c r="U8830" s="3">
        <v>4.7519999999999998</v>
      </c>
      <c r="V8830" s="2">
        <f>salestable[[#This Row],[Sales]] * (1 - salestable[[#This Row],[Discount]])</f>
        <v>10.56</v>
      </c>
      <c r="W8830" s="2">
        <f>salestable[[#This Row],[Sales]] * salestable[[#This Row],[Discount]]</f>
        <v>0</v>
      </c>
      <c r="X8830">
        <f>YEAR(salestable[[#This Row],[Order Date]])</f>
        <v>2015</v>
      </c>
      <c r="Y8830" t="str">
        <f>TEXT(salestable[[#This Row],[Order Date]],"MMMM")</f>
        <v>June</v>
      </c>
      <c r="Z8830" t="str">
        <f>"Q"&amp;ROUNDUP(MONTH(salestable[[#This Row],[Order Date]])/3,0)</f>
        <v>Q2</v>
      </c>
      <c r="AA8830" t="str">
        <f>TEXT(salestable[[#This Row],[Order Date]], "ddd")</f>
        <v>Fri</v>
      </c>
    </row>
    <row r="8831" spans="1:27"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s="3">
        <v>2</v>
      </c>
      <c r="T8831" s="4">
        <v>0</v>
      </c>
      <c r="U8831" s="3">
        <v>54.087600000000002</v>
      </c>
      <c r="V8831" s="2">
        <f>salestable[[#This Row],[Sales]] * (1 - salestable[[#This Row],[Discount]])</f>
        <v>386.34</v>
      </c>
      <c r="W8831" s="2">
        <f>salestable[[#This Row],[Sales]] * salestable[[#This Row],[Discount]]</f>
        <v>0</v>
      </c>
      <c r="X8831">
        <f>YEAR(salestable[[#This Row],[Order Date]])</f>
        <v>2014</v>
      </c>
      <c r="Y8831" t="str">
        <f>TEXT(salestable[[#This Row],[Order Date]],"MMMM")</f>
        <v>October</v>
      </c>
      <c r="Z8831" t="str">
        <f>"Q"&amp;ROUNDUP(MONTH(salestable[[#This Row],[Order Date]])/3,0)</f>
        <v>Q4</v>
      </c>
      <c r="AA8831" t="str">
        <f>TEXT(salestable[[#This Row],[Order Date]], "ddd")</f>
        <v>Mon</v>
      </c>
    </row>
    <row r="8832" spans="1:27"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s="3">
        <v>10</v>
      </c>
      <c r="T8832" s="4">
        <v>0.2</v>
      </c>
      <c r="U8832" s="3">
        <v>11.704000000000001</v>
      </c>
      <c r="V8832" s="2">
        <f>salestable[[#This Row],[Sales]] * (1 - salestable[[#This Row],[Discount]])</f>
        <v>26.751999999999999</v>
      </c>
      <c r="W8832" s="2">
        <f>salestable[[#This Row],[Sales]] * salestable[[#This Row],[Discount]]</f>
        <v>6.6879999999999997</v>
      </c>
      <c r="X8832">
        <f>YEAR(salestable[[#This Row],[Order Date]])</f>
        <v>2016</v>
      </c>
      <c r="Y8832" t="str">
        <f>TEXT(salestable[[#This Row],[Order Date]],"MMMM")</f>
        <v>August</v>
      </c>
      <c r="Z8832" t="str">
        <f>"Q"&amp;ROUNDUP(MONTH(salestable[[#This Row],[Order Date]])/3,0)</f>
        <v>Q3</v>
      </c>
      <c r="AA8832" t="str">
        <f>TEXT(salestable[[#This Row],[Order Date]], "ddd")</f>
        <v>Sun</v>
      </c>
    </row>
    <row r="8833" spans="1:27"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s="3">
        <v>2</v>
      </c>
      <c r="T8833" s="4">
        <v>0</v>
      </c>
      <c r="U8833" s="3">
        <v>14.3856</v>
      </c>
      <c r="V8833" s="2">
        <f>salestable[[#This Row],[Sales]] * (1 - salestable[[#This Row],[Discount]])</f>
        <v>39.96</v>
      </c>
      <c r="W8833" s="2">
        <f>salestable[[#This Row],[Sales]] * salestable[[#This Row],[Discount]]</f>
        <v>0</v>
      </c>
      <c r="X8833">
        <f>YEAR(salestable[[#This Row],[Order Date]])</f>
        <v>2015</v>
      </c>
      <c r="Y8833" t="str">
        <f>TEXT(salestable[[#This Row],[Order Date]],"MMMM")</f>
        <v>November</v>
      </c>
      <c r="Z8833" t="str">
        <f>"Q"&amp;ROUNDUP(MONTH(salestable[[#This Row],[Order Date]])/3,0)</f>
        <v>Q4</v>
      </c>
      <c r="AA8833" t="str">
        <f>TEXT(salestable[[#This Row],[Order Date]], "ddd")</f>
        <v>Sun</v>
      </c>
    </row>
    <row r="8834" spans="1:27"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s="3">
        <v>2</v>
      </c>
      <c r="T8834" s="4">
        <v>0.2</v>
      </c>
      <c r="U8834" s="3">
        <v>456.58800000000002</v>
      </c>
      <c r="V8834" s="2">
        <f>salestable[[#This Row],[Sales]] * (1 - salestable[[#This Row],[Discount]])</f>
        <v>974.05439999999999</v>
      </c>
      <c r="W8834" s="2">
        <f>salestable[[#This Row],[Sales]] * salestable[[#This Row],[Discount]]</f>
        <v>243.5136</v>
      </c>
      <c r="X8834">
        <f>YEAR(salestable[[#This Row],[Order Date]])</f>
        <v>2015</v>
      </c>
      <c r="Y8834" t="str">
        <f>TEXT(salestable[[#This Row],[Order Date]],"MMMM")</f>
        <v>June</v>
      </c>
      <c r="Z8834" t="str">
        <f>"Q"&amp;ROUNDUP(MONTH(salestable[[#This Row],[Order Date]])/3,0)</f>
        <v>Q2</v>
      </c>
      <c r="AA8834" t="str">
        <f>TEXT(salestable[[#This Row],[Order Date]], "ddd")</f>
        <v>Mon</v>
      </c>
    </row>
    <row r="8835" spans="1:27"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s="3">
        <v>1</v>
      </c>
      <c r="T8835" s="4">
        <v>0</v>
      </c>
      <c r="U8835" s="3">
        <v>3.8774999999999999</v>
      </c>
      <c r="V8835" s="2">
        <f>salestable[[#This Row],[Sales]] * (1 - salestable[[#This Row],[Discount]])</f>
        <v>15.51</v>
      </c>
      <c r="W8835" s="2">
        <f>salestable[[#This Row],[Sales]] * salestable[[#This Row],[Discount]]</f>
        <v>0</v>
      </c>
      <c r="X8835">
        <f>YEAR(salestable[[#This Row],[Order Date]])</f>
        <v>2017</v>
      </c>
      <c r="Y8835" t="str">
        <f>TEXT(salestable[[#This Row],[Order Date]],"MMMM")</f>
        <v>September</v>
      </c>
      <c r="Z8835" t="str">
        <f>"Q"&amp;ROUNDUP(MONTH(salestable[[#This Row],[Order Date]])/3,0)</f>
        <v>Q3</v>
      </c>
      <c r="AA8835" t="str">
        <f>TEXT(salestable[[#This Row],[Order Date]], "ddd")</f>
        <v>Sun</v>
      </c>
    </row>
    <row r="8836" spans="1:27"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s="3">
        <v>2</v>
      </c>
      <c r="T8836" s="4">
        <v>0</v>
      </c>
      <c r="U8836" s="3">
        <v>25.172000000000001</v>
      </c>
      <c r="V8836" s="2">
        <f>salestable[[#This Row],[Sales]] * (1 - salestable[[#This Row],[Discount]])</f>
        <v>89.9</v>
      </c>
      <c r="W8836" s="2">
        <f>salestable[[#This Row],[Sales]] * salestable[[#This Row],[Discount]]</f>
        <v>0</v>
      </c>
      <c r="X8836">
        <f>YEAR(salestable[[#This Row],[Order Date]])</f>
        <v>2017</v>
      </c>
      <c r="Y8836" t="str">
        <f>TEXT(salestable[[#This Row],[Order Date]],"MMMM")</f>
        <v>September</v>
      </c>
      <c r="Z8836" t="str">
        <f>"Q"&amp;ROUNDUP(MONTH(salestable[[#This Row],[Order Date]])/3,0)</f>
        <v>Q3</v>
      </c>
      <c r="AA8836" t="str">
        <f>TEXT(salestable[[#This Row],[Order Date]], "ddd")</f>
        <v>Sun</v>
      </c>
    </row>
    <row r="8837" spans="1:27"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s="3">
        <v>4</v>
      </c>
      <c r="T8837" s="4">
        <v>0</v>
      </c>
      <c r="U8837" s="3">
        <v>3.7128000000000001</v>
      </c>
      <c r="V8837" s="2">
        <f>salestable[[#This Row],[Sales]] * (1 - salestable[[#This Row],[Discount]])</f>
        <v>14.28</v>
      </c>
      <c r="W8837" s="2">
        <f>salestable[[#This Row],[Sales]] * salestable[[#This Row],[Discount]]</f>
        <v>0</v>
      </c>
      <c r="X8837">
        <f>YEAR(salestable[[#This Row],[Order Date]])</f>
        <v>2017</v>
      </c>
      <c r="Y8837" t="str">
        <f>TEXT(salestable[[#This Row],[Order Date]],"MMMM")</f>
        <v>September</v>
      </c>
      <c r="Z8837" t="str">
        <f>"Q"&amp;ROUNDUP(MONTH(salestable[[#This Row],[Order Date]])/3,0)</f>
        <v>Q3</v>
      </c>
      <c r="AA8837" t="str">
        <f>TEXT(salestable[[#This Row],[Order Date]], "ddd")</f>
        <v>Sun</v>
      </c>
    </row>
    <row r="8838" spans="1:27"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s="3">
        <v>3</v>
      </c>
      <c r="T8838" s="4">
        <v>0</v>
      </c>
      <c r="U8838" s="3">
        <v>4.9607999999999999</v>
      </c>
      <c r="V8838" s="2">
        <f>salestable[[#This Row],[Sales]] * (1 - salestable[[#This Row],[Discount]])</f>
        <v>12.72</v>
      </c>
      <c r="W8838" s="2">
        <f>salestable[[#This Row],[Sales]] * salestable[[#This Row],[Discount]]</f>
        <v>0</v>
      </c>
      <c r="X8838">
        <f>YEAR(salestable[[#This Row],[Order Date]])</f>
        <v>2017</v>
      </c>
      <c r="Y8838" t="str">
        <f>TEXT(salestable[[#This Row],[Order Date]],"MMMM")</f>
        <v>September</v>
      </c>
      <c r="Z8838" t="str">
        <f>"Q"&amp;ROUNDUP(MONTH(salestable[[#This Row],[Order Date]])/3,0)</f>
        <v>Q3</v>
      </c>
      <c r="AA8838" t="str">
        <f>TEXT(salestable[[#This Row],[Order Date]], "ddd")</f>
        <v>Sun</v>
      </c>
    </row>
    <row r="8839" spans="1:27"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s="3">
        <v>5</v>
      </c>
      <c r="T8839" s="4">
        <v>0</v>
      </c>
      <c r="U8839" s="3">
        <v>7.56</v>
      </c>
      <c r="V8839" s="2">
        <f>salestable[[#This Row],[Sales]] * (1 - salestable[[#This Row],[Discount]])</f>
        <v>15.75</v>
      </c>
      <c r="W8839" s="2">
        <f>salestable[[#This Row],[Sales]] * salestable[[#This Row],[Discount]]</f>
        <v>0</v>
      </c>
      <c r="X8839">
        <f>YEAR(salestable[[#This Row],[Order Date]])</f>
        <v>2017</v>
      </c>
      <c r="Y8839" t="str">
        <f>TEXT(salestable[[#This Row],[Order Date]],"MMMM")</f>
        <v>September</v>
      </c>
      <c r="Z8839" t="str">
        <f>"Q"&amp;ROUNDUP(MONTH(salestable[[#This Row],[Order Date]])/3,0)</f>
        <v>Q3</v>
      </c>
      <c r="AA8839" t="str">
        <f>TEXT(salestable[[#This Row],[Order Date]], "ddd")</f>
        <v>Sun</v>
      </c>
    </row>
    <row r="8840" spans="1:27"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s="3">
        <v>3</v>
      </c>
      <c r="T8840" s="4">
        <v>0</v>
      </c>
      <c r="U8840" s="3">
        <v>18.446999999999999</v>
      </c>
      <c r="V8840" s="2">
        <f>salestable[[#This Row],[Sales]] * (1 - salestable[[#This Row],[Discount]])</f>
        <v>70.95</v>
      </c>
      <c r="W8840" s="2">
        <f>salestable[[#This Row],[Sales]] * salestable[[#This Row],[Discount]]</f>
        <v>0</v>
      </c>
      <c r="X8840">
        <f>YEAR(salestable[[#This Row],[Order Date]])</f>
        <v>2014</v>
      </c>
      <c r="Y8840" t="str">
        <f>TEXT(salestable[[#This Row],[Order Date]],"MMMM")</f>
        <v>April</v>
      </c>
      <c r="Z8840" t="str">
        <f>"Q"&amp;ROUNDUP(MONTH(salestable[[#This Row],[Order Date]])/3,0)</f>
        <v>Q2</v>
      </c>
      <c r="AA8840" t="str">
        <f>TEXT(salestable[[#This Row],[Order Date]], "ddd")</f>
        <v>Sun</v>
      </c>
    </row>
    <row r="8841" spans="1:27"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s="3">
        <v>2</v>
      </c>
      <c r="T8841" s="4">
        <v>0.2</v>
      </c>
      <c r="U8841" s="3">
        <v>23.7684</v>
      </c>
      <c r="V8841" s="2">
        <f>salestable[[#This Row],[Sales]] * (1 - salestable[[#This Row],[Discount]])</f>
        <v>52.4544</v>
      </c>
      <c r="W8841" s="2">
        <f>salestable[[#This Row],[Sales]] * salestable[[#This Row],[Discount]]</f>
        <v>13.1136</v>
      </c>
      <c r="X8841">
        <f>YEAR(salestable[[#This Row],[Order Date]])</f>
        <v>2014</v>
      </c>
      <c r="Y8841" t="str">
        <f>TEXT(salestable[[#This Row],[Order Date]],"MMMM")</f>
        <v>April</v>
      </c>
      <c r="Z8841" t="str">
        <f>"Q"&amp;ROUNDUP(MONTH(salestable[[#This Row],[Order Date]])/3,0)</f>
        <v>Q2</v>
      </c>
      <c r="AA8841" t="str">
        <f>TEXT(salestable[[#This Row],[Order Date]], "ddd")</f>
        <v>Sun</v>
      </c>
    </row>
    <row r="8842" spans="1:27"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s="3">
        <v>3</v>
      </c>
      <c r="T8842" s="4">
        <v>0</v>
      </c>
      <c r="U8842" s="3">
        <v>131.98679999999999</v>
      </c>
      <c r="V8842" s="2">
        <f>salestable[[#This Row],[Sales]] * (1 - salestable[[#This Row],[Discount]])</f>
        <v>299.97000000000003</v>
      </c>
      <c r="W8842" s="2">
        <f>salestable[[#This Row],[Sales]] * salestable[[#This Row],[Discount]]</f>
        <v>0</v>
      </c>
      <c r="X8842">
        <f>YEAR(salestable[[#This Row],[Order Date]])</f>
        <v>2014</v>
      </c>
      <c r="Y8842" t="str">
        <f>TEXT(salestable[[#This Row],[Order Date]],"MMMM")</f>
        <v>April</v>
      </c>
      <c r="Z8842" t="str">
        <f>"Q"&amp;ROUNDUP(MONTH(salestable[[#This Row],[Order Date]])/3,0)</f>
        <v>Q2</v>
      </c>
      <c r="AA8842" t="str">
        <f>TEXT(salestable[[#This Row],[Order Date]], "ddd")</f>
        <v>Sun</v>
      </c>
    </row>
    <row r="8843" spans="1:27"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s="3">
        <v>3</v>
      </c>
      <c r="T8843" s="4">
        <v>0</v>
      </c>
      <c r="U8843" s="3">
        <v>39.586799999999997</v>
      </c>
      <c r="V8843" s="2">
        <f>salestable[[#This Row],[Sales]] * (1 - salestable[[#This Row],[Discount]])</f>
        <v>89.97</v>
      </c>
      <c r="W8843" s="2">
        <f>salestable[[#This Row],[Sales]] * salestable[[#This Row],[Discount]]</f>
        <v>0</v>
      </c>
      <c r="X8843">
        <f>YEAR(salestable[[#This Row],[Order Date]])</f>
        <v>2016</v>
      </c>
      <c r="Y8843" t="str">
        <f>TEXT(salestable[[#This Row],[Order Date]],"MMMM")</f>
        <v>February</v>
      </c>
      <c r="Z8843" t="str">
        <f>"Q"&amp;ROUNDUP(MONTH(salestable[[#This Row],[Order Date]])/3,0)</f>
        <v>Q1</v>
      </c>
      <c r="AA8843" t="str">
        <f>TEXT(salestable[[#This Row],[Order Date]], "ddd")</f>
        <v>Tue</v>
      </c>
    </row>
    <row r="8844" spans="1:27"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s="3">
        <v>2</v>
      </c>
      <c r="T8844" s="4">
        <v>0</v>
      </c>
      <c r="U8844" s="3">
        <v>11.151</v>
      </c>
      <c r="V8844" s="2">
        <f>salestable[[#This Row],[Sales]] * (1 - salestable[[#This Row],[Discount]])</f>
        <v>31.86</v>
      </c>
      <c r="W8844" s="2">
        <f>salestable[[#This Row],[Sales]] * salestable[[#This Row],[Discount]]</f>
        <v>0</v>
      </c>
      <c r="X8844">
        <f>YEAR(salestable[[#This Row],[Order Date]])</f>
        <v>2016</v>
      </c>
      <c r="Y8844" t="str">
        <f>TEXT(salestable[[#This Row],[Order Date]],"MMMM")</f>
        <v>February</v>
      </c>
      <c r="Z8844" t="str">
        <f>"Q"&amp;ROUNDUP(MONTH(salestable[[#This Row],[Order Date]])/3,0)</f>
        <v>Q1</v>
      </c>
      <c r="AA8844" t="str">
        <f>TEXT(salestable[[#This Row],[Order Date]], "ddd")</f>
        <v>Tue</v>
      </c>
    </row>
    <row r="8845" spans="1:27"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s="3">
        <v>5</v>
      </c>
      <c r="T8845" s="4">
        <v>0</v>
      </c>
      <c r="U8845" s="3">
        <v>16.787500000000001</v>
      </c>
      <c r="V8845" s="2">
        <f>salestable[[#This Row],[Sales]] * (1 - salestable[[#This Row],[Discount]])</f>
        <v>67.150000000000006</v>
      </c>
      <c r="W8845" s="2">
        <f>salestable[[#This Row],[Sales]] * salestable[[#This Row],[Discount]]</f>
        <v>0</v>
      </c>
      <c r="X8845">
        <f>YEAR(salestable[[#This Row],[Order Date]])</f>
        <v>2014</v>
      </c>
      <c r="Y8845" t="str">
        <f>TEXT(salestable[[#This Row],[Order Date]],"MMMM")</f>
        <v>November</v>
      </c>
      <c r="Z8845" t="str">
        <f>"Q"&amp;ROUNDUP(MONTH(salestable[[#This Row],[Order Date]])/3,0)</f>
        <v>Q4</v>
      </c>
      <c r="AA8845" t="str">
        <f>TEXT(salestable[[#This Row],[Order Date]], "ddd")</f>
        <v>Tue</v>
      </c>
    </row>
    <row r="8846" spans="1:27"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s="3">
        <v>3</v>
      </c>
      <c r="T8846" s="4">
        <v>0.7</v>
      </c>
      <c r="U8846" s="3">
        <v>-6.03</v>
      </c>
      <c r="V8846" s="2">
        <f>salestable[[#This Row],[Sales]] * (1 - salestable[[#This Row],[Discount]])</f>
        <v>2.1708000000000003</v>
      </c>
      <c r="W8846" s="2">
        <f>salestable[[#This Row],[Sales]] * salestable[[#This Row],[Discount]]</f>
        <v>5.0651999999999999</v>
      </c>
      <c r="X8846">
        <f>YEAR(salestable[[#This Row],[Order Date]])</f>
        <v>2017</v>
      </c>
      <c r="Y8846" t="str">
        <f>TEXT(salestable[[#This Row],[Order Date]],"MMMM")</f>
        <v>December</v>
      </c>
      <c r="Z8846" t="str">
        <f>"Q"&amp;ROUNDUP(MONTH(salestable[[#This Row],[Order Date]])/3,0)</f>
        <v>Q4</v>
      </c>
      <c r="AA8846" t="str">
        <f>TEXT(salestable[[#This Row],[Order Date]], "ddd")</f>
        <v>Mon</v>
      </c>
    </row>
    <row r="8847" spans="1:27"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s="3">
        <v>3</v>
      </c>
      <c r="T8847" s="4">
        <v>0.2</v>
      </c>
      <c r="U8847" s="3">
        <v>1.7486999999999999</v>
      </c>
      <c r="V8847" s="2">
        <f>salestable[[#This Row],[Sales]] * (1 - salestable[[#This Row],[Discount]])</f>
        <v>3.8592</v>
      </c>
      <c r="W8847" s="2">
        <f>salestable[[#This Row],[Sales]] * salestable[[#This Row],[Discount]]</f>
        <v>0.96479999999999999</v>
      </c>
      <c r="X8847">
        <f>YEAR(salestable[[#This Row],[Order Date]])</f>
        <v>2017</v>
      </c>
      <c r="Y8847" t="str">
        <f>TEXT(salestable[[#This Row],[Order Date]],"MMMM")</f>
        <v>December</v>
      </c>
      <c r="Z8847" t="str">
        <f>"Q"&amp;ROUNDUP(MONTH(salestable[[#This Row],[Order Date]])/3,0)</f>
        <v>Q4</v>
      </c>
      <c r="AA8847" t="str">
        <f>TEXT(salestable[[#This Row],[Order Date]], "ddd")</f>
        <v>Mon</v>
      </c>
    </row>
    <row r="8848" spans="1:27"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s="3">
        <v>5</v>
      </c>
      <c r="T8848" s="4">
        <v>0.2</v>
      </c>
      <c r="U8848" s="3">
        <v>29.692</v>
      </c>
      <c r="V8848" s="2">
        <f>salestable[[#This Row],[Sales]] * (1 - salestable[[#This Row],[Discount]])</f>
        <v>73.088000000000008</v>
      </c>
      <c r="W8848" s="2">
        <f>salestable[[#This Row],[Sales]] * salestable[[#This Row],[Discount]]</f>
        <v>18.272000000000002</v>
      </c>
      <c r="X8848">
        <f>YEAR(salestable[[#This Row],[Order Date]])</f>
        <v>2017</v>
      </c>
      <c r="Y8848" t="str">
        <f>TEXT(salestable[[#This Row],[Order Date]],"MMMM")</f>
        <v>December</v>
      </c>
      <c r="Z8848" t="str">
        <f>"Q"&amp;ROUNDUP(MONTH(salestable[[#This Row],[Order Date]])/3,0)</f>
        <v>Q4</v>
      </c>
      <c r="AA8848" t="str">
        <f>TEXT(salestable[[#This Row],[Order Date]], "ddd")</f>
        <v>Mon</v>
      </c>
    </row>
    <row r="8849" spans="1:27"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s="3">
        <v>2</v>
      </c>
      <c r="T8849" s="4">
        <v>0.2</v>
      </c>
      <c r="U8849" s="3">
        <v>13.011200000000001</v>
      </c>
      <c r="V8849" s="2">
        <f>salestable[[#This Row],[Sales]] * (1 - salestable[[#This Row],[Discount]])</f>
        <v>104.0896</v>
      </c>
      <c r="W8849" s="2">
        <f>salestable[[#This Row],[Sales]] * salestable[[#This Row],[Discount]]</f>
        <v>26.022400000000001</v>
      </c>
      <c r="X8849">
        <f>YEAR(salestable[[#This Row],[Order Date]])</f>
        <v>2017</v>
      </c>
      <c r="Y8849" t="str">
        <f>TEXT(salestable[[#This Row],[Order Date]],"MMMM")</f>
        <v>December</v>
      </c>
      <c r="Z8849" t="str">
        <f>"Q"&amp;ROUNDUP(MONTH(salestable[[#This Row],[Order Date]])/3,0)</f>
        <v>Q4</v>
      </c>
      <c r="AA8849" t="str">
        <f>TEXT(salestable[[#This Row],[Order Date]], "ddd")</f>
        <v>Mon</v>
      </c>
    </row>
    <row r="8850" spans="1:27"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s="3">
        <v>1</v>
      </c>
      <c r="T8850" s="4">
        <v>0.2</v>
      </c>
      <c r="U8850" s="3">
        <v>8.3520000000000003</v>
      </c>
      <c r="V8850" s="2">
        <f>salestable[[#This Row],[Sales]] * (1 - salestable[[#This Row],[Discount]])</f>
        <v>59.391999999999996</v>
      </c>
      <c r="W8850" s="2">
        <f>salestable[[#This Row],[Sales]] * salestable[[#This Row],[Discount]]</f>
        <v>14.847999999999999</v>
      </c>
      <c r="X8850">
        <f>YEAR(salestable[[#This Row],[Order Date]])</f>
        <v>2015</v>
      </c>
      <c r="Y8850" t="str">
        <f>TEXT(salestable[[#This Row],[Order Date]],"MMMM")</f>
        <v>July</v>
      </c>
      <c r="Z8850" t="str">
        <f>"Q"&amp;ROUNDUP(MONTH(salestable[[#This Row],[Order Date]])/3,0)</f>
        <v>Q3</v>
      </c>
      <c r="AA8850" t="str">
        <f>TEXT(salestable[[#This Row],[Order Date]], "ddd")</f>
        <v>Thu</v>
      </c>
    </row>
    <row r="8851" spans="1:27"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s="3">
        <v>10</v>
      </c>
      <c r="T8851" s="4">
        <v>0.2</v>
      </c>
      <c r="U8851" s="3">
        <v>45.954000000000001</v>
      </c>
      <c r="V8851" s="2">
        <f>salestable[[#This Row],[Sales]] * (1 - salestable[[#This Row],[Discount]])</f>
        <v>127.87200000000001</v>
      </c>
      <c r="W8851" s="2">
        <f>salestable[[#This Row],[Sales]] * salestable[[#This Row],[Discount]]</f>
        <v>31.968000000000004</v>
      </c>
      <c r="X8851">
        <f>YEAR(salestable[[#This Row],[Order Date]])</f>
        <v>2015</v>
      </c>
      <c r="Y8851" t="str">
        <f>TEXT(salestable[[#This Row],[Order Date]],"MMMM")</f>
        <v>July</v>
      </c>
      <c r="Z8851" t="str">
        <f>"Q"&amp;ROUNDUP(MONTH(salestable[[#This Row],[Order Date]])/3,0)</f>
        <v>Q3</v>
      </c>
      <c r="AA8851" t="str">
        <f>TEXT(salestable[[#This Row],[Order Date]], "ddd")</f>
        <v>Thu</v>
      </c>
    </row>
    <row r="8852" spans="1:27"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s="3">
        <v>2</v>
      </c>
      <c r="T8852" s="4">
        <v>0.7</v>
      </c>
      <c r="U8852" s="3">
        <v>-2.3136000000000001</v>
      </c>
      <c r="V8852" s="2">
        <f>salestable[[#This Row],[Sales]] * (1 - salestable[[#This Row],[Discount]])</f>
        <v>0.86760000000000015</v>
      </c>
      <c r="W8852" s="2">
        <f>salestable[[#This Row],[Sales]] * salestable[[#This Row],[Discount]]</f>
        <v>2.0244</v>
      </c>
      <c r="X8852">
        <f>YEAR(salestable[[#This Row],[Order Date]])</f>
        <v>2015</v>
      </c>
      <c r="Y8852" t="str">
        <f>TEXT(salestable[[#This Row],[Order Date]],"MMMM")</f>
        <v>July</v>
      </c>
      <c r="Z8852" t="str">
        <f>"Q"&amp;ROUNDUP(MONTH(salestable[[#This Row],[Order Date]])/3,0)</f>
        <v>Q3</v>
      </c>
      <c r="AA8852" t="str">
        <f>TEXT(salestable[[#This Row],[Order Date]], "ddd")</f>
        <v>Thu</v>
      </c>
    </row>
    <row r="8853" spans="1:27"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s="3">
        <v>2</v>
      </c>
      <c r="T8853" s="4">
        <v>0.2</v>
      </c>
      <c r="U8853" s="3">
        <v>3.2871999999999999</v>
      </c>
      <c r="V8853" s="2">
        <f>salestable[[#This Row],[Sales]] * (1 - salestable[[#This Row],[Discount]])</f>
        <v>7.5136000000000003</v>
      </c>
      <c r="W8853" s="2">
        <f>salestable[[#This Row],[Sales]] * salestable[[#This Row],[Discount]]</f>
        <v>1.8784000000000001</v>
      </c>
      <c r="X8853">
        <f>YEAR(salestable[[#This Row],[Order Date]])</f>
        <v>2015</v>
      </c>
      <c r="Y8853" t="str">
        <f>TEXT(salestable[[#This Row],[Order Date]],"MMMM")</f>
        <v>July</v>
      </c>
      <c r="Z8853" t="str">
        <f>"Q"&amp;ROUNDUP(MONTH(salestable[[#This Row],[Order Date]])/3,0)</f>
        <v>Q3</v>
      </c>
      <c r="AA8853" t="str">
        <f>TEXT(salestable[[#This Row],[Order Date]], "ddd")</f>
        <v>Thu</v>
      </c>
    </row>
    <row r="8854" spans="1:27"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s="3">
        <v>4</v>
      </c>
      <c r="T8854" s="4">
        <v>0</v>
      </c>
      <c r="U8854" s="3">
        <v>55.764000000000003</v>
      </c>
      <c r="V8854" s="2">
        <f>salestable[[#This Row],[Sales]] * (1 - salestable[[#This Row],[Discount]])</f>
        <v>123.92</v>
      </c>
      <c r="W8854" s="2">
        <f>salestable[[#This Row],[Sales]] * salestable[[#This Row],[Discount]]</f>
        <v>0</v>
      </c>
      <c r="X8854">
        <f>YEAR(salestable[[#This Row],[Order Date]])</f>
        <v>2014</v>
      </c>
      <c r="Y8854" t="str">
        <f>TEXT(salestable[[#This Row],[Order Date]],"MMMM")</f>
        <v>October</v>
      </c>
      <c r="Z8854" t="str">
        <f>"Q"&amp;ROUNDUP(MONTH(salestable[[#This Row],[Order Date]])/3,0)</f>
        <v>Q4</v>
      </c>
      <c r="AA8854" t="str">
        <f>TEXT(salestable[[#This Row],[Order Date]], "ddd")</f>
        <v>Wed</v>
      </c>
    </row>
    <row r="8855" spans="1:27"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s="3">
        <v>5</v>
      </c>
      <c r="T8855" s="4">
        <v>0.2</v>
      </c>
      <c r="U8855" s="3">
        <v>6.2549999999999999</v>
      </c>
      <c r="V8855" s="2">
        <f>salestable[[#This Row],[Sales]] * (1 - salestable[[#This Row],[Discount]])</f>
        <v>44.480000000000004</v>
      </c>
      <c r="W8855" s="2">
        <f>salestable[[#This Row],[Sales]] * salestable[[#This Row],[Discount]]</f>
        <v>11.120000000000001</v>
      </c>
      <c r="X8855">
        <f>YEAR(salestable[[#This Row],[Order Date]])</f>
        <v>2015</v>
      </c>
      <c r="Y8855" t="str">
        <f>TEXT(salestable[[#This Row],[Order Date]],"MMMM")</f>
        <v>September</v>
      </c>
      <c r="Z8855" t="str">
        <f>"Q"&amp;ROUNDUP(MONTH(salestable[[#This Row],[Order Date]])/3,0)</f>
        <v>Q3</v>
      </c>
      <c r="AA8855" t="str">
        <f>TEXT(salestable[[#This Row],[Order Date]], "ddd")</f>
        <v>Tue</v>
      </c>
    </row>
    <row r="8856" spans="1:27"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s="3">
        <v>3</v>
      </c>
      <c r="T8856" s="4">
        <v>0.2</v>
      </c>
      <c r="U8856" s="3">
        <v>-7.7247000000000003</v>
      </c>
      <c r="V8856" s="2">
        <f>salestable[[#This Row],[Sales]] * (1 - salestable[[#This Row],[Discount]])</f>
        <v>494.38080000000002</v>
      </c>
      <c r="W8856" s="2">
        <f>salestable[[#This Row],[Sales]] * salestable[[#This Row],[Discount]]</f>
        <v>123.59520000000001</v>
      </c>
      <c r="X8856">
        <f>YEAR(salestable[[#This Row],[Order Date]])</f>
        <v>2015</v>
      </c>
      <c r="Y8856" t="str">
        <f>TEXT(salestable[[#This Row],[Order Date]],"MMMM")</f>
        <v>September</v>
      </c>
      <c r="Z8856" t="str">
        <f>"Q"&amp;ROUNDUP(MONTH(salestable[[#This Row],[Order Date]])/3,0)</f>
        <v>Q3</v>
      </c>
      <c r="AA8856" t="str">
        <f>TEXT(salestable[[#This Row],[Order Date]], "ddd")</f>
        <v>Tue</v>
      </c>
    </row>
    <row r="8857" spans="1:27"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s="3">
        <v>3</v>
      </c>
      <c r="T8857" s="4">
        <v>0.2</v>
      </c>
      <c r="U8857" s="3">
        <v>7.992</v>
      </c>
      <c r="V8857" s="2">
        <f>salestable[[#This Row],[Sales]] * (1 - salestable[[#This Row],[Discount]])</f>
        <v>17.049600000000002</v>
      </c>
      <c r="W8857" s="2">
        <f>salestable[[#This Row],[Sales]] * salestable[[#This Row],[Discount]]</f>
        <v>4.2624000000000004</v>
      </c>
      <c r="X8857">
        <f>YEAR(salestable[[#This Row],[Order Date]])</f>
        <v>2017</v>
      </c>
      <c r="Y8857" t="str">
        <f>TEXT(salestable[[#This Row],[Order Date]],"MMMM")</f>
        <v>December</v>
      </c>
      <c r="Z8857" t="str">
        <f>"Q"&amp;ROUNDUP(MONTH(salestable[[#This Row],[Order Date]])/3,0)</f>
        <v>Q4</v>
      </c>
      <c r="AA8857" t="str">
        <f>TEXT(salestable[[#This Row],[Order Date]], "ddd")</f>
        <v>Sun</v>
      </c>
    </row>
    <row r="8858" spans="1:27"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s="3">
        <v>6</v>
      </c>
      <c r="T8858" s="4">
        <v>0</v>
      </c>
      <c r="U8858" s="3">
        <v>39.888599999999997</v>
      </c>
      <c r="V8858" s="2">
        <f>salestable[[#This Row],[Sales]] * (1 - salestable[[#This Row],[Discount]])</f>
        <v>209.94</v>
      </c>
      <c r="W8858" s="2">
        <f>salestable[[#This Row],[Sales]] * salestable[[#This Row],[Discount]]</f>
        <v>0</v>
      </c>
      <c r="X8858">
        <f>YEAR(salestable[[#This Row],[Order Date]])</f>
        <v>2017</v>
      </c>
      <c r="Y8858" t="str">
        <f>TEXT(salestable[[#This Row],[Order Date]],"MMMM")</f>
        <v>October</v>
      </c>
      <c r="Z8858" t="str">
        <f>"Q"&amp;ROUNDUP(MONTH(salestable[[#This Row],[Order Date]])/3,0)</f>
        <v>Q4</v>
      </c>
      <c r="AA8858" t="str">
        <f>TEXT(salestable[[#This Row],[Order Date]], "ddd")</f>
        <v>Fri</v>
      </c>
    </row>
    <row r="8859" spans="1:27"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s="3">
        <v>2</v>
      </c>
      <c r="T8859" s="4">
        <v>0.2</v>
      </c>
      <c r="U8859" s="3">
        <v>-7.9960000000000004</v>
      </c>
      <c r="V8859" s="2">
        <f>salestable[[#This Row],[Sales]] * (1 - salestable[[#This Row],[Discount]])</f>
        <v>25.587200000000003</v>
      </c>
      <c r="W8859" s="2">
        <f>salestable[[#This Row],[Sales]] * salestable[[#This Row],[Discount]]</f>
        <v>6.3968000000000007</v>
      </c>
      <c r="X8859">
        <f>YEAR(salestable[[#This Row],[Order Date]])</f>
        <v>2017</v>
      </c>
      <c r="Y8859" t="str">
        <f>TEXT(salestable[[#This Row],[Order Date]],"MMMM")</f>
        <v>October</v>
      </c>
      <c r="Z8859" t="str">
        <f>"Q"&amp;ROUNDUP(MONTH(salestable[[#This Row],[Order Date]])/3,0)</f>
        <v>Q4</v>
      </c>
      <c r="AA8859" t="str">
        <f>TEXT(salestable[[#This Row],[Order Date]], "ddd")</f>
        <v>Fri</v>
      </c>
    </row>
    <row r="8860" spans="1:27"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s="3">
        <v>5</v>
      </c>
      <c r="T8860" s="4">
        <v>0.2</v>
      </c>
      <c r="U8860" s="3">
        <v>1906.4849999999999</v>
      </c>
      <c r="V8860" s="2">
        <f>salestable[[#This Row],[Sales]] * (1 - salestable[[#This Row],[Discount]])</f>
        <v>4067.1680000000001</v>
      </c>
      <c r="W8860" s="2">
        <f>salestable[[#This Row],[Sales]] * salestable[[#This Row],[Discount]]</f>
        <v>1016.792</v>
      </c>
      <c r="X8860">
        <f>YEAR(salestable[[#This Row],[Order Date]])</f>
        <v>2017</v>
      </c>
      <c r="Y8860" t="str">
        <f>TEXT(salestable[[#This Row],[Order Date]],"MMMM")</f>
        <v>October</v>
      </c>
      <c r="Z8860" t="str">
        <f>"Q"&amp;ROUNDUP(MONTH(salestable[[#This Row],[Order Date]])/3,0)</f>
        <v>Q4</v>
      </c>
      <c r="AA8860" t="str">
        <f>TEXT(salestable[[#This Row],[Order Date]], "ddd")</f>
        <v>Fri</v>
      </c>
    </row>
    <row r="8861" spans="1:27"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s="3">
        <v>1</v>
      </c>
      <c r="T8861" s="4">
        <v>0.2</v>
      </c>
      <c r="U8861" s="3">
        <v>3.5960000000000001</v>
      </c>
      <c r="V8861" s="2">
        <f>salestable[[#This Row],[Sales]] * (1 - salestable[[#This Row],[Discount]])</f>
        <v>28.768000000000001</v>
      </c>
      <c r="W8861" s="2">
        <f>salestable[[#This Row],[Sales]] * salestable[[#This Row],[Discount]]</f>
        <v>7.1920000000000002</v>
      </c>
      <c r="X8861">
        <f>YEAR(salestable[[#This Row],[Order Date]])</f>
        <v>2017</v>
      </c>
      <c r="Y8861" t="str">
        <f>TEXT(salestable[[#This Row],[Order Date]],"MMMM")</f>
        <v>August</v>
      </c>
      <c r="Z8861" t="str">
        <f>"Q"&amp;ROUNDUP(MONTH(salestable[[#This Row],[Order Date]])/3,0)</f>
        <v>Q3</v>
      </c>
      <c r="AA8861" t="str">
        <f>TEXT(salestable[[#This Row],[Order Date]], "ddd")</f>
        <v>Sun</v>
      </c>
    </row>
    <row r="8862" spans="1:27"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s="3">
        <v>3</v>
      </c>
      <c r="T8862" s="4">
        <v>0</v>
      </c>
      <c r="U8862" s="3">
        <v>14.904</v>
      </c>
      <c r="V8862" s="2">
        <f>salestable[[#This Row],[Sales]] * (1 - salestable[[#This Row],[Discount]])</f>
        <v>31.05</v>
      </c>
      <c r="W8862" s="2">
        <f>salestable[[#This Row],[Sales]] * salestable[[#This Row],[Discount]]</f>
        <v>0</v>
      </c>
      <c r="X8862">
        <f>YEAR(salestable[[#This Row],[Order Date]])</f>
        <v>2015</v>
      </c>
      <c r="Y8862" t="str">
        <f>TEXT(salestable[[#This Row],[Order Date]],"MMMM")</f>
        <v>September</v>
      </c>
      <c r="Z8862" t="str">
        <f>"Q"&amp;ROUNDUP(MONTH(salestable[[#This Row],[Order Date]])/3,0)</f>
        <v>Q3</v>
      </c>
      <c r="AA8862" t="str">
        <f>TEXT(salestable[[#This Row],[Order Date]], "ddd")</f>
        <v>Fri</v>
      </c>
    </row>
    <row r="8863" spans="1:27"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s="3">
        <v>4</v>
      </c>
      <c r="T8863" s="4">
        <v>0</v>
      </c>
      <c r="U8863" s="3">
        <v>3.9247999999999998</v>
      </c>
      <c r="V8863" s="2">
        <f>salestable[[#This Row],[Sales]] * (1 - salestable[[#This Row],[Discount]])</f>
        <v>8.92</v>
      </c>
      <c r="W8863" s="2">
        <f>salestable[[#This Row],[Sales]] * salestable[[#This Row],[Discount]]</f>
        <v>0</v>
      </c>
      <c r="X8863">
        <f>YEAR(salestable[[#This Row],[Order Date]])</f>
        <v>2015</v>
      </c>
      <c r="Y8863" t="str">
        <f>TEXT(salestable[[#This Row],[Order Date]],"MMMM")</f>
        <v>September</v>
      </c>
      <c r="Z8863" t="str">
        <f>"Q"&amp;ROUNDUP(MONTH(salestable[[#This Row],[Order Date]])/3,0)</f>
        <v>Q3</v>
      </c>
      <c r="AA8863" t="str">
        <f>TEXT(salestable[[#This Row],[Order Date]], "ddd")</f>
        <v>Fri</v>
      </c>
    </row>
    <row r="8864" spans="1:27"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s="3">
        <v>4</v>
      </c>
      <c r="T8864" s="4">
        <v>0</v>
      </c>
      <c r="U8864" s="3">
        <v>96.415999999999997</v>
      </c>
      <c r="V8864" s="2">
        <f>salestable[[#This Row],[Sales]] * (1 - salestable[[#This Row],[Discount]])</f>
        <v>209.6</v>
      </c>
      <c r="W8864" s="2">
        <f>salestable[[#This Row],[Sales]] * salestable[[#This Row],[Discount]]</f>
        <v>0</v>
      </c>
      <c r="X8864">
        <f>YEAR(salestable[[#This Row],[Order Date]])</f>
        <v>2015</v>
      </c>
      <c r="Y8864" t="str">
        <f>TEXT(salestable[[#This Row],[Order Date]],"MMMM")</f>
        <v>September</v>
      </c>
      <c r="Z8864" t="str">
        <f>"Q"&amp;ROUNDUP(MONTH(salestable[[#This Row],[Order Date]])/3,0)</f>
        <v>Q3</v>
      </c>
      <c r="AA8864" t="str">
        <f>TEXT(salestable[[#This Row],[Order Date]], "ddd")</f>
        <v>Fri</v>
      </c>
    </row>
    <row r="8865" spans="1:27"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s="3">
        <v>4</v>
      </c>
      <c r="T8865" s="4">
        <v>0</v>
      </c>
      <c r="U8865" s="3">
        <v>29.980799999999999</v>
      </c>
      <c r="V8865" s="2">
        <f>salestable[[#This Row],[Sales]] * (1 - salestable[[#This Row],[Discount]])</f>
        <v>111.04</v>
      </c>
      <c r="W8865" s="2">
        <f>salestable[[#This Row],[Sales]] * salestable[[#This Row],[Discount]]</f>
        <v>0</v>
      </c>
      <c r="X8865">
        <f>YEAR(salestable[[#This Row],[Order Date]])</f>
        <v>2015</v>
      </c>
      <c r="Y8865" t="str">
        <f>TEXT(salestable[[#This Row],[Order Date]],"MMMM")</f>
        <v>September</v>
      </c>
      <c r="Z8865" t="str">
        <f>"Q"&amp;ROUNDUP(MONTH(salestable[[#This Row],[Order Date]])/3,0)</f>
        <v>Q3</v>
      </c>
      <c r="AA8865" t="str">
        <f>TEXT(salestable[[#This Row],[Order Date]], "ddd")</f>
        <v>Fri</v>
      </c>
    </row>
    <row r="8866" spans="1:27"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s="3">
        <v>6</v>
      </c>
      <c r="T8866" s="4">
        <v>0</v>
      </c>
      <c r="U8866" s="3">
        <v>18.662400000000002</v>
      </c>
      <c r="V8866" s="2">
        <f>salestable[[#This Row],[Sales]] * (1 - salestable[[#This Row],[Discount]])</f>
        <v>38.880000000000003</v>
      </c>
      <c r="W8866" s="2">
        <f>salestable[[#This Row],[Sales]] * salestable[[#This Row],[Discount]]</f>
        <v>0</v>
      </c>
      <c r="X8866">
        <f>YEAR(salestable[[#This Row],[Order Date]])</f>
        <v>2015</v>
      </c>
      <c r="Y8866" t="str">
        <f>TEXT(salestable[[#This Row],[Order Date]],"MMMM")</f>
        <v>September</v>
      </c>
      <c r="Z8866" t="str">
        <f>"Q"&amp;ROUNDUP(MONTH(salestable[[#This Row],[Order Date]])/3,0)</f>
        <v>Q3</v>
      </c>
      <c r="AA8866" t="str">
        <f>TEXT(salestable[[#This Row],[Order Date]], "ddd")</f>
        <v>Fri</v>
      </c>
    </row>
    <row r="8867" spans="1:27"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s="3">
        <v>3</v>
      </c>
      <c r="T8867" s="4">
        <v>0</v>
      </c>
      <c r="U8867" s="3">
        <v>10.881</v>
      </c>
      <c r="V8867" s="2">
        <f>salestable[[#This Row],[Sales]] * (1 - salestable[[#This Row],[Discount]])</f>
        <v>36.270000000000003</v>
      </c>
      <c r="W8867" s="2">
        <f>salestable[[#This Row],[Sales]] * salestable[[#This Row],[Discount]]</f>
        <v>0</v>
      </c>
      <c r="X8867">
        <f>YEAR(salestable[[#This Row],[Order Date]])</f>
        <v>2015</v>
      </c>
      <c r="Y8867" t="str">
        <f>TEXT(salestable[[#This Row],[Order Date]],"MMMM")</f>
        <v>December</v>
      </c>
      <c r="Z8867" t="str">
        <f>"Q"&amp;ROUNDUP(MONTH(salestable[[#This Row],[Order Date]])/3,0)</f>
        <v>Q4</v>
      </c>
      <c r="AA8867" t="str">
        <f>TEXT(salestable[[#This Row],[Order Date]], "ddd")</f>
        <v>Sun</v>
      </c>
    </row>
    <row r="8868" spans="1:27"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s="3">
        <v>5</v>
      </c>
      <c r="T8868" s="4">
        <v>0.3</v>
      </c>
      <c r="U8868" s="3">
        <v>-70.489999999999995</v>
      </c>
      <c r="V8868" s="2">
        <f>salestable[[#This Row],[Sales]] * (1 - salestable[[#This Row],[Discount]])</f>
        <v>345.40100000000001</v>
      </c>
      <c r="W8868" s="2">
        <f>salestable[[#This Row],[Sales]] * salestable[[#This Row],[Discount]]</f>
        <v>148.029</v>
      </c>
      <c r="X8868">
        <f>YEAR(salestable[[#This Row],[Order Date]])</f>
        <v>2014</v>
      </c>
      <c r="Y8868" t="str">
        <f>TEXT(salestable[[#This Row],[Order Date]],"MMMM")</f>
        <v>September</v>
      </c>
      <c r="Z8868" t="str">
        <f>"Q"&amp;ROUNDUP(MONTH(salestable[[#This Row],[Order Date]])/3,0)</f>
        <v>Q3</v>
      </c>
      <c r="AA8868" t="str">
        <f>TEXT(salestable[[#This Row],[Order Date]], "ddd")</f>
        <v>Sat</v>
      </c>
    </row>
    <row r="8869" spans="1:27"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s="3">
        <v>2</v>
      </c>
      <c r="T8869" s="4">
        <v>0.2</v>
      </c>
      <c r="U8869" s="3">
        <v>3.4750000000000001</v>
      </c>
      <c r="V8869" s="2">
        <f>salestable[[#This Row],[Sales]] * (1 - salestable[[#This Row],[Discount]])</f>
        <v>8.895999999999999</v>
      </c>
      <c r="W8869" s="2">
        <f>salestable[[#This Row],[Sales]] * salestable[[#This Row],[Discount]]</f>
        <v>2.2239999999999998</v>
      </c>
      <c r="X8869">
        <f>YEAR(salestable[[#This Row],[Order Date]])</f>
        <v>2014</v>
      </c>
      <c r="Y8869" t="str">
        <f>TEXT(salestable[[#This Row],[Order Date]],"MMMM")</f>
        <v>September</v>
      </c>
      <c r="Z8869" t="str">
        <f>"Q"&amp;ROUNDUP(MONTH(salestable[[#This Row],[Order Date]])/3,0)</f>
        <v>Q3</v>
      </c>
      <c r="AA8869" t="str">
        <f>TEXT(salestable[[#This Row],[Order Date]], "ddd")</f>
        <v>Sat</v>
      </c>
    </row>
    <row r="8870" spans="1:27"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s="3">
        <v>2</v>
      </c>
      <c r="T8870" s="4">
        <v>0.2</v>
      </c>
      <c r="U8870" s="3">
        <v>77.22</v>
      </c>
      <c r="V8870" s="2">
        <f>salestable[[#This Row],[Sales]] * (1 - salestable[[#This Row],[Discount]])</f>
        <v>549.12</v>
      </c>
      <c r="W8870" s="2">
        <f>salestable[[#This Row],[Sales]] * salestable[[#This Row],[Discount]]</f>
        <v>137.28</v>
      </c>
      <c r="X8870">
        <f>YEAR(salestable[[#This Row],[Order Date]])</f>
        <v>2016</v>
      </c>
      <c r="Y8870" t="str">
        <f>TEXT(salestable[[#This Row],[Order Date]],"MMMM")</f>
        <v>November</v>
      </c>
      <c r="Z8870" t="str">
        <f>"Q"&amp;ROUNDUP(MONTH(salestable[[#This Row],[Order Date]])/3,0)</f>
        <v>Q4</v>
      </c>
      <c r="AA8870" t="str">
        <f>TEXT(salestable[[#This Row],[Order Date]], "ddd")</f>
        <v>Fri</v>
      </c>
    </row>
    <row r="8871" spans="1:27"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s="3">
        <v>5</v>
      </c>
      <c r="T8871" s="4">
        <v>0.2</v>
      </c>
      <c r="U8871" s="3">
        <v>5.3730000000000002</v>
      </c>
      <c r="V8871" s="2">
        <f>salestable[[#This Row],[Sales]] * (1 - salestable[[#This Row],[Discount]])</f>
        <v>12.736000000000001</v>
      </c>
      <c r="W8871" s="2">
        <f>salestable[[#This Row],[Sales]] * salestable[[#This Row],[Discount]]</f>
        <v>3.1840000000000002</v>
      </c>
      <c r="X8871">
        <f>YEAR(salestable[[#This Row],[Order Date]])</f>
        <v>2017</v>
      </c>
      <c r="Y8871" t="str">
        <f>TEXT(salestable[[#This Row],[Order Date]],"MMMM")</f>
        <v>December</v>
      </c>
      <c r="Z8871" t="str">
        <f>"Q"&amp;ROUNDUP(MONTH(salestable[[#This Row],[Order Date]])/3,0)</f>
        <v>Q4</v>
      </c>
      <c r="AA8871" t="str">
        <f>TEXT(salestable[[#This Row],[Order Date]], "ddd")</f>
        <v>Fri</v>
      </c>
    </row>
    <row r="8872" spans="1:27"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s="3">
        <v>12</v>
      </c>
      <c r="T8872" s="4">
        <v>0</v>
      </c>
      <c r="U8872" s="3">
        <v>31.0992</v>
      </c>
      <c r="V8872" s="2">
        <f>salestable[[#This Row],[Sales]] * (1 - salestable[[#This Row],[Discount]])</f>
        <v>70.680000000000007</v>
      </c>
      <c r="W8872" s="2">
        <f>salestable[[#This Row],[Sales]] * salestable[[#This Row],[Discount]]</f>
        <v>0</v>
      </c>
      <c r="X8872">
        <f>YEAR(salestable[[#This Row],[Order Date]])</f>
        <v>2017</v>
      </c>
      <c r="Y8872" t="str">
        <f>TEXT(salestable[[#This Row],[Order Date]],"MMMM")</f>
        <v>December</v>
      </c>
      <c r="Z8872" t="str">
        <f>"Q"&amp;ROUNDUP(MONTH(salestable[[#This Row],[Order Date]])/3,0)</f>
        <v>Q4</v>
      </c>
      <c r="AA8872" t="str">
        <f>TEXT(salestable[[#This Row],[Order Date]], "ddd")</f>
        <v>Fri</v>
      </c>
    </row>
    <row r="8873" spans="1:27"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s="3">
        <v>4</v>
      </c>
      <c r="T8873" s="4">
        <v>0</v>
      </c>
      <c r="U8873" s="3">
        <v>5.4123999999999999</v>
      </c>
      <c r="V8873" s="2">
        <f>salestable[[#This Row],[Sales]] * (1 - salestable[[#This Row],[Discount]])</f>
        <v>541.24</v>
      </c>
      <c r="W8873" s="2">
        <f>salestable[[#This Row],[Sales]] * salestable[[#This Row],[Discount]]</f>
        <v>0</v>
      </c>
      <c r="X8873">
        <f>YEAR(salestable[[#This Row],[Order Date]])</f>
        <v>2017</v>
      </c>
      <c r="Y8873" t="str">
        <f>TEXT(salestable[[#This Row],[Order Date]],"MMMM")</f>
        <v>December</v>
      </c>
      <c r="Z8873" t="str">
        <f>"Q"&amp;ROUNDUP(MONTH(salestable[[#This Row],[Order Date]])/3,0)</f>
        <v>Q4</v>
      </c>
      <c r="AA8873" t="str">
        <f>TEXT(salestable[[#This Row],[Order Date]], "ddd")</f>
        <v>Fri</v>
      </c>
    </row>
    <row r="8874" spans="1:27"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s="3">
        <v>2</v>
      </c>
      <c r="T8874" s="4">
        <v>0.7</v>
      </c>
      <c r="U8874" s="3">
        <v>-71.395799999999994</v>
      </c>
      <c r="V8874" s="2">
        <f>salestable[[#This Row],[Sales]] * (1 - salestable[[#This Row],[Discount]])</f>
        <v>30.598200000000006</v>
      </c>
      <c r="W8874" s="2">
        <f>salestable[[#This Row],[Sales]] * salestable[[#This Row],[Discount]]</f>
        <v>71.395799999999994</v>
      </c>
      <c r="X8874">
        <f>YEAR(salestable[[#This Row],[Order Date]])</f>
        <v>2014</v>
      </c>
      <c r="Y8874" t="str">
        <f>TEXT(salestable[[#This Row],[Order Date]],"MMMM")</f>
        <v>October</v>
      </c>
      <c r="Z8874" t="str">
        <f>"Q"&amp;ROUNDUP(MONTH(salestable[[#This Row],[Order Date]])/3,0)</f>
        <v>Q4</v>
      </c>
      <c r="AA8874" t="str">
        <f>TEXT(salestable[[#This Row],[Order Date]], "ddd")</f>
        <v>Fri</v>
      </c>
    </row>
    <row r="8875" spans="1:27"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s="3">
        <v>2</v>
      </c>
      <c r="T8875" s="4">
        <v>0.7</v>
      </c>
      <c r="U8875" s="3">
        <v>-13.393599999999999</v>
      </c>
      <c r="V8875" s="2">
        <f>salestable[[#This Row],[Sales]] * (1 - salestable[[#This Row],[Discount]])</f>
        <v>5.4792000000000005</v>
      </c>
      <c r="W8875" s="2">
        <f>salestable[[#This Row],[Sales]] * salestable[[#This Row],[Discount]]</f>
        <v>12.784799999999999</v>
      </c>
      <c r="X8875">
        <f>YEAR(salestable[[#This Row],[Order Date]])</f>
        <v>2014</v>
      </c>
      <c r="Y8875" t="str">
        <f>TEXT(salestable[[#This Row],[Order Date]],"MMMM")</f>
        <v>October</v>
      </c>
      <c r="Z8875" t="str">
        <f>"Q"&amp;ROUNDUP(MONTH(salestable[[#This Row],[Order Date]])/3,0)</f>
        <v>Q4</v>
      </c>
      <c r="AA8875" t="str">
        <f>TEXT(salestable[[#This Row],[Order Date]], "ddd")</f>
        <v>Fri</v>
      </c>
    </row>
    <row r="8876" spans="1:27"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s="3">
        <v>5</v>
      </c>
      <c r="T8876" s="4">
        <v>0.8</v>
      </c>
      <c r="U8876" s="3">
        <v>-32.984999999999999</v>
      </c>
      <c r="V8876" s="2">
        <f>salestable[[#This Row],[Sales]] * (1 - salestable[[#This Row],[Discount]])</f>
        <v>4.3979999999999988</v>
      </c>
      <c r="W8876" s="2">
        <f>salestable[[#This Row],[Sales]] * salestable[[#This Row],[Discount]]</f>
        <v>17.591999999999999</v>
      </c>
      <c r="X8876">
        <f>YEAR(salestable[[#This Row],[Order Date]])</f>
        <v>2017</v>
      </c>
      <c r="Y8876" t="str">
        <f>TEXT(salestable[[#This Row],[Order Date]],"MMMM")</f>
        <v>November</v>
      </c>
      <c r="Z8876" t="str">
        <f>"Q"&amp;ROUNDUP(MONTH(salestable[[#This Row],[Order Date]])/3,0)</f>
        <v>Q4</v>
      </c>
      <c r="AA8876" t="str">
        <f>TEXT(salestable[[#This Row],[Order Date]], "ddd")</f>
        <v>Tue</v>
      </c>
    </row>
    <row r="8877" spans="1:27"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s="3">
        <v>2</v>
      </c>
      <c r="T8877" s="4">
        <v>0.2</v>
      </c>
      <c r="U8877" s="3">
        <v>-34.758000000000003</v>
      </c>
      <c r="V8877" s="2">
        <f>salestable[[#This Row],[Sales]] * (1 - salestable[[#This Row],[Discount]])</f>
        <v>148.30080000000001</v>
      </c>
      <c r="W8877" s="2">
        <f>salestable[[#This Row],[Sales]] * salestable[[#This Row],[Discount]]</f>
        <v>37.075200000000002</v>
      </c>
      <c r="X8877">
        <f>YEAR(salestable[[#This Row],[Order Date]])</f>
        <v>2016</v>
      </c>
      <c r="Y8877" t="str">
        <f>TEXT(salestable[[#This Row],[Order Date]],"MMMM")</f>
        <v>August</v>
      </c>
      <c r="Z8877" t="str">
        <f>"Q"&amp;ROUNDUP(MONTH(salestable[[#This Row],[Order Date]])/3,0)</f>
        <v>Q3</v>
      </c>
      <c r="AA8877" t="str">
        <f>TEXT(salestable[[#This Row],[Order Date]], "ddd")</f>
        <v>Sat</v>
      </c>
    </row>
    <row r="8878" spans="1:27"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s="3">
        <v>1</v>
      </c>
      <c r="T8878" s="4">
        <v>0.8</v>
      </c>
      <c r="U8878" s="3">
        <v>-153.20240000000001</v>
      </c>
      <c r="V8878" s="2">
        <f>salestable[[#This Row],[Sales]] * (1 - salestable[[#This Row],[Discount]])</f>
        <v>11.784799999999997</v>
      </c>
      <c r="W8878" s="2">
        <f>salestable[[#This Row],[Sales]] * salestable[[#This Row],[Discount]]</f>
        <v>47.139200000000002</v>
      </c>
      <c r="X8878">
        <f>YEAR(salestable[[#This Row],[Order Date]])</f>
        <v>2016</v>
      </c>
      <c r="Y8878" t="str">
        <f>TEXT(salestable[[#This Row],[Order Date]],"MMMM")</f>
        <v>August</v>
      </c>
      <c r="Z8878" t="str">
        <f>"Q"&amp;ROUNDUP(MONTH(salestable[[#This Row],[Order Date]])/3,0)</f>
        <v>Q3</v>
      </c>
      <c r="AA8878" t="str">
        <f>TEXT(salestable[[#This Row],[Order Date]], "ddd")</f>
        <v>Sat</v>
      </c>
    </row>
    <row r="8879" spans="1:27"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s="3">
        <v>4</v>
      </c>
      <c r="T8879" s="4">
        <v>0</v>
      </c>
      <c r="U8879" s="3">
        <v>225.6</v>
      </c>
      <c r="V8879" s="2">
        <f>salestable[[#This Row],[Sales]] * (1 - salestable[[#This Row],[Discount]])</f>
        <v>480</v>
      </c>
      <c r="W8879" s="2">
        <f>salestable[[#This Row],[Sales]] * salestable[[#This Row],[Discount]]</f>
        <v>0</v>
      </c>
      <c r="X8879">
        <f>YEAR(salestable[[#This Row],[Order Date]])</f>
        <v>2017</v>
      </c>
      <c r="Y8879" t="str">
        <f>TEXT(salestable[[#This Row],[Order Date]],"MMMM")</f>
        <v>September</v>
      </c>
      <c r="Z8879" t="str">
        <f>"Q"&amp;ROUNDUP(MONTH(salestable[[#This Row],[Order Date]])/3,0)</f>
        <v>Q3</v>
      </c>
      <c r="AA8879" t="str">
        <f>TEXT(salestable[[#This Row],[Order Date]], "ddd")</f>
        <v>Sun</v>
      </c>
    </row>
    <row r="8880" spans="1:27"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s="3">
        <v>3</v>
      </c>
      <c r="T8880" s="4">
        <v>0</v>
      </c>
      <c r="U8880" s="3">
        <v>9.5340000000000007</v>
      </c>
      <c r="V8880" s="2">
        <f>salestable[[#This Row],[Sales]] * (1 - salestable[[#This Row],[Discount]])</f>
        <v>34.049999999999997</v>
      </c>
      <c r="W8880" s="2">
        <f>salestable[[#This Row],[Sales]] * salestable[[#This Row],[Discount]]</f>
        <v>0</v>
      </c>
      <c r="X8880">
        <f>YEAR(salestable[[#This Row],[Order Date]])</f>
        <v>2017</v>
      </c>
      <c r="Y8880" t="str">
        <f>TEXT(salestable[[#This Row],[Order Date]],"MMMM")</f>
        <v>September</v>
      </c>
      <c r="Z8880" t="str">
        <f>"Q"&amp;ROUNDUP(MONTH(salestable[[#This Row],[Order Date]])/3,0)</f>
        <v>Q3</v>
      </c>
      <c r="AA8880" t="str">
        <f>TEXT(salestable[[#This Row],[Order Date]], "ddd")</f>
        <v>Sun</v>
      </c>
    </row>
    <row r="8881" spans="1:27"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s="3">
        <v>11</v>
      </c>
      <c r="T8881" s="4">
        <v>0</v>
      </c>
      <c r="U8881" s="3">
        <v>92.505600000000001</v>
      </c>
      <c r="V8881" s="2">
        <f>salestable[[#This Row],[Sales]] * (1 - salestable[[#This Row],[Discount]])</f>
        <v>192.72</v>
      </c>
      <c r="W8881" s="2">
        <f>salestable[[#This Row],[Sales]] * salestable[[#This Row],[Discount]]</f>
        <v>0</v>
      </c>
      <c r="X8881">
        <f>YEAR(salestable[[#This Row],[Order Date]])</f>
        <v>2015</v>
      </c>
      <c r="Y8881" t="str">
        <f>TEXT(salestable[[#This Row],[Order Date]],"MMMM")</f>
        <v>March</v>
      </c>
      <c r="Z8881" t="str">
        <f>"Q"&amp;ROUNDUP(MONTH(salestable[[#This Row],[Order Date]])/3,0)</f>
        <v>Q1</v>
      </c>
      <c r="AA8881" t="str">
        <f>TEXT(salestable[[#This Row],[Order Date]], "ddd")</f>
        <v>Mon</v>
      </c>
    </row>
    <row r="8882" spans="1:27"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s="3">
        <v>3</v>
      </c>
      <c r="T8882" s="4">
        <v>0</v>
      </c>
      <c r="U8882" s="3">
        <v>86.389200000000002</v>
      </c>
      <c r="V8882" s="2">
        <f>salestable[[#This Row],[Sales]] * (1 - salestable[[#This Row],[Discount]])</f>
        <v>239.97</v>
      </c>
      <c r="W8882" s="2">
        <f>salestable[[#This Row],[Sales]] * salestable[[#This Row],[Discount]]</f>
        <v>0</v>
      </c>
      <c r="X8882">
        <f>YEAR(salestable[[#This Row],[Order Date]])</f>
        <v>2015</v>
      </c>
      <c r="Y8882" t="str">
        <f>TEXT(salestable[[#This Row],[Order Date]],"MMMM")</f>
        <v>March</v>
      </c>
      <c r="Z8882" t="str">
        <f>"Q"&amp;ROUNDUP(MONTH(salestable[[#This Row],[Order Date]])/3,0)</f>
        <v>Q1</v>
      </c>
      <c r="AA8882" t="str">
        <f>TEXT(salestable[[#This Row],[Order Date]], "ddd")</f>
        <v>Mon</v>
      </c>
    </row>
    <row r="8883" spans="1:27"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s="3">
        <v>7</v>
      </c>
      <c r="T8883" s="4">
        <v>0.2</v>
      </c>
      <c r="U8883" s="3">
        <v>-0.62649999999999995</v>
      </c>
      <c r="V8883" s="2">
        <f>salestable[[#This Row],[Sales]] * (1 - salestable[[#This Row],[Discount]])</f>
        <v>40.096000000000004</v>
      </c>
      <c r="W8883" s="2">
        <f>salestable[[#This Row],[Sales]] * salestable[[#This Row],[Discount]]</f>
        <v>10.024000000000001</v>
      </c>
      <c r="X8883">
        <f>YEAR(salestable[[#This Row],[Order Date]])</f>
        <v>2016</v>
      </c>
      <c r="Y8883" t="str">
        <f>TEXT(salestable[[#This Row],[Order Date]],"MMMM")</f>
        <v>June</v>
      </c>
      <c r="Z8883" t="str">
        <f>"Q"&amp;ROUNDUP(MONTH(salestable[[#This Row],[Order Date]])/3,0)</f>
        <v>Q2</v>
      </c>
      <c r="AA8883" t="str">
        <f>TEXT(salestable[[#This Row],[Order Date]], "ddd")</f>
        <v>Thu</v>
      </c>
    </row>
    <row r="8884" spans="1:27"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s="3">
        <v>2</v>
      </c>
      <c r="T8884" s="4">
        <v>0.2</v>
      </c>
      <c r="U8884" s="3">
        <v>1.3986000000000001</v>
      </c>
      <c r="V8884" s="2">
        <f>salestable[[#This Row],[Sales]] * (1 - salestable[[#This Row],[Discount]])</f>
        <v>12.7872</v>
      </c>
      <c r="W8884" s="2">
        <f>salestable[[#This Row],[Sales]] * salestable[[#This Row],[Discount]]</f>
        <v>3.1968000000000001</v>
      </c>
      <c r="X8884">
        <f>YEAR(salestable[[#This Row],[Order Date]])</f>
        <v>2017</v>
      </c>
      <c r="Y8884" t="str">
        <f>TEXT(salestable[[#This Row],[Order Date]],"MMMM")</f>
        <v>October</v>
      </c>
      <c r="Z8884" t="str">
        <f>"Q"&amp;ROUNDUP(MONTH(salestable[[#This Row],[Order Date]])/3,0)</f>
        <v>Q4</v>
      </c>
      <c r="AA8884" t="str">
        <f>TEXT(salestable[[#This Row],[Order Date]], "ddd")</f>
        <v>Fri</v>
      </c>
    </row>
    <row r="8885" spans="1:27"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s="3">
        <v>3</v>
      </c>
      <c r="T8885" s="4">
        <v>0.2</v>
      </c>
      <c r="U8885" s="3">
        <v>4.4850000000000003</v>
      </c>
      <c r="V8885" s="2">
        <f>salestable[[#This Row],[Sales]] * (1 - salestable[[#This Row],[Discount]])</f>
        <v>11.4816</v>
      </c>
      <c r="W8885" s="2">
        <f>salestable[[#This Row],[Sales]] * salestable[[#This Row],[Discount]]</f>
        <v>2.8704000000000001</v>
      </c>
      <c r="X8885">
        <f>YEAR(salestable[[#This Row],[Order Date]])</f>
        <v>2017</v>
      </c>
      <c r="Y8885" t="str">
        <f>TEXT(salestable[[#This Row],[Order Date]],"MMMM")</f>
        <v>October</v>
      </c>
      <c r="Z8885" t="str">
        <f>"Q"&amp;ROUNDUP(MONTH(salestable[[#This Row],[Order Date]])/3,0)</f>
        <v>Q4</v>
      </c>
      <c r="AA8885" t="str">
        <f>TEXT(salestable[[#This Row],[Order Date]], "ddd")</f>
        <v>Fri</v>
      </c>
    </row>
    <row r="8886" spans="1:27"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s="3">
        <v>4</v>
      </c>
      <c r="T8886" s="4">
        <v>0.7</v>
      </c>
      <c r="U8886" s="3">
        <v>-4.5696000000000003</v>
      </c>
      <c r="V8886" s="2">
        <f>salestable[[#This Row],[Sales]] * (1 - salestable[[#This Row],[Discount]])</f>
        <v>1.9584000000000001</v>
      </c>
      <c r="W8886" s="2">
        <f>salestable[[#This Row],[Sales]] * salestable[[#This Row],[Discount]]</f>
        <v>4.5695999999999994</v>
      </c>
      <c r="X8886">
        <f>YEAR(salestable[[#This Row],[Order Date]])</f>
        <v>2014</v>
      </c>
      <c r="Y8886" t="str">
        <f>TEXT(salestable[[#This Row],[Order Date]],"MMMM")</f>
        <v>August</v>
      </c>
      <c r="Z8886" t="str">
        <f>"Q"&amp;ROUNDUP(MONTH(salestable[[#This Row],[Order Date]])/3,0)</f>
        <v>Q3</v>
      </c>
      <c r="AA8886" t="str">
        <f>TEXT(salestable[[#This Row],[Order Date]], "ddd")</f>
        <v>Mon</v>
      </c>
    </row>
    <row r="8887" spans="1:27"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s="3">
        <v>3</v>
      </c>
      <c r="T8887" s="4">
        <v>0.7</v>
      </c>
      <c r="U8887" s="3">
        <v>-2.2896000000000001</v>
      </c>
      <c r="V8887" s="2">
        <f>salestable[[#This Row],[Sales]] * (1 - salestable[[#This Row],[Discount]])</f>
        <v>0.85860000000000014</v>
      </c>
      <c r="W8887" s="2">
        <f>salestable[[#This Row],[Sales]] * salestable[[#This Row],[Discount]]</f>
        <v>2.0034000000000001</v>
      </c>
      <c r="X8887">
        <f>YEAR(salestable[[#This Row],[Order Date]])</f>
        <v>2014</v>
      </c>
      <c r="Y8887" t="str">
        <f>TEXT(salestable[[#This Row],[Order Date]],"MMMM")</f>
        <v>August</v>
      </c>
      <c r="Z8887" t="str">
        <f>"Q"&amp;ROUNDUP(MONTH(salestable[[#This Row],[Order Date]])/3,0)</f>
        <v>Q3</v>
      </c>
      <c r="AA8887" t="str">
        <f>TEXT(salestable[[#This Row],[Order Date]], "ddd")</f>
        <v>Mon</v>
      </c>
    </row>
    <row r="8888" spans="1:27"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s="3">
        <v>8</v>
      </c>
      <c r="T8888" s="4">
        <v>0.7</v>
      </c>
      <c r="U8888" s="3">
        <v>-16.684799999999999</v>
      </c>
      <c r="V8888" s="2">
        <f>salestable[[#This Row],[Sales]] * (1 - salestable[[#This Row],[Discount]])</f>
        <v>6.256800000000001</v>
      </c>
      <c r="W8888" s="2">
        <f>salestable[[#This Row],[Sales]] * salestable[[#This Row],[Discount]]</f>
        <v>14.5992</v>
      </c>
      <c r="X8888">
        <f>YEAR(salestable[[#This Row],[Order Date]])</f>
        <v>2014</v>
      </c>
      <c r="Y8888" t="str">
        <f>TEXT(salestable[[#This Row],[Order Date]],"MMMM")</f>
        <v>August</v>
      </c>
      <c r="Z8888" t="str">
        <f>"Q"&amp;ROUNDUP(MONTH(salestable[[#This Row],[Order Date]])/3,0)</f>
        <v>Q3</v>
      </c>
      <c r="AA8888" t="str">
        <f>TEXT(salestable[[#This Row],[Order Date]], "ddd")</f>
        <v>Mon</v>
      </c>
    </row>
    <row r="8889" spans="1:27"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s="3">
        <v>2</v>
      </c>
      <c r="T8889" s="4">
        <v>0</v>
      </c>
      <c r="U8889" s="3">
        <v>0</v>
      </c>
      <c r="V8889" s="2">
        <f>salestable[[#This Row],[Sales]] * (1 - salestable[[#This Row],[Discount]])</f>
        <v>276.27999999999997</v>
      </c>
      <c r="W8889" s="2">
        <f>salestable[[#This Row],[Sales]] * salestable[[#This Row],[Discount]]</f>
        <v>0</v>
      </c>
      <c r="X8889">
        <f>YEAR(salestable[[#This Row],[Order Date]])</f>
        <v>2014</v>
      </c>
      <c r="Y8889" t="str">
        <f>TEXT(salestable[[#This Row],[Order Date]],"MMMM")</f>
        <v>July</v>
      </c>
      <c r="Z8889" t="str">
        <f>"Q"&amp;ROUNDUP(MONTH(salestable[[#This Row],[Order Date]])/3,0)</f>
        <v>Q3</v>
      </c>
      <c r="AA8889" t="str">
        <f>TEXT(salestable[[#This Row],[Order Date]], "ddd")</f>
        <v>Sun</v>
      </c>
    </row>
    <row r="8890" spans="1:27"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s="3">
        <v>9</v>
      </c>
      <c r="T8890" s="4">
        <v>0</v>
      </c>
      <c r="U8890" s="3">
        <v>107.03879999999999</v>
      </c>
      <c r="V8890" s="2">
        <f>salestable[[#This Row],[Sales]] * (1 - salestable[[#This Row],[Discount]])</f>
        <v>629.64</v>
      </c>
      <c r="W8890" s="2">
        <f>salestable[[#This Row],[Sales]] * salestable[[#This Row],[Discount]]</f>
        <v>0</v>
      </c>
      <c r="X8890">
        <f>YEAR(salestable[[#This Row],[Order Date]])</f>
        <v>2017</v>
      </c>
      <c r="Y8890" t="str">
        <f>TEXT(salestable[[#This Row],[Order Date]],"MMMM")</f>
        <v>December</v>
      </c>
      <c r="Z8890" t="str">
        <f>"Q"&amp;ROUNDUP(MONTH(salestable[[#This Row],[Order Date]])/3,0)</f>
        <v>Q4</v>
      </c>
      <c r="AA8890" t="str">
        <f>TEXT(salestable[[#This Row],[Order Date]], "ddd")</f>
        <v>Fri</v>
      </c>
    </row>
    <row r="8891" spans="1:27"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s="3">
        <v>3</v>
      </c>
      <c r="T8891" s="4">
        <v>0</v>
      </c>
      <c r="U8891" s="3">
        <v>220.4853</v>
      </c>
      <c r="V8891" s="2">
        <f>salestable[[#This Row],[Sales]] * (1 - salestable[[#This Row],[Discount]])</f>
        <v>449.97</v>
      </c>
      <c r="W8891" s="2">
        <f>salestable[[#This Row],[Sales]] * salestable[[#This Row],[Discount]]</f>
        <v>0</v>
      </c>
      <c r="X8891">
        <f>YEAR(salestable[[#This Row],[Order Date]])</f>
        <v>2016</v>
      </c>
      <c r="Y8891" t="str">
        <f>TEXT(salestable[[#This Row],[Order Date]],"MMMM")</f>
        <v>October</v>
      </c>
      <c r="Z8891" t="str">
        <f>"Q"&amp;ROUNDUP(MONTH(salestable[[#This Row],[Order Date]])/3,0)</f>
        <v>Q4</v>
      </c>
      <c r="AA8891" t="str">
        <f>TEXT(salestable[[#This Row],[Order Date]], "ddd")</f>
        <v>Mon</v>
      </c>
    </row>
    <row r="8892" spans="1:27"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s="3">
        <v>7</v>
      </c>
      <c r="T8892" s="4">
        <v>0</v>
      </c>
      <c r="U8892" s="3">
        <v>751.76009999999997</v>
      </c>
      <c r="V8892" s="2">
        <f>salestable[[#This Row],[Sales]] * (1 - salestable[[#This Row],[Discount]])</f>
        <v>1927.59</v>
      </c>
      <c r="W8892" s="2">
        <f>salestable[[#This Row],[Sales]] * salestable[[#This Row],[Discount]]</f>
        <v>0</v>
      </c>
      <c r="X8892">
        <f>YEAR(salestable[[#This Row],[Order Date]])</f>
        <v>2016</v>
      </c>
      <c r="Y8892" t="str">
        <f>TEXT(salestable[[#This Row],[Order Date]],"MMMM")</f>
        <v>October</v>
      </c>
      <c r="Z8892" t="str">
        <f>"Q"&amp;ROUNDUP(MONTH(salestable[[#This Row],[Order Date]])/3,0)</f>
        <v>Q4</v>
      </c>
      <c r="AA8892" t="str">
        <f>TEXT(salestable[[#This Row],[Order Date]], "ddd")</f>
        <v>Mon</v>
      </c>
    </row>
    <row r="8893" spans="1:27"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s="3">
        <v>2</v>
      </c>
      <c r="T8893" s="4">
        <v>0</v>
      </c>
      <c r="U8893" s="3">
        <v>30.445</v>
      </c>
      <c r="V8893" s="2">
        <f>salestable[[#This Row],[Sales]] * (1 - salestable[[#This Row],[Discount]])</f>
        <v>121.78</v>
      </c>
      <c r="W8893" s="2">
        <f>salestable[[#This Row],[Sales]] * salestable[[#This Row],[Discount]]</f>
        <v>0</v>
      </c>
      <c r="X8893">
        <f>YEAR(salestable[[#This Row],[Order Date]])</f>
        <v>2016</v>
      </c>
      <c r="Y8893" t="str">
        <f>TEXT(salestable[[#This Row],[Order Date]],"MMMM")</f>
        <v>September</v>
      </c>
      <c r="Z8893" t="str">
        <f>"Q"&amp;ROUNDUP(MONTH(salestable[[#This Row],[Order Date]])/3,0)</f>
        <v>Q3</v>
      </c>
      <c r="AA8893" t="str">
        <f>TEXT(salestable[[#This Row],[Order Date]], "ddd")</f>
        <v>Fri</v>
      </c>
    </row>
    <row r="8894" spans="1:27"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s="3">
        <v>9</v>
      </c>
      <c r="T8894" s="4">
        <v>0.2</v>
      </c>
      <c r="U8894" s="3">
        <v>267.66719999999998</v>
      </c>
      <c r="V8894" s="2">
        <f>salestable[[#This Row],[Sales]] * (1 - salestable[[#This Row],[Discount]])</f>
        <v>2141.3376000000003</v>
      </c>
      <c r="W8894" s="2">
        <f>salestable[[#This Row],[Sales]] * salestable[[#This Row],[Discount]]</f>
        <v>535.33440000000007</v>
      </c>
      <c r="X8894">
        <f>YEAR(salestable[[#This Row],[Order Date]])</f>
        <v>2015</v>
      </c>
      <c r="Y8894" t="str">
        <f>TEXT(salestable[[#This Row],[Order Date]],"MMMM")</f>
        <v>December</v>
      </c>
      <c r="Z8894" t="str">
        <f>"Q"&amp;ROUNDUP(MONTH(salestable[[#This Row],[Order Date]])/3,0)</f>
        <v>Q4</v>
      </c>
      <c r="AA8894" t="str">
        <f>TEXT(salestable[[#This Row],[Order Date]], "ddd")</f>
        <v>Tue</v>
      </c>
    </row>
    <row r="8895" spans="1:27"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s="3">
        <v>2</v>
      </c>
      <c r="T8895" s="4">
        <v>0.3</v>
      </c>
      <c r="U8895" s="3">
        <v>41.933999999999997</v>
      </c>
      <c r="V8895" s="2">
        <f>salestable[[#This Row],[Sales]] * (1 - salestable[[#This Row],[Discount]])</f>
        <v>342.46100000000001</v>
      </c>
      <c r="W8895" s="2">
        <f>salestable[[#This Row],[Sales]] * salestable[[#This Row],[Discount]]</f>
        <v>146.76900000000001</v>
      </c>
      <c r="X8895">
        <f>YEAR(salestable[[#This Row],[Order Date]])</f>
        <v>2014</v>
      </c>
      <c r="Y8895" t="str">
        <f>TEXT(salestable[[#This Row],[Order Date]],"MMMM")</f>
        <v>August</v>
      </c>
      <c r="Z8895" t="str">
        <f>"Q"&amp;ROUNDUP(MONTH(salestable[[#This Row],[Order Date]])/3,0)</f>
        <v>Q3</v>
      </c>
      <c r="AA8895" t="str">
        <f>TEXT(salestable[[#This Row],[Order Date]], "ddd")</f>
        <v>Tue</v>
      </c>
    </row>
    <row r="8896" spans="1:27"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s="3">
        <v>3</v>
      </c>
      <c r="T8896" s="4">
        <v>0</v>
      </c>
      <c r="U8896" s="3">
        <v>43.684199999999997</v>
      </c>
      <c r="V8896" s="2">
        <f>salestable[[#This Row],[Sales]] * (1 - salestable[[#This Row],[Discount]])</f>
        <v>312.02999999999997</v>
      </c>
      <c r="W8896" s="2">
        <f>salestable[[#This Row],[Sales]] * salestable[[#This Row],[Discount]]</f>
        <v>0</v>
      </c>
      <c r="X8896">
        <f>YEAR(salestable[[#This Row],[Order Date]])</f>
        <v>2016</v>
      </c>
      <c r="Y8896" t="str">
        <f>TEXT(salestable[[#This Row],[Order Date]],"MMMM")</f>
        <v>August</v>
      </c>
      <c r="Z8896" t="str">
        <f>"Q"&amp;ROUNDUP(MONTH(salestable[[#This Row],[Order Date]])/3,0)</f>
        <v>Q3</v>
      </c>
      <c r="AA8896" t="str">
        <f>TEXT(salestable[[#This Row],[Order Date]], "ddd")</f>
        <v>Mon</v>
      </c>
    </row>
    <row r="8897" spans="1:27"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s="3">
        <v>3</v>
      </c>
      <c r="T8897" s="4">
        <v>0</v>
      </c>
      <c r="U8897" s="3">
        <v>3.0497999999999998</v>
      </c>
      <c r="V8897" s="2">
        <f>salestable[[#This Row],[Sales]] * (1 - salestable[[#This Row],[Discount]])</f>
        <v>17.940000000000001</v>
      </c>
      <c r="W8897" s="2">
        <f>salestable[[#This Row],[Sales]] * salestable[[#This Row],[Discount]]</f>
        <v>0</v>
      </c>
      <c r="X8897">
        <f>YEAR(salestable[[#This Row],[Order Date]])</f>
        <v>2016</v>
      </c>
      <c r="Y8897" t="str">
        <f>TEXT(salestable[[#This Row],[Order Date]],"MMMM")</f>
        <v>August</v>
      </c>
      <c r="Z8897" t="str">
        <f>"Q"&amp;ROUNDUP(MONTH(salestable[[#This Row],[Order Date]])/3,0)</f>
        <v>Q3</v>
      </c>
      <c r="AA8897" t="str">
        <f>TEXT(salestable[[#This Row],[Order Date]], "ddd")</f>
        <v>Mon</v>
      </c>
    </row>
    <row r="8898" spans="1:27"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s="3">
        <v>3</v>
      </c>
      <c r="T8898" s="4">
        <v>0.2</v>
      </c>
      <c r="U8898" s="3">
        <v>10.35</v>
      </c>
      <c r="V8898" s="2">
        <f>salestable[[#This Row],[Sales]] * (1 - salestable[[#This Row],[Discount]])</f>
        <v>132.47999999999999</v>
      </c>
      <c r="W8898" s="2">
        <f>salestable[[#This Row],[Sales]] * salestable[[#This Row],[Discount]]</f>
        <v>33.119999999999997</v>
      </c>
      <c r="X8898">
        <f>YEAR(salestable[[#This Row],[Order Date]])</f>
        <v>2016</v>
      </c>
      <c r="Y8898" t="str">
        <f>TEXT(salestable[[#This Row],[Order Date]],"MMMM")</f>
        <v>August</v>
      </c>
      <c r="Z8898" t="str">
        <f>"Q"&amp;ROUNDUP(MONTH(salestable[[#This Row],[Order Date]])/3,0)</f>
        <v>Q3</v>
      </c>
      <c r="AA8898" t="str">
        <f>TEXT(salestable[[#This Row],[Order Date]], "ddd")</f>
        <v>Mon</v>
      </c>
    </row>
    <row r="8899" spans="1:27"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s="3">
        <v>4</v>
      </c>
      <c r="T8899" s="4">
        <v>0</v>
      </c>
      <c r="U8899" s="3">
        <v>18.009599999999999</v>
      </c>
      <c r="V8899" s="2">
        <f>salestable[[#This Row],[Sales]] * (1 - salestable[[#This Row],[Discount]])</f>
        <v>37.520000000000003</v>
      </c>
      <c r="W8899" s="2">
        <f>salestable[[#This Row],[Sales]] * salestable[[#This Row],[Discount]]</f>
        <v>0</v>
      </c>
      <c r="X8899">
        <f>YEAR(salestable[[#This Row],[Order Date]])</f>
        <v>2016</v>
      </c>
      <c r="Y8899" t="str">
        <f>TEXT(salestable[[#This Row],[Order Date]],"MMMM")</f>
        <v>August</v>
      </c>
      <c r="Z8899" t="str">
        <f>"Q"&amp;ROUNDUP(MONTH(salestable[[#This Row],[Order Date]])/3,0)</f>
        <v>Q3</v>
      </c>
      <c r="AA8899" t="str">
        <f>TEXT(salestable[[#This Row],[Order Date]], "ddd")</f>
        <v>Mon</v>
      </c>
    </row>
    <row r="8900" spans="1:27"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s="3">
        <v>3</v>
      </c>
      <c r="T8900" s="4">
        <v>0</v>
      </c>
      <c r="U8900" s="3">
        <v>148.49100000000001</v>
      </c>
      <c r="V8900" s="2">
        <f>salestable[[#This Row],[Sales]] * (1 - salestable[[#This Row],[Discount]])</f>
        <v>494.97</v>
      </c>
      <c r="W8900" s="2">
        <f>salestable[[#This Row],[Sales]] * salestable[[#This Row],[Discount]]</f>
        <v>0</v>
      </c>
      <c r="X8900">
        <f>YEAR(salestable[[#This Row],[Order Date]])</f>
        <v>2015</v>
      </c>
      <c r="Y8900" t="str">
        <f>TEXT(salestable[[#This Row],[Order Date]],"MMMM")</f>
        <v>August</v>
      </c>
      <c r="Z8900" t="str">
        <f>"Q"&amp;ROUNDUP(MONTH(salestable[[#This Row],[Order Date]])/3,0)</f>
        <v>Q3</v>
      </c>
      <c r="AA8900" t="str">
        <f>TEXT(salestable[[#This Row],[Order Date]], "ddd")</f>
        <v>Fri</v>
      </c>
    </row>
    <row r="8901" spans="1:27"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s="3">
        <v>2</v>
      </c>
      <c r="T8901" s="4">
        <v>0</v>
      </c>
      <c r="U8901" s="3">
        <v>11.7782</v>
      </c>
      <c r="V8901" s="2">
        <f>salestable[[#This Row],[Sales]] * (1 - salestable[[#This Row],[Discount]])</f>
        <v>25.06</v>
      </c>
      <c r="W8901" s="2">
        <f>salestable[[#This Row],[Sales]] * salestable[[#This Row],[Discount]]</f>
        <v>0</v>
      </c>
      <c r="X8901">
        <f>YEAR(salestable[[#This Row],[Order Date]])</f>
        <v>2015</v>
      </c>
      <c r="Y8901" t="str">
        <f>TEXT(salestable[[#This Row],[Order Date]],"MMMM")</f>
        <v>August</v>
      </c>
      <c r="Z8901" t="str">
        <f>"Q"&amp;ROUNDUP(MONTH(salestable[[#This Row],[Order Date]])/3,0)</f>
        <v>Q3</v>
      </c>
      <c r="AA8901" t="str">
        <f>TEXT(salestable[[#This Row],[Order Date]], "ddd")</f>
        <v>Fri</v>
      </c>
    </row>
    <row r="8902" spans="1:27"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s="3">
        <v>3</v>
      </c>
      <c r="T8902" s="4">
        <v>0.6</v>
      </c>
      <c r="U8902" s="3">
        <v>-12.8256</v>
      </c>
      <c r="V8902" s="2">
        <f>salestable[[#This Row],[Sales]] * (1 - salestable[[#This Row],[Discount]])</f>
        <v>12.825600000000001</v>
      </c>
      <c r="W8902" s="2">
        <f>salestable[[#This Row],[Sales]] * salestable[[#This Row],[Discount]]</f>
        <v>19.238399999999999</v>
      </c>
      <c r="X8902">
        <f>YEAR(salestable[[#This Row],[Order Date]])</f>
        <v>2016</v>
      </c>
      <c r="Y8902" t="str">
        <f>TEXT(salestable[[#This Row],[Order Date]],"MMMM")</f>
        <v>May</v>
      </c>
      <c r="Z8902" t="str">
        <f>"Q"&amp;ROUNDUP(MONTH(salestable[[#This Row],[Order Date]])/3,0)</f>
        <v>Q2</v>
      </c>
      <c r="AA8902" t="str">
        <f>TEXT(salestable[[#This Row],[Order Date]], "ddd")</f>
        <v>Tue</v>
      </c>
    </row>
    <row r="8903" spans="1:27"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s="3">
        <v>4</v>
      </c>
      <c r="T8903" s="4">
        <v>0.2</v>
      </c>
      <c r="U8903" s="3">
        <v>6.7047999999999996</v>
      </c>
      <c r="V8903" s="2">
        <f>salestable[[#This Row],[Sales]] * (1 - salestable[[#This Row],[Discount]])</f>
        <v>14.796799999999999</v>
      </c>
      <c r="W8903" s="2">
        <f>salestable[[#This Row],[Sales]] * salestable[[#This Row],[Discount]]</f>
        <v>3.6991999999999998</v>
      </c>
      <c r="X8903">
        <f>YEAR(salestable[[#This Row],[Order Date]])</f>
        <v>2016</v>
      </c>
      <c r="Y8903" t="str">
        <f>TEXT(salestable[[#This Row],[Order Date]],"MMMM")</f>
        <v>May</v>
      </c>
      <c r="Z8903" t="str">
        <f>"Q"&amp;ROUNDUP(MONTH(salestable[[#This Row],[Order Date]])/3,0)</f>
        <v>Q2</v>
      </c>
      <c r="AA8903" t="str">
        <f>TEXT(salestable[[#This Row],[Order Date]], "ddd")</f>
        <v>Tue</v>
      </c>
    </row>
    <row r="8904" spans="1:27"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s="3">
        <v>3</v>
      </c>
      <c r="T8904" s="4">
        <v>0.3</v>
      </c>
      <c r="U8904" s="3">
        <v>-38.215800000000002</v>
      </c>
      <c r="V8904" s="2">
        <f>salestable[[#This Row],[Sales]] * (1 - salestable[[#This Row],[Discount]])</f>
        <v>133.75530000000001</v>
      </c>
      <c r="W8904" s="2">
        <f>salestable[[#This Row],[Sales]] * salestable[[#This Row],[Discount]]</f>
        <v>57.323700000000002</v>
      </c>
      <c r="X8904">
        <f>YEAR(salestable[[#This Row],[Order Date]])</f>
        <v>2016</v>
      </c>
      <c r="Y8904" t="str">
        <f>TEXT(salestable[[#This Row],[Order Date]],"MMMM")</f>
        <v>May</v>
      </c>
      <c r="Z8904" t="str">
        <f>"Q"&amp;ROUNDUP(MONTH(salestable[[#This Row],[Order Date]])/3,0)</f>
        <v>Q2</v>
      </c>
      <c r="AA8904" t="str">
        <f>TEXT(salestable[[#This Row],[Order Date]], "ddd")</f>
        <v>Tue</v>
      </c>
    </row>
    <row r="8905" spans="1:27"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s="3">
        <v>2</v>
      </c>
      <c r="T8905" s="4">
        <v>0.2</v>
      </c>
      <c r="U8905" s="3">
        <v>3.6288</v>
      </c>
      <c r="V8905" s="2">
        <f>salestable[[#This Row],[Sales]] * (1 - salestable[[#This Row],[Discount]])</f>
        <v>8.2944000000000013</v>
      </c>
      <c r="W8905" s="2">
        <f>salestable[[#This Row],[Sales]] * salestable[[#This Row],[Discount]]</f>
        <v>2.0736000000000003</v>
      </c>
      <c r="X8905">
        <f>YEAR(salestable[[#This Row],[Order Date]])</f>
        <v>2016</v>
      </c>
      <c r="Y8905" t="str">
        <f>TEXT(salestable[[#This Row],[Order Date]],"MMMM")</f>
        <v>May</v>
      </c>
      <c r="Z8905" t="str">
        <f>"Q"&amp;ROUNDUP(MONTH(salestable[[#This Row],[Order Date]])/3,0)</f>
        <v>Q2</v>
      </c>
      <c r="AA8905" t="str">
        <f>TEXT(salestable[[#This Row],[Order Date]], "ddd")</f>
        <v>Tue</v>
      </c>
    </row>
    <row r="8906" spans="1:27"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s="3">
        <v>1</v>
      </c>
      <c r="T8906" s="4">
        <v>0</v>
      </c>
      <c r="U8906" s="3">
        <v>14.043799999999999</v>
      </c>
      <c r="V8906" s="2">
        <f>salestable[[#This Row],[Sales]] * (1 - salestable[[#This Row],[Discount]])</f>
        <v>30.53</v>
      </c>
      <c r="W8906" s="2">
        <f>salestable[[#This Row],[Sales]] * salestable[[#This Row],[Discount]]</f>
        <v>0</v>
      </c>
      <c r="X8906">
        <f>YEAR(salestable[[#This Row],[Order Date]])</f>
        <v>2016</v>
      </c>
      <c r="Y8906" t="str">
        <f>TEXT(salestable[[#This Row],[Order Date]],"MMMM")</f>
        <v>July</v>
      </c>
      <c r="Z8906" t="str">
        <f>"Q"&amp;ROUNDUP(MONTH(salestable[[#This Row],[Order Date]])/3,0)</f>
        <v>Q3</v>
      </c>
      <c r="AA8906" t="str">
        <f>TEXT(salestable[[#This Row],[Order Date]], "ddd")</f>
        <v>Fri</v>
      </c>
    </row>
    <row r="8907" spans="1:27"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s="3">
        <v>3</v>
      </c>
      <c r="T8907" s="4">
        <v>0</v>
      </c>
      <c r="U8907" s="3">
        <v>6.1680000000000001</v>
      </c>
      <c r="V8907" s="2">
        <f>salestable[[#This Row],[Sales]] * (1 - salestable[[#This Row],[Discount]])</f>
        <v>30.84</v>
      </c>
      <c r="W8907" s="2">
        <f>salestable[[#This Row],[Sales]] * salestable[[#This Row],[Discount]]</f>
        <v>0</v>
      </c>
      <c r="X8907">
        <f>YEAR(salestable[[#This Row],[Order Date]])</f>
        <v>2016</v>
      </c>
      <c r="Y8907" t="str">
        <f>TEXT(salestable[[#This Row],[Order Date]],"MMMM")</f>
        <v>July</v>
      </c>
      <c r="Z8907" t="str">
        <f>"Q"&amp;ROUNDUP(MONTH(salestable[[#This Row],[Order Date]])/3,0)</f>
        <v>Q3</v>
      </c>
      <c r="AA8907" t="str">
        <f>TEXT(salestable[[#This Row],[Order Date]], "ddd")</f>
        <v>Fri</v>
      </c>
    </row>
    <row r="8908" spans="1:27"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s="3">
        <v>9</v>
      </c>
      <c r="T8908" s="4">
        <v>0</v>
      </c>
      <c r="U8908" s="3">
        <v>33.777000000000001</v>
      </c>
      <c r="V8908" s="2">
        <f>salestable[[#This Row],[Sales]] * (1 - salestable[[#This Row],[Discount]])</f>
        <v>75.06</v>
      </c>
      <c r="W8908" s="2">
        <f>salestable[[#This Row],[Sales]] * salestable[[#This Row],[Discount]]</f>
        <v>0</v>
      </c>
      <c r="X8908">
        <f>YEAR(salestable[[#This Row],[Order Date]])</f>
        <v>2016</v>
      </c>
      <c r="Y8908" t="str">
        <f>TEXT(salestable[[#This Row],[Order Date]],"MMMM")</f>
        <v>July</v>
      </c>
      <c r="Z8908" t="str">
        <f>"Q"&amp;ROUNDUP(MONTH(salestable[[#This Row],[Order Date]])/3,0)</f>
        <v>Q3</v>
      </c>
      <c r="AA8908" t="str">
        <f>TEXT(salestable[[#This Row],[Order Date]], "ddd")</f>
        <v>Fri</v>
      </c>
    </row>
    <row r="8909" spans="1:27"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s="3">
        <v>7</v>
      </c>
      <c r="T8909" s="4">
        <v>0.2</v>
      </c>
      <c r="U8909" s="3">
        <v>6.6976000000000004</v>
      </c>
      <c r="V8909" s="2">
        <f>salestable[[#This Row],[Sales]] * (1 - salestable[[#This Row],[Discount]])</f>
        <v>53.580800000000004</v>
      </c>
      <c r="W8909" s="2">
        <f>salestable[[#This Row],[Sales]] * salestable[[#This Row],[Discount]]</f>
        <v>13.395200000000001</v>
      </c>
      <c r="X8909">
        <f>YEAR(salestable[[#This Row],[Order Date]])</f>
        <v>2016</v>
      </c>
      <c r="Y8909" t="str">
        <f>TEXT(salestable[[#This Row],[Order Date]],"MMMM")</f>
        <v>December</v>
      </c>
      <c r="Z8909" t="str">
        <f>"Q"&amp;ROUNDUP(MONTH(salestable[[#This Row],[Order Date]])/3,0)</f>
        <v>Q4</v>
      </c>
      <c r="AA8909" t="str">
        <f>TEXT(salestable[[#This Row],[Order Date]], "ddd")</f>
        <v>Sun</v>
      </c>
    </row>
    <row r="8910" spans="1:27"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s="3">
        <v>8</v>
      </c>
      <c r="T8910" s="4">
        <v>0</v>
      </c>
      <c r="U8910" s="3">
        <v>84.051199999999994</v>
      </c>
      <c r="V8910" s="2">
        <f>salestable[[#This Row],[Sales]] * (1 - salestable[[#This Row],[Discount]])</f>
        <v>182.72</v>
      </c>
      <c r="W8910" s="2">
        <f>salestable[[#This Row],[Sales]] * salestable[[#This Row],[Discount]]</f>
        <v>0</v>
      </c>
      <c r="X8910">
        <f>YEAR(salestable[[#This Row],[Order Date]])</f>
        <v>2015</v>
      </c>
      <c r="Y8910" t="str">
        <f>TEXT(salestable[[#This Row],[Order Date]],"MMMM")</f>
        <v>January</v>
      </c>
      <c r="Z8910" t="str">
        <f>"Q"&amp;ROUNDUP(MONTH(salestable[[#This Row],[Order Date]])/3,0)</f>
        <v>Q1</v>
      </c>
      <c r="AA8910" t="str">
        <f>TEXT(salestable[[#This Row],[Order Date]], "ddd")</f>
        <v>Mon</v>
      </c>
    </row>
    <row r="8911" spans="1:27"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s="3">
        <v>3</v>
      </c>
      <c r="T8911" s="4">
        <v>0</v>
      </c>
      <c r="U8911" s="3">
        <v>10.3071</v>
      </c>
      <c r="V8911" s="2">
        <f>salestable[[#This Row],[Sales]] * (1 - salestable[[#This Row],[Discount]])</f>
        <v>21.93</v>
      </c>
      <c r="W8911" s="2">
        <f>salestable[[#This Row],[Sales]] * salestable[[#This Row],[Discount]]</f>
        <v>0</v>
      </c>
      <c r="X8911">
        <f>YEAR(salestable[[#This Row],[Order Date]])</f>
        <v>2017</v>
      </c>
      <c r="Y8911" t="str">
        <f>TEXT(salestable[[#This Row],[Order Date]],"MMMM")</f>
        <v>October</v>
      </c>
      <c r="Z8911" t="str">
        <f>"Q"&amp;ROUNDUP(MONTH(salestable[[#This Row],[Order Date]])/3,0)</f>
        <v>Q4</v>
      </c>
      <c r="AA8911" t="str">
        <f>TEXT(salestable[[#This Row],[Order Date]], "ddd")</f>
        <v>Sat</v>
      </c>
    </row>
    <row r="8912" spans="1:27"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s="3">
        <v>3</v>
      </c>
      <c r="T8912" s="4">
        <v>0.2</v>
      </c>
      <c r="U8912" s="3">
        <v>15.5961</v>
      </c>
      <c r="V8912" s="2">
        <f>salestable[[#This Row],[Sales]] * (1 - salestable[[#This Row],[Discount]])</f>
        <v>76.780799999999999</v>
      </c>
      <c r="W8912" s="2">
        <f>salestable[[#This Row],[Sales]] * salestable[[#This Row],[Discount]]</f>
        <v>19.1952</v>
      </c>
      <c r="X8912">
        <f>YEAR(salestable[[#This Row],[Order Date]])</f>
        <v>2017</v>
      </c>
      <c r="Y8912" t="str">
        <f>TEXT(salestable[[#This Row],[Order Date]],"MMMM")</f>
        <v>November</v>
      </c>
      <c r="Z8912" t="str">
        <f>"Q"&amp;ROUNDUP(MONTH(salestable[[#This Row],[Order Date]])/3,0)</f>
        <v>Q4</v>
      </c>
      <c r="AA8912" t="str">
        <f>TEXT(salestable[[#This Row],[Order Date]], "ddd")</f>
        <v>Sat</v>
      </c>
    </row>
    <row r="8913" spans="1:27"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s="3">
        <v>9</v>
      </c>
      <c r="T8913" s="4">
        <v>0.2</v>
      </c>
      <c r="U8913" s="3">
        <v>-32.383800000000001</v>
      </c>
      <c r="V8913" s="2">
        <f>salestable[[#This Row],[Sales]] * (1 - salestable[[#This Row],[Discount]])</f>
        <v>115.14240000000001</v>
      </c>
      <c r="W8913" s="2">
        <f>salestable[[#This Row],[Sales]] * salestable[[#This Row],[Discount]]</f>
        <v>28.785600000000002</v>
      </c>
      <c r="X8913">
        <f>YEAR(salestable[[#This Row],[Order Date]])</f>
        <v>2017</v>
      </c>
      <c r="Y8913" t="str">
        <f>TEXT(salestable[[#This Row],[Order Date]],"MMMM")</f>
        <v>November</v>
      </c>
      <c r="Z8913" t="str">
        <f>"Q"&amp;ROUNDUP(MONTH(salestable[[#This Row],[Order Date]])/3,0)</f>
        <v>Q4</v>
      </c>
      <c r="AA8913" t="str">
        <f>TEXT(salestable[[#This Row],[Order Date]], "ddd")</f>
        <v>Sat</v>
      </c>
    </row>
    <row r="8914" spans="1:27"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s="3">
        <v>2</v>
      </c>
      <c r="T8914" s="4">
        <v>0.7</v>
      </c>
      <c r="U8914" s="3">
        <v>-2.97</v>
      </c>
      <c r="V8914" s="2">
        <f>salestable[[#This Row],[Sales]] * (1 - salestable[[#This Row],[Discount]])</f>
        <v>1.0692000000000002</v>
      </c>
      <c r="W8914" s="2">
        <f>salestable[[#This Row],[Sales]] * salestable[[#This Row],[Discount]]</f>
        <v>2.4947999999999997</v>
      </c>
      <c r="X8914">
        <f>YEAR(salestable[[#This Row],[Order Date]])</f>
        <v>2017</v>
      </c>
      <c r="Y8914" t="str">
        <f>TEXT(salestable[[#This Row],[Order Date]],"MMMM")</f>
        <v>November</v>
      </c>
      <c r="Z8914" t="str">
        <f>"Q"&amp;ROUNDUP(MONTH(salestable[[#This Row],[Order Date]])/3,0)</f>
        <v>Q4</v>
      </c>
      <c r="AA8914" t="str">
        <f>TEXT(salestable[[#This Row],[Order Date]], "ddd")</f>
        <v>Sat</v>
      </c>
    </row>
    <row r="8915" spans="1:27"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s="3">
        <v>2</v>
      </c>
      <c r="T8915" s="4">
        <v>0.2</v>
      </c>
      <c r="U8915" s="3">
        <v>1.7248000000000001</v>
      </c>
      <c r="V8915" s="2">
        <f>salestable[[#This Row],[Sales]] * (1 - salestable[[#This Row],[Discount]])</f>
        <v>3.9424000000000001</v>
      </c>
      <c r="W8915" s="2">
        <f>salestable[[#This Row],[Sales]] * salestable[[#This Row],[Discount]]</f>
        <v>0.98560000000000003</v>
      </c>
      <c r="X8915">
        <f>YEAR(salestable[[#This Row],[Order Date]])</f>
        <v>2017</v>
      </c>
      <c r="Y8915" t="str">
        <f>TEXT(salestable[[#This Row],[Order Date]],"MMMM")</f>
        <v>November</v>
      </c>
      <c r="Z8915" t="str">
        <f>"Q"&amp;ROUNDUP(MONTH(salestable[[#This Row],[Order Date]])/3,0)</f>
        <v>Q4</v>
      </c>
      <c r="AA8915" t="str">
        <f>TEXT(salestable[[#This Row],[Order Date]], "ddd")</f>
        <v>Sat</v>
      </c>
    </row>
    <row r="8916" spans="1:27"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s="3">
        <v>6</v>
      </c>
      <c r="T8916" s="4">
        <v>0.2</v>
      </c>
      <c r="U8916" s="3">
        <v>107.08199999999999</v>
      </c>
      <c r="V8916" s="2">
        <f>salestable[[#This Row],[Sales]] * (1 - salestable[[#This Row],[Discount]])</f>
        <v>685.32479999999998</v>
      </c>
      <c r="W8916" s="2">
        <f>salestable[[#This Row],[Sales]] * salestable[[#This Row],[Discount]]</f>
        <v>171.3312</v>
      </c>
      <c r="X8916">
        <f>YEAR(salestable[[#This Row],[Order Date]])</f>
        <v>2016</v>
      </c>
      <c r="Y8916" t="str">
        <f>TEXT(salestable[[#This Row],[Order Date]],"MMMM")</f>
        <v>May</v>
      </c>
      <c r="Z8916" t="str">
        <f>"Q"&amp;ROUNDUP(MONTH(salestable[[#This Row],[Order Date]])/3,0)</f>
        <v>Q2</v>
      </c>
      <c r="AA8916" t="str">
        <f>TEXT(salestable[[#This Row],[Order Date]], "ddd")</f>
        <v>Mon</v>
      </c>
    </row>
    <row r="8917" spans="1:27"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s="3">
        <v>4</v>
      </c>
      <c r="T8917" s="4">
        <v>0.8</v>
      </c>
      <c r="U8917" s="3">
        <v>-20.435199999999998</v>
      </c>
      <c r="V8917" s="2">
        <f>salestable[[#This Row],[Sales]] * (1 - salestable[[#This Row],[Discount]])</f>
        <v>2.6367999999999991</v>
      </c>
      <c r="W8917" s="2">
        <f>salestable[[#This Row],[Sales]] * salestable[[#This Row],[Discount]]</f>
        <v>10.5472</v>
      </c>
      <c r="X8917">
        <f>YEAR(salestable[[#This Row],[Order Date]])</f>
        <v>2016</v>
      </c>
      <c r="Y8917" t="str">
        <f>TEXT(salestable[[#This Row],[Order Date]],"MMMM")</f>
        <v>May</v>
      </c>
      <c r="Z8917" t="str">
        <f>"Q"&amp;ROUNDUP(MONTH(salestable[[#This Row],[Order Date]])/3,0)</f>
        <v>Q2</v>
      </c>
      <c r="AA8917" t="str">
        <f>TEXT(salestable[[#This Row],[Order Date]], "ddd")</f>
        <v>Mon</v>
      </c>
    </row>
    <row r="8918" spans="1:27"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s="3">
        <v>4</v>
      </c>
      <c r="T8918" s="4">
        <v>0.8</v>
      </c>
      <c r="U8918" s="3">
        <v>-131.71680000000001</v>
      </c>
      <c r="V8918" s="2">
        <f>salestable[[#This Row],[Sales]] * (1 - salestable[[#This Row],[Discount]])</f>
        <v>9.7567999999999984</v>
      </c>
      <c r="W8918" s="2">
        <f>salestable[[#This Row],[Sales]] * salestable[[#This Row],[Discount]]</f>
        <v>39.027200000000001</v>
      </c>
      <c r="X8918">
        <f>YEAR(salestable[[#This Row],[Order Date]])</f>
        <v>2016</v>
      </c>
      <c r="Y8918" t="str">
        <f>TEXT(salestable[[#This Row],[Order Date]],"MMMM")</f>
        <v>May</v>
      </c>
      <c r="Z8918" t="str">
        <f>"Q"&amp;ROUNDUP(MONTH(salestable[[#This Row],[Order Date]])/3,0)</f>
        <v>Q2</v>
      </c>
      <c r="AA8918" t="str">
        <f>TEXT(salestable[[#This Row],[Order Date]], "ddd")</f>
        <v>Mon</v>
      </c>
    </row>
    <row r="8919" spans="1:27"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s="3">
        <v>2</v>
      </c>
      <c r="T8919" s="4">
        <v>0.2</v>
      </c>
      <c r="U8919" s="3">
        <v>26.824000000000002</v>
      </c>
      <c r="V8919" s="2">
        <f>salestable[[#This Row],[Sales]] * (1 - salestable[[#This Row],[Discount]])</f>
        <v>61.312000000000005</v>
      </c>
      <c r="W8919" s="2">
        <f>salestable[[#This Row],[Sales]] * salestable[[#This Row],[Discount]]</f>
        <v>15.328000000000001</v>
      </c>
      <c r="X8919">
        <f>YEAR(salestable[[#This Row],[Order Date]])</f>
        <v>2016</v>
      </c>
      <c r="Y8919" t="str">
        <f>TEXT(salestable[[#This Row],[Order Date]],"MMMM")</f>
        <v>May</v>
      </c>
      <c r="Z8919" t="str">
        <f>"Q"&amp;ROUNDUP(MONTH(salestable[[#This Row],[Order Date]])/3,0)</f>
        <v>Q2</v>
      </c>
      <c r="AA8919" t="str">
        <f>TEXT(salestable[[#This Row],[Order Date]], "ddd")</f>
        <v>Mon</v>
      </c>
    </row>
    <row r="8920" spans="1:27"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s="3">
        <v>6</v>
      </c>
      <c r="T8920" s="4">
        <v>0.8</v>
      </c>
      <c r="U8920" s="3">
        <v>-27.792000000000002</v>
      </c>
      <c r="V8920" s="2">
        <f>salestable[[#This Row],[Sales]] * (1 - salestable[[#This Row],[Discount]])</f>
        <v>3.7055999999999991</v>
      </c>
      <c r="W8920" s="2">
        <f>salestable[[#This Row],[Sales]] * salestable[[#This Row],[Discount]]</f>
        <v>14.8224</v>
      </c>
      <c r="X8920">
        <f>YEAR(salestable[[#This Row],[Order Date]])</f>
        <v>2016</v>
      </c>
      <c r="Y8920" t="str">
        <f>TEXT(salestable[[#This Row],[Order Date]],"MMMM")</f>
        <v>May</v>
      </c>
      <c r="Z8920" t="str">
        <f>"Q"&amp;ROUNDUP(MONTH(salestable[[#This Row],[Order Date]])/3,0)</f>
        <v>Q2</v>
      </c>
      <c r="AA8920" t="str">
        <f>TEXT(salestable[[#This Row],[Order Date]], "ddd")</f>
        <v>Mon</v>
      </c>
    </row>
    <row r="8921" spans="1:27"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s="3">
        <v>2</v>
      </c>
      <c r="T8921" s="4">
        <v>0</v>
      </c>
      <c r="U8921" s="3">
        <v>46.196800000000003</v>
      </c>
      <c r="V8921" s="2">
        <f>salestable[[#This Row],[Sales]] * (1 - salestable[[#This Row],[Discount]])</f>
        <v>177.68</v>
      </c>
      <c r="W8921" s="2">
        <f>salestable[[#This Row],[Sales]] * salestable[[#This Row],[Discount]]</f>
        <v>0</v>
      </c>
      <c r="X8921">
        <f>YEAR(salestable[[#This Row],[Order Date]])</f>
        <v>2014</v>
      </c>
      <c r="Y8921" t="str">
        <f>TEXT(salestable[[#This Row],[Order Date]],"MMMM")</f>
        <v>April</v>
      </c>
      <c r="Z8921" t="str">
        <f>"Q"&amp;ROUNDUP(MONTH(salestable[[#This Row],[Order Date]])/3,0)</f>
        <v>Q2</v>
      </c>
      <c r="AA8921" t="str">
        <f>TEXT(salestable[[#This Row],[Order Date]], "ddd")</f>
        <v>Wed</v>
      </c>
    </row>
    <row r="8922" spans="1:27"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s="3">
        <v>2</v>
      </c>
      <c r="T8922" s="4">
        <v>0</v>
      </c>
      <c r="U8922" s="3">
        <v>57.592799999999997</v>
      </c>
      <c r="V8922" s="2">
        <f>salestable[[#This Row],[Sales]] * (1 - salestable[[#This Row],[Discount]])</f>
        <v>159.97999999999999</v>
      </c>
      <c r="W8922" s="2">
        <f>salestable[[#This Row],[Sales]] * salestable[[#This Row],[Discount]]</f>
        <v>0</v>
      </c>
      <c r="X8922">
        <f>YEAR(salestable[[#This Row],[Order Date]])</f>
        <v>2014</v>
      </c>
      <c r="Y8922" t="str">
        <f>TEXT(salestable[[#This Row],[Order Date]],"MMMM")</f>
        <v>April</v>
      </c>
      <c r="Z8922" t="str">
        <f>"Q"&amp;ROUNDUP(MONTH(salestable[[#This Row],[Order Date]])/3,0)</f>
        <v>Q2</v>
      </c>
      <c r="AA8922" t="str">
        <f>TEXT(salestable[[#This Row],[Order Date]], "ddd")</f>
        <v>Mon</v>
      </c>
    </row>
    <row r="8923" spans="1:27"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s="3">
        <v>3</v>
      </c>
      <c r="T8923" s="4">
        <v>0.2</v>
      </c>
      <c r="U8923" s="3">
        <v>19.754999999999999</v>
      </c>
      <c r="V8923" s="2">
        <f>salestable[[#This Row],[Sales]] * (1 - salestable[[#This Row],[Discount]])</f>
        <v>42.144000000000005</v>
      </c>
      <c r="W8923" s="2">
        <f>salestable[[#This Row],[Sales]] * salestable[[#This Row],[Discount]]</f>
        <v>10.536000000000001</v>
      </c>
      <c r="X8923">
        <f>YEAR(salestable[[#This Row],[Order Date]])</f>
        <v>2016</v>
      </c>
      <c r="Y8923" t="str">
        <f>TEXT(salestable[[#This Row],[Order Date]],"MMMM")</f>
        <v>October</v>
      </c>
      <c r="Z8923" t="str">
        <f>"Q"&amp;ROUNDUP(MONTH(salestable[[#This Row],[Order Date]])/3,0)</f>
        <v>Q4</v>
      </c>
      <c r="AA8923" t="str">
        <f>TEXT(salestable[[#This Row],[Order Date]], "ddd")</f>
        <v>Tue</v>
      </c>
    </row>
    <row r="8924" spans="1:27"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s="3">
        <v>3</v>
      </c>
      <c r="T8924" s="4">
        <v>0.2</v>
      </c>
      <c r="U8924" s="3">
        <v>2.6027999999999998</v>
      </c>
      <c r="V8924" s="2">
        <f>salestable[[#This Row],[Sales]] * (1 - salestable[[#This Row],[Discount]])</f>
        <v>9.2544000000000004</v>
      </c>
      <c r="W8924" s="2">
        <f>salestable[[#This Row],[Sales]] * salestable[[#This Row],[Discount]]</f>
        <v>2.3136000000000001</v>
      </c>
      <c r="X8924">
        <f>YEAR(salestable[[#This Row],[Order Date]])</f>
        <v>2016</v>
      </c>
      <c r="Y8924" t="str">
        <f>TEXT(salestable[[#This Row],[Order Date]],"MMMM")</f>
        <v>October</v>
      </c>
      <c r="Z8924" t="str">
        <f>"Q"&amp;ROUNDUP(MONTH(salestable[[#This Row],[Order Date]])/3,0)</f>
        <v>Q4</v>
      </c>
      <c r="AA8924" t="str">
        <f>TEXT(salestable[[#This Row],[Order Date]], "ddd")</f>
        <v>Tue</v>
      </c>
    </row>
    <row r="8925" spans="1:27"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s="3">
        <v>4</v>
      </c>
      <c r="T8925" s="4">
        <v>0.7</v>
      </c>
      <c r="U8925" s="3">
        <v>-3.81</v>
      </c>
      <c r="V8925" s="2">
        <f>salestable[[#This Row],[Sales]] * (1 - salestable[[#This Row],[Discount]])</f>
        <v>1.3716000000000002</v>
      </c>
      <c r="W8925" s="2">
        <f>salestable[[#This Row],[Sales]] * salestable[[#This Row],[Discount]]</f>
        <v>3.2003999999999997</v>
      </c>
      <c r="X8925">
        <f>YEAR(salestable[[#This Row],[Order Date]])</f>
        <v>2017</v>
      </c>
      <c r="Y8925" t="str">
        <f>TEXT(salestable[[#This Row],[Order Date]],"MMMM")</f>
        <v>June</v>
      </c>
      <c r="Z8925" t="str">
        <f>"Q"&amp;ROUNDUP(MONTH(salestable[[#This Row],[Order Date]])/3,0)</f>
        <v>Q2</v>
      </c>
      <c r="AA8925" t="str">
        <f>TEXT(salestable[[#This Row],[Order Date]], "ddd")</f>
        <v>Sun</v>
      </c>
    </row>
    <row r="8926" spans="1:27"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s="3">
        <v>4</v>
      </c>
      <c r="T8926" s="4">
        <v>0.2</v>
      </c>
      <c r="U8926" s="3">
        <v>143.99680000000001</v>
      </c>
      <c r="V8926" s="2">
        <f>salestable[[#This Row],[Sales]] * (1 - salestable[[#This Row],[Discount]])</f>
        <v>1151.9744000000001</v>
      </c>
      <c r="W8926" s="2">
        <f>salestable[[#This Row],[Sales]] * salestable[[#This Row],[Discount]]</f>
        <v>287.99360000000001</v>
      </c>
      <c r="X8926">
        <f>YEAR(salestable[[#This Row],[Order Date]])</f>
        <v>2016</v>
      </c>
      <c r="Y8926" t="str">
        <f>TEXT(salestable[[#This Row],[Order Date]],"MMMM")</f>
        <v>January</v>
      </c>
      <c r="Z8926" t="str">
        <f>"Q"&amp;ROUNDUP(MONTH(salestable[[#This Row],[Order Date]])/3,0)</f>
        <v>Q1</v>
      </c>
      <c r="AA8926" t="str">
        <f>TEXT(salestable[[#This Row],[Order Date]], "ddd")</f>
        <v>Sat</v>
      </c>
    </row>
    <row r="8927" spans="1:27"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s="3">
        <v>3</v>
      </c>
      <c r="T8927" s="4">
        <v>0.8</v>
      </c>
      <c r="U8927" s="3">
        <v>-2.6783999999999999</v>
      </c>
      <c r="V8927" s="2">
        <f>salestable[[#This Row],[Sales]] * (1 - salestable[[#This Row],[Discount]])</f>
        <v>0.34559999999999991</v>
      </c>
      <c r="W8927" s="2">
        <f>salestable[[#This Row],[Sales]] * salestable[[#This Row],[Discount]]</f>
        <v>1.3824000000000001</v>
      </c>
      <c r="X8927">
        <f>YEAR(salestable[[#This Row],[Order Date]])</f>
        <v>2016</v>
      </c>
      <c r="Y8927" t="str">
        <f>TEXT(salestable[[#This Row],[Order Date]],"MMMM")</f>
        <v>January</v>
      </c>
      <c r="Z8927" t="str">
        <f>"Q"&amp;ROUNDUP(MONTH(salestable[[#This Row],[Order Date]])/3,0)</f>
        <v>Q1</v>
      </c>
      <c r="AA8927" t="str">
        <f>TEXT(salestable[[#This Row],[Order Date]], "ddd")</f>
        <v>Sat</v>
      </c>
    </row>
    <row r="8928" spans="1:27"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s="3">
        <v>3</v>
      </c>
      <c r="T8928" s="4">
        <v>0.5</v>
      </c>
      <c r="U8928" s="3">
        <v>-538.44600000000003</v>
      </c>
      <c r="V8928" s="2">
        <f>salestable[[#This Row],[Sales]] * (1 - salestable[[#This Row],[Discount]])</f>
        <v>313.05</v>
      </c>
      <c r="W8928" s="2">
        <f>salestable[[#This Row],[Sales]] * salestable[[#This Row],[Discount]]</f>
        <v>313.05</v>
      </c>
      <c r="X8928">
        <f>YEAR(salestable[[#This Row],[Order Date]])</f>
        <v>2016</v>
      </c>
      <c r="Y8928" t="str">
        <f>TEXT(salestable[[#This Row],[Order Date]],"MMMM")</f>
        <v>January</v>
      </c>
      <c r="Z8928" t="str">
        <f>"Q"&amp;ROUNDUP(MONTH(salestable[[#This Row],[Order Date]])/3,0)</f>
        <v>Q1</v>
      </c>
      <c r="AA8928" t="str">
        <f>TEXT(salestable[[#This Row],[Order Date]], "ddd")</f>
        <v>Sat</v>
      </c>
    </row>
    <row r="8929" spans="1:27"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s="3">
        <v>5</v>
      </c>
      <c r="T8929" s="4">
        <v>0</v>
      </c>
      <c r="U8929" s="3">
        <v>25.792000000000002</v>
      </c>
      <c r="V8929" s="2">
        <f>salestable[[#This Row],[Sales]] * (1 - salestable[[#This Row],[Discount]])</f>
        <v>99.2</v>
      </c>
      <c r="W8929" s="2">
        <f>salestable[[#This Row],[Sales]] * salestable[[#This Row],[Discount]]</f>
        <v>0</v>
      </c>
      <c r="X8929">
        <f>YEAR(salestable[[#This Row],[Order Date]])</f>
        <v>2015</v>
      </c>
      <c r="Y8929" t="str">
        <f>TEXT(salestable[[#This Row],[Order Date]],"MMMM")</f>
        <v>September</v>
      </c>
      <c r="Z8929" t="str">
        <f>"Q"&amp;ROUNDUP(MONTH(salestable[[#This Row],[Order Date]])/3,0)</f>
        <v>Q3</v>
      </c>
      <c r="AA8929" t="str">
        <f>TEXT(salestable[[#This Row],[Order Date]], "ddd")</f>
        <v>Sun</v>
      </c>
    </row>
    <row r="8930" spans="1:27"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s="3">
        <v>4</v>
      </c>
      <c r="T8930" s="4">
        <v>0.3</v>
      </c>
      <c r="U8930" s="3">
        <v>-113.282</v>
      </c>
      <c r="V8930" s="2">
        <f>salestable[[#This Row],[Sales]] * (1 - salestable[[#This Row],[Discount]])</f>
        <v>426.98599999999999</v>
      </c>
      <c r="W8930" s="2">
        <f>salestable[[#This Row],[Sales]] * salestable[[#This Row],[Discount]]</f>
        <v>182.994</v>
      </c>
      <c r="X8930">
        <f>YEAR(salestable[[#This Row],[Order Date]])</f>
        <v>2015</v>
      </c>
      <c r="Y8930" t="str">
        <f>TEXT(salestable[[#This Row],[Order Date]],"MMMM")</f>
        <v>April</v>
      </c>
      <c r="Z8930" t="str">
        <f>"Q"&amp;ROUNDUP(MONTH(salestable[[#This Row],[Order Date]])/3,0)</f>
        <v>Q2</v>
      </c>
      <c r="AA8930" t="str">
        <f>TEXT(salestable[[#This Row],[Order Date]], "ddd")</f>
        <v>Mon</v>
      </c>
    </row>
    <row r="8931" spans="1:27"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s="3">
        <v>2</v>
      </c>
      <c r="T8931" s="4">
        <v>0.3</v>
      </c>
      <c r="U8931" s="3">
        <v>-45.293999999999997</v>
      </c>
      <c r="V8931" s="2">
        <f>salestable[[#This Row],[Sales]] * (1 - salestable[[#This Row],[Discount]])</f>
        <v>147.96039999999999</v>
      </c>
      <c r="W8931" s="2">
        <f>salestable[[#This Row],[Sales]] * salestable[[#This Row],[Discount]]</f>
        <v>63.4116</v>
      </c>
      <c r="X8931">
        <f>YEAR(salestable[[#This Row],[Order Date]])</f>
        <v>2015</v>
      </c>
      <c r="Y8931" t="str">
        <f>TEXT(salestable[[#This Row],[Order Date]],"MMMM")</f>
        <v>April</v>
      </c>
      <c r="Z8931" t="str">
        <f>"Q"&amp;ROUNDUP(MONTH(salestable[[#This Row],[Order Date]])/3,0)</f>
        <v>Q2</v>
      </c>
      <c r="AA8931" t="str">
        <f>TEXT(salestable[[#This Row],[Order Date]], "ddd")</f>
        <v>Mon</v>
      </c>
    </row>
    <row r="8932" spans="1:27"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s="3">
        <v>3</v>
      </c>
      <c r="T8932" s="4">
        <v>0.2</v>
      </c>
      <c r="U8932" s="3">
        <v>17.998200000000001</v>
      </c>
      <c r="V8932" s="2">
        <f>salestable[[#This Row],[Sales]] * (1 - salestable[[#This Row],[Discount]])</f>
        <v>191.98080000000002</v>
      </c>
      <c r="W8932" s="2">
        <f>salestable[[#This Row],[Sales]] * salestable[[#This Row],[Discount]]</f>
        <v>47.995200000000004</v>
      </c>
      <c r="X8932">
        <f>YEAR(salestable[[#This Row],[Order Date]])</f>
        <v>2015</v>
      </c>
      <c r="Y8932" t="str">
        <f>TEXT(salestable[[#This Row],[Order Date]],"MMMM")</f>
        <v>April</v>
      </c>
      <c r="Z8932" t="str">
        <f>"Q"&amp;ROUNDUP(MONTH(salestable[[#This Row],[Order Date]])/3,0)</f>
        <v>Q2</v>
      </c>
      <c r="AA8932" t="str">
        <f>TEXT(salestable[[#This Row],[Order Date]], "ddd")</f>
        <v>Mon</v>
      </c>
    </row>
    <row r="8933" spans="1:27"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s="3">
        <v>5</v>
      </c>
      <c r="T8933" s="4">
        <v>0</v>
      </c>
      <c r="U8933" s="3">
        <v>22.988499999999998</v>
      </c>
      <c r="V8933" s="2">
        <f>salestable[[#This Row],[Sales]] * (1 - salestable[[#This Row],[Discount]])</f>
        <v>99.95</v>
      </c>
      <c r="W8933" s="2">
        <f>salestable[[#This Row],[Sales]] * salestable[[#This Row],[Discount]]</f>
        <v>0</v>
      </c>
      <c r="X8933">
        <f>YEAR(salestable[[#This Row],[Order Date]])</f>
        <v>2017</v>
      </c>
      <c r="Y8933" t="str">
        <f>TEXT(salestable[[#This Row],[Order Date]],"MMMM")</f>
        <v>December</v>
      </c>
      <c r="Z8933" t="str">
        <f>"Q"&amp;ROUNDUP(MONTH(salestable[[#This Row],[Order Date]])/3,0)</f>
        <v>Q4</v>
      </c>
      <c r="AA8933" t="str">
        <f>TEXT(salestable[[#This Row],[Order Date]], "ddd")</f>
        <v>Mon</v>
      </c>
    </row>
    <row r="8934" spans="1:27"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s="3">
        <v>3</v>
      </c>
      <c r="T8934" s="4">
        <v>0</v>
      </c>
      <c r="U8934" s="3">
        <v>10.8558</v>
      </c>
      <c r="V8934" s="2">
        <f>salestable[[#This Row],[Sales]] * (1 - salestable[[#This Row],[Discount]])</f>
        <v>29.34</v>
      </c>
      <c r="W8934" s="2">
        <f>salestable[[#This Row],[Sales]] * salestable[[#This Row],[Discount]]</f>
        <v>0</v>
      </c>
      <c r="X8934">
        <f>YEAR(salestable[[#This Row],[Order Date]])</f>
        <v>2017</v>
      </c>
      <c r="Y8934" t="str">
        <f>TEXT(salestable[[#This Row],[Order Date]],"MMMM")</f>
        <v>December</v>
      </c>
      <c r="Z8934" t="str">
        <f>"Q"&amp;ROUNDUP(MONTH(salestable[[#This Row],[Order Date]])/3,0)</f>
        <v>Q4</v>
      </c>
      <c r="AA8934" t="str">
        <f>TEXT(salestable[[#This Row],[Order Date]], "ddd")</f>
        <v>Mon</v>
      </c>
    </row>
    <row r="8935" spans="1:27"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s="3">
        <v>2</v>
      </c>
      <c r="T8935" s="4">
        <v>0</v>
      </c>
      <c r="U8935" s="3">
        <v>4.3524000000000003</v>
      </c>
      <c r="V8935" s="2">
        <f>salestable[[#This Row],[Sales]] * (1 - salestable[[#This Row],[Discount]])</f>
        <v>16.739999999999998</v>
      </c>
      <c r="W8935" s="2">
        <f>salestable[[#This Row],[Sales]] * salestable[[#This Row],[Discount]]</f>
        <v>0</v>
      </c>
      <c r="X8935">
        <f>YEAR(salestable[[#This Row],[Order Date]])</f>
        <v>2016</v>
      </c>
      <c r="Y8935" t="str">
        <f>TEXT(salestable[[#This Row],[Order Date]],"MMMM")</f>
        <v>March</v>
      </c>
      <c r="Z8935" t="str">
        <f>"Q"&amp;ROUNDUP(MONTH(salestable[[#This Row],[Order Date]])/3,0)</f>
        <v>Q1</v>
      </c>
      <c r="AA8935" t="str">
        <f>TEXT(salestable[[#This Row],[Order Date]], "ddd")</f>
        <v>Mon</v>
      </c>
    </row>
    <row r="8936" spans="1:27"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s="3">
        <v>3</v>
      </c>
      <c r="T8936" s="4">
        <v>0.2</v>
      </c>
      <c r="U8936" s="3">
        <v>3.96</v>
      </c>
      <c r="V8936" s="2">
        <f>salestable[[#This Row],[Sales]] * (1 - salestable[[#This Row],[Discount]])</f>
        <v>10.137600000000001</v>
      </c>
      <c r="W8936" s="2">
        <f>salestable[[#This Row],[Sales]] * salestable[[#This Row],[Discount]]</f>
        <v>2.5344000000000002</v>
      </c>
      <c r="X8936">
        <f>YEAR(salestable[[#This Row],[Order Date]])</f>
        <v>2017</v>
      </c>
      <c r="Y8936" t="str">
        <f>TEXT(salestable[[#This Row],[Order Date]],"MMMM")</f>
        <v>August</v>
      </c>
      <c r="Z8936" t="str">
        <f>"Q"&amp;ROUNDUP(MONTH(salestable[[#This Row],[Order Date]])/3,0)</f>
        <v>Q3</v>
      </c>
      <c r="AA8936" t="str">
        <f>TEXT(salestable[[#This Row],[Order Date]], "ddd")</f>
        <v>Sun</v>
      </c>
    </row>
    <row r="8937" spans="1:27"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s="3">
        <v>14</v>
      </c>
      <c r="T8937" s="4">
        <v>0.2</v>
      </c>
      <c r="U8937" s="3">
        <v>209.97900000000001</v>
      </c>
      <c r="V8937" s="2">
        <f>salestable[[#This Row],[Sales]] * (1 - salestable[[#This Row],[Discount]])</f>
        <v>895.91039999999998</v>
      </c>
      <c r="W8937" s="2">
        <f>salestable[[#This Row],[Sales]] * salestable[[#This Row],[Discount]]</f>
        <v>223.9776</v>
      </c>
      <c r="X8937">
        <f>YEAR(salestable[[#This Row],[Order Date]])</f>
        <v>2017</v>
      </c>
      <c r="Y8937" t="str">
        <f>TEXT(salestable[[#This Row],[Order Date]],"MMMM")</f>
        <v>August</v>
      </c>
      <c r="Z8937" t="str">
        <f>"Q"&amp;ROUNDUP(MONTH(salestable[[#This Row],[Order Date]])/3,0)</f>
        <v>Q3</v>
      </c>
      <c r="AA8937" t="str">
        <f>TEXT(salestable[[#This Row],[Order Date]], "ddd")</f>
        <v>Sun</v>
      </c>
    </row>
    <row r="8938" spans="1:27"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s="3">
        <v>5</v>
      </c>
      <c r="T8938" s="4">
        <v>0</v>
      </c>
      <c r="U8938" s="3">
        <v>53.261000000000003</v>
      </c>
      <c r="V8938" s="2">
        <f>salestable[[#This Row],[Sales]] * (1 - salestable[[#This Row],[Discount]])</f>
        <v>204.85</v>
      </c>
      <c r="W8938" s="2">
        <f>salestable[[#This Row],[Sales]] * salestable[[#This Row],[Discount]]</f>
        <v>0</v>
      </c>
      <c r="X8938">
        <f>YEAR(salestable[[#This Row],[Order Date]])</f>
        <v>2015</v>
      </c>
      <c r="Y8938" t="str">
        <f>TEXT(salestable[[#This Row],[Order Date]],"MMMM")</f>
        <v>December</v>
      </c>
      <c r="Z8938" t="str">
        <f>"Q"&amp;ROUNDUP(MONTH(salestable[[#This Row],[Order Date]])/3,0)</f>
        <v>Q4</v>
      </c>
      <c r="AA8938" t="str">
        <f>TEXT(salestable[[#This Row],[Order Date]], "ddd")</f>
        <v>Thu</v>
      </c>
    </row>
    <row r="8939" spans="1:27"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s="3">
        <v>2</v>
      </c>
      <c r="T8939" s="4">
        <v>0.2</v>
      </c>
      <c r="U8939" s="3">
        <v>16.998000000000001</v>
      </c>
      <c r="V8939" s="2">
        <f>salestable[[#This Row],[Sales]] * (1 - salestable[[#This Row],[Discount]])</f>
        <v>108.78720000000001</v>
      </c>
      <c r="W8939" s="2">
        <f>salestable[[#This Row],[Sales]] * salestable[[#This Row],[Discount]]</f>
        <v>27.196800000000003</v>
      </c>
      <c r="X8939">
        <f>YEAR(salestable[[#This Row],[Order Date]])</f>
        <v>2015</v>
      </c>
      <c r="Y8939" t="str">
        <f>TEXT(salestable[[#This Row],[Order Date]],"MMMM")</f>
        <v>December</v>
      </c>
      <c r="Z8939" t="str">
        <f>"Q"&amp;ROUNDUP(MONTH(salestable[[#This Row],[Order Date]])/3,0)</f>
        <v>Q4</v>
      </c>
      <c r="AA8939" t="str">
        <f>TEXT(salestable[[#This Row],[Order Date]], "ddd")</f>
        <v>Thu</v>
      </c>
    </row>
    <row r="8940" spans="1:27"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s="3">
        <v>5</v>
      </c>
      <c r="T8940" s="4">
        <v>0</v>
      </c>
      <c r="U8940" s="3">
        <v>7.0519999999999996</v>
      </c>
      <c r="V8940" s="2">
        <f>salestable[[#This Row],[Sales]] * (1 - salestable[[#This Row],[Discount]])</f>
        <v>16.399999999999999</v>
      </c>
      <c r="W8940" s="2">
        <f>salestable[[#This Row],[Sales]] * salestable[[#This Row],[Discount]]</f>
        <v>0</v>
      </c>
      <c r="X8940">
        <f>YEAR(salestable[[#This Row],[Order Date]])</f>
        <v>2015</v>
      </c>
      <c r="Y8940" t="str">
        <f>TEXT(salestable[[#This Row],[Order Date]],"MMMM")</f>
        <v>December</v>
      </c>
      <c r="Z8940" t="str">
        <f>"Q"&amp;ROUNDUP(MONTH(salestable[[#This Row],[Order Date]])/3,0)</f>
        <v>Q4</v>
      </c>
      <c r="AA8940" t="str">
        <f>TEXT(salestable[[#This Row],[Order Date]], "ddd")</f>
        <v>Thu</v>
      </c>
    </row>
    <row r="8941" spans="1:27"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s="3">
        <v>2</v>
      </c>
      <c r="T8941" s="4">
        <v>0.2</v>
      </c>
      <c r="U8941" s="3">
        <v>31.373999999999999</v>
      </c>
      <c r="V8941" s="2">
        <f>salestable[[#This Row],[Sales]] * (1 - salestable[[#This Row],[Discount]])</f>
        <v>74.367999999999995</v>
      </c>
      <c r="W8941" s="2">
        <f>salestable[[#This Row],[Sales]] * salestable[[#This Row],[Discount]]</f>
        <v>18.591999999999999</v>
      </c>
      <c r="X8941">
        <f>YEAR(salestable[[#This Row],[Order Date]])</f>
        <v>2015</v>
      </c>
      <c r="Y8941" t="str">
        <f>TEXT(salestable[[#This Row],[Order Date]],"MMMM")</f>
        <v>December</v>
      </c>
      <c r="Z8941" t="str">
        <f>"Q"&amp;ROUNDUP(MONTH(salestable[[#This Row],[Order Date]])/3,0)</f>
        <v>Q4</v>
      </c>
      <c r="AA8941" t="str">
        <f>TEXT(salestable[[#This Row],[Order Date]], "ddd")</f>
        <v>Thu</v>
      </c>
    </row>
    <row r="8942" spans="1:27"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s="3">
        <v>3</v>
      </c>
      <c r="T8942" s="4">
        <v>0.2</v>
      </c>
      <c r="U8942" s="3">
        <v>-1.8126</v>
      </c>
      <c r="V8942" s="2">
        <f>salestable[[#This Row],[Sales]] * (1 - salestable[[#This Row],[Discount]])</f>
        <v>6.1055999999999999</v>
      </c>
      <c r="W8942" s="2">
        <f>salestable[[#This Row],[Sales]] * salestable[[#This Row],[Discount]]</f>
        <v>1.5264</v>
      </c>
      <c r="X8942">
        <f>YEAR(salestable[[#This Row],[Order Date]])</f>
        <v>2014</v>
      </c>
      <c r="Y8942" t="str">
        <f>TEXT(salestable[[#This Row],[Order Date]],"MMMM")</f>
        <v>August</v>
      </c>
      <c r="Z8942" t="str">
        <f>"Q"&amp;ROUNDUP(MONTH(salestable[[#This Row],[Order Date]])/3,0)</f>
        <v>Q3</v>
      </c>
      <c r="AA8942" t="str">
        <f>TEXT(salestable[[#This Row],[Order Date]], "ddd")</f>
        <v>Fri</v>
      </c>
    </row>
    <row r="8943" spans="1:27"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s="3">
        <v>7</v>
      </c>
      <c r="T8943" s="4">
        <v>0.7</v>
      </c>
      <c r="U8943" s="3">
        <v>-3.4649999999999999</v>
      </c>
      <c r="V8943" s="2">
        <f>salestable[[#This Row],[Sales]] * (1 - salestable[[#This Row],[Discount]])</f>
        <v>1.2474000000000003</v>
      </c>
      <c r="W8943" s="2">
        <f>salestable[[#This Row],[Sales]] * salestable[[#This Row],[Discount]]</f>
        <v>2.9106000000000001</v>
      </c>
      <c r="X8943">
        <f>YEAR(salestable[[#This Row],[Order Date]])</f>
        <v>2016</v>
      </c>
      <c r="Y8943" t="str">
        <f>TEXT(salestable[[#This Row],[Order Date]],"MMMM")</f>
        <v>November</v>
      </c>
      <c r="Z8943" t="str">
        <f>"Q"&amp;ROUNDUP(MONTH(salestable[[#This Row],[Order Date]])/3,0)</f>
        <v>Q4</v>
      </c>
      <c r="AA8943" t="str">
        <f>TEXT(salestable[[#This Row],[Order Date]], "ddd")</f>
        <v>Thu</v>
      </c>
    </row>
    <row r="8944" spans="1:27"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s="3">
        <v>3</v>
      </c>
      <c r="T8944" s="4">
        <v>0.7</v>
      </c>
      <c r="U8944" s="3">
        <v>-251.98740000000001</v>
      </c>
      <c r="V8944" s="2">
        <f>salestable[[#This Row],[Sales]] * (1 - salestable[[#This Row],[Discount]])</f>
        <v>53.99730000000001</v>
      </c>
      <c r="W8944" s="2">
        <f>salestable[[#This Row],[Sales]] * salestable[[#This Row],[Discount]]</f>
        <v>125.9937</v>
      </c>
      <c r="X8944">
        <f>YEAR(salestable[[#This Row],[Order Date]])</f>
        <v>2016</v>
      </c>
      <c r="Y8944" t="str">
        <f>TEXT(salestable[[#This Row],[Order Date]],"MMMM")</f>
        <v>November</v>
      </c>
      <c r="Z8944" t="str">
        <f>"Q"&amp;ROUNDUP(MONTH(salestable[[#This Row],[Order Date]])/3,0)</f>
        <v>Q4</v>
      </c>
      <c r="AA8944" t="str">
        <f>TEXT(salestable[[#This Row],[Order Date]], "ddd")</f>
        <v>Thu</v>
      </c>
    </row>
    <row r="8945" spans="1:27"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s="3">
        <v>3</v>
      </c>
      <c r="T8945" s="4">
        <v>0.3</v>
      </c>
      <c r="U8945" s="3">
        <v>-47.871600000000001</v>
      </c>
      <c r="V8945" s="2">
        <f>salestable[[#This Row],[Sales]] * (1 - salestable[[#This Row],[Discount]])</f>
        <v>167.5506</v>
      </c>
      <c r="W8945" s="2">
        <f>salestable[[#This Row],[Sales]] * salestable[[#This Row],[Discount]]</f>
        <v>71.807400000000001</v>
      </c>
      <c r="X8945">
        <f>YEAR(salestable[[#This Row],[Order Date]])</f>
        <v>2017</v>
      </c>
      <c r="Y8945" t="str">
        <f>TEXT(salestable[[#This Row],[Order Date]],"MMMM")</f>
        <v>October</v>
      </c>
      <c r="Z8945" t="str">
        <f>"Q"&amp;ROUNDUP(MONTH(salestable[[#This Row],[Order Date]])/3,0)</f>
        <v>Q4</v>
      </c>
      <c r="AA8945" t="str">
        <f>TEXT(salestable[[#This Row],[Order Date]], "ddd")</f>
        <v>Tue</v>
      </c>
    </row>
    <row r="8946" spans="1:27"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s="3">
        <v>3</v>
      </c>
      <c r="T8946" s="4">
        <v>0</v>
      </c>
      <c r="U8946" s="3">
        <v>80.791200000000003</v>
      </c>
      <c r="V8946" s="2">
        <f>salestable[[#This Row],[Sales]] * (1 - salestable[[#This Row],[Discount]])</f>
        <v>164.88</v>
      </c>
      <c r="W8946" s="2">
        <f>salestable[[#This Row],[Sales]] * salestable[[#This Row],[Discount]]</f>
        <v>0</v>
      </c>
      <c r="X8946">
        <f>YEAR(salestable[[#This Row],[Order Date]])</f>
        <v>2014</v>
      </c>
      <c r="Y8946" t="str">
        <f>TEXT(salestable[[#This Row],[Order Date]],"MMMM")</f>
        <v>December</v>
      </c>
      <c r="Z8946" t="str">
        <f>"Q"&amp;ROUNDUP(MONTH(salestable[[#This Row],[Order Date]])/3,0)</f>
        <v>Q4</v>
      </c>
      <c r="AA8946" t="str">
        <f>TEXT(salestable[[#This Row],[Order Date]], "ddd")</f>
        <v>Sun</v>
      </c>
    </row>
    <row r="8947" spans="1:27"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s="3">
        <v>3</v>
      </c>
      <c r="T8947" s="4">
        <v>0</v>
      </c>
      <c r="U8947" s="3">
        <v>3.2850000000000001</v>
      </c>
      <c r="V8947" s="2">
        <f>salestable[[#This Row],[Sales]] * (1 - salestable[[#This Row],[Discount]])</f>
        <v>10.95</v>
      </c>
      <c r="W8947" s="2">
        <f>salestable[[#This Row],[Sales]] * salestable[[#This Row],[Discount]]</f>
        <v>0</v>
      </c>
      <c r="X8947">
        <f>YEAR(salestable[[#This Row],[Order Date]])</f>
        <v>2014</v>
      </c>
      <c r="Y8947" t="str">
        <f>TEXT(salestable[[#This Row],[Order Date]],"MMMM")</f>
        <v>November</v>
      </c>
      <c r="Z8947" t="str">
        <f>"Q"&amp;ROUNDUP(MONTH(salestable[[#This Row],[Order Date]])/3,0)</f>
        <v>Q4</v>
      </c>
      <c r="AA8947" t="str">
        <f>TEXT(salestable[[#This Row],[Order Date]], "ddd")</f>
        <v>Sat</v>
      </c>
    </row>
    <row r="8948" spans="1:27"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s="3">
        <v>3</v>
      </c>
      <c r="T8948" s="4">
        <v>0</v>
      </c>
      <c r="U8948" s="3">
        <v>9.3312000000000008</v>
      </c>
      <c r="V8948" s="2">
        <f>salestable[[#This Row],[Sales]] * (1 - salestable[[#This Row],[Discount]])</f>
        <v>19.440000000000001</v>
      </c>
      <c r="W8948" s="2">
        <f>salestable[[#This Row],[Sales]] * salestable[[#This Row],[Discount]]</f>
        <v>0</v>
      </c>
      <c r="X8948">
        <f>YEAR(salestable[[#This Row],[Order Date]])</f>
        <v>2017</v>
      </c>
      <c r="Y8948" t="str">
        <f>TEXT(salestable[[#This Row],[Order Date]],"MMMM")</f>
        <v>December</v>
      </c>
      <c r="Z8948" t="str">
        <f>"Q"&amp;ROUNDUP(MONTH(salestable[[#This Row],[Order Date]])/3,0)</f>
        <v>Q4</v>
      </c>
      <c r="AA8948" t="str">
        <f>TEXT(salestable[[#This Row],[Order Date]], "ddd")</f>
        <v>Sun</v>
      </c>
    </row>
    <row r="8949" spans="1:27"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s="3">
        <v>5</v>
      </c>
      <c r="T8949" s="4">
        <v>0</v>
      </c>
      <c r="U8949" s="3">
        <v>6.15</v>
      </c>
      <c r="V8949" s="2">
        <f>salestable[[#This Row],[Sales]] * (1 - salestable[[#This Row],[Discount]])</f>
        <v>12.3</v>
      </c>
      <c r="W8949" s="2">
        <f>salestable[[#This Row],[Sales]] * salestable[[#This Row],[Discount]]</f>
        <v>0</v>
      </c>
      <c r="X8949">
        <f>YEAR(salestable[[#This Row],[Order Date]])</f>
        <v>2017</v>
      </c>
      <c r="Y8949" t="str">
        <f>TEXT(salestable[[#This Row],[Order Date]],"MMMM")</f>
        <v>December</v>
      </c>
      <c r="Z8949" t="str">
        <f>"Q"&amp;ROUNDUP(MONTH(salestable[[#This Row],[Order Date]])/3,0)</f>
        <v>Q4</v>
      </c>
      <c r="AA8949" t="str">
        <f>TEXT(salestable[[#This Row],[Order Date]], "ddd")</f>
        <v>Sun</v>
      </c>
    </row>
    <row r="8950" spans="1:27"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s="3">
        <v>1</v>
      </c>
      <c r="T8950" s="4">
        <v>0</v>
      </c>
      <c r="U8950" s="3">
        <v>3.6322000000000001</v>
      </c>
      <c r="V8950" s="2">
        <f>salestable[[#This Row],[Sales]] * (1 - salestable[[#This Row],[Discount]])</f>
        <v>13.97</v>
      </c>
      <c r="W8950" s="2">
        <f>salestable[[#This Row],[Sales]] * salestable[[#This Row],[Discount]]</f>
        <v>0</v>
      </c>
      <c r="X8950">
        <f>YEAR(salestable[[#This Row],[Order Date]])</f>
        <v>2014</v>
      </c>
      <c r="Y8950" t="str">
        <f>TEXT(salestable[[#This Row],[Order Date]],"MMMM")</f>
        <v>December</v>
      </c>
      <c r="Z8950" t="str">
        <f>"Q"&amp;ROUNDUP(MONTH(salestable[[#This Row],[Order Date]])/3,0)</f>
        <v>Q4</v>
      </c>
      <c r="AA8950" t="str">
        <f>TEXT(salestable[[#This Row],[Order Date]], "ddd")</f>
        <v>Wed</v>
      </c>
    </row>
    <row r="8951" spans="1:27"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s="3">
        <v>6</v>
      </c>
      <c r="T8951" s="4">
        <v>0.4</v>
      </c>
      <c r="U8951" s="3">
        <v>-249.32159999999999</v>
      </c>
      <c r="V8951" s="2">
        <f>salestable[[#This Row],[Sales]] * (1 - salestable[[#This Row],[Discount]])</f>
        <v>560.97360000000003</v>
      </c>
      <c r="W8951" s="2">
        <f>salestable[[#This Row],[Sales]] * salestable[[#This Row],[Discount]]</f>
        <v>373.98240000000004</v>
      </c>
      <c r="X8951">
        <f>YEAR(salestable[[#This Row],[Order Date]])</f>
        <v>2017</v>
      </c>
      <c r="Y8951" t="str">
        <f>TEXT(salestable[[#This Row],[Order Date]],"MMMM")</f>
        <v>December</v>
      </c>
      <c r="Z8951" t="str">
        <f>"Q"&amp;ROUNDUP(MONTH(salestable[[#This Row],[Order Date]])/3,0)</f>
        <v>Q4</v>
      </c>
      <c r="AA8951" t="str">
        <f>TEXT(salestable[[#This Row],[Order Date]], "ddd")</f>
        <v>Fri</v>
      </c>
    </row>
    <row r="8952" spans="1:27"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s="3">
        <v>2</v>
      </c>
      <c r="T8952" s="4">
        <v>0.2</v>
      </c>
      <c r="U8952" s="3">
        <v>7.6154000000000002</v>
      </c>
      <c r="V8952" s="2">
        <f>salestable[[#This Row],[Sales]] * (1 - salestable[[#This Row],[Discount]])</f>
        <v>37.491199999999999</v>
      </c>
      <c r="W8952" s="2">
        <f>salestable[[#This Row],[Sales]] * salestable[[#This Row],[Discount]]</f>
        <v>9.3727999999999998</v>
      </c>
      <c r="X8952">
        <f>YEAR(salestable[[#This Row],[Order Date]])</f>
        <v>2017</v>
      </c>
      <c r="Y8952" t="str">
        <f>TEXT(salestable[[#This Row],[Order Date]],"MMMM")</f>
        <v>December</v>
      </c>
      <c r="Z8952" t="str">
        <f>"Q"&amp;ROUNDUP(MONTH(salestable[[#This Row],[Order Date]])/3,0)</f>
        <v>Q4</v>
      </c>
      <c r="AA8952" t="str">
        <f>TEXT(salestable[[#This Row],[Order Date]], "ddd")</f>
        <v>Fri</v>
      </c>
    </row>
    <row r="8953" spans="1:27"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s="3">
        <v>3</v>
      </c>
      <c r="T8953" s="4">
        <v>0.2</v>
      </c>
      <c r="U8953" s="3">
        <v>1.962</v>
      </c>
      <c r="V8953" s="2">
        <f>salestable[[#This Row],[Sales]] * (1 - salestable[[#This Row],[Discount]])</f>
        <v>20.928000000000001</v>
      </c>
      <c r="W8953" s="2">
        <f>salestable[[#This Row],[Sales]] * salestable[[#This Row],[Discount]]</f>
        <v>5.2320000000000002</v>
      </c>
      <c r="X8953">
        <f>YEAR(salestable[[#This Row],[Order Date]])</f>
        <v>2017</v>
      </c>
      <c r="Y8953" t="str">
        <f>TEXT(salestable[[#This Row],[Order Date]],"MMMM")</f>
        <v>December</v>
      </c>
      <c r="Z8953" t="str">
        <f>"Q"&amp;ROUNDUP(MONTH(salestable[[#This Row],[Order Date]])/3,0)</f>
        <v>Q4</v>
      </c>
      <c r="AA8953" t="str">
        <f>TEXT(salestable[[#This Row],[Order Date]], "ddd")</f>
        <v>Fri</v>
      </c>
    </row>
    <row r="8954" spans="1:27"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s="3">
        <v>7</v>
      </c>
      <c r="T8954" s="4">
        <v>0.2</v>
      </c>
      <c r="U8954" s="3">
        <v>2.891</v>
      </c>
      <c r="V8954" s="2">
        <f>salestable[[#This Row],[Sales]] * (1 - salestable[[#This Row],[Discount]])</f>
        <v>18.502400000000002</v>
      </c>
      <c r="W8954" s="2">
        <f>salestable[[#This Row],[Sales]] * salestable[[#This Row],[Discount]]</f>
        <v>4.6256000000000004</v>
      </c>
      <c r="X8954">
        <f>YEAR(salestable[[#This Row],[Order Date]])</f>
        <v>2017</v>
      </c>
      <c r="Y8954" t="str">
        <f>TEXT(salestable[[#This Row],[Order Date]],"MMMM")</f>
        <v>December</v>
      </c>
      <c r="Z8954" t="str">
        <f>"Q"&amp;ROUNDUP(MONTH(salestable[[#This Row],[Order Date]])/3,0)</f>
        <v>Q4</v>
      </c>
      <c r="AA8954" t="str">
        <f>TEXT(salestable[[#This Row],[Order Date]], "ddd")</f>
        <v>Fri</v>
      </c>
    </row>
    <row r="8955" spans="1:27"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s="3">
        <v>5</v>
      </c>
      <c r="T8955" s="4">
        <v>0.2</v>
      </c>
      <c r="U8955" s="3">
        <v>16.291</v>
      </c>
      <c r="V8955" s="2">
        <f>salestable[[#This Row],[Sales]] * (1 - salestable[[#This Row],[Discount]])</f>
        <v>47.392000000000003</v>
      </c>
      <c r="W8955" s="2">
        <f>salestable[[#This Row],[Sales]] * salestable[[#This Row],[Discount]]</f>
        <v>11.848000000000001</v>
      </c>
      <c r="X8955">
        <f>YEAR(salestable[[#This Row],[Order Date]])</f>
        <v>2017</v>
      </c>
      <c r="Y8955" t="str">
        <f>TEXT(salestable[[#This Row],[Order Date]],"MMMM")</f>
        <v>December</v>
      </c>
      <c r="Z8955" t="str">
        <f>"Q"&amp;ROUNDUP(MONTH(salestable[[#This Row],[Order Date]])/3,0)</f>
        <v>Q4</v>
      </c>
      <c r="AA8955" t="str">
        <f>TEXT(salestable[[#This Row],[Order Date]], "ddd")</f>
        <v>Fri</v>
      </c>
    </row>
    <row r="8956" spans="1:27"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s="3">
        <v>4</v>
      </c>
      <c r="T8956" s="4">
        <v>0.2</v>
      </c>
      <c r="U8956" s="3">
        <v>-7.7728000000000002</v>
      </c>
      <c r="V8956" s="2">
        <f>salestable[[#This Row],[Sales]] * (1 - salestable[[#This Row],[Discount]])</f>
        <v>124.3648</v>
      </c>
      <c r="W8956" s="2">
        <f>salestable[[#This Row],[Sales]] * salestable[[#This Row],[Discount]]</f>
        <v>31.091200000000001</v>
      </c>
      <c r="X8956">
        <f>YEAR(salestable[[#This Row],[Order Date]])</f>
        <v>2014</v>
      </c>
      <c r="Y8956" t="str">
        <f>TEXT(salestable[[#This Row],[Order Date]],"MMMM")</f>
        <v>August</v>
      </c>
      <c r="Z8956" t="str">
        <f>"Q"&amp;ROUNDUP(MONTH(salestable[[#This Row],[Order Date]])/3,0)</f>
        <v>Q3</v>
      </c>
      <c r="AA8956" t="str">
        <f>TEXT(salestable[[#This Row],[Order Date]], "ddd")</f>
        <v>Fri</v>
      </c>
    </row>
    <row r="8957" spans="1:27"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s="3">
        <v>2</v>
      </c>
      <c r="T8957" s="4">
        <v>0</v>
      </c>
      <c r="U8957" s="3">
        <v>3.8519999999999999</v>
      </c>
      <c r="V8957" s="2">
        <f>salestable[[#This Row],[Sales]] * (1 - salestable[[#This Row],[Discount]])</f>
        <v>8.56</v>
      </c>
      <c r="W8957" s="2">
        <f>salestable[[#This Row],[Sales]] * salestable[[#This Row],[Discount]]</f>
        <v>0</v>
      </c>
      <c r="X8957">
        <f>YEAR(salestable[[#This Row],[Order Date]])</f>
        <v>2014</v>
      </c>
      <c r="Y8957" t="str">
        <f>TEXT(salestable[[#This Row],[Order Date]],"MMMM")</f>
        <v>September</v>
      </c>
      <c r="Z8957" t="str">
        <f>"Q"&amp;ROUNDUP(MONTH(salestable[[#This Row],[Order Date]])/3,0)</f>
        <v>Q3</v>
      </c>
      <c r="AA8957" t="str">
        <f>TEXT(salestable[[#This Row],[Order Date]], "ddd")</f>
        <v>Sat</v>
      </c>
    </row>
    <row r="8958" spans="1:27"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s="3">
        <v>3</v>
      </c>
      <c r="T8958" s="4">
        <v>0.2</v>
      </c>
      <c r="U8958" s="3">
        <v>5.7750000000000004</v>
      </c>
      <c r="V8958" s="2">
        <f>salestable[[#This Row],[Sales]] * (1 - salestable[[#This Row],[Discount]])</f>
        <v>16.8</v>
      </c>
      <c r="W8958" s="2">
        <f>salestable[[#This Row],[Sales]] * salestable[[#This Row],[Discount]]</f>
        <v>4.2</v>
      </c>
      <c r="X8958">
        <f>YEAR(salestable[[#This Row],[Order Date]])</f>
        <v>2017</v>
      </c>
      <c r="Y8958" t="str">
        <f>TEXT(salestable[[#This Row],[Order Date]],"MMMM")</f>
        <v>December</v>
      </c>
      <c r="Z8958" t="str">
        <f>"Q"&amp;ROUNDUP(MONTH(salestable[[#This Row],[Order Date]])/3,0)</f>
        <v>Q4</v>
      </c>
      <c r="AA8958" t="str">
        <f>TEXT(salestable[[#This Row],[Order Date]], "ddd")</f>
        <v>Mon</v>
      </c>
    </row>
    <row r="8959" spans="1:27"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s="3">
        <v>2</v>
      </c>
      <c r="T8959" s="4">
        <v>0.5</v>
      </c>
      <c r="U8959" s="3">
        <v>-7.2</v>
      </c>
      <c r="V8959" s="2">
        <f>salestable[[#This Row],[Sales]] * (1 - salestable[[#This Row],[Discount]])</f>
        <v>60</v>
      </c>
      <c r="W8959" s="2">
        <f>salestable[[#This Row],[Sales]] * salestable[[#This Row],[Discount]]</f>
        <v>60</v>
      </c>
      <c r="X8959">
        <f>YEAR(salestable[[#This Row],[Order Date]])</f>
        <v>2017</v>
      </c>
      <c r="Y8959" t="str">
        <f>TEXT(salestable[[#This Row],[Order Date]],"MMMM")</f>
        <v>December</v>
      </c>
      <c r="Z8959" t="str">
        <f>"Q"&amp;ROUNDUP(MONTH(salestable[[#This Row],[Order Date]])/3,0)</f>
        <v>Q4</v>
      </c>
      <c r="AA8959" t="str">
        <f>TEXT(salestable[[#This Row],[Order Date]], "ddd")</f>
        <v>Mon</v>
      </c>
    </row>
    <row r="8960" spans="1:27"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s="3">
        <v>5</v>
      </c>
      <c r="T8960" s="4">
        <v>0.2</v>
      </c>
      <c r="U8960" s="3">
        <v>37.494999999999997</v>
      </c>
      <c r="V8960" s="2">
        <f>salestable[[#This Row],[Sales]] * (1 - salestable[[#This Row],[Discount]])</f>
        <v>239.96799999999999</v>
      </c>
      <c r="W8960" s="2">
        <f>salestable[[#This Row],[Sales]] * salestable[[#This Row],[Discount]]</f>
        <v>59.991999999999997</v>
      </c>
      <c r="X8960">
        <f>YEAR(salestable[[#This Row],[Order Date]])</f>
        <v>2017</v>
      </c>
      <c r="Y8960" t="str">
        <f>TEXT(salestable[[#This Row],[Order Date]],"MMMM")</f>
        <v>November</v>
      </c>
      <c r="Z8960" t="str">
        <f>"Q"&amp;ROUNDUP(MONTH(salestable[[#This Row],[Order Date]])/3,0)</f>
        <v>Q4</v>
      </c>
      <c r="AA8960" t="str">
        <f>TEXT(salestable[[#This Row],[Order Date]], "ddd")</f>
        <v>Sat</v>
      </c>
    </row>
    <row r="8961" spans="1:27"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s="3">
        <v>5</v>
      </c>
      <c r="T8961" s="4">
        <v>0.8</v>
      </c>
      <c r="U8961" s="3">
        <v>-179.77600000000001</v>
      </c>
      <c r="V8961" s="2">
        <f>salestable[[#This Row],[Sales]] * (1 - salestable[[#This Row],[Discount]])</f>
        <v>13.567999999999998</v>
      </c>
      <c r="W8961" s="2">
        <f>salestable[[#This Row],[Sales]] * salestable[[#This Row],[Discount]]</f>
        <v>54.272000000000006</v>
      </c>
      <c r="X8961">
        <f>YEAR(salestable[[#This Row],[Order Date]])</f>
        <v>2017</v>
      </c>
      <c r="Y8961" t="str">
        <f>TEXT(salestable[[#This Row],[Order Date]],"MMMM")</f>
        <v>November</v>
      </c>
      <c r="Z8961" t="str">
        <f>"Q"&amp;ROUNDUP(MONTH(salestable[[#This Row],[Order Date]])/3,0)</f>
        <v>Q4</v>
      </c>
      <c r="AA8961" t="str">
        <f>TEXT(salestable[[#This Row],[Order Date]], "ddd")</f>
        <v>Sat</v>
      </c>
    </row>
    <row r="8962" spans="1:27"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s="3">
        <v>5</v>
      </c>
      <c r="T8962" s="4">
        <v>0.3</v>
      </c>
      <c r="U8962" s="3">
        <v>-24.398</v>
      </c>
      <c r="V8962" s="2">
        <f>salestable[[#This Row],[Sales]] * (1 - salestable[[#This Row],[Discount]])</f>
        <v>597.75099999999998</v>
      </c>
      <c r="W8962" s="2">
        <f>salestable[[#This Row],[Sales]] * salestable[[#This Row],[Discount]]</f>
        <v>256.17899999999997</v>
      </c>
      <c r="X8962">
        <f>YEAR(salestable[[#This Row],[Order Date]])</f>
        <v>2017</v>
      </c>
      <c r="Y8962" t="str">
        <f>TEXT(salestable[[#This Row],[Order Date]],"MMMM")</f>
        <v>November</v>
      </c>
      <c r="Z8962" t="str">
        <f>"Q"&amp;ROUNDUP(MONTH(salestable[[#This Row],[Order Date]])/3,0)</f>
        <v>Q4</v>
      </c>
      <c r="AA8962" t="str">
        <f>TEXT(salestable[[#This Row],[Order Date]], "ddd")</f>
        <v>Sat</v>
      </c>
    </row>
    <row r="8963" spans="1:27"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s="3">
        <v>4</v>
      </c>
      <c r="T8963" s="4">
        <v>0.2</v>
      </c>
      <c r="U8963" s="3">
        <v>3.7376</v>
      </c>
      <c r="V8963" s="2">
        <f>salestable[[#This Row],[Sales]] * (1 - salestable[[#This Row],[Discount]])</f>
        <v>14.9504</v>
      </c>
      <c r="W8963" s="2">
        <f>salestable[[#This Row],[Sales]] * salestable[[#This Row],[Discount]]</f>
        <v>3.7376</v>
      </c>
      <c r="X8963">
        <f>YEAR(salestable[[#This Row],[Order Date]])</f>
        <v>2017</v>
      </c>
      <c r="Y8963" t="str">
        <f>TEXT(salestable[[#This Row],[Order Date]],"MMMM")</f>
        <v>November</v>
      </c>
      <c r="Z8963" t="str">
        <f>"Q"&amp;ROUNDUP(MONTH(salestable[[#This Row],[Order Date]])/3,0)</f>
        <v>Q4</v>
      </c>
      <c r="AA8963" t="str">
        <f>TEXT(salestable[[#This Row],[Order Date]], "ddd")</f>
        <v>Sat</v>
      </c>
    </row>
    <row r="8964" spans="1:27"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s="3">
        <v>2</v>
      </c>
      <c r="T8964" s="4">
        <v>0</v>
      </c>
      <c r="U8964" s="3">
        <v>71.229600000000005</v>
      </c>
      <c r="V8964" s="2">
        <f>salestable[[#This Row],[Sales]] * (1 - salestable[[#This Row],[Discount]])</f>
        <v>273.95999999999998</v>
      </c>
      <c r="W8964" s="2">
        <f>salestable[[#This Row],[Sales]] * salestable[[#This Row],[Discount]]</f>
        <v>0</v>
      </c>
      <c r="X8964">
        <f>YEAR(salestable[[#This Row],[Order Date]])</f>
        <v>2016</v>
      </c>
      <c r="Y8964" t="str">
        <f>TEXT(salestable[[#This Row],[Order Date]],"MMMM")</f>
        <v>November</v>
      </c>
      <c r="Z8964" t="str">
        <f>"Q"&amp;ROUNDUP(MONTH(salestable[[#This Row],[Order Date]])/3,0)</f>
        <v>Q4</v>
      </c>
      <c r="AA8964" t="str">
        <f>TEXT(salestable[[#This Row],[Order Date]], "ddd")</f>
        <v>Sat</v>
      </c>
    </row>
    <row r="8965" spans="1:27"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s="3">
        <v>3</v>
      </c>
      <c r="T8965" s="4">
        <v>0</v>
      </c>
      <c r="U8965" s="3">
        <v>18.893699999999999</v>
      </c>
      <c r="V8965" s="2">
        <f>salestable[[#This Row],[Sales]] * (1 - salestable[[#This Row],[Discount]])</f>
        <v>89.97</v>
      </c>
      <c r="W8965" s="2">
        <f>salestable[[#This Row],[Sales]] * salestable[[#This Row],[Discount]]</f>
        <v>0</v>
      </c>
      <c r="X8965">
        <f>YEAR(salestable[[#This Row],[Order Date]])</f>
        <v>2016</v>
      </c>
      <c r="Y8965" t="str">
        <f>TEXT(salestable[[#This Row],[Order Date]],"MMMM")</f>
        <v>November</v>
      </c>
      <c r="Z8965" t="str">
        <f>"Q"&amp;ROUNDUP(MONTH(salestable[[#This Row],[Order Date]])/3,0)</f>
        <v>Q4</v>
      </c>
      <c r="AA8965" t="str">
        <f>TEXT(salestable[[#This Row],[Order Date]], "ddd")</f>
        <v>Sat</v>
      </c>
    </row>
    <row r="8966" spans="1:27"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s="3">
        <v>5</v>
      </c>
      <c r="T8966" s="4">
        <v>0</v>
      </c>
      <c r="U8966" s="3">
        <v>75.680000000000007</v>
      </c>
      <c r="V8966" s="2">
        <f>salestable[[#This Row],[Sales]] * (1 - salestable[[#This Row],[Discount]])</f>
        <v>756.8</v>
      </c>
      <c r="W8966" s="2">
        <f>salestable[[#This Row],[Sales]] * salestable[[#This Row],[Discount]]</f>
        <v>0</v>
      </c>
      <c r="X8966">
        <f>YEAR(salestable[[#This Row],[Order Date]])</f>
        <v>2016</v>
      </c>
      <c r="Y8966" t="str">
        <f>TEXT(salestable[[#This Row],[Order Date]],"MMMM")</f>
        <v>November</v>
      </c>
      <c r="Z8966" t="str">
        <f>"Q"&amp;ROUNDUP(MONTH(salestable[[#This Row],[Order Date]])/3,0)</f>
        <v>Q4</v>
      </c>
      <c r="AA8966" t="str">
        <f>TEXT(salestable[[#This Row],[Order Date]], "ddd")</f>
        <v>Sat</v>
      </c>
    </row>
    <row r="8967" spans="1:27"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s="3">
        <v>2</v>
      </c>
      <c r="T8967" s="4">
        <v>0.8</v>
      </c>
      <c r="U8967" s="3">
        <v>-1.9343999999999999</v>
      </c>
      <c r="V8967" s="2">
        <f>salestable[[#This Row],[Sales]] * (1 - salestable[[#This Row],[Discount]])</f>
        <v>0.24959999999999993</v>
      </c>
      <c r="W8967" s="2">
        <f>salestable[[#This Row],[Sales]] * salestable[[#This Row],[Discount]]</f>
        <v>0.99840000000000007</v>
      </c>
      <c r="X8967">
        <f>YEAR(salestable[[#This Row],[Order Date]])</f>
        <v>2017</v>
      </c>
      <c r="Y8967" t="str">
        <f>TEXT(salestable[[#This Row],[Order Date]],"MMMM")</f>
        <v>November</v>
      </c>
      <c r="Z8967" t="str">
        <f>"Q"&amp;ROUNDUP(MONTH(salestable[[#This Row],[Order Date]])/3,0)</f>
        <v>Q4</v>
      </c>
      <c r="AA8967" t="str">
        <f>TEXT(salestable[[#This Row],[Order Date]], "ddd")</f>
        <v>Mon</v>
      </c>
    </row>
    <row r="8968" spans="1:27"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s="3">
        <v>1</v>
      </c>
      <c r="T8968" s="4">
        <v>0.2</v>
      </c>
      <c r="U8968" s="3">
        <v>14.4</v>
      </c>
      <c r="V8968" s="2">
        <f>salestable[[#This Row],[Sales]] * (1 - salestable[[#This Row],[Discount]])</f>
        <v>57.6</v>
      </c>
      <c r="W8968" s="2">
        <f>salestable[[#This Row],[Sales]] * salestable[[#This Row],[Discount]]</f>
        <v>14.4</v>
      </c>
      <c r="X8968">
        <f>YEAR(salestable[[#This Row],[Order Date]])</f>
        <v>2016</v>
      </c>
      <c r="Y8968" t="str">
        <f>TEXT(salestable[[#This Row],[Order Date]],"MMMM")</f>
        <v>November</v>
      </c>
      <c r="Z8968" t="str">
        <f>"Q"&amp;ROUNDUP(MONTH(salestable[[#This Row],[Order Date]])/3,0)</f>
        <v>Q4</v>
      </c>
      <c r="AA8968" t="str">
        <f>TEXT(salestable[[#This Row],[Order Date]], "ddd")</f>
        <v>Thu</v>
      </c>
    </row>
    <row r="8969" spans="1:27"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s="3">
        <v>7</v>
      </c>
      <c r="T8969" s="4">
        <v>0.3</v>
      </c>
      <c r="U8969" s="3">
        <v>-13.433</v>
      </c>
      <c r="V8969" s="2">
        <f>salestable[[#This Row],[Sales]] * (1 - salestable[[#This Row],[Discount]])</f>
        <v>329.10849999999994</v>
      </c>
      <c r="W8969" s="2">
        <f>salestable[[#This Row],[Sales]] * salestable[[#This Row],[Discount]]</f>
        <v>141.04649999999998</v>
      </c>
      <c r="X8969">
        <f>YEAR(salestable[[#This Row],[Order Date]])</f>
        <v>2016</v>
      </c>
      <c r="Y8969" t="str">
        <f>TEXT(salestable[[#This Row],[Order Date]],"MMMM")</f>
        <v>November</v>
      </c>
      <c r="Z8969" t="str">
        <f>"Q"&amp;ROUNDUP(MONTH(salestable[[#This Row],[Order Date]])/3,0)</f>
        <v>Q4</v>
      </c>
      <c r="AA8969" t="str">
        <f>TEXT(salestable[[#This Row],[Order Date]], "ddd")</f>
        <v>Thu</v>
      </c>
    </row>
    <row r="8970" spans="1:27"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s="3">
        <v>1</v>
      </c>
      <c r="T8970" s="4">
        <v>0.2</v>
      </c>
      <c r="U8970" s="3">
        <v>-8.8038000000000007</v>
      </c>
      <c r="V8970" s="2">
        <f>salestable[[#This Row],[Sales]] * (1 - salestable[[#This Row],[Discount]])</f>
        <v>31.302400000000002</v>
      </c>
      <c r="W8970" s="2">
        <f>salestable[[#This Row],[Sales]] * salestable[[#This Row],[Discount]]</f>
        <v>7.8256000000000006</v>
      </c>
      <c r="X8970">
        <f>YEAR(salestable[[#This Row],[Order Date]])</f>
        <v>2014</v>
      </c>
      <c r="Y8970" t="str">
        <f>TEXT(salestable[[#This Row],[Order Date]],"MMMM")</f>
        <v>December</v>
      </c>
      <c r="Z8970" t="str">
        <f>"Q"&amp;ROUNDUP(MONTH(salestable[[#This Row],[Order Date]])/3,0)</f>
        <v>Q4</v>
      </c>
      <c r="AA8970" t="str">
        <f>TEXT(salestable[[#This Row],[Order Date]], "ddd")</f>
        <v>Tue</v>
      </c>
    </row>
    <row r="8971" spans="1:27"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s="3">
        <v>9</v>
      </c>
      <c r="T8971" s="4">
        <v>0.2</v>
      </c>
      <c r="U8971" s="3">
        <v>1.7262</v>
      </c>
      <c r="V8971" s="2">
        <f>salestable[[#This Row],[Sales]] * (1 - salestable[[#This Row],[Discount]])</f>
        <v>15.782400000000003</v>
      </c>
      <c r="W8971" s="2">
        <f>salestable[[#This Row],[Sales]] * salestable[[#This Row],[Discount]]</f>
        <v>3.9456000000000007</v>
      </c>
      <c r="X8971">
        <f>YEAR(salestable[[#This Row],[Order Date]])</f>
        <v>2017</v>
      </c>
      <c r="Y8971" t="str">
        <f>TEXT(salestable[[#This Row],[Order Date]],"MMMM")</f>
        <v>December</v>
      </c>
      <c r="Z8971" t="str">
        <f>"Q"&amp;ROUNDUP(MONTH(salestable[[#This Row],[Order Date]])/3,0)</f>
        <v>Q4</v>
      </c>
      <c r="AA8971" t="str">
        <f>TEXT(salestable[[#This Row],[Order Date]], "ddd")</f>
        <v>Sat</v>
      </c>
    </row>
    <row r="8972" spans="1:27"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s="3">
        <v>2</v>
      </c>
      <c r="T8972" s="4">
        <v>0.4</v>
      </c>
      <c r="U8972" s="3">
        <v>-25.198</v>
      </c>
      <c r="V8972" s="2">
        <f>salestable[[#This Row],[Sales]] * (1 - salestable[[#This Row],[Discount]])</f>
        <v>90.712799999999987</v>
      </c>
      <c r="W8972" s="2">
        <f>salestable[[#This Row],[Sales]] * salestable[[#This Row],[Discount]]</f>
        <v>60.475200000000001</v>
      </c>
      <c r="X8972">
        <f>YEAR(salestable[[#This Row],[Order Date]])</f>
        <v>2017</v>
      </c>
      <c r="Y8972" t="str">
        <f>TEXT(salestable[[#This Row],[Order Date]],"MMMM")</f>
        <v>December</v>
      </c>
      <c r="Z8972" t="str">
        <f>"Q"&amp;ROUNDUP(MONTH(salestable[[#This Row],[Order Date]])/3,0)</f>
        <v>Q4</v>
      </c>
      <c r="AA8972" t="str">
        <f>TEXT(salestable[[#This Row],[Order Date]], "ddd")</f>
        <v>Sat</v>
      </c>
    </row>
    <row r="8973" spans="1:27"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s="3">
        <v>2</v>
      </c>
      <c r="T8973" s="4">
        <v>0.1</v>
      </c>
      <c r="U8973" s="3">
        <v>60.392000000000003</v>
      </c>
      <c r="V8973" s="2">
        <f>salestable[[#This Row],[Sales]] * (1 - salestable[[#This Row],[Discount]])</f>
        <v>244.58760000000001</v>
      </c>
      <c r="W8973" s="2">
        <f>salestable[[#This Row],[Sales]] * salestable[[#This Row],[Discount]]</f>
        <v>27.176400000000001</v>
      </c>
      <c r="X8973">
        <f>YEAR(salestable[[#This Row],[Order Date]])</f>
        <v>2017</v>
      </c>
      <c r="Y8973" t="str">
        <f>TEXT(salestable[[#This Row],[Order Date]],"MMMM")</f>
        <v>March</v>
      </c>
      <c r="Z8973" t="str">
        <f>"Q"&amp;ROUNDUP(MONTH(salestable[[#This Row],[Order Date]])/3,0)</f>
        <v>Q1</v>
      </c>
      <c r="AA8973" t="str">
        <f>TEXT(salestable[[#This Row],[Order Date]], "ddd")</f>
        <v>Fri</v>
      </c>
    </row>
    <row r="8974" spans="1:27"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s="3">
        <v>1</v>
      </c>
      <c r="T8974" s="4">
        <v>0.2</v>
      </c>
      <c r="U8974" s="3">
        <v>-1.1874</v>
      </c>
      <c r="V8974" s="2">
        <f>salestable[[#This Row],[Sales]] * (1 - salestable[[#This Row],[Discount]])</f>
        <v>37.9968</v>
      </c>
      <c r="W8974" s="2">
        <f>salestable[[#This Row],[Sales]] * salestable[[#This Row],[Discount]]</f>
        <v>9.4992000000000001</v>
      </c>
      <c r="X8974">
        <f>YEAR(salestable[[#This Row],[Order Date]])</f>
        <v>2014</v>
      </c>
      <c r="Y8974" t="str">
        <f>TEXT(salestable[[#This Row],[Order Date]],"MMMM")</f>
        <v>November</v>
      </c>
      <c r="Z8974" t="str">
        <f>"Q"&amp;ROUNDUP(MONTH(salestable[[#This Row],[Order Date]])/3,0)</f>
        <v>Q4</v>
      </c>
      <c r="AA8974" t="str">
        <f>TEXT(salestable[[#This Row],[Order Date]], "ddd")</f>
        <v>Wed</v>
      </c>
    </row>
    <row r="8975" spans="1:27"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s="3">
        <v>7</v>
      </c>
      <c r="T8975" s="4">
        <v>0.15</v>
      </c>
      <c r="U8975" s="3">
        <v>28.4102</v>
      </c>
      <c r="V8975" s="2">
        <f>salestable[[#This Row],[Sales]] * (1 - salestable[[#This Row],[Discount]])</f>
        <v>293.23384999999996</v>
      </c>
      <c r="W8975" s="2">
        <f>salestable[[#This Row],[Sales]] * salestable[[#This Row],[Discount]]</f>
        <v>51.747149999999998</v>
      </c>
      <c r="X8975">
        <f>YEAR(salestable[[#This Row],[Order Date]])</f>
        <v>2017</v>
      </c>
      <c r="Y8975" t="str">
        <f>TEXT(salestable[[#This Row],[Order Date]],"MMMM")</f>
        <v>April</v>
      </c>
      <c r="Z8975" t="str">
        <f>"Q"&amp;ROUNDUP(MONTH(salestable[[#This Row],[Order Date]])/3,0)</f>
        <v>Q2</v>
      </c>
      <c r="AA8975" t="str">
        <f>TEXT(salestable[[#This Row],[Order Date]], "ddd")</f>
        <v>Tue</v>
      </c>
    </row>
    <row r="8976" spans="1:27"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s="3">
        <v>7</v>
      </c>
      <c r="T8976" s="4">
        <v>0.2</v>
      </c>
      <c r="U8976" s="3">
        <v>12.700799999999999</v>
      </c>
      <c r="V8976" s="2">
        <f>salestable[[#This Row],[Sales]] * (1 - salestable[[#This Row],[Discount]])</f>
        <v>29.0304</v>
      </c>
      <c r="W8976" s="2">
        <f>salestable[[#This Row],[Sales]] * salestable[[#This Row],[Discount]]</f>
        <v>7.2576000000000001</v>
      </c>
      <c r="X8976">
        <f>YEAR(salestable[[#This Row],[Order Date]])</f>
        <v>2017</v>
      </c>
      <c r="Y8976" t="str">
        <f>TEXT(salestable[[#This Row],[Order Date]],"MMMM")</f>
        <v>November</v>
      </c>
      <c r="Z8976" t="str">
        <f>"Q"&amp;ROUNDUP(MONTH(salestable[[#This Row],[Order Date]])/3,0)</f>
        <v>Q4</v>
      </c>
      <c r="AA8976" t="str">
        <f>TEXT(salestable[[#This Row],[Order Date]], "ddd")</f>
        <v>Thu</v>
      </c>
    </row>
    <row r="8977" spans="1:27"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s="3">
        <v>2</v>
      </c>
      <c r="T8977" s="4">
        <v>0.2</v>
      </c>
      <c r="U8977" s="3">
        <v>29.364000000000001</v>
      </c>
      <c r="V8977" s="2">
        <f>salestable[[#This Row],[Sales]] * (1 - salestable[[#This Row],[Discount]])</f>
        <v>62.643200000000007</v>
      </c>
      <c r="W8977" s="2">
        <f>salestable[[#This Row],[Sales]] * salestable[[#This Row],[Discount]]</f>
        <v>15.660800000000002</v>
      </c>
      <c r="X8977">
        <f>YEAR(salestable[[#This Row],[Order Date]])</f>
        <v>2017</v>
      </c>
      <c r="Y8977" t="str">
        <f>TEXT(salestable[[#This Row],[Order Date]],"MMMM")</f>
        <v>November</v>
      </c>
      <c r="Z8977" t="str">
        <f>"Q"&amp;ROUNDUP(MONTH(salestable[[#This Row],[Order Date]])/3,0)</f>
        <v>Q4</v>
      </c>
      <c r="AA8977" t="str">
        <f>TEXT(salestable[[#This Row],[Order Date]], "ddd")</f>
        <v>Thu</v>
      </c>
    </row>
    <row r="8978" spans="1:27"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s="3">
        <v>1</v>
      </c>
      <c r="T8978" s="4">
        <v>0.3</v>
      </c>
      <c r="U8978" s="3">
        <v>-31.0335</v>
      </c>
      <c r="V8978" s="2">
        <f>salestable[[#This Row],[Sales]] * (1 - salestable[[#This Row],[Discount]])</f>
        <v>89.449499999999986</v>
      </c>
      <c r="W8978" s="2">
        <f>salestable[[#This Row],[Sales]] * salestable[[#This Row],[Discount]]</f>
        <v>38.335499999999996</v>
      </c>
      <c r="X8978">
        <f>YEAR(salestable[[#This Row],[Order Date]])</f>
        <v>2017</v>
      </c>
      <c r="Y8978" t="str">
        <f>TEXT(salestable[[#This Row],[Order Date]],"MMMM")</f>
        <v>November</v>
      </c>
      <c r="Z8978" t="str">
        <f>"Q"&amp;ROUNDUP(MONTH(salestable[[#This Row],[Order Date]])/3,0)</f>
        <v>Q4</v>
      </c>
      <c r="AA8978" t="str">
        <f>TEXT(salestable[[#This Row],[Order Date]], "ddd")</f>
        <v>Thu</v>
      </c>
    </row>
    <row r="8979" spans="1:27"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s="3">
        <v>2</v>
      </c>
      <c r="T8979" s="4">
        <v>0.8</v>
      </c>
      <c r="U8979" s="3">
        <v>-9.1560000000000006</v>
      </c>
      <c r="V8979" s="2">
        <f>salestable[[#This Row],[Sales]] * (1 - salestable[[#This Row],[Discount]])</f>
        <v>1.2207999999999997</v>
      </c>
      <c r="W8979" s="2">
        <f>salestable[[#This Row],[Sales]] * salestable[[#This Row],[Discount]]</f>
        <v>4.8832000000000004</v>
      </c>
      <c r="X8979">
        <f>YEAR(salestable[[#This Row],[Order Date]])</f>
        <v>2017</v>
      </c>
      <c r="Y8979" t="str">
        <f>TEXT(salestable[[#This Row],[Order Date]],"MMMM")</f>
        <v>November</v>
      </c>
      <c r="Z8979" t="str">
        <f>"Q"&amp;ROUNDUP(MONTH(salestable[[#This Row],[Order Date]])/3,0)</f>
        <v>Q4</v>
      </c>
      <c r="AA8979" t="str">
        <f>TEXT(salestable[[#This Row],[Order Date]], "ddd")</f>
        <v>Thu</v>
      </c>
    </row>
    <row r="8980" spans="1:27"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s="3">
        <v>2</v>
      </c>
      <c r="T8980" s="4">
        <v>0</v>
      </c>
      <c r="U8980" s="3">
        <v>2.8224</v>
      </c>
      <c r="V8980" s="2">
        <f>salestable[[#This Row],[Sales]] * (1 - salestable[[#This Row],[Discount]])</f>
        <v>5.76</v>
      </c>
      <c r="W8980" s="2">
        <f>salestable[[#This Row],[Sales]] * salestable[[#This Row],[Discount]]</f>
        <v>0</v>
      </c>
      <c r="X8980">
        <f>YEAR(salestable[[#This Row],[Order Date]])</f>
        <v>2014</v>
      </c>
      <c r="Y8980" t="str">
        <f>TEXT(salestable[[#This Row],[Order Date]],"MMMM")</f>
        <v>November</v>
      </c>
      <c r="Z8980" t="str">
        <f>"Q"&amp;ROUNDUP(MONTH(salestable[[#This Row],[Order Date]])/3,0)</f>
        <v>Q4</v>
      </c>
      <c r="AA8980" t="str">
        <f>TEXT(salestable[[#This Row],[Order Date]], "ddd")</f>
        <v>Mon</v>
      </c>
    </row>
    <row r="8981" spans="1:27"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s="3">
        <v>1</v>
      </c>
      <c r="T8981" s="4">
        <v>0.8</v>
      </c>
      <c r="U8981" s="3">
        <v>-2.8380000000000001</v>
      </c>
      <c r="V8981" s="2">
        <f>salestable[[#This Row],[Sales]] * (1 - salestable[[#This Row],[Discount]])</f>
        <v>0.34399999999999992</v>
      </c>
      <c r="W8981" s="2">
        <f>salestable[[#This Row],[Sales]] * salestable[[#This Row],[Discount]]</f>
        <v>1.3760000000000001</v>
      </c>
      <c r="X8981">
        <f>YEAR(salestable[[#This Row],[Order Date]])</f>
        <v>2015</v>
      </c>
      <c r="Y8981" t="str">
        <f>TEXT(salestable[[#This Row],[Order Date]],"MMMM")</f>
        <v>October</v>
      </c>
      <c r="Z8981" t="str">
        <f>"Q"&amp;ROUNDUP(MONTH(salestable[[#This Row],[Order Date]])/3,0)</f>
        <v>Q4</v>
      </c>
      <c r="AA8981" t="str">
        <f>TEXT(salestable[[#This Row],[Order Date]], "ddd")</f>
        <v>Mon</v>
      </c>
    </row>
    <row r="8982" spans="1:27"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s="3">
        <v>2</v>
      </c>
      <c r="T8982" s="4">
        <v>0.8</v>
      </c>
      <c r="U8982" s="3">
        <v>-14.770799999999999</v>
      </c>
      <c r="V8982" s="2">
        <f>salestable[[#This Row],[Sales]] * (1 - salestable[[#This Row],[Discount]])</f>
        <v>1.7903999999999995</v>
      </c>
      <c r="W8982" s="2">
        <f>salestable[[#This Row],[Sales]] * salestable[[#This Row],[Discount]]</f>
        <v>7.1616</v>
      </c>
      <c r="X8982">
        <f>YEAR(salestable[[#This Row],[Order Date]])</f>
        <v>2014</v>
      </c>
      <c r="Y8982" t="str">
        <f>TEXT(salestable[[#This Row],[Order Date]],"MMMM")</f>
        <v>February</v>
      </c>
      <c r="Z8982" t="str">
        <f>"Q"&amp;ROUNDUP(MONTH(salestable[[#This Row],[Order Date]])/3,0)</f>
        <v>Q1</v>
      </c>
      <c r="AA8982" t="str">
        <f>TEXT(salestable[[#This Row],[Order Date]], "ddd")</f>
        <v>Thu</v>
      </c>
    </row>
    <row r="8983" spans="1:27"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s="3">
        <v>3</v>
      </c>
      <c r="T8983" s="4">
        <v>0.8</v>
      </c>
      <c r="U8983" s="3">
        <v>-6.3018000000000001</v>
      </c>
      <c r="V8983" s="2">
        <f>salestable[[#This Row],[Sales]] * (1 - salestable[[#This Row],[Discount]])</f>
        <v>0.46679999999999994</v>
      </c>
      <c r="W8983" s="2">
        <f>salestable[[#This Row],[Sales]] * salestable[[#This Row],[Discount]]</f>
        <v>1.8672000000000002</v>
      </c>
      <c r="X8983">
        <f>YEAR(salestable[[#This Row],[Order Date]])</f>
        <v>2016</v>
      </c>
      <c r="Y8983" t="str">
        <f>TEXT(salestable[[#This Row],[Order Date]],"MMMM")</f>
        <v>March</v>
      </c>
      <c r="Z8983" t="str">
        <f>"Q"&amp;ROUNDUP(MONTH(salestable[[#This Row],[Order Date]])/3,0)</f>
        <v>Q1</v>
      </c>
      <c r="AA8983" t="str">
        <f>TEXT(salestable[[#This Row],[Order Date]], "ddd")</f>
        <v>Sun</v>
      </c>
    </row>
    <row r="8984" spans="1:27"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s="3">
        <v>4</v>
      </c>
      <c r="T8984" s="4">
        <v>0.8</v>
      </c>
      <c r="U8984" s="3">
        <v>-2.7648000000000001</v>
      </c>
      <c r="V8984" s="2">
        <f>salestable[[#This Row],[Sales]] * (1 - salestable[[#This Row],[Discount]])</f>
        <v>0.34559999999999991</v>
      </c>
      <c r="W8984" s="2">
        <f>salestable[[#This Row],[Sales]] * salestable[[#This Row],[Discount]]</f>
        <v>1.3824000000000001</v>
      </c>
      <c r="X8984">
        <f>YEAR(salestable[[#This Row],[Order Date]])</f>
        <v>2016</v>
      </c>
      <c r="Y8984" t="str">
        <f>TEXT(salestable[[#This Row],[Order Date]],"MMMM")</f>
        <v>March</v>
      </c>
      <c r="Z8984" t="str">
        <f>"Q"&amp;ROUNDUP(MONTH(salestable[[#This Row],[Order Date]])/3,0)</f>
        <v>Q1</v>
      </c>
      <c r="AA8984" t="str">
        <f>TEXT(salestable[[#This Row],[Order Date]], "ddd")</f>
        <v>Sun</v>
      </c>
    </row>
    <row r="8985" spans="1:27"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s="3">
        <v>5</v>
      </c>
      <c r="T8985" s="4">
        <v>0.6</v>
      </c>
      <c r="U8985" s="3">
        <v>-194.82400000000001</v>
      </c>
      <c r="V8985" s="2">
        <f>salestable[[#This Row],[Sales]] * (1 - salestable[[#This Row],[Discount]])</f>
        <v>63.616</v>
      </c>
      <c r="W8985" s="2">
        <f>salestable[[#This Row],[Sales]] * salestable[[#This Row],[Discount]]</f>
        <v>95.423999999999992</v>
      </c>
      <c r="X8985">
        <f>YEAR(salestable[[#This Row],[Order Date]])</f>
        <v>2016</v>
      </c>
      <c r="Y8985" t="str">
        <f>TEXT(salestable[[#This Row],[Order Date]],"MMMM")</f>
        <v>March</v>
      </c>
      <c r="Z8985" t="str">
        <f>"Q"&amp;ROUNDUP(MONTH(salestable[[#This Row],[Order Date]])/3,0)</f>
        <v>Q1</v>
      </c>
      <c r="AA8985" t="str">
        <f>TEXT(salestable[[#This Row],[Order Date]], "ddd")</f>
        <v>Sun</v>
      </c>
    </row>
    <row r="8986" spans="1:27"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s="3">
        <v>2</v>
      </c>
      <c r="T8986" s="4">
        <v>0.5</v>
      </c>
      <c r="U8986" s="3">
        <v>-99.266400000000004</v>
      </c>
      <c r="V8986" s="2">
        <f>salestable[[#This Row],[Sales]] * (1 - salestable[[#This Row],[Discount]])</f>
        <v>72.989999999999995</v>
      </c>
      <c r="W8986" s="2">
        <f>salestable[[#This Row],[Sales]] * salestable[[#This Row],[Discount]]</f>
        <v>72.989999999999995</v>
      </c>
      <c r="X8986">
        <f>YEAR(salestable[[#This Row],[Order Date]])</f>
        <v>2016</v>
      </c>
      <c r="Y8986" t="str">
        <f>TEXT(salestable[[#This Row],[Order Date]],"MMMM")</f>
        <v>March</v>
      </c>
      <c r="Z8986" t="str">
        <f>"Q"&amp;ROUNDUP(MONTH(salestable[[#This Row],[Order Date]])/3,0)</f>
        <v>Q1</v>
      </c>
      <c r="AA8986" t="str">
        <f>TEXT(salestable[[#This Row],[Order Date]], "ddd")</f>
        <v>Sun</v>
      </c>
    </row>
    <row r="8987" spans="1:27"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s="3">
        <v>3</v>
      </c>
      <c r="T8987" s="4">
        <v>0.2</v>
      </c>
      <c r="U8987" s="3">
        <v>12.667199999999999</v>
      </c>
      <c r="V8987" s="2">
        <f>salestable[[#This Row],[Sales]] * (1 - salestable[[#This Row],[Discount]])</f>
        <v>62.361600000000003</v>
      </c>
      <c r="W8987" s="2">
        <f>salestable[[#This Row],[Sales]] * salestable[[#This Row],[Discount]]</f>
        <v>15.590400000000001</v>
      </c>
      <c r="X8987">
        <f>YEAR(salestable[[#This Row],[Order Date]])</f>
        <v>2015</v>
      </c>
      <c r="Y8987" t="str">
        <f>TEXT(salestable[[#This Row],[Order Date]],"MMMM")</f>
        <v>December</v>
      </c>
      <c r="Z8987" t="str">
        <f>"Q"&amp;ROUNDUP(MONTH(salestable[[#This Row],[Order Date]])/3,0)</f>
        <v>Q4</v>
      </c>
      <c r="AA8987" t="str">
        <f>TEXT(salestable[[#This Row],[Order Date]], "ddd")</f>
        <v>Thu</v>
      </c>
    </row>
    <row r="8988" spans="1:27"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s="3">
        <v>5</v>
      </c>
      <c r="T8988" s="4">
        <v>0.7</v>
      </c>
      <c r="U8988" s="3">
        <v>-73.576999999999998</v>
      </c>
      <c r="V8988" s="2">
        <f>salestable[[#This Row],[Sales]] * (1 - salestable[[#This Row],[Discount]])</f>
        <v>28.791000000000004</v>
      </c>
      <c r="W8988" s="2">
        <f>salestable[[#This Row],[Sales]] * salestable[[#This Row],[Discount]]</f>
        <v>67.179000000000002</v>
      </c>
      <c r="X8988">
        <f>YEAR(salestable[[#This Row],[Order Date]])</f>
        <v>2015</v>
      </c>
      <c r="Y8988" t="str">
        <f>TEXT(salestable[[#This Row],[Order Date]],"MMMM")</f>
        <v>December</v>
      </c>
      <c r="Z8988" t="str">
        <f>"Q"&amp;ROUNDUP(MONTH(salestable[[#This Row],[Order Date]])/3,0)</f>
        <v>Q4</v>
      </c>
      <c r="AA8988" t="str">
        <f>TEXT(salestable[[#This Row],[Order Date]], "ddd")</f>
        <v>Thu</v>
      </c>
    </row>
    <row r="8989" spans="1:27"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s="3">
        <v>2</v>
      </c>
      <c r="T8989" s="4">
        <v>0.2</v>
      </c>
      <c r="U8989" s="3">
        <v>9.2385999999999999</v>
      </c>
      <c r="V8989" s="2">
        <f>salestable[[#This Row],[Sales]] * (1 - salestable[[#This Row],[Discount]])</f>
        <v>84.467200000000005</v>
      </c>
      <c r="W8989" s="2">
        <f>salestable[[#This Row],[Sales]] * salestable[[#This Row],[Discount]]</f>
        <v>21.116800000000001</v>
      </c>
      <c r="X8989">
        <f>YEAR(salestable[[#This Row],[Order Date]])</f>
        <v>2015</v>
      </c>
      <c r="Y8989" t="str">
        <f>TEXT(salestable[[#This Row],[Order Date]],"MMMM")</f>
        <v>December</v>
      </c>
      <c r="Z8989" t="str">
        <f>"Q"&amp;ROUNDUP(MONTH(salestable[[#This Row],[Order Date]])/3,0)</f>
        <v>Q4</v>
      </c>
      <c r="AA8989" t="str">
        <f>TEXT(salestable[[#This Row],[Order Date]], "ddd")</f>
        <v>Thu</v>
      </c>
    </row>
    <row r="8990" spans="1:27"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s="3">
        <v>2</v>
      </c>
      <c r="T8990" s="4">
        <v>0.2</v>
      </c>
      <c r="U8990" s="3">
        <v>1.1679999999999999</v>
      </c>
      <c r="V8990" s="2">
        <f>salestable[[#This Row],[Sales]] * (1 - salestable[[#This Row],[Discount]])</f>
        <v>7.4752000000000001</v>
      </c>
      <c r="W8990" s="2">
        <f>salestable[[#This Row],[Sales]] * salestable[[#This Row],[Discount]]</f>
        <v>1.8688</v>
      </c>
      <c r="X8990">
        <f>YEAR(salestable[[#This Row],[Order Date]])</f>
        <v>2015</v>
      </c>
      <c r="Y8990" t="str">
        <f>TEXT(salestable[[#This Row],[Order Date]],"MMMM")</f>
        <v>December</v>
      </c>
      <c r="Z8990" t="str">
        <f>"Q"&amp;ROUNDUP(MONTH(salestable[[#This Row],[Order Date]])/3,0)</f>
        <v>Q4</v>
      </c>
      <c r="AA8990" t="str">
        <f>TEXT(salestable[[#This Row],[Order Date]], "ddd")</f>
        <v>Thu</v>
      </c>
    </row>
    <row r="8991" spans="1:27"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s="3">
        <v>2</v>
      </c>
      <c r="T8991" s="4">
        <v>0</v>
      </c>
      <c r="U8991" s="3">
        <v>3.7751999999999999</v>
      </c>
      <c r="V8991" s="2">
        <f>salestable[[#This Row],[Sales]] * (1 - salestable[[#This Row],[Discount]])</f>
        <v>9.68</v>
      </c>
      <c r="W8991" s="2">
        <f>salestable[[#This Row],[Sales]] * salestable[[#This Row],[Discount]]</f>
        <v>0</v>
      </c>
      <c r="X8991">
        <f>YEAR(salestable[[#This Row],[Order Date]])</f>
        <v>2015</v>
      </c>
      <c r="Y8991" t="str">
        <f>TEXT(salestable[[#This Row],[Order Date]],"MMMM")</f>
        <v>December</v>
      </c>
      <c r="Z8991" t="str">
        <f>"Q"&amp;ROUNDUP(MONTH(salestable[[#This Row],[Order Date]])/3,0)</f>
        <v>Q4</v>
      </c>
      <c r="AA8991" t="str">
        <f>TEXT(salestable[[#This Row],[Order Date]], "ddd")</f>
        <v>Thu</v>
      </c>
    </row>
    <row r="8992" spans="1:27"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s="3">
        <v>7</v>
      </c>
      <c r="T8992" s="4">
        <v>0</v>
      </c>
      <c r="U8992" s="3">
        <v>2302.9670999999998</v>
      </c>
      <c r="V8992" s="2">
        <f>salestable[[#This Row],[Sales]] * (1 - salestable[[#This Row],[Discount]])</f>
        <v>4899.93</v>
      </c>
      <c r="W8992" s="2">
        <f>salestable[[#This Row],[Sales]] * salestable[[#This Row],[Discount]]</f>
        <v>0</v>
      </c>
      <c r="X8992">
        <f>YEAR(salestable[[#This Row],[Order Date]])</f>
        <v>2015</v>
      </c>
      <c r="Y8992" t="str">
        <f>TEXT(salestable[[#This Row],[Order Date]],"MMMM")</f>
        <v>December</v>
      </c>
      <c r="Z8992" t="str">
        <f>"Q"&amp;ROUNDUP(MONTH(salestable[[#This Row],[Order Date]])/3,0)</f>
        <v>Q4</v>
      </c>
      <c r="AA8992" t="str">
        <f>TEXT(salestable[[#This Row],[Order Date]], "ddd")</f>
        <v>Thu</v>
      </c>
    </row>
    <row r="8993" spans="1:27"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s="3">
        <v>5</v>
      </c>
      <c r="T8993" s="4">
        <v>0</v>
      </c>
      <c r="U8993" s="3">
        <v>21.997499999999999</v>
      </c>
      <c r="V8993" s="2">
        <f>salestable[[#This Row],[Sales]] * (1 - salestable[[#This Row],[Discount]])</f>
        <v>104.75</v>
      </c>
      <c r="W8993" s="2">
        <f>salestable[[#This Row],[Sales]] * salestable[[#This Row],[Discount]]</f>
        <v>0</v>
      </c>
      <c r="X8993">
        <f>YEAR(salestable[[#This Row],[Order Date]])</f>
        <v>2017</v>
      </c>
      <c r="Y8993" t="str">
        <f>TEXT(salestable[[#This Row],[Order Date]],"MMMM")</f>
        <v>October</v>
      </c>
      <c r="Z8993" t="str">
        <f>"Q"&amp;ROUNDUP(MONTH(salestable[[#This Row],[Order Date]])/3,0)</f>
        <v>Q4</v>
      </c>
      <c r="AA8993" t="str">
        <f>TEXT(salestable[[#This Row],[Order Date]], "ddd")</f>
        <v>Sun</v>
      </c>
    </row>
    <row r="8994" spans="1:27"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s="3">
        <v>2</v>
      </c>
      <c r="T8994" s="4">
        <v>0.2</v>
      </c>
      <c r="U8994" s="3">
        <v>4.4004000000000003</v>
      </c>
      <c r="V8994" s="2">
        <f>salestable[[#This Row],[Sales]] * (1 - salestable[[#This Row],[Discount]])</f>
        <v>14.8224</v>
      </c>
      <c r="W8994" s="2">
        <f>salestable[[#This Row],[Sales]] * salestable[[#This Row],[Discount]]</f>
        <v>3.7056</v>
      </c>
      <c r="X8994">
        <f>YEAR(salestable[[#This Row],[Order Date]])</f>
        <v>2017</v>
      </c>
      <c r="Y8994" t="str">
        <f>TEXT(salestable[[#This Row],[Order Date]],"MMMM")</f>
        <v>October</v>
      </c>
      <c r="Z8994" t="str">
        <f>"Q"&amp;ROUNDUP(MONTH(salestable[[#This Row],[Order Date]])/3,0)</f>
        <v>Q4</v>
      </c>
      <c r="AA8994" t="str">
        <f>TEXT(salestable[[#This Row],[Order Date]], "ddd")</f>
        <v>Mon</v>
      </c>
    </row>
    <row r="8995" spans="1:27"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s="3">
        <v>7</v>
      </c>
      <c r="T8995" s="4">
        <v>0.4</v>
      </c>
      <c r="U8995" s="3">
        <v>-968.88329999999996</v>
      </c>
      <c r="V8995" s="2">
        <f>salestable[[#This Row],[Sales]] * (1 - salestable[[#This Row],[Discount]])</f>
        <v>1125.1548</v>
      </c>
      <c r="W8995" s="2">
        <f>salestable[[#This Row],[Sales]] * salestable[[#This Row],[Discount]]</f>
        <v>750.10320000000002</v>
      </c>
      <c r="X8995">
        <f>YEAR(salestable[[#This Row],[Order Date]])</f>
        <v>2017</v>
      </c>
      <c r="Y8995" t="str">
        <f>TEXT(salestable[[#This Row],[Order Date]],"MMMM")</f>
        <v>October</v>
      </c>
      <c r="Z8995" t="str">
        <f>"Q"&amp;ROUNDUP(MONTH(salestable[[#This Row],[Order Date]])/3,0)</f>
        <v>Q4</v>
      </c>
      <c r="AA8995" t="str">
        <f>TEXT(salestable[[#This Row],[Order Date]], "ddd")</f>
        <v>Mon</v>
      </c>
    </row>
    <row r="8996" spans="1:27"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s="3">
        <v>5</v>
      </c>
      <c r="T8996" s="4">
        <v>0.2</v>
      </c>
      <c r="U8996" s="3">
        <v>29.692</v>
      </c>
      <c r="V8996" s="2">
        <f>salestable[[#This Row],[Sales]] * (1 - salestable[[#This Row],[Discount]])</f>
        <v>73.088000000000008</v>
      </c>
      <c r="W8996" s="2">
        <f>salestable[[#This Row],[Sales]] * salestable[[#This Row],[Discount]]</f>
        <v>18.272000000000002</v>
      </c>
      <c r="X8996">
        <f>YEAR(salestable[[#This Row],[Order Date]])</f>
        <v>2014</v>
      </c>
      <c r="Y8996" t="str">
        <f>TEXT(salestable[[#This Row],[Order Date]],"MMMM")</f>
        <v>August</v>
      </c>
      <c r="Z8996" t="str">
        <f>"Q"&amp;ROUNDUP(MONTH(salestable[[#This Row],[Order Date]])/3,0)</f>
        <v>Q3</v>
      </c>
      <c r="AA8996" t="str">
        <f>TEXT(salestable[[#This Row],[Order Date]], "ddd")</f>
        <v>Fri</v>
      </c>
    </row>
    <row r="8997" spans="1:27"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s="3">
        <v>5</v>
      </c>
      <c r="T8997" s="4">
        <v>0.2</v>
      </c>
      <c r="U8997" s="3">
        <v>17.126999999999999</v>
      </c>
      <c r="V8997" s="2">
        <f>salestable[[#This Row],[Sales]] * (1 - salestable[[#This Row],[Discount]])</f>
        <v>121.79200000000002</v>
      </c>
      <c r="W8997" s="2">
        <f>salestable[[#This Row],[Sales]] * salestable[[#This Row],[Discount]]</f>
        <v>30.448000000000004</v>
      </c>
      <c r="X8997">
        <f>YEAR(salestable[[#This Row],[Order Date]])</f>
        <v>2014</v>
      </c>
      <c r="Y8997" t="str">
        <f>TEXT(salestable[[#This Row],[Order Date]],"MMMM")</f>
        <v>August</v>
      </c>
      <c r="Z8997" t="str">
        <f>"Q"&amp;ROUNDUP(MONTH(salestable[[#This Row],[Order Date]])/3,0)</f>
        <v>Q3</v>
      </c>
      <c r="AA8997" t="str">
        <f>TEXT(salestable[[#This Row],[Order Date]], "ddd")</f>
        <v>Fri</v>
      </c>
    </row>
    <row r="8998" spans="1:27"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s="3">
        <v>2</v>
      </c>
      <c r="T8998" s="4">
        <v>0.2</v>
      </c>
      <c r="U8998" s="3">
        <v>12.314399999999999</v>
      </c>
      <c r="V8998" s="2">
        <f>salestable[[#This Row],[Sales]] * (1 - salestable[[#This Row],[Discount]])</f>
        <v>28.147199999999998</v>
      </c>
      <c r="W8998" s="2">
        <f>salestable[[#This Row],[Sales]] * salestable[[#This Row],[Discount]]</f>
        <v>7.0367999999999995</v>
      </c>
      <c r="X8998">
        <f>YEAR(salestable[[#This Row],[Order Date]])</f>
        <v>2017</v>
      </c>
      <c r="Y8998" t="str">
        <f>TEXT(salestable[[#This Row],[Order Date]],"MMMM")</f>
        <v>November</v>
      </c>
      <c r="Z8998" t="str">
        <f>"Q"&amp;ROUNDUP(MONTH(salestable[[#This Row],[Order Date]])/3,0)</f>
        <v>Q4</v>
      </c>
      <c r="AA8998" t="str">
        <f>TEXT(salestable[[#This Row],[Order Date]], "ddd")</f>
        <v>Sat</v>
      </c>
    </row>
    <row r="8999" spans="1:27"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s="3">
        <v>2</v>
      </c>
      <c r="T8999" s="4">
        <v>0.2</v>
      </c>
      <c r="U8999" s="3">
        <v>19.137599999999999</v>
      </c>
      <c r="V8999" s="2">
        <f>salestable[[#This Row],[Sales]] * (1 - salestable[[#This Row],[Discount]])</f>
        <v>45.363200000000006</v>
      </c>
      <c r="W8999" s="2">
        <f>salestable[[#This Row],[Sales]] * salestable[[#This Row],[Discount]]</f>
        <v>11.340800000000002</v>
      </c>
      <c r="X8999">
        <f>YEAR(salestable[[#This Row],[Order Date]])</f>
        <v>2017</v>
      </c>
      <c r="Y8999" t="str">
        <f>TEXT(salestable[[#This Row],[Order Date]],"MMMM")</f>
        <v>March</v>
      </c>
      <c r="Z8999" t="str">
        <f>"Q"&amp;ROUNDUP(MONTH(salestable[[#This Row],[Order Date]])/3,0)</f>
        <v>Q1</v>
      </c>
      <c r="AA8999" t="str">
        <f>TEXT(salestable[[#This Row],[Order Date]], "ddd")</f>
        <v>Mon</v>
      </c>
    </row>
    <row r="9000" spans="1:27"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s="3">
        <v>7</v>
      </c>
      <c r="T9000" s="4">
        <v>0.2</v>
      </c>
      <c r="U9000" s="3">
        <v>102.774</v>
      </c>
      <c r="V9000" s="2">
        <f>salestable[[#This Row],[Sales]] * (1 - salestable[[#This Row],[Discount]])</f>
        <v>219.25120000000004</v>
      </c>
      <c r="W9000" s="2">
        <f>salestable[[#This Row],[Sales]] * salestable[[#This Row],[Discount]]</f>
        <v>54.81280000000001</v>
      </c>
      <c r="X9000">
        <f>YEAR(salestable[[#This Row],[Order Date]])</f>
        <v>2017</v>
      </c>
      <c r="Y9000" t="str">
        <f>TEXT(salestable[[#This Row],[Order Date]],"MMMM")</f>
        <v>March</v>
      </c>
      <c r="Z9000" t="str">
        <f>"Q"&amp;ROUNDUP(MONTH(salestable[[#This Row],[Order Date]])/3,0)</f>
        <v>Q1</v>
      </c>
      <c r="AA9000" t="str">
        <f>TEXT(salestable[[#This Row],[Order Date]], "ddd")</f>
        <v>Mon</v>
      </c>
    </row>
    <row r="9001" spans="1:27"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s="3">
        <v>5</v>
      </c>
      <c r="T9001" s="4">
        <v>0.3</v>
      </c>
      <c r="U9001" s="3">
        <v>-124.431</v>
      </c>
      <c r="V9001" s="2">
        <f>salestable[[#This Row],[Sales]] * (1 - salestable[[#This Row],[Discount]])</f>
        <v>320.90100000000001</v>
      </c>
      <c r="W9001" s="2">
        <f>salestable[[#This Row],[Sales]] * salestable[[#This Row],[Discount]]</f>
        <v>137.529</v>
      </c>
      <c r="X9001">
        <f>YEAR(salestable[[#This Row],[Order Date]])</f>
        <v>2017</v>
      </c>
      <c r="Y9001" t="str">
        <f>TEXT(salestable[[#This Row],[Order Date]],"MMMM")</f>
        <v>May</v>
      </c>
      <c r="Z9001" t="str">
        <f>"Q"&amp;ROUNDUP(MONTH(salestable[[#This Row],[Order Date]])/3,0)</f>
        <v>Q2</v>
      </c>
      <c r="AA9001" t="str">
        <f>TEXT(salestable[[#This Row],[Order Date]], "ddd")</f>
        <v>Sat</v>
      </c>
    </row>
    <row r="9002" spans="1:27"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s="3">
        <v>3</v>
      </c>
      <c r="T9002" s="4">
        <v>0.7</v>
      </c>
      <c r="U9002" s="3">
        <v>-6.0324</v>
      </c>
      <c r="V9002" s="2">
        <f>salestable[[#This Row],[Sales]] * (1 - salestable[[#This Row],[Discount]])</f>
        <v>2.4678000000000004</v>
      </c>
      <c r="W9002" s="2">
        <f>salestable[[#This Row],[Sales]] * salestable[[#This Row],[Discount]]</f>
        <v>5.7582000000000004</v>
      </c>
      <c r="X9002">
        <f>YEAR(salestable[[#This Row],[Order Date]])</f>
        <v>2014</v>
      </c>
      <c r="Y9002" t="str">
        <f>TEXT(salestable[[#This Row],[Order Date]],"MMMM")</f>
        <v>June</v>
      </c>
      <c r="Z9002" t="str">
        <f>"Q"&amp;ROUNDUP(MONTH(salestable[[#This Row],[Order Date]])/3,0)</f>
        <v>Q2</v>
      </c>
      <c r="AA9002" t="str">
        <f>TEXT(salestable[[#This Row],[Order Date]], "ddd")</f>
        <v>Sun</v>
      </c>
    </row>
    <row r="9003" spans="1:27"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s="3">
        <v>1</v>
      </c>
      <c r="T9003" s="4">
        <v>0</v>
      </c>
      <c r="U9003" s="3">
        <v>0.83299999999999996</v>
      </c>
      <c r="V9003" s="2">
        <f>salestable[[#This Row],[Sales]] * (1 - salestable[[#This Row],[Discount]])</f>
        <v>5.95</v>
      </c>
      <c r="W9003" s="2">
        <f>salestable[[#This Row],[Sales]] * salestable[[#This Row],[Discount]]</f>
        <v>0</v>
      </c>
      <c r="X9003">
        <f>YEAR(salestable[[#This Row],[Order Date]])</f>
        <v>2014</v>
      </c>
      <c r="Y9003" t="str">
        <f>TEXT(salestable[[#This Row],[Order Date]],"MMMM")</f>
        <v>December</v>
      </c>
      <c r="Z9003" t="str">
        <f>"Q"&amp;ROUNDUP(MONTH(salestable[[#This Row],[Order Date]])/3,0)</f>
        <v>Q4</v>
      </c>
      <c r="AA9003" t="str">
        <f>TEXT(salestable[[#This Row],[Order Date]], "ddd")</f>
        <v>Tue</v>
      </c>
    </row>
    <row r="9004" spans="1:27"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s="3">
        <v>3</v>
      </c>
      <c r="T9004" s="4">
        <v>0</v>
      </c>
      <c r="U9004" s="3">
        <v>7.1627999999999998</v>
      </c>
      <c r="V9004" s="2">
        <f>salestable[[#This Row],[Sales]] * (1 - salestable[[#This Row],[Discount]])</f>
        <v>15.24</v>
      </c>
      <c r="W9004" s="2">
        <f>salestable[[#This Row],[Sales]] * salestable[[#This Row],[Discount]]</f>
        <v>0</v>
      </c>
      <c r="X9004">
        <f>YEAR(salestable[[#This Row],[Order Date]])</f>
        <v>2014</v>
      </c>
      <c r="Y9004" t="str">
        <f>TEXT(salestable[[#This Row],[Order Date]],"MMMM")</f>
        <v>December</v>
      </c>
      <c r="Z9004" t="str">
        <f>"Q"&amp;ROUNDUP(MONTH(salestable[[#This Row],[Order Date]])/3,0)</f>
        <v>Q4</v>
      </c>
      <c r="AA9004" t="str">
        <f>TEXT(salestable[[#This Row],[Order Date]], "ddd")</f>
        <v>Tue</v>
      </c>
    </row>
    <row r="9005" spans="1:27"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s="3">
        <v>6</v>
      </c>
      <c r="T9005" s="4">
        <v>0</v>
      </c>
      <c r="U9005" s="3">
        <v>26.3934</v>
      </c>
      <c r="V9005" s="2">
        <f>salestable[[#This Row],[Sales]] * (1 - salestable[[#This Row],[Discount]])</f>
        <v>239.94</v>
      </c>
      <c r="W9005" s="2">
        <f>salestable[[#This Row],[Sales]] * salestable[[#This Row],[Discount]]</f>
        <v>0</v>
      </c>
      <c r="X9005">
        <f>YEAR(salestable[[#This Row],[Order Date]])</f>
        <v>2015</v>
      </c>
      <c r="Y9005" t="str">
        <f>TEXT(salestable[[#This Row],[Order Date]],"MMMM")</f>
        <v>April</v>
      </c>
      <c r="Z9005" t="str">
        <f>"Q"&amp;ROUNDUP(MONTH(salestable[[#This Row],[Order Date]])/3,0)</f>
        <v>Q2</v>
      </c>
      <c r="AA9005" t="str">
        <f>TEXT(salestable[[#This Row],[Order Date]], "ddd")</f>
        <v>Sun</v>
      </c>
    </row>
    <row r="9006" spans="1:27"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s="3">
        <v>8</v>
      </c>
      <c r="T9006" s="4">
        <v>0</v>
      </c>
      <c r="U9006" s="3">
        <v>6.4367999999999999</v>
      </c>
      <c r="V9006" s="2">
        <f>salestable[[#This Row],[Sales]] * (1 - salestable[[#This Row],[Discount]])</f>
        <v>23.84</v>
      </c>
      <c r="W9006" s="2">
        <f>salestable[[#This Row],[Sales]] * salestable[[#This Row],[Discount]]</f>
        <v>0</v>
      </c>
      <c r="X9006">
        <f>YEAR(salestable[[#This Row],[Order Date]])</f>
        <v>2015</v>
      </c>
      <c r="Y9006" t="str">
        <f>TEXT(salestable[[#This Row],[Order Date]],"MMMM")</f>
        <v>April</v>
      </c>
      <c r="Z9006" t="str">
        <f>"Q"&amp;ROUNDUP(MONTH(salestable[[#This Row],[Order Date]])/3,0)</f>
        <v>Q2</v>
      </c>
      <c r="AA9006" t="str">
        <f>TEXT(salestable[[#This Row],[Order Date]], "ddd")</f>
        <v>Sun</v>
      </c>
    </row>
    <row r="9007" spans="1:27"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s="3">
        <v>6</v>
      </c>
      <c r="T9007" s="4">
        <v>0</v>
      </c>
      <c r="U9007" s="3">
        <v>24.980399999999999</v>
      </c>
      <c r="V9007" s="2">
        <f>salestable[[#This Row],[Sales]] * (1 - salestable[[#This Row],[Discount]])</f>
        <v>92.52</v>
      </c>
      <c r="W9007" s="2">
        <f>salestable[[#This Row],[Sales]] * salestable[[#This Row],[Discount]]</f>
        <v>0</v>
      </c>
      <c r="X9007">
        <f>YEAR(salestable[[#This Row],[Order Date]])</f>
        <v>2017</v>
      </c>
      <c r="Y9007" t="str">
        <f>TEXT(salestable[[#This Row],[Order Date]],"MMMM")</f>
        <v>November</v>
      </c>
      <c r="Z9007" t="str">
        <f>"Q"&amp;ROUNDUP(MONTH(salestable[[#This Row],[Order Date]])/3,0)</f>
        <v>Q4</v>
      </c>
      <c r="AA9007" t="str">
        <f>TEXT(salestable[[#This Row],[Order Date]], "ddd")</f>
        <v>Sat</v>
      </c>
    </row>
    <row r="9008" spans="1:27"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s="3">
        <v>1</v>
      </c>
      <c r="T9008" s="4">
        <v>0</v>
      </c>
      <c r="U9008" s="3">
        <v>10.572800000000001</v>
      </c>
      <c r="V9008" s="2">
        <f>salestable[[#This Row],[Sales]] * (1 - salestable[[#This Row],[Discount]])</f>
        <v>37.76</v>
      </c>
      <c r="W9008" s="2">
        <f>salestable[[#This Row],[Sales]] * salestable[[#This Row],[Discount]]</f>
        <v>0</v>
      </c>
      <c r="X9008">
        <f>YEAR(salestable[[#This Row],[Order Date]])</f>
        <v>2017</v>
      </c>
      <c r="Y9008" t="str">
        <f>TEXT(salestable[[#This Row],[Order Date]],"MMMM")</f>
        <v>November</v>
      </c>
      <c r="Z9008" t="str">
        <f>"Q"&amp;ROUNDUP(MONTH(salestable[[#This Row],[Order Date]])/3,0)</f>
        <v>Q4</v>
      </c>
      <c r="AA9008" t="str">
        <f>TEXT(salestable[[#This Row],[Order Date]], "ddd")</f>
        <v>Sat</v>
      </c>
    </row>
    <row r="9009" spans="1:27"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s="3">
        <v>2</v>
      </c>
      <c r="T9009" s="4">
        <v>0</v>
      </c>
      <c r="U9009" s="3">
        <v>3.4685999999999999</v>
      </c>
      <c r="V9009" s="2">
        <f>salestable[[#This Row],[Sales]] * (1 - salestable[[#This Row],[Discount]])</f>
        <v>7.38</v>
      </c>
      <c r="W9009" s="2">
        <f>salestable[[#This Row],[Sales]] * salestable[[#This Row],[Discount]]</f>
        <v>0</v>
      </c>
      <c r="X9009">
        <f>YEAR(salestable[[#This Row],[Order Date]])</f>
        <v>2017</v>
      </c>
      <c r="Y9009" t="str">
        <f>TEXT(salestable[[#This Row],[Order Date]],"MMMM")</f>
        <v>November</v>
      </c>
      <c r="Z9009" t="str">
        <f>"Q"&amp;ROUNDUP(MONTH(salestable[[#This Row],[Order Date]])/3,0)</f>
        <v>Q4</v>
      </c>
      <c r="AA9009" t="str">
        <f>TEXT(salestable[[#This Row],[Order Date]], "ddd")</f>
        <v>Sat</v>
      </c>
    </row>
    <row r="9010" spans="1:27"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s="3">
        <v>2</v>
      </c>
      <c r="T9010" s="4">
        <v>0</v>
      </c>
      <c r="U9010" s="3">
        <v>2.7353999999999998</v>
      </c>
      <c r="V9010" s="2">
        <f>salestable[[#This Row],[Sales]] * (1 - salestable[[#This Row],[Discount]])</f>
        <v>5.82</v>
      </c>
      <c r="W9010" s="2">
        <f>salestable[[#This Row],[Sales]] * salestable[[#This Row],[Discount]]</f>
        <v>0</v>
      </c>
      <c r="X9010">
        <f>YEAR(salestable[[#This Row],[Order Date]])</f>
        <v>2017</v>
      </c>
      <c r="Y9010" t="str">
        <f>TEXT(salestable[[#This Row],[Order Date]],"MMMM")</f>
        <v>November</v>
      </c>
      <c r="Z9010" t="str">
        <f>"Q"&amp;ROUNDUP(MONTH(salestable[[#This Row],[Order Date]])/3,0)</f>
        <v>Q4</v>
      </c>
      <c r="AA9010" t="str">
        <f>TEXT(salestable[[#This Row],[Order Date]], "ddd")</f>
        <v>Sat</v>
      </c>
    </row>
    <row r="9011" spans="1:27"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s="3">
        <v>1</v>
      </c>
      <c r="T9011" s="4">
        <v>0.2</v>
      </c>
      <c r="U9011" s="3">
        <v>1.1924999999999999</v>
      </c>
      <c r="V9011" s="2">
        <f>salestable[[#This Row],[Sales]] * (1 - salestable[[#This Row],[Discount]])</f>
        <v>3.0528</v>
      </c>
      <c r="W9011" s="2">
        <f>salestable[[#This Row],[Sales]] * salestable[[#This Row],[Discount]]</f>
        <v>0.76319999999999999</v>
      </c>
      <c r="X9011">
        <f>YEAR(salestable[[#This Row],[Order Date]])</f>
        <v>2017</v>
      </c>
      <c r="Y9011" t="str">
        <f>TEXT(salestable[[#This Row],[Order Date]],"MMMM")</f>
        <v>July</v>
      </c>
      <c r="Z9011" t="str">
        <f>"Q"&amp;ROUNDUP(MONTH(salestable[[#This Row],[Order Date]])/3,0)</f>
        <v>Q3</v>
      </c>
      <c r="AA9011" t="str">
        <f>TEXT(salestable[[#This Row],[Order Date]], "ddd")</f>
        <v>Wed</v>
      </c>
    </row>
    <row r="9012" spans="1:27"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s="3">
        <v>4</v>
      </c>
      <c r="T9012" s="4">
        <v>0</v>
      </c>
      <c r="U9012" s="3">
        <v>12.8184</v>
      </c>
      <c r="V9012" s="2">
        <f>salestable[[#This Row],[Sales]] * (1 - salestable[[#This Row],[Discount]])</f>
        <v>26.16</v>
      </c>
      <c r="W9012" s="2">
        <f>salestable[[#This Row],[Sales]] * salestable[[#This Row],[Discount]]</f>
        <v>0</v>
      </c>
      <c r="X9012">
        <f>YEAR(salestable[[#This Row],[Order Date]])</f>
        <v>2017</v>
      </c>
      <c r="Y9012" t="str">
        <f>TEXT(salestable[[#This Row],[Order Date]],"MMMM")</f>
        <v>May</v>
      </c>
      <c r="Z9012" t="str">
        <f>"Q"&amp;ROUNDUP(MONTH(salestable[[#This Row],[Order Date]])/3,0)</f>
        <v>Q2</v>
      </c>
      <c r="AA9012" t="str">
        <f>TEXT(salestable[[#This Row],[Order Date]], "ddd")</f>
        <v>Fri</v>
      </c>
    </row>
    <row r="9013" spans="1:27"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s="3">
        <v>2</v>
      </c>
      <c r="T9013" s="4">
        <v>0.2</v>
      </c>
      <c r="U9013" s="3">
        <v>21.42</v>
      </c>
      <c r="V9013" s="2">
        <f>salestable[[#This Row],[Sales]] * (1 - salestable[[#This Row],[Discount]])</f>
        <v>80.64</v>
      </c>
      <c r="W9013" s="2">
        <f>salestable[[#This Row],[Sales]] * salestable[[#This Row],[Discount]]</f>
        <v>20.16</v>
      </c>
      <c r="X9013">
        <f>YEAR(salestable[[#This Row],[Order Date]])</f>
        <v>2015</v>
      </c>
      <c r="Y9013" t="str">
        <f>TEXT(salestable[[#This Row],[Order Date]],"MMMM")</f>
        <v>December</v>
      </c>
      <c r="Z9013" t="str">
        <f>"Q"&amp;ROUNDUP(MONTH(salestable[[#This Row],[Order Date]])/3,0)</f>
        <v>Q4</v>
      </c>
      <c r="AA9013" t="str">
        <f>TEXT(salestable[[#This Row],[Order Date]], "ddd")</f>
        <v>Sun</v>
      </c>
    </row>
    <row r="9014" spans="1:27"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s="3">
        <v>7</v>
      </c>
      <c r="T9014" s="4">
        <v>0</v>
      </c>
      <c r="U9014" s="3">
        <v>66.542000000000002</v>
      </c>
      <c r="V9014" s="2">
        <f>salestable[[#This Row],[Sales]] * (1 - salestable[[#This Row],[Discount]])</f>
        <v>135.80000000000001</v>
      </c>
      <c r="W9014" s="2">
        <f>salestable[[#This Row],[Sales]] * salestable[[#This Row],[Discount]]</f>
        <v>0</v>
      </c>
      <c r="X9014">
        <f>YEAR(salestable[[#This Row],[Order Date]])</f>
        <v>2016</v>
      </c>
      <c r="Y9014" t="str">
        <f>TEXT(salestable[[#This Row],[Order Date]],"MMMM")</f>
        <v>February</v>
      </c>
      <c r="Z9014" t="str">
        <f>"Q"&amp;ROUNDUP(MONTH(salestable[[#This Row],[Order Date]])/3,0)</f>
        <v>Q1</v>
      </c>
      <c r="AA9014" t="str">
        <f>TEXT(salestable[[#This Row],[Order Date]], "ddd")</f>
        <v>Sun</v>
      </c>
    </row>
    <row r="9015" spans="1:27"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s="3">
        <v>5</v>
      </c>
      <c r="T9015" s="4">
        <v>0</v>
      </c>
      <c r="U9015" s="3">
        <v>3.7530000000000001</v>
      </c>
      <c r="V9015" s="2">
        <f>salestable[[#This Row],[Sales]] * (1 - salestable[[#This Row],[Discount]])</f>
        <v>13.9</v>
      </c>
      <c r="W9015" s="2">
        <f>salestable[[#This Row],[Sales]] * salestable[[#This Row],[Discount]]</f>
        <v>0</v>
      </c>
      <c r="X9015">
        <f>YEAR(salestable[[#This Row],[Order Date]])</f>
        <v>2017</v>
      </c>
      <c r="Y9015" t="str">
        <f>TEXT(salestable[[#This Row],[Order Date]],"MMMM")</f>
        <v>March</v>
      </c>
      <c r="Z9015" t="str">
        <f>"Q"&amp;ROUNDUP(MONTH(salestable[[#This Row],[Order Date]])/3,0)</f>
        <v>Q1</v>
      </c>
      <c r="AA9015" t="str">
        <f>TEXT(salestable[[#This Row],[Order Date]], "ddd")</f>
        <v>Sat</v>
      </c>
    </row>
    <row r="9016" spans="1:27"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s="3">
        <v>5</v>
      </c>
      <c r="T9016" s="4">
        <v>0</v>
      </c>
      <c r="U9016" s="3">
        <v>9.3119999999999994</v>
      </c>
      <c r="V9016" s="2">
        <f>salestable[[#This Row],[Sales]] * (1 - salestable[[#This Row],[Discount]])</f>
        <v>19.399999999999999</v>
      </c>
      <c r="W9016" s="2">
        <f>salestable[[#This Row],[Sales]] * salestable[[#This Row],[Discount]]</f>
        <v>0</v>
      </c>
      <c r="X9016">
        <f>YEAR(salestable[[#This Row],[Order Date]])</f>
        <v>2017</v>
      </c>
      <c r="Y9016" t="str">
        <f>TEXT(salestable[[#This Row],[Order Date]],"MMMM")</f>
        <v>March</v>
      </c>
      <c r="Z9016" t="str">
        <f>"Q"&amp;ROUNDUP(MONTH(salestable[[#This Row],[Order Date]])/3,0)</f>
        <v>Q1</v>
      </c>
      <c r="AA9016" t="str">
        <f>TEXT(salestable[[#This Row],[Order Date]], "ddd")</f>
        <v>Sat</v>
      </c>
    </row>
    <row r="9017" spans="1:27"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s="3">
        <v>2</v>
      </c>
      <c r="T9017" s="4">
        <v>0.2</v>
      </c>
      <c r="U9017" s="3">
        <v>4.3836000000000004</v>
      </c>
      <c r="V9017" s="2">
        <f>salestable[[#This Row],[Sales]] * (1 - salestable[[#This Row],[Discount]])</f>
        <v>10.7904</v>
      </c>
      <c r="W9017" s="2">
        <f>salestable[[#This Row],[Sales]] * salestable[[#This Row],[Discount]]</f>
        <v>2.6976</v>
      </c>
      <c r="X9017">
        <f>YEAR(salestable[[#This Row],[Order Date]])</f>
        <v>2016</v>
      </c>
      <c r="Y9017" t="str">
        <f>TEXT(salestable[[#This Row],[Order Date]],"MMMM")</f>
        <v>December</v>
      </c>
      <c r="Z9017" t="str">
        <f>"Q"&amp;ROUNDUP(MONTH(salestable[[#This Row],[Order Date]])/3,0)</f>
        <v>Q4</v>
      </c>
      <c r="AA9017" t="str">
        <f>TEXT(salestable[[#This Row],[Order Date]], "ddd")</f>
        <v>Sat</v>
      </c>
    </row>
    <row r="9018" spans="1:27"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s="3">
        <v>1</v>
      </c>
      <c r="T9018" s="4">
        <v>0.2</v>
      </c>
      <c r="U9018" s="3">
        <v>3.8529</v>
      </c>
      <c r="V9018" s="2">
        <f>salestable[[#This Row],[Sales]] * (1 - salestable[[#This Row],[Discount]])</f>
        <v>9.1328000000000014</v>
      </c>
      <c r="W9018" s="2">
        <f>salestable[[#This Row],[Sales]] * salestable[[#This Row],[Discount]]</f>
        <v>2.2832000000000003</v>
      </c>
      <c r="X9018">
        <f>YEAR(salestable[[#This Row],[Order Date]])</f>
        <v>2016</v>
      </c>
      <c r="Y9018" t="str">
        <f>TEXT(salestable[[#This Row],[Order Date]],"MMMM")</f>
        <v>December</v>
      </c>
      <c r="Z9018" t="str">
        <f>"Q"&amp;ROUNDUP(MONTH(salestable[[#This Row],[Order Date]])/3,0)</f>
        <v>Q4</v>
      </c>
      <c r="AA9018" t="str">
        <f>TEXT(salestable[[#This Row],[Order Date]], "ddd")</f>
        <v>Sat</v>
      </c>
    </row>
    <row r="9019" spans="1:27"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s="3">
        <v>3</v>
      </c>
      <c r="T9019" s="4">
        <v>0</v>
      </c>
      <c r="U9019" s="3">
        <v>8.6435999999999993</v>
      </c>
      <c r="V9019" s="2">
        <f>salestable[[#This Row],[Sales]] * (1 - salestable[[#This Row],[Discount]])</f>
        <v>17.64</v>
      </c>
      <c r="W9019" s="2">
        <f>salestable[[#This Row],[Sales]] * salestable[[#This Row],[Discount]]</f>
        <v>0</v>
      </c>
      <c r="X9019">
        <f>YEAR(salestable[[#This Row],[Order Date]])</f>
        <v>2016</v>
      </c>
      <c r="Y9019" t="str">
        <f>TEXT(salestable[[#This Row],[Order Date]],"MMMM")</f>
        <v>March</v>
      </c>
      <c r="Z9019" t="str">
        <f>"Q"&amp;ROUNDUP(MONTH(salestable[[#This Row],[Order Date]])/3,0)</f>
        <v>Q1</v>
      </c>
      <c r="AA9019" t="str">
        <f>TEXT(salestable[[#This Row],[Order Date]], "ddd")</f>
        <v>Sat</v>
      </c>
    </row>
    <row r="9020" spans="1:27"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s="3">
        <v>3</v>
      </c>
      <c r="T9020" s="4">
        <v>0.2</v>
      </c>
      <c r="U9020" s="3">
        <v>5.5380000000000003</v>
      </c>
      <c r="V9020" s="2">
        <f>salestable[[#This Row],[Sales]] * (1 - salestable[[#This Row],[Discount]])</f>
        <v>13.632</v>
      </c>
      <c r="W9020" s="2">
        <f>salestable[[#This Row],[Sales]] * salestable[[#This Row],[Discount]]</f>
        <v>3.4079999999999999</v>
      </c>
      <c r="X9020">
        <f>YEAR(salestable[[#This Row],[Order Date]])</f>
        <v>2016</v>
      </c>
      <c r="Y9020" t="str">
        <f>TEXT(salestable[[#This Row],[Order Date]],"MMMM")</f>
        <v>March</v>
      </c>
      <c r="Z9020" t="str">
        <f>"Q"&amp;ROUNDUP(MONTH(salestable[[#This Row],[Order Date]])/3,0)</f>
        <v>Q1</v>
      </c>
      <c r="AA9020" t="str">
        <f>TEXT(salestable[[#This Row],[Order Date]], "ddd")</f>
        <v>Sat</v>
      </c>
    </row>
    <row r="9021" spans="1:27"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s="3">
        <v>2</v>
      </c>
      <c r="T9021" s="4">
        <v>0</v>
      </c>
      <c r="U9021" s="3">
        <v>7.9984000000000002</v>
      </c>
      <c r="V9021" s="2">
        <f>salestable[[#This Row],[Sales]] * (1 - salestable[[#This Row],[Discount]])</f>
        <v>99.98</v>
      </c>
      <c r="W9021" s="2">
        <f>salestable[[#This Row],[Sales]] * salestable[[#This Row],[Discount]]</f>
        <v>0</v>
      </c>
      <c r="X9021">
        <f>YEAR(salestable[[#This Row],[Order Date]])</f>
        <v>2014</v>
      </c>
      <c r="Y9021" t="str">
        <f>TEXT(salestable[[#This Row],[Order Date]],"MMMM")</f>
        <v>December</v>
      </c>
      <c r="Z9021" t="str">
        <f>"Q"&amp;ROUNDUP(MONTH(salestable[[#This Row],[Order Date]])/3,0)</f>
        <v>Q4</v>
      </c>
      <c r="AA9021" t="str">
        <f>TEXT(salestable[[#This Row],[Order Date]], "ddd")</f>
        <v>Tue</v>
      </c>
    </row>
    <row r="9022" spans="1:27"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s="3">
        <v>6</v>
      </c>
      <c r="T9022" s="4">
        <v>0</v>
      </c>
      <c r="U9022" s="3">
        <v>9.7218</v>
      </c>
      <c r="V9022" s="2">
        <f>salestable[[#This Row],[Sales]] * (1 - salestable[[#This Row],[Discount]])</f>
        <v>29.46</v>
      </c>
      <c r="W9022" s="2">
        <f>salestable[[#This Row],[Sales]] * salestable[[#This Row],[Discount]]</f>
        <v>0</v>
      </c>
      <c r="X9022">
        <f>YEAR(salestable[[#This Row],[Order Date]])</f>
        <v>2014</v>
      </c>
      <c r="Y9022" t="str">
        <f>TEXT(salestable[[#This Row],[Order Date]],"MMMM")</f>
        <v>December</v>
      </c>
      <c r="Z9022" t="str">
        <f>"Q"&amp;ROUNDUP(MONTH(salestable[[#This Row],[Order Date]])/3,0)</f>
        <v>Q4</v>
      </c>
      <c r="AA9022" t="str">
        <f>TEXT(salestable[[#This Row],[Order Date]], "ddd")</f>
        <v>Tue</v>
      </c>
    </row>
    <row r="9023" spans="1:27"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s="3">
        <v>13</v>
      </c>
      <c r="T9023" s="4">
        <v>0.7</v>
      </c>
      <c r="U9023" s="3">
        <v>-116.84399999999999</v>
      </c>
      <c r="V9023" s="2">
        <f>salestable[[#This Row],[Sales]] * (1 - salestable[[#This Row],[Discount]])</f>
        <v>50.076000000000001</v>
      </c>
      <c r="W9023" s="2">
        <f>salestable[[#This Row],[Sales]] * salestable[[#This Row],[Discount]]</f>
        <v>116.84399999999998</v>
      </c>
      <c r="X9023">
        <f>YEAR(salestable[[#This Row],[Order Date]])</f>
        <v>2015</v>
      </c>
      <c r="Y9023" t="str">
        <f>TEXT(salestable[[#This Row],[Order Date]],"MMMM")</f>
        <v>November</v>
      </c>
      <c r="Z9023" t="str">
        <f>"Q"&amp;ROUNDUP(MONTH(salestable[[#This Row],[Order Date]])/3,0)</f>
        <v>Q4</v>
      </c>
      <c r="AA9023" t="str">
        <f>TEXT(salestable[[#This Row],[Order Date]], "ddd")</f>
        <v>Sun</v>
      </c>
    </row>
    <row r="9024" spans="1:27"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s="3">
        <v>3</v>
      </c>
      <c r="T9024" s="4">
        <v>0.2</v>
      </c>
      <c r="U9024" s="3">
        <v>9.8328000000000007</v>
      </c>
      <c r="V9024" s="2">
        <f>salestable[[#This Row],[Sales]] * (1 - salestable[[#This Row],[Discount]])</f>
        <v>78.662400000000005</v>
      </c>
      <c r="W9024" s="2">
        <f>salestable[[#This Row],[Sales]] * salestable[[#This Row],[Discount]]</f>
        <v>19.665600000000001</v>
      </c>
      <c r="X9024">
        <f>YEAR(salestable[[#This Row],[Order Date]])</f>
        <v>2016</v>
      </c>
      <c r="Y9024" t="str">
        <f>TEXT(salestable[[#This Row],[Order Date]],"MMMM")</f>
        <v>August</v>
      </c>
      <c r="Z9024" t="str">
        <f>"Q"&amp;ROUNDUP(MONTH(salestable[[#This Row],[Order Date]])/3,0)</f>
        <v>Q3</v>
      </c>
      <c r="AA9024" t="str">
        <f>TEXT(salestable[[#This Row],[Order Date]], "ddd")</f>
        <v>Mon</v>
      </c>
    </row>
    <row r="9025" spans="1:27"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s="3">
        <v>1</v>
      </c>
      <c r="T9025" s="4">
        <v>0.1</v>
      </c>
      <c r="U9025" s="3">
        <v>1.3098000000000001</v>
      </c>
      <c r="V9025" s="2">
        <f>salestable[[#This Row],[Sales]] * (1 - salestable[[#This Row],[Discount]])</f>
        <v>106.0938</v>
      </c>
      <c r="W9025" s="2">
        <f>salestable[[#This Row],[Sales]] * salestable[[#This Row],[Discount]]</f>
        <v>11.788200000000002</v>
      </c>
      <c r="X9025">
        <f>YEAR(salestable[[#This Row],[Order Date]])</f>
        <v>2015</v>
      </c>
      <c r="Y9025" t="str">
        <f>TEXT(salestable[[#This Row],[Order Date]],"MMMM")</f>
        <v>June</v>
      </c>
      <c r="Z9025" t="str">
        <f>"Q"&amp;ROUNDUP(MONTH(salestable[[#This Row],[Order Date]])/3,0)</f>
        <v>Q2</v>
      </c>
      <c r="AA9025" t="str">
        <f>TEXT(salestable[[#This Row],[Order Date]], "ddd")</f>
        <v>Mon</v>
      </c>
    </row>
    <row r="9026" spans="1:27"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s="3">
        <v>3</v>
      </c>
      <c r="T9026" s="4">
        <v>0</v>
      </c>
      <c r="U9026" s="3">
        <v>9.0170999999999992</v>
      </c>
      <c r="V9026" s="2">
        <f>salestable[[#This Row],[Sales]] * (1 - salestable[[#This Row],[Discount]])</f>
        <v>20.97</v>
      </c>
      <c r="W9026" s="2">
        <f>salestable[[#This Row],[Sales]] * salestable[[#This Row],[Discount]]</f>
        <v>0</v>
      </c>
      <c r="X9026">
        <f>YEAR(salestable[[#This Row],[Order Date]])</f>
        <v>2016</v>
      </c>
      <c r="Y9026" t="str">
        <f>TEXT(salestable[[#This Row],[Order Date]],"MMMM")</f>
        <v>June</v>
      </c>
      <c r="Z9026" t="str">
        <f>"Q"&amp;ROUNDUP(MONTH(salestable[[#This Row],[Order Date]])/3,0)</f>
        <v>Q2</v>
      </c>
      <c r="AA9026" t="str">
        <f>TEXT(salestable[[#This Row],[Order Date]], "ddd")</f>
        <v>Sun</v>
      </c>
    </row>
    <row r="9027" spans="1:27"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s="3">
        <v>4</v>
      </c>
      <c r="T9027" s="4">
        <v>0</v>
      </c>
      <c r="U9027" s="3">
        <v>9.7972000000000001</v>
      </c>
      <c r="V9027" s="2">
        <f>salestable[[#This Row],[Sales]] * (1 - salestable[[#This Row],[Discount]])</f>
        <v>139.96</v>
      </c>
      <c r="W9027" s="2">
        <f>salestable[[#This Row],[Sales]] * salestable[[#This Row],[Discount]]</f>
        <v>0</v>
      </c>
      <c r="X9027">
        <f>YEAR(salestable[[#This Row],[Order Date]])</f>
        <v>2016</v>
      </c>
      <c r="Y9027" t="str">
        <f>TEXT(salestable[[#This Row],[Order Date]],"MMMM")</f>
        <v>June</v>
      </c>
      <c r="Z9027" t="str">
        <f>"Q"&amp;ROUNDUP(MONTH(salestable[[#This Row],[Order Date]])/3,0)</f>
        <v>Q2</v>
      </c>
      <c r="AA9027" t="str">
        <f>TEXT(salestable[[#This Row],[Order Date]], "ddd")</f>
        <v>Sun</v>
      </c>
    </row>
    <row r="9028" spans="1:27"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s="3">
        <v>3</v>
      </c>
      <c r="T9028" s="4">
        <v>0</v>
      </c>
      <c r="U9028" s="3">
        <v>12.8316</v>
      </c>
      <c r="V9028" s="2">
        <f>salestable[[#This Row],[Sales]] * (1 - salestable[[#This Row],[Discount]])</f>
        <v>37.74</v>
      </c>
      <c r="W9028" s="2">
        <f>salestable[[#This Row],[Sales]] * salestable[[#This Row],[Discount]]</f>
        <v>0</v>
      </c>
      <c r="X9028">
        <f>YEAR(salestable[[#This Row],[Order Date]])</f>
        <v>2016</v>
      </c>
      <c r="Y9028" t="str">
        <f>TEXT(salestable[[#This Row],[Order Date]],"MMMM")</f>
        <v>June</v>
      </c>
      <c r="Z9028" t="str">
        <f>"Q"&amp;ROUNDUP(MONTH(salestable[[#This Row],[Order Date]])/3,0)</f>
        <v>Q2</v>
      </c>
      <c r="AA9028" t="str">
        <f>TEXT(salestable[[#This Row],[Order Date]], "ddd")</f>
        <v>Sun</v>
      </c>
    </row>
    <row r="9029" spans="1:27"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s="3">
        <v>3</v>
      </c>
      <c r="T9029" s="4">
        <v>0</v>
      </c>
      <c r="U9029" s="3">
        <v>6.2244000000000002</v>
      </c>
      <c r="V9029" s="2">
        <f>salestable[[#This Row],[Sales]] * (1 - salestable[[#This Row],[Discount]])</f>
        <v>14.82</v>
      </c>
      <c r="W9029" s="2">
        <f>salestable[[#This Row],[Sales]] * salestable[[#This Row],[Discount]]</f>
        <v>0</v>
      </c>
      <c r="X9029">
        <f>YEAR(salestable[[#This Row],[Order Date]])</f>
        <v>2016</v>
      </c>
      <c r="Y9029" t="str">
        <f>TEXT(salestable[[#This Row],[Order Date]],"MMMM")</f>
        <v>September</v>
      </c>
      <c r="Z9029" t="str">
        <f>"Q"&amp;ROUNDUP(MONTH(salestable[[#This Row],[Order Date]])/3,0)</f>
        <v>Q3</v>
      </c>
      <c r="AA9029" t="str">
        <f>TEXT(salestable[[#This Row],[Order Date]], "ddd")</f>
        <v>Sat</v>
      </c>
    </row>
    <row r="9030" spans="1:27"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s="3">
        <v>3</v>
      </c>
      <c r="T9030" s="4">
        <v>0</v>
      </c>
      <c r="U9030" s="3">
        <v>61.382399999999997</v>
      </c>
      <c r="V9030" s="2">
        <f>salestable[[#This Row],[Sales]] * (1 - salestable[[#This Row],[Discount]])</f>
        <v>191.82</v>
      </c>
      <c r="W9030" s="2">
        <f>salestable[[#This Row],[Sales]] * salestable[[#This Row],[Discount]]</f>
        <v>0</v>
      </c>
      <c r="X9030">
        <f>YEAR(salestable[[#This Row],[Order Date]])</f>
        <v>2016</v>
      </c>
      <c r="Y9030" t="str">
        <f>TEXT(salestable[[#This Row],[Order Date]],"MMMM")</f>
        <v>September</v>
      </c>
      <c r="Z9030" t="str">
        <f>"Q"&amp;ROUNDUP(MONTH(salestable[[#This Row],[Order Date]])/3,0)</f>
        <v>Q3</v>
      </c>
      <c r="AA9030" t="str">
        <f>TEXT(salestable[[#This Row],[Order Date]], "ddd")</f>
        <v>Sat</v>
      </c>
    </row>
    <row r="9031" spans="1:27"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s="3">
        <v>2</v>
      </c>
      <c r="T9031" s="4">
        <v>0.2</v>
      </c>
      <c r="U9031" s="3">
        <v>4.5187999999999997</v>
      </c>
      <c r="V9031" s="2">
        <f>salestable[[#This Row],[Sales]] * (1 - salestable[[#This Row],[Discount]])</f>
        <v>11.123200000000001</v>
      </c>
      <c r="W9031" s="2">
        <f>salestable[[#This Row],[Sales]] * salestable[[#This Row],[Discount]]</f>
        <v>2.7808000000000002</v>
      </c>
      <c r="X9031">
        <f>YEAR(salestable[[#This Row],[Order Date]])</f>
        <v>2014</v>
      </c>
      <c r="Y9031" t="str">
        <f>TEXT(salestable[[#This Row],[Order Date]],"MMMM")</f>
        <v>July</v>
      </c>
      <c r="Z9031" t="str">
        <f>"Q"&amp;ROUNDUP(MONTH(salestable[[#This Row],[Order Date]])/3,0)</f>
        <v>Q3</v>
      </c>
      <c r="AA9031" t="str">
        <f>TEXT(salestable[[#This Row],[Order Date]], "ddd")</f>
        <v>Fri</v>
      </c>
    </row>
    <row r="9032" spans="1:27"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s="3">
        <v>4</v>
      </c>
      <c r="T9032" s="4">
        <v>0</v>
      </c>
      <c r="U9032" s="3">
        <v>103.818</v>
      </c>
      <c r="V9032" s="2">
        <f>salestable[[#This Row],[Sales]] * (1 - salestable[[#This Row],[Discount]])</f>
        <v>314.60000000000002</v>
      </c>
      <c r="W9032" s="2">
        <f>salestable[[#This Row],[Sales]] * salestable[[#This Row],[Discount]]</f>
        <v>0</v>
      </c>
      <c r="X9032">
        <f>YEAR(salestable[[#This Row],[Order Date]])</f>
        <v>2017</v>
      </c>
      <c r="Y9032" t="str">
        <f>TEXT(salestable[[#This Row],[Order Date]],"MMMM")</f>
        <v>September</v>
      </c>
      <c r="Z9032" t="str">
        <f>"Q"&amp;ROUNDUP(MONTH(salestable[[#This Row],[Order Date]])/3,0)</f>
        <v>Q3</v>
      </c>
      <c r="AA9032" t="str">
        <f>TEXT(salestable[[#This Row],[Order Date]], "ddd")</f>
        <v>Fri</v>
      </c>
    </row>
    <row r="9033" spans="1:27"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s="3">
        <v>4</v>
      </c>
      <c r="T9033" s="4">
        <v>0</v>
      </c>
      <c r="U9033" s="3">
        <v>45.369599999999998</v>
      </c>
      <c r="V9033" s="2">
        <f>salestable[[#This Row],[Sales]] * (1 - salestable[[#This Row],[Discount]])</f>
        <v>283.56</v>
      </c>
      <c r="W9033" s="2">
        <f>salestable[[#This Row],[Sales]] * salestable[[#This Row],[Discount]]</f>
        <v>0</v>
      </c>
      <c r="X9033">
        <f>YEAR(salestable[[#This Row],[Order Date]])</f>
        <v>2017</v>
      </c>
      <c r="Y9033" t="str">
        <f>TEXT(salestable[[#This Row],[Order Date]],"MMMM")</f>
        <v>September</v>
      </c>
      <c r="Z9033" t="str">
        <f>"Q"&amp;ROUNDUP(MONTH(salestable[[#This Row],[Order Date]])/3,0)</f>
        <v>Q3</v>
      </c>
      <c r="AA9033" t="str">
        <f>TEXT(salestable[[#This Row],[Order Date]], "ddd")</f>
        <v>Fri</v>
      </c>
    </row>
    <row r="9034" spans="1:27"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s="3">
        <v>2</v>
      </c>
      <c r="T9034" s="4">
        <v>0</v>
      </c>
      <c r="U9034" s="3">
        <v>146.38800000000001</v>
      </c>
      <c r="V9034" s="2">
        <f>salestable[[#This Row],[Sales]] * (1 - salestable[[#This Row],[Discount]])</f>
        <v>487.96</v>
      </c>
      <c r="W9034" s="2">
        <f>salestable[[#This Row],[Sales]] * salestable[[#This Row],[Discount]]</f>
        <v>0</v>
      </c>
      <c r="X9034">
        <f>YEAR(salestable[[#This Row],[Order Date]])</f>
        <v>2017</v>
      </c>
      <c r="Y9034" t="str">
        <f>TEXT(salestable[[#This Row],[Order Date]],"MMMM")</f>
        <v>June</v>
      </c>
      <c r="Z9034" t="str">
        <f>"Q"&amp;ROUNDUP(MONTH(salestable[[#This Row],[Order Date]])/3,0)</f>
        <v>Q2</v>
      </c>
      <c r="AA9034" t="str">
        <f>TEXT(salestable[[#This Row],[Order Date]], "ddd")</f>
        <v>Thu</v>
      </c>
    </row>
    <row r="9035" spans="1:27"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s="3">
        <v>2</v>
      </c>
      <c r="T9035" s="4">
        <v>0</v>
      </c>
      <c r="U9035" s="3">
        <v>843.17060000000004</v>
      </c>
      <c r="V9035" s="2">
        <f>salestable[[#This Row],[Sales]] * (1 - salestable[[#This Row],[Discount]])</f>
        <v>1793.98</v>
      </c>
      <c r="W9035" s="2">
        <f>salestable[[#This Row],[Sales]] * salestable[[#This Row],[Discount]]</f>
        <v>0</v>
      </c>
      <c r="X9035">
        <f>YEAR(salestable[[#This Row],[Order Date]])</f>
        <v>2014</v>
      </c>
      <c r="Y9035" t="str">
        <f>TEXT(salestable[[#This Row],[Order Date]],"MMMM")</f>
        <v>September</v>
      </c>
      <c r="Z9035" t="str">
        <f>"Q"&amp;ROUNDUP(MONTH(salestable[[#This Row],[Order Date]])/3,0)</f>
        <v>Q3</v>
      </c>
      <c r="AA9035" t="str">
        <f>TEXT(salestable[[#This Row],[Order Date]], "ddd")</f>
        <v>Tue</v>
      </c>
    </row>
    <row r="9036" spans="1:27"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s="3">
        <v>4</v>
      </c>
      <c r="T9036" s="4">
        <v>0.8</v>
      </c>
      <c r="U9036" s="3">
        <v>-4.4880000000000004</v>
      </c>
      <c r="V9036" s="2">
        <f>salestable[[#This Row],[Sales]] * (1 - salestable[[#This Row],[Discount]])</f>
        <v>0.59839999999999982</v>
      </c>
      <c r="W9036" s="2">
        <f>salestable[[#This Row],[Sales]] * salestable[[#This Row],[Discount]]</f>
        <v>2.3936000000000002</v>
      </c>
      <c r="X9036">
        <f>YEAR(salestable[[#This Row],[Order Date]])</f>
        <v>2015</v>
      </c>
      <c r="Y9036" t="str">
        <f>TEXT(salestable[[#This Row],[Order Date]],"MMMM")</f>
        <v>October</v>
      </c>
      <c r="Z9036" t="str">
        <f>"Q"&amp;ROUNDUP(MONTH(salestable[[#This Row],[Order Date]])/3,0)</f>
        <v>Q4</v>
      </c>
      <c r="AA9036" t="str">
        <f>TEXT(salestable[[#This Row],[Order Date]], "ddd")</f>
        <v>Thu</v>
      </c>
    </row>
    <row r="9037" spans="1:27"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s="3">
        <v>4</v>
      </c>
      <c r="T9037" s="4">
        <v>0.2</v>
      </c>
      <c r="U9037" s="3">
        <v>2.7191999999999998</v>
      </c>
      <c r="V9037" s="2">
        <f>salestable[[#This Row],[Sales]] * (1 - salestable[[#This Row],[Discount]])</f>
        <v>87.014400000000009</v>
      </c>
      <c r="W9037" s="2">
        <f>salestable[[#This Row],[Sales]] * salestable[[#This Row],[Discount]]</f>
        <v>21.753600000000002</v>
      </c>
      <c r="X9037">
        <f>YEAR(salestable[[#This Row],[Order Date]])</f>
        <v>2015</v>
      </c>
      <c r="Y9037" t="str">
        <f>TEXT(salestable[[#This Row],[Order Date]],"MMMM")</f>
        <v>October</v>
      </c>
      <c r="Z9037" t="str">
        <f>"Q"&amp;ROUNDUP(MONTH(salestable[[#This Row],[Order Date]])/3,0)</f>
        <v>Q4</v>
      </c>
      <c r="AA9037" t="str">
        <f>TEXT(salestable[[#This Row],[Order Date]], "ddd")</f>
        <v>Thu</v>
      </c>
    </row>
    <row r="9038" spans="1:27"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s="3">
        <v>4</v>
      </c>
      <c r="T9038" s="4">
        <v>0</v>
      </c>
      <c r="U9038" s="3">
        <v>12.441599999999999</v>
      </c>
      <c r="V9038" s="2">
        <f>salestable[[#This Row],[Sales]] * (1 - salestable[[#This Row],[Discount]])</f>
        <v>25.92</v>
      </c>
      <c r="W9038" s="2">
        <f>salestable[[#This Row],[Sales]] * salestable[[#This Row],[Discount]]</f>
        <v>0</v>
      </c>
      <c r="X9038">
        <f>YEAR(salestable[[#This Row],[Order Date]])</f>
        <v>2015</v>
      </c>
      <c r="Y9038" t="str">
        <f>TEXT(salestable[[#This Row],[Order Date]],"MMMM")</f>
        <v>April</v>
      </c>
      <c r="Z9038" t="str">
        <f>"Q"&amp;ROUNDUP(MONTH(salestable[[#This Row],[Order Date]])/3,0)</f>
        <v>Q2</v>
      </c>
      <c r="AA9038" t="str">
        <f>TEXT(salestable[[#This Row],[Order Date]], "ddd")</f>
        <v>Tue</v>
      </c>
    </row>
    <row r="9039" spans="1:27"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s="3">
        <v>2</v>
      </c>
      <c r="T9039" s="4">
        <v>0</v>
      </c>
      <c r="U9039" s="3">
        <v>5.8708</v>
      </c>
      <c r="V9039" s="2">
        <f>salestable[[#This Row],[Sales]] * (1 - salestable[[#This Row],[Discount]])</f>
        <v>22.58</v>
      </c>
      <c r="W9039" s="2">
        <f>salestable[[#This Row],[Sales]] * salestable[[#This Row],[Discount]]</f>
        <v>0</v>
      </c>
      <c r="X9039">
        <f>YEAR(salestable[[#This Row],[Order Date]])</f>
        <v>2015</v>
      </c>
      <c r="Y9039" t="str">
        <f>TEXT(salestable[[#This Row],[Order Date]],"MMMM")</f>
        <v>April</v>
      </c>
      <c r="Z9039" t="str">
        <f>"Q"&amp;ROUNDUP(MONTH(salestable[[#This Row],[Order Date]])/3,0)</f>
        <v>Q2</v>
      </c>
      <c r="AA9039" t="str">
        <f>TEXT(salestable[[#This Row],[Order Date]], "ddd")</f>
        <v>Tue</v>
      </c>
    </row>
    <row r="9040" spans="1:27"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s="3">
        <v>3</v>
      </c>
      <c r="T9040" s="4">
        <v>0.2</v>
      </c>
      <c r="U9040" s="3">
        <v>-12.4146</v>
      </c>
      <c r="V9040" s="2">
        <f>salestable[[#This Row],[Sales]] * (1 - salestable[[#This Row],[Discount]])</f>
        <v>44.140800000000006</v>
      </c>
      <c r="W9040" s="2">
        <f>salestable[[#This Row],[Sales]] * salestable[[#This Row],[Discount]]</f>
        <v>11.035200000000001</v>
      </c>
      <c r="X9040">
        <f>YEAR(salestable[[#This Row],[Order Date]])</f>
        <v>2017</v>
      </c>
      <c r="Y9040" t="str">
        <f>TEXT(salestable[[#This Row],[Order Date]],"MMMM")</f>
        <v>November</v>
      </c>
      <c r="Z9040" t="str">
        <f>"Q"&amp;ROUNDUP(MONTH(salestable[[#This Row],[Order Date]])/3,0)</f>
        <v>Q4</v>
      </c>
      <c r="AA9040" t="str">
        <f>TEXT(salestable[[#This Row],[Order Date]], "ddd")</f>
        <v>Tue</v>
      </c>
    </row>
    <row r="9041" spans="1:27"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s="3">
        <v>13</v>
      </c>
      <c r="T9041" s="4">
        <v>0</v>
      </c>
      <c r="U9041" s="3">
        <v>4946.37</v>
      </c>
      <c r="V9041" s="2">
        <f>salestable[[#This Row],[Sales]] * (1 - salestable[[#This Row],[Discount]])</f>
        <v>9892.74</v>
      </c>
      <c r="W9041" s="2">
        <f>salestable[[#This Row],[Sales]] * salestable[[#This Row],[Discount]]</f>
        <v>0</v>
      </c>
      <c r="X9041">
        <f>YEAR(salestable[[#This Row],[Order Date]])</f>
        <v>2016</v>
      </c>
      <c r="Y9041" t="str">
        <f>TEXT(salestable[[#This Row],[Order Date]],"MMMM")</f>
        <v>December</v>
      </c>
      <c r="Z9041" t="str">
        <f>"Q"&amp;ROUNDUP(MONTH(salestable[[#This Row],[Order Date]])/3,0)</f>
        <v>Q4</v>
      </c>
      <c r="AA9041" t="str">
        <f>TEXT(salestable[[#This Row],[Order Date]], "ddd")</f>
        <v>Sat</v>
      </c>
    </row>
    <row r="9042" spans="1:27"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s="3">
        <v>1</v>
      </c>
      <c r="T9042" s="4">
        <v>0.5</v>
      </c>
      <c r="U9042" s="3">
        <v>-45.827300000000001</v>
      </c>
      <c r="V9042" s="2">
        <f>salestable[[#This Row],[Sales]] * (1 - salestable[[#This Row],[Discount]])</f>
        <v>36.957500000000003</v>
      </c>
      <c r="W9042" s="2">
        <f>salestable[[#This Row],[Sales]] * salestable[[#This Row],[Discount]]</f>
        <v>36.957500000000003</v>
      </c>
      <c r="X9042">
        <f>YEAR(salestable[[#This Row],[Order Date]])</f>
        <v>2014</v>
      </c>
      <c r="Y9042" t="str">
        <f>TEXT(salestable[[#This Row],[Order Date]],"MMMM")</f>
        <v>September</v>
      </c>
      <c r="Z9042" t="str">
        <f>"Q"&amp;ROUNDUP(MONTH(salestable[[#This Row],[Order Date]])/3,0)</f>
        <v>Q3</v>
      </c>
      <c r="AA9042" t="str">
        <f>TEXT(salestable[[#This Row],[Order Date]], "ddd")</f>
        <v>Fri</v>
      </c>
    </row>
    <row r="9043" spans="1:27"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s="3">
        <v>4</v>
      </c>
      <c r="T9043" s="4">
        <v>0.2</v>
      </c>
      <c r="U9043" s="3">
        <v>16.854399999999998</v>
      </c>
      <c r="V9043" s="2">
        <f>salestable[[#This Row],[Sales]] * (1 - salestable[[#This Row],[Discount]])</f>
        <v>269.67040000000003</v>
      </c>
      <c r="W9043" s="2">
        <f>salestable[[#This Row],[Sales]] * salestable[[#This Row],[Discount]]</f>
        <v>67.417600000000007</v>
      </c>
      <c r="X9043">
        <f>YEAR(salestable[[#This Row],[Order Date]])</f>
        <v>2014</v>
      </c>
      <c r="Y9043" t="str">
        <f>TEXT(salestable[[#This Row],[Order Date]],"MMMM")</f>
        <v>September</v>
      </c>
      <c r="Z9043" t="str">
        <f>"Q"&amp;ROUNDUP(MONTH(salestable[[#This Row],[Order Date]])/3,0)</f>
        <v>Q3</v>
      </c>
      <c r="AA9043" t="str">
        <f>TEXT(salestable[[#This Row],[Order Date]], "ddd")</f>
        <v>Sun</v>
      </c>
    </row>
    <row r="9044" spans="1:27"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s="3">
        <v>3</v>
      </c>
      <c r="T9044" s="4">
        <v>0</v>
      </c>
      <c r="U9044" s="3">
        <v>16.588799999999999</v>
      </c>
      <c r="V9044" s="2">
        <f>salestable[[#This Row],[Sales]] * (1 - salestable[[#This Row],[Discount]])</f>
        <v>61.44</v>
      </c>
      <c r="W9044" s="2">
        <f>salestable[[#This Row],[Sales]] * salestable[[#This Row],[Discount]]</f>
        <v>0</v>
      </c>
      <c r="X9044">
        <f>YEAR(salestable[[#This Row],[Order Date]])</f>
        <v>2015</v>
      </c>
      <c r="Y9044" t="str">
        <f>TEXT(salestable[[#This Row],[Order Date]],"MMMM")</f>
        <v>September</v>
      </c>
      <c r="Z9044" t="str">
        <f>"Q"&amp;ROUNDUP(MONTH(salestable[[#This Row],[Order Date]])/3,0)</f>
        <v>Q3</v>
      </c>
      <c r="AA9044" t="str">
        <f>TEXT(salestable[[#This Row],[Order Date]], "ddd")</f>
        <v>Tue</v>
      </c>
    </row>
    <row r="9045" spans="1:27"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s="3">
        <v>3</v>
      </c>
      <c r="T9045" s="4">
        <v>0</v>
      </c>
      <c r="U9045" s="3">
        <v>163.18979999999999</v>
      </c>
      <c r="V9045" s="2">
        <f>salestable[[#This Row],[Sales]] * (1 - salestable[[#This Row],[Discount]])</f>
        <v>479.97</v>
      </c>
      <c r="W9045" s="2">
        <f>salestable[[#This Row],[Sales]] * salestable[[#This Row],[Discount]]</f>
        <v>0</v>
      </c>
      <c r="X9045">
        <f>YEAR(salestable[[#This Row],[Order Date]])</f>
        <v>2016</v>
      </c>
      <c r="Y9045" t="str">
        <f>TEXT(salestable[[#This Row],[Order Date]],"MMMM")</f>
        <v>November</v>
      </c>
      <c r="Z9045" t="str">
        <f>"Q"&amp;ROUNDUP(MONTH(salestable[[#This Row],[Order Date]])/3,0)</f>
        <v>Q4</v>
      </c>
      <c r="AA9045" t="str">
        <f>TEXT(salestable[[#This Row],[Order Date]], "ddd")</f>
        <v>Mon</v>
      </c>
    </row>
    <row r="9046" spans="1:27"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s="3">
        <v>2</v>
      </c>
      <c r="T9046" s="4">
        <v>0.2</v>
      </c>
      <c r="U9046" s="3">
        <v>2.2440000000000002</v>
      </c>
      <c r="V9046" s="2">
        <f>salestable[[#This Row],[Sales]] * (1 - salestable[[#This Row],[Discount]])</f>
        <v>4.7872000000000003</v>
      </c>
      <c r="W9046" s="2">
        <f>salestable[[#This Row],[Sales]] * salestable[[#This Row],[Discount]]</f>
        <v>1.1968000000000001</v>
      </c>
      <c r="X9046">
        <f>YEAR(salestable[[#This Row],[Order Date]])</f>
        <v>2017</v>
      </c>
      <c r="Y9046" t="str">
        <f>TEXT(salestable[[#This Row],[Order Date]],"MMMM")</f>
        <v>December</v>
      </c>
      <c r="Z9046" t="str">
        <f>"Q"&amp;ROUNDUP(MONTH(salestable[[#This Row],[Order Date]])/3,0)</f>
        <v>Q4</v>
      </c>
      <c r="AA9046" t="str">
        <f>TEXT(salestable[[#This Row],[Order Date]], "ddd")</f>
        <v>Sat</v>
      </c>
    </row>
    <row r="9047" spans="1:27"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s="3">
        <v>5</v>
      </c>
      <c r="T9047" s="4">
        <v>0</v>
      </c>
      <c r="U9047" s="3">
        <v>45.588000000000001</v>
      </c>
      <c r="V9047" s="2">
        <f>salestable[[#This Row],[Sales]] * (1 - salestable[[#This Row],[Discount]])</f>
        <v>189.95</v>
      </c>
      <c r="W9047" s="2">
        <f>salestable[[#This Row],[Sales]] * salestable[[#This Row],[Discount]]</f>
        <v>0</v>
      </c>
      <c r="X9047">
        <f>YEAR(salestable[[#This Row],[Order Date]])</f>
        <v>2017</v>
      </c>
      <c r="Y9047" t="str">
        <f>TEXT(salestable[[#This Row],[Order Date]],"MMMM")</f>
        <v>December</v>
      </c>
      <c r="Z9047" t="str">
        <f>"Q"&amp;ROUNDUP(MONTH(salestable[[#This Row],[Order Date]])/3,0)</f>
        <v>Q4</v>
      </c>
      <c r="AA9047" t="str">
        <f>TEXT(salestable[[#This Row],[Order Date]], "ddd")</f>
        <v>Sat</v>
      </c>
    </row>
    <row r="9048" spans="1:27"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s="3">
        <v>5</v>
      </c>
      <c r="T9048" s="4">
        <v>0</v>
      </c>
      <c r="U9048" s="3">
        <v>31.4895</v>
      </c>
      <c r="V9048" s="2">
        <f>salestable[[#This Row],[Sales]] * (1 - salestable[[#This Row],[Discount]])</f>
        <v>149.94999999999999</v>
      </c>
      <c r="W9048" s="2">
        <f>salestable[[#This Row],[Sales]] * salestable[[#This Row],[Discount]]</f>
        <v>0</v>
      </c>
      <c r="X9048">
        <f>YEAR(salestable[[#This Row],[Order Date]])</f>
        <v>2017</v>
      </c>
      <c r="Y9048" t="str">
        <f>TEXT(salestable[[#This Row],[Order Date]],"MMMM")</f>
        <v>December</v>
      </c>
      <c r="Z9048" t="str">
        <f>"Q"&amp;ROUNDUP(MONTH(salestable[[#This Row],[Order Date]])/3,0)</f>
        <v>Q4</v>
      </c>
      <c r="AA9048" t="str">
        <f>TEXT(salestable[[#This Row],[Order Date]], "ddd")</f>
        <v>Sat</v>
      </c>
    </row>
    <row r="9049" spans="1:27"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s="3">
        <v>5</v>
      </c>
      <c r="T9049" s="4">
        <v>0</v>
      </c>
      <c r="U9049" s="3">
        <v>8.6854999999999993</v>
      </c>
      <c r="V9049" s="2">
        <f>salestable[[#This Row],[Sales]] * (1 - salestable[[#This Row],[Discount]])</f>
        <v>29.95</v>
      </c>
      <c r="W9049" s="2">
        <f>salestable[[#This Row],[Sales]] * salestable[[#This Row],[Discount]]</f>
        <v>0</v>
      </c>
      <c r="X9049">
        <f>YEAR(salestable[[#This Row],[Order Date]])</f>
        <v>2017</v>
      </c>
      <c r="Y9049" t="str">
        <f>TEXT(salestable[[#This Row],[Order Date]],"MMMM")</f>
        <v>December</v>
      </c>
      <c r="Z9049" t="str">
        <f>"Q"&amp;ROUNDUP(MONTH(salestable[[#This Row],[Order Date]])/3,0)</f>
        <v>Q4</v>
      </c>
      <c r="AA9049" t="str">
        <f>TEXT(salestable[[#This Row],[Order Date]], "ddd")</f>
        <v>Sat</v>
      </c>
    </row>
    <row r="9050" spans="1:27"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s="3">
        <v>3</v>
      </c>
      <c r="T9050" s="4">
        <v>0</v>
      </c>
      <c r="U9050" s="3">
        <v>22.2</v>
      </c>
      <c r="V9050" s="2">
        <f>salestable[[#This Row],[Sales]] * (1 - salestable[[#This Row],[Discount]])</f>
        <v>44.4</v>
      </c>
      <c r="W9050" s="2">
        <f>salestable[[#This Row],[Sales]] * salestable[[#This Row],[Discount]]</f>
        <v>0</v>
      </c>
      <c r="X9050">
        <f>YEAR(salestable[[#This Row],[Order Date]])</f>
        <v>2017</v>
      </c>
      <c r="Y9050" t="str">
        <f>TEXT(salestable[[#This Row],[Order Date]],"MMMM")</f>
        <v>December</v>
      </c>
      <c r="Z9050" t="str">
        <f>"Q"&amp;ROUNDUP(MONTH(salestable[[#This Row],[Order Date]])/3,0)</f>
        <v>Q4</v>
      </c>
      <c r="AA9050" t="str">
        <f>TEXT(salestable[[#This Row],[Order Date]], "ddd")</f>
        <v>Sat</v>
      </c>
    </row>
    <row r="9051" spans="1:27"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s="3">
        <v>3</v>
      </c>
      <c r="T9051" s="4">
        <v>0</v>
      </c>
      <c r="U9051" s="3">
        <v>17.1678</v>
      </c>
      <c r="V9051" s="2">
        <f>salestable[[#This Row],[Sales]] * (1 - salestable[[#This Row],[Discount]])</f>
        <v>66.03</v>
      </c>
      <c r="W9051" s="2">
        <f>salestable[[#This Row],[Sales]] * salestable[[#This Row],[Discount]]</f>
        <v>0</v>
      </c>
      <c r="X9051">
        <f>YEAR(salestable[[#This Row],[Order Date]])</f>
        <v>2014</v>
      </c>
      <c r="Y9051" t="str">
        <f>TEXT(salestable[[#This Row],[Order Date]],"MMMM")</f>
        <v>September</v>
      </c>
      <c r="Z9051" t="str">
        <f>"Q"&amp;ROUNDUP(MONTH(salestable[[#This Row],[Order Date]])/3,0)</f>
        <v>Q3</v>
      </c>
      <c r="AA9051" t="str">
        <f>TEXT(salestable[[#This Row],[Order Date]], "ddd")</f>
        <v>Sun</v>
      </c>
    </row>
    <row r="9052" spans="1:27"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s="3">
        <v>2</v>
      </c>
      <c r="T9052" s="4">
        <v>0</v>
      </c>
      <c r="U9052" s="3">
        <v>5.3213999999999997</v>
      </c>
      <c r="V9052" s="2">
        <f>salestable[[#This Row],[Sales]] * (1 - salestable[[#This Row],[Discount]])</f>
        <v>10.86</v>
      </c>
      <c r="W9052" s="2">
        <f>salestable[[#This Row],[Sales]] * salestable[[#This Row],[Discount]]</f>
        <v>0</v>
      </c>
      <c r="X9052">
        <f>YEAR(salestable[[#This Row],[Order Date]])</f>
        <v>2015</v>
      </c>
      <c r="Y9052" t="str">
        <f>TEXT(salestable[[#This Row],[Order Date]],"MMMM")</f>
        <v>May</v>
      </c>
      <c r="Z9052" t="str">
        <f>"Q"&amp;ROUNDUP(MONTH(salestable[[#This Row],[Order Date]])/3,0)</f>
        <v>Q2</v>
      </c>
      <c r="AA9052" t="str">
        <f>TEXT(salestable[[#This Row],[Order Date]], "ddd")</f>
        <v>Mon</v>
      </c>
    </row>
    <row r="9053" spans="1:27"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s="3">
        <v>2</v>
      </c>
      <c r="T9053" s="4">
        <v>0</v>
      </c>
      <c r="U9053" s="3">
        <v>0.84</v>
      </c>
      <c r="V9053" s="2">
        <f>salestable[[#This Row],[Sales]] * (1 - salestable[[#This Row],[Discount]])</f>
        <v>3.36</v>
      </c>
      <c r="W9053" s="2">
        <f>salestable[[#This Row],[Sales]] * salestable[[#This Row],[Discount]]</f>
        <v>0</v>
      </c>
      <c r="X9053">
        <f>YEAR(salestable[[#This Row],[Order Date]])</f>
        <v>2014</v>
      </c>
      <c r="Y9053" t="str">
        <f>TEXT(salestable[[#This Row],[Order Date]],"MMMM")</f>
        <v>March</v>
      </c>
      <c r="Z9053" t="str">
        <f>"Q"&amp;ROUNDUP(MONTH(salestable[[#This Row],[Order Date]])/3,0)</f>
        <v>Q1</v>
      </c>
      <c r="AA9053" t="str">
        <f>TEXT(salestable[[#This Row],[Order Date]], "ddd")</f>
        <v>Wed</v>
      </c>
    </row>
    <row r="9054" spans="1:27"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s="3">
        <v>4</v>
      </c>
      <c r="T9054" s="4">
        <v>0.2</v>
      </c>
      <c r="U9054" s="3">
        <v>9.4283999999999999</v>
      </c>
      <c r="V9054" s="2">
        <f>salestable[[#This Row],[Sales]] * (1 - salestable[[#This Row],[Discount]])</f>
        <v>22.348800000000001</v>
      </c>
      <c r="W9054" s="2">
        <f>salestable[[#This Row],[Sales]] * salestable[[#This Row],[Discount]]</f>
        <v>5.5872000000000002</v>
      </c>
      <c r="X9054">
        <f>YEAR(salestable[[#This Row],[Order Date]])</f>
        <v>2014</v>
      </c>
      <c r="Y9054" t="str">
        <f>TEXT(salestable[[#This Row],[Order Date]],"MMMM")</f>
        <v>March</v>
      </c>
      <c r="Z9054" t="str">
        <f>"Q"&amp;ROUNDUP(MONTH(salestable[[#This Row],[Order Date]])/3,0)</f>
        <v>Q1</v>
      </c>
      <c r="AA9054" t="str">
        <f>TEXT(salestable[[#This Row],[Order Date]], "ddd")</f>
        <v>Wed</v>
      </c>
    </row>
    <row r="9055" spans="1:27"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s="3">
        <v>2</v>
      </c>
      <c r="T9055" s="4">
        <v>0.2</v>
      </c>
      <c r="U9055" s="3">
        <v>2.8784000000000001</v>
      </c>
      <c r="V9055" s="2">
        <f>salestable[[#This Row],[Sales]] * (1 - salestable[[#This Row],[Discount]])</f>
        <v>23.027200000000001</v>
      </c>
      <c r="W9055" s="2">
        <f>salestable[[#This Row],[Sales]] * salestable[[#This Row],[Discount]]</f>
        <v>5.7568000000000001</v>
      </c>
      <c r="X9055">
        <f>YEAR(salestable[[#This Row],[Order Date]])</f>
        <v>2014</v>
      </c>
      <c r="Y9055" t="str">
        <f>TEXT(salestable[[#This Row],[Order Date]],"MMMM")</f>
        <v>March</v>
      </c>
      <c r="Z9055" t="str">
        <f>"Q"&amp;ROUNDUP(MONTH(salestable[[#This Row],[Order Date]])/3,0)</f>
        <v>Q1</v>
      </c>
      <c r="AA9055" t="str">
        <f>TEXT(salestable[[#This Row],[Order Date]], "ddd")</f>
        <v>Wed</v>
      </c>
    </row>
    <row r="9056" spans="1:27"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s="3">
        <v>2</v>
      </c>
      <c r="T9056" s="4">
        <v>0</v>
      </c>
      <c r="U9056" s="3">
        <v>6.1487999999999996</v>
      </c>
      <c r="V9056" s="2">
        <f>salestable[[#This Row],[Sales]] * (1 - salestable[[#This Row],[Discount]])</f>
        <v>21.96</v>
      </c>
      <c r="W9056" s="2">
        <f>salestable[[#This Row],[Sales]] * salestable[[#This Row],[Discount]]</f>
        <v>0</v>
      </c>
      <c r="X9056">
        <f>YEAR(salestable[[#This Row],[Order Date]])</f>
        <v>2017</v>
      </c>
      <c r="Y9056" t="str">
        <f>TEXT(salestable[[#This Row],[Order Date]],"MMMM")</f>
        <v>September</v>
      </c>
      <c r="Z9056" t="str">
        <f>"Q"&amp;ROUNDUP(MONTH(salestable[[#This Row],[Order Date]])/3,0)</f>
        <v>Q3</v>
      </c>
      <c r="AA9056" t="str">
        <f>TEXT(salestable[[#This Row],[Order Date]], "ddd")</f>
        <v>Fri</v>
      </c>
    </row>
    <row r="9057" spans="1:27"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s="3">
        <v>2</v>
      </c>
      <c r="T9057" s="4">
        <v>0</v>
      </c>
      <c r="U9057" s="3">
        <v>8.5722000000000005</v>
      </c>
      <c r="V9057" s="2">
        <f>salestable[[#This Row],[Sales]] * (1 - salestable[[#This Row],[Discount]])</f>
        <v>21.98</v>
      </c>
      <c r="W9057" s="2">
        <f>salestable[[#This Row],[Sales]] * salestable[[#This Row],[Discount]]</f>
        <v>0</v>
      </c>
      <c r="X9057">
        <f>YEAR(salestable[[#This Row],[Order Date]])</f>
        <v>2015</v>
      </c>
      <c r="Y9057" t="str">
        <f>TEXT(salestable[[#This Row],[Order Date]],"MMMM")</f>
        <v>September</v>
      </c>
      <c r="Z9057" t="str">
        <f>"Q"&amp;ROUNDUP(MONTH(salestable[[#This Row],[Order Date]])/3,0)</f>
        <v>Q3</v>
      </c>
      <c r="AA9057" t="str">
        <f>TEXT(salestable[[#This Row],[Order Date]], "ddd")</f>
        <v>Sat</v>
      </c>
    </row>
    <row r="9058" spans="1:27"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s="3">
        <v>11</v>
      </c>
      <c r="T9058" s="4">
        <v>0.1</v>
      </c>
      <c r="U9058" s="3">
        <v>553.39020000000005</v>
      </c>
      <c r="V9058" s="2">
        <f>salestable[[#This Row],[Sales]] * (1 - salestable[[#This Row],[Discount]])</f>
        <v>2359.1898000000001</v>
      </c>
      <c r="W9058" s="2">
        <f>salestable[[#This Row],[Sales]] * salestable[[#This Row],[Discount]]</f>
        <v>262.13220000000001</v>
      </c>
      <c r="X9058">
        <f>YEAR(salestable[[#This Row],[Order Date]])</f>
        <v>2015</v>
      </c>
      <c r="Y9058" t="str">
        <f>TEXT(salestable[[#This Row],[Order Date]],"MMMM")</f>
        <v>November</v>
      </c>
      <c r="Z9058" t="str">
        <f>"Q"&amp;ROUNDUP(MONTH(salestable[[#This Row],[Order Date]])/3,0)</f>
        <v>Q4</v>
      </c>
      <c r="AA9058" t="str">
        <f>TEXT(salestable[[#This Row],[Order Date]], "ddd")</f>
        <v>Mon</v>
      </c>
    </row>
    <row r="9059" spans="1:27"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s="3">
        <v>7</v>
      </c>
      <c r="T9059" s="4">
        <v>0</v>
      </c>
      <c r="U9059" s="3">
        <v>23.923200000000001</v>
      </c>
      <c r="V9059" s="2">
        <f>salestable[[#This Row],[Sales]] * (1 - salestable[[#This Row],[Discount]])</f>
        <v>74.760000000000005</v>
      </c>
      <c r="W9059" s="2">
        <f>salestable[[#This Row],[Sales]] * salestable[[#This Row],[Discount]]</f>
        <v>0</v>
      </c>
      <c r="X9059">
        <f>YEAR(salestable[[#This Row],[Order Date]])</f>
        <v>2015</v>
      </c>
      <c r="Y9059" t="str">
        <f>TEXT(salestable[[#This Row],[Order Date]],"MMMM")</f>
        <v>October</v>
      </c>
      <c r="Z9059" t="str">
        <f>"Q"&amp;ROUNDUP(MONTH(salestable[[#This Row],[Order Date]])/3,0)</f>
        <v>Q4</v>
      </c>
      <c r="AA9059" t="str">
        <f>TEXT(salestable[[#This Row],[Order Date]], "ddd")</f>
        <v>Tue</v>
      </c>
    </row>
    <row r="9060" spans="1:27"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s="3">
        <v>3</v>
      </c>
      <c r="T9060" s="4">
        <v>0.2</v>
      </c>
      <c r="U9060" s="3">
        <v>27.3582</v>
      </c>
      <c r="V9060" s="2">
        <f>salestable[[#This Row],[Sales]] * (1 - salestable[[#This Row],[Discount]])</f>
        <v>291.82080000000002</v>
      </c>
      <c r="W9060" s="2">
        <f>salestable[[#This Row],[Sales]] * salestable[[#This Row],[Discount]]</f>
        <v>72.955200000000005</v>
      </c>
      <c r="X9060">
        <f>YEAR(salestable[[#This Row],[Order Date]])</f>
        <v>2015</v>
      </c>
      <c r="Y9060" t="str">
        <f>TEXT(salestable[[#This Row],[Order Date]],"MMMM")</f>
        <v>October</v>
      </c>
      <c r="Z9060" t="str">
        <f>"Q"&amp;ROUNDUP(MONTH(salestable[[#This Row],[Order Date]])/3,0)</f>
        <v>Q4</v>
      </c>
      <c r="AA9060" t="str">
        <f>TEXT(salestable[[#This Row],[Order Date]], "ddd")</f>
        <v>Tue</v>
      </c>
    </row>
    <row r="9061" spans="1:27"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s="3">
        <v>7</v>
      </c>
      <c r="T9061" s="4">
        <v>0</v>
      </c>
      <c r="U9061" s="3">
        <v>334.55099999999999</v>
      </c>
      <c r="V9061" s="2">
        <f>salestable[[#This Row],[Sales]] * (1 - salestable[[#This Row],[Discount]])</f>
        <v>1115.17</v>
      </c>
      <c r="W9061" s="2">
        <f>salestable[[#This Row],[Sales]] * salestable[[#This Row],[Discount]]</f>
        <v>0</v>
      </c>
      <c r="X9061">
        <f>YEAR(salestable[[#This Row],[Order Date]])</f>
        <v>2016</v>
      </c>
      <c r="Y9061" t="str">
        <f>TEXT(salestable[[#This Row],[Order Date]],"MMMM")</f>
        <v>June</v>
      </c>
      <c r="Z9061" t="str">
        <f>"Q"&amp;ROUNDUP(MONTH(salestable[[#This Row],[Order Date]])/3,0)</f>
        <v>Q2</v>
      </c>
      <c r="AA9061" t="str">
        <f>TEXT(salestable[[#This Row],[Order Date]], "ddd")</f>
        <v>Tue</v>
      </c>
    </row>
    <row r="9062" spans="1:27"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s="3">
        <v>4</v>
      </c>
      <c r="T9062" s="4">
        <v>0.2</v>
      </c>
      <c r="U9062" s="3">
        <v>33.636000000000003</v>
      </c>
      <c r="V9062" s="2">
        <f>salestable[[#This Row],[Sales]] * (1 - salestable[[#This Row],[Discount]])</f>
        <v>71.756799999999998</v>
      </c>
      <c r="W9062" s="2">
        <f>salestable[[#This Row],[Sales]] * salestable[[#This Row],[Discount]]</f>
        <v>17.9392</v>
      </c>
      <c r="X9062">
        <f>YEAR(salestable[[#This Row],[Order Date]])</f>
        <v>2015</v>
      </c>
      <c r="Y9062" t="str">
        <f>TEXT(salestable[[#This Row],[Order Date]],"MMMM")</f>
        <v>November</v>
      </c>
      <c r="Z9062" t="str">
        <f>"Q"&amp;ROUNDUP(MONTH(salestable[[#This Row],[Order Date]])/3,0)</f>
        <v>Q4</v>
      </c>
      <c r="AA9062" t="str">
        <f>TEXT(salestable[[#This Row],[Order Date]], "ddd")</f>
        <v>Fri</v>
      </c>
    </row>
    <row r="9063" spans="1:27"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s="3">
        <v>4</v>
      </c>
      <c r="T9063" s="4">
        <v>0</v>
      </c>
      <c r="U9063" s="3">
        <v>23.5564</v>
      </c>
      <c r="V9063" s="2">
        <f>salestable[[#This Row],[Sales]] * (1 - salestable[[#This Row],[Discount]])</f>
        <v>50.12</v>
      </c>
      <c r="W9063" s="2">
        <f>salestable[[#This Row],[Sales]] * salestable[[#This Row],[Discount]]</f>
        <v>0</v>
      </c>
      <c r="X9063">
        <f>YEAR(salestable[[#This Row],[Order Date]])</f>
        <v>2015</v>
      </c>
      <c r="Y9063" t="str">
        <f>TEXT(salestable[[#This Row],[Order Date]],"MMMM")</f>
        <v>November</v>
      </c>
      <c r="Z9063" t="str">
        <f>"Q"&amp;ROUNDUP(MONTH(salestable[[#This Row],[Order Date]])/3,0)</f>
        <v>Q4</v>
      </c>
      <c r="AA9063" t="str">
        <f>TEXT(salestable[[#This Row],[Order Date]], "ddd")</f>
        <v>Fri</v>
      </c>
    </row>
    <row r="9064" spans="1:27"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s="3">
        <v>6</v>
      </c>
      <c r="T9064" s="4">
        <v>0</v>
      </c>
      <c r="U9064" s="3">
        <v>18.239999999999998</v>
      </c>
      <c r="V9064" s="2">
        <f>salestable[[#This Row],[Sales]] * (1 - salestable[[#This Row],[Discount]])</f>
        <v>36.479999999999997</v>
      </c>
      <c r="W9064" s="2">
        <f>salestable[[#This Row],[Sales]] * salestable[[#This Row],[Discount]]</f>
        <v>0</v>
      </c>
      <c r="X9064">
        <f>YEAR(salestable[[#This Row],[Order Date]])</f>
        <v>2016</v>
      </c>
      <c r="Y9064" t="str">
        <f>TEXT(salestable[[#This Row],[Order Date]],"MMMM")</f>
        <v>February</v>
      </c>
      <c r="Z9064" t="str">
        <f>"Q"&amp;ROUNDUP(MONTH(salestable[[#This Row],[Order Date]])/3,0)</f>
        <v>Q1</v>
      </c>
      <c r="AA9064" t="str">
        <f>TEXT(salestable[[#This Row],[Order Date]], "ddd")</f>
        <v>Sun</v>
      </c>
    </row>
    <row r="9065" spans="1:27"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s="3">
        <v>13</v>
      </c>
      <c r="T9065" s="4">
        <v>0.2</v>
      </c>
      <c r="U9065" s="3">
        <v>100.685</v>
      </c>
      <c r="V9065" s="2">
        <f>salestable[[#This Row],[Sales]] * (1 - salestable[[#This Row],[Discount]])</f>
        <v>257.75360000000001</v>
      </c>
      <c r="W9065" s="2">
        <f>salestable[[#This Row],[Sales]] * salestable[[#This Row],[Discount]]</f>
        <v>64.438400000000001</v>
      </c>
      <c r="X9065">
        <f>YEAR(salestable[[#This Row],[Order Date]])</f>
        <v>2014</v>
      </c>
      <c r="Y9065" t="str">
        <f>TEXT(salestable[[#This Row],[Order Date]],"MMMM")</f>
        <v>October</v>
      </c>
      <c r="Z9065" t="str">
        <f>"Q"&amp;ROUNDUP(MONTH(salestable[[#This Row],[Order Date]])/3,0)</f>
        <v>Q4</v>
      </c>
      <c r="AA9065" t="str">
        <f>TEXT(salestable[[#This Row],[Order Date]], "ddd")</f>
        <v>Tue</v>
      </c>
    </row>
    <row r="9066" spans="1:27"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s="3">
        <v>3</v>
      </c>
      <c r="T9066" s="4">
        <v>0.8</v>
      </c>
      <c r="U9066" s="3">
        <v>-4.8609</v>
      </c>
      <c r="V9066" s="2">
        <f>salestable[[#This Row],[Sales]] * (1 - salestable[[#This Row],[Discount]])</f>
        <v>0.58919999999999995</v>
      </c>
      <c r="W9066" s="2">
        <f>salestable[[#This Row],[Sales]] * salestable[[#This Row],[Discount]]</f>
        <v>2.3568000000000002</v>
      </c>
      <c r="X9066">
        <f>YEAR(salestable[[#This Row],[Order Date]])</f>
        <v>2014</v>
      </c>
      <c r="Y9066" t="str">
        <f>TEXT(salestable[[#This Row],[Order Date]],"MMMM")</f>
        <v>October</v>
      </c>
      <c r="Z9066" t="str">
        <f>"Q"&amp;ROUNDUP(MONTH(salestable[[#This Row],[Order Date]])/3,0)</f>
        <v>Q4</v>
      </c>
      <c r="AA9066" t="str">
        <f>TEXT(salestable[[#This Row],[Order Date]], "ddd")</f>
        <v>Tue</v>
      </c>
    </row>
    <row r="9067" spans="1:27"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s="3">
        <v>4</v>
      </c>
      <c r="T9067" s="4">
        <v>0.2</v>
      </c>
      <c r="U9067" s="3">
        <v>6.9367999999999999</v>
      </c>
      <c r="V9067" s="2">
        <f>salestable[[#This Row],[Sales]] * (1 - salestable[[#This Row],[Discount]])</f>
        <v>15.3088</v>
      </c>
      <c r="W9067" s="2">
        <f>salestable[[#This Row],[Sales]] * salestable[[#This Row],[Discount]]</f>
        <v>3.8271999999999999</v>
      </c>
      <c r="X9067">
        <f>YEAR(salestable[[#This Row],[Order Date]])</f>
        <v>2014</v>
      </c>
      <c r="Y9067" t="str">
        <f>TEXT(salestable[[#This Row],[Order Date]],"MMMM")</f>
        <v>October</v>
      </c>
      <c r="Z9067" t="str">
        <f>"Q"&amp;ROUNDUP(MONTH(salestable[[#This Row],[Order Date]])/3,0)</f>
        <v>Q4</v>
      </c>
      <c r="AA9067" t="str">
        <f>TEXT(salestable[[#This Row],[Order Date]], "ddd")</f>
        <v>Tue</v>
      </c>
    </row>
    <row r="9068" spans="1:27"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s="3">
        <v>2</v>
      </c>
      <c r="T9068" s="4">
        <v>0</v>
      </c>
      <c r="U9068" s="3">
        <v>6.9240000000000004</v>
      </c>
      <c r="V9068" s="2">
        <f>salestable[[#This Row],[Sales]] * (1 - salestable[[#This Row],[Discount]])</f>
        <v>23.08</v>
      </c>
      <c r="W9068" s="2">
        <f>salestable[[#This Row],[Sales]] * salestable[[#This Row],[Discount]]</f>
        <v>0</v>
      </c>
      <c r="X9068">
        <f>YEAR(salestable[[#This Row],[Order Date]])</f>
        <v>2017</v>
      </c>
      <c r="Y9068" t="str">
        <f>TEXT(salestable[[#This Row],[Order Date]],"MMMM")</f>
        <v>May</v>
      </c>
      <c r="Z9068" t="str">
        <f>"Q"&amp;ROUNDUP(MONTH(salestable[[#This Row],[Order Date]])/3,0)</f>
        <v>Q2</v>
      </c>
      <c r="AA9068" t="str">
        <f>TEXT(salestable[[#This Row],[Order Date]], "ddd")</f>
        <v>Fri</v>
      </c>
    </row>
    <row r="9069" spans="1:27"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s="3">
        <v>2</v>
      </c>
      <c r="T9069" s="4">
        <v>0</v>
      </c>
      <c r="U9069" s="3">
        <v>23.524799999999999</v>
      </c>
      <c r="V9069" s="2">
        <f>salestable[[#This Row],[Sales]] * (1 - salestable[[#This Row],[Discount]])</f>
        <v>90.48</v>
      </c>
      <c r="W9069" s="2">
        <f>salestable[[#This Row],[Sales]] * salestable[[#This Row],[Discount]]</f>
        <v>0</v>
      </c>
      <c r="X9069">
        <f>YEAR(salestable[[#This Row],[Order Date]])</f>
        <v>2016</v>
      </c>
      <c r="Y9069" t="str">
        <f>TEXT(salestable[[#This Row],[Order Date]],"MMMM")</f>
        <v>February</v>
      </c>
      <c r="Z9069" t="str">
        <f>"Q"&amp;ROUNDUP(MONTH(salestable[[#This Row],[Order Date]])/3,0)</f>
        <v>Q1</v>
      </c>
      <c r="AA9069" t="str">
        <f>TEXT(salestable[[#This Row],[Order Date]], "ddd")</f>
        <v>Thu</v>
      </c>
    </row>
    <row r="9070" spans="1:27"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s="3">
        <v>3</v>
      </c>
      <c r="T9070" s="4">
        <v>0.2</v>
      </c>
      <c r="U9070" s="3">
        <v>-2.6997</v>
      </c>
      <c r="V9070" s="2">
        <f>salestable[[#This Row],[Sales]] * (1 - salestable[[#This Row],[Discount]])</f>
        <v>172.7808</v>
      </c>
      <c r="W9070" s="2">
        <f>salestable[[#This Row],[Sales]] * salestable[[#This Row],[Discount]]</f>
        <v>43.1952</v>
      </c>
      <c r="X9070">
        <f>YEAR(salestable[[#This Row],[Order Date]])</f>
        <v>2016</v>
      </c>
      <c r="Y9070" t="str">
        <f>TEXT(salestable[[#This Row],[Order Date]],"MMMM")</f>
        <v>September</v>
      </c>
      <c r="Z9070" t="str">
        <f>"Q"&amp;ROUNDUP(MONTH(salestable[[#This Row],[Order Date]])/3,0)</f>
        <v>Q3</v>
      </c>
      <c r="AA9070" t="str">
        <f>TEXT(salestable[[#This Row],[Order Date]], "ddd")</f>
        <v>Fri</v>
      </c>
    </row>
    <row r="9071" spans="1:27"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s="3">
        <v>3</v>
      </c>
      <c r="T9071" s="4">
        <v>0</v>
      </c>
      <c r="U9071" s="3">
        <v>30.991800000000001</v>
      </c>
      <c r="V9071" s="2">
        <f>salestable[[#This Row],[Sales]] * (1 - salestable[[#This Row],[Discount]])</f>
        <v>65.94</v>
      </c>
      <c r="W9071" s="2">
        <f>salestable[[#This Row],[Sales]] * salestable[[#This Row],[Discount]]</f>
        <v>0</v>
      </c>
      <c r="X9071">
        <f>YEAR(salestable[[#This Row],[Order Date]])</f>
        <v>2016</v>
      </c>
      <c r="Y9071" t="str">
        <f>TEXT(salestable[[#This Row],[Order Date]],"MMMM")</f>
        <v>September</v>
      </c>
      <c r="Z9071" t="str">
        <f>"Q"&amp;ROUNDUP(MONTH(salestable[[#This Row],[Order Date]])/3,0)</f>
        <v>Q3</v>
      </c>
      <c r="AA9071" t="str">
        <f>TEXT(salestable[[#This Row],[Order Date]], "ddd")</f>
        <v>Fri</v>
      </c>
    </row>
    <row r="9072" spans="1:27"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s="3">
        <v>3</v>
      </c>
      <c r="T9072" s="4">
        <v>0.2</v>
      </c>
      <c r="U9072" s="3">
        <v>2.6960999999999999</v>
      </c>
      <c r="V9072" s="2">
        <f>salestable[[#This Row],[Sales]] * (1 - salestable[[#This Row],[Discount]])</f>
        <v>9.0815999999999999</v>
      </c>
      <c r="W9072" s="2">
        <f>salestable[[#This Row],[Sales]] * salestable[[#This Row],[Discount]]</f>
        <v>2.2704</v>
      </c>
      <c r="X9072">
        <f>YEAR(salestable[[#This Row],[Order Date]])</f>
        <v>2017</v>
      </c>
      <c r="Y9072" t="str">
        <f>TEXT(salestable[[#This Row],[Order Date]],"MMMM")</f>
        <v>December</v>
      </c>
      <c r="Z9072" t="str">
        <f>"Q"&amp;ROUNDUP(MONTH(salestable[[#This Row],[Order Date]])/3,0)</f>
        <v>Q4</v>
      </c>
      <c r="AA9072" t="str">
        <f>TEXT(salestable[[#This Row],[Order Date]], "ddd")</f>
        <v>Mon</v>
      </c>
    </row>
    <row r="9073" spans="1:27"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s="3">
        <v>2</v>
      </c>
      <c r="T9073" s="4">
        <v>0</v>
      </c>
      <c r="U9073" s="3">
        <v>6.8768000000000002</v>
      </c>
      <c r="V9073" s="2">
        <f>salestable[[#This Row],[Sales]] * (1 - salestable[[#This Row],[Discount]])</f>
        <v>24.56</v>
      </c>
      <c r="W9073" s="2">
        <f>salestable[[#This Row],[Sales]] * salestable[[#This Row],[Discount]]</f>
        <v>0</v>
      </c>
      <c r="X9073">
        <f>YEAR(salestable[[#This Row],[Order Date]])</f>
        <v>2015</v>
      </c>
      <c r="Y9073" t="str">
        <f>TEXT(salestable[[#This Row],[Order Date]],"MMMM")</f>
        <v>June</v>
      </c>
      <c r="Z9073" t="str">
        <f>"Q"&amp;ROUNDUP(MONTH(salestable[[#This Row],[Order Date]])/3,0)</f>
        <v>Q2</v>
      </c>
      <c r="AA9073" t="str">
        <f>TEXT(salestable[[#This Row],[Order Date]], "ddd")</f>
        <v>Fri</v>
      </c>
    </row>
    <row r="9074" spans="1:27"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s="3">
        <v>2</v>
      </c>
      <c r="T9074" s="4">
        <v>0</v>
      </c>
      <c r="U9074" s="3">
        <v>7.7831999999999999</v>
      </c>
      <c r="V9074" s="2">
        <f>salestable[[#This Row],[Sales]] * (1 - salestable[[#This Row],[Discount]])</f>
        <v>16.559999999999999</v>
      </c>
      <c r="W9074" s="2">
        <f>salestable[[#This Row],[Sales]] * salestable[[#This Row],[Discount]]</f>
        <v>0</v>
      </c>
      <c r="X9074">
        <f>YEAR(salestable[[#This Row],[Order Date]])</f>
        <v>2016</v>
      </c>
      <c r="Y9074" t="str">
        <f>TEXT(salestable[[#This Row],[Order Date]],"MMMM")</f>
        <v>September</v>
      </c>
      <c r="Z9074" t="str">
        <f>"Q"&amp;ROUNDUP(MONTH(salestable[[#This Row],[Order Date]])/3,0)</f>
        <v>Q3</v>
      </c>
      <c r="AA9074" t="str">
        <f>TEXT(salestable[[#This Row],[Order Date]], "ddd")</f>
        <v>Sun</v>
      </c>
    </row>
    <row r="9075" spans="1:27"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s="3">
        <v>5</v>
      </c>
      <c r="T9075" s="4">
        <v>0</v>
      </c>
      <c r="U9075" s="3">
        <v>67.188000000000002</v>
      </c>
      <c r="V9075" s="2">
        <f>salestable[[#This Row],[Sales]] * (1 - salestable[[#This Row],[Discount]])</f>
        <v>279.95</v>
      </c>
      <c r="W9075" s="2">
        <f>salestable[[#This Row],[Sales]] * salestable[[#This Row],[Discount]]</f>
        <v>0</v>
      </c>
      <c r="X9075">
        <f>YEAR(salestable[[#This Row],[Order Date]])</f>
        <v>2016</v>
      </c>
      <c r="Y9075" t="str">
        <f>TEXT(salestable[[#This Row],[Order Date]],"MMMM")</f>
        <v>September</v>
      </c>
      <c r="Z9075" t="str">
        <f>"Q"&amp;ROUNDUP(MONTH(salestable[[#This Row],[Order Date]])/3,0)</f>
        <v>Q3</v>
      </c>
      <c r="AA9075" t="str">
        <f>TEXT(salestable[[#This Row],[Order Date]], "ddd")</f>
        <v>Sun</v>
      </c>
    </row>
    <row r="9076" spans="1:27"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s="3">
        <v>6</v>
      </c>
      <c r="T9076" s="4">
        <v>0</v>
      </c>
      <c r="U9076" s="3">
        <v>0</v>
      </c>
      <c r="V9076" s="2">
        <f>salestable[[#This Row],[Sales]] * (1 - salestable[[#This Row],[Discount]])</f>
        <v>828.84</v>
      </c>
      <c r="W9076" s="2">
        <f>salestable[[#This Row],[Sales]] * salestable[[#This Row],[Discount]]</f>
        <v>0</v>
      </c>
      <c r="X9076">
        <f>YEAR(salestable[[#This Row],[Order Date]])</f>
        <v>2014</v>
      </c>
      <c r="Y9076" t="str">
        <f>TEXT(salestable[[#This Row],[Order Date]],"MMMM")</f>
        <v>April</v>
      </c>
      <c r="Z9076" t="str">
        <f>"Q"&amp;ROUNDUP(MONTH(salestable[[#This Row],[Order Date]])/3,0)</f>
        <v>Q2</v>
      </c>
      <c r="AA9076" t="str">
        <f>TEXT(salestable[[#This Row],[Order Date]], "ddd")</f>
        <v>Mon</v>
      </c>
    </row>
    <row r="9077" spans="1:27"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s="3">
        <v>3</v>
      </c>
      <c r="T9077" s="4">
        <v>0.7</v>
      </c>
      <c r="U9077" s="3">
        <v>-5.5338000000000003</v>
      </c>
      <c r="V9077" s="2">
        <f>salestable[[#This Row],[Sales]] * (1 - salestable[[#This Row],[Discount]])</f>
        <v>2.1654000000000004</v>
      </c>
      <c r="W9077" s="2">
        <f>salestable[[#This Row],[Sales]] * salestable[[#This Row],[Discount]]</f>
        <v>5.0526</v>
      </c>
      <c r="X9077">
        <f>YEAR(salestable[[#This Row],[Order Date]])</f>
        <v>2015</v>
      </c>
      <c r="Y9077" t="str">
        <f>TEXT(salestable[[#This Row],[Order Date]],"MMMM")</f>
        <v>November</v>
      </c>
      <c r="Z9077" t="str">
        <f>"Q"&amp;ROUNDUP(MONTH(salestable[[#This Row],[Order Date]])/3,0)</f>
        <v>Q4</v>
      </c>
      <c r="AA9077" t="str">
        <f>TEXT(salestable[[#This Row],[Order Date]], "ddd")</f>
        <v>Thu</v>
      </c>
    </row>
    <row r="9078" spans="1:27"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s="3">
        <v>4</v>
      </c>
      <c r="T9078" s="4">
        <v>0.2</v>
      </c>
      <c r="U9078" s="3">
        <v>2.04</v>
      </c>
      <c r="V9078" s="2">
        <f>salestable[[#This Row],[Sales]] * (1 - salestable[[#This Row],[Discount]])</f>
        <v>21.76</v>
      </c>
      <c r="W9078" s="2">
        <f>salestable[[#This Row],[Sales]] * salestable[[#This Row],[Discount]]</f>
        <v>5.44</v>
      </c>
      <c r="X9078">
        <f>YEAR(salestable[[#This Row],[Order Date]])</f>
        <v>2015</v>
      </c>
      <c r="Y9078" t="str">
        <f>TEXT(salestable[[#This Row],[Order Date]],"MMMM")</f>
        <v>November</v>
      </c>
      <c r="Z9078" t="str">
        <f>"Q"&amp;ROUNDUP(MONTH(salestable[[#This Row],[Order Date]])/3,0)</f>
        <v>Q4</v>
      </c>
      <c r="AA9078" t="str">
        <f>TEXT(salestable[[#This Row],[Order Date]], "ddd")</f>
        <v>Thu</v>
      </c>
    </row>
    <row r="9079" spans="1:27"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s="3">
        <v>3</v>
      </c>
      <c r="T9079" s="4">
        <v>0</v>
      </c>
      <c r="U9079" s="3">
        <v>18.893699999999999</v>
      </c>
      <c r="V9079" s="2">
        <f>salestable[[#This Row],[Sales]] * (1 - salestable[[#This Row],[Discount]])</f>
        <v>89.97</v>
      </c>
      <c r="W9079" s="2">
        <f>salestable[[#This Row],[Sales]] * salestable[[#This Row],[Discount]]</f>
        <v>0</v>
      </c>
      <c r="X9079">
        <f>YEAR(salestable[[#This Row],[Order Date]])</f>
        <v>2014</v>
      </c>
      <c r="Y9079" t="str">
        <f>TEXT(salestable[[#This Row],[Order Date]],"MMMM")</f>
        <v>November</v>
      </c>
      <c r="Z9079" t="str">
        <f>"Q"&amp;ROUNDUP(MONTH(salestable[[#This Row],[Order Date]])/3,0)</f>
        <v>Q4</v>
      </c>
      <c r="AA9079" t="str">
        <f>TEXT(salestable[[#This Row],[Order Date]], "ddd")</f>
        <v>Mon</v>
      </c>
    </row>
    <row r="9080" spans="1:27"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s="3">
        <v>4</v>
      </c>
      <c r="T9080" s="4">
        <v>0</v>
      </c>
      <c r="U9080" s="3">
        <v>34.988799999999998</v>
      </c>
      <c r="V9080" s="2">
        <f>salestable[[#This Row],[Sales]] * (1 - salestable[[#This Row],[Discount]])</f>
        <v>318.08</v>
      </c>
      <c r="W9080" s="2">
        <f>salestable[[#This Row],[Sales]] * salestable[[#This Row],[Discount]]</f>
        <v>0</v>
      </c>
      <c r="X9080">
        <f>YEAR(salestable[[#This Row],[Order Date]])</f>
        <v>2016</v>
      </c>
      <c r="Y9080" t="str">
        <f>TEXT(salestable[[#This Row],[Order Date]],"MMMM")</f>
        <v>February</v>
      </c>
      <c r="Z9080" t="str">
        <f>"Q"&amp;ROUNDUP(MONTH(salestable[[#This Row],[Order Date]])/3,0)</f>
        <v>Q1</v>
      </c>
      <c r="AA9080" t="str">
        <f>TEXT(salestable[[#This Row],[Order Date]], "ddd")</f>
        <v>Tue</v>
      </c>
    </row>
    <row r="9081" spans="1:27"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s="3">
        <v>1</v>
      </c>
      <c r="T9081" s="4">
        <v>0</v>
      </c>
      <c r="U9081" s="3">
        <v>2.61</v>
      </c>
      <c r="V9081" s="2">
        <f>salestable[[#This Row],[Sales]] * (1 - salestable[[#This Row],[Discount]])</f>
        <v>5.8</v>
      </c>
      <c r="W9081" s="2">
        <f>salestable[[#This Row],[Sales]] * salestable[[#This Row],[Discount]]</f>
        <v>0</v>
      </c>
      <c r="X9081">
        <f>YEAR(salestable[[#This Row],[Order Date]])</f>
        <v>2016</v>
      </c>
      <c r="Y9081" t="str">
        <f>TEXT(salestable[[#This Row],[Order Date]],"MMMM")</f>
        <v>February</v>
      </c>
      <c r="Z9081" t="str">
        <f>"Q"&amp;ROUNDUP(MONTH(salestable[[#This Row],[Order Date]])/3,0)</f>
        <v>Q1</v>
      </c>
      <c r="AA9081" t="str">
        <f>TEXT(salestable[[#This Row],[Order Date]], "ddd")</f>
        <v>Tue</v>
      </c>
    </row>
    <row r="9082" spans="1:27"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s="3">
        <v>6</v>
      </c>
      <c r="T9082" s="4">
        <v>0.2</v>
      </c>
      <c r="U9082" s="3">
        <v>17.994</v>
      </c>
      <c r="V9082" s="2">
        <f>salestable[[#This Row],[Sales]] * (1 - salestable[[#This Row],[Discount]])</f>
        <v>115.16160000000001</v>
      </c>
      <c r="W9082" s="2">
        <f>salestable[[#This Row],[Sales]] * salestable[[#This Row],[Discount]]</f>
        <v>28.790400000000002</v>
      </c>
      <c r="X9082">
        <f>YEAR(salestable[[#This Row],[Order Date]])</f>
        <v>2017</v>
      </c>
      <c r="Y9082" t="str">
        <f>TEXT(salestable[[#This Row],[Order Date]],"MMMM")</f>
        <v>September</v>
      </c>
      <c r="Z9082" t="str">
        <f>"Q"&amp;ROUNDUP(MONTH(salestable[[#This Row],[Order Date]])/3,0)</f>
        <v>Q3</v>
      </c>
      <c r="AA9082" t="str">
        <f>TEXT(salestable[[#This Row],[Order Date]], "ddd")</f>
        <v>Mon</v>
      </c>
    </row>
    <row r="9083" spans="1:27"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s="3">
        <v>3</v>
      </c>
      <c r="T9083" s="4">
        <v>0</v>
      </c>
      <c r="U9083" s="3">
        <v>9.3312000000000008</v>
      </c>
      <c r="V9083" s="2">
        <f>salestable[[#This Row],[Sales]] * (1 - salestable[[#This Row],[Discount]])</f>
        <v>19.440000000000001</v>
      </c>
      <c r="W9083" s="2">
        <f>salestable[[#This Row],[Sales]] * salestable[[#This Row],[Discount]]</f>
        <v>0</v>
      </c>
      <c r="X9083">
        <f>YEAR(salestable[[#This Row],[Order Date]])</f>
        <v>2017</v>
      </c>
      <c r="Y9083" t="str">
        <f>TEXT(salestable[[#This Row],[Order Date]],"MMMM")</f>
        <v>September</v>
      </c>
      <c r="Z9083" t="str">
        <f>"Q"&amp;ROUNDUP(MONTH(salestable[[#This Row],[Order Date]])/3,0)</f>
        <v>Q3</v>
      </c>
      <c r="AA9083" t="str">
        <f>TEXT(salestable[[#This Row],[Order Date]], "ddd")</f>
        <v>Mon</v>
      </c>
    </row>
    <row r="9084" spans="1:27"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s="3">
        <v>2</v>
      </c>
      <c r="T9084" s="4">
        <v>0</v>
      </c>
      <c r="U9084" s="3">
        <v>1.4456</v>
      </c>
      <c r="V9084" s="2">
        <f>salestable[[#This Row],[Sales]] * (1 - salestable[[#This Row],[Discount]])</f>
        <v>5.56</v>
      </c>
      <c r="W9084" s="2">
        <f>salestable[[#This Row],[Sales]] * salestable[[#This Row],[Discount]]</f>
        <v>0</v>
      </c>
      <c r="X9084">
        <f>YEAR(salestable[[#This Row],[Order Date]])</f>
        <v>2017</v>
      </c>
      <c r="Y9084" t="str">
        <f>TEXT(salestable[[#This Row],[Order Date]],"MMMM")</f>
        <v>November</v>
      </c>
      <c r="Z9084" t="str">
        <f>"Q"&amp;ROUNDUP(MONTH(salestable[[#This Row],[Order Date]])/3,0)</f>
        <v>Q4</v>
      </c>
      <c r="AA9084" t="str">
        <f>TEXT(salestable[[#This Row],[Order Date]], "ddd")</f>
        <v>Thu</v>
      </c>
    </row>
    <row r="9085" spans="1:27"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s="3">
        <v>3</v>
      </c>
      <c r="T9085" s="4">
        <v>0</v>
      </c>
      <c r="U9085" s="3">
        <v>2.9346000000000001</v>
      </c>
      <c r="V9085" s="2">
        <f>salestable[[#This Row],[Sales]] * (1 - salestable[[#This Row],[Discount]])</f>
        <v>146.72999999999999</v>
      </c>
      <c r="W9085" s="2">
        <f>salestable[[#This Row],[Sales]] * salestable[[#This Row],[Discount]]</f>
        <v>0</v>
      </c>
      <c r="X9085">
        <f>YEAR(salestable[[#This Row],[Order Date]])</f>
        <v>2015</v>
      </c>
      <c r="Y9085" t="str">
        <f>TEXT(salestable[[#This Row],[Order Date]],"MMMM")</f>
        <v>February</v>
      </c>
      <c r="Z9085" t="str">
        <f>"Q"&amp;ROUNDUP(MONTH(salestable[[#This Row],[Order Date]])/3,0)</f>
        <v>Q1</v>
      </c>
      <c r="AA9085" t="str">
        <f>TEXT(salestable[[#This Row],[Order Date]], "ddd")</f>
        <v>Fri</v>
      </c>
    </row>
    <row r="9086" spans="1:27"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s="3">
        <v>5</v>
      </c>
      <c r="T9086" s="4">
        <v>0</v>
      </c>
      <c r="U9086" s="3">
        <v>13.455</v>
      </c>
      <c r="V9086" s="2">
        <f>salestable[[#This Row],[Sales]] * (1 - salestable[[#This Row],[Discount]])</f>
        <v>29.9</v>
      </c>
      <c r="W9086" s="2">
        <f>salestable[[#This Row],[Sales]] * salestable[[#This Row],[Discount]]</f>
        <v>0</v>
      </c>
      <c r="X9086">
        <f>YEAR(salestable[[#This Row],[Order Date]])</f>
        <v>2015</v>
      </c>
      <c r="Y9086" t="str">
        <f>TEXT(salestable[[#This Row],[Order Date]],"MMMM")</f>
        <v>February</v>
      </c>
      <c r="Z9086" t="str">
        <f>"Q"&amp;ROUNDUP(MONTH(salestable[[#This Row],[Order Date]])/3,0)</f>
        <v>Q1</v>
      </c>
      <c r="AA9086" t="str">
        <f>TEXT(salestable[[#This Row],[Order Date]], "ddd")</f>
        <v>Fri</v>
      </c>
    </row>
    <row r="9087" spans="1:27"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s="3">
        <v>2</v>
      </c>
      <c r="T9087" s="4">
        <v>0.2</v>
      </c>
      <c r="U9087" s="3">
        <v>89.954800000000006</v>
      </c>
      <c r="V9087" s="2">
        <f>salestable[[#This Row],[Sales]] * (1 - salestable[[#This Row],[Discount]])</f>
        <v>221.4272</v>
      </c>
      <c r="W9087" s="2">
        <f>salestable[[#This Row],[Sales]] * salestable[[#This Row],[Discount]]</f>
        <v>55.3568</v>
      </c>
      <c r="X9087">
        <f>YEAR(salestable[[#This Row],[Order Date]])</f>
        <v>2016</v>
      </c>
      <c r="Y9087" t="str">
        <f>TEXT(salestable[[#This Row],[Order Date]],"MMMM")</f>
        <v>September</v>
      </c>
      <c r="Z9087" t="str">
        <f>"Q"&amp;ROUNDUP(MONTH(salestable[[#This Row],[Order Date]])/3,0)</f>
        <v>Q3</v>
      </c>
      <c r="AA9087" t="str">
        <f>TEXT(salestable[[#This Row],[Order Date]], "ddd")</f>
        <v>Sat</v>
      </c>
    </row>
    <row r="9088" spans="1:27"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s="3">
        <v>2</v>
      </c>
      <c r="T9088" s="4">
        <v>0.8</v>
      </c>
      <c r="U9088" s="3">
        <v>-251.18639999999999</v>
      </c>
      <c r="V9088" s="2">
        <f>salestable[[#This Row],[Sales]] * (1 - salestable[[#This Row],[Discount]])</f>
        <v>18.606399999999994</v>
      </c>
      <c r="W9088" s="2">
        <f>salestable[[#This Row],[Sales]] * salestable[[#This Row],[Discount]]</f>
        <v>74.425600000000003</v>
      </c>
      <c r="X9088">
        <f>YEAR(salestable[[#This Row],[Order Date]])</f>
        <v>2016</v>
      </c>
      <c r="Y9088" t="str">
        <f>TEXT(salestable[[#This Row],[Order Date]],"MMMM")</f>
        <v>September</v>
      </c>
      <c r="Z9088" t="str">
        <f>"Q"&amp;ROUNDUP(MONTH(salestable[[#This Row],[Order Date]])/3,0)</f>
        <v>Q3</v>
      </c>
      <c r="AA9088" t="str">
        <f>TEXT(salestable[[#This Row],[Order Date]], "ddd")</f>
        <v>Mon</v>
      </c>
    </row>
    <row r="9089" spans="1:27"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s="3">
        <v>5</v>
      </c>
      <c r="T9089" s="4">
        <v>0.3</v>
      </c>
      <c r="U9089" s="3">
        <v>-136.48949999999999</v>
      </c>
      <c r="V9089" s="2">
        <f>salestable[[#This Row],[Sales]] * (1 - salestable[[#This Row],[Discount]])</f>
        <v>318.47549999999995</v>
      </c>
      <c r="W9089" s="2">
        <f>salestable[[#This Row],[Sales]] * salestable[[#This Row],[Discount]]</f>
        <v>136.48949999999999</v>
      </c>
      <c r="X9089">
        <f>YEAR(salestable[[#This Row],[Order Date]])</f>
        <v>2016</v>
      </c>
      <c r="Y9089" t="str">
        <f>TEXT(salestable[[#This Row],[Order Date]],"MMMM")</f>
        <v>September</v>
      </c>
      <c r="Z9089" t="str">
        <f>"Q"&amp;ROUNDUP(MONTH(salestable[[#This Row],[Order Date]])/3,0)</f>
        <v>Q3</v>
      </c>
      <c r="AA9089" t="str">
        <f>TEXT(salestable[[#This Row],[Order Date]], "ddd")</f>
        <v>Mon</v>
      </c>
    </row>
    <row r="9090" spans="1:27"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s="3">
        <v>3</v>
      </c>
      <c r="T9090" s="4">
        <v>0.2</v>
      </c>
      <c r="U9090" s="3">
        <v>21.5397</v>
      </c>
      <c r="V9090" s="2">
        <f>salestable[[#This Row],[Sales]] * (1 - salestable[[#This Row],[Discount]])</f>
        <v>196.93440000000001</v>
      </c>
      <c r="W9090" s="2">
        <f>salestable[[#This Row],[Sales]] * salestable[[#This Row],[Discount]]</f>
        <v>49.233600000000003</v>
      </c>
      <c r="X9090">
        <f>YEAR(salestable[[#This Row],[Order Date]])</f>
        <v>2015</v>
      </c>
      <c r="Y9090" t="str">
        <f>TEXT(salestable[[#This Row],[Order Date]],"MMMM")</f>
        <v>December</v>
      </c>
      <c r="Z9090" t="str">
        <f>"Q"&amp;ROUNDUP(MONTH(salestable[[#This Row],[Order Date]])/3,0)</f>
        <v>Q4</v>
      </c>
      <c r="AA9090" t="str">
        <f>TEXT(salestable[[#This Row],[Order Date]], "ddd")</f>
        <v>Tue</v>
      </c>
    </row>
    <row r="9091" spans="1:27"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s="3">
        <v>5</v>
      </c>
      <c r="T9091" s="4">
        <v>0.2</v>
      </c>
      <c r="U9091" s="3">
        <v>-62.772500000000001</v>
      </c>
      <c r="V9091" s="2">
        <f>salestable[[#This Row],[Sales]] * (1 - salestable[[#This Row],[Discount]])</f>
        <v>236.32</v>
      </c>
      <c r="W9091" s="2">
        <f>salestable[[#This Row],[Sales]] * salestable[[#This Row],[Discount]]</f>
        <v>59.08</v>
      </c>
      <c r="X9091">
        <f>YEAR(salestable[[#This Row],[Order Date]])</f>
        <v>2016</v>
      </c>
      <c r="Y9091" t="str">
        <f>TEXT(salestable[[#This Row],[Order Date]],"MMMM")</f>
        <v>September</v>
      </c>
      <c r="Z9091" t="str">
        <f>"Q"&amp;ROUNDUP(MONTH(salestable[[#This Row],[Order Date]])/3,0)</f>
        <v>Q3</v>
      </c>
      <c r="AA9091" t="str">
        <f>TEXT(salestable[[#This Row],[Order Date]], "ddd")</f>
        <v>Sat</v>
      </c>
    </row>
    <row r="9092" spans="1:27"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s="3">
        <v>8</v>
      </c>
      <c r="T9092" s="4">
        <v>0</v>
      </c>
      <c r="U9092" s="3">
        <v>104.568</v>
      </c>
      <c r="V9092" s="2">
        <f>salestable[[#This Row],[Sales]] * (1 - salestable[[#This Row],[Discount]])</f>
        <v>348.56</v>
      </c>
      <c r="W9092" s="2">
        <f>salestable[[#This Row],[Sales]] * salestable[[#This Row],[Discount]]</f>
        <v>0</v>
      </c>
      <c r="X9092">
        <f>YEAR(salestable[[#This Row],[Order Date]])</f>
        <v>2017</v>
      </c>
      <c r="Y9092" t="str">
        <f>TEXT(salestable[[#This Row],[Order Date]],"MMMM")</f>
        <v>October</v>
      </c>
      <c r="Z9092" t="str">
        <f>"Q"&amp;ROUNDUP(MONTH(salestable[[#This Row],[Order Date]])/3,0)</f>
        <v>Q4</v>
      </c>
      <c r="AA9092" t="str">
        <f>TEXT(salestable[[#This Row],[Order Date]], "ddd")</f>
        <v>Fri</v>
      </c>
    </row>
    <row r="9093" spans="1:27"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s="3">
        <v>3</v>
      </c>
      <c r="T9093" s="4">
        <v>0.2</v>
      </c>
      <c r="U9093" s="3">
        <v>5.4432</v>
      </c>
      <c r="V9093" s="2">
        <f>salestable[[#This Row],[Sales]] * (1 - salestable[[#This Row],[Discount]])</f>
        <v>12.441600000000001</v>
      </c>
      <c r="W9093" s="2">
        <f>salestable[[#This Row],[Sales]] * salestable[[#This Row],[Discount]]</f>
        <v>3.1104000000000003</v>
      </c>
      <c r="X9093">
        <f>YEAR(salestable[[#This Row],[Order Date]])</f>
        <v>2015</v>
      </c>
      <c r="Y9093" t="str">
        <f>TEXT(salestable[[#This Row],[Order Date]],"MMMM")</f>
        <v>June</v>
      </c>
      <c r="Z9093" t="str">
        <f>"Q"&amp;ROUNDUP(MONTH(salestable[[#This Row],[Order Date]])/3,0)</f>
        <v>Q2</v>
      </c>
      <c r="AA9093" t="str">
        <f>TEXT(salestable[[#This Row],[Order Date]], "ddd")</f>
        <v>Sun</v>
      </c>
    </row>
    <row r="9094" spans="1:27"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s="3">
        <v>6</v>
      </c>
      <c r="T9094" s="4">
        <v>0.5</v>
      </c>
      <c r="U9094" s="3">
        <v>-376.69319999999999</v>
      </c>
      <c r="V9094" s="2">
        <f>salestable[[#This Row],[Sales]] * (1 - salestable[[#This Row],[Discount]])</f>
        <v>241.47</v>
      </c>
      <c r="W9094" s="2">
        <f>salestable[[#This Row],[Sales]] * salestable[[#This Row],[Discount]]</f>
        <v>241.47</v>
      </c>
      <c r="X9094">
        <f>YEAR(salestable[[#This Row],[Order Date]])</f>
        <v>2015</v>
      </c>
      <c r="Y9094" t="str">
        <f>TEXT(salestable[[#This Row],[Order Date]],"MMMM")</f>
        <v>June</v>
      </c>
      <c r="Z9094" t="str">
        <f>"Q"&amp;ROUNDUP(MONTH(salestable[[#This Row],[Order Date]])/3,0)</f>
        <v>Q2</v>
      </c>
      <c r="AA9094" t="str">
        <f>TEXT(salestable[[#This Row],[Order Date]], "ddd")</f>
        <v>Sun</v>
      </c>
    </row>
    <row r="9095" spans="1:27"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s="3">
        <v>2</v>
      </c>
      <c r="T9095" s="4">
        <v>0</v>
      </c>
      <c r="U9095" s="3">
        <v>83.994399999999999</v>
      </c>
      <c r="V9095" s="2">
        <f>salestable[[#This Row],[Sales]] * (1 - salestable[[#This Row],[Discount]])</f>
        <v>299.98</v>
      </c>
      <c r="W9095" s="2">
        <f>salestable[[#This Row],[Sales]] * salestable[[#This Row],[Discount]]</f>
        <v>0</v>
      </c>
      <c r="X9095">
        <f>YEAR(salestable[[#This Row],[Order Date]])</f>
        <v>2015</v>
      </c>
      <c r="Y9095" t="str">
        <f>TEXT(salestable[[#This Row],[Order Date]],"MMMM")</f>
        <v>June</v>
      </c>
      <c r="Z9095" t="str">
        <f>"Q"&amp;ROUNDUP(MONTH(salestable[[#This Row],[Order Date]])/3,0)</f>
        <v>Q2</v>
      </c>
      <c r="AA9095" t="str">
        <f>TEXT(salestable[[#This Row],[Order Date]], "ddd")</f>
        <v>Mon</v>
      </c>
    </row>
    <row r="9096" spans="1:27"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s="3">
        <v>6</v>
      </c>
      <c r="T9096" s="4">
        <v>0</v>
      </c>
      <c r="U9096" s="3">
        <v>181.65600000000001</v>
      </c>
      <c r="V9096" s="2">
        <f>salestable[[#This Row],[Sales]] * (1 - salestable[[#This Row],[Discount]])</f>
        <v>403.68</v>
      </c>
      <c r="W9096" s="2">
        <f>salestable[[#This Row],[Sales]] * salestable[[#This Row],[Discount]]</f>
        <v>0</v>
      </c>
      <c r="X9096">
        <f>YEAR(salestable[[#This Row],[Order Date]])</f>
        <v>2015</v>
      </c>
      <c r="Y9096" t="str">
        <f>TEXT(salestable[[#This Row],[Order Date]],"MMMM")</f>
        <v>June</v>
      </c>
      <c r="Z9096" t="str">
        <f>"Q"&amp;ROUNDUP(MONTH(salestable[[#This Row],[Order Date]])/3,0)</f>
        <v>Q2</v>
      </c>
      <c r="AA9096" t="str">
        <f>TEXT(salestable[[#This Row],[Order Date]], "ddd")</f>
        <v>Mon</v>
      </c>
    </row>
    <row r="9097" spans="1:27"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s="3">
        <v>2</v>
      </c>
      <c r="T9097" s="4">
        <v>0</v>
      </c>
      <c r="U9097" s="3">
        <v>11.731999999999999</v>
      </c>
      <c r="V9097" s="2">
        <f>salestable[[#This Row],[Sales]] * (1 - salestable[[#This Row],[Discount]])</f>
        <v>41.9</v>
      </c>
      <c r="W9097" s="2">
        <f>salestable[[#This Row],[Sales]] * salestable[[#This Row],[Discount]]</f>
        <v>0</v>
      </c>
      <c r="X9097">
        <f>YEAR(salestable[[#This Row],[Order Date]])</f>
        <v>2015</v>
      </c>
      <c r="Y9097" t="str">
        <f>TEXT(salestable[[#This Row],[Order Date]],"MMMM")</f>
        <v>June</v>
      </c>
      <c r="Z9097" t="str">
        <f>"Q"&amp;ROUNDUP(MONTH(salestable[[#This Row],[Order Date]])/3,0)</f>
        <v>Q2</v>
      </c>
      <c r="AA9097" t="str">
        <f>TEXT(salestable[[#This Row],[Order Date]], "ddd")</f>
        <v>Mon</v>
      </c>
    </row>
    <row r="9098" spans="1:27"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s="3">
        <v>7</v>
      </c>
      <c r="T9098" s="4">
        <v>0</v>
      </c>
      <c r="U9098" s="3">
        <v>13.2986</v>
      </c>
      <c r="V9098" s="2">
        <f>salestable[[#This Row],[Sales]] * (1 - salestable[[#This Row],[Discount]])</f>
        <v>28.91</v>
      </c>
      <c r="W9098" s="2">
        <f>salestable[[#This Row],[Sales]] * salestable[[#This Row],[Discount]]</f>
        <v>0</v>
      </c>
      <c r="X9098">
        <f>YEAR(salestable[[#This Row],[Order Date]])</f>
        <v>2015</v>
      </c>
      <c r="Y9098" t="str">
        <f>TEXT(salestable[[#This Row],[Order Date]],"MMMM")</f>
        <v>June</v>
      </c>
      <c r="Z9098" t="str">
        <f>"Q"&amp;ROUNDUP(MONTH(salestable[[#This Row],[Order Date]])/3,0)</f>
        <v>Q2</v>
      </c>
      <c r="AA9098" t="str">
        <f>TEXT(salestable[[#This Row],[Order Date]], "ddd")</f>
        <v>Mon</v>
      </c>
    </row>
    <row r="9099" spans="1:27"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s="3">
        <v>5</v>
      </c>
      <c r="T9099" s="4">
        <v>0</v>
      </c>
      <c r="U9099" s="3">
        <v>15.552</v>
      </c>
      <c r="V9099" s="2">
        <f>salestable[[#This Row],[Sales]] * (1 - salestable[[#This Row],[Discount]])</f>
        <v>32.4</v>
      </c>
      <c r="W9099" s="2">
        <f>salestable[[#This Row],[Sales]] * salestable[[#This Row],[Discount]]</f>
        <v>0</v>
      </c>
      <c r="X9099">
        <f>YEAR(salestable[[#This Row],[Order Date]])</f>
        <v>2014</v>
      </c>
      <c r="Y9099" t="str">
        <f>TEXT(salestable[[#This Row],[Order Date]],"MMMM")</f>
        <v>April</v>
      </c>
      <c r="Z9099" t="str">
        <f>"Q"&amp;ROUNDUP(MONTH(salestable[[#This Row],[Order Date]])/3,0)</f>
        <v>Q2</v>
      </c>
      <c r="AA9099" t="str">
        <f>TEXT(salestable[[#This Row],[Order Date]], "ddd")</f>
        <v>Sat</v>
      </c>
    </row>
    <row r="9100" spans="1:27"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s="3">
        <v>7</v>
      </c>
      <c r="T9100" s="4">
        <v>0.2</v>
      </c>
      <c r="U9100" s="3">
        <v>27.715800000000002</v>
      </c>
      <c r="V9100" s="2">
        <f>salestable[[#This Row],[Sales]] * (1 - salestable[[#This Row],[Discount]])</f>
        <v>295.6352</v>
      </c>
      <c r="W9100" s="2">
        <f>salestable[[#This Row],[Sales]] * salestable[[#This Row],[Discount]]</f>
        <v>73.908799999999999</v>
      </c>
      <c r="X9100">
        <f>YEAR(salestable[[#This Row],[Order Date]])</f>
        <v>2017</v>
      </c>
      <c r="Y9100" t="str">
        <f>TEXT(salestable[[#This Row],[Order Date]],"MMMM")</f>
        <v>October</v>
      </c>
      <c r="Z9100" t="str">
        <f>"Q"&amp;ROUNDUP(MONTH(salestable[[#This Row],[Order Date]])/3,0)</f>
        <v>Q4</v>
      </c>
      <c r="AA9100" t="str">
        <f>TEXT(salestable[[#This Row],[Order Date]], "ddd")</f>
        <v>Thu</v>
      </c>
    </row>
    <row r="9101" spans="1:27"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s="3">
        <v>2</v>
      </c>
      <c r="T9101" s="4">
        <v>0.2</v>
      </c>
      <c r="U9101" s="3">
        <v>3.7584</v>
      </c>
      <c r="V9101" s="2">
        <f>salestable[[#This Row],[Sales]] * (1 - salestable[[#This Row],[Discount]])</f>
        <v>8.2944000000000013</v>
      </c>
      <c r="W9101" s="2">
        <f>salestable[[#This Row],[Sales]] * salestable[[#This Row],[Discount]]</f>
        <v>2.0736000000000003</v>
      </c>
      <c r="X9101">
        <f>YEAR(salestable[[#This Row],[Order Date]])</f>
        <v>2017</v>
      </c>
      <c r="Y9101" t="str">
        <f>TEXT(salestable[[#This Row],[Order Date]],"MMMM")</f>
        <v>October</v>
      </c>
      <c r="Z9101" t="str">
        <f>"Q"&amp;ROUNDUP(MONTH(salestable[[#This Row],[Order Date]])/3,0)</f>
        <v>Q4</v>
      </c>
      <c r="AA9101" t="str">
        <f>TEXT(salestable[[#This Row],[Order Date]], "ddd")</f>
        <v>Thu</v>
      </c>
    </row>
    <row r="9102" spans="1:27"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s="3">
        <v>3</v>
      </c>
      <c r="T9102" s="4">
        <v>0.2</v>
      </c>
      <c r="U9102" s="3">
        <v>128.68049999999999</v>
      </c>
      <c r="V9102" s="2">
        <f>salestable[[#This Row],[Sales]] * (1 - salestable[[#This Row],[Discount]])</f>
        <v>633.50400000000002</v>
      </c>
      <c r="W9102" s="2">
        <f>salestable[[#This Row],[Sales]] * salestable[[#This Row],[Discount]]</f>
        <v>158.376</v>
      </c>
      <c r="X9102">
        <f>YEAR(salestable[[#This Row],[Order Date]])</f>
        <v>2017</v>
      </c>
      <c r="Y9102" t="str">
        <f>TEXT(salestable[[#This Row],[Order Date]],"MMMM")</f>
        <v>October</v>
      </c>
      <c r="Z9102" t="str">
        <f>"Q"&amp;ROUNDUP(MONTH(salestable[[#This Row],[Order Date]])/3,0)</f>
        <v>Q4</v>
      </c>
      <c r="AA9102" t="str">
        <f>TEXT(salestable[[#This Row],[Order Date]], "ddd")</f>
        <v>Thu</v>
      </c>
    </row>
    <row r="9103" spans="1:27"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s="3">
        <v>3</v>
      </c>
      <c r="T9103" s="4">
        <v>0.2</v>
      </c>
      <c r="U9103" s="3">
        <v>5.319</v>
      </c>
      <c r="V9103" s="2">
        <f>salestable[[#This Row],[Sales]] * (1 - salestable[[#This Row],[Discount]])</f>
        <v>18.912000000000003</v>
      </c>
      <c r="W9103" s="2">
        <f>salestable[[#This Row],[Sales]] * salestable[[#This Row],[Discount]]</f>
        <v>4.7280000000000006</v>
      </c>
      <c r="X9103">
        <f>YEAR(salestable[[#This Row],[Order Date]])</f>
        <v>2015</v>
      </c>
      <c r="Y9103" t="str">
        <f>TEXT(salestable[[#This Row],[Order Date]],"MMMM")</f>
        <v>November</v>
      </c>
      <c r="Z9103" t="str">
        <f>"Q"&amp;ROUNDUP(MONTH(salestable[[#This Row],[Order Date]])/3,0)</f>
        <v>Q4</v>
      </c>
      <c r="AA9103" t="str">
        <f>TEXT(salestable[[#This Row],[Order Date]], "ddd")</f>
        <v>Sat</v>
      </c>
    </row>
    <row r="9104" spans="1:27"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s="3">
        <v>2</v>
      </c>
      <c r="T9104" s="4">
        <v>0.2</v>
      </c>
      <c r="U9104" s="3">
        <v>-16.956800000000001</v>
      </c>
      <c r="V9104" s="2">
        <f>salestable[[#This Row],[Sales]] * (1 - salestable[[#This Row],[Discount]])</f>
        <v>67.827200000000005</v>
      </c>
      <c r="W9104" s="2">
        <f>salestable[[#This Row],[Sales]] * salestable[[#This Row],[Discount]]</f>
        <v>16.956800000000001</v>
      </c>
      <c r="X9104">
        <f>YEAR(salestable[[#This Row],[Order Date]])</f>
        <v>2015</v>
      </c>
      <c r="Y9104" t="str">
        <f>TEXT(salestable[[#This Row],[Order Date]],"MMMM")</f>
        <v>November</v>
      </c>
      <c r="Z9104" t="str">
        <f>"Q"&amp;ROUNDUP(MONTH(salestable[[#This Row],[Order Date]])/3,0)</f>
        <v>Q4</v>
      </c>
      <c r="AA9104" t="str">
        <f>TEXT(salestable[[#This Row],[Order Date]], "ddd")</f>
        <v>Sat</v>
      </c>
    </row>
    <row r="9105" spans="1:27"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s="3">
        <v>5</v>
      </c>
      <c r="T9105" s="4">
        <v>0.6</v>
      </c>
      <c r="U9105" s="3">
        <v>-84.447999999999993</v>
      </c>
      <c r="V9105" s="2">
        <f>salestable[[#This Row],[Sales]] * (1 - salestable[[#This Row],[Discount]])</f>
        <v>25.983999999999998</v>
      </c>
      <c r="W9105" s="2">
        <f>salestable[[#This Row],[Sales]] * salestable[[#This Row],[Discount]]</f>
        <v>38.975999999999992</v>
      </c>
      <c r="X9105">
        <f>YEAR(salestable[[#This Row],[Order Date]])</f>
        <v>2015</v>
      </c>
      <c r="Y9105" t="str">
        <f>TEXT(salestable[[#This Row],[Order Date]],"MMMM")</f>
        <v>November</v>
      </c>
      <c r="Z9105" t="str">
        <f>"Q"&amp;ROUNDUP(MONTH(salestable[[#This Row],[Order Date]])/3,0)</f>
        <v>Q4</v>
      </c>
      <c r="AA9105" t="str">
        <f>TEXT(salestable[[#This Row],[Order Date]], "ddd")</f>
        <v>Sat</v>
      </c>
    </row>
    <row r="9106" spans="1:27"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s="3">
        <v>10</v>
      </c>
      <c r="T9106" s="4">
        <v>0.8</v>
      </c>
      <c r="U9106" s="3">
        <v>-51.295999999999999</v>
      </c>
      <c r="V9106" s="2">
        <f>salestable[[#This Row],[Sales]] * (1 - salestable[[#This Row],[Discount]])</f>
        <v>6.411999999999999</v>
      </c>
      <c r="W9106" s="2">
        <f>salestable[[#This Row],[Sales]] * salestable[[#This Row],[Discount]]</f>
        <v>25.648000000000003</v>
      </c>
      <c r="X9106">
        <f>YEAR(salestable[[#This Row],[Order Date]])</f>
        <v>2015</v>
      </c>
      <c r="Y9106" t="str">
        <f>TEXT(salestable[[#This Row],[Order Date]],"MMMM")</f>
        <v>November</v>
      </c>
      <c r="Z9106" t="str">
        <f>"Q"&amp;ROUNDUP(MONTH(salestable[[#This Row],[Order Date]])/3,0)</f>
        <v>Q4</v>
      </c>
      <c r="AA9106" t="str">
        <f>TEXT(salestable[[#This Row],[Order Date]], "ddd")</f>
        <v>Sat</v>
      </c>
    </row>
    <row r="9107" spans="1:27"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s="3">
        <v>2</v>
      </c>
      <c r="T9107" s="4">
        <v>0.2</v>
      </c>
      <c r="U9107" s="3">
        <v>-28.867799999999999</v>
      </c>
      <c r="V9107" s="2">
        <f>salestable[[#This Row],[Sales]] * (1 - salestable[[#This Row],[Discount]])</f>
        <v>142.11840000000001</v>
      </c>
      <c r="W9107" s="2">
        <f>salestable[[#This Row],[Sales]] * salestable[[#This Row],[Discount]]</f>
        <v>35.529600000000002</v>
      </c>
      <c r="X9107">
        <f>YEAR(salestable[[#This Row],[Order Date]])</f>
        <v>2015</v>
      </c>
      <c r="Y9107" t="str">
        <f>TEXT(salestable[[#This Row],[Order Date]],"MMMM")</f>
        <v>November</v>
      </c>
      <c r="Z9107" t="str">
        <f>"Q"&amp;ROUNDUP(MONTH(salestable[[#This Row],[Order Date]])/3,0)</f>
        <v>Q4</v>
      </c>
      <c r="AA9107" t="str">
        <f>TEXT(salestable[[#This Row],[Order Date]], "ddd")</f>
        <v>Sat</v>
      </c>
    </row>
    <row r="9108" spans="1:27"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s="3">
        <v>3</v>
      </c>
      <c r="T9108" s="4">
        <v>0.4</v>
      </c>
      <c r="U9108" s="3">
        <v>33.589500000000001</v>
      </c>
      <c r="V9108" s="2">
        <f>salestable[[#This Row],[Sales]] * (1 - salestable[[#This Row],[Discount]])</f>
        <v>172.74600000000001</v>
      </c>
      <c r="W9108" s="2">
        <f>salestable[[#This Row],[Sales]] * salestable[[#This Row],[Discount]]</f>
        <v>115.16400000000002</v>
      </c>
      <c r="X9108">
        <f>YEAR(salestable[[#This Row],[Order Date]])</f>
        <v>2015</v>
      </c>
      <c r="Y9108" t="str">
        <f>TEXT(salestable[[#This Row],[Order Date]],"MMMM")</f>
        <v>November</v>
      </c>
      <c r="Z9108" t="str">
        <f>"Q"&amp;ROUNDUP(MONTH(salestable[[#This Row],[Order Date]])/3,0)</f>
        <v>Q4</v>
      </c>
      <c r="AA9108" t="str">
        <f>TEXT(salestable[[#This Row],[Order Date]], "ddd")</f>
        <v>Sat</v>
      </c>
    </row>
    <row r="9109" spans="1:27"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s="3">
        <v>2</v>
      </c>
      <c r="T9109" s="4">
        <v>0.2</v>
      </c>
      <c r="U9109" s="3">
        <v>1.6776</v>
      </c>
      <c r="V9109" s="2">
        <f>salestable[[#This Row],[Sales]] * (1 - salestable[[#This Row],[Discount]])</f>
        <v>17.894400000000001</v>
      </c>
      <c r="W9109" s="2">
        <f>salestable[[#This Row],[Sales]] * salestable[[#This Row],[Discount]]</f>
        <v>4.4736000000000002</v>
      </c>
      <c r="X9109">
        <f>YEAR(salestable[[#This Row],[Order Date]])</f>
        <v>2015</v>
      </c>
      <c r="Y9109" t="str">
        <f>TEXT(salestable[[#This Row],[Order Date]],"MMMM")</f>
        <v>May</v>
      </c>
      <c r="Z9109" t="str">
        <f>"Q"&amp;ROUNDUP(MONTH(salestable[[#This Row],[Order Date]])/3,0)</f>
        <v>Q2</v>
      </c>
      <c r="AA9109" t="str">
        <f>TEXT(salestable[[#This Row],[Order Date]], "ddd")</f>
        <v>Mon</v>
      </c>
    </row>
    <row r="9110" spans="1:27"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s="3">
        <v>7</v>
      </c>
      <c r="T9110" s="4">
        <v>0.2</v>
      </c>
      <c r="U9110" s="3">
        <v>11.7334</v>
      </c>
      <c r="V9110" s="2">
        <f>salestable[[#This Row],[Sales]] * (1 - salestable[[#This Row],[Discount]])</f>
        <v>25.894400000000005</v>
      </c>
      <c r="W9110" s="2">
        <f>salestable[[#This Row],[Sales]] * salestable[[#This Row],[Discount]]</f>
        <v>6.4736000000000011</v>
      </c>
      <c r="X9110">
        <f>YEAR(salestable[[#This Row],[Order Date]])</f>
        <v>2015</v>
      </c>
      <c r="Y9110" t="str">
        <f>TEXT(salestable[[#This Row],[Order Date]],"MMMM")</f>
        <v>May</v>
      </c>
      <c r="Z9110" t="str">
        <f>"Q"&amp;ROUNDUP(MONTH(salestable[[#This Row],[Order Date]])/3,0)</f>
        <v>Q2</v>
      </c>
      <c r="AA9110" t="str">
        <f>TEXT(salestable[[#This Row],[Order Date]], "ddd")</f>
        <v>Mon</v>
      </c>
    </row>
    <row r="9111" spans="1:27"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s="3">
        <v>2</v>
      </c>
      <c r="T9111" s="4">
        <v>0.2</v>
      </c>
      <c r="U9111" s="3">
        <v>36.397199999999998</v>
      </c>
      <c r="V9111" s="2">
        <f>salestable[[#This Row],[Sales]] * (1 - salestable[[#This Row],[Discount]])</f>
        <v>166.38720000000001</v>
      </c>
      <c r="W9111" s="2">
        <f>salestable[[#This Row],[Sales]] * salestable[[#This Row],[Discount]]</f>
        <v>41.596800000000002</v>
      </c>
      <c r="X9111">
        <f>YEAR(salestable[[#This Row],[Order Date]])</f>
        <v>2015</v>
      </c>
      <c r="Y9111" t="str">
        <f>TEXT(salestable[[#This Row],[Order Date]],"MMMM")</f>
        <v>May</v>
      </c>
      <c r="Z9111" t="str">
        <f>"Q"&amp;ROUNDUP(MONTH(salestable[[#This Row],[Order Date]])/3,0)</f>
        <v>Q2</v>
      </c>
      <c r="AA9111" t="str">
        <f>TEXT(salestable[[#This Row],[Order Date]], "ddd")</f>
        <v>Mon</v>
      </c>
    </row>
    <row r="9112" spans="1:27"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s="3">
        <v>5</v>
      </c>
      <c r="T9112" s="4">
        <v>0</v>
      </c>
      <c r="U9112" s="3">
        <v>17.472000000000001</v>
      </c>
      <c r="V9112" s="2">
        <f>salestable[[#This Row],[Sales]] * (1 - salestable[[#This Row],[Discount]])</f>
        <v>36.4</v>
      </c>
      <c r="W9112" s="2">
        <f>salestable[[#This Row],[Sales]] * salestable[[#This Row],[Discount]]</f>
        <v>0</v>
      </c>
      <c r="X9112">
        <f>YEAR(salestable[[#This Row],[Order Date]])</f>
        <v>2014</v>
      </c>
      <c r="Y9112" t="str">
        <f>TEXT(salestable[[#This Row],[Order Date]],"MMMM")</f>
        <v>October</v>
      </c>
      <c r="Z9112" t="str">
        <f>"Q"&amp;ROUNDUP(MONTH(salestable[[#This Row],[Order Date]])/3,0)</f>
        <v>Q4</v>
      </c>
      <c r="AA9112" t="str">
        <f>TEXT(salestable[[#This Row],[Order Date]], "ddd")</f>
        <v>Mon</v>
      </c>
    </row>
    <row r="9113" spans="1:27"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s="3">
        <v>2</v>
      </c>
      <c r="T9113" s="4">
        <v>0</v>
      </c>
      <c r="U9113" s="3">
        <v>4.3624000000000001</v>
      </c>
      <c r="V9113" s="2">
        <f>salestable[[#This Row],[Sales]] * (1 - salestable[[#This Row],[Discount]])</f>
        <v>22.96</v>
      </c>
      <c r="W9113" s="2">
        <f>salestable[[#This Row],[Sales]] * salestable[[#This Row],[Discount]]</f>
        <v>0</v>
      </c>
      <c r="X9113">
        <f>YEAR(salestable[[#This Row],[Order Date]])</f>
        <v>2014</v>
      </c>
      <c r="Y9113" t="str">
        <f>TEXT(salestable[[#This Row],[Order Date]],"MMMM")</f>
        <v>October</v>
      </c>
      <c r="Z9113" t="str">
        <f>"Q"&amp;ROUNDUP(MONTH(salestable[[#This Row],[Order Date]])/3,0)</f>
        <v>Q4</v>
      </c>
      <c r="AA9113" t="str">
        <f>TEXT(salestable[[#This Row],[Order Date]], "ddd")</f>
        <v>Mon</v>
      </c>
    </row>
    <row r="9114" spans="1:27"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s="3">
        <v>4</v>
      </c>
      <c r="T9114" s="4">
        <v>0</v>
      </c>
      <c r="U9114" s="3">
        <v>6.3040000000000003</v>
      </c>
      <c r="V9114" s="2">
        <f>salestable[[#This Row],[Sales]] * (1 - salestable[[#This Row],[Discount]])</f>
        <v>315.2</v>
      </c>
      <c r="W9114" s="2">
        <f>salestable[[#This Row],[Sales]] * salestable[[#This Row],[Discount]]</f>
        <v>0</v>
      </c>
      <c r="X9114">
        <f>YEAR(salestable[[#This Row],[Order Date]])</f>
        <v>2014</v>
      </c>
      <c r="Y9114" t="str">
        <f>TEXT(salestable[[#This Row],[Order Date]],"MMMM")</f>
        <v>October</v>
      </c>
      <c r="Z9114" t="str">
        <f>"Q"&amp;ROUNDUP(MONTH(salestable[[#This Row],[Order Date]])/3,0)</f>
        <v>Q4</v>
      </c>
      <c r="AA9114" t="str">
        <f>TEXT(salestable[[#This Row],[Order Date]], "ddd")</f>
        <v>Mon</v>
      </c>
    </row>
    <row r="9115" spans="1:27"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s="3">
        <v>3</v>
      </c>
      <c r="T9115" s="4">
        <v>0</v>
      </c>
      <c r="U9115" s="3">
        <v>7.1345999999999998</v>
      </c>
      <c r="V9115" s="2">
        <f>salestable[[#This Row],[Sales]] * (1 - salestable[[#This Row],[Discount]])</f>
        <v>15.18</v>
      </c>
      <c r="W9115" s="2">
        <f>salestable[[#This Row],[Sales]] * salestable[[#This Row],[Discount]]</f>
        <v>0</v>
      </c>
      <c r="X9115">
        <f>YEAR(salestable[[#This Row],[Order Date]])</f>
        <v>2014</v>
      </c>
      <c r="Y9115" t="str">
        <f>TEXT(salestable[[#This Row],[Order Date]],"MMMM")</f>
        <v>October</v>
      </c>
      <c r="Z9115" t="str">
        <f>"Q"&amp;ROUNDUP(MONTH(salestable[[#This Row],[Order Date]])/3,0)</f>
        <v>Q4</v>
      </c>
      <c r="AA9115" t="str">
        <f>TEXT(salestable[[#This Row],[Order Date]], "ddd")</f>
        <v>Mon</v>
      </c>
    </row>
    <row r="9116" spans="1:27"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s="3">
        <v>5</v>
      </c>
      <c r="T9116" s="4">
        <v>0.2</v>
      </c>
      <c r="U9116" s="3">
        <v>38.997500000000002</v>
      </c>
      <c r="V9116" s="2">
        <f>salestable[[#This Row],[Sales]] * (1 - salestable[[#This Row],[Discount]])</f>
        <v>499.16800000000006</v>
      </c>
      <c r="W9116" s="2">
        <f>salestable[[#This Row],[Sales]] * salestable[[#This Row],[Discount]]</f>
        <v>124.79200000000002</v>
      </c>
      <c r="X9116">
        <f>YEAR(salestable[[#This Row],[Order Date]])</f>
        <v>2016</v>
      </c>
      <c r="Y9116" t="str">
        <f>TEXT(salestable[[#This Row],[Order Date]],"MMMM")</f>
        <v>February</v>
      </c>
      <c r="Z9116" t="str">
        <f>"Q"&amp;ROUNDUP(MONTH(salestable[[#This Row],[Order Date]])/3,0)</f>
        <v>Q1</v>
      </c>
      <c r="AA9116" t="str">
        <f>TEXT(salestable[[#This Row],[Order Date]], "ddd")</f>
        <v>Sun</v>
      </c>
    </row>
    <row r="9117" spans="1:27"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s="3">
        <v>2</v>
      </c>
      <c r="T9117" s="4">
        <v>0.4</v>
      </c>
      <c r="U9117" s="3">
        <v>-93.08</v>
      </c>
      <c r="V9117" s="2">
        <f>salestable[[#This Row],[Sales]] * (1 - salestable[[#This Row],[Discount]])</f>
        <v>257.76</v>
      </c>
      <c r="W9117" s="2">
        <f>salestable[[#This Row],[Sales]] * salestable[[#This Row],[Discount]]</f>
        <v>171.84000000000003</v>
      </c>
      <c r="X9117">
        <f>YEAR(salestable[[#This Row],[Order Date]])</f>
        <v>2017</v>
      </c>
      <c r="Y9117" t="str">
        <f>TEXT(salestable[[#This Row],[Order Date]],"MMMM")</f>
        <v>January</v>
      </c>
      <c r="Z9117" t="str">
        <f>"Q"&amp;ROUNDUP(MONTH(salestable[[#This Row],[Order Date]])/3,0)</f>
        <v>Q1</v>
      </c>
      <c r="AA9117" t="str">
        <f>TEXT(salestable[[#This Row],[Order Date]], "ddd")</f>
        <v>Thu</v>
      </c>
    </row>
    <row r="9118" spans="1:27"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s="3">
        <v>2</v>
      </c>
      <c r="T9118" s="4">
        <v>0.2</v>
      </c>
      <c r="U9118" s="3">
        <v>6.3936000000000002</v>
      </c>
      <c r="V9118" s="2">
        <f>salestable[[#This Row],[Sales]] * (1 - salestable[[#This Row],[Discount]])</f>
        <v>25.574400000000001</v>
      </c>
      <c r="W9118" s="2">
        <f>salestable[[#This Row],[Sales]] * salestable[[#This Row],[Discount]]</f>
        <v>6.3936000000000002</v>
      </c>
      <c r="X9118">
        <f>YEAR(salestable[[#This Row],[Order Date]])</f>
        <v>2017</v>
      </c>
      <c r="Y9118" t="str">
        <f>TEXT(salestable[[#This Row],[Order Date]],"MMMM")</f>
        <v>January</v>
      </c>
      <c r="Z9118" t="str">
        <f>"Q"&amp;ROUNDUP(MONTH(salestable[[#This Row],[Order Date]])/3,0)</f>
        <v>Q1</v>
      </c>
      <c r="AA9118" t="str">
        <f>TEXT(salestable[[#This Row],[Order Date]], "ddd")</f>
        <v>Thu</v>
      </c>
    </row>
    <row r="9119" spans="1:27"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s="3">
        <v>3</v>
      </c>
      <c r="T9119" s="4">
        <v>0.3</v>
      </c>
      <c r="U9119" s="3">
        <v>-63.3765</v>
      </c>
      <c r="V9119" s="2">
        <f>salestable[[#This Row],[Sales]] * (1 - salestable[[#This Row],[Discount]])</f>
        <v>621.08969999999988</v>
      </c>
      <c r="W9119" s="2">
        <f>salestable[[#This Row],[Sales]] * salestable[[#This Row],[Discount]]</f>
        <v>266.18129999999996</v>
      </c>
      <c r="X9119">
        <f>YEAR(salestable[[#This Row],[Order Date]])</f>
        <v>2017</v>
      </c>
      <c r="Y9119" t="str">
        <f>TEXT(salestable[[#This Row],[Order Date]],"MMMM")</f>
        <v>January</v>
      </c>
      <c r="Z9119" t="str">
        <f>"Q"&amp;ROUNDUP(MONTH(salestable[[#This Row],[Order Date]])/3,0)</f>
        <v>Q1</v>
      </c>
      <c r="AA9119" t="str">
        <f>TEXT(salestable[[#This Row],[Order Date]], "ddd")</f>
        <v>Thu</v>
      </c>
    </row>
    <row r="9120" spans="1:27"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s="3">
        <v>4</v>
      </c>
      <c r="T9120" s="4">
        <v>0.2</v>
      </c>
      <c r="U9120" s="3">
        <v>7.0511999999999997</v>
      </c>
      <c r="V9120" s="2">
        <f>salestable[[#This Row],[Sales]] * (1 - salestable[[#This Row],[Discount]])</f>
        <v>17.356800000000003</v>
      </c>
      <c r="W9120" s="2">
        <f>salestable[[#This Row],[Sales]] * salestable[[#This Row],[Discount]]</f>
        <v>4.3392000000000008</v>
      </c>
      <c r="X9120">
        <f>YEAR(salestable[[#This Row],[Order Date]])</f>
        <v>2017</v>
      </c>
      <c r="Y9120" t="str">
        <f>TEXT(salestable[[#This Row],[Order Date]],"MMMM")</f>
        <v>January</v>
      </c>
      <c r="Z9120" t="str">
        <f>"Q"&amp;ROUNDUP(MONTH(salestable[[#This Row],[Order Date]])/3,0)</f>
        <v>Q1</v>
      </c>
      <c r="AA9120" t="str">
        <f>TEXT(salestable[[#This Row],[Order Date]], "ddd")</f>
        <v>Thu</v>
      </c>
    </row>
    <row r="9121" spans="1:27"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s="3">
        <v>7</v>
      </c>
      <c r="T9121" s="4">
        <v>0</v>
      </c>
      <c r="U9121" s="3">
        <v>10.584</v>
      </c>
      <c r="V9121" s="2">
        <f>salestable[[#This Row],[Sales]] * (1 - salestable[[#This Row],[Discount]])</f>
        <v>22.05</v>
      </c>
      <c r="W9121" s="2">
        <f>salestable[[#This Row],[Sales]] * salestable[[#This Row],[Discount]]</f>
        <v>0</v>
      </c>
      <c r="X9121">
        <f>YEAR(salestable[[#This Row],[Order Date]])</f>
        <v>2016</v>
      </c>
      <c r="Y9121" t="str">
        <f>TEXT(salestable[[#This Row],[Order Date]],"MMMM")</f>
        <v>June</v>
      </c>
      <c r="Z9121" t="str">
        <f>"Q"&amp;ROUNDUP(MONTH(salestable[[#This Row],[Order Date]])/3,0)</f>
        <v>Q2</v>
      </c>
      <c r="AA9121" t="str">
        <f>TEXT(salestable[[#This Row],[Order Date]], "ddd")</f>
        <v>Mon</v>
      </c>
    </row>
    <row r="9122" spans="1:27"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s="3">
        <v>5</v>
      </c>
      <c r="T9122" s="4">
        <v>0</v>
      </c>
      <c r="U9122" s="3">
        <v>46.953000000000003</v>
      </c>
      <c r="V9122" s="2">
        <f>salestable[[#This Row],[Sales]] * (1 - salestable[[#This Row],[Discount]])</f>
        <v>99.9</v>
      </c>
      <c r="W9122" s="2">
        <f>salestable[[#This Row],[Sales]] * salestable[[#This Row],[Discount]]</f>
        <v>0</v>
      </c>
      <c r="X9122">
        <f>YEAR(salestable[[#This Row],[Order Date]])</f>
        <v>2016</v>
      </c>
      <c r="Y9122" t="str">
        <f>TEXT(salestable[[#This Row],[Order Date]],"MMMM")</f>
        <v>June</v>
      </c>
      <c r="Z9122" t="str">
        <f>"Q"&amp;ROUNDUP(MONTH(salestable[[#This Row],[Order Date]])/3,0)</f>
        <v>Q2</v>
      </c>
      <c r="AA9122" t="str">
        <f>TEXT(salestable[[#This Row],[Order Date]], "ddd")</f>
        <v>Mon</v>
      </c>
    </row>
    <row r="9123" spans="1:27"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s="3">
        <v>7</v>
      </c>
      <c r="T9123" s="4">
        <v>0</v>
      </c>
      <c r="U9123" s="3">
        <v>26.349399999999999</v>
      </c>
      <c r="V9123" s="2">
        <f>salestable[[#This Row],[Sales]] * (1 - salestable[[#This Row],[Discount]])</f>
        <v>90.86</v>
      </c>
      <c r="W9123" s="2">
        <f>salestable[[#This Row],[Sales]] * salestable[[#This Row],[Discount]]</f>
        <v>0</v>
      </c>
      <c r="X9123">
        <f>YEAR(salestable[[#This Row],[Order Date]])</f>
        <v>2017</v>
      </c>
      <c r="Y9123" t="str">
        <f>TEXT(salestable[[#This Row],[Order Date]],"MMMM")</f>
        <v>March</v>
      </c>
      <c r="Z9123" t="str">
        <f>"Q"&amp;ROUNDUP(MONTH(salestable[[#This Row],[Order Date]])/3,0)</f>
        <v>Q1</v>
      </c>
      <c r="AA9123" t="str">
        <f>TEXT(salestable[[#This Row],[Order Date]], "ddd")</f>
        <v>Sat</v>
      </c>
    </row>
    <row r="9124" spans="1:27"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s="3">
        <v>1</v>
      </c>
      <c r="T9124" s="4">
        <v>0</v>
      </c>
      <c r="U9124" s="3">
        <v>3.5009999999999999</v>
      </c>
      <c r="V9124" s="2">
        <f>salestable[[#This Row],[Sales]] * (1 - salestable[[#This Row],[Discount]])</f>
        <v>7.78</v>
      </c>
      <c r="W9124" s="2">
        <f>salestable[[#This Row],[Sales]] * salestable[[#This Row],[Discount]]</f>
        <v>0</v>
      </c>
      <c r="X9124">
        <f>YEAR(salestable[[#This Row],[Order Date]])</f>
        <v>2017</v>
      </c>
      <c r="Y9124" t="str">
        <f>TEXT(salestable[[#This Row],[Order Date]],"MMMM")</f>
        <v>November</v>
      </c>
      <c r="Z9124" t="str">
        <f>"Q"&amp;ROUNDUP(MONTH(salestable[[#This Row],[Order Date]])/3,0)</f>
        <v>Q4</v>
      </c>
      <c r="AA9124" t="str">
        <f>TEXT(salestable[[#This Row],[Order Date]], "ddd")</f>
        <v>Fri</v>
      </c>
    </row>
    <row r="9125" spans="1:27"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s="3">
        <v>9</v>
      </c>
      <c r="T9125" s="4">
        <v>0.7</v>
      </c>
      <c r="U9125" s="3">
        <v>-57.756599999999999</v>
      </c>
      <c r="V9125" s="2">
        <f>salestable[[#This Row],[Sales]] * (1 - salestable[[#This Row],[Discount]])</f>
        <v>23.627700000000004</v>
      </c>
      <c r="W9125" s="2">
        <f>salestable[[#This Row],[Sales]] * salestable[[#This Row],[Discount]]</f>
        <v>55.131299999999996</v>
      </c>
      <c r="X9125">
        <f>YEAR(salestable[[#This Row],[Order Date]])</f>
        <v>2016</v>
      </c>
      <c r="Y9125" t="str">
        <f>TEXT(salestable[[#This Row],[Order Date]],"MMMM")</f>
        <v>November</v>
      </c>
      <c r="Z9125" t="str">
        <f>"Q"&amp;ROUNDUP(MONTH(salestable[[#This Row],[Order Date]])/3,0)</f>
        <v>Q4</v>
      </c>
      <c r="AA9125" t="str">
        <f>TEXT(salestable[[#This Row],[Order Date]], "ddd")</f>
        <v>Sat</v>
      </c>
    </row>
    <row r="9126" spans="1:27"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s="3">
        <v>3</v>
      </c>
      <c r="T9126" s="4">
        <v>0.6</v>
      </c>
      <c r="U9126" s="3">
        <v>-3.8208000000000002</v>
      </c>
      <c r="V9126" s="2">
        <f>salestable[[#This Row],[Sales]] * (1 - salestable[[#This Row],[Discount]])</f>
        <v>3.8208000000000002</v>
      </c>
      <c r="W9126" s="2">
        <f>salestable[[#This Row],[Sales]] * salestable[[#This Row],[Discount]]</f>
        <v>5.7311999999999994</v>
      </c>
      <c r="X9126">
        <f>YEAR(salestable[[#This Row],[Order Date]])</f>
        <v>2016</v>
      </c>
      <c r="Y9126" t="str">
        <f>TEXT(salestable[[#This Row],[Order Date]],"MMMM")</f>
        <v>August</v>
      </c>
      <c r="Z9126" t="str">
        <f>"Q"&amp;ROUNDUP(MONTH(salestable[[#This Row],[Order Date]])/3,0)</f>
        <v>Q3</v>
      </c>
      <c r="AA9126" t="str">
        <f>TEXT(salestable[[#This Row],[Order Date]], "ddd")</f>
        <v>Thu</v>
      </c>
    </row>
    <row r="9127" spans="1:27"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s="3">
        <v>4</v>
      </c>
      <c r="T9127" s="4">
        <v>0.6</v>
      </c>
      <c r="U9127" s="3">
        <v>-2.1375999999999999</v>
      </c>
      <c r="V9127" s="2">
        <f>salestable[[#This Row],[Sales]] * (1 - salestable[[#This Row],[Discount]])</f>
        <v>2.1376000000000004</v>
      </c>
      <c r="W9127" s="2">
        <f>salestable[[#This Row],[Sales]] * salestable[[#This Row],[Discount]]</f>
        <v>3.2063999999999999</v>
      </c>
      <c r="X9127">
        <f>YEAR(salestable[[#This Row],[Order Date]])</f>
        <v>2016</v>
      </c>
      <c r="Y9127" t="str">
        <f>TEXT(salestable[[#This Row],[Order Date]],"MMMM")</f>
        <v>August</v>
      </c>
      <c r="Z9127" t="str">
        <f>"Q"&amp;ROUNDUP(MONTH(salestable[[#This Row],[Order Date]])/3,0)</f>
        <v>Q3</v>
      </c>
      <c r="AA9127" t="str">
        <f>TEXT(salestable[[#This Row],[Order Date]], "ddd")</f>
        <v>Thu</v>
      </c>
    </row>
    <row r="9128" spans="1:27"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s="3">
        <v>2</v>
      </c>
      <c r="T9128" s="4">
        <v>0</v>
      </c>
      <c r="U9128" s="3">
        <v>3.4775999999999998</v>
      </c>
      <c r="V9128" s="2">
        <f>salestable[[#This Row],[Sales]] * (1 - salestable[[#This Row],[Discount]])</f>
        <v>8.2799999999999994</v>
      </c>
      <c r="W9128" s="2">
        <f>salestable[[#This Row],[Sales]] * salestable[[#This Row],[Discount]]</f>
        <v>0</v>
      </c>
      <c r="X9128">
        <f>YEAR(salestable[[#This Row],[Order Date]])</f>
        <v>2015</v>
      </c>
      <c r="Y9128" t="str">
        <f>TEXT(salestable[[#This Row],[Order Date]],"MMMM")</f>
        <v>November</v>
      </c>
      <c r="Z9128" t="str">
        <f>"Q"&amp;ROUNDUP(MONTH(salestable[[#This Row],[Order Date]])/3,0)</f>
        <v>Q4</v>
      </c>
      <c r="AA9128" t="str">
        <f>TEXT(salestable[[#This Row],[Order Date]], "ddd")</f>
        <v>Sat</v>
      </c>
    </row>
    <row r="9129" spans="1:27"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s="3">
        <v>3</v>
      </c>
      <c r="T9129" s="4">
        <v>0.2</v>
      </c>
      <c r="U9129" s="3">
        <v>-11.2806</v>
      </c>
      <c r="V9129" s="2">
        <f>salestable[[#This Row],[Sales]] * (1 - salestable[[#This Row],[Discount]])</f>
        <v>40.108800000000002</v>
      </c>
      <c r="W9129" s="2">
        <f>salestable[[#This Row],[Sales]] * salestable[[#This Row],[Discount]]</f>
        <v>10.027200000000001</v>
      </c>
      <c r="X9129">
        <f>YEAR(salestable[[#This Row],[Order Date]])</f>
        <v>2017</v>
      </c>
      <c r="Y9129" t="str">
        <f>TEXT(salestable[[#This Row],[Order Date]],"MMMM")</f>
        <v>May</v>
      </c>
      <c r="Z9129" t="str">
        <f>"Q"&amp;ROUNDUP(MONTH(salestable[[#This Row],[Order Date]])/3,0)</f>
        <v>Q2</v>
      </c>
      <c r="AA9129" t="str">
        <f>TEXT(salestable[[#This Row],[Order Date]], "ddd")</f>
        <v>Thu</v>
      </c>
    </row>
    <row r="9130" spans="1:27"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s="3">
        <v>7</v>
      </c>
      <c r="T9130" s="4">
        <v>0.7</v>
      </c>
      <c r="U9130" s="3">
        <v>-58.716000000000001</v>
      </c>
      <c r="V9130" s="2">
        <f>salestable[[#This Row],[Sales]] * (1 - salestable[[#This Row],[Discount]])</f>
        <v>26.422200000000004</v>
      </c>
      <c r="W9130" s="2">
        <f>salestable[[#This Row],[Sales]] * salestable[[#This Row],[Discount]]</f>
        <v>61.651799999999994</v>
      </c>
      <c r="X9130">
        <f>YEAR(salestable[[#This Row],[Order Date]])</f>
        <v>2017</v>
      </c>
      <c r="Y9130" t="str">
        <f>TEXT(salestable[[#This Row],[Order Date]],"MMMM")</f>
        <v>September</v>
      </c>
      <c r="Z9130" t="str">
        <f>"Q"&amp;ROUNDUP(MONTH(salestable[[#This Row],[Order Date]])/3,0)</f>
        <v>Q3</v>
      </c>
      <c r="AA9130" t="str">
        <f>TEXT(salestable[[#This Row],[Order Date]], "ddd")</f>
        <v>Mon</v>
      </c>
    </row>
    <row r="9131" spans="1:27"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s="3">
        <v>3</v>
      </c>
      <c r="T9131" s="4">
        <v>0.5</v>
      </c>
      <c r="U9131" s="3">
        <v>-241.17599999999999</v>
      </c>
      <c r="V9131" s="2">
        <f>salestable[[#This Row],[Sales]] * (1 - salestable[[#This Row],[Discount]])</f>
        <v>150.73500000000001</v>
      </c>
      <c r="W9131" s="2">
        <f>salestable[[#This Row],[Sales]] * salestable[[#This Row],[Discount]]</f>
        <v>150.73500000000001</v>
      </c>
      <c r="X9131">
        <f>YEAR(salestable[[#This Row],[Order Date]])</f>
        <v>2016</v>
      </c>
      <c r="Y9131" t="str">
        <f>TEXT(salestable[[#This Row],[Order Date]],"MMMM")</f>
        <v>March</v>
      </c>
      <c r="Z9131" t="str">
        <f>"Q"&amp;ROUNDUP(MONTH(salestable[[#This Row],[Order Date]])/3,0)</f>
        <v>Q1</v>
      </c>
      <c r="AA9131" t="str">
        <f>TEXT(salestable[[#This Row],[Order Date]], "ddd")</f>
        <v>Thu</v>
      </c>
    </row>
    <row r="9132" spans="1:27"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s="3">
        <v>2</v>
      </c>
      <c r="T9132" s="4">
        <v>0.2</v>
      </c>
      <c r="U9132" s="3">
        <v>1.6324000000000001</v>
      </c>
      <c r="V9132" s="2">
        <f>salestable[[#This Row],[Sales]] * (1 - salestable[[#This Row],[Discount]])</f>
        <v>14.924799999999999</v>
      </c>
      <c r="W9132" s="2">
        <f>salestable[[#This Row],[Sales]] * salestable[[#This Row],[Discount]]</f>
        <v>3.7311999999999999</v>
      </c>
      <c r="X9132">
        <f>YEAR(salestable[[#This Row],[Order Date]])</f>
        <v>2016</v>
      </c>
      <c r="Y9132" t="str">
        <f>TEXT(salestable[[#This Row],[Order Date]],"MMMM")</f>
        <v>March</v>
      </c>
      <c r="Z9132" t="str">
        <f>"Q"&amp;ROUNDUP(MONTH(salestable[[#This Row],[Order Date]])/3,0)</f>
        <v>Q1</v>
      </c>
      <c r="AA9132" t="str">
        <f>TEXT(salestable[[#This Row],[Order Date]], "ddd")</f>
        <v>Thu</v>
      </c>
    </row>
    <row r="9133" spans="1:27"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s="3">
        <v>2</v>
      </c>
      <c r="T9133" s="4">
        <v>0</v>
      </c>
      <c r="U9133" s="3">
        <v>9.8856000000000002</v>
      </c>
      <c r="V9133" s="2">
        <f>salestable[[#This Row],[Sales]] * (1 - salestable[[#This Row],[Discount]])</f>
        <v>27.46</v>
      </c>
      <c r="W9133" s="2">
        <f>salestable[[#This Row],[Sales]] * salestable[[#This Row],[Discount]]</f>
        <v>0</v>
      </c>
      <c r="X9133">
        <f>YEAR(salestable[[#This Row],[Order Date]])</f>
        <v>2017</v>
      </c>
      <c r="Y9133" t="str">
        <f>TEXT(salestable[[#This Row],[Order Date]],"MMMM")</f>
        <v>May</v>
      </c>
      <c r="Z9133" t="str">
        <f>"Q"&amp;ROUNDUP(MONTH(salestable[[#This Row],[Order Date]])/3,0)</f>
        <v>Q2</v>
      </c>
      <c r="AA9133" t="str">
        <f>TEXT(salestable[[#This Row],[Order Date]], "ddd")</f>
        <v>Sun</v>
      </c>
    </row>
    <row r="9134" spans="1:27"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s="3">
        <v>3</v>
      </c>
      <c r="T9134" s="4">
        <v>0</v>
      </c>
      <c r="U9134" s="3">
        <v>36.287700000000001</v>
      </c>
      <c r="V9134" s="2">
        <f>salestable[[#This Row],[Sales]] * (1 - salestable[[#This Row],[Discount]])</f>
        <v>125.13</v>
      </c>
      <c r="W9134" s="2">
        <f>salestable[[#This Row],[Sales]] * salestable[[#This Row],[Discount]]</f>
        <v>0</v>
      </c>
      <c r="X9134">
        <f>YEAR(salestable[[#This Row],[Order Date]])</f>
        <v>2017</v>
      </c>
      <c r="Y9134" t="str">
        <f>TEXT(salestable[[#This Row],[Order Date]],"MMMM")</f>
        <v>May</v>
      </c>
      <c r="Z9134" t="str">
        <f>"Q"&amp;ROUNDUP(MONTH(salestable[[#This Row],[Order Date]])/3,0)</f>
        <v>Q2</v>
      </c>
      <c r="AA9134" t="str">
        <f>TEXT(salestable[[#This Row],[Order Date]], "ddd")</f>
        <v>Sun</v>
      </c>
    </row>
    <row r="9135" spans="1:27"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s="3">
        <v>5</v>
      </c>
      <c r="T9135" s="4">
        <v>0.2</v>
      </c>
      <c r="U9135" s="3">
        <v>41.697000000000003</v>
      </c>
      <c r="V9135" s="2">
        <f>salestable[[#This Row],[Sales]] * (1 - salestable[[#This Row],[Discount]])</f>
        <v>444.76800000000003</v>
      </c>
      <c r="W9135" s="2">
        <f>salestable[[#This Row],[Sales]] * salestable[[#This Row],[Discount]]</f>
        <v>111.19200000000001</v>
      </c>
      <c r="X9135">
        <f>YEAR(salestable[[#This Row],[Order Date]])</f>
        <v>2015</v>
      </c>
      <c r="Y9135" t="str">
        <f>TEXT(salestable[[#This Row],[Order Date]],"MMMM")</f>
        <v>August</v>
      </c>
      <c r="Z9135" t="str">
        <f>"Q"&amp;ROUNDUP(MONTH(salestable[[#This Row],[Order Date]])/3,0)</f>
        <v>Q3</v>
      </c>
      <c r="AA9135" t="str">
        <f>TEXT(salestable[[#This Row],[Order Date]], "ddd")</f>
        <v>Mon</v>
      </c>
    </row>
    <row r="9136" spans="1:27"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s="3">
        <v>3</v>
      </c>
      <c r="T9136" s="4">
        <v>0.2</v>
      </c>
      <c r="U9136" s="3">
        <v>-22.671600000000002</v>
      </c>
      <c r="V9136" s="2">
        <f>salestable[[#This Row],[Sales]] * (1 - salestable[[#This Row],[Discount]])</f>
        <v>103.6416</v>
      </c>
      <c r="W9136" s="2">
        <f>salestable[[#This Row],[Sales]] * salestable[[#This Row],[Discount]]</f>
        <v>25.910399999999999</v>
      </c>
      <c r="X9136">
        <f>YEAR(salestable[[#This Row],[Order Date]])</f>
        <v>2016</v>
      </c>
      <c r="Y9136" t="str">
        <f>TEXT(salestable[[#This Row],[Order Date]],"MMMM")</f>
        <v>April</v>
      </c>
      <c r="Z9136" t="str">
        <f>"Q"&amp;ROUNDUP(MONTH(salestable[[#This Row],[Order Date]])/3,0)</f>
        <v>Q2</v>
      </c>
      <c r="AA9136" t="str">
        <f>TEXT(salestable[[#This Row],[Order Date]], "ddd")</f>
        <v>Tue</v>
      </c>
    </row>
    <row r="9137" spans="1:27"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s="3">
        <v>1</v>
      </c>
      <c r="T9137" s="4">
        <v>0.2</v>
      </c>
      <c r="U9137" s="3">
        <v>-5.1984000000000004</v>
      </c>
      <c r="V9137" s="2">
        <f>salestable[[#This Row],[Sales]] * (1 - salestable[[#This Row],[Discount]])</f>
        <v>41.587200000000003</v>
      </c>
      <c r="W9137" s="2">
        <f>salestable[[#This Row],[Sales]] * salestable[[#This Row],[Discount]]</f>
        <v>10.396800000000001</v>
      </c>
      <c r="X9137">
        <f>YEAR(salestable[[#This Row],[Order Date]])</f>
        <v>2016</v>
      </c>
      <c r="Y9137" t="str">
        <f>TEXT(salestable[[#This Row],[Order Date]],"MMMM")</f>
        <v>April</v>
      </c>
      <c r="Z9137" t="str">
        <f>"Q"&amp;ROUNDUP(MONTH(salestable[[#This Row],[Order Date]])/3,0)</f>
        <v>Q2</v>
      </c>
      <c r="AA9137" t="str">
        <f>TEXT(salestable[[#This Row],[Order Date]], "ddd")</f>
        <v>Tue</v>
      </c>
    </row>
    <row r="9138" spans="1:27"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s="3">
        <v>3</v>
      </c>
      <c r="T9138" s="4">
        <v>0.2</v>
      </c>
      <c r="U9138" s="3">
        <v>3.4668000000000001</v>
      </c>
      <c r="V9138" s="2">
        <f>salestable[[#This Row],[Sales]] * (1 - salestable[[#This Row],[Discount]])</f>
        <v>8.2176000000000009</v>
      </c>
      <c r="W9138" s="2">
        <f>salestable[[#This Row],[Sales]] * salestable[[#This Row],[Discount]]</f>
        <v>2.0544000000000002</v>
      </c>
      <c r="X9138">
        <f>YEAR(salestable[[#This Row],[Order Date]])</f>
        <v>2016</v>
      </c>
      <c r="Y9138" t="str">
        <f>TEXT(salestable[[#This Row],[Order Date]],"MMMM")</f>
        <v>April</v>
      </c>
      <c r="Z9138" t="str">
        <f>"Q"&amp;ROUNDUP(MONTH(salestable[[#This Row],[Order Date]])/3,0)</f>
        <v>Q2</v>
      </c>
      <c r="AA9138" t="str">
        <f>TEXT(salestable[[#This Row],[Order Date]], "ddd")</f>
        <v>Tue</v>
      </c>
    </row>
    <row r="9139" spans="1:27"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s="3">
        <v>2</v>
      </c>
      <c r="T9139" s="4">
        <v>0.7</v>
      </c>
      <c r="U9139" s="3">
        <v>-12.224</v>
      </c>
      <c r="V9139" s="2">
        <f>salestable[[#This Row],[Sales]] * (1 - salestable[[#This Row],[Discount]])</f>
        <v>5.5008000000000008</v>
      </c>
      <c r="W9139" s="2">
        <f>salestable[[#This Row],[Sales]] * salestable[[#This Row],[Discount]]</f>
        <v>12.835199999999999</v>
      </c>
      <c r="X9139">
        <f>YEAR(salestable[[#This Row],[Order Date]])</f>
        <v>2014</v>
      </c>
      <c r="Y9139" t="str">
        <f>TEXT(salestable[[#This Row],[Order Date]],"MMMM")</f>
        <v>February</v>
      </c>
      <c r="Z9139" t="str">
        <f>"Q"&amp;ROUNDUP(MONTH(salestable[[#This Row],[Order Date]])/3,0)</f>
        <v>Q1</v>
      </c>
      <c r="AA9139" t="str">
        <f>TEXT(salestable[[#This Row],[Order Date]], "ddd")</f>
        <v>Sun</v>
      </c>
    </row>
    <row r="9140" spans="1:27"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s="3">
        <v>5</v>
      </c>
      <c r="T9140" s="4">
        <v>0.2</v>
      </c>
      <c r="U9140" s="3">
        <v>13.571999999999999</v>
      </c>
      <c r="V9140" s="2">
        <f>salestable[[#This Row],[Sales]] * (1 - salestable[[#This Row],[Discount]])</f>
        <v>144.768</v>
      </c>
      <c r="W9140" s="2">
        <f>salestable[[#This Row],[Sales]] * salestable[[#This Row],[Discount]]</f>
        <v>36.192</v>
      </c>
      <c r="X9140">
        <f>YEAR(salestable[[#This Row],[Order Date]])</f>
        <v>2014</v>
      </c>
      <c r="Y9140" t="str">
        <f>TEXT(salestable[[#This Row],[Order Date]],"MMMM")</f>
        <v>February</v>
      </c>
      <c r="Z9140" t="str">
        <f>"Q"&amp;ROUNDUP(MONTH(salestable[[#This Row],[Order Date]])/3,0)</f>
        <v>Q1</v>
      </c>
      <c r="AA9140" t="str">
        <f>TEXT(salestable[[#This Row],[Order Date]], "ddd")</f>
        <v>Sun</v>
      </c>
    </row>
    <row r="9141" spans="1:27"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s="3">
        <v>7</v>
      </c>
      <c r="T9141" s="4">
        <v>0.2</v>
      </c>
      <c r="U9141" s="3">
        <v>95.188800000000001</v>
      </c>
      <c r="V9141" s="2">
        <f>salestable[[#This Row],[Sales]] * (1 - salestable[[#This Row],[Discount]])</f>
        <v>380.75520000000006</v>
      </c>
      <c r="W9141" s="2">
        <f>salestable[[#This Row],[Sales]] * salestable[[#This Row],[Discount]]</f>
        <v>95.188800000000015</v>
      </c>
      <c r="X9141">
        <f>YEAR(salestable[[#This Row],[Order Date]])</f>
        <v>2014</v>
      </c>
      <c r="Y9141" t="str">
        <f>TEXT(salestable[[#This Row],[Order Date]],"MMMM")</f>
        <v>September</v>
      </c>
      <c r="Z9141" t="str">
        <f>"Q"&amp;ROUNDUP(MONTH(salestable[[#This Row],[Order Date]])/3,0)</f>
        <v>Q3</v>
      </c>
      <c r="AA9141" t="str">
        <f>TEXT(salestable[[#This Row],[Order Date]], "ddd")</f>
        <v>Tue</v>
      </c>
    </row>
    <row r="9142" spans="1:27"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s="3">
        <v>2</v>
      </c>
      <c r="T9142" s="4">
        <v>0</v>
      </c>
      <c r="U9142" s="3">
        <v>47.994</v>
      </c>
      <c r="V9142" s="2">
        <f>salestable[[#This Row],[Sales]] * (1 - salestable[[#This Row],[Discount]])</f>
        <v>159.97999999999999</v>
      </c>
      <c r="W9142" s="2">
        <f>salestable[[#This Row],[Sales]] * salestable[[#This Row],[Discount]]</f>
        <v>0</v>
      </c>
      <c r="X9142">
        <f>YEAR(salestable[[#This Row],[Order Date]])</f>
        <v>2017</v>
      </c>
      <c r="Y9142" t="str">
        <f>TEXT(salestable[[#This Row],[Order Date]],"MMMM")</f>
        <v>September</v>
      </c>
      <c r="Z9142" t="str">
        <f>"Q"&amp;ROUNDUP(MONTH(salestable[[#This Row],[Order Date]])/3,0)</f>
        <v>Q3</v>
      </c>
      <c r="AA9142" t="str">
        <f>TEXT(salestable[[#This Row],[Order Date]], "ddd")</f>
        <v>Sat</v>
      </c>
    </row>
    <row r="9143" spans="1:27"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s="3">
        <v>4</v>
      </c>
      <c r="T9143" s="4">
        <v>0</v>
      </c>
      <c r="U9143" s="3">
        <v>12.208</v>
      </c>
      <c r="V9143" s="2">
        <f>salestable[[#This Row],[Sales]] * (1 - salestable[[#This Row],[Discount]])</f>
        <v>43.6</v>
      </c>
      <c r="W9143" s="2">
        <f>salestable[[#This Row],[Sales]] * salestable[[#This Row],[Discount]]</f>
        <v>0</v>
      </c>
      <c r="X9143">
        <f>YEAR(salestable[[#This Row],[Order Date]])</f>
        <v>2016</v>
      </c>
      <c r="Y9143" t="str">
        <f>TEXT(salestable[[#This Row],[Order Date]],"MMMM")</f>
        <v>September</v>
      </c>
      <c r="Z9143" t="str">
        <f>"Q"&amp;ROUNDUP(MONTH(salestable[[#This Row],[Order Date]])/3,0)</f>
        <v>Q3</v>
      </c>
      <c r="AA9143" t="str">
        <f>TEXT(salestable[[#This Row],[Order Date]], "ddd")</f>
        <v>Mon</v>
      </c>
    </row>
    <row r="9144" spans="1:27"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s="3">
        <v>2</v>
      </c>
      <c r="T9144" s="4">
        <v>0.2</v>
      </c>
      <c r="U9144" s="3">
        <v>3.0044</v>
      </c>
      <c r="V9144" s="2">
        <f>salestable[[#This Row],[Sales]] * (1 - salestable[[#This Row],[Discount]])</f>
        <v>6.6304000000000007</v>
      </c>
      <c r="W9144" s="2">
        <f>salestable[[#This Row],[Sales]] * salestable[[#This Row],[Discount]]</f>
        <v>1.6576000000000002</v>
      </c>
      <c r="X9144">
        <f>YEAR(salestable[[#This Row],[Order Date]])</f>
        <v>2017</v>
      </c>
      <c r="Y9144" t="str">
        <f>TEXT(salestable[[#This Row],[Order Date]],"MMMM")</f>
        <v>May</v>
      </c>
      <c r="Z9144" t="str">
        <f>"Q"&amp;ROUNDUP(MONTH(salestable[[#This Row],[Order Date]])/3,0)</f>
        <v>Q2</v>
      </c>
      <c r="AA9144" t="str">
        <f>TEXT(salestable[[#This Row],[Order Date]], "ddd")</f>
        <v>Sat</v>
      </c>
    </row>
    <row r="9145" spans="1:27"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s="3">
        <v>9</v>
      </c>
      <c r="T9145" s="4">
        <v>0.2</v>
      </c>
      <c r="U9145" s="3">
        <v>70.195499999999996</v>
      </c>
      <c r="V9145" s="2">
        <f>salestable[[#This Row],[Sales]] * (1 - salestable[[#This Row],[Discount]])</f>
        <v>898.50239999999997</v>
      </c>
      <c r="W9145" s="2">
        <f>salestable[[#This Row],[Sales]] * salestable[[#This Row],[Discount]]</f>
        <v>224.62559999999999</v>
      </c>
      <c r="X9145">
        <f>YEAR(salestable[[#This Row],[Order Date]])</f>
        <v>2017</v>
      </c>
      <c r="Y9145" t="str">
        <f>TEXT(salestable[[#This Row],[Order Date]],"MMMM")</f>
        <v>May</v>
      </c>
      <c r="Z9145" t="str">
        <f>"Q"&amp;ROUNDUP(MONTH(salestable[[#This Row],[Order Date]])/3,0)</f>
        <v>Q2</v>
      </c>
      <c r="AA9145" t="str">
        <f>TEXT(salestable[[#This Row],[Order Date]], "ddd")</f>
        <v>Sat</v>
      </c>
    </row>
    <row r="9146" spans="1:27"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s="3">
        <v>5</v>
      </c>
      <c r="T9146" s="4">
        <v>0</v>
      </c>
      <c r="U9146" s="3">
        <v>18.821000000000002</v>
      </c>
      <c r="V9146" s="2">
        <f>salestable[[#This Row],[Sales]] * (1 - salestable[[#This Row],[Discount]])</f>
        <v>64.900000000000006</v>
      </c>
      <c r="W9146" s="2">
        <f>salestable[[#This Row],[Sales]] * salestable[[#This Row],[Discount]]</f>
        <v>0</v>
      </c>
      <c r="X9146">
        <f>YEAR(salestable[[#This Row],[Order Date]])</f>
        <v>2017</v>
      </c>
      <c r="Y9146" t="str">
        <f>TEXT(salestable[[#This Row],[Order Date]],"MMMM")</f>
        <v>May</v>
      </c>
      <c r="Z9146" t="str">
        <f>"Q"&amp;ROUNDUP(MONTH(salestable[[#This Row],[Order Date]])/3,0)</f>
        <v>Q2</v>
      </c>
      <c r="AA9146" t="str">
        <f>TEXT(salestable[[#This Row],[Order Date]], "ddd")</f>
        <v>Sat</v>
      </c>
    </row>
    <row r="9147" spans="1:27"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s="3">
        <v>3</v>
      </c>
      <c r="T9147" s="4">
        <v>0.8</v>
      </c>
      <c r="U9147" s="3">
        <v>-4.4927999999999999</v>
      </c>
      <c r="V9147" s="2">
        <f>salestable[[#This Row],[Sales]] * (1 - salestable[[#This Row],[Discount]])</f>
        <v>0.56159999999999988</v>
      </c>
      <c r="W9147" s="2">
        <f>salestable[[#This Row],[Sales]] * salestable[[#This Row],[Discount]]</f>
        <v>2.2464</v>
      </c>
      <c r="X9147">
        <f>YEAR(salestable[[#This Row],[Order Date]])</f>
        <v>2015</v>
      </c>
      <c r="Y9147" t="str">
        <f>TEXT(salestable[[#This Row],[Order Date]],"MMMM")</f>
        <v>September</v>
      </c>
      <c r="Z9147" t="str">
        <f>"Q"&amp;ROUNDUP(MONTH(salestable[[#This Row],[Order Date]])/3,0)</f>
        <v>Q3</v>
      </c>
      <c r="AA9147" t="str">
        <f>TEXT(salestable[[#This Row],[Order Date]], "ddd")</f>
        <v>Sun</v>
      </c>
    </row>
    <row r="9148" spans="1:27"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s="3">
        <v>2</v>
      </c>
      <c r="T9148" s="4">
        <v>0</v>
      </c>
      <c r="U9148" s="3">
        <v>42.991399999999999</v>
      </c>
      <c r="V9148" s="2">
        <f>salestable[[#This Row],[Sales]] * (1 - salestable[[#This Row],[Discount]])</f>
        <v>99.98</v>
      </c>
      <c r="W9148" s="2">
        <f>salestable[[#This Row],[Sales]] * salestable[[#This Row],[Discount]]</f>
        <v>0</v>
      </c>
      <c r="X9148">
        <f>YEAR(salestable[[#This Row],[Order Date]])</f>
        <v>2016</v>
      </c>
      <c r="Y9148" t="str">
        <f>TEXT(salestable[[#This Row],[Order Date]],"MMMM")</f>
        <v>January</v>
      </c>
      <c r="Z9148" t="str">
        <f>"Q"&amp;ROUNDUP(MONTH(salestable[[#This Row],[Order Date]])/3,0)</f>
        <v>Q1</v>
      </c>
      <c r="AA9148" t="str">
        <f>TEXT(salestable[[#This Row],[Order Date]], "ddd")</f>
        <v>Sat</v>
      </c>
    </row>
    <row r="9149" spans="1:27"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s="3">
        <v>6</v>
      </c>
      <c r="T9149" s="4">
        <v>0</v>
      </c>
      <c r="U9149" s="3">
        <v>2.7336</v>
      </c>
      <c r="V9149" s="2">
        <f>salestable[[#This Row],[Sales]] * (1 - salestable[[#This Row],[Discount]])</f>
        <v>8.0399999999999991</v>
      </c>
      <c r="W9149" s="2">
        <f>salestable[[#This Row],[Sales]] * salestable[[#This Row],[Discount]]</f>
        <v>0</v>
      </c>
      <c r="X9149">
        <f>YEAR(salestable[[#This Row],[Order Date]])</f>
        <v>2016</v>
      </c>
      <c r="Y9149" t="str">
        <f>TEXT(salestable[[#This Row],[Order Date]],"MMMM")</f>
        <v>January</v>
      </c>
      <c r="Z9149" t="str">
        <f>"Q"&amp;ROUNDUP(MONTH(salestable[[#This Row],[Order Date]])/3,0)</f>
        <v>Q1</v>
      </c>
      <c r="AA9149" t="str">
        <f>TEXT(salestable[[#This Row],[Order Date]], "ddd")</f>
        <v>Sat</v>
      </c>
    </row>
    <row r="9150" spans="1:27"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s="3">
        <v>13</v>
      </c>
      <c r="T9150" s="4">
        <v>0</v>
      </c>
      <c r="U9150" s="3">
        <v>406.71539999999999</v>
      </c>
      <c r="V9150" s="2">
        <f>salestable[[#This Row],[Sales]] * (1 - salestable[[#This Row],[Discount]])</f>
        <v>1564.29</v>
      </c>
      <c r="W9150" s="2">
        <f>salestable[[#This Row],[Sales]] * salestable[[#This Row],[Discount]]</f>
        <v>0</v>
      </c>
      <c r="X9150">
        <f>YEAR(salestable[[#This Row],[Order Date]])</f>
        <v>2016</v>
      </c>
      <c r="Y9150" t="str">
        <f>TEXT(salestable[[#This Row],[Order Date]],"MMMM")</f>
        <v>January</v>
      </c>
      <c r="Z9150" t="str">
        <f>"Q"&amp;ROUNDUP(MONTH(salestable[[#This Row],[Order Date]])/3,0)</f>
        <v>Q1</v>
      </c>
      <c r="AA9150" t="str">
        <f>TEXT(salestable[[#This Row],[Order Date]], "ddd")</f>
        <v>Sat</v>
      </c>
    </row>
    <row r="9151" spans="1:27"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s="3">
        <v>4</v>
      </c>
      <c r="T9151" s="4">
        <v>0</v>
      </c>
      <c r="U9151" s="3">
        <v>66.508799999999994</v>
      </c>
      <c r="V9151" s="2">
        <f>salestable[[#This Row],[Sales]] * (1 - salestable[[#This Row],[Discount]])</f>
        <v>138.56</v>
      </c>
      <c r="W9151" s="2">
        <f>salestable[[#This Row],[Sales]] * salestable[[#This Row],[Discount]]</f>
        <v>0</v>
      </c>
      <c r="X9151">
        <f>YEAR(salestable[[#This Row],[Order Date]])</f>
        <v>2014</v>
      </c>
      <c r="Y9151" t="str">
        <f>TEXT(salestable[[#This Row],[Order Date]],"MMMM")</f>
        <v>June</v>
      </c>
      <c r="Z9151" t="str">
        <f>"Q"&amp;ROUNDUP(MONTH(salestable[[#This Row],[Order Date]])/3,0)</f>
        <v>Q2</v>
      </c>
      <c r="AA9151" t="str">
        <f>TEXT(salestable[[#This Row],[Order Date]], "ddd")</f>
        <v>Sun</v>
      </c>
    </row>
    <row r="9152" spans="1:27"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s="3">
        <v>5</v>
      </c>
      <c r="T9152" s="4">
        <v>0.1</v>
      </c>
      <c r="U9152" s="3">
        <v>12.375999999999999</v>
      </c>
      <c r="V9152" s="2">
        <f>salestable[[#This Row],[Sales]] * (1 - salestable[[#This Row],[Discount]])</f>
        <v>58.967999999999996</v>
      </c>
      <c r="W9152" s="2">
        <f>salestable[[#This Row],[Sales]] * salestable[[#This Row],[Discount]]</f>
        <v>6.5519999999999996</v>
      </c>
      <c r="X9152">
        <f>YEAR(salestable[[#This Row],[Order Date]])</f>
        <v>2014</v>
      </c>
      <c r="Y9152" t="str">
        <f>TEXT(salestable[[#This Row],[Order Date]],"MMMM")</f>
        <v>June</v>
      </c>
      <c r="Z9152" t="str">
        <f>"Q"&amp;ROUNDUP(MONTH(salestable[[#This Row],[Order Date]])/3,0)</f>
        <v>Q2</v>
      </c>
      <c r="AA9152" t="str">
        <f>TEXT(salestable[[#This Row],[Order Date]], "ddd")</f>
        <v>Sun</v>
      </c>
    </row>
    <row r="9153" spans="1:27"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s="3">
        <v>2</v>
      </c>
      <c r="T9153" s="4">
        <v>0.2</v>
      </c>
      <c r="U9153" s="3">
        <v>2.3685999999999998</v>
      </c>
      <c r="V9153" s="2">
        <f>salestable[[#This Row],[Sales]] * (1 - salestable[[#This Row],[Discount]])</f>
        <v>11.660800000000002</v>
      </c>
      <c r="W9153" s="2">
        <f>salestable[[#This Row],[Sales]] * salestable[[#This Row],[Discount]]</f>
        <v>2.9152000000000005</v>
      </c>
      <c r="X9153">
        <f>YEAR(salestable[[#This Row],[Order Date]])</f>
        <v>2015</v>
      </c>
      <c r="Y9153" t="str">
        <f>TEXT(salestable[[#This Row],[Order Date]],"MMMM")</f>
        <v>September</v>
      </c>
      <c r="Z9153" t="str">
        <f>"Q"&amp;ROUNDUP(MONTH(salestable[[#This Row],[Order Date]])/3,0)</f>
        <v>Q3</v>
      </c>
      <c r="AA9153" t="str">
        <f>TEXT(salestable[[#This Row],[Order Date]], "ddd")</f>
        <v>Thu</v>
      </c>
    </row>
    <row r="9154" spans="1:27"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s="3">
        <v>2</v>
      </c>
      <c r="T9154" s="4">
        <v>0.2</v>
      </c>
      <c r="U9154" s="3">
        <v>1.45</v>
      </c>
      <c r="V9154" s="2">
        <f>salestable[[#This Row],[Sales]] * (1 - salestable[[#This Row],[Discount]])</f>
        <v>18.559999999999999</v>
      </c>
      <c r="W9154" s="2">
        <f>salestable[[#This Row],[Sales]] * salestable[[#This Row],[Discount]]</f>
        <v>4.6399999999999997</v>
      </c>
      <c r="X9154">
        <f>YEAR(salestable[[#This Row],[Order Date]])</f>
        <v>2015</v>
      </c>
      <c r="Y9154" t="str">
        <f>TEXT(salestable[[#This Row],[Order Date]],"MMMM")</f>
        <v>September</v>
      </c>
      <c r="Z9154" t="str">
        <f>"Q"&amp;ROUNDUP(MONTH(salestable[[#This Row],[Order Date]])/3,0)</f>
        <v>Q3</v>
      </c>
      <c r="AA9154" t="str">
        <f>TEXT(salestable[[#This Row],[Order Date]], "ddd")</f>
        <v>Thu</v>
      </c>
    </row>
    <row r="9155" spans="1:27"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s="3">
        <v>7</v>
      </c>
      <c r="T9155" s="4">
        <v>0.2</v>
      </c>
      <c r="U9155" s="3">
        <v>1.8522000000000001</v>
      </c>
      <c r="V9155" s="2">
        <f>salestable[[#This Row],[Sales]] * (1 - salestable[[#This Row],[Discount]])</f>
        <v>13.171199999999999</v>
      </c>
      <c r="W9155" s="2">
        <f>salestable[[#This Row],[Sales]] * salestable[[#This Row],[Discount]]</f>
        <v>3.2927999999999997</v>
      </c>
      <c r="X9155">
        <f>YEAR(salestable[[#This Row],[Order Date]])</f>
        <v>2015</v>
      </c>
      <c r="Y9155" t="str">
        <f>TEXT(salestable[[#This Row],[Order Date]],"MMMM")</f>
        <v>September</v>
      </c>
      <c r="Z9155" t="str">
        <f>"Q"&amp;ROUNDUP(MONTH(salestable[[#This Row],[Order Date]])/3,0)</f>
        <v>Q3</v>
      </c>
      <c r="AA9155" t="str">
        <f>TEXT(salestable[[#This Row],[Order Date]], "ddd")</f>
        <v>Thu</v>
      </c>
    </row>
    <row r="9156" spans="1:27"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s="3">
        <v>2</v>
      </c>
      <c r="T9156" s="4">
        <v>0.2</v>
      </c>
      <c r="U9156" s="3">
        <v>3.1381999999999999</v>
      </c>
      <c r="V9156" s="2">
        <f>salestable[[#This Row],[Sales]] * (1 - salestable[[#This Row],[Discount]])</f>
        <v>15.449600000000002</v>
      </c>
      <c r="W9156" s="2">
        <f>salestable[[#This Row],[Sales]] * salestable[[#This Row],[Discount]]</f>
        <v>3.8624000000000005</v>
      </c>
      <c r="X9156">
        <f>YEAR(salestable[[#This Row],[Order Date]])</f>
        <v>2016</v>
      </c>
      <c r="Y9156" t="str">
        <f>TEXT(salestable[[#This Row],[Order Date]],"MMMM")</f>
        <v>August</v>
      </c>
      <c r="Z9156" t="str">
        <f>"Q"&amp;ROUNDUP(MONTH(salestable[[#This Row],[Order Date]])/3,0)</f>
        <v>Q3</v>
      </c>
      <c r="AA9156" t="str">
        <f>TEXT(salestable[[#This Row],[Order Date]], "ddd")</f>
        <v>Mon</v>
      </c>
    </row>
    <row r="9157" spans="1:27"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s="3">
        <v>6</v>
      </c>
      <c r="T9157" s="4">
        <v>0</v>
      </c>
      <c r="U9157" s="3">
        <v>19.238399999999999</v>
      </c>
      <c r="V9157" s="2">
        <f>salestable[[#This Row],[Sales]] * (1 - salestable[[#This Row],[Discount]])</f>
        <v>40.08</v>
      </c>
      <c r="W9157" s="2">
        <f>salestable[[#This Row],[Sales]] * salestable[[#This Row],[Discount]]</f>
        <v>0</v>
      </c>
      <c r="X9157">
        <f>YEAR(salestable[[#This Row],[Order Date]])</f>
        <v>2014</v>
      </c>
      <c r="Y9157" t="str">
        <f>TEXT(salestable[[#This Row],[Order Date]],"MMMM")</f>
        <v>January</v>
      </c>
      <c r="Z9157" t="str">
        <f>"Q"&amp;ROUNDUP(MONTH(salestable[[#This Row],[Order Date]])/3,0)</f>
        <v>Q1</v>
      </c>
      <c r="AA9157" t="str">
        <f>TEXT(salestable[[#This Row],[Order Date]], "ddd")</f>
        <v>Thu</v>
      </c>
    </row>
    <row r="9158" spans="1:27"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s="3">
        <v>2</v>
      </c>
      <c r="T9158" s="4">
        <v>0</v>
      </c>
      <c r="U9158" s="3">
        <v>27.529199999999999</v>
      </c>
      <c r="V9158" s="2">
        <f>salestable[[#This Row],[Sales]] * (1 - salestable[[#This Row],[Discount]])</f>
        <v>101.96</v>
      </c>
      <c r="W9158" s="2">
        <f>salestable[[#This Row],[Sales]] * salestable[[#This Row],[Discount]]</f>
        <v>0</v>
      </c>
      <c r="X9158">
        <f>YEAR(salestable[[#This Row],[Order Date]])</f>
        <v>2014</v>
      </c>
      <c r="Y9158" t="str">
        <f>TEXT(salestable[[#This Row],[Order Date]],"MMMM")</f>
        <v>August</v>
      </c>
      <c r="Z9158" t="str">
        <f>"Q"&amp;ROUNDUP(MONTH(salestable[[#This Row],[Order Date]])/3,0)</f>
        <v>Q3</v>
      </c>
      <c r="AA9158" t="str">
        <f>TEXT(salestable[[#This Row],[Order Date]], "ddd")</f>
        <v>Mon</v>
      </c>
    </row>
    <row r="9159" spans="1:27"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s="3">
        <v>13</v>
      </c>
      <c r="T9159" s="4">
        <v>0</v>
      </c>
      <c r="U9159" s="3">
        <v>124.6752</v>
      </c>
      <c r="V9159" s="2">
        <f>salestable[[#This Row],[Sales]] * (1 - salestable[[#This Row],[Discount]])</f>
        <v>259.74</v>
      </c>
      <c r="W9159" s="2">
        <f>salestable[[#This Row],[Sales]] * salestable[[#This Row],[Discount]]</f>
        <v>0</v>
      </c>
      <c r="X9159">
        <f>YEAR(salestable[[#This Row],[Order Date]])</f>
        <v>2014</v>
      </c>
      <c r="Y9159" t="str">
        <f>TEXT(salestable[[#This Row],[Order Date]],"MMMM")</f>
        <v>August</v>
      </c>
      <c r="Z9159" t="str">
        <f>"Q"&amp;ROUNDUP(MONTH(salestable[[#This Row],[Order Date]])/3,0)</f>
        <v>Q3</v>
      </c>
      <c r="AA9159" t="str">
        <f>TEXT(salestable[[#This Row],[Order Date]], "ddd")</f>
        <v>Mon</v>
      </c>
    </row>
    <row r="9160" spans="1:27"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s="3">
        <v>9</v>
      </c>
      <c r="T9160" s="4">
        <v>0</v>
      </c>
      <c r="U9160" s="3">
        <v>104.7222</v>
      </c>
      <c r="V9160" s="2">
        <f>salestable[[#This Row],[Sales]] * (1 - salestable[[#This Row],[Discount]])</f>
        <v>255.42</v>
      </c>
      <c r="W9160" s="2">
        <f>salestable[[#This Row],[Sales]] * salestable[[#This Row],[Discount]]</f>
        <v>0</v>
      </c>
      <c r="X9160">
        <f>YEAR(salestable[[#This Row],[Order Date]])</f>
        <v>2014</v>
      </c>
      <c r="Y9160" t="str">
        <f>TEXT(salestable[[#This Row],[Order Date]],"MMMM")</f>
        <v>August</v>
      </c>
      <c r="Z9160" t="str">
        <f>"Q"&amp;ROUNDUP(MONTH(salestable[[#This Row],[Order Date]])/3,0)</f>
        <v>Q3</v>
      </c>
      <c r="AA9160" t="str">
        <f>TEXT(salestable[[#This Row],[Order Date]], "ddd")</f>
        <v>Mon</v>
      </c>
    </row>
    <row r="9161" spans="1:27"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s="3">
        <v>3</v>
      </c>
      <c r="T9161" s="4">
        <v>0.7</v>
      </c>
      <c r="U9161" s="3">
        <v>-3.0366</v>
      </c>
      <c r="V9161" s="2">
        <f>salestable[[#This Row],[Sales]] * (1 - salestable[[#This Row],[Discount]])</f>
        <v>1.3014000000000001</v>
      </c>
      <c r="W9161" s="2">
        <f>salestable[[#This Row],[Sales]] * salestable[[#This Row],[Discount]]</f>
        <v>3.0366</v>
      </c>
      <c r="X9161">
        <f>YEAR(salestable[[#This Row],[Order Date]])</f>
        <v>2016</v>
      </c>
      <c r="Y9161" t="str">
        <f>TEXT(salestable[[#This Row],[Order Date]],"MMMM")</f>
        <v>August</v>
      </c>
      <c r="Z9161" t="str">
        <f>"Q"&amp;ROUNDUP(MONTH(salestable[[#This Row],[Order Date]])/3,0)</f>
        <v>Q3</v>
      </c>
      <c r="AA9161" t="str">
        <f>TEXT(salestable[[#This Row],[Order Date]], "ddd")</f>
        <v>Tue</v>
      </c>
    </row>
    <row r="9162" spans="1:27"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s="3">
        <v>5</v>
      </c>
      <c r="T9162" s="4">
        <v>0.7</v>
      </c>
      <c r="U9162" s="3">
        <v>-7.92</v>
      </c>
      <c r="V9162" s="2">
        <f>salestable[[#This Row],[Sales]] * (1 - salestable[[#This Row],[Discount]])</f>
        <v>3.5640000000000009</v>
      </c>
      <c r="W9162" s="2">
        <f>salestable[[#This Row],[Sales]] * salestable[[#This Row],[Discount]]</f>
        <v>8.3160000000000007</v>
      </c>
      <c r="X9162">
        <f>YEAR(salestable[[#This Row],[Order Date]])</f>
        <v>2016</v>
      </c>
      <c r="Y9162" t="str">
        <f>TEXT(salestable[[#This Row],[Order Date]],"MMMM")</f>
        <v>August</v>
      </c>
      <c r="Z9162" t="str">
        <f>"Q"&amp;ROUNDUP(MONTH(salestable[[#This Row],[Order Date]])/3,0)</f>
        <v>Q3</v>
      </c>
      <c r="AA9162" t="str">
        <f>TEXT(salestable[[#This Row],[Order Date]], "ddd")</f>
        <v>Tue</v>
      </c>
    </row>
    <row r="9163" spans="1:27"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s="3">
        <v>7</v>
      </c>
      <c r="T9163" s="4">
        <v>0</v>
      </c>
      <c r="U9163" s="3">
        <v>32.468800000000002</v>
      </c>
      <c r="V9163" s="2">
        <f>salestable[[#This Row],[Sales]] * (1 - salestable[[#This Row],[Discount]])</f>
        <v>405.86</v>
      </c>
      <c r="W9163" s="2">
        <f>salestable[[#This Row],[Sales]] * salestable[[#This Row],[Discount]]</f>
        <v>0</v>
      </c>
      <c r="X9163">
        <f>YEAR(salestable[[#This Row],[Order Date]])</f>
        <v>2016</v>
      </c>
      <c r="Y9163" t="str">
        <f>TEXT(salestable[[#This Row],[Order Date]],"MMMM")</f>
        <v>December</v>
      </c>
      <c r="Z9163" t="str">
        <f>"Q"&amp;ROUNDUP(MONTH(salestable[[#This Row],[Order Date]])/3,0)</f>
        <v>Q4</v>
      </c>
      <c r="AA9163" t="str">
        <f>TEXT(salestable[[#This Row],[Order Date]], "ddd")</f>
        <v>Thu</v>
      </c>
    </row>
    <row r="9164" spans="1:27"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s="3">
        <v>3</v>
      </c>
      <c r="T9164" s="4">
        <v>0</v>
      </c>
      <c r="U9164" s="3">
        <v>176.80260000000001</v>
      </c>
      <c r="V9164" s="2">
        <f>salestable[[#This Row],[Sales]] * (1 - salestable[[#This Row],[Discount]])</f>
        <v>680.01</v>
      </c>
      <c r="W9164" s="2">
        <f>salestable[[#This Row],[Sales]] * salestable[[#This Row],[Discount]]</f>
        <v>0</v>
      </c>
      <c r="X9164">
        <f>YEAR(salestable[[#This Row],[Order Date]])</f>
        <v>2016</v>
      </c>
      <c r="Y9164" t="str">
        <f>TEXT(salestable[[#This Row],[Order Date]],"MMMM")</f>
        <v>December</v>
      </c>
      <c r="Z9164" t="str">
        <f>"Q"&amp;ROUNDUP(MONTH(salestable[[#This Row],[Order Date]])/3,0)</f>
        <v>Q4</v>
      </c>
      <c r="AA9164" t="str">
        <f>TEXT(salestable[[#This Row],[Order Date]], "ddd")</f>
        <v>Thu</v>
      </c>
    </row>
    <row r="9165" spans="1:27"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s="3">
        <v>3</v>
      </c>
      <c r="T9165" s="4">
        <v>0.2</v>
      </c>
      <c r="U9165" s="3">
        <v>0.74250000000000005</v>
      </c>
      <c r="V9165" s="2">
        <f>salestable[[#This Row],[Sales]] * (1 - salestable[[#This Row],[Discount]])</f>
        <v>1.9008</v>
      </c>
      <c r="W9165" s="2">
        <f>salestable[[#This Row],[Sales]] * salestable[[#This Row],[Discount]]</f>
        <v>0.47520000000000001</v>
      </c>
      <c r="X9165">
        <f>YEAR(salestable[[#This Row],[Order Date]])</f>
        <v>2015</v>
      </c>
      <c r="Y9165" t="str">
        <f>TEXT(salestable[[#This Row],[Order Date]],"MMMM")</f>
        <v>June</v>
      </c>
      <c r="Z9165" t="str">
        <f>"Q"&amp;ROUNDUP(MONTH(salestable[[#This Row],[Order Date]])/3,0)</f>
        <v>Q2</v>
      </c>
      <c r="AA9165" t="str">
        <f>TEXT(salestable[[#This Row],[Order Date]], "ddd")</f>
        <v>Mon</v>
      </c>
    </row>
    <row r="9166" spans="1:27"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s="3">
        <v>2</v>
      </c>
      <c r="T9166" s="4">
        <v>0.8</v>
      </c>
      <c r="U9166" s="3">
        <v>-393.60199999999998</v>
      </c>
      <c r="V9166" s="2">
        <f>salestable[[#This Row],[Sales]] * (1 - salestable[[#This Row],[Discount]])</f>
        <v>28.625599999999991</v>
      </c>
      <c r="W9166" s="2">
        <f>salestable[[#This Row],[Sales]] * salestable[[#This Row],[Discount]]</f>
        <v>114.50239999999999</v>
      </c>
      <c r="X9166">
        <f>YEAR(salestable[[#This Row],[Order Date]])</f>
        <v>2015</v>
      </c>
      <c r="Y9166" t="str">
        <f>TEXT(salestable[[#This Row],[Order Date]],"MMMM")</f>
        <v>June</v>
      </c>
      <c r="Z9166" t="str">
        <f>"Q"&amp;ROUNDUP(MONTH(salestable[[#This Row],[Order Date]])/3,0)</f>
        <v>Q2</v>
      </c>
      <c r="AA9166" t="str">
        <f>TEXT(salestable[[#This Row],[Order Date]], "ddd")</f>
        <v>Mon</v>
      </c>
    </row>
    <row r="9167" spans="1:27"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s="3">
        <v>4</v>
      </c>
      <c r="T9167" s="4">
        <v>0.2</v>
      </c>
      <c r="U9167" s="3">
        <v>503.64</v>
      </c>
      <c r="V9167" s="2">
        <f>salestable[[#This Row],[Sales]] * (1 - salestable[[#This Row],[Discount]])</f>
        <v>3581.4400000000005</v>
      </c>
      <c r="W9167" s="2">
        <f>salestable[[#This Row],[Sales]] * salestable[[#This Row],[Discount]]</f>
        <v>895.36000000000013</v>
      </c>
      <c r="X9167">
        <f>YEAR(salestable[[#This Row],[Order Date]])</f>
        <v>2016</v>
      </c>
      <c r="Y9167" t="str">
        <f>TEXT(salestable[[#This Row],[Order Date]],"MMMM")</f>
        <v>June</v>
      </c>
      <c r="Z9167" t="str">
        <f>"Q"&amp;ROUNDUP(MONTH(salestable[[#This Row],[Order Date]])/3,0)</f>
        <v>Q2</v>
      </c>
      <c r="AA9167" t="str">
        <f>TEXT(salestable[[#This Row],[Order Date]], "ddd")</f>
        <v>Fri</v>
      </c>
    </row>
    <row r="9168" spans="1:27"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s="3">
        <v>1</v>
      </c>
      <c r="T9168" s="4">
        <v>0</v>
      </c>
      <c r="U9168" s="3">
        <v>50.328000000000003</v>
      </c>
      <c r="V9168" s="2">
        <f>salestable[[#This Row],[Sales]] * (1 - salestable[[#This Row],[Discount]])</f>
        <v>104.85</v>
      </c>
      <c r="W9168" s="2">
        <f>salestable[[#This Row],[Sales]] * salestable[[#This Row],[Discount]]</f>
        <v>0</v>
      </c>
      <c r="X9168">
        <f>YEAR(salestable[[#This Row],[Order Date]])</f>
        <v>2016</v>
      </c>
      <c r="Y9168" t="str">
        <f>TEXT(salestable[[#This Row],[Order Date]],"MMMM")</f>
        <v>June</v>
      </c>
      <c r="Z9168" t="str">
        <f>"Q"&amp;ROUNDUP(MONTH(salestable[[#This Row],[Order Date]])/3,0)</f>
        <v>Q2</v>
      </c>
      <c r="AA9168" t="str">
        <f>TEXT(salestable[[#This Row],[Order Date]], "ddd")</f>
        <v>Fri</v>
      </c>
    </row>
    <row r="9169" spans="1:27"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s="3">
        <v>3</v>
      </c>
      <c r="T9169" s="4">
        <v>0</v>
      </c>
      <c r="U9169" s="3">
        <v>72.432000000000002</v>
      </c>
      <c r="V9169" s="2">
        <f>salestable[[#This Row],[Sales]] * (1 - salestable[[#This Row],[Discount]])</f>
        <v>241.44</v>
      </c>
      <c r="W9169" s="2">
        <f>salestable[[#This Row],[Sales]] * salestable[[#This Row],[Discount]]</f>
        <v>0</v>
      </c>
      <c r="X9169">
        <f>YEAR(salestable[[#This Row],[Order Date]])</f>
        <v>2016</v>
      </c>
      <c r="Y9169" t="str">
        <f>TEXT(salestable[[#This Row],[Order Date]],"MMMM")</f>
        <v>June</v>
      </c>
      <c r="Z9169" t="str">
        <f>"Q"&amp;ROUNDUP(MONTH(salestable[[#This Row],[Order Date]])/3,0)</f>
        <v>Q2</v>
      </c>
      <c r="AA9169" t="str">
        <f>TEXT(salestable[[#This Row],[Order Date]], "ddd")</f>
        <v>Fri</v>
      </c>
    </row>
    <row r="9170" spans="1:27"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s="3">
        <v>14</v>
      </c>
      <c r="T9170" s="4">
        <v>0</v>
      </c>
      <c r="U9170" s="3">
        <v>147.08959999999999</v>
      </c>
      <c r="V9170" s="2">
        <f>salestable[[#This Row],[Sales]] * (1 - salestable[[#This Row],[Discount]])</f>
        <v>319.76</v>
      </c>
      <c r="W9170" s="2">
        <f>salestable[[#This Row],[Sales]] * salestable[[#This Row],[Discount]]</f>
        <v>0</v>
      </c>
      <c r="X9170">
        <f>YEAR(salestable[[#This Row],[Order Date]])</f>
        <v>2016</v>
      </c>
      <c r="Y9170" t="str">
        <f>TEXT(salestable[[#This Row],[Order Date]],"MMMM")</f>
        <v>March</v>
      </c>
      <c r="Z9170" t="str">
        <f>"Q"&amp;ROUNDUP(MONTH(salestable[[#This Row],[Order Date]])/3,0)</f>
        <v>Q1</v>
      </c>
      <c r="AA9170" t="str">
        <f>TEXT(salestable[[#This Row],[Order Date]], "ddd")</f>
        <v>Tue</v>
      </c>
    </row>
    <row r="9171" spans="1:27"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s="3">
        <v>2</v>
      </c>
      <c r="T9171" s="4">
        <v>0</v>
      </c>
      <c r="U9171" s="3">
        <v>21.012799999999999</v>
      </c>
      <c r="V9171" s="2">
        <f>salestable[[#This Row],[Sales]] * (1 - salestable[[#This Row],[Discount]])</f>
        <v>45.68</v>
      </c>
      <c r="W9171" s="2">
        <f>salestable[[#This Row],[Sales]] * salestable[[#This Row],[Discount]]</f>
        <v>0</v>
      </c>
      <c r="X9171">
        <f>YEAR(salestable[[#This Row],[Order Date]])</f>
        <v>2016</v>
      </c>
      <c r="Y9171" t="str">
        <f>TEXT(salestable[[#This Row],[Order Date]],"MMMM")</f>
        <v>March</v>
      </c>
      <c r="Z9171" t="str">
        <f>"Q"&amp;ROUNDUP(MONTH(salestable[[#This Row],[Order Date]])/3,0)</f>
        <v>Q1</v>
      </c>
      <c r="AA9171" t="str">
        <f>TEXT(salestable[[#This Row],[Order Date]], "ddd")</f>
        <v>Tue</v>
      </c>
    </row>
    <row r="9172" spans="1:27"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s="3">
        <v>2</v>
      </c>
      <c r="T9172" s="4">
        <v>0</v>
      </c>
      <c r="U9172" s="3">
        <v>1.5980000000000001</v>
      </c>
      <c r="V9172" s="2">
        <f>salestable[[#This Row],[Sales]] * (1 - salestable[[#This Row],[Discount]])</f>
        <v>31.96</v>
      </c>
      <c r="W9172" s="2">
        <f>salestable[[#This Row],[Sales]] * salestable[[#This Row],[Discount]]</f>
        <v>0</v>
      </c>
      <c r="X9172">
        <f>YEAR(salestable[[#This Row],[Order Date]])</f>
        <v>2016</v>
      </c>
      <c r="Y9172" t="str">
        <f>TEXT(salestable[[#This Row],[Order Date]],"MMMM")</f>
        <v>December</v>
      </c>
      <c r="Z9172" t="str">
        <f>"Q"&amp;ROUNDUP(MONTH(salestable[[#This Row],[Order Date]])/3,0)</f>
        <v>Q4</v>
      </c>
      <c r="AA9172" t="str">
        <f>TEXT(salestable[[#This Row],[Order Date]], "ddd")</f>
        <v>Thu</v>
      </c>
    </row>
    <row r="9173" spans="1:27"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s="3">
        <v>1</v>
      </c>
      <c r="T9173" s="4">
        <v>0</v>
      </c>
      <c r="U9173" s="3">
        <v>22.992000000000001</v>
      </c>
      <c r="V9173" s="2">
        <f>salestable[[#This Row],[Sales]] * (1 - salestable[[#This Row],[Discount]])</f>
        <v>47.9</v>
      </c>
      <c r="W9173" s="2">
        <f>salestable[[#This Row],[Sales]] * salestable[[#This Row],[Discount]]</f>
        <v>0</v>
      </c>
      <c r="X9173">
        <f>YEAR(salestable[[#This Row],[Order Date]])</f>
        <v>2016</v>
      </c>
      <c r="Y9173" t="str">
        <f>TEXT(salestable[[#This Row],[Order Date]],"MMMM")</f>
        <v>December</v>
      </c>
      <c r="Z9173" t="str">
        <f>"Q"&amp;ROUNDUP(MONTH(salestable[[#This Row],[Order Date]])/3,0)</f>
        <v>Q4</v>
      </c>
      <c r="AA9173" t="str">
        <f>TEXT(salestable[[#This Row],[Order Date]], "ddd")</f>
        <v>Thu</v>
      </c>
    </row>
    <row r="9174" spans="1:27"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s="3">
        <v>3</v>
      </c>
      <c r="T9174" s="4">
        <v>0</v>
      </c>
      <c r="U9174" s="3">
        <v>222.58799999999999</v>
      </c>
      <c r="V9174" s="2">
        <f>salestable[[#This Row],[Sales]] * (1 - salestable[[#This Row],[Discount]])</f>
        <v>1112.94</v>
      </c>
      <c r="W9174" s="2">
        <f>salestable[[#This Row],[Sales]] * salestable[[#This Row],[Discount]]</f>
        <v>0</v>
      </c>
      <c r="X9174">
        <f>YEAR(salestable[[#This Row],[Order Date]])</f>
        <v>2016</v>
      </c>
      <c r="Y9174" t="str">
        <f>TEXT(salestable[[#This Row],[Order Date]],"MMMM")</f>
        <v>December</v>
      </c>
      <c r="Z9174" t="str">
        <f>"Q"&amp;ROUNDUP(MONTH(salestable[[#This Row],[Order Date]])/3,0)</f>
        <v>Q4</v>
      </c>
      <c r="AA9174" t="str">
        <f>TEXT(salestable[[#This Row],[Order Date]], "ddd")</f>
        <v>Thu</v>
      </c>
    </row>
    <row r="9175" spans="1:27"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s="3">
        <v>3</v>
      </c>
      <c r="T9175" s="4">
        <v>0</v>
      </c>
      <c r="U9175" s="3">
        <v>11.2308</v>
      </c>
      <c r="V9175" s="2">
        <f>salestable[[#This Row],[Sales]] * (1 - salestable[[#This Row],[Discount]])</f>
        <v>22.92</v>
      </c>
      <c r="W9175" s="2">
        <f>salestable[[#This Row],[Sales]] * salestable[[#This Row],[Discount]]</f>
        <v>0</v>
      </c>
      <c r="X9175">
        <f>YEAR(salestable[[#This Row],[Order Date]])</f>
        <v>2016</v>
      </c>
      <c r="Y9175" t="str">
        <f>TEXT(salestable[[#This Row],[Order Date]],"MMMM")</f>
        <v>December</v>
      </c>
      <c r="Z9175" t="str">
        <f>"Q"&amp;ROUNDUP(MONTH(salestable[[#This Row],[Order Date]])/3,0)</f>
        <v>Q4</v>
      </c>
      <c r="AA9175" t="str">
        <f>TEXT(salestable[[#This Row],[Order Date]], "ddd")</f>
        <v>Thu</v>
      </c>
    </row>
    <row r="9176" spans="1:27"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s="3">
        <v>3</v>
      </c>
      <c r="T9176" s="4">
        <v>0.2</v>
      </c>
      <c r="U9176" s="3">
        <v>8.9969999999999999</v>
      </c>
      <c r="V9176" s="2">
        <f>salestable[[#This Row],[Sales]] * (1 - salestable[[#This Row],[Discount]])</f>
        <v>57.580800000000004</v>
      </c>
      <c r="W9176" s="2">
        <f>salestable[[#This Row],[Sales]] * salestable[[#This Row],[Discount]]</f>
        <v>14.395200000000001</v>
      </c>
      <c r="X9176">
        <f>YEAR(salestable[[#This Row],[Order Date]])</f>
        <v>2017</v>
      </c>
      <c r="Y9176" t="str">
        <f>TEXT(salestable[[#This Row],[Order Date]],"MMMM")</f>
        <v>June</v>
      </c>
      <c r="Z9176" t="str">
        <f>"Q"&amp;ROUNDUP(MONTH(salestable[[#This Row],[Order Date]])/3,0)</f>
        <v>Q2</v>
      </c>
      <c r="AA9176" t="str">
        <f>TEXT(salestable[[#This Row],[Order Date]], "ddd")</f>
        <v>Mon</v>
      </c>
    </row>
    <row r="9177" spans="1:27"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s="3">
        <v>3</v>
      </c>
      <c r="T9177" s="4">
        <v>0</v>
      </c>
      <c r="U9177" s="3">
        <v>9.3312000000000008</v>
      </c>
      <c r="V9177" s="2">
        <f>salestable[[#This Row],[Sales]] * (1 - salestable[[#This Row],[Discount]])</f>
        <v>19.440000000000001</v>
      </c>
      <c r="W9177" s="2">
        <f>salestable[[#This Row],[Sales]] * salestable[[#This Row],[Discount]]</f>
        <v>0</v>
      </c>
      <c r="X9177">
        <f>YEAR(salestable[[#This Row],[Order Date]])</f>
        <v>2017</v>
      </c>
      <c r="Y9177" t="str">
        <f>TEXT(salestable[[#This Row],[Order Date]],"MMMM")</f>
        <v>June</v>
      </c>
      <c r="Z9177" t="str">
        <f>"Q"&amp;ROUNDUP(MONTH(salestable[[#This Row],[Order Date]])/3,0)</f>
        <v>Q2</v>
      </c>
      <c r="AA9177" t="str">
        <f>TEXT(salestable[[#This Row],[Order Date]], "ddd")</f>
        <v>Mon</v>
      </c>
    </row>
    <row r="9178" spans="1:27"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s="3">
        <v>3</v>
      </c>
      <c r="T9178" s="4">
        <v>0.7</v>
      </c>
      <c r="U9178" s="3">
        <v>-20.724</v>
      </c>
      <c r="V9178" s="2">
        <f>salestable[[#This Row],[Sales]] * (1 - salestable[[#This Row],[Discount]])</f>
        <v>9.325800000000001</v>
      </c>
      <c r="W9178" s="2">
        <f>salestable[[#This Row],[Sales]] * salestable[[#This Row],[Discount]]</f>
        <v>21.760199999999998</v>
      </c>
      <c r="X9178">
        <f>YEAR(salestable[[#This Row],[Order Date]])</f>
        <v>2016</v>
      </c>
      <c r="Y9178" t="str">
        <f>TEXT(salestable[[#This Row],[Order Date]],"MMMM")</f>
        <v>March</v>
      </c>
      <c r="Z9178" t="str">
        <f>"Q"&amp;ROUNDUP(MONTH(salestable[[#This Row],[Order Date]])/3,0)</f>
        <v>Q1</v>
      </c>
      <c r="AA9178" t="str">
        <f>TEXT(salestable[[#This Row],[Order Date]], "ddd")</f>
        <v>Sat</v>
      </c>
    </row>
    <row r="9179" spans="1:27"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s="3">
        <v>2</v>
      </c>
      <c r="T9179" s="4">
        <v>0</v>
      </c>
      <c r="U9179" s="3">
        <v>3.9144000000000001</v>
      </c>
      <c r="V9179" s="2">
        <f>salestable[[#This Row],[Sales]] * (1 - salestable[[#This Row],[Discount]])</f>
        <v>13.98</v>
      </c>
      <c r="W9179" s="2">
        <f>salestable[[#This Row],[Sales]] * salestable[[#This Row],[Discount]]</f>
        <v>0</v>
      </c>
      <c r="X9179">
        <f>YEAR(salestable[[#This Row],[Order Date]])</f>
        <v>2016</v>
      </c>
      <c r="Y9179" t="str">
        <f>TEXT(salestable[[#This Row],[Order Date]],"MMMM")</f>
        <v>November</v>
      </c>
      <c r="Z9179" t="str">
        <f>"Q"&amp;ROUNDUP(MONTH(salestable[[#This Row],[Order Date]])/3,0)</f>
        <v>Q4</v>
      </c>
      <c r="AA9179" t="str">
        <f>TEXT(salestable[[#This Row],[Order Date]], "ddd")</f>
        <v>Mon</v>
      </c>
    </row>
    <row r="9180" spans="1:27"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s="3">
        <v>1</v>
      </c>
      <c r="T9180" s="4">
        <v>0</v>
      </c>
      <c r="U9180" s="3">
        <v>6.149</v>
      </c>
      <c r="V9180" s="2">
        <f>salestable[[#This Row],[Sales]] * (1 - salestable[[#This Row],[Discount]])</f>
        <v>23.65</v>
      </c>
      <c r="W9180" s="2">
        <f>salestable[[#This Row],[Sales]] * salestable[[#This Row],[Discount]]</f>
        <v>0</v>
      </c>
      <c r="X9180">
        <f>YEAR(salestable[[#This Row],[Order Date]])</f>
        <v>2016</v>
      </c>
      <c r="Y9180" t="str">
        <f>TEXT(salestable[[#This Row],[Order Date]],"MMMM")</f>
        <v>November</v>
      </c>
      <c r="Z9180" t="str">
        <f>"Q"&amp;ROUNDUP(MONTH(salestable[[#This Row],[Order Date]])/3,0)</f>
        <v>Q4</v>
      </c>
      <c r="AA9180" t="str">
        <f>TEXT(salestable[[#This Row],[Order Date]], "ddd")</f>
        <v>Mon</v>
      </c>
    </row>
    <row r="9181" spans="1:27"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s="3">
        <v>3</v>
      </c>
      <c r="T9181" s="4">
        <v>0.2</v>
      </c>
      <c r="U9181" s="3">
        <v>44.2425</v>
      </c>
      <c r="V9181" s="2">
        <f>salestable[[#This Row],[Sales]] * (1 - salestable[[#This Row],[Discount]])</f>
        <v>566.30399999999997</v>
      </c>
      <c r="W9181" s="2">
        <f>salestable[[#This Row],[Sales]] * salestable[[#This Row],[Discount]]</f>
        <v>141.57599999999999</v>
      </c>
      <c r="X9181">
        <f>YEAR(salestable[[#This Row],[Order Date]])</f>
        <v>2017</v>
      </c>
      <c r="Y9181" t="str">
        <f>TEXT(salestable[[#This Row],[Order Date]],"MMMM")</f>
        <v>August</v>
      </c>
      <c r="Z9181" t="str">
        <f>"Q"&amp;ROUNDUP(MONTH(salestable[[#This Row],[Order Date]])/3,0)</f>
        <v>Q3</v>
      </c>
      <c r="AA9181" t="str">
        <f>TEXT(salestable[[#This Row],[Order Date]], "ddd")</f>
        <v>Mon</v>
      </c>
    </row>
    <row r="9182" spans="1:27"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s="3">
        <v>3</v>
      </c>
      <c r="T9182" s="4">
        <v>0.2</v>
      </c>
      <c r="U9182" s="3">
        <v>4.1832000000000003</v>
      </c>
      <c r="V9182" s="2">
        <f>salestable[[#This Row],[Sales]] * (1 - salestable[[#This Row],[Discount]])</f>
        <v>9.5616000000000003</v>
      </c>
      <c r="W9182" s="2">
        <f>salestable[[#This Row],[Sales]] * salestable[[#This Row],[Discount]]</f>
        <v>2.3904000000000001</v>
      </c>
      <c r="X9182">
        <f>YEAR(salestable[[#This Row],[Order Date]])</f>
        <v>2017</v>
      </c>
      <c r="Y9182" t="str">
        <f>TEXT(salestable[[#This Row],[Order Date]],"MMMM")</f>
        <v>August</v>
      </c>
      <c r="Z9182" t="str">
        <f>"Q"&amp;ROUNDUP(MONTH(salestable[[#This Row],[Order Date]])/3,0)</f>
        <v>Q3</v>
      </c>
      <c r="AA9182" t="str">
        <f>TEXT(salestable[[#This Row],[Order Date]], "ddd")</f>
        <v>Mon</v>
      </c>
    </row>
    <row r="9183" spans="1:27"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s="3">
        <v>3</v>
      </c>
      <c r="T9183" s="4">
        <v>0.2</v>
      </c>
      <c r="U9183" s="3">
        <v>11.673</v>
      </c>
      <c r="V9183" s="2">
        <f>salestable[[#This Row],[Sales]] * (1 - salestable[[#This Row],[Discount]])</f>
        <v>24.9024</v>
      </c>
      <c r="W9183" s="2">
        <f>salestable[[#This Row],[Sales]] * salestable[[#This Row],[Discount]]</f>
        <v>6.2256</v>
      </c>
      <c r="X9183">
        <f>YEAR(salestable[[#This Row],[Order Date]])</f>
        <v>2017</v>
      </c>
      <c r="Y9183" t="str">
        <f>TEXT(salestable[[#This Row],[Order Date]],"MMMM")</f>
        <v>August</v>
      </c>
      <c r="Z9183" t="str">
        <f>"Q"&amp;ROUNDUP(MONTH(salestable[[#This Row],[Order Date]])/3,0)</f>
        <v>Q3</v>
      </c>
      <c r="AA9183" t="str">
        <f>TEXT(salestable[[#This Row],[Order Date]], "ddd")</f>
        <v>Mon</v>
      </c>
    </row>
    <row r="9184" spans="1:27"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s="3">
        <v>4</v>
      </c>
      <c r="T9184" s="4">
        <v>0</v>
      </c>
      <c r="U9184" s="3">
        <v>7.8064</v>
      </c>
      <c r="V9184" s="2">
        <f>salestable[[#This Row],[Sales]] * (1 - salestable[[#This Row],[Discount]])</f>
        <v>55.76</v>
      </c>
      <c r="W9184" s="2">
        <f>salestable[[#This Row],[Sales]] * salestable[[#This Row],[Discount]]</f>
        <v>0</v>
      </c>
      <c r="X9184">
        <f>YEAR(salestable[[#This Row],[Order Date]])</f>
        <v>2017</v>
      </c>
      <c r="Y9184" t="str">
        <f>TEXT(salestable[[#This Row],[Order Date]],"MMMM")</f>
        <v>August</v>
      </c>
      <c r="Z9184" t="str">
        <f>"Q"&amp;ROUNDUP(MONTH(salestable[[#This Row],[Order Date]])/3,0)</f>
        <v>Q3</v>
      </c>
      <c r="AA9184" t="str">
        <f>TEXT(salestable[[#This Row],[Order Date]], "ddd")</f>
        <v>Mon</v>
      </c>
    </row>
    <row r="9185" spans="1:27"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s="3">
        <v>2</v>
      </c>
      <c r="T9185" s="4">
        <v>0</v>
      </c>
      <c r="U9185" s="3">
        <v>11.543200000000001</v>
      </c>
      <c r="V9185" s="2">
        <f>salestable[[#This Row],[Sales]] * (1 - salestable[[#This Row],[Discount]])</f>
        <v>24.56</v>
      </c>
      <c r="W9185" s="2">
        <f>salestable[[#This Row],[Sales]] * salestable[[#This Row],[Discount]]</f>
        <v>0</v>
      </c>
      <c r="X9185">
        <f>YEAR(salestable[[#This Row],[Order Date]])</f>
        <v>2017</v>
      </c>
      <c r="Y9185" t="str">
        <f>TEXT(salestable[[#This Row],[Order Date]],"MMMM")</f>
        <v>August</v>
      </c>
      <c r="Z9185" t="str">
        <f>"Q"&amp;ROUNDUP(MONTH(salestable[[#This Row],[Order Date]])/3,0)</f>
        <v>Q3</v>
      </c>
      <c r="AA9185" t="str">
        <f>TEXT(salestable[[#This Row],[Order Date]], "ddd")</f>
        <v>Mon</v>
      </c>
    </row>
    <row r="9186" spans="1:27"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s="3">
        <v>1</v>
      </c>
      <c r="T9186" s="4">
        <v>0</v>
      </c>
      <c r="U9186" s="3">
        <v>15.525</v>
      </c>
      <c r="V9186" s="2">
        <f>salestable[[#This Row],[Sales]] * (1 - salestable[[#This Row],[Discount]])</f>
        <v>51.75</v>
      </c>
      <c r="W9186" s="2">
        <f>salestable[[#This Row],[Sales]] * salestable[[#This Row],[Discount]]</f>
        <v>0</v>
      </c>
      <c r="X9186">
        <f>YEAR(salestable[[#This Row],[Order Date]])</f>
        <v>2017</v>
      </c>
      <c r="Y9186" t="str">
        <f>TEXT(salestable[[#This Row],[Order Date]],"MMMM")</f>
        <v>August</v>
      </c>
      <c r="Z9186" t="str">
        <f>"Q"&amp;ROUNDUP(MONTH(salestable[[#This Row],[Order Date]])/3,0)</f>
        <v>Q3</v>
      </c>
      <c r="AA9186" t="str">
        <f>TEXT(salestable[[#This Row],[Order Date]], "ddd")</f>
        <v>Mon</v>
      </c>
    </row>
    <row r="9187" spans="1:27"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s="3">
        <v>1</v>
      </c>
      <c r="T9187" s="4">
        <v>0.2</v>
      </c>
      <c r="U9187" s="3">
        <v>25.898</v>
      </c>
      <c r="V9187" s="2">
        <f>salestable[[#This Row],[Sales]] * (1 - salestable[[#This Row],[Discount]])</f>
        <v>165.74720000000002</v>
      </c>
      <c r="W9187" s="2">
        <f>salestable[[#This Row],[Sales]] * salestable[[#This Row],[Discount]]</f>
        <v>41.436800000000005</v>
      </c>
      <c r="X9187">
        <f>YEAR(salestable[[#This Row],[Order Date]])</f>
        <v>2017</v>
      </c>
      <c r="Y9187" t="str">
        <f>TEXT(salestable[[#This Row],[Order Date]],"MMMM")</f>
        <v>August</v>
      </c>
      <c r="Z9187" t="str">
        <f>"Q"&amp;ROUNDUP(MONTH(salestable[[#This Row],[Order Date]])/3,0)</f>
        <v>Q3</v>
      </c>
      <c r="AA9187" t="str">
        <f>TEXT(salestable[[#This Row],[Order Date]], "ddd")</f>
        <v>Mon</v>
      </c>
    </row>
    <row r="9188" spans="1:27"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s="3">
        <v>5</v>
      </c>
      <c r="T9188" s="4">
        <v>0</v>
      </c>
      <c r="U9188" s="3">
        <v>412.46800000000002</v>
      </c>
      <c r="V9188" s="2">
        <f>salestable[[#This Row],[Sales]] * (1 - salestable[[#This Row],[Discount]])</f>
        <v>1473.1</v>
      </c>
      <c r="W9188" s="2">
        <f>salestable[[#This Row],[Sales]] * salestable[[#This Row],[Discount]]</f>
        <v>0</v>
      </c>
      <c r="X9188">
        <f>YEAR(salestable[[#This Row],[Order Date]])</f>
        <v>2017</v>
      </c>
      <c r="Y9188" t="str">
        <f>TEXT(salestable[[#This Row],[Order Date]],"MMMM")</f>
        <v>August</v>
      </c>
      <c r="Z9188" t="str">
        <f>"Q"&amp;ROUNDUP(MONTH(salestable[[#This Row],[Order Date]])/3,0)</f>
        <v>Q3</v>
      </c>
      <c r="AA9188" t="str">
        <f>TEXT(salestable[[#This Row],[Order Date]], "ddd")</f>
        <v>Mon</v>
      </c>
    </row>
    <row r="9189" spans="1:27"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s="3">
        <v>2</v>
      </c>
      <c r="T9189" s="4">
        <v>0.2</v>
      </c>
      <c r="U9189" s="3">
        <v>-0.6976</v>
      </c>
      <c r="V9189" s="2">
        <f>salestable[[#This Row],[Sales]] * (1 - salestable[[#This Row],[Discount]])</f>
        <v>2.7904</v>
      </c>
      <c r="W9189" s="2">
        <f>salestable[[#This Row],[Sales]] * salestable[[#This Row],[Discount]]</f>
        <v>0.6976</v>
      </c>
      <c r="X9189">
        <f>YEAR(salestable[[#This Row],[Order Date]])</f>
        <v>2015</v>
      </c>
      <c r="Y9189" t="str">
        <f>TEXT(salestable[[#This Row],[Order Date]],"MMMM")</f>
        <v>August</v>
      </c>
      <c r="Z9189" t="str">
        <f>"Q"&amp;ROUNDUP(MONTH(salestable[[#This Row],[Order Date]])/3,0)</f>
        <v>Q3</v>
      </c>
      <c r="AA9189" t="str">
        <f>TEXT(salestable[[#This Row],[Order Date]], "ddd")</f>
        <v>Fri</v>
      </c>
    </row>
    <row r="9190" spans="1:27"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s="3">
        <v>4</v>
      </c>
      <c r="T9190" s="4">
        <v>0.2</v>
      </c>
      <c r="U9190" s="3">
        <v>3.8024</v>
      </c>
      <c r="V9190" s="2">
        <f>salestable[[#This Row],[Sales]] * (1 - salestable[[#This Row],[Discount]])</f>
        <v>17.382400000000001</v>
      </c>
      <c r="W9190" s="2">
        <f>salestable[[#This Row],[Sales]] * salestable[[#This Row],[Discount]]</f>
        <v>4.3456000000000001</v>
      </c>
      <c r="X9190">
        <f>YEAR(salestable[[#This Row],[Order Date]])</f>
        <v>2015</v>
      </c>
      <c r="Y9190" t="str">
        <f>TEXT(salestable[[#This Row],[Order Date]],"MMMM")</f>
        <v>August</v>
      </c>
      <c r="Z9190" t="str">
        <f>"Q"&amp;ROUNDUP(MONTH(salestable[[#This Row],[Order Date]])/3,0)</f>
        <v>Q3</v>
      </c>
      <c r="AA9190" t="str">
        <f>TEXT(salestable[[#This Row],[Order Date]], "ddd")</f>
        <v>Fri</v>
      </c>
    </row>
    <row r="9191" spans="1:27"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s="3">
        <v>6</v>
      </c>
      <c r="T9191" s="4">
        <v>0.2</v>
      </c>
      <c r="U9191" s="3">
        <v>-165.768</v>
      </c>
      <c r="V9191" s="2">
        <f>salestable[[#This Row],[Sales]] * (1 - salestable[[#This Row],[Discount]])</f>
        <v>530.45760000000007</v>
      </c>
      <c r="W9191" s="2">
        <f>salestable[[#This Row],[Sales]] * salestable[[#This Row],[Discount]]</f>
        <v>132.61440000000002</v>
      </c>
      <c r="X9191">
        <f>YEAR(salestable[[#This Row],[Order Date]])</f>
        <v>2015</v>
      </c>
      <c r="Y9191" t="str">
        <f>TEXT(salestable[[#This Row],[Order Date]],"MMMM")</f>
        <v>August</v>
      </c>
      <c r="Z9191" t="str">
        <f>"Q"&amp;ROUNDUP(MONTH(salestable[[#This Row],[Order Date]])/3,0)</f>
        <v>Q3</v>
      </c>
      <c r="AA9191" t="str">
        <f>TEXT(salestable[[#This Row],[Order Date]], "ddd")</f>
        <v>Fri</v>
      </c>
    </row>
    <row r="9192" spans="1:27"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s="3">
        <v>2</v>
      </c>
      <c r="T9192" s="4">
        <v>0.7</v>
      </c>
      <c r="U9192" s="3">
        <v>-82.99</v>
      </c>
      <c r="V9192" s="2">
        <f>salestable[[#This Row],[Sales]] * (1 - salestable[[#This Row],[Discount]])</f>
        <v>29.876400000000004</v>
      </c>
      <c r="W9192" s="2">
        <f>salestable[[#This Row],[Sales]] * salestable[[#This Row],[Discount]]</f>
        <v>69.71159999999999</v>
      </c>
      <c r="X9192">
        <f>YEAR(salestable[[#This Row],[Order Date]])</f>
        <v>2015</v>
      </c>
      <c r="Y9192" t="str">
        <f>TEXT(salestable[[#This Row],[Order Date]],"MMMM")</f>
        <v>August</v>
      </c>
      <c r="Z9192" t="str">
        <f>"Q"&amp;ROUNDUP(MONTH(salestable[[#This Row],[Order Date]])/3,0)</f>
        <v>Q3</v>
      </c>
      <c r="AA9192" t="str">
        <f>TEXT(salestable[[#This Row],[Order Date]], "ddd")</f>
        <v>Fri</v>
      </c>
    </row>
    <row r="9193" spans="1:27"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s="3">
        <v>2</v>
      </c>
      <c r="T9193" s="4">
        <v>0.2</v>
      </c>
      <c r="U9193" s="3">
        <v>15.49</v>
      </c>
      <c r="V9193" s="2">
        <f>salestable[[#This Row],[Sales]] * (1 - salestable[[#This Row],[Discount]])</f>
        <v>39.654400000000003</v>
      </c>
      <c r="W9193" s="2">
        <f>salestable[[#This Row],[Sales]] * salestable[[#This Row],[Discount]]</f>
        <v>9.9136000000000006</v>
      </c>
      <c r="X9193">
        <f>YEAR(salestable[[#This Row],[Order Date]])</f>
        <v>2015</v>
      </c>
      <c r="Y9193" t="str">
        <f>TEXT(salestable[[#This Row],[Order Date]],"MMMM")</f>
        <v>August</v>
      </c>
      <c r="Z9193" t="str">
        <f>"Q"&amp;ROUNDUP(MONTH(salestable[[#This Row],[Order Date]])/3,0)</f>
        <v>Q3</v>
      </c>
      <c r="AA9193" t="str">
        <f>TEXT(salestable[[#This Row],[Order Date]], "ddd")</f>
        <v>Fri</v>
      </c>
    </row>
    <row r="9194" spans="1:27"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s="3">
        <v>7</v>
      </c>
      <c r="T9194" s="4">
        <v>0.8</v>
      </c>
      <c r="U9194" s="3">
        <v>-46.995199999999997</v>
      </c>
      <c r="V9194" s="2">
        <f>salestable[[#This Row],[Sales]] * (1 - salestable[[#This Row],[Discount]])</f>
        <v>5.8743999999999987</v>
      </c>
      <c r="W9194" s="2">
        <f>salestable[[#This Row],[Sales]] * salestable[[#This Row],[Discount]]</f>
        <v>23.497600000000002</v>
      </c>
      <c r="X9194">
        <f>YEAR(salestable[[#This Row],[Order Date]])</f>
        <v>2015</v>
      </c>
      <c r="Y9194" t="str">
        <f>TEXT(salestable[[#This Row],[Order Date]],"MMMM")</f>
        <v>November</v>
      </c>
      <c r="Z9194" t="str">
        <f>"Q"&amp;ROUNDUP(MONTH(salestable[[#This Row],[Order Date]])/3,0)</f>
        <v>Q4</v>
      </c>
      <c r="AA9194" t="str">
        <f>TEXT(salestable[[#This Row],[Order Date]], "ddd")</f>
        <v>Mon</v>
      </c>
    </row>
    <row r="9195" spans="1:27"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s="3">
        <v>2</v>
      </c>
      <c r="T9195" s="4">
        <v>0.2</v>
      </c>
      <c r="U9195" s="3">
        <v>38.779200000000003</v>
      </c>
      <c r="V9195" s="2">
        <f>salestable[[#This Row],[Sales]] * (1 - salestable[[#This Row],[Discount]])</f>
        <v>275.76320000000004</v>
      </c>
      <c r="W9195" s="2">
        <f>salestable[[#This Row],[Sales]] * salestable[[#This Row],[Discount]]</f>
        <v>68.94080000000001</v>
      </c>
      <c r="X9195">
        <f>YEAR(salestable[[#This Row],[Order Date]])</f>
        <v>2015</v>
      </c>
      <c r="Y9195" t="str">
        <f>TEXT(salestable[[#This Row],[Order Date]],"MMMM")</f>
        <v>November</v>
      </c>
      <c r="Z9195" t="str">
        <f>"Q"&amp;ROUNDUP(MONTH(salestable[[#This Row],[Order Date]])/3,0)</f>
        <v>Q4</v>
      </c>
      <c r="AA9195" t="str">
        <f>TEXT(salestable[[#This Row],[Order Date]], "ddd")</f>
        <v>Mon</v>
      </c>
    </row>
    <row r="9196" spans="1:27"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s="3">
        <v>7</v>
      </c>
      <c r="T9196" s="4">
        <v>0.2</v>
      </c>
      <c r="U9196" s="3">
        <v>3.5994000000000002</v>
      </c>
      <c r="V9196" s="2">
        <f>salestable[[#This Row],[Sales]] * (1 - salestable[[#This Row],[Discount]])</f>
        <v>38.393599999999999</v>
      </c>
      <c r="W9196" s="2">
        <f>salestable[[#This Row],[Sales]] * salestable[[#This Row],[Discount]]</f>
        <v>9.5983999999999998</v>
      </c>
      <c r="X9196">
        <f>YEAR(salestable[[#This Row],[Order Date]])</f>
        <v>2014</v>
      </c>
      <c r="Y9196" t="str">
        <f>TEXT(salestable[[#This Row],[Order Date]],"MMMM")</f>
        <v>November</v>
      </c>
      <c r="Z9196" t="str">
        <f>"Q"&amp;ROUNDUP(MONTH(salestable[[#This Row],[Order Date]])/3,0)</f>
        <v>Q4</v>
      </c>
      <c r="AA9196" t="str">
        <f>TEXT(salestable[[#This Row],[Order Date]], "ddd")</f>
        <v>Sun</v>
      </c>
    </row>
    <row r="9197" spans="1:27"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s="3">
        <v>4</v>
      </c>
      <c r="T9197" s="4">
        <v>0.2</v>
      </c>
      <c r="U9197" s="3">
        <v>-16.614000000000001</v>
      </c>
      <c r="V9197" s="2">
        <f>salestable[[#This Row],[Sales]] * (1 - salestable[[#This Row],[Discount]])</f>
        <v>81.792000000000002</v>
      </c>
      <c r="W9197" s="2">
        <f>salestable[[#This Row],[Sales]] * salestable[[#This Row],[Discount]]</f>
        <v>20.448</v>
      </c>
      <c r="X9197">
        <f>YEAR(salestable[[#This Row],[Order Date]])</f>
        <v>2014</v>
      </c>
      <c r="Y9197" t="str">
        <f>TEXT(salestable[[#This Row],[Order Date]],"MMMM")</f>
        <v>November</v>
      </c>
      <c r="Z9197" t="str">
        <f>"Q"&amp;ROUNDUP(MONTH(salestable[[#This Row],[Order Date]])/3,0)</f>
        <v>Q4</v>
      </c>
      <c r="AA9197" t="str">
        <f>TEXT(salestable[[#This Row],[Order Date]], "ddd")</f>
        <v>Sun</v>
      </c>
    </row>
    <row r="9198" spans="1:27"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s="3">
        <v>2</v>
      </c>
      <c r="T9198" s="4">
        <v>0</v>
      </c>
      <c r="U9198" s="3">
        <v>19.180800000000001</v>
      </c>
      <c r="V9198" s="2">
        <f>salestable[[#This Row],[Sales]] * (1 - salestable[[#This Row],[Discount]])</f>
        <v>39.96</v>
      </c>
      <c r="W9198" s="2">
        <f>salestable[[#This Row],[Sales]] * salestable[[#This Row],[Discount]]</f>
        <v>0</v>
      </c>
      <c r="X9198">
        <f>YEAR(salestable[[#This Row],[Order Date]])</f>
        <v>2014</v>
      </c>
      <c r="Y9198" t="str">
        <f>TEXT(salestable[[#This Row],[Order Date]],"MMMM")</f>
        <v>May</v>
      </c>
      <c r="Z9198" t="str">
        <f>"Q"&amp;ROUNDUP(MONTH(salestable[[#This Row],[Order Date]])/3,0)</f>
        <v>Q2</v>
      </c>
      <c r="AA9198" t="str">
        <f>TEXT(salestable[[#This Row],[Order Date]], "ddd")</f>
        <v>Sat</v>
      </c>
    </row>
    <row r="9199" spans="1:27"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s="3">
        <v>5</v>
      </c>
      <c r="T9199" s="4">
        <v>0.2</v>
      </c>
      <c r="U9199" s="3">
        <v>125.3</v>
      </c>
      <c r="V9199" s="2">
        <f>salestable[[#This Row],[Sales]] * (1 - salestable[[#This Row],[Discount]])</f>
        <v>1145.6000000000001</v>
      </c>
      <c r="W9199" s="2">
        <f>salestable[[#This Row],[Sales]] * salestable[[#This Row],[Discount]]</f>
        <v>286.40000000000003</v>
      </c>
      <c r="X9199">
        <f>YEAR(salestable[[#This Row],[Order Date]])</f>
        <v>2014</v>
      </c>
      <c r="Y9199" t="str">
        <f>TEXT(salestable[[#This Row],[Order Date]],"MMMM")</f>
        <v>May</v>
      </c>
      <c r="Z9199" t="str">
        <f>"Q"&amp;ROUNDUP(MONTH(salestable[[#This Row],[Order Date]])/3,0)</f>
        <v>Q2</v>
      </c>
      <c r="AA9199" t="str">
        <f>TEXT(salestable[[#This Row],[Order Date]], "ddd")</f>
        <v>Sat</v>
      </c>
    </row>
    <row r="9200" spans="1:27"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s="3">
        <v>6</v>
      </c>
      <c r="T9200" s="4">
        <v>0</v>
      </c>
      <c r="U9200" s="3">
        <v>11.0808</v>
      </c>
      <c r="V9200" s="2">
        <f>salestable[[#This Row],[Sales]] * (1 - salestable[[#This Row],[Discount]])</f>
        <v>41.04</v>
      </c>
      <c r="W9200" s="2">
        <f>salestable[[#This Row],[Sales]] * salestable[[#This Row],[Discount]]</f>
        <v>0</v>
      </c>
      <c r="X9200">
        <f>YEAR(salestable[[#This Row],[Order Date]])</f>
        <v>2014</v>
      </c>
      <c r="Y9200" t="str">
        <f>TEXT(salestable[[#This Row],[Order Date]],"MMMM")</f>
        <v>May</v>
      </c>
      <c r="Z9200" t="str">
        <f>"Q"&amp;ROUNDUP(MONTH(salestable[[#This Row],[Order Date]])/3,0)</f>
        <v>Q2</v>
      </c>
      <c r="AA9200" t="str">
        <f>TEXT(salestable[[#This Row],[Order Date]], "ddd")</f>
        <v>Sat</v>
      </c>
    </row>
    <row r="9201" spans="1:27"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s="3">
        <v>1</v>
      </c>
      <c r="T9201" s="4">
        <v>0.2</v>
      </c>
      <c r="U9201" s="3">
        <v>32.097999999999999</v>
      </c>
      <c r="V9201" s="2">
        <f>salestable[[#This Row],[Sales]] * (1 - salestable[[#This Row],[Discount]])</f>
        <v>205.4272</v>
      </c>
      <c r="W9201" s="2">
        <f>salestable[[#This Row],[Sales]] * salestable[[#This Row],[Discount]]</f>
        <v>51.3568</v>
      </c>
      <c r="X9201">
        <f>YEAR(salestable[[#This Row],[Order Date]])</f>
        <v>2014</v>
      </c>
      <c r="Y9201" t="str">
        <f>TEXT(salestable[[#This Row],[Order Date]],"MMMM")</f>
        <v>May</v>
      </c>
      <c r="Z9201" t="str">
        <f>"Q"&amp;ROUNDUP(MONTH(salestable[[#This Row],[Order Date]])/3,0)</f>
        <v>Q2</v>
      </c>
      <c r="AA9201" t="str">
        <f>TEXT(salestable[[#This Row],[Order Date]], "ddd")</f>
        <v>Sat</v>
      </c>
    </row>
    <row r="9202" spans="1:27"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s="3">
        <v>1</v>
      </c>
      <c r="T9202" s="4">
        <v>0</v>
      </c>
      <c r="U9202" s="3">
        <v>12.098000000000001</v>
      </c>
      <c r="V9202" s="2">
        <f>salestable[[#This Row],[Sales]] * (1 - salestable[[#This Row],[Discount]])</f>
        <v>120.98</v>
      </c>
      <c r="W9202" s="2">
        <f>salestable[[#This Row],[Sales]] * salestable[[#This Row],[Discount]]</f>
        <v>0</v>
      </c>
      <c r="X9202">
        <f>YEAR(salestable[[#This Row],[Order Date]])</f>
        <v>2016</v>
      </c>
      <c r="Y9202" t="str">
        <f>TEXT(salestable[[#This Row],[Order Date]],"MMMM")</f>
        <v>October</v>
      </c>
      <c r="Z9202" t="str">
        <f>"Q"&amp;ROUNDUP(MONTH(salestable[[#This Row],[Order Date]])/3,0)</f>
        <v>Q4</v>
      </c>
      <c r="AA9202" t="str">
        <f>TEXT(salestable[[#This Row],[Order Date]], "ddd")</f>
        <v>Mon</v>
      </c>
    </row>
    <row r="9203" spans="1:27"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s="3">
        <v>1</v>
      </c>
      <c r="T9203" s="4">
        <v>0</v>
      </c>
      <c r="U9203" s="3">
        <v>148.51060000000001</v>
      </c>
      <c r="V9203" s="2">
        <f>salestable[[#This Row],[Sales]] * (1 - salestable[[#This Row],[Discount]])</f>
        <v>315.98</v>
      </c>
      <c r="W9203" s="2">
        <f>salestable[[#This Row],[Sales]] * salestable[[#This Row],[Discount]]</f>
        <v>0</v>
      </c>
      <c r="X9203">
        <f>YEAR(salestable[[#This Row],[Order Date]])</f>
        <v>2016</v>
      </c>
      <c r="Y9203" t="str">
        <f>TEXT(salestable[[#This Row],[Order Date]],"MMMM")</f>
        <v>October</v>
      </c>
      <c r="Z9203" t="str">
        <f>"Q"&amp;ROUNDUP(MONTH(salestable[[#This Row],[Order Date]])/3,0)</f>
        <v>Q4</v>
      </c>
      <c r="AA9203" t="str">
        <f>TEXT(salestable[[#This Row],[Order Date]], "ddd")</f>
        <v>Mon</v>
      </c>
    </row>
    <row r="9204" spans="1:27"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s="3">
        <v>3</v>
      </c>
      <c r="T9204" s="4">
        <v>0.2</v>
      </c>
      <c r="U9204" s="3">
        <v>10.0632</v>
      </c>
      <c r="V9204" s="2">
        <f>salestable[[#This Row],[Sales]] * (1 - salestable[[#This Row],[Discount]])</f>
        <v>23.0016</v>
      </c>
      <c r="W9204" s="2">
        <f>salestable[[#This Row],[Sales]] * salestable[[#This Row],[Discount]]</f>
        <v>5.7504</v>
      </c>
      <c r="X9204">
        <f>YEAR(salestable[[#This Row],[Order Date]])</f>
        <v>2016</v>
      </c>
      <c r="Y9204" t="str">
        <f>TEXT(salestable[[#This Row],[Order Date]],"MMMM")</f>
        <v>October</v>
      </c>
      <c r="Z9204" t="str">
        <f>"Q"&amp;ROUNDUP(MONTH(salestable[[#This Row],[Order Date]])/3,0)</f>
        <v>Q4</v>
      </c>
      <c r="AA9204" t="str">
        <f>TEXT(salestable[[#This Row],[Order Date]], "ddd")</f>
        <v>Sun</v>
      </c>
    </row>
    <row r="9205" spans="1:27"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s="3">
        <v>5</v>
      </c>
      <c r="T9205" s="4">
        <v>0</v>
      </c>
      <c r="U9205" s="3">
        <v>32.186</v>
      </c>
      <c r="V9205" s="2">
        <f>salestable[[#This Row],[Sales]] * (1 - salestable[[#This Row],[Discount]])</f>
        <v>114.95</v>
      </c>
      <c r="W9205" s="2">
        <f>salestable[[#This Row],[Sales]] * salestable[[#This Row],[Discount]]</f>
        <v>0</v>
      </c>
      <c r="X9205">
        <f>YEAR(salestable[[#This Row],[Order Date]])</f>
        <v>2016</v>
      </c>
      <c r="Y9205" t="str">
        <f>TEXT(salestable[[#This Row],[Order Date]],"MMMM")</f>
        <v>October</v>
      </c>
      <c r="Z9205" t="str">
        <f>"Q"&amp;ROUNDUP(MONTH(salestable[[#This Row],[Order Date]])/3,0)</f>
        <v>Q4</v>
      </c>
      <c r="AA9205" t="str">
        <f>TEXT(salestable[[#This Row],[Order Date]], "ddd")</f>
        <v>Sun</v>
      </c>
    </row>
    <row r="9206" spans="1:27"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s="3">
        <v>8</v>
      </c>
      <c r="T9206" s="4">
        <v>0</v>
      </c>
      <c r="U9206" s="3">
        <v>6.9119999999999999</v>
      </c>
      <c r="V9206" s="2">
        <f>salestable[[#This Row],[Sales]] * (1 - salestable[[#This Row],[Discount]])</f>
        <v>23.04</v>
      </c>
      <c r="W9206" s="2">
        <f>salestable[[#This Row],[Sales]] * salestable[[#This Row],[Discount]]</f>
        <v>0</v>
      </c>
      <c r="X9206">
        <f>YEAR(salestable[[#This Row],[Order Date]])</f>
        <v>2016</v>
      </c>
      <c r="Y9206" t="str">
        <f>TEXT(salestable[[#This Row],[Order Date]],"MMMM")</f>
        <v>December</v>
      </c>
      <c r="Z9206" t="str">
        <f>"Q"&amp;ROUNDUP(MONTH(salestable[[#This Row],[Order Date]])/3,0)</f>
        <v>Q4</v>
      </c>
      <c r="AA9206" t="str">
        <f>TEXT(salestable[[#This Row],[Order Date]], "ddd")</f>
        <v>Thu</v>
      </c>
    </row>
    <row r="9207" spans="1:27"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s="3">
        <v>3</v>
      </c>
      <c r="T9207" s="4">
        <v>0</v>
      </c>
      <c r="U9207" s="3">
        <v>4.4892000000000003</v>
      </c>
      <c r="V9207" s="2">
        <f>salestable[[#This Row],[Sales]] * (1 - salestable[[#This Row],[Discount]])</f>
        <v>15.48</v>
      </c>
      <c r="W9207" s="2">
        <f>salestable[[#This Row],[Sales]] * salestable[[#This Row],[Discount]]</f>
        <v>0</v>
      </c>
      <c r="X9207">
        <f>YEAR(salestable[[#This Row],[Order Date]])</f>
        <v>2016</v>
      </c>
      <c r="Y9207" t="str">
        <f>TEXT(salestable[[#This Row],[Order Date]],"MMMM")</f>
        <v>April</v>
      </c>
      <c r="Z9207" t="str">
        <f>"Q"&amp;ROUNDUP(MONTH(salestable[[#This Row],[Order Date]])/3,0)</f>
        <v>Q2</v>
      </c>
      <c r="AA9207" t="str">
        <f>TEXT(salestable[[#This Row],[Order Date]], "ddd")</f>
        <v>Thu</v>
      </c>
    </row>
    <row r="9208" spans="1:27"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s="3">
        <v>8</v>
      </c>
      <c r="T9208" s="4">
        <v>0</v>
      </c>
      <c r="U9208" s="3">
        <v>24.883199999999999</v>
      </c>
      <c r="V9208" s="2">
        <f>salestable[[#This Row],[Sales]] * (1 - salestable[[#This Row],[Discount]])</f>
        <v>51.84</v>
      </c>
      <c r="W9208" s="2">
        <f>salestable[[#This Row],[Sales]] * salestable[[#This Row],[Discount]]</f>
        <v>0</v>
      </c>
      <c r="X9208">
        <f>YEAR(salestable[[#This Row],[Order Date]])</f>
        <v>2016</v>
      </c>
      <c r="Y9208" t="str">
        <f>TEXT(salestable[[#This Row],[Order Date]],"MMMM")</f>
        <v>April</v>
      </c>
      <c r="Z9208" t="str">
        <f>"Q"&amp;ROUNDUP(MONTH(salestable[[#This Row],[Order Date]])/3,0)</f>
        <v>Q2</v>
      </c>
      <c r="AA9208" t="str">
        <f>TEXT(salestable[[#This Row],[Order Date]], "ddd")</f>
        <v>Thu</v>
      </c>
    </row>
    <row r="9209" spans="1:27"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s="3">
        <v>3</v>
      </c>
      <c r="T9209" s="4">
        <v>0.2</v>
      </c>
      <c r="U9209" s="3">
        <v>7.4654999999999996</v>
      </c>
      <c r="V9209" s="2">
        <f>salestable[[#This Row],[Sales]] * (1 - salestable[[#This Row],[Discount]])</f>
        <v>31.852800000000002</v>
      </c>
      <c r="W9209" s="2">
        <f>salestable[[#This Row],[Sales]] * salestable[[#This Row],[Discount]]</f>
        <v>7.9632000000000005</v>
      </c>
      <c r="X9209">
        <f>YEAR(salestable[[#This Row],[Order Date]])</f>
        <v>2017</v>
      </c>
      <c r="Y9209" t="str">
        <f>TEXT(salestable[[#This Row],[Order Date]],"MMMM")</f>
        <v>August</v>
      </c>
      <c r="Z9209" t="str">
        <f>"Q"&amp;ROUNDUP(MONTH(salestable[[#This Row],[Order Date]])/3,0)</f>
        <v>Q3</v>
      </c>
      <c r="AA9209" t="str">
        <f>TEXT(salestable[[#This Row],[Order Date]], "ddd")</f>
        <v>Thu</v>
      </c>
    </row>
    <row r="9210" spans="1:27"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s="3">
        <v>1</v>
      </c>
      <c r="T9210" s="4">
        <v>0</v>
      </c>
      <c r="U9210" s="3">
        <v>4.1756000000000002</v>
      </c>
      <c r="V9210" s="2">
        <f>salestable[[#This Row],[Sales]] * (1 - salestable[[#This Row],[Discount]])</f>
        <v>16.059999999999999</v>
      </c>
      <c r="W9210" s="2">
        <f>salestable[[#This Row],[Sales]] * salestable[[#This Row],[Discount]]</f>
        <v>0</v>
      </c>
      <c r="X9210">
        <f>YEAR(salestable[[#This Row],[Order Date]])</f>
        <v>2017</v>
      </c>
      <c r="Y9210" t="str">
        <f>TEXT(salestable[[#This Row],[Order Date]],"MMMM")</f>
        <v>August</v>
      </c>
      <c r="Z9210" t="str">
        <f>"Q"&amp;ROUNDUP(MONTH(salestable[[#This Row],[Order Date]])/3,0)</f>
        <v>Q3</v>
      </c>
      <c r="AA9210" t="str">
        <f>TEXT(salestable[[#This Row],[Order Date]], "ddd")</f>
        <v>Thu</v>
      </c>
    </row>
    <row r="9211" spans="1:27"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s="3">
        <v>1</v>
      </c>
      <c r="T9211" s="4">
        <v>0</v>
      </c>
      <c r="U9211" s="3">
        <v>3.4944000000000002</v>
      </c>
      <c r="V9211" s="2">
        <f>salestable[[#This Row],[Sales]] * (1 - salestable[[#This Row],[Discount]])</f>
        <v>7.28</v>
      </c>
      <c r="W9211" s="2">
        <f>salestable[[#This Row],[Sales]] * salestable[[#This Row],[Discount]]</f>
        <v>0</v>
      </c>
      <c r="X9211">
        <f>YEAR(salestable[[#This Row],[Order Date]])</f>
        <v>2017</v>
      </c>
      <c r="Y9211" t="str">
        <f>TEXT(salestable[[#This Row],[Order Date]],"MMMM")</f>
        <v>December</v>
      </c>
      <c r="Z9211" t="str">
        <f>"Q"&amp;ROUNDUP(MONTH(salestable[[#This Row],[Order Date]])/3,0)</f>
        <v>Q4</v>
      </c>
      <c r="AA9211" t="str">
        <f>TEXT(salestable[[#This Row],[Order Date]], "ddd")</f>
        <v>Mon</v>
      </c>
    </row>
    <row r="9212" spans="1:27"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s="3">
        <v>3</v>
      </c>
      <c r="T9212" s="4">
        <v>0</v>
      </c>
      <c r="U9212" s="3">
        <v>2.5920000000000001</v>
      </c>
      <c r="V9212" s="2">
        <f>salestable[[#This Row],[Sales]] * (1 - salestable[[#This Row],[Discount]])</f>
        <v>5.4</v>
      </c>
      <c r="W9212" s="2">
        <f>salestable[[#This Row],[Sales]] * salestable[[#This Row],[Discount]]</f>
        <v>0</v>
      </c>
      <c r="X9212">
        <f>YEAR(salestable[[#This Row],[Order Date]])</f>
        <v>2017</v>
      </c>
      <c r="Y9212" t="str">
        <f>TEXT(salestable[[#This Row],[Order Date]],"MMMM")</f>
        <v>December</v>
      </c>
      <c r="Z9212" t="str">
        <f>"Q"&amp;ROUNDUP(MONTH(salestable[[#This Row],[Order Date]])/3,0)</f>
        <v>Q4</v>
      </c>
      <c r="AA9212" t="str">
        <f>TEXT(salestable[[#This Row],[Order Date]], "ddd")</f>
        <v>Mon</v>
      </c>
    </row>
    <row r="9213" spans="1:27"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s="3">
        <v>3</v>
      </c>
      <c r="T9213" s="4">
        <v>0</v>
      </c>
      <c r="U9213" s="3">
        <v>9.3312000000000008</v>
      </c>
      <c r="V9213" s="2">
        <f>salestable[[#This Row],[Sales]] * (1 - salestable[[#This Row],[Discount]])</f>
        <v>19.440000000000001</v>
      </c>
      <c r="W9213" s="2">
        <f>salestable[[#This Row],[Sales]] * salestable[[#This Row],[Discount]]</f>
        <v>0</v>
      </c>
      <c r="X9213">
        <f>YEAR(salestable[[#This Row],[Order Date]])</f>
        <v>2015</v>
      </c>
      <c r="Y9213" t="str">
        <f>TEXT(salestable[[#This Row],[Order Date]],"MMMM")</f>
        <v>March</v>
      </c>
      <c r="Z9213" t="str">
        <f>"Q"&amp;ROUNDUP(MONTH(salestable[[#This Row],[Order Date]])/3,0)</f>
        <v>Q1</v>
      </c>
      <c r="AA9213" t="str">
        <f>TEXT(salestable[[#This Row],[Order Date]], "ddd")</f>
        <v>Sat</v>
      </c>
    </row>
    <row r="9214" spans="1:27"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s="3">
        <v>2</v>
      </c>
      <c r="T9214" s="4">
        <v>0</v>
      </c>
      <c r="U9214" s="3">
        <v>11.166399999999999</v>
      </c>
      <c r="V9214" s="2">
        <f>salestable[[#This Row],[Sales]] * (1 - salestable[[#This Row],[Discount]])</f>
        <v>39.880000000000003</v>
      </c>
      <c r="W9214" s="2">
        <f>salestable[[#This Row],[Sales]] * salestable[[#This Row],[Discount]]</f>
        <v>0</v>
      </c>
      <c r="X9214">
        <f>YEAR(salestable[[#This Row],[Order Date]])</f>
        <v>2014</v>
      </c>
      <c r="Y9214" t="str">
        <f>TEXT(salestable[[#This Row],[Order Date]],"MMMM")</f>
        <v>December</v>
      </c>
      <c r="Z9214" t="str">
        <f>"Q"&amp;ROUNDUP(MONTH(salestable[[#This Row],[Order Date]])/3,0)</f>
        <v>Q4</v>
      </c>
      <c r="AA9214" t="str">
        <f>TEXT(salestable[[#This Row],[Order Date]], "ddd")</f>
        <v>Mon</v>
      </c>
    </row>
    <row r="9215" spans="1:27"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s="3">
        <v>3</v>
      </c>
      <c r="T9215" s="4">
        <v>0</v>
      </c>
      <c r="U9215" s="3">
        <v>28.598400000000002</v>
      </c>
      <c r="V9215" s="2">
        <f>salestable[[#This Row],[Sales]] * (1 - salestable[[#This Row],[Discount]])</f>
        <v>79.44</v>
      </c>
      <c r="W9215" s="2">
        <f>salestable[[#This Row],[Sales]] * salestable[[#This Row],[Discount]]</f>
        <v>0</v>
      </c>
      <c r="X9215">
        <f>YEAR(salestable[[#This Row],[Order Date]])</f>
        <v>2014</v>
      </c>
      <c r="Y9215" t="str">
        <f>TEXT(salestable[[#This Row],[Order Date]],"MMMM")</f>
        <v>December</v>
      </c>
      <c r="Z9215" t="str">
        <f>"Q"&amp;ROUNDUP(MONTH(salestable[[#This Row],[Order Date]])/3,0)</f>
        <v>Q4</v>
      </c>
      <c r="AA9215" t="str">
        <f>TEXT(salestable[[#This Row],[Order Date]], "ddd")</f>
        <v>Mon</v>
      </c>
    </row>
    <row r="9216" spans="1:27"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s="3">
        <v>7</v>
      </c>
      <c r="T9216" s="4">
        <v>0.2</v>
      </c>
      <c r="U9216" s="3">
        <v>6.9741</v>
      </c>
      <c r="V9216" s="2">
        <f>salestable[[#This Row],[Sales]] * (1 - salestable[[#This Row],[Discount]])</f>
        <v>16.531200000000002</v>
      </c>
      <c r="W9216" s="2">
        <f>salestable[[#This Row],[Sales]] * salestable[[#This Row],[Discount]]</f>
        <v>4.1328000000000005</v>
      </c>
      <c r="X9216">
        <f>YEAR(salestable[[#This Row],[Order Date]])</f>
        <v>2017</v>
      </c>
      <c r="Y9216" t="str">
        <f>TEXT(salestable[[#This Row],[Order Date]],"MMMM")</f>
        <v>September</v>
      </c>
      <c r="Z9216" t="str">
        <f>"Q"&amp;ROUNDUP(MONTH(salestable[[#This Row],[Order Date]])/3,0)</f>
        <v>Q3</v>
      </c>
      <c r="AA9216" t="str">
        <f>TEXT(salestable[[#This Row],[Order Date]], "ddd")</f>
        <v>Sat</v>
      </c>
    </row>
    <row r="9217" spans="1:27"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s="3">
        <v>5</v>
      </c>
      <c r="T9217" s="4">
        <v>0</v>
      </c>
      <c r="U9217" s="3">
        <v>15.552</v>
      </c>
      <c r="V9217" s="2">
        <f>salestable[[#This Row],[Sales]] * (1 - salestable[[#This Row],[Discount]])</f>
        <v>32.4</v>
      </c>
      <c r="W9217" s="2">
        <f>salestable[[#This Row],[Sales]] * salestable[[#This Row],[Discount]]</f>
        <v>0</v>
      </c>
      <c r="X9217">
        <f>YEAR(salestable[[#This Row],[Order Date]])</f>
        <v>2016</v>
      </c>
      <c r="Y9217" t="str">
        <f>TEXT(salestable[[#This Row],[Order Date]],"MMMM")</f>
        <v>November</v>
      </c>
      <c r="Z9217" t="str">
        <f>"Q"&amp;ROUNDUP(MONTH(salestable[[#This Row],[Order Date]])/3,0)</f>
        <v>Q4</v>
      </c>
      <c r="AA9217" t="str">
        <f>TEXT(salestable[[#This Row],[Order Date]], "ddd")</f>
        <v>Mon</v>
      </c>
    </row>
    <row r="9218" spans="1:27"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s="3">
        <v>1</v>
      </c>
      <c r="T9218" s="4">
        <v>0.8</v>
      </c>
      <c r="U9218" s="3">
        <v>-24.771599999999999</v>
      </c>
      <c r="V9218" s="2">
        <f>salestable[[#This Row],[Sales]] * (1 - salestable[[#This Row],[Discount]])</f>
        <v>2.7523999999999993</v>
      </c>
      <c r="W9218" s="2">
        <f>salestable[[#This Row],[Sales]] * salestable[[#This Row],[Discount]]</f>
        <v>11.009600000000001</v>
      </c>
      <c r="X9218">
        <f>YEAR(salestable[[#This Row],[Order Date]])</f>
        <v>2017</v>
      </c>
      <c r="Y9218" t="str">
        <f>TEXT(salestable[[#This Row],[Order Date]],"MMMM")</f>
        <v>November</v>
      </c>
      <c r="Z9218" t="str">
        <f>"Q"&amp;ROUNDUP(MONTH(salestable[[#This Row],[Order Date]])/3,0)</f>
        <v>Q4</v>
      </c>
      <c r="AA9218" t="str">
        <f>TEXT(salestable[[#This Row],[Order Date]], "ddd")</f>
        <v>Fri</v>
      </c>
    </row>
    <row r="9219" spans="1:27"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s="3">
        <v>2</v>
      </c>
      <c r="T9219" s="4">
        <v>0</v>
      </c>
      <c r="U9219" s="3">
        <v>7.4871999999999996</v>
      </c>
      <c r="V9219" s="2">
        <f>salestable[[#This Row],[Sales]] * (1 - salestable[[#This Row],[Discount]])</f>
        <v>15.28</v>
      </c>
      <c r="W9219" s="2">
        <f>salestable[[#This Row],[Sales]] * salestable[[#This Row],[Discount]]</f>
        <v>0</v>
      </c>
      <c r="X9219">
        <f>YEAR(salestable[[#This Row],[Order Date]])</f>
        <v>2017</v>
      </c>
      <c r="Y9219" t="str">
        <f>TEXT(salestable[[#This Row],[Order Date]],"MMMM")</f>
        <v>November</v>
      </c>
      <c r="Z9219" t="str">
        <f>"Q"&amp;ROUNDUP(MONTH(salestable[[#This Row],[Order Date]])/3,0)</f>
        <v>Q4</v>
      </c>
      <c r="AA9219" t="str">
        <f>TEXT(salestable[[#This Row],[Order Date]], "ddd")</f>
        <v>Tue</v>
      </c>
    </row>
    <row r="9220" spans="1:27"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s="3">
        <v>7</v>
      </c>
      <c r="T9220" s="4">
        <v>0.2</v>
      </c>
      <c r="U9220" s="3">
        <v>3.3515999999999999</v>
      </c>
      <c r="V9220" s="2">
        <f>salestable[[#This Row],[Sales]] * (1 - salestable[[#This Row],[Discount]])</f>
        <v>35.750400000000006</v>
      </c>
      <c r="W9220" s="2">
        <f>salestable[[#This Row],[Sales]] * salestable[[#This Row],[Discount]]</f>
        <v>8.9376000000000015</v>
      </c>
      <c r="X9220">
        <f>YEAR(salestable[[#This Row],[Order Date]])</f>
        <v>2015</v>
      </c>
      <c r="Y9220" t="str">
        <f>TEXT(salestable[[#This Row],[Order Date]],"MMMM")</f>
        <v>August</v>
      </c>
      <c r="Z9220" t="str">
        <f>"Q"&amp;ROUNDUP(MONTH(salestable[[#This Row],[Order Date]])/3,0)</f>
        <v>Q3</v>
      </c>
      <c r="AA9220" t="str">
        <f>TEXT(salestable[[#This Row],[Order Date]], "ddd")</f>
        <v>Sun</v>
      </c>
    </row>
    <row r="9221" spans="1:27"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s="3">
        <v>3</v>
      </c>
      <c r="T9221" s="4">
        <v>0.5</v>
      </c>
      <c r="U9221" s="3">
        <v>-204.99959999999999</v>
      </c>
      <c r="V9221" s="2">
        <f>salestable[[#This Row],[Sales]] * (1 - salestable[[#This Row],[Discount]])</f>
        <v>150.73500000000001</v>
      </c>
      <c r="W9221" s="2">
        <f>salestable[[#This Row],[Sales]] * salestable[[#This Row],[Discount]]</f>
        <v>150.73500000000001</v>
      </c>
      <c r="X9221">
        <f>YEAR(salestable[[#This Row],[Order Date]])</f>
        <v>2015</v>
      </c>
      <c r="Y9221" t="str">
        <f>TEXT(salestable[[#This Row],[Order Date]],"MMMM")</f>
        <v>August</v>
      </c>
      <c r="Z9221" t="str">
        <f>"Q"&amp;ROUNDUP(MONTH(salestable[[#This Row],[Order Date]])/3,0)</f>
        <v>Q3</v>
      </c>
      <c r="AA9221" t="str">
        <f>TEXT(salestable[[#This Row],[Order Date]], "ddd")</f>
        <v>Sun</v>
      </c>
    </row>
    <row r="9222" spans="1:27"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s="3">
        <v>3</v>
      </c>
      <c r="T9222" s="4">
        <v>0</v>
      </c>
      <c r="U9222" s="3">
        <v>5.2028999999999996</v>
      </c>
      <c r="V9222" s="2">
        <f>salestable[[#This Row],[Sales]] * (1 - salestable[[#This Row],[Discount]])</f>
        <v>11.07</v>
      </c>
      <c r="W9222" s="2">
        <f>salestable[[#This Row],[Sales]] * salestable[[#This Row],[Discount]]</f>
        <v>0</v>
      </c>
      <c r="X9222">
        <f>YEAR(salestable[[#This Row],[Order Date]])</f>
        <v>2017</v>
      </c>
      <c r="Y9222" t="str">
        <f>TEXT(salestable[[#This Row],[Order Date]],"MMMM")</f>
        <v>October</v>
      </c>
      <c r="Z9222" t="str">
        <f>"Q"&amp;ROUNDUP(MONTH(salestable[[#This Row],[Order Date]])/3,0)</f>
        <v>Q4</v>
      </c>
      <c r="AA9222" t="str">
        <f>TEXT(salestable[[#This Row],[Order Date]], "ddd")</f>
        <v>Fri</v>
      </c>
    </row>
    <row r="9223" spans="1:27"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s="3">
        <v>4</v>
      </c>
      <c r="T9223" s="4">
        <v>0</v>
      </c>
      <c r="U9223" s="3">
        <v>346.03960000000001</v>
      </c>
      <c r="V9223" s="2">
        <f>salestable[[#This Row],[Sales]] * (1 - salestable[[#This Row],[Discount]])</f>
        <v>1504.52</v>
      </c>
      <c r="W9223" s="2">
        <f>salestable[[#This Row],[Sales]] * salestable[[#This Row],[Discount]]</f>
        <v>0</v>
      </c>
      <c r="X9223">
        <f>YEAR(salestable[[#This Row],[Order Date]])</f>
        <v>2017</v>
      </c>
      <c r="Y9223" t="str">
        <f>TEXT(salestable[[#This Row],[Order Date]],"MMMM")</f>
        <v>October</v>
      </c>
      <c r="Z9223" t="str">
        <f>"Q"&amp;ROUNDUP(MONTH(salestable[[#This Row],[Order Date]])/3,0)</f>
        <v>Q4</v>
      </c>
      <c r="AA9223" t="str">
        <f>TEXT(salestable[[#This Row],[Order Date]], "ddd")</f>
        <v>Fri</v>
      </c>
    </row>
    <row r="9224" spans="1:27"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s="3">
        <v>4</v>
      </c>
      <c r="T9224" s="4">
        <v>0</v>
      </c>
      <c r="U9224" s="3">
        <v>12.441599999999999</v>
      </c>
      <c r="V9224" s="2">
        <f>salestable[[#This Row],[Sales]] * (1 - salestable[[#This Row],[Discount]])</f>
        <v>25.92</v>
      </c>
      <c r="W9224" s="2">
        <f>salestable[[#This Row],[Sales]] * salestable[[#This Row],[Discount]]</f>
        <v>0</v>
      </c>
      <c r="X9224">
        <f>YEAR(salestable[[#This Row],[Order Date]])</f>
        <v>2017</v>
      </c>
      <c r="Y9224" t="str">
        <f>TEXT(salestable[[#This Row],[Order Date]],"MMMM")</f>
        <v>October</v>
      </c>
      <c r="Z9224" t="str">
        <f>"Q"&amp;ROUNDUP(MONTH(salestable[[#This Row],[Order Date]])/3,0)</f>
        <v>Q4</v>
      </c>
      <c r="AA9224" t="str">
        <f>TEXT(salestable[[#This Row],[Order Date]], "ddd")</f>
        <v>Fri</v>
      </c>
    </row>
    <row r="9225" spans="1:27"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s="3">
        <v>6</v>
      </c>
      <c r="T9225" s="4">
        <v>0.8</v>
      </c>
      <c r="U9225" s="3">
        <v>-13.188000000000001</v>
      </c>
      <c r="V9225" s="2">
        <f>salestable[[#This Row],[Sales]] * (1 - salestable[[#This Row],[Discount]])</f>
        <v>1.5071999999999997</v>
      </c>
      <c r="W9225" s="2">
        <f>salestable[[#This Row],[Sales]] * salestable[[#This Row],[Discount]]</f>
        <v>6.0288000000000004</v>
      </c>
      <c r="X9225">
        <f>YEAR(salestable[[#This Row],[Order Date]])</f>
        <v>2017</v>
      </c>
      <c r="Y9225" t="str">
        <f>TEXT(salestable[[#This Row],[Order Date]],"MMMM")</f>
        <v>November</v>
      </c>
      <c r="Z9225" t="str">
        <f>"Q"&amp;ROUNDUP(MONTH(salestable[[#This Row],[Order Date]])/3,0)</f>
        <v>Q4</v>
      </c>
      <c r="AA9225" t="str">
        <f>TEXT(salestable[[#This Row],[Order Date]], "ddd")</f>
        <v>Sat</v>
      </c>
    </row>
    <row r="9226" spans="1:27"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s="3">
        <v>2</v>
      </c>
      <c r="T9226" s="4">
        <v>0.8</v>
      </c>
      <c r="U9226" s="3">
        <v>-2.3231999999999999</v>
      </c>
      <c r="V9226" s="2">
        <f>salestable[[#This Row],[Sales]] * (1 - salestable[[#This Row],[Discount]])</f>
        <v>0.28159999999999991</v>
      </c>
      <c r="W9226" s="2">
        <f>salestable[[#This Row],[Sales]] * salestable[[#This Row],[Discount]]</f>
        <v>1.1264000000000001</v>
      </c>
      <c r="X9226">
        <f>YEAR(salestable[[#This Row],[Order Date]])</f>
        <v>2017</v>
      </c>
      <c r="Y9226" t="str">
        <f>TEXT(salestable[[#This Row],[Order Date]],"MMMM")</f>
        <v>November</v>
      </c>
      <c r="Z9226" t="str">
        <f>"Q"&amp;ROUNDUP(MONTH(salestable[[#This Row],[Order Date]])/3,0)</f>
        <v>Q4</v>
      </c>
      <c r="AA9226" t="str">
        <f>TEXT(salestable[[#This Row],[Order Date]], "ddd")</f>
        <v>Sat</v>
      </c>
    </row>
    <row r="9227" spans="1:27"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s="3">
        <v>4</v>
      </c>
      <c r="T9227" s="4">
        <v>0.8</v>
      </c>
      <c r="U9227" s="3">
        <v>-6.4231999999999996</v>
      </c>
      <c r="V9227" s="2">
        <f>salestable[[#This Row],[Sales]] * (1 - salestable[[#This Row],[Discount]])</f>
        <v>0.82879999999999987</v>
      </c>
      <c r="W9227" s="2">
        <f>salestable[[#This Row],[Sales]] * salestable[[#This Row],[Discount]]</f>
        <v>3.3152000000000004</v>
      </c>
      <c r="X9227">
        <f>YEAR(salestable[[#This Row],[Order Date]])</f>
        <v>2017</v>
      </c>
      <c r="Y9227" t="str">
        <f>TEXT(salestable[[#This Row],[Order Date]],"MMMM")</f>
        <v>November</v>
      </c>
      <c r="Z9227" t="str">
        <f>"Q"&amp;ROUNDUP(MONTH(salestable[[#This Row],[Order Date]])/3,0)</f>
        <v>Q4</v>
      </c>
      <c r="AA9227" t="str">
        <f>TEXT(salestable[[#This Row],[Order Date]], "ddd")</f>
        <v>Sat</v>
      </c>
    </row>
    <row r="9228" spans="1:27"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s="3">
        <v>3</v>
      </c>
      <c r="T9228" s="4">
        <v>0.2</v>
      </c>
      <c r="U9228" s="3">
        <v>-12.528600000000001</v>
      </c>
      <c r="V9228" s="2">
        <f>salestable[[#This Row],[Sales]] * (1 - salestable[[#This Row],[Discount]])</f>
        <v>42.201600000000006</v>
      </c>
      <c r="W9228" s="2">
        <f>salestable[[#This Row],[Sales]] * salestable[[#This Row],[Discount]]</f>
        <v>10.550400000000002</v>
      </c>
      <c r="X9228">
        <f>YEAR(salestable[[#This Row],[Order Date]])</f>
        <v>2017</v>
      </c>
      <c r="Y9228" t="str">
        <f>TEXT(salestable[[#This Row],[Order Date]],"MMMM")</f>
        <v>November</v>
      </c>
      <c r="Z9228" t="str">
        <f>"Q"&amp;ROUNDUP(MONTH(salestable[[#This Row],[Order Date]])/3,0)</f>
        <v>Q4</v>
      </c>
      <c r="AA9228" t="str">
        <f>TEXT(salestable[[#This Row],[Order Date]], "ddd")</f>
        <v>Sat</v>
      </c>
    </row>
    <row r="9229" spans="1:27"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s="3">
        <v>7</v>
      </c>
      <c r="T9229" s="4">
        <v>0</v>
      </c>
      <c r="U9229" s="3">
        <v>106.7808</v>
      </c>
      <c r="V9229" s="2">
        <f>salestable[[#This Row],[Sales]] * (1 - salestable[[#This Row],[Discount]])</f>
        <v>381.36</v>
      </c>
      <c r="W9229" s="2">
        <f>salestable[[#This Row],[Sales]] * salestable[[#This Row],[Discount]]</f>
        <v>0</v>
      </c>
      <c r="X9229">
        <f>YEAR(salestable[[#This Row],[Order Date]])</f>
        <v>2017</v>
      </c>
      <c r="Y9229" t="str">
        <f>TEXT(salestable[[#This Row],[Order Date]],"MMMM")</f>
        <v>March</v>
      </c>
      <c r="Z9229" t="str">
        <f>"Q"&amp;ROUNDUP(MONTH(salestable[[#This Row],[Order Date]])/3,0)</f>
        <v>Q1</v>
      </c>
      <c r="AA9229" t="str">
        <f>TEXT(salestable[[#This Row],[Order Date]], "ddd")</f>
        <v>Sun</v>
      </c>
    </row>
    <row r="9230" spans="1:27"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s="3">
        <v>4</v>
      </c>
      <c r="T9230" s="4">
        <v>0</v>
      </c>
      <c r="U9230" s="3">
        <v>3.36</v>
      </c>
      <c r="V9230" s="2">
        <f>salestable[[#This Row],[Sales]] * (1 - salestable[[#This Row],[Discount]])</f>
        <v>6.72</v>
      </c>
      <c r="W9230" s="2">
        <f>salestable[[#This Row],[Sales]] * salestable[[#This Row],[Discount]]</f>
        <v>0</v>
      </c>
      <c r="X9230">
        <f>YEAR(salestable[[#This Row],[Order Date]])</f>
        <v>2014</v>
      </c>
      <c r="Y9230" t="str">
        <f>TEXT(salestable[[#This Row],[Order Date]],"MMMM")</f>
        <v>November</v>
      </c>
      <c r="Z9230" t="str">
        <f>"Q"&amp;ROUNDUP(MONTH(salestable[[#This Row],[Order Date]])/3,0)</f>
        <v>Q4</v>
      </c>
      <c r="AA9230" t="str">
        <f>TEXT(salestable[[#This Row],[Order Date]], "ddd")</f>
        <v>Mon</v>
      </c>
    </row>
    <row r="9231" spans="1:27"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s="3">
        <v>3</v>
      </c>
      <c r="T9231" s="4">
        <v>0.2</v>
      </c>
      <c r="U9231" s="3">
        <v>5.5071000000000003</v>
      </c>
      <c r="V9231" s="2">
        <f>salestable[[#This Row],[Sales]] * (1 - salestable[[#This Row],[Discount]])</f>
        <v>12.153600000000001</v>
      </c>
      <c r="W9231" s="2">
        <f>salestable[[#This Row],[Sales]] * salestable[[#This Row],[Discount]]</f>
        <v>3.0384000000000002</v>
      </c>
      <c r="X9231">
        <f>YEAR(salestable[[#This Row],[Order Date]])</f>
        <v>2017</v>
      </c>
      <c r="Y9231" t="str">
        <f>TEXT(salestable[[#This Row],[Order Date]],"MMMM")</f>
        <v>July</v>
      </c>
      <c r="Z9231" t="str">
        <f>"Q"&amp;ROUNDUP(MONTH(salestable[[#This Row],[Order Date]])/3,0)</f>
        <v>Q3</v>
      </c>
      <c r="AA9231" t="str">
        <f>TEXT(salestable[[#This Row],[Order Date]], "ddd")</f>
        <v>Sun</v>
      </c>
    </row>
    <row r="9232" spans="1:27"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s="3">
        <v>9</v>
      </c>
      <c r="T9232" s="4">
        <v>0</v>
      </c>
      <c r="U9232" s="3">
        <v>27.993600000000001</v>
      </c>
      <c r="V9232" s="2">
        <f>salestable[[#This Row],[Sales]] * (1 - salestable[[#This Row],[Discount]])</f>
        <v>58.32</v>
      </c>
      <c r="W9232" s="2">
        <f>salestable[[#This Row],[Sales]] * salestable[[#This Row],[Discount]]</f>
        <v>0</v>
      </c>
      <c r="X9232">
        <f>YEAR(salestable[[#This Row],[Order Date]])</f>
        <v>2017</v>
      </c>
      <c r="Y9232" t="str">
        <f>TEXT(salestable[[#This Row],[Order Date]],"MMMM")</f>
        <v>July</v>
      </c>
      <c r="Z9232" t="str">
        <f>"Q"&amp;ROUNDUP(MONTH(salestable[[#This Row],[Order Date]])/3,0)</f>
        <v>Q3</v>
      </c>
      <c r="AA9232" t="str">
        <f>TEXT(salestable[[#This Row],[Order Date]], "ddd")</f>
        <v>Sun</v>
      </c>
    </row>
    <row r="9233" spans="1:27"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s="3">
        <v>6</v>
      </c>
      <c r="T9233" s="4">
        <v>0.7</v>
      </c>
      <c r="U9233" s="3">
        <v>-694.29359999999997</v>
      </c>
      <c r="V9233" s="2">
        <f>salestable[[#This Row],[Sales]] * (1 - salestable[[#This Row],[Discount]])</f>
        <v>284.02920000000006</v>
      </c>
      <c r="W9233" s="2">
        <f>salestable[[#This Row],[Sales]] * salestable[[#This Row],[Discount]]</f>
        <v>662.73479999999995</v>
      </c>
      <c r="X9233">
        <f>YEAR(salestable[[#This Row],[Order Date]])</f>
        <v>2014</v>
      </c>
      <c r="Y9233" t="str">
        <f>TEXT(salestable[[#This Row],[Order Date]],"MMMM")</f>
        <v>December</v>
      </c>
      <c r="Z9233" t="str">
        <f>"Q"&amp;ROUNDUP(MONTH(salestable[[#This Row],[Order Date]])/3,0)</f>
        <v>Q4</v>
      </c>
      <c r="AA9233" t="str">
        <f>TEXT(salestable[[#This Row],[Order Date]], "ddd")</f>
        <v>Sat</v>
      </c>
    </row>
    <row r="9234" spans="1:27"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s="3">
        <v>9</v>
      </c>
      <c r="T9234" s="4">
        <v>0</v>
      </c>
      <c r="U9234" s="3">
        <v>31.244399999999999</v>
      </c>
      <c r="V9234" s="2">
        <f>salestable[[#This Row],[Sales]] * (1 - salestable[[#This Row],[Discount]])</f>
        <v>94.68</v>
      </c>
      <c r="W9234" s="2">
        <f>salestable[[#This Row],[Sales]] * salestable[[#This Row],[Discount]]</f>
        <v>0</v>
      </c>
      <c r="X9234">
        <f>YEAR(salestable[[#This Row],[Order Date]])</f>
        <v>2016</v>
      </c>
      <c r="Y9234" t="str">
        <f>TEXT(salestable[[#This Row],[Order Date]],"MMMM")</f>
        <v>September</v>
      </c>
      <c r="Z9234" t="str">
        <f>"Q"&amp;ROUNDUP(MONTH(salestable[[#This Row],[Order Date]])/3,0)</f>
        <v>Q3</v>
      </c>
      <c r="AA9234" t="str">
        <f>TEXT(salestable[[#This Row],[Order Date]], "ddd")</f>
        <v>Fri</v>
      </c>
    </row>
    <row r="9235" spans="1:27"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s="3">
        <v>3</v>
      </c>
      <c r="T9235" s="4">
        <v>0</v>
      </c>
      <c r="U9235" s="3">
        <v>0.94679999999999997</v>
      </c>
      <c r="V9235" s="2">
        <f>salestable[[#This Row],[Sales]] * (1 - salestable[[#This Row],[Discount]])</f>
        <v>23.67</v>
      </c>
      <c r="W9235" s="2">
        <f>salestable[[#This Row],[Sales]] * salestable[[#This Row],[Discount]]</f>
        <v>0</v>
      </c>
      <c r="X9235">
        <f>YEAR(salestable[[#This Row],[Order Date]])</f>
        <v>2016</v>
      </c>
      <c r="Y9235" t="str">
        <f>TEXT(salestable[[#This Row],[Order Date]],"MMMM")</f>
        <v>September</v>
      </c>
      <c r="Z9235" t="str">
        <f>"Q"&amp;ROUNDUP(MONTH(salestable[[#This Row],[Order Date]])/3,0)</f>
        <v>Q3</v>
      </c>
      <c r="AA9235" t="str">
        <f>TEXT(salestable[[#This Row],[Order Date]], "ddd")</f>
        <v>Fri</v>
      </c>
    </row>
    <row r="9236" spans="1:27"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s="3">
        <v>4</v>
      </c>
      <c r="T9236" s="4">
        <v>0.2</v>
      </c>
      <c r="U9236" s="3">
        <v>68.197999999999993</v>
      </c>
      <c r="V9236" s="2">
        <f>salestable[[#This Row],[Sales]] * (1 - salestable[[#This Row],[Discount]])</f>
        <v>872.93439999999998</v>
      </c>
      <c r="W9236" s="2">
        <f>salestable[[#This Row],[Sales]] * salestable[[#This Row],[Discount]]</f>
        <v>218.2336</v>
      </c>
      <c r="X9236">
        <f>YEAR(salestable[[#This Row],[Order Date]])</f>
        <v>2016</v>
      </c>
      <c r="Y9236" t="str">
        <f>TEXT(salestable[[#This Row],[Order Date]],"MMMM")</f>
        <v>September</v>
      </c>
      <c r="Z9236" t="str">
        <f>"Q"&amp;ROUNDUP(MONTH(salestable[[#This Row],[Order Date]])/3,0)</f>
        <v>Q3</v>
      </c>
      <c r="AA9236" t="str">
        <f>TEXT(salestable[[#This Row],[Order Date]], "ddd")</f>
        <v>Fri</v>
      </c>
    </row>
    <row r="9237" spans="1:27"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s="3">
        <v>7</v>
      </c>
      <c r="T9237" s="4">
        <v>0</v>
      </c>
      <c r="U9237" s="3">
        <v>5.2332000000000001</v>
      </c>
      <c r="V9237" s="2">
        <f>salestable[[#This Row],[Sales]] * (1 - salestable[[#This Row],[Discount]])</f>
        <v>18.690000000000001</v>
      </c>
      <c r="W9237" s="2">
        <f>salestable[[#This Row],[Sales]] * salestable[[#This Row],[Discount]]</f>
        <v>0</v>
      </c>
      <c r="X9237">
        <f>YEAR(salestable[[#This Row],[Order Date]])</f>
        <v>2016</v>
      </c>
      <c r="Y9237" t="str">
        <f>TEXT(salestable[[#This Row],[Order Date]],"MMMM")</f>
        <v>September</v>
      </c>
      <c r="Z9237" t="str">
        <f>"Q"&amp;ROUNDUP(MONTH(salestable[[#This Row],[Order Date]])/3,0)</f>
        <v>Q3</v>
      </c>
      <c r="AA9237" t="str">
        <f>TEXT(salestable[[#This Row],[Order Date]], "ddd")</f>
        <v>Fri</v>
      </c>
    </row>
    <row r="9238" spans="1:27"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s="3">
        <v>3</v>
      </c>
      <c r="T9238" s="4">
        <v>0.2</v>
      </c>
      <c r="U9238" s="3">
        <v>28.436399999999999</v>
      </c>
      <c r="V9238" s="2">
        <f>salestable[[#This Row],[Sales]] * (1 - salestable[[#This Row],[Discount]])</f>
        <v>454.98239999999998</v>
      </c>
      <c r="W9238" s="2">
        <f>salestable[[#This Row],[Sales]] * salestable[[#This Row],[Discount]]</f>
        <v>113.7456</v>
      </c>
      <c r="X9238">
        <f>YEAR(salestable[[#This Row],[Order Date]])</f>
        <v>2016</v>
      </c>
      <c r="Y9238" t="str">
        <f>TEXT(salestable[[#This Row],[Order Date]],"MMMM")</f>
        <v>September</v>
      </c>
      <c r="Z9238" t="str">
        <f>"Q"&amp;ROUNDUP(MONTH(salestable[[#This Row],[Order Date]])/3,0)</f>
        <v>Q3</v>
      </c>
      <c r="AA9238" t="str">
        <f>TEXT(salestable[[#This Row],[Order Date]], "ddd")</f>
        <v>Fri</v>
      </c>
    </row>
    <row r="9239" spans="1:27"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s="3">
        <v>1</v>
      </c>
      <c r="T9239" s="4">
        <v>0.2</v>
      </c>
      <c r="U9239" s="3">
        <v>2.5592000000000001</v>
      </c>
      <c r="V9239" s="2">
        <f>salestable[[#This Row],[Sales]] * (1 - salestable[[#This Row],[Discount]])</f>
        <v>5.8496000000000006</v>
      </c>
      <c r="W9239" s="2">
        <f>salestable[[#This Row],[Sales]] * salestable[[#This Row],[Discount]]</f>
        <v>1.4624000000000001</v>
      </c>
      <c r="X9239">
        <f>YEAR(salestable[[#This Row],[Order Date]])</f>
        <v>2016</v>
      </c>
      <c r="Y9239" t="str">
        <f>TEXT(salestable[[#This Row],[Order Date]],"MMMM")</f>
        <v>September</v>
      </c>
      <c r="Z9239" t="str">
        <f>"Q"&amp;ROUNDUP(MONTH(salestable[[#This Row],[Order Date]])/3,0)</f>
        <v>Q3</v>
      </c>
      <c r="AA9239" t="str">
        <f>TEXT(salestable[[#This Row],[Order Date]], "ddd")</f>
        <v>Fri</v>
      </c>
    </row>
    <row r="9240" spans="1:27"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s="3">
        <v>2</v>
      </c>
      <c r="T9240" s="4">
        <v>0.2</v>
      </c>
      <c r="U9240" s="3">
        <v>-3.6892</v>
      </c>
      <c r="V9240" s="2">
        <f>salestable[[#This Row],[Sales]] * (1 - salestable[[#This Row],[Discount]])</f>
        <v>118.05440000000002</v>
      </c>
      <c r="W9240" s="2">
        <f>salestable[[#This Row],[Sales]] * salestable[[#This Row],[Discount]]</f>
        <v>29.513600000000004</v>
      </c>
      <c r="X9240">
        <f>YEAR(salestable[[#This Row],[Order Date]])</f>
        <v>2017</v>
      </c>
      <c r="Y9240" t="str">
        <f>TEXT(salestable[[#This Row],[Order Date]],"MMMM")</f>
        <v>February</v>
      </c>
      <c r="Z9240" t="str">
        <f>"Q"&amp;ROUNDUP(MONTH(salestable[[#This Row],[Order Date]])/3,0)</f>
        <v>Q1</v>
      </c>
      <c r="AA9240" t="str">
        <f>TEXT(salestable[[#This Row],[Order Date]], "ddd")</f>
        <v>Sat</v>
      </c>
    </row>
    <row r="9241" spans="1:27"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s="3">
        <v>7</v>
      </c>
      <c r="T9241" s="4">
        <v>0.2</v>
      </c>
      <c r="U9241" s="3">
        <v>20.584199999999999</v>
      </c>
      <c r="V9241" s="2">
        <f>salestable[[#This Row],[Sales]] * (1 - salestable[[#This Row],[Discount]])</f>
        <v>45.427199999999999</v>
      </c>
      <c r="W9241" s="2">
        <f>salestable[[#This Row],[Sales]] * salestable[[#This Row],[Discount]]</f>
        <v>11.3568</v>
      </c>
      <c r="X9241">
        <f>YEAR(salestable[[#This Row],[Order Date]])</f>
        <v>2017</v>
      </c>
      <c r="Y9241" t="str">
        <f>TEXT(salestable[[#This Row],[Order Date]],"MMMM")</f>
        <v>October</v>
      </c>
      <c r="Z9241" t="str">
        <f>"Q"&amp;ROUNDUP(MONTH(salestable[[#This Row],[Order Date]])/3,0)</f>
        <v>Q4</v>
      </c>
      <c r="AA9241" t="str">
        <f>TEXT(salestable[[#This Row],[Order Date]], "ddd")</f>
        <v>Fri</v>
      </c>
    </row>
    <row r="9242" spans="1:27"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s="3">
        <v>3</v>
      </c>
      <c r="T9242" s="4">
        <v>0.7</v>
      </c>
      <c r="U9242" s="3">
        <v>-3.9249000000000001</v>
      </c>
      <c r="V9242" s="2">
        <f>salestable[[#This Row],[Sales]] * (1 - salestable[[#This Row],[Discount]])</f>
        <v>1.6821000000000004</v>
      </c>
      <c r="W9242" s="2">
        <f>salestable[[#This Row],[Sales]] * salestable[[#This Row],[Discount]]</f>
        <v>3.9249000000000001</v>
      </c>
      <c r="X9242">
        <f>YEAR(salestable[[#This Row],[Order Date]])</f>
        <v>2017</v>
      </c>
      <c r="Y9242" t="str">
        <f>TEXT(salestable[[#This Row],[Order Date]],"MMMM")</f>
        <v>October</v>
      </c>
      <c r="Z9242" t="str">
        <f>"Q"&amp;ROUNDUP(MONTH(salestable[[#This Row],[Order Date]])/3,0)</f>
        <v>Q4</v>
      </c>
      <c r="AA9242" t="str">
        <f>TEXT(salestable[[#This Row],[Order Date]], "ddd")</f>
        <v>Fri</v>
      </c>
    </row>
    <row r="9243" spans="1:27"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s="3">
        <v>3</v>
      </c>
      <c r="T9243" s="4">
        <v>0.2</v>
      </c>
      <c r="U9243" s="3">
        <v>0.57540000000000002</v>
      </c>
      <c r="V9243" s="2">
        <f>salestable[[#This Row],[Sales]] * (1 - salestable[[#This Row],[Discount]])</f>
        <v>5.2607999999999997</v>
      </c>
      <c r="W9243" s="2">
        <f>salestable[[#This Row],[Sales]] * salestable[[#This Row],[Discount]]</f>
        <v>1.3151999999999999</v>
      </c>
      <c r="X9243">
        <f>YEAR(salestable[[#This Row],[Order Date]])</f>
        <v>2017</v>
      </c>
      <c r="Y9243" t="str">
        <f>TEXT(salestable[[#This Row],[Order Date]],"MMMM")</f>
        <v>October</v>
      </c>
      <c r="Z9243" t="str">
        <f>"Q"&amp;ROUNDUP(MONTH(salestable[[#This Row],[Order Date]])/3,0)</f>
        <v>Q4</v>
      </c>
      <c r="AA9243" t="str">
        <f>TEXT(salestable[[#This Row],[Order Date]], "ddd")</f>
        <v>Fri</v>
      </c>
    </row>
    <row r="9244" spans="1:27"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s="3">
        <v>6</v>
      </c>
      <c r="T9244" s="4">
        <v>0.2</v>
      </c>
      <c r="U9244" s="3">
        <v>4.6487999999999996</v>
      </c>
      <c r="V9244" s="2">
        <f>salestable[[#This Row],[Sales]] * (1 - salestable[[#This Row],[Discount]])</f>
        <v>11.443200000000001</v>
      </c>
      <c r="W9244" s="2">
        <f>salestable[[#This Row],[Sales]] * salestable[[#This Row],[Discount]]</f>
        <v>2.8608000000000002</v>
      </c>
      <c r="X9244">
        <f>YEAR(salestable[[#This Row],[Order Date]])</f>
        <v>2014</v>
      </c>
      <c r="Y9244" t="str">
        <f>TEXT(salestable[[#This Row],[Order Date]],"MMMM")</f>
        <v>July</v>
      </c>
      <c r="Z9244" t="str">
        <f>"Q"&amp;ROUNDUP(MONTH(salestable[[#This Row],[Order Date]])/3,0)</f>
        <v>Q3</v>
      </c>
      <c r="AA9244" t="str">
        <f>TEXT(salestable[[#This Row],[Order Date]], "ddd")</f>
        <v>Wed</v>
      </c>
    </row>
    <row r="9245" spans="1:27"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s="3">
        <v>1</v>
      </c>
      <c r="T9245" s="4">
        <v>0.15</v>
      </c>
      <c r="U9245" s="3">
        <v>7.0490000000000004</v>
      </c>
      <c r="V9245" s="2">
        <f>salestable[[#This Row],[Sales]] * (1 - salestable[[#This Row],[Discount]])</f>
        <v>101.85804999999999</v>
      </c>
      <c r="W9245" s="2">
        <f>salestable[[#This Row],[Sales]] * salestable[[#This Row],[Discount]]</f>
        <v>17.97495</v>
      </c>
      <c r="X9245">
        <f>YEAR(salestable[[#This Row],[Order Date]])</f>
        <v>2014</v>
      </c>
      <c r="Y9245" t="str">
        <f>TEXT(salestable[[#This Row],[Order Date]],"MMMM")</f>
        <v>July</v>
      </c>
      <c r="Z9245" t="str">
        <f>"Q"&amp;ROUNDUP(MONTH(salestable[[#This Row],[Order Date]])/3,0)</f>
        <v>Q3</v>
      </c>
      <c r="AA9245" t="str">
        <f>TEXT(salestable[[#This Row],[Order Date]], "ddd")</f>
        <v>Wed</v>
      </c>
    </row>
    <row r="9246" spans="1:27"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s="3">
        <v>2</v>
      </c>
      <c r="T9246" s="4">
        <v>0</v>
      </c>
      <c r="U9246" s="3">
        <v>2.2240000000000002</v>
      </c>
      <c r="V9246" s="2">
        <f>salestable[[#This Row],[Sales]] * (1 - salestable[[#This Row],[Discount]])</f>
        <v>5.56</v>
      </c>
      <c r="W9246" s="2">
        <f>salestable[[#This Row],[Sales]] * salestable[[#This Row],[Discount]]</f>
        <v>0</v>
      </c>
      <c r="X9246">
        <f>YEAR(salestable[[#This Row],[Order Date]])</f>
        <v>2014</v>
      </c>
      <c r="Y9246" t="str">
        <f>TEXT(salestable[[#This Row],[Order Date]],"MMMM")</f>
        <v>July</v>
      </c>
      <c r="Z9246" t="str">
        <f>"Q"&amp;ROUNDUP(MONTH(salestable[[#This Row],[Order Date]])/3,0)</f>
        <v>Q3</v>
      </c>
      <c r="AA9246" t="str">
        <f>TEXT(salestable[[#This Row],[Order Date]], "ddd")</f>
        <v>Wed</v>
      </c>
    </row>
    <row r="9247" spans="1:27"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s="3">
        <v>5</v>
      </c>
      <c r="T9247" s="4">
        <v>0</v>
      </c>
      <c r="U9247" s="3">
        <v>15.552</v>
      </c>
      <c r="V9247" s="2">
        <f>salestable[[#This Row],[Sales]] * (1 - salestable[[#This Row],[Discount]])</f>
        <v>32.4</v>
      </c>
      <c r="W9247" s="2">
        <f>salestable[[#This Row],[Sales]] * salestable[[#This Row],[Discount]]</f>
        <v>0</v>
      </c>
      <c r="X9247">
        <f>YEAR(salestable[[#This Row],[Order Date]])</f>
        <v>2014</v>
      </c>
      <c r="Y9247" t="str">
        <f>TEXT(salestable[[#This Row],[Order Date]],"MMMM")</f>
        <v>July</v>
      </c>
      <c r="Z9247" t="str">
        <f>"Q"&amp;ROUNDUP(MONTH(salestable[[#This Row],[Order Date]])/3,0)</f>
        <v>Q3</v>
      </c>
      <c r="AA9247" t="str">
        <f>TEXT(salestable[[#This Row],[Order Date]], "ddd")</f>
        <v>Wed</v>
      </c>
    </row>
    <row r="9248" spans="1:27"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s="3">
        <v>3</v>
      </c>
      <c r="T9248" s="4">
        <v>0</v>
      </c>
      <c r="U9248" s="3">
        <v>2.8536000000000001</v>
      </c>
      <c r="V9248" s="2">
        <f>salestable[[#This Row],[Sales]] * (1 - salestable[[#This Row],[Discount]])</f>
        <v>9.84</v>
      </c>
      <c r="W9248" s="2">
        <f>salestable[[#This Row],[Sales]] * salestable[[#This Row],[Discount]]</f>
        <v>0</v>
      </c>
      <c r="X9248">
        <f>YEAR(salestable[[#This Row],[Order Date]])</f>
        <v>2017</v>
      </c>
      <c r="Y9248" t="str">
        <f>TEXT(salestable[[#This Row],[Order Date]],"MMMM")</f>
        <v>May</v>
      </c>
      <c r="Z9248" t="str">
        <f>"Q"&amp;ROUNDUP(MONTH(salestable[[#This Row],[Order Date]])/3,0)</f>
        <v>Q2</v>
      </c>
      <c r="AA9248" t="str">
        <f>TEXT(salestable[[#This Row],[Order Date]], "ddd")</f>
        <v>Mon</v>
      </c>
    </row>
    <row r="9249" spans="1:27"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s="3">
        <v>1</v>
      </c>
      <c r="T9249" s="4">
        <v>0</v>
      </c>
      <c r="U9249" s="3">
        <v>0.7228</v>
      </c>
      <c r="V9249" s="2">
        <f>salestable[[#This Row],[Sales]] * (1 - salestable[[#This Row],[Discount]])</f>
        <v>2.78</v>
      </c>
      <c r="W9249" s="2">
        <f>salestable[[#This Row],[Sales]] * salestable[[#This Row],[Discount]]</f>
        <v>0</v>
      </c>
      <c r="X9249">
        <f>YEAR(salestable[[#This Row],[Order Date]])</f>
        <v>2017</v>
      </c>
      <c r="Y9249" t="str">
        <f>TEXT(salestable[[#This Row],[Order Date]],"MMMM")</f>
        <v>May</v>
      </c>
      <c r="Z9249" t="str">
        <f>"Q"&amp;ROUNDUP(MONTH(salestable[[#This Row],[Order Date]])/3,0)</f>
        <v>Q2</v>
      </c>
      <c r="AA9249" t="str">
        <f>TEXT(salestable[[#This Row],[Order Date]], "ddd")</f>
        <v>Mon</v>
      </c>
    </row>
    <row r="9250" spans="1:27"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s="3">
        <v>1</v>
      </c>
      <c r="T9250" s="4">
        <v>0.2</v>
      </c>
      <c r="U9250" s="3">
        <v>1.365</v>
      </c>
      <c r="V9250" s="2">
        <f>salestable[[#This Row],[Sales]] * (1 - salestable[[#This Row],[Discount]])</f>
        <v>2.9120000000000004</v>
      </c>
      <c r="W9250" s="2">
        <f>salestable[[#This Row],[Sales]] * salestable[[#This Row],[Discount]]</f>
        <v>0.72800000000000009</v>
      </c>
      <c r="X9250">
        <f>YEAR(salestable[[#This Row],[Order Date]])</f>
        <v>2016</v>
      </c>
      <c r="Y9250" t="str">
        <f>TEXT(salestable[[#This Row],[Order Date]],"MMMM")</f>
        <v>November</v>
      </c>
      <c r="Z9250" t="str">
        <f>"Q"&amp;ROUNDUP(MONTH(salestable[[#This Row],[Order Date]])/3,0)</f>
        <v>Q4</v>
      </c>
      <c r="AA9250" t="str">
        <f>TEXT(salestable[[#This Row],[Order Date]], "ddd")</f>
        <v>Thu</v>
      </c>
    </row>
    <row r="9251" spans="1:27"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s="3">
        <v>7</v>
      </c>
      <c r="T9251" s="4">
        <v>0</v>
      </c>
      <c r="U9251" s="3">
        <v>220.48249999999999</v>
      </c>
      <c r="V9251" s="2">
        <f>salestable[[#This Row],[Sales]] * (1 - salestable[[#This Row],[Discount]])</f>
        <v>881.93</v>
      </c>
      <c r="W9251" s="2">
        <f>salestable[[#This Row],[Sales]] * salestable[[#This Row],[Discount]]</f>
        <v>0</v>
      </c>
      <c r="X9251">
        <f>YEAR(salestable[[#This Row],[Order Date]])</f>
        <v>2016</v>
      </c>
      <c r="Y9251" t="str">
        <f>TEXT(salestable[[#This Row],[Order Date]],"MMMM")</f>
        <v>November</v>
      </c>
      <c r="Z9251" t="str">
        <f>"Q"&amp;ROUNDUP(MONTH(salestable[[#This Row],[Order Date]])/3,0)</f>
        <v>Q4</v>
      </c>
      <c r="AA9251" t="str">
        <f>TEXT(salestable[[#This Row],[Order Date]], "ddd")</f>
        <v>Thu</v>
      </c>
    </row>
    <row r="9252" spans="1:27"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s="3">
        <v>8</v>
      </c>
      <c r="T9252" s="4">
        <v>0</v>
      </c>
      <c r="U9252" s="3">
        <v>54.444800000000001</v>
      </c>
      <c r="V9252" s="2">
        <f>salestable[[#This Row],[Sales]] * (1 - salestable[[#This Row],[Discount]])</f>
        <v>115.84</v>
      </c>
      <c r="W9252" s="2">
        <f>salestable[[#This Row],[Sales]] * salestable[[#This Row],[Discount]]</f>
        <v>0</v>
      </c>
      <c r="X9252">
        <f>YEAR(salestable[[#This Row],[Order Date]])</f>
        <v>2016</v>
      </c>
      <c r="Y9252" t="str">
        <f>TEXT(salestable[[#This Row],[Order Date]],"MMMM")</f>
        <v>December</v>
      </c>
      <c r="Z9252" t="str">
        <f>"Q"&amp;ROUNDUP(MONTH(salestable[[#This Row],[Order Date]])/3,0)</f>
        <v>Q4</v>
      </c>
      <c r="AA9252" t="str">
        <f>TEXT(salestable[[#This Row],[Order Date]], "ddd")</f>
        <v>Fri</v>
      </c>
    </row>
    <row r="9253" spans="1:27"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s="3">
        <v>2</v>
      </c>
      <c r="T9253" s="4">
        <v>0.2</v>
      </c>
      <c r="U9253" s="3">
        <v>33.64</v>
      </c>
      <c r="V9253" s="2">
        <f>salestable[[#This Row],[Sales]] * (1 - salestable[[#This Row],[Discount]])</f>
        <v>86.118400000000008</v>
      </c>
      <c r="W9253" s="2">
        <f>salestable[[#This Row],[Sales]] * salestable[[#This Row],[Discount]]</f>
        <v>21.529600000000002</v>
      </c>
      <c r="X9253">
        <f>YEAR(salestable[[#This Row],[Order Date]])</f>
        <v>2017</v>
      </c>
      <c r="Y9253" t="str">
        <f>TEXT(salestable[[#This Row],[Order Date]],"MMMM")</f>
        <v>March</v>
      </c>
      <c r="Z9253" t="str">
        <f>"Q"&amp;ROUNDUP(MONTH(salestable[[#This Row],[Order Date]])/3,0)</f>
        <v>Q1</v>
      </c>
      <c r="AA9253" t="str">
        <f>TEXT(salestable[[#This Row],[Order Date]], "ddd")</f>
        <v>Thu</v>
      </c>
    </row>
    <row r="9254" spans="1:27"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s="3">
        <v>5</v>
      </c>
      <c r="T9254" s="4">
        <v>0</v>
      </c>
      <c r="U9254" s="3">
        <v>63.984000000000002</v>
      </c>
      <c r="V9254" s="2">
        <f>salestable[[#This Row],[Sales]] * (1 - salestable[[#This Row],[Discount]])</f>
        <v>199.95</v>
      </c>
      <c r="W9254" s="2">
        <f>salestable[[#This Row],[Sales]] * salestable[[#This Row],[Discount]]</f>
        <v>0</v>
      </c>
      <c r="X9254">
        <f>YEAR(salestable[[#This Row],[Order Date]])</f>
        <v>2017</v>
      </c>
      <c r="Y9254" t="str">
        <f>TEXT(salestable[[#This Row],[Order Date]],"MMMM")</f>
        <v>September</v>
      </c>
      <c r="Z9254" t="str">
        <f>"Q"&amp;ROUNDUP(MONTH(salestable[[#This Row],[Order Date]])/3,0)</f>
        <v>Q3</v>
      </c>
      <c r="AA9254" t="str">
        <f>TEXT(salestable[[#This Row],[Order Date]], "ddd")</f>
        <v>Sat</v>
      </c>
    </row>
    <row r="9255" spans="1:27"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s="3">
        <v>2</v>
      </c>
      <c r="T9255" s="4">
        <v>0</v>
      </c>
      <c r="U9255" s="3">
        <v>6.2207999999999997</v>
      </c>
      <c r="V9255" s="2">
        <f>salestable[[#This Row],[Sales]] * (1 - salestable[[#This Row],[Discount]])</f>
        <v>12.96</v>
      </c>
      <c r="W9255" s="2">
        <f>salestable[[#This Row],[Sales]] * salestable[[#This Row],[Discount]]</f>
        <v>0</v>
      </c>
      <c r="X9255">
        <f>YEAR(salestable[[#This Row],[Order Date]])</f>
        <v>2017</v>
      </c>
      <c r="Y9255" t="str">
        <f>TEXT(salestable[[#This Row],[Order Date]],"MMMM")</f>
        <v>September</v>
      </c>
      <c r="Z9255" t="str">
        <f>"Q"&amp;ROUNDUP(MONTH(salestable[[#This Row],[Order Date]])/3,0)</f>
        <v>Q3</v>
      </c>
      <c r="AA9255" t="str">
        <f>TEXT(salestable[[#This Row],[Order Date]], "ddd")</f>
        <v>Sat</v>
      </c>
    </row>
    <row r="9256" spans="1:27"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s="3">
        <v>1</v>
      </c>
      <c r="T9256" s="4">
        <v>0</v>
      </c>
      <c r="U9256" s="3">
        <v>15.2225</v>
      </c>
      <c r="V9256" s="2">
        <f>salestable[[#This Row],[Sales]] * (1 - salestable[[#This Row],[Discount]])</f>
        <v>60.89</v>
      </c>
      <c r="W9256" s="2">
        <f>salestable[[#This Row],[Sales]] * salestable[[#This Row],[Discount]]</f>
        <v>0</v>
      </c>
      <c r="X9256">
        <f>YEAR(salestable[[#This Row],[Order Date]])</f>
        <v>2014</v>
      </c>
      <c r="Y9256" t="str">
        <f>TEXT(salestable[[#This Row],[Order Date]],"MMMM")</f>
        <v>February</v>
      </c>
      <c r="Z9256" t="str">
        <f>"Q"&amp;ROUNDUP(MONTH(salestable[[#This Row],[Order Date]])/3,0)</f>
        <v>Q1</v>
      </c>
      <c r="AA9256" t="str">
        <f>TEXT(salestable[[#This Row],[Order Date]], "ddd")</f>
        <v>Tue</v>
      </c>
    </row>
    <row r="9257" spans="1:27"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s="3">
        <v>3</v>
      </c>
      <c r="T9257" s="4">
        <v>0</v>
      </c>
      <c r="U9257" s="3">
        <v>6.8723999999999998</v>
      </c>
      <c r="V9257" s="2">
        <f>salestable[[#This Row],[Sales]] * (1 - salestable[[#This Row],[Discount]])</f>
        <v>14.94</v>
      </c>
      <c r="W9257" s="2">
        <f>salestable[[#This Row],[Sales]] * salestable[[#This Row],[Discount]]</f>
        <v>0</v>
      </c>
      <c r="X9257">
        <f>YEAR(salestable[[#This Row],[Order Date]])</f>
        <v>2014</v>
      </c>
      <c r="Y9257" t="str">
        <f>TEXT(salestable[[#This Row],[Order Date]],"MMMM")</f>
        <v>February</v>
      </c>
      <c r="Z9257" t="str">
        <f>"Q"&amp;ROUNDUP(MONTH(salestable[[#This Row],[Order Date]])/3,0)</f>
        <v>Q1</v>
      </c>
      <c r="AA9257" t="str">
        <f>TEXT(salestable[[#This Row],[Order Date]], "ddd")</f>
        <v>Tue</v>
      </c>
    </row>
    <row r="9258" spans="1:27"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s="3">
        <v>2</v>
      </c>
      <c r="T9258" s="4">
        <v>0</v>
      </c>
      <c r="U9258" s="3">
        <v>4.4344000000000001</v>
      </c>
      <c r="V9258" s="2">
        <f>salestable[[#This Row],[Sales]] * (1 - salestable[[#This Row],[Discount]])</f>
        <v>9.64</v>
      </c>
      <c r="W9258" s="2">
        <f>salestable[[#This Row],[Sales]] * salestable[[#This Row],[Discount]]</f>
        <v>0</v>
      </c>
      <c r="X9258">
        <f>YEAR(salestable[[#This Row],[Order Date]])</f>
        <v>2014</v>
      </c>
      <c r="Y9258" t="str">
        <f>TEXT(salestable[[#This Row],[Order Date]],"MMMM")</f>
        <v>February</v>
      </c>
      <c r="Z9258" t="str">
        <f>"Q"&amp;ROUNDUP(MONTH(salestable[[#This Row],[Order Date]])/3,0)</f>
        <v>Q1</v>
      </c>
      <c r="AA9258" t="str">
        <f>TEXT(salestable[[#This Row],[Order Date]], "ddd")</f>
        <v>Tue</v>
      </c>
    </row>
    <row r="9259" spans="1:27"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s="3">
        <v>3</v>
      </c>
      <c r="T9259" s="4">
        <v>0</v>
      </c>
      <c r="U9259" s="3">
        <v>53.270400000000002</v>
      </c>
      <c r="V9259" s="2">
        <f>salestable[[#This Row],[Sales]] * (1 - salestable[[#This Row],[Discount]])</f>
        <v>332.94</v>
      </c>
      <c r="W9259" s="2">
        <f>salestable[[#This Row],[Sales]] * salestable[[#This Row],[Discount]]</f>
        <v>0</v>
      </c>
      <c r="X9259">
        <f>YEAR(salestable[[#This Row],[Order Date]])</f>
        <v>2014</v>
      </c>
      <c r="Y9259" t="str">
        <f>TEXT(salestable[[#This Row],[Order Date]],"MMMM")</f>
        <v>February</v>
      </c>
      <c r="Z9259" t="str">
        <f>"Q"&amp;ROUNDUP(MONTH(salestable[[#This Row],[Order Date]])/3,0)</f>
        <v>Q1</v>
      </c>
      <c r="AA9259" t="str">
        <f>TEXT(salestable[[#This Row],[Order Date]], "ddd")</f>
        <v>Tue</v>
      </c>
    </row>
    <row r="9260" spans="1:27"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s="3">
        <v>3</v>
      </c>
      <c r="T9260" s="4">
        <v>0</v>
      </c>
      <c r="U9260" s="3">
        <v>24.393000000000001</v>
      </c>
      <c r="V9260" s="2">
        <f>salestable[[#This Row],[Sales]] * (1 - salestable[[#This Row],[Discount]])</f>
        <v>51.9</v>
      </c>
      <c r="W9260" s="2">
        <f>salestable[[#This Row],[Sales]] * salestable[[#This Row],[Discount]]</f>
        <v>0</v>
      </c>
      <c r="X9260">
        <f>YEAR(salestable[[#This Row],[Order Date]])</f>
        <v>2014</v>
      </c>
      <c r="Y9260" t="str">
        <f>TEXT(salestable[[#This Row],[Order Date]],"MMMM")</f>
        <v>February</v>
      </c>
      <c r="Z9260" t="str">
        <f>"Q"&amp;ROUNDUP(MONTH(salestable[[#This Row],[Order Date]])/3,0)</f>
        <v>Q1</v>
      </c>
      <c r="AA9260" t="str">
        <f>TEXT(salestable[[#This Row],[Order Date]], "ddd")</f>
        <v>Tue</v>
      </c>
    </row>
    <row r="9261" spans="1:27"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s="3">
        <v>2</v>
      </c>
      <c r="T9261" s="4">
        <v>0</v>
      </c>
      <c r="U9261" s="3">
        <v>2.5983999999999998</v>
      </c>
      <c r="V9261" s="2">
        <f>salestable[[#This Row],[Sales]] * (1 - salestable[[#This Row],[Discount]])</f>
        <v>64.959999999999994</v>
      </c>
      <c r="W9261" s="2">
        <f>salestable[[#This Row],[Sales]] * salestable[[#This Row],[Discount]]</f>
        <v>0</v>
      </c>
      <c r="X9261">
        <f>YEAR(salestable[[#This Row],[Order Date]])</f>
        <v>2014</v>
      </c>
      <c r="Y9261" t="str">
        <f>TEXT(salestable[[#This Row],[Order Date]],"MMMM")</f>
        <v>February</v>
      </c>
      <c r="Z9261" t="str">
        <f>"Q"&amp;ROUNDUP(MONTH(salestable[[#This Row],[Order Date]])/3,0)</f>
        <v>Q1</v>
      </c>
      <c r="AA9261" t="str">
        <f>TEXT(salestable[[#This Row],[Order Date]], "ddd")</f>
        <v>Tue</v>
      </c>
    </row>
    <row r="9262" spans="1:27"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s="3">
        <v>3</v>
      </c>
      <c r="T9262" s="4">
        <v>0</v>
      </c>
      <c r="U9262" s="3">
        <v>6.63</v>
      </c>
      <c r="V9262" s="2">
        <f>salestable[[#This Row],[Sales]] * (1 - salestable[[#This Row],[Discount]])</f>
        <v>25.5</v>
      </c>
      <c r="W9262" s="2">
        <f>salestable[[#This Row],[Sales]] * salestable[[#This Row],[Discount]]</f>
        <v>0</v>
      </c>
      <c r="X9262">
        <f>YEAR(salestable[[#This Row],[Order Date]])</f>
        <v>2017</v>
      </c>
      <c r="Y9262" t="str">
        <f>TEXT(salestable[[#This Row],[Order Date]],"MMMM")</f>
        <v>November</v>
      </c>
      <c r="Z9262" t="str">
        <f>"Q"&amp;ROUNDUP(MONTH(salestable[[#This Row],[Order Date]])/3,0)</f>
        <v>Q4</v>
      </c>
      <c r="AA9262" t="str">
        <f>TEXT(salestable[[#This Row],[Order Date]], "ddd")</f>
        <v>Sat</v>
      </c>
    </row>
    <row r="9263" spans="1:27"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s="3">
        <v>3</v>
      </c>
      <c r="T9263" s="4">
        <v>0.2</v>
      </c>
      <c r="U9263" s="3">
        <v>-2.6997</v>
      </c>
      <c r="V9263" s="2">
        <f>salestable[[#This Row],[Sales]] * (1 - salestable[[#This Row],[Discount]])</f>
        <v>172.7808</v>
      </c>
      <c r="W9263" s="2">
        <f>salestable[[#This Row],[Sales]] * salestable[[#This Row],[Discount]]</f>
        <v>43.1952</v>
      </c>
      <c r="X9263">
        <f>YEAR(salestable[[#This Row],[Order Date]])</f>
        <v>2017</v>
      </c>
      <c r="Y9263" t="str">
        <f>TEXT(salestable[[#This Row],[Order Date]],"MMMM")</f>
        <v>September</v>
      </c>
      <c r="Z9263" t="str">
        <f>"Q"&amp;ROUNDUP(MONTH(salestable[[#This Row],[Order Date]])/3,0)</f>
        <v>Q3</v>
      </c>
      <c r="AA9263" t="str">
        <f>TEXT(salestable[[#This Row],[Order Date]], "ddd")</f>
        <v>Sat</v>
      </c>
    </row>
    <row r="9264" spans="1:27"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s="3">
        <v>3</v>
      </c>
      <c r="T9264" s="4">
        <v>0</v>
      </c>
      <c r="U9264" s="3">
        <v>35.097299999999997</v>
      </c>
      <c r="V9264" s="2">
        <f>salestable[[#This Row],[Sales]] * (1 - salestable[[#This Row],[Discount]])</f>
        <v>389.97</v>
      </c>
      <c r="W9264" s="2">
        <f>salestable[[#This Row],[Sales]] * salestable[[#This Row],[Discount]]</f>
        <v>0</v>
      </c>
      <c r="X9264">
        <f>YEAR(salestable[[#This Row],[Order Date]])</f>
        <v>2015</v>
      </c>
      <c r="Y9264" t="str">
        <f>TEXT(salestable[[#This Row],[Order Date]],"MMMM")</f>
        <v>October</v>
      </c>
      <c r="Z9264" t="str">
        <f>"Q"&amp;ROUNDUP(MONTH(salestable[[#This Row],[Order Date]])/3,0)</f>
        <v>Q4</v>
      </c>
      <c r="AA9264" t="str">
        <f>TEXT(salestable[[#This Row],[Order Date]], "ddd")</f>
        <v>Fri</v>
      </c>
    </row>
    <row r="9265" spans="1:27"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s="3">
        <v>5</v>
      </c>
      <c r="T9265" s="4">
        <v>0.1</v>
      </c>
      <c r="U9265" s="3">
        <v>53.981999999999999</v>
      </c>
      <c r="V9265" s="2">
        <f>salestable[[#This Row],[Sales]] * (1 - salestable[[#This Row],[Discount]])</f>
        <v>242.91900000000004</v>
      </c>
      <c r="W9265" s="2">
        <f>salestable[[#This Row],[Sales]] * salestable[[#This Row],[Discount]]</f>
        <v>26.991000000000003</v>
      </c>
      <c r="X9265">
        <f>YEAR(salestable[[#This Row],[Order Date]])</f>
        <v>2015</v>
      </c>
      <c r="Y9265" t="str">
        <f>TEXT(salestable[[#This Row],[Order Date]],"MMMM")</f>
        <v>October</v>
      </c>
      <c r="Z9265" t="str">
        <f>"Q"&amp;ROUNDUP(MONTH(salestable[[#This Row],[Order Date]])/3,0)</f>
        <v>Q4</v>
      </c>
      <c r="AA9265" t="str">
        <f>TEXT(salestable[[#This Row],[Order Date]], "ddd")</f>
        <v>Fri</v>
      </c>
    </row>
    <row r="9266" spans="1:27"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s="3">
        <v>3</v>
      </c>
      <c r="T9266" s="4">
        <v>0.7</v>
      </c>
      <c r="U9266" s="3">
        <v>-7.782</v>
      </c>
      <c r="V9266" s="2">
        <f>salestable[[#This Row],[Sales]] * (1 - salestable[[#This Row],[Discount]])</f>
        <v>3.5019000000000005</v>
      </c>
      <c r="W9266" s="2">
        <f>salestable[[#This Row],[Sales]] * salestable[[#This Row],[Discount]]</f>
        <v>8.1710999999999991</v>
      </c>
      <c r="X9266">
        <f>YEAR(salestable[[#This Row],[Order Date]])</f>
        <v>2017</v>
      </c>
      <c r="Y9266" t="str">
        <f>TEXT(salestable[[#This Row],[Order Date]],"MMMM")</f>
        <v>November</v>
      </c>
      <c r="Z9266" t="str">
        <f>"Q"&amp;ROUNDUP(MONTH(salestable[[#This Row],[Order Date]])/3,0)</f>
        <v>Q4</v>
      </c>
      <c r="AA9266" t="str">
        <f>TEXT(salestable[[#This Row],[Order Date]], "ddd")</f>
        <v>Fri</v>
      </c>
    </row>
    <row r="9267" spans="1:27"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s="3">
        <v>7</v>
      </c>
      <c r="T9267" s="4">
        <v>0.2</v>
      </c>
      <c r="U9267" s="3">
        <v>24.318000000000001</v>
      </c>
      <c r="V9267" s="2">
        <f>salestable[[#This Row],[Sales]] * (1 - salestable[[#This Row],[Discount]])</f>
        <v>51.878399999999999</v>
      </c>
      <c r="W9267" s="2">
        <f>salestable[[#This Row],[Sales]] * salestable[[#This Row],[Discount]]</f>
        <v>12.9696</v>
      </c>
      <c r="X9267">
        <f>YEAR(salestable[[#This Row],[Order Date]])</f>
        <v>2017</v>
      </c>
      <c r="Y9267" t="str">
        <f>TEXT(salestable[[#This Row],[Order Date]],"MMMM")</f>
        <v>November</v>
      </c>
      <c r="Z9267" t="str">
        <f>"Q"&amp;ROUNDUP(MONTH(salestable[[#This Row],[Order Date]])/3,0)</f>
        <v>Q4</v>
      </c>
      <c r="AA9267" t="str">
        <f>TEXT(salestable[[#This Row],[Order Date]], "ddd")</f>
        <v>Fri</v>
      </c>
    </row>
    <row r="9268" spans="1:27"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s="3">
        <v>2</v>
      </c>
      <c r="T9268" s="4">
        <v>0</v>
      </c>
      <c r="U9268" s="3">
        <v>5.5327999999999999</v>
      </c>
      <c r="V9268" s="2">
        <f>salestable[[#This Row],[Sales]] * (1 - salestable[[#This Row],[Discount]])</f>
        <v>14.56</v>
      </c>
      <c r="W9268" s="2">
        <f>salestable[[#This Row],[Sales]] * salestable[[#This Row],[Discount]]</f>
        <v>0</v>
      </c>
      <c r="X9268">
        <f>YEAR(salestable[[#This Row],[Order Date]])</f>
        <v>2014</v>
      </c>
      <c r="Y9268" t="str">
        <f>TEXT(salestable[[#This Row],[Order Date]],"MMMM")</f>
        <v>February</v>
      </c>
      <c r="Z9268" t="str">
        <f>"Q"&amp;ROUNDUP(MONTH(salestable[[#This Row],[Order Date]])/3,0)</f>
        <v>Q1</v>
      </c>
      <c r="AA9268" t="str">
        <f>TEXT(salestable[[#This Row],[Order Date]], "ddd")</f>
        <v>Sat</v>
      </c>
    </row>
    <row r="9269" spans="1:27"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s="3">
        <v>1</v>
      </c>
      <c r="T9269" s="4">
        <v>0.1</v>
      </c>
      <c r="U9269" s="3">
        <v>6.8388</v>
      </c>
      <c r="V9269" s="2">
        <f>salestable[[#This Row],[Sales]] * (1 - salestable[[#This Row],[Discount]])</f>
        <v>92.323799999999991</v>
      </c>
      <c r="W9269" s="2">
        <f>salestable[[#This Row],[Sales]] * salestable[[#This Row],[Discount]]</f>
        <v>10.2582</v>
      </c>
      <c r="X9269">
        <f>YEAR(salestable[[#This Row],[Order Date]])</f>
        <v>2015</v>
      </c>
      <c r="Y9269" t="str">
        <f>TEXT(salestable[[#This Row],[Order Date]],"MMMM")</f>
        <v>September</v>
      </c>
      <c r="Z9269" t="str">
        <f>"Q"&amp;ROUNDUP(MONTH(salestable[[#This Row],[Order Date]])/3,0)</f>
        <v>Q3</v>
      </c>
      <c r="AA9269" t="str">
        <f>TEXT(salestable[[#This Row],[Order Date]], "ddd")</f>
        <v>Fri</v>
      </c>
    </row>
    <row r="9270" spans="1:27"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s="3">
        <v>3</v>
      </c>
      <c r="T9270" s="4">
        <v>0</v>
      </c>
      <c r="U9270" s="3">
        <v>9.6191999999999993</v>
      </c>
      <c r="V9270" s="2">
        <f>salestable[[#This Row],[Sales]] * (1 - salestable[[#This Row],[Discount]])</f>
        <v>20.04</v>
      </c>
      <c r="W9270" s="2">
        <f>salestable[[#This Row],[Sales]] * salestable[[#This Row],[Discount]]</f>
        <v>0</v>
      </c>
      <c r="X9270">
        <f>YEAR(salestable[[#This Row],[Order Date]])</f>
        <v>2015</v>
      </c>
      <c r="Y9270" t="str">
        <f>TEXT(salestable[[#This Row],[Order Date]],"MMMM")</f>
        <v>September</v>
      </c>
      <c r="Z9270" t="str">
        <f>"Q"&amp;ROUNDUP(MONTH(salestable[[#This Row],[Order Date]])/3,0)</f>
        <v>Q3</v>
      </c>
      <c r="AA9270" t="str">
        <f>TEXT(salestable[[#This Row],[Order Date]], "ddd")</f>
        <v>Fri</v>
      </c>
    </row>
    <row r="9271" spans="1:27"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s="3">
        <v>7</v>
      </c>
      <c r="T9271" s="4">
        <v>0.2</v>
      </c>
      <c r="U9271" s="3">
        <v>11.2308</v>
      </c>
      <c r="V9271" s="2">
        <f>salestable[[#This Row],[Sales]] * (1 - salestable[[#This Row],[Discount]])</f>
        <v>25.670400000000001</v>
      </c>
      <c r="W9271" s="2">
        <f>salestable[[#This Row],[Sales]] * salestable[[#This Row],[Discount]]</f>
        <v>6.4176000000000002</v>
      </c>
      <c r="X9271">
        <f>YEAR(salestable[[#This Row],[Order Date]])</f>
        <v>2017</v>
      </c>
      <c r="Y9271" t="str">
        <f>TEXT(salestable[[#This Row],[Order Date]],"MMMM")</f>
        <v>August</v>
      </c>
      <c r="Z9271" t="str">
        <f>"Q"&amp;ROUNDUP(MONTH(salestable[[#This Row],[Order Date]])/3,0)</f>
        <v>Q3</v>
      </c>
      <c r="AA9271" t="str">
        <f>TEXT(salestable[[#This Row],[Order Date]], "ddd")</f>
        <v>Mon</v>
      </c>
    </row>
    <row r="9272" spans="1:27"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s="3">
        <v>6</v>
      </c>
      <c r="T9272" s="4">
        <v>0.2</v>
      </c>
      <c r="U9272" s="3">
        <v>1453.1238000000001</v>
      </c>
      <c r="V9272" s="2">
        <f>salestable[[#This Row],[Sales]] * (1 - salestable[[#This Row],[Discount]])</f>
        <v>3444.4416000000001</v>
      </c>
      <c r="W9272" s="2">
        <f>salestable[[#This Row],[Sales]] * salestable[[#This Row],[Discount]]</f>
        <v>861.11040000000003</v>
      </c>
      <c r="X9272">
        <f>YEAR(salestable[[#This Row],[Order Date]])</f>
        <v>2017</v>
      </c>
      <c r="Y9272" t="str">
        <f>TEXT(salestable[[#This Row],[Order Date]],"MMMM")</f>
        <v>August</v>
      </c>
      <c r="Z9272" t="str">
        <f>"Q"&amp;ROUNDUP(MONTH(salestable[[#This Row],[Order Date]])/3,0)</f>
        <v>Q3</v>
      </c>
      <c r="AA9272" t="str">
        <f>TEXT(salestable[[#This Row],[Order Date]], "ddd")</f>
        <v>Mon</v>
      </c>
    </row>
    <row r="9273" spans="1:27"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s="3">
        <v>3</v>
      </c>
      <c r="T9273" s="4">
        <v>0</v>
      </c>
      <c r="U9273" s="3">
        <v>4.4088000000000003</v>
      </c>
      <c r="V9273" s="2">
        <f>salestable[[#This Row],[Sales]] * (1 - salestable[[#This Row],[Discount]])</f>
        <v>10.02</v>
      </c>
      <c r="W9273" s="2">
        <f>salestable[[#This Row],[Sales]] * salestable[[#This Row],[Discount]]</f>
        <v>0</v>
      </c>
      <c r="X9273">
        <f>YEAR(salestable[[#This Row],[Order Date]])</f>
        <v>2016</v>
      </c>
      <c r="Y9273" t="str">
        <f>TEXT(salestable[[#This Row],[Order Date]],"MMMM")</f>
        <v>May</v>
      </c>
      <c r="Z9273" t="str">
        <f>"Q"&amp;ROUNDUP(MONTH(salestable[[#This Row],[Order Date]])/3,0)</f>
        <v>Q2</v>
      </c>
      <c r="AA9273" t="str">
        <f>TEXT(salestable[[#This Row],[Order Date]], "ddd")</f>
        <v>Thu</v>
      </c>
    </row>
    <row r="9274" spans="1:27"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s="3">
        <v>4</v>
      </c>
      <c r="T9274" s="4">
        <v>0</v>
      </c>
      <c r="U9274" s="3">
        <v>303.3408</v>
      </c>
      <c r="V9274" s="2">
        <f>salestable[[#This Row],[Sales]] * (1 - salestable[[#This Row],[Discount]])</f>
        <v>631.96</v>
      </c>
      <c r="W9274" s="2">
        <f>salestable[[#This Row],[Sales]] * salestable[[#This Row],[Discount]]</f>
        <v>0</v>
      </c>
      <c r="X9274">
        <f>YEAR(salestable[[#This Row],[Order Date]])</f>
        <v>2016</v>
      </c>
      <c r="Y9274" t="str">
        <f>TEXT(salestable[[#This Row],[Order Date]],"MMMM")</f>
        <v>May</v>
      </c>
      <c r="Z9274" t="str">
        <f>"Q"&amp;ROUNDUP(MONTH(salestable[[#This Row],[Order Date]])/3,0)</f>
        <v>Q2</v>
      </c>
      <c r="AA9274" t="str">
        <f>TEXT(salestable[[#This Row],[Order Date]], "ddd")</f>
        <v>Thu</v>
      </c>
    </row>
    <row r="9275" spans="1:27"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s="3">
        <v>3</v>
      </c>
      <c r="T9275" s="4">
        <v>0</v>
      </c>
      <c r="U9275" s="3">
        <v>757.41120000000001</v>
      </c>
      <c r="V9275" s="2">
        <f>salestable[[#This Row],[Sales]] * (1 - salestable[[#This Row],[Discount]])</f>
        <v>1577.94</v>
      </c>
      <c r="W9275" s="2">
        <f>salestable[[#This Row],[Sales]] * salestable[[#This Row],[Discount]]</f>
        <v>0</v>
      </c>
      <c r="X9275">
        <f>YEAR(salestable[[#This Row],[Order Date]])</f>
        <v>2017</v>
      </c>
      <c r="Y9275" t="str">
        <f>TEXT(salestable[[#This Row],[Order Date]],"MMMM")</f>
        <v>September</v>
      </c>
      <c r="Z9275" t="str">
        <f>"Q"&amp;ROUNDUP(MONTH(salestable[[#This Row],[Order Date]])/3,0)</f>
        <v>Q3</v>
      </c>
      <c r="AA9275" t="str">
        <f>TEXT(salestable[[#This Row],[Order Date]], "ddd")</f>
        <v>Sat</v>
      </c>
    </row>
    <row r="9276" spans="1:27"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s="3">
        <v>7</v>
      </c>
      <c r="T9276" s="4">
        <v>0</v>
      </c>
      <c r="U9276" s="3">
        <v>112.574</v>
      </c>
      <c r="V9276" s="2">
        <f>salestable[[#This Row],[Sales]] * (1 - salestable[[#This Row],[Discount]])</f>
        <v>255.85</v>
      </c>
      <c r="W9276" s="2">
        <f>salestable[[#This Row],[Sales]] * salestable[[#This Row],[Discount]]</f>
        <v>0</v>
      </c>
      <c r="X9276">
        <f>YEAR(salestable[[#This Row],[Order Date]])</f>
        <v>2014</v>
      </c>
      <c r="Y9276" t="str">
        <f>TEXT(salestable[[#This Row],[Order Date]],"MMMM")</f>
        <v>October</v>
      </c>
      <c r="Z9276" t="str">
        <f>"Q"&amp;ROUNDUP(MONTH(salestable[[#This Row],[Order Date]])/3,0)</f>
        <v>Q4</v>
      </c>
      <c r="AA9276" t="str">
        <f>TEXT(salestable[[#This Row],[Order Date]], "ddd")</f>
        <v>Fri</v>
      </c>
    </row>
    <row r="9277" spans="1:27"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s="3">
        <v>6</v>
      </c>
      <c r="T9277" s="4">
        <v>0.2</v>
      </c>
      <c r="U9277" s="3">
        <v>13.8528</v>
      </c>
      <c r="V9277" s="2">
        <f>salestable[[#This Row],[Sales]] * (1 - salestable[[#This Row],[Discount]])</f>
        <v>147.76320000000001</v>
      </c>
      <c r="W9277" s="2">
        <f>salestable[[#This Row],[Sales]] * salestable[[#This Row],[Discount]]</f>
        <v>36.940800000000003</v>
      </c>
      <c r="X9277">
        <f>YEAR(salestable[[#This Row],[Order Date]])</f>
        <v>2016</v>
      </c>
      <c r="Y9277" t="str">
        <f>TEXT(salestable[[#This Row],[Order Date]],"MMMM")</f>
        <v>May</v>
      </c>
      <c r="Z9277" t="str">
        <f>"Q"&amp;ROUNDUP(MONTH(salestable[[#This Row],[Order Date]])/3,0)</f>
        <v>Q2</v>
      </c>
      <c r="AA9277" t="str">
        <f>TEXT(salestable[[#This Row],[Order Date]], "ddd")</f>
        <v>Thu</v>
      </c>
    </row>
    <row r="9278" spans="1:27"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s="3">
        <v>2</v>
      </c>
      <c r="T9278" s="4">
        <v>0.2</v>
      </c>
      <c r="U9278" s="3">
        <v>11.98</v>
      </c>
      <c r="V9278" s="2">
        <f>salestable[[#This Row],[Sales]] * (1 - salestable[[#This Row],[Discount]])</f>
        <v>38.336000000000006</v>
      </c>
      <c r="W9278" s="2">
        <f>salestable[[#This Row],[Sales]] * salestable[[#This Row],[Discount]]</f>
        <v>9.5840000000000014</v>
      </c>
      <c r="X9278">
        <f>YEAR(salestable[[#This Row],[Order Date]])</f>
        <v>2016</v>
      </c>
      <c r="Y9278" t="str">
        <f>TEXT(salestable[[#This Row],[Order Date]],"MMMM")</f>
        <v>May</v>
      </c>
      <c r="Z9278" t="str">
        <f>"Q"&amp;ROUNDUP(MONTH(salestable[[#This Row],[Order Date]])/3,0)</f>
        <v>Q2</v>
      </c>
      <c r="AA9278" t="str">
        <f>TEXT(salestable[[#This Row],[Order Date]], "ddd")</f>
        <v>Thu</v>
      </c>
    </row>
    <row r="9279" spans="1:27"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s="3">
        <v>4</v>
      </c>
      <c r="T9279" s="4">
        <v>0.2</v>
      </c>
      <c r="U9279" s="3">
        <v>5.1791999999999998</v>
      </c>
      <c r="V9279" s="2">
        <f>salestable[[#This Row],[Sales]] * (1 - salestable[[#This Row],[Discount]])</f>
        <v>12.748800000000001</v>
      </c>
      <c r="W9279" s="2">
        <f>salestable[[#This Row],[Sales]] * salestable[[#This Row],[Discount]]</f>
        <v>3.1872000000000003</v>
      </c>
      <c r="X9279">
        <f>YEAR(salestable[[#This Row],[Order Date]])</f>
        <v>2017</v>
      </c>
      <c r="Y9279" t="str">
        <f>TEXT(salestable[[#This Row],[Order Date]],"MMMM")</f>
        <v>December</v>
      </c>
      <c r="Z9279" t="str">
        <f>"Q"&amp;ROUNDUP(MONTH(salestable[[#This Row],[Order Date]])/3,0)</f>
        <v>Q4</v>
      </c>
      <c r="AA9279" t="str">
        <f>TEXT(salestable[[#This Row],[Order Date]], "ddd")</f>
        <v>Fri</v>
      </c>
    </row>
    <row r="9280" spans="1:27"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s="3">
        <v>7</v>
      </c>
      <c r="T9280" s="4">
        <v>0.7</v>
      </c>
      <c r="U9280" s="3">
        <v>-5.6006999999999998</v>
      </c>
      <c r="V9280" s="2">
        <f>salestable[[#This Row],[Sales]] * (1 - salestable[[#This Row],[Discount]])</f>
        <v>2.4003000000000001</v>
      </c>
      <c r="W9280" s="2">
        <f>salestable[[#This Row],[Sales]] * salestable[[#This Row],[Discount]]</f>
        <v>5.6006999999999989</v>
      </c>
      <c r="X9280">
        <f>YEAR(salestable[[#This Row],[Order Date]])</f>
        <v>2017</v>
      </c>
      <c r="Y9280" t="str">
        <f>TEXT(salestable[[#This Row],[Order Date]],"MMMM")</f>
        <v>December</v>
      </c>
      <c r="Z9280" t="str">
        <f>"Q"&amp;ROUNDUP(MONTH(salestable[[#This Row],[Order Date]])/3,0)</f>
        <v>Q4</v>
      </c>
      <c r="AA9280" t="str">
        <f>TEXT(salestable[[#This Row],[Order Date]], "ddd")</f>
        <v>Fri</v>
      </c>
    </row>
    <row r="9281" spans="1:27"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s="3">
        <v>2</v>
      </c>
      <c r="T9281" s="4">
        <v>0.3</v>
      </c>
      <c r="U9281" s="3">
        <v>-28.498000000000001</v>
      </c>
      <c r="V9281" s="2">
        <f>salestable[[#This Row],[Sales]] * (1 - salestable[[#This Row],[Discount]])</f>
        <v>279.28039999999999</v>
      </c>
      <c r="W9281" s="2">
        <f>salestable[[#This Row],[Sales]] * salestable[[#This Row],[Discount]]</f>
        <v>119.69159999999999</v>
      </c>
      <c r="X9281">
        <f>YEAR(salestable[[#This Row],[Order Date]])</f>
        <v>2017</v>
      </c>
      <c r="Y9281" t="str">
        <f>TEXT(salestable[[#This Row],[Order Date]],"MMMM")</f>
        <v>December</v>
      </c>
      <c r="Z9281" t="str">
        <f>"Q"&amp;ROUNDUP(MONTH(salestable[[#This Row],[Order Date]])/3,0)</f>
        <v>Q4</v>
      </c>
      <c r="AA9281" t="str">
        <f>TEXT(salestable[[#This Row],[Order Date]], "ddd")</f>
        <v>Fri</v>
      </c>
    </row>
    <row r="9282" spans="1:27"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s="3">
        <v>2</v>
      </c>
      <c r="T9282" s="4">
        <v>0</v>
      </c>
      <c r="U9282" s="3">
        <v>40.97</v>
      </c>
      <c r="V9282" s="2">
        <f>salestable[[#This Row],[Sales]] * (1 - salestable[[#This Row],[Discount]])</f>
        <v>163.88</v>
      </c>
      <c r="W9282" s="2">
        <f>salestable[[#This Row],[Sales]] * salestable[[#This Row],[Discount]]</f>
        <v>0</v>
      </c>
      <c r="X9282">
        <f>YEAR(salestable[[#This Row],[Order Date]])</f>
        <v>2016</v>
      </c>
      <c r="Y9282" t="str">
        <f>TEXT(salestable[[#This Row],[Order Date]],"MMMM")</f>
        <v>September</v>
      </c>
      <c r="Z9282" t="str">
        <f>"Q"&amp;ROUNDUP(MONTH(salestable[[#This Row],[Order Date]])/3,0)</f>
        <v>Q3</v>
      </c>
      <c r="AA9282" t="str">
        <f>TEXT(salestable[[#This Row],[Order Date]], "ddd")</f>
        <v>Tue</v>
      </c>
    </row>
    <row r="9283" spans="1:27"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s="3">
        <v>5</v>
      </c>
      <c r="T9283" s="4">
        <v>0</v>
      </c>
      <c r="U9283" s="3">
        <v>20.37</v>
      </c>
      <c r="V9283" s="2">
        <f>salestable[[#This Row],[Sales]] * (1 - salestable[[#This Row],[Discount]])</f>
        <v>67.900000000000006</v>
      </c>
      <c r="W9283" s="2">
        <f>salestable[[#This Row],[Sales]] * salestable[[#This Row],[Discount]]</f>
        <v>0</v>
      </c>
      <c r="X9283">
        <f>YEAR(salestable[[#This Row],[Order Date]])</f>
        <v>2017</v>
      </c>
      <c r="Y9283" t="str">
        <f>TEXT(salestable[[#This Row],[Order Date]],"MMMM")</f>
        <v>September</v>
      </c>
      <c r="Z9283" t="str">
        <f>"Q"&amp;ROUNDUP(MONTH(salestable[[#This Row],[Order Date]])/3,0)</f>
        <v>Q3</v>
      </c>
      <c r="AA9283" t="str">
        <f>TEXT(salestable[[#This Row],[Order Date]], "ddd")</f>
        <v>Mon</v>
      </c>
    </row>
    <row r="9284" spans="1:27"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s="3">
        <v>4</v>
      </c>
      <c r="T9284" s="4">
        <v>0.2</v>
      </c>
      <c r="U9284" s="3">
        <v>25.278400000000001</v>
      </c>
      <c r="V9284" s="2">
        <f>salestable[[#This Row],[Sales]] * (1 - salestable[[#This Row],[Discount]])</f>
        <v>57.779200000000003</v>
      </c>
      <c r="W9284" s="2">
        <f>salestable[[#This Row],[Sales]] * salestable[[#This Row],[Discount]]</f>
        <v>14.444800000000001</v>
      </c>
      <c r="X9284">
        <f>YEAR(salestable[[#This Row],[Order Date]])</f>
        <v>2016</v>
      </c>
      <c r="Y9284" t="str">
        <f>TEXT(salestable[[#This Row],[Order Date]],"MMMM")</f>
        <v>December</v>
      </c>
      <c r="Z9284" t="str">
        <f>"Q"&amp;ROUNDUP(MONTH(salestable[[#This Row],[Order Date]])/3,0)</f>
        <v>Q4</v>
      </c>
      <c r="AA9284" t="str">
        <f>TEXT(salestable[[#This Row],[Order Date]], "ddd")</f>
        <v>Fri</v>
      </c>
    </row>
    <row r="9285" spans="1:27"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s="3">
        <v>2</v>
      </c>
      <c r="T9285" s="4">
        <v>0.2</v>
      </c>
      <c r="U9285" s="3">
        <v>3.9474</v>
      </c>
      <c r="V9285" s="2">
        <f>salestable[[#This Row],[Sales]] * (1 - salestable[[#This Row],[Discount]])</f>
        <v>9.3567999999999998</v>
      </c>
      <c r="W9285" s="2">
        <f>salestable[[#This Row],[Sales]] * salestable[[#This Row],[Discount]]</f>
        <v>2.3391999999999999</v>
      </c>
      <c r="X9285">
        <f>YEAR(salestable[[#This Row],[Order Date]])</f>
        <v>2017</v>
      </c>
      <c r="Y9285" t="str">
        <f>TEXT(salestable[[#This Row],[Order Date]],"MMMM")</f>
        <v>September</v>
      </c>
      <c r="Z9285" t="str">
        <f>"Q"&amp;ROUNDUP(MONTH(salestable[[#This Row],[Order Date]])/3,0)</f>
        <v>Q3</v>
      </c>
      <c r="AA9285" t="str">
        <f>TEXT(salestable[[#This Row],[Order Date]], "ddd")</f>
        <v>Sat</v>
      </c>
    </row>
    <row r="9286" spans="1:27"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s="3">
        <v>3</v>
      </c>
      <c r="T9286" s="4">
        <v>0</v>
      </c>
      <c r="U9286" s="3">
        <v>43.223399999999998</v>
      </c>
      <c r="V9286" s="2">
        <f>salestable[[#This Row],[Sales]] * (1 - salestable[[#This Row],[Discount]])</f>
        <v>392.94</v>
      </c>
      <c r="W9286" s="2">
        <f>salestable[[#This Row],[Sales]] * salestable[[#This Row],[Discount]]</f>
        <v>0</v>
      </c>
      <c r="X9286">
        <f>YEAR(salestable[[#This Row],[Order Date]])</f>
        <v>2014</v>
      </c>
      <c r="Y9286" t="str">
        <f>TEXT(salestable[[#This Row],[Order Date]],"MMMM")</f>
        <v>November</v>
      </c>
      <c r="Z9286" t="str">
        <f>"Q"&amp;ROUNDUP(MONTH(salestable[[#This Row],[Order Date]])/3,0)</f>
        <v>Q4</v>
      </c>
      <c r="AA9286" t="str">
        <f>TEXT(salestable[[#This Row],[Order Date]], "ddd")</f>
        <v>Tue</v>
      </c>
    </row>
    <row r="9287" spans="1:27"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s="3">
        <v>1</v>
      </c>
      <c r="T9287" s="4">
        <v>0.2</v>
      </c>
      <c r="U9287" s="3">
        <v>4.7712000000000003</v>
      </c>
      <c r="V9287" s="2">
        <f>salestable[[#This Row],[Sales]] * (1 - salestable[[#This Row],[Discount]])</f>
        <v>14.540799999999999</v>
      </c>
      <c r="W9287" s="2">
        <f>salestable[[#This Row],[Sales]] * salestable[[#This Row],[Discount]]</f>
        <v>3.6351999999999998</v>
      </c>
      <c r="X9287">
        <f>YEAR(salestable[[#This Row],[Order Date]])</f>
        <v>2015</v>
      </c>
      <c r="Y9287" t="str">
        <f>TEXT(salestable[[#This Row],[Order Date]],"MMMM")</f>
        <v>November</v>
      </c>
      <c r="Z9287" t="str">
        <f>"Q"&amp;ROUNDUP(MONTH(salestable[[#This Row],[Order Date]])/3,0)</f>
        <v>Q4</v>
      </c>
      <c r="AA9287" t="str">
        <f>TEXT(salestable[[#This Row],[Order Date]], "ddd")</f>
        <v>Sat</v>
      </c>
    </row>
    <row r="9288" spans="1:27"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s="3">
        <v>3</v>
      </c>
      <c r="T9288" s="4">
        <v>0.8</v>
      </c>
      <c r="U9288" s="3">
        <v>-11.020799999999999</v>
      </c>
      <c r="V9288" s="2">
        <f>salestable[[#This Row],[Sales]] * (1 - salestable[[#This Row],[Discount]])</f>
        <v>1.3775999999999997</v>
      </c>
      <c r="W9288" s="2">
        <f>salestable[[#This Row],[Sales]] * salestable[[#This Row],[Discount]]</f>
        <v>5.5104000000000006</v>
      </c>
      <c r="X9288">
        <f>YEAR(salestable[[#This Row],[Order Date]])</f>
        <v>2017</v>
      </c>
      <c r="Y9288" t="str">
        <f>TEXT(salestable[[#This Row],[Order Date]],"MMMM")</f>
        <v>June</v>
      </c>
      <c r="Z9288" t="str">
        <f>"Q"&amp;ROUNDUP(MONTH(salestable[[#This Row],[Order Date]])/3,0)</f>
        <v>Q2</v>
      </c>
      <c r="AA9288" t="str">
        <f>TEXT(salestable[[#This Row],[Order Date]], "ddd")</f>
        <v>Mon</v>
      </c>
    </row>
    <row r="9289" spans="1:27"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s="3">
        <v>3</v>
      </c>
      <c r="T9289" s="4">
        <v>0.3</v>
      </c>
      <c r="U9289" s="3">
        <v>-84.961500000000001</v>
      </c>
      <c r="V9289" s="2">
        <f>salestable[[#This Row],[Sales]] * (1 - salestable[[#This Row],[Discount]])</f>
        <v>320.23949999999996</v>
      </c>
      <c r="W9289" s="2">
        <f>salestable[[#This Row],[Sales]] * salestable[[#This Row],[Discount]]</f>
        <v>137.24549999999999</v>
      </c>
      <c r="X9289">
        <f>YEAR(salestable[[#This Row],[Order Date]])</f>
        <v>2017</v>
      </c>
      <c r="Y9289" t="str">
        <f>TEXT(salestable[[#This Row],[Order Date]],"MMMM")</f>
        <v>June</v>
      </c>
      <c r="Z9289" t="str">
        <f>"Q"&amp;ROUNDUP(MONTH(salestable[[#This Row],[Order Date]])/3,0)</f>
        <v>Q2</v>
      </c>
      <c r="AA9289" t="str">
        <f>TEXT(salestable[[#This Row],[Order Date]], "ddd")</f>
        <v>Mon</v>
      </c>
    </row>
    <row r="9290" spans="1:27"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s="3">
        <v>6</v>
      </c>
      <c r="T9290" s="4">
        <v>0.3</v>
      </c>
      <c r="U9290" s="3">
        <v>-15.418799999999999</v>
      </c>
      <c r="V9290" s="2">
        <f>salestable[[#This Row],[Sales]] * (1 - salestable[[#This Row],[Discount]])</f>
        <v>755.52120000000002</v>
      </c>
      <c r="W9290" s="2">
        <f>salestable[[#This Row],[Sales]] * salestable[[#This Row],[Discount]]</f>
        <v>323.79480000000001</v>
      </c>
      <c r="X9290">
        <f>YEAR(salestable[[#This Row],[Order Date]])</f>
        <v>2017</v>
      </c>
      <c r="Y9290" t="str">
        <f>TEXT(salestable[[#This Row],[Order Date]],"MMMM")</f>
        <v>November</v>
      </c>
      <c r="Z9290" t="str">
        <f>"Q"&amp;ROUNDUP(MONTH(salestable[[#This Row],[Order Date]])/3,0)</f>
        <v>Q4</v>
      </c>
      <c r="AA9290" t="str">
        <f>TEXT(salestable[[#This Row],[Order Date]], "ddd")</f>
        <v>Thu</v>
      </c>
    </row>
    <row r="9291" spans="1:27"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s="3">
        <v>1</v>
      </c>
      <c r="T9291" s="4">
        <v>0</v>
      </c>
      <c r="U9291" s="3">
        <v>22.9877</v>
      </c>
      <c r="V9291" s="2">
        <f>salestable[[#This Row],[Sales]] * (1 - salestable[[#This Row],[Discount]])</f>
        <v>48.91</v>
      </c>
      <c r="W9291" s="2">
        <f>salestable[[#This Row],[Sales]] * salestable[[#This Row],[Discount]]</f>
        <v>0</v>
      </c>
      <c r="X9291">
        <f>YEAR(salestable[[#This Row],[Order Date]])</f>
        <v>2014</v>
      </c>
      <c r="Y9291" t="str">
        <f>TEXT(salestable[[#This Row],[Order Date]],"MMMM")</f>
        <v>April</v>
      </c>
      <c r="Z9291" t="str">
        <f>"Q"&amp;ROUNDUP(MONTH(salestable[[#This Row],[Order Date]])/3,0)</f>
        <v>Q2</v>
      </c>
      <c r="AA9291" t="str">
        <f>TEXT(salestable[[#This Row],[Order Date]], "ddd")</f>
        <v>Wed</v>
      </c>
    </row>
    <row r="9292" spans="1:27"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s="3">
        <v>3</v>
      </c>
      <c r="T9292" s="4">
        <v>0</v>
      </c>
      <c r="U9292" s="3">
        <v>2.8536000000000001</v>
      </c>
      <c r="V9292" s="2">
        <f>salestable[[#This Row],[Sales]] * (1 - salestable[[#This Row],[Discount]])</f>
        <v>9.84</v>
      </c>
      <c r="W9292" s="2">
        <f>salestable[[#This Row],[Sales]] * salestable[[#This Row],[Discount]]</f>
        <v>0</v>
      </c>
      <c r="X9292">
        <f>YEAR(salestable[[#This Row],[Order Date]])</f>
        <v>2014</v>
      </c>
      <c r="Y9292" t="str">
        <f>TEXT(salestable[[#This Row],[Order Date]],"MMMM")</f>
        <v>September</v>
      </c>
      <c r="Z9292" t="str">
        <f>"Q"&amp;ROUNDUP(MONTH(salestable[[#This Row],[Order Date]])/3,0)</f>
        <v>Q3</v>
      </c>
      <c r="AA9292" t="str">
        <f>TEXT(salestable[[#This Row],[Order Date]], "ddd")</f>
        <v>Tue</v>
      </c>
    </row>
    <row r="9293" spans="1:27"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s="3">
        <v>3</v>
      </c>
      <c r="T9293" s="4">
        <v>0</v>
      </c>
      <c r="U9293" s="3">
        <v>15.525</v>
      </c>
      <c r="V9293" s="2">
        <f>salestable[[#This Row],[Sales]] * (1 - salestable[[#This Row],[Discount]])</f>
        <v>34.5</v>
      </c>
      <c r="W9293" s="2">
        <f>salestable[[#This Row],[Sales]] * salestable[[#This Row],[Discount]]</f>
        <v>0</v>
      </c>
      <c r="X9293">
        <f>YEAR(salestable[[#This Row],[Order Date]])</f>
        <v>2014</v>
      </c>
      <c r="Y9293" t="str">
        <f>TEXT(salestable[[#This Row],[Order Date]],"MMMM")</f>
        <v>September</v>
      </c>
      <c r="Z9293" t="str">
        <f>"Q"&amp;ROUNDUP(MONTH(salestable[[#This Row],[Order Date]])/3,0)</f>
        <v>Q3</v>
      </c>
      <c r="AA9293" t="str">
        <f>TEXT(salestable[[#This Row],[Order Date]], "ddd")</f>
        <v>Tue</v>
      </c>
    </row>
    <row r="9294" spans="1:27"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s="3">
        <v>1</v>
      </c>
      <c r="T9294" s="4">
        <v>0.8</v>
      </c>
      <c r="U9294" s="3">
        <v>-0.94520000000000004</v>
      </c>
      <c r="V9294" s="2">
        <f>salestable[[#This Row],[Sales]] * (1 - salestable[[#This Row],[Discount]])</f>
        <v>0.11119999999999998</v>
      </c>
      <c r="W9294" s="2">
        <f>salestable[[#This Row],[Sales]] * salestable[[#This Row],[Discount]]</f>
        <v>0.44480000000000008</v>
      </c>
      <c r="X9294">
        <f>YEAR(salestable[[#This Row],[Order Date]])</f>
        <v>2017</v>
      </c>
      <c r="Y9294" t="str">
        <f>TEXT(salestable[[#This Row],[Order Date]],"MMMM")</f>
        <v>March</v>
      </c>
      <c r="Z9294" t="str">
        <f>"Q"&amp;ROUNDUP(MONTH(salestable[[#This Row],[Order Date]])/3,0)</f>
        <v>Q1</v>
      </c>
      <c r="AA9294" t="str">
        <f>TEXT(salestable[[#This Row],[Order Date]], "ddd")</f>
        <v>Thu</v>
      </c>
    </row>
    <row r="9295" spans="1:27"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s="3">
        <v>6</v>
      </c>
      <c r="T9295" s="4">
        <v>0</v>
      </c>
      <c r="U9295" s="3">
        <v>20.585999999999999</v>
      </c>
      <c r="V9295" s="2">
        <f>salestable[[#This Row],[Sales]] * (1 - salestable[[#This Row],[Discount]])</f>
        <v>43.8</v>
      </c>
      <c r="W9295" s="2">
        <f>salestable[[#This Row],[Sales]] * salestable[[#This Row],[Discount]]</f>
        <v>0</v>
      </c>
      <c r="X9295">
        <f>YEAR(salestable[[#This Row],[Order Date]])</f>
        <v>2017</v>
      </c>
      <c r="Y9295" t="str">
        <f>TEXT(salestable[[#This Row],[Order Date]],"MMMM")</f>
        <v>November</v>
      </c>
      <c r="Z9295" t="str">
        <f>"Q"&amp;ROUNDUP(MONTH(salestable[[#This Row],[Order Date]])/3,0)</f>
        <v>Q4</v>
      </c>
      <c r="AA9295" t="str">
        <f>TEXT(salestable[[#This Row],[Order Date]], "ddd")</f>
        <v>Fri</v>
      </c>
    </row>
    <row r="9296" spans="1:27"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s="3">
        <v>3</v>
      </c>
      <c r="T9296" s="4">
        <v>0.2</v>
      </c>
      <c r="U9296" s="3">
        <v>5.0286</v>
      </c>
      <c r="V9296" s="2">
        <f>salestable[[#This Row],[Sales]] * (1 - salestable[[#This Row],[Discount]])</f>
        <v>11.0976</v>
      </c>
      <c r="W9296" s="2">
        <f>salestable[[#This Row],[Sales]] * salestable[[#This Row],[Discount]]</f>
        <v>2.7744</v>
      </c>
      <c r="X9296">
        <f>YEAR(salestable[[#This Row],[Order Date]])</f>
        <v>2017</v>
      </c>
      <c r="Y9296" t="str">
        <f>TEXT(salestable[[#This Row],[Order Date]],"MMMM")</f>
        <v>May</v>
      </c>
      <c r="Z9296" t="str">
        <f>"Q"&amp;ROUNDUP(MONTH(salestable[[#This Row],[Order Date]])/3,0)</f>
        <v>Q2</v>
      </c>
      <c r="AA9296" t="str">
        <f>TEXT(salestable[[#This Row],[Order Date]], "ddd")</f>
        <v>Sun</v>
      </c>
    </row>
    <row r="9297" spans="1:27"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s="3">
        <v>4</v>
      </c>
      <c r="T9297" s="4">
        <v>0.5</v>
      </c>
      <c r="U9297" s="3">
        <v>-64.937600000000003</v>
      </c>
      <c r="V9297" s="2">
        <f>salestable[[#This Row],[Sales]] * (1 - salestable[[#This Row],[Discount]])</f>
        <v>57.98</v>
      </c>
      <c r="W9297" s="2">
        <f>salestable[[#This Row],[Sales]] * salestable[[#This Row],[Discount]]</f>
        <v>57.98</v>
      </c>
      <c r="X9297">
        <f>YEAR(salestable[[#This Row],[Order Date]])</f>
        <v>2017</v>
      </c>
      <c r="Y9297" t="str">
        <f>TEXT(salestable[[#This Row],[Order Date]],"MMMM")</f>
        <v>May</v>
      </c>
      <c r="Z9297" t="str">
        <f>"Q"&amp;ROUNDUP(MONTH(salestable[[#This Row],[Order Date]])/3,0)</f>
        <v>Q2</v>
      </c>
      <c r="AA9297" t="str">
        <f>TEXT(salestable[[#This Row],[Order Date]], "ddd")</f>
        <v>Sun</v>
      </c>
    </row>
    <row r="9298" spans="1:27"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s="3">
        <v>2</v>
      </c>
      <c r="T9298" s="4">
        <v>0.2</v>
      </c>
      <c r="U9298" s="3">
        <v>8.2848000000000006</v>
      </c>
      <c r="V9298" s="2">
        <f>salestable[[#This Row],[Sales]] * (1 - salestable[[#This Row],[Discount]])</f>
        <v>33.139200000000002</v>
      </c>
      <c r="W9298" s="2">
        <f>salestable[[#This Row],[Sales]] * salestable[[#This Row],[Discount]]</f>
        <v>8.2848000000000006</v>
      </c>
      <c r="X9298">
        <f>YEAR(salestable[[#This Row],[Order Date]])</f>
        <v>2015</v>
      </c>
      <c r="Y9298" t="str">
        <f>TEXT(salestable[[#This Row],[Order Date]],"MMMM")</f>
        <v>April</v>
      </c>
      <c r="Z9298" t="str">
        <f>"Q"&amp;ROUNDUP(MONTH(salestable[[#This Row],[Order Date]])/3,0)</f>
        <v>Q2</v>
      </c>
      <c r="AA9298" t="str">
        <f>TEXT(salestable[[#This Row],[Order Date]], "ddd")</f>
        <v>Sat</v>
      </c>
    </row>
    <row r="9299" spans="1:27"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s="3">
        <v>4</v>
      </c>
      <c r="T9299" s="4">
        <v>0.2</v>
      </c>
      <c r="U9299" s="3">
        <v>24.476800000000001</v>
      </c>
      <c r="V9299" s="2">
        <f>salestable[[#This Row],[Sales]] * (1 - salestable[[#This Row],[Discount]])</f>
        <v>195.81440000000001</v>
      </c>
      <c r="W9299" s="2">
        <f>salestable[[#This Row],[Sales]] * salestable[[#This Row],[Discount]]</f>
        <v>48.953600000000002</v>
      </c>
      <c r="X9299">
        <f>YEAR(salestable[[#This Row],[Order Date]])</f>
        <v>2015</v>
      </c>
      <c r="Y9299" t="str">
        <f>TEXT(salestable[[#This Row],[Order Date]],"MMMM")</f>
        <v>April</v>
      </c>
      <c r="Z9299" t="str">
        <f>"Q"&amp;ROUNDUP(MONTH(salestable[[#This Row],[Order Date]])/3,0)</f>
        <v>Q2</v>
      </c>
      <c r="AA9299" t="str">
        <f>TEXT(salestable[[#This Row],[Order Date]], "ddd")</f>
        <v>Sat</v>
      </c>
    </row>
    <row r="9300" spans="1:27"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s="3">
        <v>3</v>
      </c>
      <c r="T9300" s="4">
        <v>0.2</v>
      </c>
      <c r="U9300" s="3">
        <v>6.5057999999999998</v>
      </c>
      <c r="V9300" s="2">
        <f>salestable[[#This Row],[Sales]] * (1 - salestable[[#This Row],[Discount]])</f>
        <v>59.481600000000007</v>
      </c>
      <c r="W9300" s="2">
        <f>salestable[[#This Row],[Sales]] * salestable[[#This Row],[Discount]]</f>
        <v>14.870400000000002</v>
      </c>
      <c r="X9300">
        <f>YEAR(salestable[[#This Row],[Order Date]])</f>
        <v>2015</v>
      </c>
      <c r="Y9300" t="str">
        <f>TEXT(salestable[[#This Row],[Order Date]],"MMMM")</f>
        <v>April</v>
      </c>
      <c r="Z9300" t="str">
        <f>"Q"&amp;ROUNDUP(MONTH(salestable[[#This Row],[Order Date]])/3,0)</f>
        <v>Q2</v>
      </c>
      <c r="AA9300" t="str">
        <f>TEXT(salestable[[#This Row],[Order Date]], "ddd")</f>
        <v>Sat</v>
      </c>
    </row>
    <row r="9301" spans="1:27"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s="3">
        <v>2</v>
      </c>
      <c r="T9301" s="4">
        <v>0.8</v>
      </c>
      <c r="U9301" s="3">
        <v>-6.8992000000000004</v>
      </c>
      <c r="V9301" s="2">
        <f>salestable[[#This Row],[Sales]] * (1 - salestable[[#This Row],[Discount]])</f>
        <v>0.86239999999999983</v>
      </c>
      <c r="W9301" s="2">
        <f>salestable[[#This Row],[Sales]] * salestable[[#This Row],[Discount]]</f>
        <v>3.4496000000000002</v>
      </c>
      <c r="X9301">
        <f>YEAR(salestable[[#This Row],[Order Date]])</f>
        <v>2015</v>
      </c>
      <c r="Y9301" t="str">
        <f>TEXT(salestable[[#This Row],[Order Date]],"MMMM")</f>
        <v>April</v>
      </c>
      <c r="Z9301" t="str">
        <f>"Q"&amp;ROUNDUP(MONTH(salestable[[#This Row],[Order Date]])/3,0)</f>
        <v>Q2</v>
      </c>
      <c r="AA9301" t="str">
        <f>TEXT(salestable[[#This Row],[Order Date]], "ddd")</f>
        <v>Sat</v>
      </c>
    </row>
    <row r="9302" spans="1:27"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s="3">
        <v>1</v>
      </c>
      <c r="T9302" s="4">
        <v>0.3</v>
      </c>
      <c r="U9302" s="3">
        <v>-20.245000000000001</v>
      </c>
      <c r="V9302" s="2">
        <f>salestable[[#This Row],[Sales]] * (1 - salestable[[#This Row],[Discount]])</f>
        <v>39.680199999999999</v>
      </c>
      <c r="W9302" s="2">
        <f>salestable[[#This Row],[Sales]] * salestable[[#This Row],[Discount]]</f>
        <v>17.005800000000001</v>
      </c>
      <c r="X9302">
        <f>YEAR(salestable[[#This Row],[Order Date]])</f>
        <v>2015</v>
      </c>
      <c r="Y9302" t="str">
        <f>TEXT(salestable[[#This Row],[Order Date]],"MMMM")</f>
        <v>April</v>
      </c>
      <c r="Z9302" t="str">
        <f>"Q"&amp;ROUNDUP(MONTH(salestable[[#This Row],[Order Date]])/3,0)</f>
        <v>Q2</v>
      </c>
      <c r="AA9302" t="str">
        <f>TEXT(salestable[[#This Row],[Order Date]], "ddd")</f>
        <v>Sat</v>
      </c>
    </row>
    <row r="9303" spans="1:27"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s="3">
        <v>2</v>
      </c>
      <c r="T9303" s="4">
        <v>0.2</v>
      </c>
      <c r="U9303" s="3">
        <v>6.1230000000000002</v>
      </c>
      <c r="V9303" s="2">
        <f>salestable[[#This Row],[Sales]] * (1 - salestable[[#This Row],[Discount]])</f>
        <v>78.374400000000009</v>
      </c>
      <c r="W9303" s="2">
        <f>salestable[[#This Row],[Sales]] * salestable[[#This Row],[Discount]]</f>
        <v>19.593600000000002</v>
      </c>
      <c r="X9303">
        <f>YEAR(salestable[[#This Row],[Order Date]])</f>
        <v>2015</v>
      </c>
      <c r="Y9303" t="str">
        <f>TEXT(salestable[[#This Row],[Order Date]],"MMMM")</f>
        <v>April</v>
      </c>
      <c r="Z9303" t="str">
        <f>"Q"&amp;ROUNDUP(MONTH(salestable[[#This Row],[Order Date]])/3,0)</f>
        <v>Q2</v>
      </c>
      <c r="AA9303" t="str">
        <f>TEXT(salestable[[#This Row],[Order Date]], "ddd")</f>
        <v>Sat</v>
      </c>
    </row>
    <row r="9304" spans="1:27"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s="3">
        <v>3</v>
      </c>
      <c r="T9304" s="4">
        <v>0.2</v>
      </c>
      <c r="U9304" s="3">
        <v>0.88560000000000005</v>
      </c>
      <c r="V9304" s="2">
        <f>salestable[[#This Row],[Sales]] * (1 - salestable[[#This Row],[Discount]])</f>
        <v>6.2976000000000001</v>
      </c>
      <c r="W9304" s="2">
        <f>salestable[[#This Row],[Sales]] * salestable[[#This Row],[Discount]]</f>
        <v>1.5744</v>
      </c>
      <c r="X9304">
        <f>YEAR(salestable[[#This Row],[Order Date]])</f>
        <v>2015</v>
      </c>
      <c r="Y9304" t="str">
        <f>TEXT(salestable[[#This Row],[Order Date]],"MMMM")</f>
        <v>April</v>
      </c>
      <c r="Z9304" t="str">
        <f>"Q"&amp;ROUNDUP(MONTH(salestable[[#This Row],[Order Date]])/3,0)</f>
        <v>Q2</v>
      </c>
      <c r="AA9304" t="str">
        <f>TEXT(salestable[[#This Row],[Order Date]], "ddd")</f>
        <v>Sat</v>
      </c>
    </row>
    <row r="9305" spans="1:27"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s="3">
        <v>3</v>
      </c>
      <c r="T9305" s="4">
        <v>0.2</v>
      </c>
      <c r="U9305" s="3">
        <v>5.4432</v>
      </c>
      <c r="V9305" s="2">
        <f>salestable[[#This Row],[Sales]] * (1 - salestable[[#This Row],[Discount]])</f>
        <v>12.441600000000001</v>
      </c>
      <c r="W9305" s="2">
        <f>salestable[[#This Row],[Sales]] * salestable[[#This Row],[Discount]]</f>
        <v>3.1104000000000003</v>
      </c>
      <c r="X9305">
        <f>YEAR(salestable[[#This Row],[Order Date]])</f>
        <v>2015</v>
      </c>
      <c r="Y9305" t="str">
        <f>TEXT(salestable[[#This Row],[Order Date]],"MMMM")</f>
        <v>April</v>
      </c>
      <c r="Z9305" t="str">
        <f>"Q"&amp;ROUNDUP(MONTH(salestable[[#This Row],[Order Date]])/3,0)</f>
        <v>Q2</v>
      </c>
      <c r="AA9305" t="str">
        <f>TEXT(salestable[[#This Row],[Order Date]], "ddd")</f>
        <v>Sat</v>
      </c>
    </row>
    <row r="9306" spans="1:27"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s="3">
        <v>1</v>
      </c>
      <c r="T9306" s="4">
        <v>0.8</v>
      </c>
      <c r="U9306" s="3">
        <v>-2.2877999999999998</v>
      </c>
      <c r="V9306" s="2">
        <f>salestable[[#This Row],[Sales]] * (1 - salestable[[#This Row],[Discount]])</f>
        <v>0.29519999999999991</v>
      </c>
      <c r="W9306" s="2">
        <f>salestable[[#This Row],[Sales]] * salestable[[#This Row],[Discount]]</f>
        <v>1.1808000000000001</v>
      </c>
      <c r="X9306">
        <f>YEAR(salestable[[#This Row],[Order Date]])</f>
        <v>2015</v>
      </c>
      <c r="Y9306" t="str">
        <f>TEXT(salestable[[#This Row],[Order Date]],"MMMM")</f>
        <v>April</v>
      </c>
      <c r="Z9306" t="str">
        <f>"Q"&amp;ROUNDUP(MONTH(salestable[[#This Row],[Order Date]])/3,0)</f>
        <v>Q2</v>
      </c>
      <c r="AA9306" t="str">
        <f>TEXT(salestable[[#This Row],[Order Date]], "ddd")</f>
        <v>Sat</v>
      </c>
    </row>
    <row r="9307" spans="1:27"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s="3">
        <v>5</v>
      </c>
      <c r="T9307" s="4">
        <v>0</v>
      </c>
      <c r="U9307" s="3">
        <v>2.1840000000000002</v>
      </c>
      <c r="V9307" s="2">
        <f>salestable[[#This Row],[Sales]] * (1 - salestable[[#This Row],[Discount]])</f>
        <v>8.4</v>
      </c>
      <c r="W9307" s="2">
        <f>salestable[[#This Row],[Sales]] * salestable[[#This Row],[Discount]]</f>
        <v>0</v>
      </c>
      <c r="X9307">
        <f>YEAR(salestable[[#This Row],[Order Date]])</f>
        <v>2015</v>
      </c>
      <c r="Y9307" t="str">
        <f>TEXT(salestable[[#This Row],[Order Date]],"MMMM")</f>
        <v>September</v>
      </c>
      <c r="Z9307" t="str">
        <f>"Q"&amp;ROUNDUP(MONTH(salestable[[#This Row],[Order Date]])/3,0)</f>
        <v>Q3</v>
      </c>
      <c r="AA9307" t="str">
        <f>TEXT(salestable[[#This Row],[Order Date]], "ddd")</f>
        <v>Sat</v>
      </c>
    </row>
    <row r="9308" spans="1:27"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s="3">
        <v>2</v>
      </c>
      <c r="T9308" s="4">
        <v>0</v>
      </c>
      <c r="U9308" s="3">
        <v>1.9024000000000001</v>
      </c>
      <c r="V9308" s="2">
        <f>salestable[[#This Row],[Sales]] * (1 - salestable[[#This Row],[Discount]])</f>
        <v>6.56</v>
      </c>
      <c r="W9308" s="2">
        <f>salestable[[#This Row],[Sales]] * salestable[[#This Row],[Discount]]</f>
        <v>0</v>
      </c>
      <c r="X9308">
        <f>YEAR(salestable[[#This Row],[Order Date]])</f>
        <v>2014</v>
      </c>
      <c r="Y9308" t="str">
        <f>TEXT(salestable[[#This Row],[Order Date]],"MMMM")</f>
        <v>March</v>
      </c>
      <c r="Z9308" t="str">
        <f>"Q"&amp;ROUNDUP(MONTH(salestable[[#This Row],[Order Date]])/3,0)</f>
        <v>Q1</v>
      </c>
      <c r="AA9308" t="str">
        <f>TEXT(salestable[[#This Row],[Order Date]], "ddd")</f>
        <v>Tue</v>
      </c>
    </row>
    <row r="9309" spans="1:27"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s="3">
        <v>2</v>
      </c>
      <c r="T9309" s="4">
        <v>0</v>
      </c>
      <c r="U9309" s="3">
        <v>3.72</v>
      </c>
      <c r="V9309" s="2">
        <f>salestable[[#This Row],[Sales]] * (1 - salestable[[#This Row],[Discount]])</f>
        <v>14.88</v>
      </c>
      <c r="W9309" s="2">
        <f>salestable[[#This Row],[Sales]] * salestable[[#This Row],[Discount]]</f>
        <v>0</v>
      </c>
      <c r="X9309">
        <f>YEAR(salestable[[#This Row],[Order Date]])</f>
        <v>2014</v>
      </c>
      <c r="Y9309" t="str">
        <f>TEXT(salestable[[#This Row],[Order Date]],"MMMM")</f>
        <v>March</v>
      </c>
      <c r="Z9309" t="str">
        <f>"Q"&amp;ROUNDUP(MONTH(salestable[[#This Row],[Order Date]])/3,0)</f>
        <v>Q1</v>
      </c>
      <c r="AA9309" t="str">
        <f>TEXT(salestable[[#This Row],[Order Date]], "ddd")</f>
        <v>Tue</v>
      </c>
    </row>
    <row r="9310" spans="1:27"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s="3">
        <v>4</v>
      </c>
      <c r="T9310" s="4">
        <v>0</v>
      </c>
      <c r="U9310" s="3">
        <v>15.917999999999999</v>
      </c>
      <c r="V9310" s="2">
        <f>salestable[[#This Row],[Sales]] * (1 - salestable[[#This Row],[Discount]])</f>
        <v>45.48</v>
      </c>
      <c r="W9310" s="2">
        <f>salestable[[#This Row],[Sales]] * salestable[[#This Row],[Discount]]</f>
        <v>0</v>
      </c>
      <c r="X9310">
        <f>YEAR(salestable[[#This Row],[Order Date]])</f>
        <v>2014</v>
      </c>
      <c r="Y9310" t="str">
        <f>TEXT(salestable[[#This Row],[Order Date]],"MMMM")</f>
        <v>March</v>
      </c>
      <c r="Z9310" t="str">
        <f>"Q"&amp;ROUNDUP(MONTH(salestable[[#This Row],[Order Date]])/3,0)</f>
        <v>Q1</v>
      </c>
      <c r="AA9310" t="str">
        <f>TEXT(salestable[[#This Row],[Order Date]], "ddd")</f>
        <v>Tue</v>
      </c>
    </row>
    <row r="9311" spans="1:27"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s="3">
        <v>6</v>
      </c>
      <c r="T9311" s="4">
        <v>0</v>
      </c>
      <c r="U9311" s="3">
        <v>9.9215999999999998</v>
      </c>
      <c r="V9311" s="2">
        <f>salestable[[#This Row],[Sales]] * (1 - salestable[[#This Row],[Discount]])</f>
        <v>25.44</v>
      </c>
      <c r="W9311" s="2">
        <f>salestable[[#This Row],[Sales]] * salestable[[#This Row],[Discount]]</f>
        <v>0</v>
      </c>
      <c r="X9311">
        <f>YEAR(salestable[[#This Row],[Order Date]])</f>
        <v>2014</v>
      </c>
      <c r="Y9311" t="str">
        <f>TEXT(salestable[[#This Row],[Order Date]],"MMMM")</f>
        <v>March</v>
      </c>
      <c r="Z9311" t="str">
        <f>"Q"&amp;ROUNDUP(MONTH(salestable[[#This Row],[Order Date]])/3,0)</f>
        <v>Q1</v>
      </c>
      <c r="AA9311" t="str">
        <f>TEXT(salestable[[#This Row],[Order Date]], "ddd")</f>
        <v>Tue</v>
      </c>
    </row>
    <row r="9312" spans="1:27"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s="3">
        <v>8</v>
      </c>
      <c r="T9312" s="4">
        <v>0.2</v>
      </c>
      <c r="U9312" s="3">
        <v>45.84</v>
      </c>
      <c r="V9312" s="2">
        <f>salestable[[#This Row],[Sales]] * (1 - salestable[[#This Row],[Discount]])</f>
        <v>117.35039999999999</v>
      </c>
      <c r="W9312" s="2">
        <f>salestable[[#This Row],[Sales]] * salestable[[#This Row],[Discount]]</f>
        <v>29.337599999999998</v>
      </c>
      <c r="X9312">
        <f>YEAR(salestable[[#This Row],[Order Date]])</f>
        <v>2016</v>
      </c>
      <c r="Y9312" t="str">
        <f>TEXT(salestable[[#This Row],[Order Date]],"MMMM")</f>
        <v>August</v>
      </c>
      <c r="Z9312" t="str">
        <f>"Q"&amp;ROUNDUP(MONTH(salestable[[#This Row],[Order Date]])/3,0)</f>
        <v>Q3</v>
      </c>
      <c r="AA9312" t="str">
        <f>TEXT(salestable[[#This Row],[Order Date]], "ddd")</f>
        <v>Fri</v>
      </c>
    </row>
    <row r="9313" spans="1:27"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s="3">
        <v>2</v>
      </c>
      <c r="T9313" s="4">
        <v>0.2</v>
      </c>
      <c r="U9313" s="3">
        <v>1.7248000000000001</v>
      </c>
      <c r="V9313" s="2">
        <f>salestable[[#This Row],[Sales]] * (1 - salestable[[#This Row],[Discount]])</f>
        <v>3.9424000000000001</v>
      </c>
      <c r="W9313" s="2">
        <f>salestable[[#This Row],[Sales]] * salestable[[#This Row],[Discount]]</f>
        <v>0.98560000000000003</v>
      </c>
      <c r="X9313">
        <f>YEAR(salestable[[#This Row],[Order Date]])</f>
        <v>2017</v>
      </c>
      <c r="Y9313" t="str">
        <f>TEXT(salestable[[#This Row],[Order Date]],"MMMM")</f>
        <v>March</v>
      </c>
      <c r="Z9313" t="str">
        <f>"Q"&amp;ROUNDUP(MONTH(salestable[[#This Row],[Order Date]])/3,0)</f>
        <v>Q1</v>
      </c>
      <c r="AA9313" t="str">
        <f>TEXT(salestable[[#This Row],[Order Date]], "ddd")</f>
        <v>Mon</v>
      </c>
    </row>
    <row r="9314" spans="1:27"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s="3">
        <v>4</v>
      </c>
      <c r="T9314" s="4">
        <v>0.2</v>
      </c>
      <c r="U9314" s="3">
        <v>4.7615999999999996</v>
      </c>
      <c r="V9314" s="2">
        <f>salestable[[#This Row],[Sales]] * (1 - salestable[[#This Row],[Discount]])</f>
        <v>50.790400000000005</v>
      </c>
      <c r="W9314" s="2">
        <f>salestable[[#This Row],[Sales]] * salestable[[#This Row],[Discount]]</f>
        <v>12.697600000000001</v>
      </c>
      <c r="X9314">
        <f>YEAR(salestable[[#This Row],[Order Date]])</f>
        <v>2017</v>
      </c>
      <c r="Y9314" t="str">
        <f>TEXT(salestable[[#This Row],[Order Date]],"MMMM")</f>
        <v>March</v>
      </c>
      <c r="Z9314" t="str">
        <f>"Q"&amp;ROUNDUP(MONTH(salestable[[#This Row],[Order Date]])/3,0)</f>
        <v>Q1</v>
      </c>
      <c r="AA9314" t="str">
        <f>TEXT(salestable[[#This Row],[Order Date]], "ddd")</f>
        <v>Mon</v>
      </c>
    </row>
    <row r="9315" spans="1:27"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s="3">
        <v>7</v>
      </c>
      <c r="T9315" s="4">
        <v>0</v>
      </c>
      <c r="U9315" s="3">
        <v>117.1296</v>
      </c>
      <c r="V9315" s="2">
        <f>salestable[[#This Row],[Sales]] * (1 - salestable[[#This Row],[Discount]])</f>
        <v>418.32</v>
      </c>
      <c r="W9315" s="2">
        <f>salestable[[#This Row],[Sales]] * salestable[[#This Row],[Discount]]</f>
        <v>0</v>
      </c>
      <c r="X9315">
        <f>YEAR(salestable[[#This Row],[Order Date]])</f>
        <v>2015</v>
      </c>
      <c r="Y9315" t="str">
        <f>TEXT(salestable[[#This Row],[Order Date]],"MMMM")</f>
        <v>November</v>
      </c>
      <c r="Z9315" t="str">
        <f>"Q"&amp;ROUNDUP(MONTH(salestable[[#This Row],[Order Date]])/3,0)</f>
        <v>Q4</v>
      </c>
      <c r="AA9315" t="str">
        <f>TEXT(salestable[[#This Row],[Order Date]], "ddd")</f>
        <v>Wed</v>
      </c>
    </row>
    <row r="9316" spans="1:27"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s="3">
        <v>2</v>
      </c>
      <c r="T9316" s="4">
        <v>0.1</v>
      </c>
      <c r="U9316" s="3">
        <v>46.790799999999997</v>
      </c>
      <c r="V9316" s="2">
        <f>salestable[[#This Row],[Sales]] * (1 - salestable[[#This Row],[Discount]])</f>
        <v>111.4722</v>
      </c>
      <c r="W9316" s="2">
        <f>salestable[[#This Row],[Sales]] * salestable[[#This Row],[Discount]]</f>
        <v>12.385800000000001</v>
      </c>
      <c r="X9316">
        <f>YEAR(salestable[[#This Row],[Order Date]])</f>
        <v>2015</v>
      </c>
      <c r="Y9316" t="str">
        <f>TEXT(salestable[[#This Row],[Order Date]],"MMMM")</f>
        <v>November</v>
      </c>
      <c r="Z9316" t="str">
        <f>"Q"&amp;ROUNDUP(MONTH(salestable[[#This Row],[Order Date]])/3,0)</f>
        <v>Q4</v>
      </c>
      <c r="AA9316" t="str">
        <f>TEXT(salestable[[#This Row],[Order Date]], "ddd")</f>
        <v>Wed</v>
      </c>
    </row>
    <row r="9317" spans="1:27"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s="3">
        <v>3</v>
      </c>
      <c r="T9317" s="4">
        <v>0.4</v>
      </c>
      <c r="U9317" s="3">
        <v>-27.715800000000002</v>
      </c>
      <c r="V9317" s="2">
        <f>salestable[[#This Row],[Sales]] * (1 - salestable[[#This Row],[Discount]])</f>
        <v>71.269199999999998</v>
      </c>
      <c r="W9317" s="2">
        <f>salestable[[#This Row],[Sales]] * salestable[[#This Row],[Discount]]</f>
        <v>47.512799999999999</v>
      </c>
      <c r="X9317">
        <f>YEAR(salestable[[#This Row],[Order Date]])</f>
        <v>2016</v>
      </c>
      <c r="Y9317" t="str">
        <f>TEXT(salestable[[#This Row],[Order Date]],"MMMM")</f>
        <v>April</v>
      </c>
      <c r="Z9317" t="str">
        <f>"Q"&amp;ROUNDUP(MONTH(salestable[[#This Row],[Order Date]])/3,0)</f>
        <v>Q2</v>
      </c>
      <c r="AA9317" t="str">
        <f>TEXT(salestable[[#This Row],[Order Date]], "ddd")</f>
        <v>Tue</v>
      </c>
    </row>
    <row r="9318" spans="1:27"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s="3">
        <v>4</v>
      </c>
      <c r="T9318" s="4">
        <v>0.2</v>
      </c>
      <c r="U9318" s="3">
        <v>-163.45160000000001</v>
      </c>
      <c r="V9318" s="2">
        <f>salestable[[#This Row],[Sales]] * (1 - salestable[[#This Row],[Discount]])</f>
        <v>615.34720000000004</v>
      </c>
      <c r="W9318" s="2">
        <f>salestable[[#This Row],[Sales]] * salestable[[#This Row],[Discount]]</f>
        <v>153.83680000000001</v>
      </c>
      <c r="X9318">
        <f>YEAR(salestable[[#This Row],[Order Date]])</f>
        <v>2016</v>
      </c>
      <c r="Y9318" t="str">
        <f>TEXT(salestable[[#This Row],[Order Date]],"MMMM")</f>
        <v>April</v>
      </c>
      <c r="Z9318" t="str">
        <f>"Q"&amp;ROUNDUP(MONTH(salestable[[#This Row],[Order Date]])/3,0)</f>
        <v>Q2</v>
      </c>
      <c r="AA9318" t="str">
        <f>TEXT(salestable[[#This Row],[Order Date]], "ddd")</f>
        <v>Tue</v>
      </c>
    </row>
    <row r="9319" spans="1:27"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s="3">
        <v>1</v>
      </c>
      <c r="T9319" s="4">
        <v>0.2</v>
      </c>
      <c r="U9319" s="3">
        <v>-2.9940000000000002</v>
      </c>
      <c r="V9319" s="2">
        <f>salestable[[#This Row],[Sales]] * (1 - salestable[[#This Row],[Discount]])</f>
        <v>38.323200000000007</v>
      </c>
      <c r="W9319" s="2">
        <f>salestable[[#This Row],[Sales]] * salestable[[#This Row],[Discount]]</f>
        <v>9.5808000000000018</v>
      </c>
      <c r="X9319">
        <f>YEAR(salestable[[#This Row],[Order Date]])</f>
        <v>2017</v>
      </c>
      <c r="Y9319" t="str">
        <f>TEXT(salestable[[#This Row],[Order Date]],"MMMM")</f>
        <v>February</v>
      </c>
      <c r="Z9319" t="str">
        <f>"Q"&amp;ROUNDUP(MONTH(salestable[[#This Row],[Order Date]])/3,0)</f>
        <v>Q1</v>
      </c>
      <c r="AA9319" t="str">
        <f>TEXT(salestable[[#This Row],[Order Date]], "ddd")</f>
        <v>Tue</v>
      </c>
    </row>
    <row r="9320" spans="1:27"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s="3">
        <v>2</v>
      </c>
      <c r="T9320" s="4">
        <v>0</v>
      </c>
      <c r="U9320" s="3">
        <v>6.4127999999999998</v>
      </c>
      <c r="V9320" s="2">
        <f>salestable[[#This Row],[Sales]] * (1 - salestable[[#This Row],[Discount]])</f>
        <v>13.36</v>
      </c>
      <c r="W9320" s="2">
        <f>salestable[[#This Row],[Sales]] * salestable[[#This Row],[Discount]]</f>
        <v>0</v>
      </c>
      <c r="X9320">
        <f>YEAR(salestable[[#This Row],[Order Date]])</f>
        <v>2017</v>
      </c>
      <c r="Y9320" t="str">
        <f>TEXT(salestable[[#This Row],[Order Date]],"MMMM")</f>
        <v>July</v>
      </c>
      <c r="Z9320" t="str">
        <f>"Q"&amp;ROUNDUP(MONTH(salestable[[#This Row],[Order Date]])/3,0)</f>
        <v>Q3</v>
      </c>
      <c r="AA9320" t="str">
        <f>TEXT(salestable[[#This Row],[Order Date]], "ddd")</f>
        <v>Thu</v>
      </c>
    </row>
    <row r="9321" spans="1:27"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s="3">
        <v>2</v>
      </c>
      <c r="T9321" s="4">
        <v>0.1</v>
      </c>
      <c r="U9321" s="3">
        <v>25.474399999999999</v>
      </c>
      <c r="V9321" s="2">
        <f>salestable[[#This Row],[Sales]] * (1 - salestable[[#This Row],[Discount]])</f>
        <v>147.38760000000002</v>
      </c>
      <c r="W9321" s="2">
        <f>salestable[[#This Row],[Sales]] * salestable[[#This Row],[Discount]]</f>
        <v>16.3764</v>
      </c>
      <c r="X9321">
        <f>YEAR(salestable[[#This Row],[Order Date]])</f>
        <v>2017</v>
      </c>
      <c r="Y9321" t="str">
        <f>TEXT(salestable[[#This Row],[Order Date]],"MMMM")</f>
        <v>July</v>
      </c>
      <c r="Z9321" t="str">
        <f>"Q"&amp;ROUNDUP(MONTH(salestable[[#This Row],[Order Date]])/3,0)</f>
        <v>Q3</v>
      </c>
      <c r="AA9321" t="str">
        <f>TEXT(salestable[[#This Row],[Order Date]], "ddd")</f>
        <v>Thu</v>
      </c>
    </row>
    <row r="9322" spans="1:27"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s="3">
        <v>4</v>
      </c>
      <c r="T9322" s="4">
        <v>0</v>
      </c>
      <c r="U9322" s="3">
        <v>31.266400000000001</v>
      </c>
      <c r="V9322" s="2">
        <f>salestable[[#This Row],[Sales]] * (1 - salestable[[#This Row],[Discount]])</f>
        <v>183.92</v>
      </c>
      <c r="W9322" s="2">
        <f>salestable[[#This Row],[Sales]] * salestable[[#This Row],[Discount]]</f>
        <v>0</v>
      </c>
      <c r="X9322">
        <f>YEAR(salestable[[#This Row],[Order Date]])</f>
        <v>2017</v>
      </c>
      <c r="Y9322" t="str">
        <f>TEXT(salestable[[#This Row],[Order Date]],"MMMM")</f>
        <v>July</v>
      </c>
      <c r="Z9322" t="str">
        <f>"Q"&amp;ROUNDUP(MONTH(salestable[[#This Row],[Order Date]])/3,0)</f>
        <v>Q3</v>
      </c>
      <c r="AA9322" t="str">
        <f>TEXT(salestable[[#This Row],[Order Date]], "ddd")</f>
        <v>Thu</v>
      </c>
    </row>
    <row r="9323" spans="1:27"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s="3">
        <v>3</v>
      </c>
      <c r="T9323" s="4">
        <v>0.6</v>
      </c>
      <c r="U9323" s="3">
        <v>-5.6879999999999997</v>
      </c>
      <c r="V9323" s="2">
        <f>salestable[[#This Row],[Sales]] * (1 - salestable[[#This Row],[Discount]])</f>
        <v>4.5503999999999998</v>
      </c>
      <c r="W9323" s="2">
        <f>salestable[[#This Row],[Sales]] * salestable[[#This Row],[Discount]]</f>
        <v>6.8255999999999997</v>
      </c>
      <c r="X9323">
        <f>YEAR(salestable[[#This Row],[Order Date]])</f>
        <v>2016</v>
      </c>
      <c r="Y9323" t="str">
        <f>TEXT(salestable[[#This Row],[Order Date]],"MMMM")</f>
        <v>November</v>
      </c>
      <c r="Z9323" t="str">
        <f>"Q"&amp;ROUNDUP(MONTH(salestable[[#This Row],[Order Date]])/3,0)</f>
        <v>Q4</v>
      </c>
      <c r="AA9323" t="str">
        <f>TEXT(salestable[[#This Row],[Order Date]], "ddd")</f>
        <v>Fri</v>
      </c>
    </row>
    <row r="9324" spans="1:27"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s="3">
        <v>4</v>
      </c>
      <c r="T9324" s="4">
        <v>0.6</v>
      </c>
      <c r="U9324" s="3">
        <v>-84.2928</v>
      </c>
      <c r="V9324" s="2">
        <f>salestable[[#This Row],[Sales]] * (1 - salestable[[#This Row],[Discount]])</f>
        <v>26.444800000000001</v>
      </c>
      <c r="W9324" s="2">
        <f>salestable[[#This Row],[Sales]] * salestable[[#This Row],[Discount]]</f>
        <v>39.667199999999994</v>
      </c>
      <c r="X9324">
        <f>YEAR(salestable[[#This Row],[Order Date]])</f>
        <v>2016</v>
      </c>
      <c r="Y9324" t="str">
        <f>TEXT(salestable[[#This Row],[Order Date]],"MMMM")</f>
        <v>November</v>
      </c>
      <c r="Z9324" t="str">
        <f>"Q"&amp;ROUNDUP(MONTH(salestable[[#This Row],[Order Date]])/3,0)</f>
        <v>Q4</v>
      </c>
      <c r="AA9324" t="str">
        <f>TEXT(salestable[[#This Row],[Order Date]], "ddd")</f>
        <v>Fri</v>
      </c>
    </row>
    <row r="9325" spans="1:27"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s="3">
        <v>8</v>
      </c>
      <c r="T9325" s="4">
        <v>0</v>
      </c>
      <c r="U9325" s="3">
        <v>97.078400000000002</v>
      </c>
      <c r="V9325" s="2">
        <f>salestable[[#This Row],[Sales]] * (1 - salestable[[#This Row],[Discount]])</f>
        <v>211.04</v>
      </c>
      <c r="W9325" s="2">
        <f>salestable[[#This Row],[Sales]] * salestable[[#This Row],[Discount]]</f>
        <v>0</v>
      </c>
      <c r="X9325">
        <f>YEAR(salestable[[#This Row],[Order Date]])</f>
        <v>2017</v>
      </c>
      <c r="Y9325" t="str">
        <f>TEXT(salestable[[#This Row],[Order Date]],"MMMM")</f>
        <v>September</v>
      </c>
      <c r="Z9325" t="str">
        <f>"Q"&amp;ROUNDUP(MONTH(salestable[[#This Row],[Order Date]])/3,0)</f>
        <v>Q3</v>
      </c>
      <c r="AA9325" t="str">
        <f>TEXT(salestable[[#This Row],[Order Date]], "ddd")</f>
        <v>Sat</v>
      </c>
    </row>
    <row r="9326" spans="1:27"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s="3">
        <v>2</v>
      </c>
      <c r="T9326" s="4">
        <v>0.2</v>
      </c>
      <c r="U9326" s="3">
        <v>59.4816</v>
      </c>
      <c r="V9326" s="2">
        <f>salestable[[#This Row],[Sales]] * (1 - salestable[[#This Row],[Discount]])</f>
        <v>475.85280000000006</v>
      </c>
      <c r="W9326" s="2">
        <f>salestable[[#This Row],[Sales]] * salestable[[#This Row],[Discount]]</f>
        <v>118.96320000000001</v>
      </c>
      <c r="X9326">
        <f>YEAR(salestable[[#This Row],[Order Date]])</f>
        <v>2017</v>
      </c>
      <c r="Y9326" t="str">
        <f>TEXT(salestable[[#This Row],[Order Date]],"MMMM")</f>
        <v>September</v>
      </c>
      <c r="Z9326" t="str">
        <f>"Q"&amp;ROUNDUP(MONTH(salestable[[#This Row],[Order Date]])/3,0)</f>
        <v>Q3</v>
      </c>
      <c r="AA9326" t="str">
        <f>TEXT(salestable[[#This Row],[Order Date]], "ddd")</f>
        <v>Sat</v>
      </c>
    </row>
    <row r="9327" spans="1:27"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s="3">
        <v>3</v>
      </c>
      <c r="T9327" s="4">
        <v>0.2</v>
      </c>
      <c r="U9327" s="3">
        <v>23.712</v>
      </c>
      <c r="V9327" s="2">
        <f>salestable[[#This Row],[Sales]] * (1 - salestable[[#This Row],[Discount]])</f>
        <v>58.367999999999995</v>
      </c>
      <c r="W9327" s="2">
        <f>salestable[[#This Row],[Sales]] * salestable[[#This Row],[Discount]]</f>
        <v>14.591999999999999</v>
      </c>
      <c r="X9327">
        <f>YEAR(salestable[[#This Row],[Order Date]])</f>
        <v>2017</v>
      </c>
      <c r="Y9327" t="str">
        <f>TEXT(salestable[[#This Row],[Order Date]],"MMMM")</f>
        <v>September</v>
      </c>
      <c r="Z9327" t="str">
        <f>"Q"&amp;ROUNDUP(MONTH(salestable[[#This Row],[Order Date]])/3,0)</f>
        <v>Q3</v>
      </c>
      <c r="AA9327" t="str">
        <f>TEXT(salestable[[#This Row],[Order Date]], "ddd")</f>
        <v>Sat</v>
      </c>
    </row>
    <row r="9328" spans="1:27"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s="3">
        <v>4</v>
      </c>
      <c r="T9328" s="4">
        <v>0</v>
      </c>
      <c r="U9328" s="3">
        <v>34.812800000000003</v>
      </c>
      <c r="V9328" s="2">
        <f>salestable[[#This Row],[Sales]] * (1 - salestable[[#This Row],[Discount]])</f>
        <v>80.959999999999994</v>
      </c>
      <c r="W9328" s="2">
        <f>salestable[[#This Row],[Sales]] * salestable[[#This Row],[Discount]]</f>
        <v>0</v>
      </c>
      <c r="X9328">
        <f>YEAR(salestable[[#This Row],[Order Date]])</f>
        <v>2017</v>
      </c>
      <c r="Y9328" t="str">
        <f>TEXT(salestable[[#This Row],[Order Date]],"MMMM")</f>
        <v>September</v>
      </c>
      <c r="Z9328" t="str">
        <f>"Q"&amp;ROUNDUP(MONTH(salestable[[#This Row],[Order Date]])/3,0)</f>
        <v>Q3</v>
      </c>
      <c r="AA9328" t="str">
        <f>TEXT(salestable[[#This Row],[Order Date]], "ddd")</f>
        <v>Thu</v>
      </c>
    </row>
    <row r="9329" spans="1:27"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s="3">
        <v>2</v>
      </c>
      <c r="T9329" s="4">
        <v>0.2</v>
      </c>
      <c r="U9329" s="3">
        <v>34.178400000000003</v>
      </c>
      <c r="V9329" s="2">
        <f>salestable[[#This Row],[Sales]] * (1 - salestable[[#This Row],[Discount]])</f>
        <v>364.56960000000004</v>
      </c>
      <c r="W9329" s="2">
        <f>salestable[[#This Row],[Sales]] * salestable[[#This Row],[Discount]]</f>
        <v>91.142400000000009</v>
      </c>
      <c r="X9329">
        <f>YEAR(salestable[[#This Row],[Order Date]])</f>
        <v>2017</v>
      </c>
      <c r="Y9329" t="str">
        <f>TEXT(salestable[[#This Row],[Order Date]],"MMMM")</f>
        <v>September</v>
      </c>
      <c r="Z9329" t="str">
        <f>"Q"&amp;ROUNDUP(MONTH(salestable[[#This Row],[Order Date]])/3,0)</f>
        <v>Q3</v>
      </c>
      <c r="AA9329" t="str">
        <f>TEXT(salestable[[#This Row],[Order Date]], "ddd")</f>
        <v>Thu</v>
      </c>
    </row>
    <row r="9330" spans="1:27"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s="3">
        <v>1</v>
      </c>
      <c r="T9330" s="4">
        <v>0</v>
      </c>
      <c r="U9330" s="3">
        <v>7.2744</v>
      </c>
      <c r="V9330" s="2">
        <f>salestable[[#This Row],[Sales]] * (1 - salestable[[#This Row],[Discount]])</f>
        <v>25.98</v>
      </c>
      <c r="W9330" s="2">
        <f>salestable[[#This Row],[Sales]] * salestable[[#This Row],[Discount]]</f>
        <v>0</v>
      </c>
      <c r="X9330">
        <f>YEAR(salestable[[#This Row],[Order Date]])</f>
        <v>2017</v>
      </c>
      <c r="Y9330" t="str">
        <f>TEXT(salestable[[#This Row],[Order Date]],"MMMM")</f>
        <v>September</v>
      </c>
      <c r="Z9330" t="str">
        <f>"Q"&amp;ROUNDUP(MONTH(salestable[[#This Row],[Order Date]])/3,0)</f>
        <v>Q3</v>
      </c>
      <c r="AA9330" t="str">
        <f>TEXT(salestable[[#This Row],[Order Date]], "ddd")</f>
        <v>Thu</v>
      </c>
    </row>
    <row r="9331" spans="1:27"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s="3">
        <v>4</v>
      </c>
      <c r="T9331" s="4">
        <v>0</v>
      </c>
      <c r="U9331" s="3">
        <v>15.395200000000001</v>
      </c>
      <c r="V9331" s="2">
        <f>salestable[[#This Row],[Sales]] * (1 - salestable[[#This Row],[Discount]])</f>
        <v>45.28</v>
      </c>
      <c r="W9331" s="2">
        <f>salestable[[#This Row],[Sales]] * salestable[[#This Row],[Discount]]</f>
        <v>0</v>
      </c>
      <c r="X9331">
        <f>YEAR(salestable[[#This Row],[Order Date]])</f>
        <v>2015</v>
      </c>
      <c r="Y9331" t="str">
        <f>TEXT(salestable[[#This Row],[Order Date]],"MMMM")</f>
        <v>November</v>
      </c>
      <c r="Z9331" t="str">
        <f>"Q"&amp;ROUNDUP(MONTH(salestable[[#This Row],[Order Date]])/3,0)</f>
        <v>Q4</v>
      </c>
      <c r="AA9331" t="str">
        <f>TEXT(salestable[[#This Row],[Order Date]], "ddd")</f>
        <v>Sat</v>
      </c>
    </row>
    <row r="9332" spans="1:27"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s="3">
        <v>2</v>
      </c>
      <c r="T9332" s="4">
        <v>0</v>
      </c>
      <c r="U9332" s="3">
        <v>7.3132000000000001</v>
      </c>
      <c r="V9332" s="2">
        <f>salestable[[#This Row],[Sales]] * (1 - salestable[[#This Row],[Discount]])</f>
        <v>15.56</v>
      </c>
      <c r="W9332" s="2">
        <f>salestable[[#This Row],[Sales]] * salestable[[#This Row],[Discount]]</f>
        <v>0</v>
      </c>
      <c r="X9332">
        <f>YEAR(salestable[[#This Row],[Order Date]])</f>
        <v>2015</v>
      </c>
      <c r="Y9332" t="str">
        <f>TEXT(salestable[[#This Row],[Order Date]],"MMMM")</f>
        <v>November</v>
      </c>
      <c r="Z9332" t="str">
        <f>"Q"&amp;ROUNDUP(MONTH(salestable[[#This Row],[Order Date]])/3,0)</f>
        <v>Q4</v>
      </c>
      <c r="AA9332" t="str">
        <f>TEXT(salestable[[#This Row],[Order Date]], "ddd")</f>
        <v>Thu</v>
      </c>
    </row>
    <row r="9333" spans="1:27"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s="3">
        <v>3</v>
      </c>
      <c r="T9333" s="4">
        <v>0.2</v>
      </c>
      <c r="U9333" s="3">
        <v>75.180000000000007</v>
      </c>
      <c r="V9333" s="2">
        <f>salestable[[#This Row],[Sales]] * (1 - salestable[[#This Row],[Discount]])</f>
        <v>687.36000000000013</v>
      </c>
      <c r="W9333" s="2">
        <f>salestable[[#This Row],[Sales]] * salestable[[#This Row],[Discount]]</f>
        <v>171.84000000000003</v>
      </c>
      <c r="X9333">
        <f>YEAR(salestable[[#This Row],[Order Date]])</f>
        <v>2016</v>
      </c>
      <c r="Y9333" t="str">
        <f>TEXT(salestable[[#This Row],[Order Date]],"MMMM")</f>
        <v>September</v>
      </c>
      <c r="Z9333" t="str">
        <f>"Q"&amp;ROUNDUP(MONTH(salestable[[#This Row],[Order Date]])/3,0)</f>
        <v>Q3</v>
      </c>
      <c r="AA9333" t="str">
        <f>TEXT(salestable[[#This Row],[Order Date]], "ddd")</f>
        <v>Thu</v>
      </c>
    </row>
    <row r="9334" spans="1:27"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s="3">
        <v>4</v>
      </c>
      <c r="T9334" s="4">
        <v>0</v>
      </c>
      <c r="U9334" s="3">
        <v>50.876800000000003</v>
      </c>
      <c r="V9334" s="2">
        <f>salestable[[#This Row],[Sales]] * (1 - salestable[[#This Row],[Discount]])</f>
        <v>195.68</v>
      </c>
      <c r="W9334" s="2">
        <f>salestable[[#This Row],[Sales]] * salestable[[#This Row],[Discount]]</f>
        <v>0</v>
      </c>
      <c r="X9334">
        <f>YEAR(salestable[[#This Row],[Order Date]])</f>
        <v>2017</v>
      </c>
      <c r="Y9334" t="str">
        <f>TEXT(salestable[[#This Row],[Order Date]],"MMMM")</f>
        <v>September</v>
      </c>
      <c r="Z9334" t="str">
        <f>"Q"&amp;ROUNDUP(MONTH(salestable[[#This Row],[Order Date]])/3,0)</f>
        <v>Q3</v>
      </c>
      <c r="AA9334" t="str">
        <f>TEXT(salestable[[#This Row],[Order Date]], "ddd")</f>
        <v>Mon</v>
      </c>
    </row>
    <row r="9335" spans="1:27"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s="3">
        <v>4</v>
      </c>
      <c r="T9335" s="4">
        <v>0</v>
      </c>
      <c r="U9335" s="3">
        <v>6.6740000000000004</v>
      </c>
      <c r="V9335" s="2">
        <f>salestable[[#This Row],[Sales]] * (1 - salestable[[#This Row],[Discount]])</f>
        <v>14.2</v>
      </c>
      <c r="W9335" s="2">
        <f>salestable[[#This Row],[Sales]] * salestable[[#This Row],[Discount]]</f>
        <v>0</v>
      </c>
      <c r="X9335">
        <f>YEAR(salestable[[#This Row],[Order Date]])</f>
        <v>2017</v>
      </c>
      <c r="Y9335" t="str">
        <f>TEXT(salestable[[#This Row],[Order Date]],"MMMM")</f>
        <v>September</v>
      </c>
      <c r="Z9335" t="str">
        <f>"Q"&amp;ROUNDUP(MONTH(salestable[[#This Row],[Order Date]])/3,0)</f>
        <v>Q3</v>
      </c>
      <c r="AA9335" t="str">
        <f>TEXT(salestable[[#This Row],[Order Date]], "ddd")</f>
        <v>Mon</v>
      </c>
    </row>
    <row r="9336" spans="1:27"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s="3">
        <v>3</v>
      </c>
      <c r="T9336" s="4">
        <v>0.2</v>
      </c>
      <c r="U9336" s="3">
        <v>-15.717599999999999</v>
      </c>
      <c r="V9336" s="2">
        <f>salestable[[#This Row],[Sales]] * (1 - salestable[[#This Row],[Discount]])</f>
        <v>251.48159999999999</v>
      </c>
      <c r="W9336" s="2">
        <f>salestable[[#This Row],[Sales]] * salestable[[#This Row],[Discount]]</f>
        <v>62.870399999999997</v>
      </c>
      <c r="X9336">
        <f>YEAR(salestable[[#This Row],[Order Date]])</f>
        <v>2017</v>
      </c>
      <c r="Y9336" t="str">
        <f>TEXT(salestable[[#This Row],[Order Date]],"MMMM")</f>
        <v>May</v>
      </c>
      <c r="Z9336" t="str">
        <f>"Q"&amp;ROUNDUP(MONTH(salestable[[#This Row],[Order Date]])/3,0)</f>
        <v>Q2</v>
      </c>
      <c r="AA9336" t="str">
        <f>TEXT(salestable[[#This Row],[Order Date]], "ddd")</f>
        <v>Mon</v>
      </c>
    </row>
    <row r="9337" spans="1:27"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s="3">
        <v>2</v>
      </c>
      <c r="T9337" s="4">
        <v>0.2</v>
      </c>
      <c r="U9337" s="3">
        <v>1.4976</v>
      </c>
      <c r="V9337" s="2">
        <f>salestable[[#This Row],[Sales]] * (1 - salestable[[#This Row],[Discount]])</f>
        <v>3.6863999999999999</v>
      </c>
      <c r="W9337" s="2">
        <f>salestable[[#This Row],[Sales]] * salestable[[#This Row],[Discount]]</f>
        <v>0.92159999999999997</v>
      </c>
      <c r="X9337">
        <f>YEAR(salestable[[#This Row],[Order Date]])</f>
        <v>2017</v>
      </c>
      <c r="Y9337" t="str">
        <f>TEXT(salestable[[#This Row],[Order Date]],"MMMM")</f>
        <v>May</v>
      </c>
      <c r="Z9337" t="str">
        <f>"Q"&amp;ROUNDUP(MONTH(salestable[[#This Row],[Order Date]])/3,0)</f>
        <v>Q2</v>
      </c>
      <c r="AA9337" t="str">
        <f>TEXT(salestable[[#This Row],[Order Date]], "ddd")</f>
        <v>Mon</v>
      </c>
    </row>
    <row r="9338" spans="1:27"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s="3">
        <v>5</v>
      </c>
      <c r="T9338" s="4">
        <v>0</v>
      </c>
      <c r="U9338" s="3">
        <v>8.7710000000000008</v>
      </c>
      <c r="V9338" s="2">
        <f>salestable[[#This Row],[Sales]] * (1 - salestable[[#This Row],[Discount]])</f>
        <v>17.899999999999999</v>
      </c>
      <c r="W9338" s="2">
        <f>salestable[[#This Row],[Sales]] * salestable[[#This Row],[Discount]]</f>
        <v>0</v>
      </c>
      <c r="X9338">
        <f>YEAR(salestable[[#This Row],[Order Date]])</f>
        <v>2017</v>
      </c>
      <c r="Y9338" t="str">
        <f>TEXT(salestable[[#This Row],[Order Date]],"MMMM")</f>
        <v>September</v>
      </c>
      <c r="Z9338" t="str">
        <f>"Q"&amp;ROUNDUP(MONTH(salestable[[#This Row],[Order Date]])/3,0)</f>
        <v>Q3</v>
      </c>
      <c r="AA9338" t="str">
        <f>TEXT(salestable[[#This Row],[Order Date]], "ddd")</f>
        <v>Sat</v>
      </c>
    </row>
    <row r="9339" spans="1:27"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s="3">
        <v>1</v>
      </c>
      <c r="T9339" s="4">
        <v>0.2</v>
      </c>
      <c r="U9339" s="3">
        <v>1.1220000000000001</v>
      </c>
      <c r="V9339" s="2">
        <f>salestable[[#This Row],[Sales]] * (1 - salestable[[#This Row],[Discount]])</f>
        <v>2.3936000000000002</v>
      </c>
      <c r="W9339" s="2">
        <f>salestable[[#This Row],[Sales]] * salestable[[#This Row],[Discount]]</f>
        <v>0.59840000000000004</v>
      </c>
      <c r="X9339">
        <f>YEAR(salestable[[#This Row],[Order Date]])</f>
        <v>2014</v>
      </c>
      <c r="Y9339" t="str">
        <f>TEXT(salestable[[#This Row],[Order Date]],"MMMM")</f>
        <v>October</v>
      </c>
      <c r="Z9339" t="str">
        <f>"Q"&amp;ROUNDUP(MONTH(salestable[[#This Row],[Order Date]])/3,0)</f>
        <v>Q4</v>
      </c>
      <c r="AA9339" t="str">
        <f>TEXT(salestable[[#This Row],[Order Date]], "ddd")</f>
        <v>Sun</v>
      </c>
    </row>
    <row r="9340" spans="1:27"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s="3">
        <v>6</v>
      </c>
      <c r="T9340" s="4">
        <v>0.2</v>
      </c>
      <c r="U9340" s="3">
        <v>7.0224000000000002</v>
      </c>
      <c r="V9340" s="2">
        <f>salestable[[#This Row],[Sales]] * (1 - salestable[[#This Row],[Discount]])</f>
        <v>16.051200000000001</v>
      </c>
      <c r="W9340" s="2">
        <f>salestable[[#This Row],[Sales]] * salestable[[#This Row],[Discount]]</f>
        <v>4.0128000000000004</v>
      </c>
      <c r="X9340">
        <f>YEAR(salestable[[#This Row],[Order Date]])</f>
        <v>2014</v>
      </c>
      <c r="Y9340" t="str">
        <f>TEXT(salestable[[#This Row],[Order Date]],"MMMM")</f>
        <v>October</v>
      </c>
      <c r="Z9340" t="str">
        <f>"Q"&amp;ROUNDUP(MONTH(salestable[[#This Row],[Order Date]])/3,0)</f>
        <v>Q4</v>
      </c>
      <c r="AA9340" t="str">
        <f>TEXT(salestable[[#This Row],[Order Date]], "ddd")</f>
        <v>Sun</v>
      </c>
    </row>
    <row r="9341" spans="1:27"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s="3">
        <v>3</v>
      </c>
      <c r="T9341" s="4">
        <v>0</v>
      </c>
      <c r="U9341" s="3">
        <v>68.963099999999997</v>
      </c>
      <c r="V9341" s="2">
        <f>salestable[[#This Row],[Sales]] * (1 - salestable[[#This Row],[Discount]])</f>
        <v>146.72999999999999</v>
      </c>
      <c r="W9341" s="2">
        <f>salestable[[#This Row],[Sales]] * salestable[[#This Row],[Discount]]</f>
        <v>0</v>
      </c>
      <c r="X9341">
        <f>YEAR(salestable[[#This Row],[Order Date]])</f>
        <v>2014</v>
      </c>
      <c r="Y9341" t="str">
        <f>TEXT(salestable[[#This Row],[Order Date]],"MMMM")</f>
        <v>October</v>
      </c>
      <c r="Z9341" t="str">
        <f>"Q"&amp;ROUNDUP(MONTH(salestable[[#This Row],[Order Date]])/3,0)</f>
        <v>Q4</v>
      </c>
      <c r="AA9341" t="str">
        <f>TEXT(salestable[[#This Row],[Order Date]], "ddd")</f>
        <v>Sun</v>
      </c>
    </row>
    <row r="9342" spans="1:27"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s="3">
        <v>5</v>
      </c>
      <c r="T9342" s="4">
        <v>0</v>
      </c>
      <c r="U9342" s="3">
        <v>9</v>
      </c>
      <c r="V9342" s="2">
        <f>salestable[[#This Row],[Sales]] * (1 - salestable[[#This Row],[Discount]])</f>
        <v>18.75</v>
      </c>
      <c r="W9342" s="2">
        <f>salestable[[#This Row],[Sales]] * salestable[[#This Row],[Discount]]</f>
        <v>0</v>
      </c>
      <c r="X9342">
        <f>YEAR(salestable[[#This Row],[Order Date]])</f>
        <v>2014</v>
      </c>
      <c r="Y9342" t="str">
        <f>TEXT(salestable[[#This Row],[Order Date]],"MMMM")</f>
        <v>October</v>
      </c>
      <c r="Z9342" t="str">
        <f>"Q"&amp;ROUNDUP(MONTH(salestable[[#This Row],[Order Date]])/3,0)</f>
        <v>Q4</v>
      </c>
      <c r="AA9342" t="str">
        <f>TEXT(salestable[[#This Row],[Order Date]], "ddd")</f>
        <v>Sun</v>
      </c>
    </row>
    <row r="9343" spans="1:27"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s="3">
        <v>3</v>
      </c>
      <c r="T9343" s="4">
        <v>0.2</v>
      </c>
      <c r="U9343" s="3">
        <v>11.7576</v>
      </c>
      <c r="V9343" s="2">
        <f>salestable[[#This Row],[Sales]] * (1 - salestable[[#This Row],[Discount]])</f>
        <v>94.0608</v>
      </c>
      <c r="W9343" s="2">
        <f>salestable[[#This Row],[Sales]] * salestable[[#This Row],[Discount]]</f>
        <v>23.5152</v>
      </c>
      <c r="X9343">
        <f>YEAR(salestable[[#This Row],[Order Date]])</f>
        <v>2014</v>
      </c>
      <c r="Y9343" t="str">
        <f>TEXT(salestable[[#This Row],[Order Date]],"MMMM")</f>
        <v>October</v>
      </c>
      <c r="Z9343" t="str">
        <f>"Q"&amp;ROUNDUP(MONTH(salestable[[#This Row],[Order Date]])/3,0)</f>
        <v>Q4</v>
      </c>
      <c r="AA9343" t="str">
        <f>TEXT(salestable[[#This Row],[Order Date]], "ddd")</f>
        <v>Sun</v>
      </c>
    </row>
    <row r="9344" spans="1:27"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s="3">
        <v>7</v>
      </c>
      <c r="T9344" s="4">
        <v>0.2</v>
      </c>
      <c r="U9344" s="3">
        <v>19.193999999999999</v>
      </c>
      <c r="V9344" s="2">
        <f>salestable[[#This Row],[Sales]] * (1 - salestable[[#This Row],[Discount]])</f>
        <v>40.947200000000002</v>
      </c>
      <c r="W9344" s="2">
        <f>salestable[[#This Row],[Sales]] * salestable[[#This Row],[Discount]]</f>
        <v>10.236800000000001</v>
      </c>
      <c r="X9344">
        <f>YEAR(salestable[[#This Row],[Order Date]])</f>
        <v>2016</v>
      </c>
      <c r="Y9344" t="str">
        <f>TEXT(salestable[[#This Row],[Order Date]],"MMMM")</f>
        <v>March</v>
      </c>
      <c r="Z9344" t="str">
        <f>"Q"&amp;ROUNDUP(MONTH(salestable[[#This Row],[Order Date]])/3,0)</f>
        <v>Q1</v>
      </c>
      <c r="AA9344" t="str">
        <f>TEXT(salestable[[#This Row],[Order Date]], "ddd")</f>
        <v>Sun</v>
      </c>
    </row>
    <row r="9345" spans="1:27"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s="3">
        <v>5</v>
      </c>
      <c r="T9345" s="4">
        <v>0.4</v>
      </c>
      <c r="U9345" s="3">
        <v>-106.393</v>
      </c>
      <c r="V9345" s="2">
        <f>salestable[[#This Row],[Sales]] * (1 - salestable[[#This Row],[Discount]])</f>
        <v>273.58199999999999</v>
      </c>
      <c r="W9345" s="2">
        <f>salestable[[#This Row],[Sales]] * salestable[[#This Row],[Discount]]</f>
        <v>182.38800000000003</v>
      </c>
      <c r="X9345">
        <f>YEAR(salestable[[#This Row],[Order Date]])</f>
        <v>2017</v>
      </c>
      <c r="Y9345" t="str">
        <f>TEXT(salestable[[#This Row],[Order Date]],"MMMM")</f>
        <v>February</v>
      </c>
      <c r="Z9345" t="str">
        <f>"Q"&amp;ROUNDUP(MONTH(salestable[[#This Row],[Order Date]])/3,0)</f>
        <v>Q1</v>
      </c>
      <c r="AA9345" t="str">
        <f>TEXT(salestable[[#This Row],[Order Date]], "ddd")</f>
        <v>Fri</v>
      </c>
    </row>
    <row r="9346" spans="1:27"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s="3">
        <v>5</v>
      </c>
      <c r="T9346" s="4">
        <v>0.7</v>
      </c>
      <c r="U9346" s="3">
        <v>-4.7625000000000002</v>
      </c>
      <c r="V9346" s="2">
        <f>salestable[[#This Row],[Sales]] * (1 - salestable[[#This Row],[Discount]])</f>
        <v>1.7145000000000001</v>
      </c>
      <c r="W9346" s="2">
        <f>salestable[[#This Row],[Sales]] * salestable[[#This Row],[Discount]]</f>
        <v>4.0004999999999997</v>
      </c>
      <c r="X9346">
        <f>YEAR(salestable[[#This Row],[Order Date]])</f>
        <v>2017</v>
      </c>
      <c r="Y9346" t="str">
        <f>TEXT(salestable[[#This Row],[Order Date]],"MMMM")</f>
        <v>February</v>
      </c>
      <c r="Z9346" t="str">
        <f>"Q"&amp;ROUNDUP(MONTH(salestable[[#This Row],[Order Date]])/3,0)</f>
        <v>Q1</v>
      </c>
      <c r="AA9346" t="str">
        <f>TEXT(salestable[[#This Row],[Order Date]], "ddd")</f>
        <v>Fri</v>
      </c>
    </row>
    <row r="9347" spans="1:27"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s="3">
        <v>1</v>
      </c>
      <c r="T9347" s="4">
        <v>0.4</v>
      </c>
      <c r="U9347" s="3">
        <v>-11.518800000000001</v>
      </c>
      <c r="V9347" s="2">
        <f>salestable[[#This Row],[Sales]] * (1 - salestable[[#This Row],[Discount]])</f>
        <v>34.556399999999996</v>
      </c>
      <c r="W9347" s="2">
        <f>salestable[[#This Row],[Sales]] * salestable[[#This Row],[Discount]]</f>
        <v>23.037600000000001</v>
      </c>
      <c r="X9347">
        <f>YEAR(salestable[[#This Row],[Order Date]])</f>
        <v>2017</v>
      </c>
      <c r="Y9347" t="str">
        <f>TEXT(salestable[[#This Row],[Order Date]],"MMMM")</f>
        <v>February</v>
      </c>
      <c r="Z9347" t="str">
        <f>"Q"&amp;ROUNDUP(MONTH(salestable[[#This Row],[Order Date]])/3,0)</f>
        <v>Q1</v>
      </c>
      <c r="AA9347" t="str">
        <f>TEXT(salestable[[#This Row],[Order Date]], "ddd")</f>
        <v>Fri</v>
      </c>
    </row>
    <row r="9348" spans="1:27"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s="3">
        <v>2</v>
      </c>
      <c r="T9348" s="4">
        <v>0.2</v>
      </c>
      <c r="U9348" s="3">
        <v>8.2896000000000001</v>
      </c>
      <c r="V9348" s="2">
        <f>salestable[[#This Row],[Sales]] * (1 - salestable[[#This Row],[Discount]])</f>
        <v>24.115200000000002</v>
      </c>
      <c r="W9348" s="2">
        <f>salestable[[#This Row],[Sales]] * salestable[[#This Row],[Discount]]</f>
        <v>6.0288000000000004</v>
      </c>
      <c r="X9348">
        <f>YEAR(salestable[[#This Row],[Order Date]])</f>
        <v>2017</v>
      </c>
      <c r="Y9348" t="str">
        <f>TEXT(salestable[[#This Row],[Order Date]],"MMMM")</f>
        <v>February</v>
      </c>
      <c r="Z9348" t="str">
        <f>"Q"&amp;ROUNDUP(MONTH(salestable[[#This Row],[Order Date]])/3,0)</f>
        <v>Q1</v>
      </c>
      <c r="AA9348" t="str">
        <f>TEXT(salestable[[#This Row],[Order Date]], "ddd")</f>
        <v>Fri</v>
      </c>
    </row>
    <row r="9349" spans="1:27"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s="3">
        <v>5</v>
      </c>
      <c r="T9349" s="4">
        <v>0.3</v>
      </c>
      <c r="U9349" s="3">
        <v>-12.849</v>
      </c>
      <c r="V9349" s="2">
        <f>salestable[[#This Row],[Sales]] * (1 - salestable[[#This Row],[Discount]])</f>
        <v>629.60099999999989</v>
      </c>
      <c r="W9349" s="2">
        <f>salestable[[#This Row],[Sales]] * salestable[[#This Row],[Discount]]</f>
        <v>269.82899999999995</v>
      </c>
      <c r="X9349">
        <f>YEAR(salestable[[#This Row],[Order Date]])</f>
        <v>2017</v>
      </c>
      <c r="Y9349" t="str">
        <f>TEXT(salestable[[#This Row],[Order Date]],"MMMM")</f>
        <v>February</v>
      </c>
      <c r="Z9349" t="str">
        <f>"Q"&amp;ROUNDUP(MONTH(salestable[[#This Row],[Order Date]])/3,0)</f>
        <v>Q1</v>
      </c>
      <c r="AA9349" t="str">
        <f>TEXT(salestable[[#This Row],[Order Date]], "ddd")</f>
        <v>Fri</v>
      </c>
    </row>
    <row r="9350" spans="1:27"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s="3">
        <v>8</v>
      </c>
      <c r="T9350" s="4">
        <v>0</v>
      </c>
      <c r="U9350" s="3">
        <v>202.25280000000001</v>
      </c>
      <c r="V9350" s="2">
        <f>salestable[[#This Row],[Sales]] * (1 - salestable[[#This Row],[Discount]])</f>
        <v>842.72</v>
      </c>
      <c r="W9350" s="2">
        <f>salestable[[#This Row],[Sales]] * salestable[[#This Row],[Discount]]</f>
        <v>0</v>
      </c>
      <c r="X9350">
        <f>YEAR(salestable[[#This Row],[Order Date]])</f>
        <v>2016</v>
      </c>
      <c r="Y9350" t="str">
        <f>TEXT(salestable[[#This Row],[Order Date]],"MMMM")</f>
        <v>December</v>
      </c>
      <c r="Z9350" t="str">
        <f>"Q"&amp;ROUNDUP(MONTH(salestable[[#This Row],[Order Date]])/3,0)</f>
        <v>Q4</v>
      </c>
      <c r="AA9350" t="str">
        <f>TEXT(salestable[[#This Row],[Order Date]], "ddd")</f>
        <v>Thu</v>
      </c>
    </row>
    <row r="9351" spans="1:27"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s="3">
        <v>2</v>
      </c>
      <c r="T9351" s="4">
        <v>0</v>
      </c>
      <c r="U9351" s="3">
        <v>10.909599999999999</v>
      </c>
      <c r="V9351" s="2">
        <f>salestable[[#This Row],[Sales]] * (1 - salestable[[#This Row],[Discount]])</f>
        <v>41.96</v>
      </c>
      <c r="W9351" s="2">
        <f>salestable[[#This Row],[Sales]] * salestable[[#This Row],[Discount]]</f>
        <v>0</v>
      </c>
      <c r="X9351">
        <f>YEAR(salestable[[#This Row],[Order Date]])</f>
        <v>2016</v>
      </c>
      <c r="Y9351" t="str">
        <f>TEXT(salestable[[#This Row],[Order Date]],"MMMM")</f>
        <v>December</v>
      </c>
      <c r="Z9351" t="str">
        <f>"Q"&amp;ROUNDUP(MONTH(salestable[[#This Row],[Order Date]])/3,0)</f>
        <v>Q4</v>
      </c>
      <c r="AA9351" t="str">
        <f>TEXT(salestable[[#This Row],[Order Date]], "ddd")</f>
        <v>Thu</v>
      </c>
    </row>
    <row r="9352" spans="1:27"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s="3">
        <v>4</v>
      </c>
      <c r="T9352" s="4">
        <v>0.2</v>
      </c>
      <c r="U9352" s="3">
        <v>4.4603999999999999</v>
      </c>
      <c r="V9352" s="2">
        <f>salestable[[#This Row],[Sales]] * (1 - salestable[[#This Row],[Discount]])</f>
        <v>10.572800000000001</v>
      </c>
      <c r="W9352" s="2">
        <f>salestable[[#This Row],[Sales]] * salestable[[#This Row],[Discount]]</f>
        <v>2.6432000000000002</v>
      </c>
      <c r="X9352">
        <f>YEAR(salestable[[#This Row],[Order Date]])</f>
        <v>2016</v>
      </c>
      <c r="Y9352" t="str">
        <f>TEXT(salestable[[#This Row],[Order Date]],"MMMM")</f>
        <v>September</v>
      </c>
      <c r="Z9352" t="str">
        <f>"Q"&amp;ROUNDUP(MONTH(salestable[[#This Row],[Order Date]])/3,0)</f>
        <v>Q3</v>
      </c>
      <c r="AA9352" t="str">
        <f>TEXT(salestable[[#This Row],[Order Date]], "ddd")</f>
        <v>Fri</v>
      </c>
    </row>
    <row r="9353" spans="1:27"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s="3">
        <v>3</v>
      </c>
      <c r="T9353" s="4">
        <v>0.2</v>
      </c>
      <c r="U9353" s="3">
        <v>-20.784600000000001</v>
      </c>
      <c r="V9353" s="2">
        <f>salestable[[#This Row],[Sales]] * (1 - salestable[[#This Row],[Discount]])</f>
        <v>147.80160000000001</v>
      </c>
      <c r="W9353" s="2">
        <f>salestable[[#This Row],[Sales]] * salestable[[#This Row],[Discount]]</f>
        <v>36.950400000000002</v>
      </c>
      <c r="X9353">
        <f>YEAR(salestable[[#This Row],[Order Date]])</f>
        <v>2016</v>
      </c>
      <c r="Y9353" t="str">
        <f>TEXT(salestable[[#This Row],[Order Date]],"MMMM")</f>
        <v>September</v>
      </c>
      <c r="Z9353" t="str">
        <f>"Q"&amp;ROUNDUP(MONTH(salestable[[#This Row],[Order Date]])/3,0)</f>
        <v>Q3</v>
      </c>
      <c r="AA9353" t="str">
        <f>TEXT(salestable[[#This Row],[Order Date]], "ddd")</f>
        <v>Fri</v>
      </c>
    </row>
    <row r="9354" spans="1:27"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s="3">
        <v>2</v>
      </c>
      <c r="T9354" s="4">
        <v>0.3</v>
      </c>
      <c r="U9354" s="3">
        <v>-14.8704</v>
      </c>
      <c r="V9354" s="2">
        <f>salestable[[#This Row],[Sales]] * (1 - salestable[[#This Row],[Discount]])</f>
        <v>364.32480000000004</v>
      </c>
      <c r="W9354" s="2">
        <f>salestable[[#This Row],[Sales]] * salestable[[#This Row],[Discount]]</f>
        <v>156.13920000000002</v>
      </c>
      <c r="X9354">
        <f>YEAR(salestable[[#This Row],[Order Date]])</f>
        <v>2017</v>
      </c>
      <c r="Y9354" t="str">
        <f>TEXT(salestable[[#This Row],[Order Date]],"MMMM")</f>
        <v>September</v>
      </c>
      <c r="Z9354" t="str">
        <f>"Q"&amp;ROUNDUP(MONTH(salestable[[#This Row],[Order Date]])/3,0)</f>
        <v>Q3</v>
      </c>
      <c r="AA9354" t="str">
        <f>TEXT(salestable[[#This Row],[Order Date]], "ddd")</f>
        <v>Sun</v>
      </c>
    </row>
    <row r="9355" spans="1:27"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s="3">
        <v>3</v>
      </c>
      <c r="T9355" s="4">
        <v>0.2</v>
      </c>
      <c r="U9355" s="3">
        <v>3.7128000000000001</v>
      </c>
      <c r="V9355" s="2">
        <f>salestable[[#This Row],[Sales]] * (1 - salestable[[#This Row],[Discount]])</f>
        <v>9.1392000000000007</v>
      </c>
      <c r="W9355" s="2">
        <f>salestable[[#This Row],[Sales]] * salestable[[#This Row],[Discount]]</f>
        <v>2.2848000000000002</v>
      </c>
      <c r="X9355">
        <f>YEAR(salestable[[#This Row],[Order Date]])</f>
        <v>2017</v>
      </c>
      <c r="Y9355" t="str">
        <f>TEXT(salestable[[#This Row],[Order Date]],"MMMM")</f>
        <v>September</v>
      </c>
      <c r="Z9355" t="str">
        <f>"Q"&amp;ROUNDUP(MONTH(salestable[[#This Row],[Order Date]])/3,0)</f>
        <v>Q3</v>
      </c>
      <c r="AA9355" t="str">
        <f>TEXT(salestable[[#This Row],[Order Date]], "ddd")</f>
        <v>Sun</v>
      </c>
    </row>
    <row r="9356" spans="1:27"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s="3">
        <v>3</v>
      </c>
      <c r="T9356" s="4">
        <v>0</v>
      </c>
      <c r="U9356" s="3">
        <v>9.3312000000000008</v>
      </c>
      <c r="V9356" s="2">
        <f>salestable[[#This Row],[Sales]] * (1 - salestable[[#This Row],[Discount]])</f>
        <v>19.440000000000001</v>
      </c>
      <c r="W9356" s="2">
        <f>salestable[[#This Row],[Sales]] * salestable[[#This Row],[Discount]]</f>
        <v>0</v>
      </c>
      <c r="X9356">
        <f>YEAR(salestable[[#This Row],[Order Date]])</f>
        <v>2015</v>
      </c>
      <c r="Y9356" t="str">
        <f>TEXT(salestable[[#This Row],[Order Date]],"MMMM")</f>
        <v>December</v>
      </c>
      <c r="Z9356" t="str">
        <f>"Q"&amp;ROUNDUP(MONTH(salestable[[#This Row],[Order Date]])/3,0)</f>
        <v>Q4</v>
      </c>
      <c r="AA9356" t="str">
        <f>TEXT(salestable[[#This Row],[Order Date]], "ddd")</f>
        <v>Tue</v>
      </c>
    </row>
    <row r="9357" spans="1:27"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s="3">
        <v>2</v>
      </c>
      <c r="T9357" s="4">
        <v>0</v>
      </c>
      <c r="U9357" s="3">
        <v>1.0192000000000001</v>
      </c>
      <c r="V9357" s="2">
        <f>salestable[[#This Row],[Sales]] * (1 - salestable[[#This Row],[Discount]])</f>
        <v>3.64</v>
      </c>
      <c r="W9357" s="2">
        <f>salestable[[#This Row],[Sales]] * salestable[[#This Row],[Discount]]</f>
        <v>0</v>
      </c>
      <c r="X9357">
        <f>YEAR(salestable[[#This Row],[Order Date]])</f>
        <v>2015</v>
      </c>
      <c r="Y9357" t="str">
        <f>TEXT(salestable[[#This Row],[Order Date]],"MMMM")</f>
        <v>December</v>
      </c>
      <c r="Z9357" t="str">
        <f>"Q"&amp;ROUNDUP(MONTH(salestable[[#This Row],[Order Date]])/3,0)</f>
        <v>Q4</v>
      </c>
      <c r="AA9357" t="str">
        <f>TEXT(salestable[[#This Row],[Order Date]], "ddd")</f>
        <v>Tue</v>
      </c>
    </row>
    <row r="9358" spans="1:27"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s="3">
        <v>2</v>
      </c>
      <c r="T9358" s="4">
        <v>0</v>
      </c>
      <c r="U9358" s="3">
        <v>8.7138000000000009</v>
      </c>
      <c r="V9358" s="2">
        <f>salestable[[#This Row],[Sales]] * (1 - salestable[[#This Row],[Discount]])</f>
        <v>18.54</v>
      </c>
      <c r="W9358" s="2">
        <f>salestable[[#This Row],[Sales]] * salestable[[#This Row],[Discount]]</f>
        <v>0</v>
      </c>
      <c r="X9358">
        <f>YEAR(salestable[[#This Row],[Order Date]])</f>
        <v>2015</v>
      </c>
      <c r="Y9358" t="str">
        <f>TEXT(salestable[[#This Row],[Order Date]],"MMMM")</f>
        <v>December</v>
      </c>
      <c r="Z9358" t="str">
        <f>"Q"&amp;ROUNDUP(MONTH(salestable[[#This Row],[Order Date]])/3,0)</f>
        <v>Q4</v>
      </c>
      <c r="AA9358" t="str">
        <f>TEXT(salestable[[#This Row],[Order Date]], "ddd")</f>
        <v>Tue</v>
      </c>
    </row>
    <row r="9359" spans="1:27"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s="3">
        <v>5</v>
      </c>
      <c r="T9359" s="4">
        <v>0.2</v>
      </c>
      <c r="U9359" s="3">
        <v>15.092000000000001</v>
      </c>
      <c r="V9359" s="2">
        <f>salestable[[#This Row],[Sales]] * (1 - salestable[[#This Row],[Discount]])</f>
        <v>34.496000000000002</v>
      </c>
      <c r="W9359" s="2">
        <f>salestable[[#This Row],[Sales]] * salestable[[#This Row],[Discount]]</f>
        <v>8.6240000000000006</v>
      </c>
      <c r="X9359">
        <f>YEAR(salestable[[#This Row],[Order Date]])</f>
        <v>2016</v>
      </c>
      <c r="Y9359" t="str">
        <f>TEXT(salestable[[#This Row],[Order Date]],"MMMM")</f>
        <v>January</v>
      </c>
      <c r="Z9359" t="str">
        <f>"Q"&amp;ROUNDUP(MONTH(salestable[[#This Row],[Order Date]])/3,0)</f>
        <v>Q1</v>
      </c>
      <c r="AA9359" t="str">
        <f>TEXT(salestable[[#This Row],[Order Date]], "ddd")</f>
        <v>Mon</v>
      </c>
    </row>
    <row r="9360" spans="1:27"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s="3">
        <v>3</v>
      </c>
      <c r="T9360" s="4">
        <v>0.4</v>
      </c>
      <c r="U9360" s="3">
        <v>-99.345299999999995</v>
      </c>
      <c r="V9360" s="2">
        <f>salestable[[#This Row],[Sales]] * (1 - salestable[[#This Row],[Discount]])</f>
        <v>188.23319999999998</v>
      </c>
      <c r="W9360" s="2">
        <f>salestable[[#This Row],[Sales]] * salestable[[#This Row],[Discount]]</f>
        <v>125.4888</v>
      </c>
      <c r="X9360">
        <f>YEAR(salestable[[#This Row],[Order Date]])</f>
        <v>2016</v>
      </c>
      <c r="Y9360" t="str">
        <f>TEXT(salestable[[#This Row],[Order Date]],"MMMM")</f>
        <v>January</v>
      </c>
      <c r="Z9360" t="str">
        <f>"Q"&amp;ROUNDUP(MONTH(salestable[[#This Row],[Order Date]])/3,0)</f>
        <v>Q1</v>
      </c>
      <c r="AA9360" t="str">
        <f>TEXT(salestable[[#This Row],[Order Date]], "ddd")</f>
        <v>Mon</v>
      </c>
    </row>
    <row r="9361" spans="1:27"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s="3">
        <v>1</v>
      </c>
      <c r="T9361" s="4">
        <v>0</v>
      </c>
      <c r="U9361" s="3">
        <v>7.8166000000000002</v>
      </c>
      <c r="V9361" s="2">
        <f>salestable[[#This Row],[Sales]] * (1 - salestable[[#This Row],[Discount]])</f>
        <v>45.98</v>
      </c>
      <c r="W9361" s="2">
        <f>salestable[[#This Row],[Sales]] * salestable[[#This Row],[Discount]]</f>
        <v>0</v>
      </c>
      <c r="X9361">
        <f>YEAR(salestable[[#This Row],[Order Date]])</f>
        <v>2016</v>
      </c>
      <c r="Y9361" t="str">
        <f>TEXT(salestable[[#This Row],[Order Date]],"MMMM")</f>
        <v>January</v>
      </c>
      <c r="Z9361" t="str">
        <f>"Q"&amp;ROUNDUP(MONTH(salestable[[#This Row],[Order Date]])/3,0)</f>
        <v>Q1</v>
      </c>
      <c r="AA9361" t="str">
        <f>TEXT(salestable[[#This Row],[Order Date]], "ddd")</f>
        <v>Mon</v>
      </c>
    </row>
    <row r="9362" spans="1:27"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s="3">
        <v>7</v>
      </c>
      <c r="T9362" s="4">
        <v>0</v>
      </c>
      <c r="U9362" s="3">
        <v>0</v>
      </c>
      <c r="V9362" s="2">
        <f>salestable[[#This Row],[Sales]] * (1 - salestable[[#This Row],[Discount]])</f>
        <v>428.68</v>
      </c>
      <c r="W9362" s="2">
        <f>salestable[[#This Row],[Sales]] * salestable[[#This Row],[Discount]]</f>
        <v>0</v>
      </c>
      <c r="X9362">
        <f>YEAR(salestable[[#This Row],[Order Date]])</f>
        <v>2016</v>
      </c>
      <c r="Y9362" t="str">
        <f>TEXT(salestable[[#This Row],[Order Date]],"MMMM")</f>
        <v>January</v>
      </c>
      <c r="Z9362" t="str">
        <f>"Q"&amp;ROUNDUP(MONTH(salestable[[#This Row],[Order Date]])/3,0)</f>
        <v>Q1</v>
      </c>
      <c r="AA9362" t="str">
        <f>TEXT(salestable[[#This Row],[Order Date]], "ddd")</f>
        <v>Mon</v>
      </c>
    </row>
    <row r="9363" spans="1:27"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s="3">
        <v>6</v>
      </c>
      <c r="T9363" s="4">
        <v>0.2</v>
      </c>
      <c r="U9363" s="3">
        <v>10.3194</v>
      </c>
      <c r="V9363" s="2">
        <f>salestable[[#This Row],[Sales]] * (1 - salestable[[#This Row],[Discount]])</f>
        <v>24.460800000000003</v>
      </c>
      <c r="W9363" s="2">
        <f>salestable[[#This Row],[Sales]] * salestable[[#This Row],[Discount]]</f>
        <v>6.1152000000000006</v>
      </c>
      <c r="X9363">
        <f>YEAR(salestable[[#This Row],[Order Date]])</f>
        <v>2017</v>
      </c>
      <c r="Y9363" t="str">
        <f>TEXT(salestable[[#This Row],[Order Date]],"MMMM")</f>
        <v>March</v>
      </c>
      <c r="Z9363" t="str">
        <f>"Q"&amp;ROUNDUP(MONTH(salestable[[#This Row],[Order Date]])/3,0)</f>
        <v>Q1</v>
      </c>
      <c r="AA9363" t="str">
        <f>TEXT(salestable[[#This Row],[Order Date]], "ddd")</f>
        <v>Tue</v>
      </c>
    </row>
    <row r="9364" spans="1:27"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s="3">
        <v>7</v>
      </c>
      <c r="T9364" s="4">
        <v>0</v>
      </c>
      <c r="U9364" s="3">
        <v>0.3906</v>
      </c>
      <c r="V9364" s="2">
        <f>salestable[[#This Row],[Sales]] * (1 - salestable[[#This Row],[Discount]])</f>
        <v>13.02</v>
      </c>
      <c r="W9364" s="2">
        <f>salestable[[#This Row],[Sales]] * salestable[[#This Row],[Discount]]</f>
        <v>0</v>
      </c>
      <c r="X9364">
        <f>YEAR(salestable[[#This Row],[Order Date]])</f>
        <v>2017</v>
      </c>
      <c r="Y9364" t="str">
        <f>TEXT(salestable[[#This Row],[Order Date]],"MMMM")</f>
        <v>March</v>
      </c>
      <c r="Z9364" t="str">
        <f>"Q"&amp;ROUNDUP(MONTH(salestable[[#This Row],[Order Date]])/3,0)</f>
        <v>Q1</v>
      </c>
      <c r="AA9364" t="str">
        <f>TEXT(salestable[[#This Row],[Order Date]], "ddd")</f>
        <v>Tue</v>
      </c>
    </row>
    <row r="9365" spans="1:27"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s="3">
        <v>3</v>
      </c>
      <c r="T9365" s="4">
        <v>0</v>
      </c>
      <c r="U9365" s="3">
        <v>6.4206000000000003</v>
      </c>
      <c r="V9365" s="2">
        <f>salestable[[#This Row],[Sales]] * (1 - salestable[[#This Row],[Discount]])</f>
        <v>22.14</v>
      </c>
      <c r="W9365" s="2">
        <f>salestable[[#This Row],[Sales]] * salestable[[#This Row],[Discount]]</f>
        <v>0</v>
      </c>
      <c r="X9365">
        <f>YEAR(salestable[[#This Row],[Order Date]])</f>
        <v>2017</v>
      </c>
      <c r="Y9365" t="str">
        <f>TEXT(salestable[[#This Row],[Order Date]],"MMMM")</f>
        <v>March</v>
      </c>
      <c r="Z9365" t="str">
        <f>"Q"&amp;ROUNDUP(MONTH(salestable[[#This Row],[Order Date]])/3,0)</f>
        <v>Q1</v>
      </c>
      <c r="AA9365" t="str">
        <f>TEXT(salestable[[#This Row],[Order Date]], "ddd")</f>
        <v>Tue</v>
      </c>
    </row>
    <row r="9366" spans="1:27"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s="3">
        <v>4</v>
      </c>
      <c r="T9366" s="4">
        <v>0</v>
      </c>
      <c r="U9366" s="3">
        <v>7.1863999999999999</v>
      </c>
      <c r="V9366" s="2">
        <f>salestable[[#This Row],[Sales]] * (1 - salestable[[#This Row],[Discount]])</f>
        <v>359.32</v>
      </c>
      <c r="W9366" s="2">
        <f>salestable[[#This Row],[Sales]] * salestable[[#This Row],[Discount]]</f>
        <v>0</v>
      </c>
      <c r="X9366">
        <f>YEAR(salestable[[#This Row],[Order Date]])</f>
        <v>2017</v>
      </c>
      <c r="Y9366" t="str">
        <f>TEXT(salestable[[#This Row],[Order Date]],"MMMM")</f>
        <v>March</v>
      </c>
      <c r="Z9366" t="str">
        <f>"Q"&amp;ROUNDUP(MONTH(salestable[[#This Row],[Order Date]])/3,0)</f>
        <v>Q1</v>
      </c>
      <c r="AA9366" t="str">
        <f>TEXT(salestable[[#This Row],[Order Date]], "ddd")</f>
        <v>Tue</v>
      </c>
    </row>
    <row r="9367" spans="1:27"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s="3">
        <v>2</v>
      </c>
      <c r="T9367" s="4">
        <v>0</v>
      </c>
      <c r="U9367" s="3">
        <v>5.6643999999999997</v>
      </c>
      <c r="V9367" s="2">
        <f>salestable[[#This Row],[Sales]] * (1 - salestable[[#This Row],[Discount]])</f>
        <v>11.56</v>
      </c>
      <c r="W9367" s="2">
        <f>salestable[[#This Row],[Sales]] * salestable[[#This Row],[Discount]]</f>
        <v>0</v>
      </c>
      <c r="X9367">
        <f>YEAR(salestable[[#This Row],[Order Date]])</f>
        <v>2014</v>
      </c>
      <c r="Y9367" t="str">
        <f>TEXT(salestable[[#This Row],[Order Date]],"MMMM")</f>
        <v>August</v>
      </c>
      <c r="Z9367" t="str">
        <f>"Q"&amp;ROUNDUP(MONTH(salestable[[#This Row],[Order Date]])/3,0)</f>
        <v>Q3</v>
      </c>
      <c r="AA9367" t="str">
        <f>TEXT(salestable[[#This Row],[Order Date]], "ddd")</f>
        <v>Fri</v>
      </c>
    </row>
    <row r="9368" spans="1:27"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s="3">
        <v>2</v>
      </c>
      <c r="T9368" s="4">
        <v>0.2</v>
      </c>
      <c r="U9368" s="3">
        <v>25.68</v>
      </c>
      <c r="V9368" s="2">
        <f>salestable[[#This Row],[Sales]] * (1 - salestable[[#This Row],[Discount]])</f>
        <v>54.784000000000006</v>
      </c>
      <c r="W9368" s="2">
        <f>salestable[[#This Row],[Sales]] * salestable[[#This Row],[Discount]]</f>
        <v>13.696000000000002</v>
      </c>
      <c r="X9368">
        <f>YEAR(salestable[[#This Row],[Order Date]])</f>
        <v>2014</v>
      </c>
      <c r="Y9368" t="str">
        <f>TEXT(salestable[[#This Row],[Order Date]],"MMMM")</f>
        <v>June</v>
      </c>
      <c r="Z9368" t="str">
        <f>"Q"&amp;ROUNDUP(MONTH(salestable[[#This Row],[Order Date]])/3,0)</f>
        <v>Q2</v>
      </c>
      <c r="AA9368" t="str">
        <f>TEXT(salestable[[#This Row],[Order Date]], "ddd")</f>
        <v>Sun</v>
      </c>
    </row>
    <row r="9369" spans="1:27"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s="3">
        <v>6</v>
      </c>
      <c r="T9369" s="4">
        <v>0</v>
      </c>
      <c r="U9369" s="3">
        <v>83.843999999999994</v>
      </c>
      <c r="V9369" s="2">
        <f>salestable[[#This Row],[Sales]] * (1 - salestable[[#This Row],[Discount]])</f>
        <v>1676.88</v>
      </c>
      <c r="W9369" s="2">
        <f>salestable[[#This Row],[Sales]] * salestable[[#This Row],[Discount]]</f>
        <v>0</v>
      </c>
      <c r="X9369">
        <f>YEAR(salestable[[#This Row],[Order Date]])</f>
        <v>2014</v>
      </c>
      <c r="Y9369" t="str">
        <f>TEXT(salestable[[#This Row],[Order Date]],"MMMM")</f>
        <v>June</v>
      </c>
      <c r="Z9369" t="str">
        <f>"Q"&amp;ROUNDUP(MONTH(salestable[[#This Row],[Order Date]])/3,0)</f>
        <v>Q2</v>
      </c>
      <c r="AA9369" t="str">
        <f>TEXT(salestable[[#This Row],[Order Date]], "ddd")</f>
        <v>Sun</v>
      </c>
    </row>
    <row r="9370" spans="1:27"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s="3">
        <v>2</v>
      </c>
      <c r="T9370" s="4">
        <v>0</v>
      </c>
      <c r="U9370" s="3">
        <v>18.211200000000002</v>
      </c>
      <c r="V9370" s="2">
        <f>salestable[[#This Row],[Sales]] * (1 - salestable[[#This Row],[Discount]])</f>
        <v>37.94</v>
      </c>
      <c r="W9370" s="2">
        <f>salestable[[#This Row],[Sales]] * salestable[[#This Row],[Discount]]</f>
        <v>0</v>
      </c>
      <c r="X9370">
        <f>YEAR(salestable[[#This Row],[Order Date]])</f>
        <v>2016</v>
      </c>
      <c r="Y9370" t="str">
        <f>TEXT(salestable[[#This Row],[Order Date]],"MMMM")</f>
        <v>April</v>
      </c>
      <c r="Z9370" t="str">
        <f>"Q"&amp;ROUNDUP(MONTH(salestable[[#This Row],[Order Date]])/3,0)</f>
        <v>Q2</v>
      </c>
      <c r="AA9370" t="str">
        <f>TEXT(salestable[[#This Row],[Order Date]], "ddd")</f>
        <v>Thu</v>
      </c>
    </row>
    <row r="9371" spans="1:27"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s="3">
        <v>3</v>
      </c>
      <c r="T9371" s="4">
        <v>0</v>
      </c>
      <c r="U9371" s="3">
        <v>43.675199999999997</v>
      </c>
      <c r="V9371" s="2">
        <f>salestable[[#This Row],[Sales]] * (1 - salestable[[#This Row],[Discount]])</f>
        <v>272.97000000000003</v>
      </c>
      <c r="W9371" s="2">
        <f>salestable[[#This Row],[Sales]] * salestable[[#This Row],[Discount]]</f>
        <v>0</v>
      </c>
      <c r="X9371">
        <f>YEAR(salestable[[#This Row],[Order Date]])</f>
        <v>2017</v>
      </c>
      <c r="Y9371" t="str">
        <f>TEXT(salestable[[#This Row],[Order Date]],"MMMM")</f>
        <v>November</v>
      </c>
      <c r="Z9371" t="str">
        <f>"Q"&amp;ROUNDUP(MONTH(salestable[[#This Row],[Order Date]])/3,0)</f>
        <v>Q4</v>
      </c>
      <c r="AA9371" t="str">
        <f>TEXT(salestable[[#This Row],[Order Date]], "ddd")</f>
        <v>Tue</v>
      </c>
    </row>
    <row r="9372" spans="1:27"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s="3">
        <v>4</v>
      </c>
      <c r="T9372" s="4">
        <v>0.2</v>
      </c>
      <c r="U9372" s="3">
        <v>-4.1567999999999996</v>
      </c>
      <c r="V9372" s="2">
        <f>salestable[[#This Row],[Sales]] * (1 - salestable[[#This Row],[Discount]])</f>
        <v>33.254399999999997</v>
      </c>
      <c r="W9372" s="2">
        <f>salestable[[#This Row],[Sales]] * salestable[[#This Row],[Discount]]</f>
        <v>8.3135999999999992</v>
      </c>
      <c r="X9372">
        <f>YEAR(salestable[[#This Row],[Order Date]])</f>
        <v>2015</v>
      </c>
      <c r="Y9372" t="str">
        <f>TEXT(salestable[[#This Row],[Order Date]],"MMMM")</f>
        <v>May</v>
      </c>
      <c r="Z9372" t="str">
        <f>"Q"&amp;ROUNDUP(MONTH(salestable[[#This Row],[Order Date]])/3,0)</f>
        <v>Q2</v>
      </c>
      <c r="AA9372" t="str">
        <f>TEXT(salestable[[#This Row],[Order Date]], "ddd")</f>
        <v>Fri</v>
      </c>
    </row>
    <row r="9373" spans="1:27"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s="3">
        <v>3</v>
      </c>
      <c r="T9373" s="4">
        <v>0.3</v>
      </c>
      <c r="U9373" s="3">
        <v>-86.058599999999998</v>
      </c>
      <c r="V9373" s="2">
        <f>salestable[[#This Row],[Sales]] * (1 - salestable[[#This Row],[Discount]])</f>
        <v>221.94059999999999</v>
      </c>
      <c r="W9373" s="2">
        <f>salestable[[#This Row],[Sales]] * salestable[[#This Row],[Discount]]</f>
        <v>95.117399999999989</v>
      </c>
      <c r="X9373">
        <f>YEAR(salestable[[#This Row],[Order Date]])</f>
        <v>2015</v>
      </c>
      <c r="Y9373" t="str">
        <f>TEXT(salestable[[#This Row],[Order Date]],"MMMM")</f>
        <v>May</v>
      </c>
      <c r="Z9373" t="str">
        <f>"Q"&amp;ROUNDUP(MONTH(salestable[[#This Row],[Order Date]])/3,0)</f>
        <v>Q2</v>
      </c>
      <c r="AA9373" t="str">
        <f>TEXT(salestable[[#This Row],[Order Date]], "ddd")</f>
        <v>Fri</v>
      </c>
    </row>
    <row r="9374" spans="1:27"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s="3">
        <v>5</v>
      </c>
      <c r="T9374" s="4">
        <v>0.2</v>
      </c>
      <c r="U9374" s="3">
        <v>2.9144999999999999</v>
      </c>
      <c r="V9374" s="2">
        <f>salestable[[#This Row],[Sales]] * (1 - salestable[[#This Row],[Discount]])</f>
        <v>6.4319999999999995</v>
      </c>
      <c r="W9374" s="2">
        <f>salestable[[#This Row],[Sales]] * salestable[[#This Row],[Discount]]</f>
        <v>1.6079999999999999</v>
      </c>
      <c r="X9374">
        <f>YEAR(salestable[[#This Row],[Order Date]])</f>
        <v>2015</v>
      </c>
      <c r="Y9374" t="str">
        <f>TEXT(salestable[[#This Row],[Order Date]],"MMMM")</f>
        <v>May</v>
      </c>
      <c r="Z9374" t="str">
        <f>"Q"&amp;ROUNDUP(MONTH(salestable[[#This Row],[Order Date]])/3,0)</f>
        <v>Q2</v>
      </c>
      <c r="AA9374" t="str">
        <f>TEXT(salestable[[#This Row],[Order Date]], "ddd")</f>
        <v>Fri</v>
      </c>
    </row>
    <row r="9375" spans="1:27"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s="3">
        <v>7</v>
      </c>
      <c r="T9375" s="4">
        <v>0.2</v>
      </c>
      <c r="U9375" s="3">
        <v>52.493000000000002</v>
      </c>
      <c r="V9375" s="2">
        <f>salestable[[#This Row],[Sales]] * (1 - salestable[[#This Row],[Discount]])</f>
        <v>335.95520000000005</v>
      </c>
      <c r="W9375" s="2">
        <f>salestable[[#This Row],[Sales]] * salestable[[#This Row],[Discount]]</f>
        <v>83.988800000000012</v>
      </c>
      <c r="X9375">
        <f>YEAR(salestable[[#This Row],[Order Date]])</f>
        <v>2017</v>
      </c>
      <c r="Y9375" t="str">
        <f>TEXT(salestable[[#This Row],[Order Date]],"MMMM")</f>
        <v>May</v>
      </c>
      <c r="Z9375" t="str">
        <f>"Q"&amp;ROUNDUP(MONTH(salestable[[#This Row],[Order Date]])/3,0)</f>
        <v>Q2</v>
      </c>
      <c r="AA9375" t="str">
        <f>TEXT(salestable[[#This Row],[Order Date]], "ddd")</f>
        <v>Sun</v>
      </c>
    </row>
    <row r="9376" spans="1:27"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s="3">
        <v>6</v>
      </c>
      <c r="T9376" s="4">
        <v>0</v>
      </c>
      <c r="U9376" s="3">
        <v>15.9588</v>
      </c>
      <c r="V9376" s="2">
        <f>salestable[[#This Row],[Sales]] * (1 - salestable[[#This Row],[Discount]])</f>
        <v>61.38</v>
      </c>
      <c r="W9376" s="2">
        <f>salestable[[#This Row],[Sales]] * salestable[[#This Row],[Discount]]</f>
        <v>0</v>
      </c>
      <c r="X9376">
        <f>YEAR(salestable[[#This Row],[Order Date]])</f>
        <v>2016</v>
      </c>
      <c r="Y9376" t="str">
        <f>TEXT(salestable[[#This Row],[Order Date]],"MMMM")</f>
        <v>June</v>
      </c>
      <c r="Z9376" t="str">
        <f>"Q"&amp;ROUNDUP(MONTH(salestable[[#This Row],[Order Date]])/3,0)</f>
        <v>Q2</v>
      </c>
      <c r="AA9376" t="str">
        <f>TEXT(salestable[[#This Row],[Order Date]], "ddd")</f>
        <v>Sun</v>
      </c>
    </row>
    <row r="9377" spans="1:27"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s="3">
        <v>2</v>
      </c>
      <c r="T9377" s="4">
        <v>0</v>
      </c>
      <c r="U9377" s="3">
        <v>10.5</v>
      </c>
      <c r="V9377" s="2">
        <f>salestable[[#This Row],[Sales]] * (1 - salestable[[#This Row],[Discount]])</f>
        <v>50</v>
      </c>
      <c r="W9377" s="2">
        <f>salestable[[#This Row],[Sales]] * salestable[[#This Row],[Discount]]</f>
        <v>0</v>
      </c>
      <c r="X9377">
        <f>YEAR(salestable[[#This Row],[Order Date]])</f>
        <v>2015</v>
      </c>
      <c r="Y9377" t="str">
        <f>TEXT(salestable[[#This Row],[Order Date]],"MMMM")</f>
        <v>December</v>
      </c>
      <c r="Z9377" t="str">
        <f>"Q"&amp;ROUNDUP(MONTH(salestable[[#This Row],[Order Date]])/3,0)</f>
        <v>Q4</v>
      </c>
      <c r="AA9377" t="str">
        <f>TEXT(salestable[[#This Row],[Order Date]], "ddd")</f>
        <v>Mon</v>
      </c>
    </row>
    <row r="9378" spans="1:27"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s="3">
        <v>3</v>
      </c>
      <c r="T9378" s="4">
        <v>0</v>
      </c>
      <c r="U9378" s="3">
        <v>13.673999999999999</v>
      </c>
      <c r="V9378" s="2">
        <f>salestable[[#This Row],[Sales]] * (1 - salestable[[#This Row],[Discount]])</f>
        <v>31.8</v>
      </c>
      <c r="W9378" s="2">
        <f>salestable[[#This Row],[Sales]] * salestable[[#This Row],[Discount]]</f>
        <v>0</v>
      </c>
      <c r="X9378">
        <f>YEAR(salestable[[#This Row],[Order Date]])</f>
        <v>2017</v>
      </c>
      <c r="Y9378" t="str">
        <f>TEXT(salestable[[#This Row],[Order Date]],"MMMM")</f>
        <v>December</v>
      </c>
      <c r="Z9378" t="str">
        <f>"Q"&amp;ROUNDUP(MONTH(salestable[[#This Row],[Order Date]])/3,0)</f>
        <v>Q4</v>
      </c>
      <c r="AA9378" t="str">
        <f>TEXT(salestable[[#This Row],[Order Date]], "ddd")</f>
        <v>Mon</v>
      </c>
    </row>
    <row r="9379" spans="1:27"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s="3">
        <v>2</v>
      </c>
      <c r="T9379" s="4">
        <v>0</v>
      </c>
      <c r="U9379" s="3">
        <v>8.4656000000000002</v>
      </c>
      <c r="V9379" s="2">
        <f>salestable[[#This Row],[Sales]] * (1 - salestable[[#This Row],[Discount]])</f>
        <v>32.56</v>
      </c>
      <c r="W9379" s="2">
        <f>salestable[[#This Row],[Sales]] * salestable[[#This Row],[Discount]]</f>
        <v>0</v>
      </c>
      <c r="X9379">
        <f>YEAR(salestable[[#This Row],[Order Date]])</f>
        <v>2017</v>
      </c>
      <c r="Y9379" t="str">
        <f>TEXT(salestable[[#This Row],[Order Date]],"MMMM")</f>
        <v>December</v>
      </c>
      <c r="Z9379" t="str">
        <f>"Q"&amp;ROUNDUP(MONTH(salestable[[#This Row],[Order Date]])/3,0)</f>
        <v>Q4</v>
      </c>
      <c r="AA9379" t="str">
        <f>TEXT(salestable[[#This Row],[Order Date]], "ddd")</f>
        <v>Sun</v>
      </c>
    </row>
    <row r="9380" spans="1:27"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s="3">
        <v>2</v>
      </c>
      <c r="T9380" s="4">
        <v>0.2</v>
      </c>
      <c r="U9380" s="3">
        <v>2.3868</v>
      </c>
      <c r="V9380" s="2">
        <f>salestable[[#This Row],[Sales]] * (1 - salestable[[#This Row],[Discount]])</f>
        <v>5.6576000000000004</v>
      </c>
      <c r="W9380" s="2">
        <f>salestable[[#This Row],[Sales]] * salestable[[#This Row],[Discount]]</f>
        <v>1.4144000000000001</v>
      </c>
      <c r="X9380">
        <f>YEAR(salestable[[#This Row],[Order Date]])</f>
        <v>2016</v>
      </c>
      <c r="Y9380" t="str">
        <f>TEXT(salestable[[#This Row],[Order Date]],"MMMM")</f>
        <v>May</v>
      </c>
      <c r="Z9380" t="str">
        <f>"Q"&amp;ROUNDUP(MONTH(salestable[[#This Row],[Order Date]])/3,0)</f>
        <v>Q2</v>
      </c>
      <c r="AA9380" t="str">
        <f>TEXT(salestable[[#This Row],[Order Date]], "ddd")</f>
        <v>Tue</v>
      </c>
    </row>
    <row r="9381" spans="1:27"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s="3">
        <v>3</v>
      </c>
      <c r="T9381" s="4">
        <v>0.2</v>
      </c>
      <c r="U9381" s="3">
        <v>15.934799999999999</v>
      </c>
      <c r="V9381" s="2">
        <f>salestable[[#This Row],[Sales]] * (1 - salestable[[#This Row],[Discount]])</f>
        <v>36.422400000000003</v>
      </c>
      <c r="W9381" s="2">
        <f>salestable[[#This Row],[Sales]] * salestable[[#This Row],[Discount]]</f>
        <v>9.1056000000000008</v>
      </c>
      <c r="X9381">
        <f>YEAR(salestable[[#This Row],[Order Date]])</f>
        <v>2014</v>
      </c>
      <c r="Y9381" t="str">
        <f>TEXT(salestable[[#This Row],[Order Date]],"MMMM")</f>
        <v>December</v>
      </c>
      <c r="Z9381" t="str">
        <f>"Q"&amp;ROUNDUP(MONTH(salestable[[#This Row],[Order Date]])/3,0)</f>
        <v>Q4</v>
      </c>
      <c r="AA9381" t="str">
        <f>TEXT(salestable[[#This Row],[Order Date]], "ddd")</f>
        <v>Tue</v>
      </c>
    </row>
    <row r="9382" spans="1:27"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s="3">
        <v>1</v>
      </c>
      <c r="T9382" s="4">
        <v>0.2</v>
      </c>
      <c r="U9382" s="3">
        <v>6.4783999999999997</v>
      </c>
      <c r="V9382" s="2">
        <f>salestable[[#This Row],[Sales]] * (1 - salestable[[#This Row],[Discount]])</f>
        <v>51.827200000000005</v>
      </c>
      <c r="W9382" s="2">
        <f>salestable[[#This Row],[Sales]] * salestable[[#This Row],[Discount]]</f>
        <v>12.956800000000001</v>
      </c>
      <c r="X9382">
        <f>YEAR(salestable[[#This Row],[Order Date]])</f>
        <v>2014</v>
      </c>
      <c r="Y9382" t="str">
        <f>TEXT(salestable[[#This Row],[Order Date]],"MMMM")</f>
        <v>December</v>
      </c>
      <c r="Z9382" t="str">
        <f>"Q"&amp;ROUNDUP(MONTH(salestable[[#This Row],[Order Date]])/3,0)</f>
        <v>Q4</v>
      </c>
      <c r="AA9382" t="str">
        <f>TEXT(salestable[[#This Row],[Order Date]], "ddd")</f>
        <v>Tue</v>
      </c>
    </row>
    <row r="9383" spans="1:27"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s="3">
        <v>2</v>
      </c>
      <c r="T9383" s="4">
        <v>0.2</v>
      </c>
      <c r="U9383" s="3">
        <v>-10.6068</v>
      </c>
      <c r="V9383" s="2">
        <f>salestable[[#This Row],[Sales]] * (1 - salestable[[#This Row],[Discount]])</f>
        <v>339.41759999999999</v>
      </c>
      <c r="W9383" s="2">
        <f>salestable[[#This Row],[Sales]] * salestable[[#This Row],[Discount]]</f>
        <v>84.854399999999998</v>
      </c>
      <c r="X9383">
        <f>YEAR(salestable[[#This Row],[Order Date]])</f>
        <v>2014</v>
      </c>
      <c r="Y9383" t="str">
        <f>TEXT(salestable[[#This Row],[Order Date]],"MMMM")</f>
        <v>December</v>
      </c>
      <c r="Z9383" t="str">
        <f>"Q"&amp;ROUNDUP(MONTH(salestable[[#This Row],[Order Date]])/3,0)</f>
        <v>Q4</v>
      </c>
      <c r="AA9383" t="str">
        <f>TEXT(salestable[[#This Row],[Order Date]], "ddd")</f>
        <v>Tue</v>
      </c>
    </row>
    <row r="9384" spans="1:27"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s="3">
        <v>1</v>
      </c>
      <c r="T9384" s="4">
        <v>0.2</v>
      </c>
      <c r="U9384" s="3">
        <v>0.504</v>
      </c>
      <c r="V9384" s="2">
        <f>salestable[[#This Row],[Sales]] * (1 - salestable[[#This Row],[Discount]])</f>
        <v>1.0752000000000002</v>
      </c>
      <c r="W9384" s="2">
        <f>salestable[[#This Row],[Sales]] * salestable[[#This Row],[Discount]]</f>
        <v>0.26880000000000004</v>
      </c>
      <c r="X9384">
        <f>YEAR(salestable[[#This Row],[Order Date]])</f>
        <v>2014</v>
      </c>
      <c r="Y9384" t="str">
        <f>TEXT(salestable[[#This Row],[Order Date]],"MMMM")</f>
        <v>December</v>
      </c>
      <c r="Z9384" t="str">
        <f>"Q"&amp;ROUNDUP(MONTH(salestable[[#This Row],[Order Date]])/3,0)</f>
        <v>Q4</v>
      </c>
      <c r="AA9384" t="str">
        <f>TEXT(salestable[[#This Row],[Order Date]], "ddd")</f>
        <v>Tue</v>
      </c>
    </row>
    <row r="9385" spans="1:27"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s="3">
        <v>5</v>
      </c>
      <c r="T9385" s="4">
        <v>0.2</v>
      </c>
      <c r="U9385" s="3">
        <v>-1.0489999999999999</v>
      </c>
      <c r="V9385" s="2">
        <f>salestable[[#This Row],[Sales]] * (1 - salestable[[#This Row],[Discount]])</f>
        <v>67.13600000000001</v>
      </c>
      <c r="W9385" s="2">
        <f>salestable[[#This Row],[Sales]] * salestable[[#This Row],[Discount]]</f>
        <v>16.784000000000002</v>
      </c>
      <c r="X9385">
        <f>YEAR(salestable[[#This Row],[Order Date]])</f>
        <v>2014</v>
      </c>
      <c r="Y9385" t="str">
        <f>TEXT(salestable[[#This Row],[Order Date]],"MMMM")</f>
        <v>December</v>
      </c>
      <c r="Z9385" t="str">
        <f>"Q"&amp;ROUNDUP(MONTH(salestable[[#This Row],[Order Date]])/3,0)</f>
        <v>Q4</v>
      </c>
      <c r="AA9385" t="str">
        <f>TEXT(salestable[[#This Row],[Order Date]], "ddd")</f>
        <v>Tue</v>
      </c>
    </row>
    <row r="9386" spans="1:27"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s="3">
        <v>4</v>
      </c>
      <c r="T9386" s="4">
        <v>0</v>
      </c>
      <c r="U9386" s="3">
        <v>12.441599999999999</v>
      </c>
      <c r="V9386" s="2">
        <f>salestable[[#This Row],[Sales]] * (1 - salestable[[#This Row],[Discount]])</f>
        <v>25.92</v>
      </c>
      <c r="W9386" s="2">
        <f>salestable[[#This Row],[Sales]] * salestable[[#This Row],[Discount]]</f>
        <v>0</v>
      </c>
      <c r="X9386">
        <f>YEAR(salestable[[#This Row],[Order Date]])</f>
        <v>2017</v>
      </c>
      <c r="Y9386" t="str">
        <f>TEXT(salestable[[#This Row],[Order Date]],"MMMM")</f>
        <v>August</v>
      </c>
      <c r="Z9386" t="str">
        <f>"Q"&amp;ROUNDUP(MONTH(salestable[[#This Row],[Order Date]])/3,0)</f>
        <v>Q3</v>
      </c>
      <c r="AA9386" t="str">
        <f>TEXT(salestable[[#This Row],[Order Date]], "ddd")</f>
        <v>Fri</v>
      </c>
    </row>
    <row r="9387" spans="1:27"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s="3">
        <v>8</v>
      </c>
      <c r="T9387" s="4">
        <v>0.2</v>
      </c>
      <c r="U9387" s="3">
        <v>33.1584</v>
      </c>
      <c r="V9387" s="2">
        <f>salestable[[#This Row],[Sales]] * (1 - salestable[[#This Row],[Discount]])</f>
        <v>96.460800000000006</v>
      </c>
      <c r="W9387" s="2">
        <f>salestable[[#This Row],[Sales]] * salestable[[#This Row],[Discount]]</f>
        <v>24.115200000000002</v>
      </c>
      <c r="X9387">
        <f>YEAR(salestable[[#This Row],[Order Date]])</f>
        <v>2017</v>
      </c>
      <c r="Y9387" t="str">
        <f>TEXT(salestable[[#This Row],[Order Date]],"MMMM")</f>
        <v>August</v>
      </c>
      <c r="Z9387" t="str">
        <f>"Q"&amp;ROUNDUP(MONTH(salestable[[#This Row],[Order Date]])/3,0)</f>
        <v>Q3</v>
      </c>
      <c r="AA9387" t="str">
        <f>TEXT(salestable[[#This Row],[Order Date]], "ddd")</f>
        <v>Sun</v>
      </c>
    </row>
    <row r="9388" spans="1:27"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s="3">
        <v>4</v>
      </c>
      <c r="T9388" s="4">
        <v>0</v>
      </c>
      <c r="U9388" s="3">
        <v>37.562399999999997</v>
      </c>
      <c r="V9388" s="2">
        <f>salestable[[#This Row],[Sales]] * (1 - salestable[[#This Row],[Discount]])</f>
        <v>79.92</v>
      </c>
      <c r="W9388" s="2">
        <f>salestable[[#This Row],[Sales]] * salestable[[#This Row],[Discount]]</f>
        <v>0</v>
      </c>
      <c r="X9388">
        <f>YEAR(salestable[[#This Row],[Order Date]])</f>
        <v>2017</v>
      </c>
      <c r="Y9388" t="str">
        <f>TEXT(salestable[[#This Row],[Order Date]],"MMMM")</f>
        <v>January</v>
      </c>
      <c r="Z9388" t="str">
        <f>"Q"&amp;ROUNDUP(MONTH(salestable[[#This Row],[Order Date]])/3,0)</f>
        <v>Q1</v>
      </c>
      <c r="AA9388" t="str">
        <f>TEXT(salestable[[#This Row],[Order Date]], "ddd")</f>
        <v>Thu</v>
      </c>
    </row>
    <row r="9389" spans="1:27"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s="3">
        <v>1</v>
      </c>
      <c r="T9389" s="4">
        <v>0</v>
      </c>
      <c r="U9389" s="3">
        <v>5.7716000000000003</v>
      </c>
      <c r="V9389" s="2">
        <f>salestable[[#This Row],[Sales]] * (1 - salestable[[#This Row],[Discount]])</f>
        <v>12.28</v>
      </c>
      <c r="W9389" s="2">
        <f>salestable[[#This Row],[Sales]] * salestable[[#This Row],[Discount]]</f>
        <v>0</v>
      </c>
      <c r="X9389">
        <f>YEAR(salestable[[#This Row],[Order Date]])</f>
        <v>2017</v>
      </c>
      <c r="Y9389" t="str">
        <f>TEXT(salestable[[#This Row],[Order Date]],"MMMM")</f>
        <v>January</v>
      </c>
      <c r="Z9389" t="str">
        <f>"Q"&amp;ROUNDUP(MONTH(salestable[[#This Row],[Order Date]])/3,0)</f>
        <v>Q1</v>
      </c>
      <c r="AA9389" t="str">
        <f>TEXT(salestable[[#This Row],[Order Date]], "ddd")</f>
        <v>Thu</v>
      </c>
    </row>
    <row r="9390" spans="1:27"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s="3">
        <v>3</v>
      </c>
      <c r="T9390" s="4">
        <v>0</v>
      </c>
      <c r="U9390" s="3">
        <v>152.0232</v>
      </c>
      <c r="V9390" s="2">
        <f>salestable[[#This Row],[Sales]] * (1 - salestable[[#This Row],[Discount]])</f>
        <v>542.94000000000005</v>
      </c>
      <c r="W9390" s="2">
        <f>salestable[[#This Row],[Sales]] * salestable[[#This Row],[Discount]]</f>
        <v>0</v>
      </c>
      <c r="X9390">
        <f>YEAR(salestable[[#This Row],[Order Date]])</f>
        <v>2017</v>
      </c>
      <c r="Y9390" t="str">
        <f>TEXT(salestable[[#This Row],[Order Date]],"MMMM")</f>
        <v>January</v>
      </c>
      <c r="Z9390" t="str">
        <f>"Q"&amp;ROUNDUP(MONTH(salestable[[#This Row],[Order Date]])/3,0)</f>
        <v>Q1</v>
      </c>
      <c r="AA9390" t="str">
        <f>TEXT(salestable[[#This Row],[Order Date]], "ddd")</f>
        <v>Thu</v>
      </c>
    </row>
    <row r="9391" spans="1:27"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s="3">
        <v>1</v>
      </c>
      <c r="T9391" s="4">
        <v>0</v>
      </c>
      <c r="U9391" s="3">
        <v>0.95879999999999999</v>
      </c>
      <c r="V9391" s="2">
        <f>salestable[[#This Row],[Sales]] * (1 - salestable[[#This Row],[Discount]])</f>
        <v>2.04</v>
      </c>
      <c r="W9391" s="2">
        <f>salestable[[#This Row],[Sales]] * salestable[[#This Row],[Discount]]</f>
        <v>0</v>
      </c>
      <c r="X9391">
        <f>YEAR(salestable[[#This Row],[Order Date]])</f>
        <v>2017</v>
      </c>
      <c r="Y9391" t="str">
        <f>TEXT(salestable[[#This Row],[Order Date]],"MMMM")</f>
        <v>January</v>
      </c>
      <c r="Z9391" t="str">
        <f>"Q"&amp;ROUNDUP(MONTH(salestable[[#This Row],[Order Date]])/3,0)</f>
        <v>Q1</v>
      </c>
      <c r="AA9391" t="str">
        <f>TEXT(salestable[[#This Row],[Order Date]], "ddd")</f>
        <v>Thu</v>
      </c>
    </row>
    <row r="9392" spans="1:27"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s="3">
        <v>5</v>
      </c>
      <c r="T9392" s="4">
        <v>0.2</v>
      </c>
      <c r="U9392" s="3">
        <v>14.307499999999999</v>
      </c>
      <c r="V9392" s="2">
        <f>salestable[[#This Row],[Sales]] * (1 - salestable[[#This Row],[Discount]])</f>
        <v>183.136</v>
      </c>
      <c r="W9392" s="2">
        <f>salestable[[#This Row],[Sales]] * salestable[[#This Row],[Discount]]</f>
        <v>45.783999999999999</v>
      </c>
      <c r="X9392">
        <f>YEAR(salestable[[#This Row],[Order Date]])</f>
        <v>2015</v>
      </c>
      <c r="Y9392" t="str">
        <f>TEXT(salestable[[#This Row],[Order Date]],"MMMM")</f>
        <v>June</v>
      </c>
      <c r="Z9392" t="str">
        <f>"Q"&amp;ROUNDUP(MONTH(salestable[[#This Row],[Order Date]])/3,0)</f>
        <v>Q2</v>
      </c>
      <c r="AA9392" t="str">
        <f>TEXT(salestable[[#This Row],[Order Date]], "ddd")</f>
        <v>Fri</v>
      </c>
    </row>
    <row r="9393" spans="1:27"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s="3">
        <v>1</v>
      </c>
      <c r="T9393" s="4">
        <v>0.2</v>
      </c>
      <c r="U9393" s="3">
        <v>2.5973999999999999</v>
      </c>
      <c r="V9393" s="2">
        <f>salestable[[#This Row],[Sales]] * (1 - salestable[[#This Row],[Discount]])</f>
        <v>6.3936000000000002</v>
      </c>
      <c r="W9393" s="2">
        <f>salestable[[#This Row],[Sales]] * salestable[[#This Row],[Discount]]</f>
        <v>1.5984</v>
      </c>
      <c r="X9393">
        <f>YEAR(salestable[[#This Row],[Order Date]])</f>
        <v>2017</v>
      </c>
      <c r="Y9393" t="str">
        <f>TEXT(salestable[[#This Row],[Order Date]],"MMMM")</f>
        <v>March</v>
      </c>
      <c r="Z9393" t="str">
        <f>"Q"&amp;ROUNDUP(MONTH(salestable[[#This Row],[Order Date]])/3,0)</f>
        <v>Q1</v>
      </c>
      <c r="AA9393" t="str">
        <f>TEXT(salestable[[#This Row],[Order Date]], "ddd")</f>
        <v>Mon</v>
      </c>
    </row>
    <row r="9394" spans="1:27"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s="3">
        <v>8</v>
      </c>
      <c r="T9394" s="4">
        <v>0.2</v>
      </c>
      <c r="U9394" s="3">
        <v>-29.116800000000001</v>
      </c>
      <c r="V9394" s="2">
        <f>salestable[[#This Row],[Sales]] * (1 - salestable[[#This Row],[Discount]])</f>
        <v>465.86880000000002</v>
      </c>
      <c r="W9394" s="2">
        <f>salestable[[#This Row],[Sales]] * salestable[[#This Row],[Discount]]</f>
        <v>116.46720000000001</v>
      </c>
      <c r="X9394">
        <f>YEAR(salestable[[#This Row],[Order Date]])</f>
        <v>2015</v>
      </c>
      <c r="Y9394" t="str">
        <f>TEXT(salestable[[#This Row],[Order Date]],"MMMM")</f>
        <v>October</v>
      </c>
      <c r="Z9394" t="str">
        <f>"Q"&amp;ROUNDUP(MONTH(salestable[[#This Row],[Order Date]])/3,0)</f>
        <v>Q4</v>
      </c>
      <c r="AA9394" t="str">
        <f>TEXT(salestable[[#This Row],[Order Date]], "ddd")</f>
        <v>Sun</v>
      </c>
    </row>
    <row r="9395" spans="1:27"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s="3">
        <v>5</v>
      </c>
      <c r="T9395" s="4">
        <v>0</v>
      </c>
      <c r="U9395" s="3">
        <v>157.48750000000001</v>
      </c>
      <c r="V9395" s="2">
        <f>salestable[[#This Row],[Sales]] * (1 - salestable[[#This Row],[Discount]])</f>
        <v>629.95000000000005</v>
      </c>
      <c r="W9395" s="2">
        <f>salestable[[#This Row],[Sales]] * salestable[[#This Row],[Discount]]</f>
        <v>0</v>
      </c>
      <c r="X9395">
        <f>YEAR(salestable[[#This Row],[Order Date]])</f>
        <v>2014</v>
      </c>
      <c r="Y9395" t="str">
        <f>TEXT(salestable[[#This Row],[Order Date]],"MMMM")</f>
        <v>September</v>
      </c>
      <c r="Z9395" t="str">
        <f>"Q"&amp;ROUNDUP(MONTH(salestable[[#This Row],[Order Date]])/3,0)</f>
        <v>Q3</v>
      </c>
      <c r="AA9395" t="str">
        <f>TEXT(salestable[[#This Row],[Order Date]], "ddd")</f>
        <v>Sat</v>
      </c>
    </row>
    <row r="9396" spans="1:27"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s="3">
        <v>2</v>
      </c>
      <c r="T9396" s="4">
        <v>0.1</v>
      </c>
      <c r="U9396" s="3">
        <v>140.39599999999999</v>
      </c>
      <c r="V9396" s="2">
        <f>salestable[[#This Row],[Sales]] * (1 - salestable[[#This Row],[Discount]])</f>
        <v>568.60380000000009</v>
      </c>
      <c r="W9396" s="2">
        <f>salestable[[#This Row],[Sales]] * salestable[[#This Row],[Discount]]</f>
        <v>63.178200000000004</v>
      </c>
      <c r="X9396">
        <f>YEAR(salestable[[#This Row],[Order Date]])</f>
        <v>2014</v>
      </c>
      <c r="Y9396" t="str">
        <f>TEXT(salestable[[#This Row],[Order Date]],"MMMM")</f>
        <v>September</v>
      </c>
      <c r="Z9396" t="str">
        <f>"Q"&amp;ROUNDUP(MONTH(salestable[[#This Row],[Order Date]])/3,0)</f>
        <v>Q3</v>
      </c>
      <c r="AA9396" t="str">
        <f>TEXT(salestable[[#This Row],[Order Date]], "ddd")</f>
        <v>Sat</v>
      </c>
    </row>
    <row r="9397" spans="1:27"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s="3">
        <v>2</v>
      </c>
      <c r="T9397" s="4">
        <v>0.2</v>
      </c>
      <c r="U9397" s="3">
        <v>-10.019600000000001</v>
      </c>
      <c r="V9397" s="2">
        <f>salestable[[#This Row],[Sales]] * (1 - salestable[[#This Row],[Discount]])</f>
        <v>641.25440000000003</v>
      </c>
      <c r="W9397" s="2">
        <f>salestable[[#This Row],[Sales]] * salestable[[#This Row],[Discount]]</f>
        <v>160.31360000000001</v>
      </c>
      <c r="X9397">
        <f>YEAR(salestable[[#This Row],[Order Date]])</f>
        <v>2014</v>
      </c>
      <c r="Y9397" t="str">
        <f>TEXT(salestable[[#This Row],[Order Date]],"MMMM")</f>
        <v>September</v>
      </c>
      <c r="Z9397" t="str">
        <f>"Q"&amp;ROUNDUP(MONTH(salestable[[#This Row],[Order Date]])/3,0)</f>
        <v>Q3</v>
      </c>
      <c r="AA9397" t="str">
        <f>TEXT(salestable[[#This Row],[Order Date]], "ddd")</f>
        <v>Sat</v>
      </c>
    </row>
    <row r="9398" spans="1:27"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s="3">
        <v>6</v>
      </c>
      <c r="T9398" s="4">
        <v>0</v>
      </c>
      <c r="U9398" s="3">
        <v>35.334600000000002</v>
      </c>
      <c r="V9398" s="2">
        <f>salestable[[#This Row],[Sales]] * (1 - salestable[[#This Row],[Discount]])</f>
        <v>75.180000000000007</v>
      </c>
      <c r="W9398" s="2">
        <f>salestable[[#This Row],[Sales]] * salestable[[#This Row],[Discount]]</f>
        <v>0</v>
      </c>
      <c r="X9398">
        <f>YEAR(salestable[[#This Row],[Order Date]])</f>
        <v>2014</v>
      </c>
      <c r="Y9398" t="str">
        <f>TEXT(salestable[[#This Row],[Order Date]],"MMMM")</f>
        <v>September</v>
      </c>
      <c r="Z9398" t="str">
        <f>"Q"&amp;ROUNDUP(MONTH(salestable[[#This Row],[Order Date]])/3,0)</f>
        <v>Q3</v>
      </c>
      <c r="AA9398" t="str">
        <f>TEXT(salestable[[#This Row],[Order Date]], "ddd")</f>
        <v>Sat</v>
      </c>
    </row>
    <row r="9399" spans="1:27"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s="3">
        <v>1</v>
      </c>
      <c r="T9399" s="4">
        <v>0</v>
      </c>
      <c r="U9399" s="3">
        <v>8.0548000000000002</v>
      </c>
      <c r="V9399" s="2">
        <f>salestable[[#This Row],[Sales]] * (1 - salestable[[#This Row],[Discount]])</f>
        <v>30.98</v>
      </c>
      <c r="W9399" s="2">
        <f>salestable[[#This Row],[Sales]] * salestable[[#This Row],[Discount]]</f>
        <v>0</v>
      </c>
      <c r="X9399">
        <f>YEAR(salestable[[#This Row],[Order Date]])</f>
        <v>2014</v>
      </c>
      <c r="Y9399" t="str">
        <f>TEXT(salestable[[#This Row],[Order Date]],"MMMM")</f>
        <v>September</v>
      </c>
      <c r="Z9399" t="str">
        <f>"Q"&amp;ROUNDUP(MONTH(salestable[[#This Row],[Order Date]])/3,0)</f>
        <v>Q3</v>
      </c>
      <c r="AA9399" t="str">
        <f>TEXT(salestable[[#This Row],[Order Date]], "ddd")</f>
        <v>Sat</v>
      </c>
    </row>
    <row r="9400" spans="1:27"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s="3">
        <v>9</v>
      </c>
      <c r="T9400" s="4">
        <v>0</v>
      </c>
      <c r="U9400" s="3">
        <v>661.45590000000004</v>
      </c>
      <c r="V9400" s="2">
        <f>salestable[[#This Row],[Sales]] * (1 - salestable[[#This Row],[Discount]])</f>
        <v>1349.91</v>
      </c>
      <c r="W9400" s="2">
        <f>salestable[[#This Row],[Sales]] * salestable[[#This Row],[Discount]]</f>
        <v>0</v>
      </c>
      <c r="X9400">
        <f>YEAR(salestable[[#This Row],[Order Date]])</f>
        <v>2014</v>
      </c>
      <c r="Y9400" t="str">
        <f>TEXT(salestable[[#This Row],[Order Date]],"MMMM")</f>
        <v>September</v>
      </c>
      <c r="Z9400" t="str">
        <f>"Q"&amp;ROUNDUP(MONTH(salestable[[#This Row],[Order Date]])/3,0)</f>
        <v>Q3</v>
      </c>
      <c r="AA9400" t="str">
        <f>TEXT(salestable[[#This Row],[Order Date]], "ddd")</f>
        <v>Sat</v>
      </c>
    </row>
    <row r="9401" spans="1:27"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s="3">
        <v>6</v>
      </c>
      <c r="T9401" s="4">
        <v>0.2</v>
      </c>
      <c r="U9401" s="3">
        <v>1.2347999999999999</v>
      </c>
      <c r="V9401" s="2">
        <f>salestable[[#This Row],[Sales]] * (1 - salestable[[#This Row],[Discount]])</f>
        <v>11.2896</v>
      </c>
      <c r="W9401" s="2">
        <f>salestable[[#This Row],[Sales]] * salestable[[#This Row],[Discount]]</f>
        <v>2.8224</v>
      </c>
      <c r="X9401">
        <f>YEAR(salestable[[#This Row],[Order Date]])</f>
        <v>2016</v>
      </c>
      <c r="Y9401" t="str">
        <f>TEXT(salestable[[#This Row],[Order Date]],"MMMM")</f>
        <v>November</v>
      </c>
      <c r="Z9401" t="str">
        <f>"Q"&amp;ROUNDUP(MONTH(salestable[[#This Row],[Order Date]])/3,0)</f>
        <v>Q4</v>
      </c>
      <c r="AA9401" t="str">
        <f>TEXT(salestable[[#This Row],[Order Date]], "ddd")</f>
        <v>Fri</v>
      </c>
    </row>
    <row r="9402" spans="1:27"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s="3">
        <v>4</v>
      </c>
      <c r="T9402" s="4">
        <v>0</v>
      </c>
      <c r="U9402" s="3">
        <v>14.6264</v>
      </c>
      <c r="V9402" s="2">
        <f>salestable[[#This Row],[Sales]] * (1 - salestable[[#This Row],[Discount]])</f>
        <v>31.12</v>
      </c>
      <c r="W9402" s="2">
        <f>salestable[[#This Row],[Sales]] * salestable[[#This Row],[Discount]]</f>
        <v>0</v>
      </c>
      <c r="X9402">
        <f>YEAR(salestable[[#This Row],[Order Date]])</f>
        <v>2015</v>
      </c>
      <c r="Y9402" t="str">
        <f>TEXT(salestable[[#This Row],[Order Date]],"MMMM")</f>
        <v>September</v>
      </c>
      <c r="Z9402" t="str">
        <f>"Q"&amp;ROUNDUP(MONTH(salestable[[#This Row],[Order Date]])/3,0)</f>
        <v>Q3</v>
      </c>
      <c r="AA9402" t="str">
        <f>TEXT(salestable[[#This Row],[Order Date]], "ddd")</f>
        <v>Wed</v>
      </c>
    </row>
    <row r="9403" spans="1:27"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s="3">
        <v>2</v>
      </c>
      <c r="T9403" s="4">
        <v>0.2</v>
      </c>
      <c r="U9403" s="3">
        <v>0.96120000000000005</v>
      </c>
      <c r="V9403" s="2">
        <f>salestable[[#This Row],[Sales]] * (1 - salestable[[#This Row],[Discount]])</f>
        <v>3.4176000000000002</v>
      </c>
      <c r="W9403" s="2">
        <f>salestable[[#This Row],[Sales]] * salestable[[#This Row],[Discount]]</f>
        <v>0.85440000000000005</v>
      </c>
      <c r="X9403">
        <f>YEAR(salestable[[#This Row],[Order Date]])</f>
        <v>2014</v>
      </c>
      <c r="Y9403" t="str">
        <f>TEXT(salestable[[#This Row],[Order Date]],"MMMM")</f>
        <v>June</v>
      </c>
      <c r="Z9403" t="str">
        <f>"Q"&amp;ROUNDUP(MONTH(salestable[[#This Row],[Order Date]])/3,0)</f>
        <v>Q2</v>
      </c>
      <c r="AA9403" t="str">
        <f>TEXT(salestable[[#This Row],[Order Date]], "ddd")</f>
        <v>Tue</v>
      </c>
    </row>
    <row r="9404" spans="1:27"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s="3">
        <v>2</v>
      </c>
      <c r="T9404" s="4">
        <v>0.4</v>
      </c>
      <c r="U9404" s="3">
        <v>-66.230199999999996</v>
      </c>
      <c r="V9404" s="2">
        <f>salestable[[#This Row],[Sales]] * (1 - salestable[[#This Row],[Discount]])</f>
        <v>125.4888</v>
      </c>
      <c r="W9404" s="2">
        <f>salestable[[#This Row],[Sales]] * salestable[[#This Row],[Discount]]</f>
        <v>83.659199999999998</v>
      </c>
      <c r="X9404">
        <f>YEAR(salestable[[#This Row],[Order Date]])</f>
        <v>2016</v>
      </c>
      <c r="Y9404" t="str">
        <f>TEXT(salestable[[#This Row],[Order Date]],"MMMM")</f>
        <v>August</v>
      </c>
      <c r="Z9404" t="str">
        <f>"Q"&amp;ROUNDUP(MONTH(salestable[[#This Row],[Order Date]])/3,0)</f>
        <v>Q3</v>
      </c>
      <c r="AA9404" t="str">
        <f>TEXT(salestable[[#This Row],[Order Date]], "ddd")</f>
        <v>Fri</v>
      </c>
    </row>
    <row r="9405" spans="1:27"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s="3">
        <v>6</v>
      </c>
      <c r="T9405" s="4">
        <v>0</v>
      </c>
      <c r="U9405" s="3">
        <v>286.3836</v>
      </c>
      <c r="V9405" s="2">
        <f>salestable[[#This Row],[Sales]] * (1 - salestable[[#This Row],[Discount]])</f>
        <v>1591.02</v>
      </c>
      <c r="W9405" s="2">
        <f>salestable[[#This Row],[Sales]] * salestable[[#This Row],[Discount]]</f>
        <v>0</v>
      </c>
      <c r="X9405">
        <f>YEAR(salestable[[#This Row],[Order Date]])</f>
        <v>2016</v>
      </c>
      <c r="Y9405" t="str">
        <f>TEXT(salestable[[#This Row],[Order Date]],"MMMM")</f>
        <v>August</v>
      </c>
      <c r="Z9405" t="str">
        <f>"Q"&amp;ROUNDUP(MONTH(salestable[[#This Row],[Order Date]])/3,0)</f>
        <v>Q3</v>
      </c>
      <c r="AA9405" t="str">
        <f>TEXT(salestable[[#This Row],[Order Date]], "ddd")</f>
        <v>Fri</v>
      </c>
    </row>
    <row r="9406" spans="1:27"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s="3">
        <v>5</v>
      </c>
      <c r="T9406" s="4">
        <v>0.2</v>
      </c>
      <c r="U9406" s="3">
        <v>1.6830000000000001</v>
      </c>
      <c r="V9406" s="2">
        <f>salestable[[#This Row],[Sales]] * (1 - salestable[[#This Row],[Discount]])</f>
        <v>6.3360000000000003</v>
      </c>
      <c r="W9406" s="2">
        <f>salestable[[#This Row],[Sales]] * salestable[[#This Row],[Discount]]</f>
        <v>1.5840000000000001</v>
      </c>
      <c r="X9406">
        <f>YEAR(salestable[[#This Row],[Order Date]])</f>
        <v>2017</v>
      </c>
      <c r="Y9406" t="str">
        <f>TEXT(salestable[[#This Row],[Order Date]],"MMMM")</f>
        <v>April</v>
      </c>
      <c r="Z9406" t="str">
        <f>"Q"&amp;ROUNDUP(MONTH(salestable[[#This Row],[Order Date]])/3,0)</f>
        <v>Q2</v>
      </c>
      <c r="AA9406" t="str">
        <f>TEXT(salestable[[#This Row],[Order Date]], "ddd")</f>
        <v>Thu</v>
      </c>
    </row>
    <row r="9407" spans="1:27"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s="3">
        <v>2</v>
      </c>
      <c r="T9407" s="4">
        <v>0.3</v>
      </c>
      <c r="U9407" s="3">
        <v>156.047</v>
      </c>
      <c r="V9407" s="2">
        <f>salestable[[#This Row],[Sales]] * (1 - salestable[[#This Row],[Discount]])</f>
        <v>402.43699999999995</v>
      </c>
      <c r="W9407" s="2">
        <f>salestable[[#This Row],[Sales]] * salestable[[#This Row],[Discount]]</f>
        <v>172.47299999999998</v>
      </c>
      <c r="X9407">
        <f>YEAR(salestable[[#This Row],[Order Date]])</f>
        <v>2014</v>
      </c>
      <c r="Y9407" t="str">
        <f>TEXT(salestable[[#This Row],[Order Date]],"MMMM")</f>
        <v>March</v>
      </c>
      <c r="Z9407" t="str">
        <f>"Q"&amp;ROUNDUP(MONTH(salestable[[#This Row],[Order Date]])/3,0)</f>
        <v>Q1</v>
      </c>
      <c r="AA9407" t="str">
        <f>TEXT(salestable[[#This Row],[Order Date]], "ddd")</f>
        <v>Fri</v>
      </c>
    </row>
    <row r="9408" spans="1:27"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s="3">
        <v>2</v>
      </c>
      <c r="T9408" s="4">
        <v>0.2</v>
      </c>
      <c r="U9408" s="3">
        <v>2.64</v>
      </c>
      <c r="V9408" s="2">
        <f>salestable[[#This Row],[Sales]] * (1 - salestable[[#This Row],[Discount]])</f>
        <v>6.7584000000000009</v>
      </c>
      <c r="W9408" s="2">
        <f>salestable[[#This Row],[Sales]] * salestable[[#This Row],[Discount]]</f>
        <v>1.6896000000000002</v>
      </c>
      <c r="X9408">
        <f>YEAR(salestable[[#This Row],[Order Date]])</f>
        <v>2014</v>
      </c>
      <c r="Y9408" t="str">
        <f>TEXT(salestable[[#This Row],[Order Date]],"MMMM")</f>
        <v>March</v>
      </c>
      <c r="Z9408" t="str">
        <f>"Q"&amp;ROUNDUP(MONTH(salestable[[#This Row],[Order Date]])/3,0)</f>
        <v>Q1</v>
      </c>
      <c r="AA9408" t="str">
        <f>TEXT(salestable[[#This Row],[Order Date]], "ddd")</f>
        <v>Fri</v>
      </c>
    </row>
    <row r="9409" spans="1:27"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s="3">
        <v>9</v>
      </c>
      <c r="T9409" s="4">
        <v>0</v>
      </c>
      <c r="U9409" s="3">
        <v>171.36</v>
      </c>
      <c r="V9409" s="2">
        <f>salestable[[#This Row],[Sales]] * (1 - salestable[[#This Row],[Discount]])</f>
        <v>1071</v>
      </c>
      <c r="W9409" s="2">
        <f>salestable[[#This Row],[Sales]] * salestable[[#This Row],[Discount]]</f>
        <v>0</v>
      </c>
      <c r="X9409">
        <f>YEAR(salestable[[#This Row],[Order Date]])</f>
        <v>2017</v>
      </c>
      <c r="Y9409" t="str">
        <f>TEXT(salestable[[#This Row],[Order Date]],"MMMM")</f>
        <v>September</v>
      </c>
      <c r="Z9409" t="str">
        <f>"Q"&amp;ROUNDUP(MONTH(salestable[[#This Row],[Order Date]])/3,0)</f>
        <v>Q3</v>
      </c>
      <c r="AA9409" t="str">
        <f>TEXT(salestable[[#This Row],[Order Date]], "ddd")</f>
        <v>Fri</v>
      </c>
    </row>
    <row r="9410" spans="1:27"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s="3">
        <v>1</v>
      </c>
      <c r="T9410" s="4">
        <v>0</v>
      </c>
      <c r="U9410" s="3">
        <v>3.9830999999999999</v>
      </c>
      <c r="V9410" s="2">
        <f>salestable[[#This Row],[Sales]] * (1 - salestable[[#This Row],[Discount]])</f>
        <v>12.07</v>
      </c>
      <c r="W9410" s="2">
        <f>salestable[[#This Row],[Sales]] * salestable[[#This Row],[Discount]]</f>
        <v>0</v>
      </c>
      <c r="X9410">
        <f>YEAR(salestable[[#This Row],[Order Date]])</f>
        <v>2017</v>
      </c>
      <c r="Y9410" t="str">
        <f>TEXT(salestable[[#This Row],[Order Date]],"MMMM")</f>
        <v>September</v>
      </c>
      <c r="Z9410" t="str">
        <f>"Q"&amp;ROUNDUP(MONTH(salestable[[#This Row],[Order Date]])/3,0)</f>
        <v>Q3</v>
      </c>
      <c r="AA9410" t="str">
        <f>TEXT(salestable[[#This Row],[Order Date]], "ddd")</f>
        <v>Fri</v>
      </c>
    </row>
    <row r="9411" spans="1:27"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s="3">
        <v>1</v>
      </c>
      <c r="T9411" s="4">
        <v>0.7</v>
      </c>
      <c r="U9411" s="3">
        <v>-2.5093000000000001</v>
      </c>
      <c r="V9411" s="2">
        <f>salestable[[#This Row],[Sales]] * (1 - salestable[[#This Row],[Discount]])</f>
        <v>0.98190000000000022</v>
      </c>
      <c r="W9411" s="2">
        <f>salestable[[#This Row],[Sales]] * salestable[[#This Row],[Discount]]</f>
        <v>2.2911000000000001</v>
      </c>
      <c r="X9411">
        <f>YEAR(salestable[[#This Row],[Order Date]])</f>
        <v>2017</v>
      </c>
      <c r="Y9411" t="str">
        <f>TEXT(salestable[[#This Row],[Order Date]],"MMMM")</f>
        <v>December</v>
      </c>
      <c r="Z9411" t="str">
        <f>"Q"&amp;ROUNDUP(MONTH(salestable[[#This Row],[Order Date]])/3,0)</f>
        <v>Q4</v>
      </c>
      <c r="AA9411" t="str">
        <f>TEXT(salestable[[#This Row],[Order Date]], "ddd")</f>
        <v>Sun</v>
      </c>
    </row>
    <row r="9412" spans="1:27"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s="3">
        <v>5</v>
      </c>
      <c r="T9412" s="4">
        <v>0.2</v>
      </c>
      <c r="U9412" s="3">
        <v>15.385999999999999</v>
      </c>
      <c r="V9412" s="2">
        <f>salestable[[#This Row],[Sales]] * (1 - salestable[[#This Row],[Discount]])</f>
        <v>70.335999999999999</v>
      </c>
      <c r="W9412" s="2">
        <f>salestable[[#This Row],[Sales]] * salestable[[#This Row],[Discount]]</f>
        <v>17.584</v>
      </c>
      <c r="X9412">
        <f>YEAR(salestable[[#This Row],[Order Date]])</f>
        <v>2017</v>
      </c>
      <c r="Y9412" t="str">
        <f>TEXT(salestable[[#This Row],[Order Date]],"MMMM")</f>
        <v>December</v>
      </c>
      <c r="Z9412" t="str">
        <f>"Q"&amp;ROUNDUP(MONTH(salestable[[#This Row],[Order Date]])/3,0)</f>
        <v>Q4</v>
      </c>
      <c r="AA9412" t="str">
        <f>TEXT(salestable[[#This Row],[Order Date]], "ddd")</f>
        <v>Sun</v>
      </c>
    </row>
    <row r="9413" spans="1:27"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s="3">
        <v>1</v>
      </c>
      <c r="T9413" s="4">
        <v>0.2</v>
      </c>
      <c r="U9413" s="3">
        <v>6.5434999999999999</v>
      </c>
      <c r="V9413" s="2">
        <f>salestable[[#This Row],[Sales]] * (1 - salestable[[#This Row],[Discount]])</f>
        <v>83.756799999999998</v>
      </c>
      <c r="W9413" s="2">
        <f>salestable[[#This Row],[Sales]] * salestable[[#This Row],[Discount]]</f>
        <v>20.9392</v>
      </c>
      <c r="X9413">
        <f>YEAR(salestable[[#This Row],[Order Date]])</f>
        <v>2016</v>
      </c>
      <c r="Y9413" t="str">
        <f>TEXT(salestable[[#This Row],[Order Date]],"MMMM")</f>
        <v>March</v>
      </c>
      <c r="Z9413" t="str">
        <f>"Q"&amp;ROUNDUP(MONTH(salestable[[#This Row],[Order Date]])/3,0)</f>
        <v>Q1</v>
      </c>
      <c r="AA9413" t="str">
        <f>TEXT(salestable[[#This Row],[Order Date]], "ddd")</f>
        <v>Thu</v>
      </c>
    </row>
    <row r="9414" spans="1:27"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s="3">
        <v>5</v>
      </c>
      <c r="T9414" s="4">
        <v>0.2</v>
      </c>
      <c r="U9414" s="3">
        <v>0</v>
      </c>
      <c r="V9414" s="2">
        <f>salestable[[#This Row],[Sales]] * (1 - salestable[[#This Row],[Discount]])</f>
        <v>2243.136</v>
      </c>
      <c r="W9414" s="2">
        <f>salestable[[#This Row],[Sales]] * salestable[[#This Row],[Discount]]</f>
        <v>560.78399999999999</v>
      </c>
      <c r="X9414">
        <f>YEAR(salestable[[#This Row],[Order Date]])</f>
        <v>2015</v>
      </c>
      <c r="Y9414" t="str">
        <f>TEXT(salestable[[#This Row],[Order Date]],"MMMM")</f>
        <v>January</v>
      </c>
      <c r="Z9414" t="str">
        <f>"Q"&amp;ROUNDUP(MONTH(salestable[[#This Row],[Order Date]])/3,0)</f>
        <v>Q1</v>
      </c>
      <c r="AA9414" t="str">
        <f>TEXT(salestable[[#This Row],[Order Date]], "ddd")</f>
        <v>Tue</v>
      </c>
    </row>
    <row r="9415" spans="1:27"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s="3">
        <v>2</v>
      </c>
      <c r="T9415" s="4">
        <v>0.8</v>
      </c>
      <c r="U9415" s="3">
        <v>-11.587199999999999</v>
      </c>
      <c r="V9415" s="2">
        <f>salestable[[#This Row],[Sales]] * (1 - salestable[[#This Row],[Discount]])</f>
        <v>1.3631999999999997</v>
      </c>
      <c r="W9415" s="2">
        <f>salestable[[#This Row],[Sales]] * salestable[[#This Row],[Discount]]</f>
        <v>5.4527999999999999</v>
      </c>
      <c r="X9415">
        <f>YEAR(salestable[[#This Row],[Order Date]])</f>
        <v>2016</v>
      </c>
      <c r="Y9415" t="str">
        <f>TEXT(salestable[[#This Row],[Order Date]],"MMMM")</f>
        <v>September</v>
      </c>
      <c r="Z9415" t="str">
        <f>"Q"&amp;ROUNDUP(MONTH(salestable[[#This Row],[Order Date]])/3,0)</f>
        <v>Q3</v>
      </c>
      <c r="AA9415" t="str">
        <f>TEXT(salestable[[#This Row],[Order Date]], "ddd")</f>
        <v>Mon</v>
      </c>
    </row>
    <row r="9416" spans="1:27"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s="3">
        <v>2</v>
      </c>
      <c r="T9416" s="4">
        <v>0.2</v>
      </c>
      <c r="U9416" s="3">
        <v>15.599</v>
      </c>
      <c r="V9416" s="2">
        <f>salestable[[#This Row],[Sales]] * (1 - salestable[[#This Row],[Discount]])</f>
        <v>199.66720000000001</v>
      </c>
      <c r="W9416" s="2">
        <f>salestable[[#This Row],[Sales]] * salestable[[#This Row],[Discount]]</f>
        <v>49.916800000000002</v>
      </c>
      <c r="X9416">
        <f>YEAR(salestable[[#This Row],[Order Date]])</f>
        <v>2015</v>
      </c>
      <c r="Y9416" t="str">
        <f>TEXT(salestable[[#This Row],[Order Date]],"MMMM")</f>
        <v>October</v>
      </c>
      <c r="Z9416" t="str">
        <f>"Q"&amp;ROUNDUP(MONTH(salestable[[#This Row],[Order Date]])/3,0)</f>
        <v>Q4</v>
      </c>
      <c r="AA9416" t="str">
        <f>TEXT(salestable[[#This Row],[Order Date]], "ddd")</f>
        <v>Sun</v>
      </c>
    </row>
    <row r="9417" spans="1:27"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s="3">
        <v>3</v>
      </c>
      <c r="T9417" s="4">
        <v>0</v>
      </c>
      <c r="U9417" s="3">
        <v>8.7905999999999995</v>
      </c>
      <c r="V9417" s="2">
        <f>salestable[[#This Row],[Sales]] * (1 - salestable[[#This Row],[Discount]])</f>
        <v>17.940000000000001</v>
      </c>
      <c r="W9417" s="2">
        <f>salestable[[#This Row],[Sales]] * salestable[[#This Row],[Discount]]</f>
        <v>0</v>
      </c>
      <c r="X9417">
        <f>YEAR(salestable[[#This Row],[Order Date]])</f>
        <v>2015</v>
      </c>
      <c r="Y9417" t="str">
        <f>TEXT(salestable[[#This Row],[Order Date]],"MMMM")</f>
        <v>October</v>
      </c>
      <c r="Z9417" t="str">
        <f>"Q"&amp;ROUNDUP(MONTH(salestable[[#This Row],[Order Date]])/3,0)</f>
        <v>Q4</v>
      </c>
      <c r="AA9417" t="str">
        <f>TEXT(salestable[[#This Row],[Order Date]], "ddd")</f>
        <v>Sun</v>
      </c>
    </row>
    <row r="9418" spans="1:27"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s="3">
        <v>3</v>
      </c>
      <c r="T9418" s="4">
        <v>0</v>
      </c>
      <c r="U9418" s="3">
        <v>3.2351999999999999</v>
      </c>
      <c r="V9418" s="2">
        <f>salestable[[#This Row],[Sales]] * (1 - salestable[[#This Row],[Discount]])</f>
        <v>10.11</v>
      </c>
      <c r="W9418" s="2">
        <f>salestable[[#This Row],[Sales]] * salestable[[#This Row],[Discount]]</f>
        <v>0</v>
      </c>
      <c r="X9418">
        <f>YEAR(salestable[[#This Row],[Order Date]])</f>
        <v>2015</v>
      </c>
      <c r="Y9418" t="str">
        <f>TEXT(salestable[[#This Row],[Order Date]],"MMMM")</f>
        <v>October</v>
      </c>
      <c r="Z9418" t="str">
        <f>"Q"&amp;ROUNDUP(MONTH(salestable[[#This Row],[Order Date]])/3,0)</f>
        <v>Q4</v>
      </c>
      <c r="AA9418" t="str">
        <f>TEXT(salestable[[#This Row],[Order Date]], "ddd")</f>
        <v>Sun</v>
      </c>
    </row>
    <row r="9419" spans="1:27"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s="3">
        <v>2</v>
      </c>
      <c r="T9419" s="4">
        <v>0.2</v>
      </c>
      <c r="U9419" s="3">
        <v>3.6288</v>
      </c>
      <c r="V9419" s="2">
        <f>salestable[[#This Row],[Sales]] * (1 - salestable[[#This Row],[Discount]])</f>
        <v>8.2944000000000013</v>
      </c>
      <c r="W9419" s="2">
        <f>salestable[[#This Row],[Sales]] * salestable[[#This Row],[Discount]]</f>
        <v>2.0736000000000003</v>
      </c>
      <c r="X9419">
        <f>YEAR(salestable[[#This Row],[Order Date]])</f>
        <v>2014</v>
      </c>
      <c r="Y9419" t="str">
        <f>TEXT(salestable[[#This Row],[Order Date]],"MMMM")</f>
        <v>October</v>
      </c>
      <c r="Z9419" t="str">
        <f>"Q"&amp;ROUNDUP(MONTH(salestable[[#This Row],[Order Date]])/3,0)</f>
        <v>Q4</v>
      </c>
      <c r="AA9419" t="str">
        <f>TEXT(salestable[[#This Row],[Order Date]], "ddd")</f>
        <v>Mon</v>
      </c>
    </row>
    <row r="9420" spans="1:27"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s="3">
        <v>3</v>
      </c>
      <c r="T9420" s="4">
        <v>0.2</v>
      </c>
      <c r="U9420" s="3">
        <v>4.0338000000000003</v>
      </c>
      <c r="V9420" s="2">
        <f>salestable[[#This Row],[Sales]] * (1 - salestable[[#This Row],[Discount]])</f>
        <v>9.5616000000000003</v>
      </c>
      <c r="W9420" s="2">
        <f>salestable[[#This Row],[Sales]] * salestable[[#This Row],[Discount]]</f>
        <v>2.3904000000000001</v>
      </c>
      <c r="X9420">
        <f>YEAR(salestable[[#This Row],[Order Date]])</f>
        <v>2014</v>
      </c>
      <c r="Y9420" t="str">
        <f>TEXT(salestable[[#This Row],[Order Date]],"MMMM")</f>
        <v>October</v>
      </c>
      <c r="Z9420" t="str">
        <f>"Q"&amp;ROUNDUP(MONTH(salestable[[#This Row],[Order Date]])/3,0)</f>
        <v>Q4</v>
      </c>
      <c r="AA9420" t="str">
        <f>TEXT(salestable[[#This Row],[Order Date]], "ddd")</f>
        <v>Mon</v>
      </c>
    </row>
    <row r="9421" spans="1:27"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s="3">
        <v>2</v>
      </c>
      <c r="T9421" s="4">
        <v>0.8</v>
      </c>
      <c r="U9421" s="3">
        <v>-38.821199999999997</v>
      </c>
      <c r="V9421" s="2">
        <f>salestable[[#This Row],[Sales]] * (1 - salestable[[#This Row],[Discount]])</f>
        <v>3.0447999999999995</v>
      </c>
      <c r="W9421" s="2">
        <f>salestable[[#This Row],[Sales]] * salestable[[#This Row],[Discount]]</f>
        <v>12.179200000000002</v>
      </c>
      <c r="X9421">
        <f>YEAR(salestable[[#This Row],[Order Date]])</f>
        <v>2017</v>
      </c>
      <c r="Y9421" t="str">
        <f>TEXT(salestable[[#This Row],[Order Date]],"MMMM")</f>
        <v>October</v>
      </c>
      <c r="Z9421" t="str">
        <f>"Q"&amp;ROUNDUP(MONTH(salestable[[#This Row],[Order Date]])/3,0)</f>
        <v>Q4</v>
      </c>
      <c r="AA9421" t="str">
        <f>TEXT(salestable[[#This Row],[Order Date]], "ddd")</f>
        <v>Mon</v>
      </c>
    </row>
    <row r="9422" spans="1:27"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s="3">
        <v>6</v>
      </c>
      <c r="T9422" s="4">
        <v>0.8</v>
      </c>
      <c r="U9422" s="3">
        <v>-56.059199999999997</v>
      </c>
      <c r="V9422" s="2">
        <f>salestable[[#This Row],[Sales]] * (1 - salestable[[#This Row],[Discount]])</f>
        <v>4.3967999999999998</v>
      </c>
      <c r="W9422" s="2">
        <f>salestable[[#This Row],[Sales]] * salestable[[#This Row],[Discount]]</f>
        <v>17.587200000000003</v>
      </c>
      <c r="X9422">
        <f>YEAR(salestable[[#This Row],[Order Date]])</f>
        <v>2017</v>
      </c>
      <c r="Y9422" t="str">
        <f>TEXT(salestable[[#This Row],[Order Date]],"MMMM")</f>
        <v>October</v>
      </c>
      <c r="Z9422" t="str">
        <f>"Q"&amp;ROUNDUP(MONTH(salestable[[#This Row],[Order Date]])/3,0)</f>
        <v>Q4</v>
      </c>
      <c r="AA9422" t="str">
        <f>TEXT(salestable[[#This Row],[Order Date]], "ddd")</f>
        <v>Mon</v>
      </c>
    </row>
    <row r="9423" spans="1:27"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s="3">
        <v>6</v>
      </c>
      <c r="T9423" s="4">
        <v>0.2</v>
      </c>
      <c r="U9423" s="3">
        <v>60.475200000000001</v>
      </c>
      <c r="V9423" s="2">
        <f>salestable[[#This Row],[Sales]] * (1 - salestable[[#This Row],[Discount]])</f>
        <v>483.80160000000001</v>
      </c>
      <c r="W9423" s="2">
        <f>salestable[[#This Row],[Sales]] * salestable[[#This Row],[Discount]]</f>
        <v>120.9504</v>
      </c>
      <c r="X9423">
        <f>YEAR(salestable[[#This Row],[Order Date]])</f>
        <v>2014</v>
      </c>
      <c r="Y9423" t="str">
        <f>TEXT(salestable[[#This Row],[Order Date]],"MMMM")</f>
        <v>July</v>
      </c>
      <c r="Z9423" t="str">
        <f>"Q"&amp;ROUNDUP(MONTH(salestable[[#This Row],[Order Date]])/3,0)</f>
        <v>Q3</v>
      </c>
      <c r="AA9423" t="str">
        <f>TEXT(salestable[[#This Row],[Order Date]], "ddd")</f>
        <v>Wed</v>
      </c>
    </row>
    <row r="9424" spans="1:27"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s="3">
        <v>5</v>
      </c>
      <c r="T9424" s="4">
        <v>0</v>
      </c>
      <c r="U9424" s="3">
        <v>11.803000000000001</v>
      </c>
      <c r="V9424" s="2">
        <f>salestable[[#This Row],[Sales]] * (1 - salestable[[#This Row],[Discount]])</f>
        <v>40.700000000000003</v>
      </c>
      <c r="W9424" s="2">
        <f>salestable[[#This Row],[Sales]] * salestable[[#This Row],[Discount]]</f>
        <v>0</v>
      </c>
      <c r="X9424">
        <f>YEAR(salestable[[#This Row],[Order Date]])</f>
        <v>2014</v>
      </c>
      <c r="Y9424" t="str">
        <f>TEXT(salestable[[#This Row],[Order Date]],"MMMM")</f>
        <v>July</v>
      </c>
      <c r="Z9424" t="str">
        <f>"Q"&amp;ROUNDUP(MONTH(salestable[[#This Row],[Order Date]])/3,0)</f>
        <v>Q3</v>
      </c>
      <c r="AA9424" t="str">
        <f>TEXT(salestable[[#This Row],[Order Date]], "ddd")</f>
        <v>Wed</v>
      </c>
    </row>
    <row r="9425" spans="1:27"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s="3">
        <v>3</v>
      </c>
      <c r="T9425" s="4">
        <v>0.2</v>
      </c>
      <c r="U9425" s="3">
        <v>37.796999999999997</v>
      </c>
      <c r="V9425" s="2">
        <f>salestable[[#This Row],[Sales]] * (1 - salestable[[#This Row],[Discount]])</f>
        <v>241.9008</v>
      </c>
      <c r="W9425" s="2">
        <f>salestable[[#This Row],[Sales]] * salestable[[#This Row],[Discount]]</f>
        <v>60.475200000000001</v>
      </c>
      <c r="X9425">
        <f>YEAR(salestable[[#This Row],[Order Date]])</f>
        <v>2014</v>
      </c>
      <c r="Y9425" t="str">
        <f>TEXT(salestable[[#This Row],[Order Date]],"MMMM")</f>
        <v>July</v>
      </c>
      <c r="Z9425" t="str">
        <f>"Q"&amp;ROUNDUP(MONTH(salestable[[#This Row],[Order Date]])/3,0)</f>
        <v>Q3</v>
      </c>
      <c r="AA9425" t="str">
        <f>TEXT(salestable[[#This Row],[Order Date]], "ddd")</f>
        <v>Wed</v>
      </c>
    </row>
    <row r="9426" spans="1:27"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s="3">
        <v>3</v>
      </c>
      <c r="T9426" s="4">
        <v>0</v>
      </c>
      <c r="U9426" s="3">
        <v>4.95</v>
      </c>
      <c r="V9426" s="2">
        <f>salestable[[#This Row],[Sales]] * (1 - salestable[[#This Row],[Discount]])</f>
        <v>45</v>
      </c>
      <c r="W9426" s="2">
        <f>salestable[[#This Row],[Sales]] * salestable[[#This Row],[Discount]]</f>
        <v>0</v>
      </c>
      <c r="X9426">
        <f>YEAR(salestable[[#This Row],[Order Date]])</f>
        <v>2014</v>
      </c>
      <c r="Y9426" t="str">
        <f>TEXT(salestable[[#This Row],[Order Date]],"MMMM")</f>
        <v>July</v>
      </c>
      <c r="Z9426" t="str">
        <f>"Q"&amp;ROUNDUP(MONTH(salestable[[#This Row],[Order Date]])/3,0)</f>
        <v>Q3</v>
      </c>
      <c r="AA9426" t="str">
        <f>TEXT(salestable[[#This Row],[Order Date]], "ddd")</f>
        <v>Wed</v>
      </c>
    </row>
    <row r="9427" spans="1:27"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s="3">
        <v>6</v>
      </c>
      <c r="T9427" s="4">
        <v>0.1</v>
      </c>
      <c r="U9427" s="3">
        <v>420.58800000000002</v>
      </c>
      <c r="V9427" s="2">
        <f>salestable[[#This Row],[Sales]] * (1 - salestable[[#This Row],[Discount]])</f>
        <v>3406.7628</v>
      </c>
      <c r="W9427" s="2">
        <f>salestable[[#This Row],[Sales]] * salestable[[#This Row],[Discount]]</f>
        <v>378.5292</v>
      </c>
      <c r="X9427">
        <f>YEAR(salestable[[#This Row],[Order Date]])</f>
        <v>2014</v>
      </c>
      <c r="Y9427" t="str">
        <f>TEXT(salestable[[#This Row],[Order Date]],"MMMM")</f>
        <v>September</v>
      </c>
      <c r="Z9427" t="str">
        <f>"Q"&amp;ROUNDUP(MONTH(salestable[[#This Row],[Order Date]])/3,0)</f>
        <v>Q3</v>
      </c>
      <c r="AA9427" t="str">
        <f>TEXT(salestable[[#This Row],[Order Date]], "ddd")</f>
        <v>Fri</v>
      </c>
    </row>
    <row r="9428" spans="1:27"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s="3">
        <v>5</v>
      </c>
      <c r="T9428" s="4">
        <v>0</v>
      </c>
      <c r="U9428" s="3">
        <v>13.452</v>
      </c>
      <c r="V9428" s="2">
        <f>salestable[[#This Row],[Sales]] * (1 - salestable[[#This Row],[Discount]])</f>
        <v>35.4</v>
      </c>
      <c r="W9428" s="2">
        <f>salestable[[#This Row],[Sales]] * salestable[[#This Row],[Discount]]</f>
        <v>0</v>
      </c>
      <c r="X9428">
        <f>YEAR(salestable[[#This Row],[Order Date]])</f>
        <v>2016</v>
      </c>
      <c r="Y9428" t="str">
        <f>TEXT(salestable[[#This Row],[Order Date]],"MMMM")</f>
        <v>September</v>
      </c>
      <c r="Z9428" t="str">
        <f>"Q"&amp;ROUNDUP(MONTH(salestable[[#This Row],[Order Date]])/3,0)</f>
        <v>Q3</v>
      </c>
      <c r="AA9428" t="str">
        <f>TEXT(salestable[[#This Row],[Order Date]], "ddd")</f>
        <v>Thu</v>
      </c>
    </row>
    <row r="9429" spans="1:27"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s="3">
        <v>5</v>
      </c>
      <c r="T9429" s="4">
        <v>0</v>
      </c>
      <c r="U9429" s="3">
        <v>39.979999999999997</v>
      </c>
      <c r="V9429" s="2">
        <f>salestable[[#This Row],[Sales]] * (1 - salestable[[#This Row],[Discount]])</f>
        <v>199.9</v>
      </c>
      <c r="W9429" s="2">
        <f>salestable[[#This Row],[Sales]] * salestable[[#This Row],[Discount]]</f>
        <v>0</v>
      </c>
      <c r="X9429">
        <f>YEAR(salestable[[#This Row],[Order Date]])</f>
        <v>2014</v>
      </c>
      <c r="Y9429" t="str">
        <f>TEXT(salestable[[#This Row],[Order Date]],"MMMM")</f>
        <v>November</v>
      </c>
      <c r="Z9429" t="str">
        <f>"Q"&amp;ROUNDUP(MONTH(salestable[[#This Row],[Order Date]])/3,0)</f>
        <v>Q4</v>
      </c>
      <c r="AA9429" t="str">
        <f>TEXT(salestable[[#This Row],[Order Date]], "ddd")</f>
        <v>Thu</v>
      </c>
    </row>
    <row r="9430" spans="1:27"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s="3">
        <v>8</v>
      </c>
      <c r="T9430" s="4">
        <v>0.3</v>
      </c>
      <c r="U9430" s="3">
        <v>-69.311999999999998</v>
      </c>
      <c r="V9430" s="2">
        <f>salestable[[#This Row],[Sales]] * (1 - salestable[[#This Row],[Discount]])</f>
        <v>849.072</v>
      </c>
      <c r="W9430" s="2">
        <f>salestable[[#This Row],[Sales]] * salestable[[#This Row],[Discount]]</f>
        <v>363.88799999999998</v>
      </c>
      <c r="X9430">
        <f>YEAR(salestable[[#This Row],[Order Date]])</f>
        <v>2014</v>
      </c>
      <c r="Y9430" t="str">
        <f>TEXT(salestable[[#This Row],[Order Date]],"MMMM")</f>
        <v>May</v>
      </c>
      <c r="Z9430" t="str">
        <f>"Q"&amp;ROUNDUP(MONTH(salestable[[#This Row],[Order Date]])/3,0)</f>
        <v>Q2</v>
      </c>
      <c r="AA9430" t="str">
        <f>TEXT(salestable[[#This Row],[Order Date]], "ddd")</f>
        <v>Sun</v>
      </c>
    </row>
    <row r="9431" spans="1:27"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s="3">
        <v>5</v>
      </c>
      <c r="T9431" s="4">
        <v>0.2</v>
      </c>
      <c r="U9431" s="3">
        <v>82.497</v>
      </c>
      <c r="V9431" s="2">
        <f>salestable[[#This Row],[Sales]] * (1 - salestable[[#This Row],[Discount]])</f>
        <v>879.96800000000007</v>
      </c>
      <c r="W9431" s="2">
        <f>salestable[[#This Row],[Sales]] * salestable[[#This Row],[Discount]]</f>
        <v>219.99200000000002</v>
      </c>
      <c r="X9431">
        <f>YEAR(salestable[[#This Row],[Order Date]])</f>
        <v>2015</v>
      </c>
      <c r="Y9431" t="str">
        <f>TEXT(salestable[[#This Row],[Order Date]],"MMMM")</f>
        <v>August</v>
      </c>
      <c r="Z9431" t="str">
        <f>"Q"&amp;ROUNDUP(MONTH(salestable[[#This Row],[Order Date]])/3,0)</f>
        <v>Q3</v>
      </c>
      <c r="AA9431" t="str">
        <f>TEXT(salestable[[#This Row],[Order Date]], "ddd")</f>
        <v>Fri</v>
      </c>
    </row>
    <row r="9432" spans="1:27"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s="3">
        <v>1</v>
      </c>
      <c r="T9432" s="4">
        <v>0.3</v>
      </c>
      <c r="U9432" s="3">
        <v>-16.261299999999999</v>
      </c>
      <c r="V9432" s="2">
        <f>salestable[[#This Row],[Sales]] * (1 - salestable[[#This Row],[Discount]])</f>
        <v>72.436699999999988</v>
      </c>
      <c r="W9432" s="2">
        <f>salestable[[#This Row],[Sales]] * salestable[[#This Row],[Discount]]</f>
        <v>31.044299999999996</v>
      </c>
      <c r="X9432">
        <f>YEAR(salestable[[#This Row],[Order Date]])</f>
        <v>2015</v>
      </c>
      <c r="Y9432" t="str">
        <f>TEXT(salestable[[#This Row],[Order Date]],"MMMM")</f>
        <v>August</v>
      </c>
      <c r="Z9432" t="str">
        <f>"Q"&amp;ROUNDUP(MONTH(salestable[[#This Row],[Order Date]])/3,0)</f>
        <v>Q3</v>
      </c>
      <c r="AA9432" t="str">
        <f>TEXT(salestable[[#This Row],[Order Date]], "ddd")</f>
        <v>Fri</v>
      </c>
    </row>
    <row r="9433" spans="1:27"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s="3">
        <v>2</v>
      </c>
      <c r="T9433" s="4">
        <v>0.2</v>
      </c>
      <c r="U9433" s="3">
        <v>1.9925999999999999</v>
      </c>
      <c r="V9433" s="2">
        <f>salestable[[#This Row],[Sales]] * (1 - salestable[[#This Row],[Discount]])</f>
        <v>4.7232000000000003</v>
      </c>
      <c r="W9433" s="2">
        <f>salestable[[#This Row],[Sales]] * salestable[[#This Row],[Discount]]</f>
        <v>1.1808000000000001</v>
      </c>
      <c r="X9433">
        <f>YEAR(salestable[[#This Row],[Order Date]])</f>
        <v>2015</v>
      </c>
      <c r="Y9433" t="str">
        <f>TEXT(salestable[[#This Row],[Order Date]],"MMMM")</f>
        <v>June</v>
      </c>
      <c r="Z9433" t="str">
        <f>"Q"&amp;ROUNDUP(MONTH(salestable[[#This Row],[Order Date]])/3,0)</f>
        <v>Q2</v>
      </c>
      <c r="AA9433" t="str">
        <f>TEXT(salestable[[#This Row],[Order Date]], "ddd")</f>
        <v>Fri</v>
      </c>
    </row>
    <row r="9434" spans="1:27"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s="3">
        <v>2</v>
      </c>
      <c r="T9434" s="4">
        <v>0.2</v>
      </c>
      <c r="U9434" s="3">
        <v>-5.2640000000000002</v>
      </c>
      <c r="V9434" s="2">
        <f>salestable[[#This Row],[Sales]] * (1 - salestable[[#This Row],[Discount]])</f>
        <v>24.064</v>
      </c>
      <c r="W9434" s="2">
        <f>salestable[[#This Row],[Sales]] * salestable[[#This Row],[Discount]]</f>
        <v>6.016</v>
      </c>
      <c r="X9434">
        <f>YEAR(salestable[[#This Row],[Order Date]])</f>
        <v>2015</v>
      </c>
      <c r="Y9434" t="str">
        <f>TEXT(salestable[[#This Row],[Order Date]],"MMMM")</f>
        <v>August</v>
      </c>
      <c r="Z9434" t="str">
        <f>"Q"&amp;ROUNDUP(MONTH(salestable[[#This Row],[Order Date]])/3,0)</f>
        <v>Q3</v>
      </c>
      <c r="AA9434" t="str">
        <f>TEXT(salestable[[#This Row],[Order Date]], "ddd")</f>
        <v>Mon</v>
      </c>
    </row>
    <row r="9435" spans="1:27"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s="3">
        <v>7</v>
      </c>
      <c r="T9435" s="4">
        <v>0.2</v>
      </c>
      <c r="U9435" s="3">
        <v>12.700799999999999</v>
      </c>
      <c r="V9435" s="2">
        <f>salestable[[#This Row],[Sales]] * (1 - salestable[[#This Row],[Discount]])</f>
        <v>29.0304</v>
      </c>
      <c r="W9435" s="2">
        <f>salestable[[#This Row],[Sales]] * salestable[[#This Row],[Discount]]</f>
        <v>7.2576000000000001</v>
      </c>
      <c r="X9435">
        <f>YEAR(salestable[[#This Row],[Order Date]])</f>
        <v>2015</v>
      </c>
      <c r="Y9435" t="str">
        <f>TEXT(salestable[[#This Row],[Order Date]],"MMMM")</f>
        <v>August</v>
      </c>
      <c r="Z9435" t="str">
        <f>"Q"&amp;ROUNDUP(MONTH(salestable[[#This Row],[Order Date]])/3,0)</f>
        <v>Q3</v>
      </c>
      <c r="AA9435" t="str">
        <f>TEXT(salestable[[#This Row],[Order Date]], "ddd")</f>
        <v>Mon</v>
      </c>
    </row>
    <row r="9436" spans="1:27"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s="3">
        <v>3</v>
      </c>
      <c r="T9436" s="4">
        <v>0.2</v>
      </c>
      <c r="U9436" s="3">
        <v>1.1556</v>
      </c>
      <c r="V9436" s="2">
        <f>salestable[[#This Row],[Sales]] * (1 - salestable[[#This Row],[Discount]])</f>
        <v>8.2176000000000009</v>
      </c>
      <c r="W9436" s="2">
        <f>salestable[[#This Row],[Sales]] * salestable[[#This Row],[Discount]]</f>
        <v>2.0544000000000002</v>
      </c>
      <c r="X9436">
        <f>YEAR(salestable[[#This Row],[Order Date]])</f>
        <v>2015</v>
      </c>
      <c r="Y9436" t="str">
        <f>TEXT(salestable[[#This Row],[Order Date]],"MMMM")</f>
        <v>August</v>
      </c>
      <c r="Z9436" t="str">
        <f>"Q"&amp;ROUNDUP(MONTH(salestable[[#This Row],[Order Date]])/3,0)</f>
        <v>Q3</v>
      </c>
      <c r="AA9436" t="str">
        <f>TEXT(salestable[[#This Row],[Order Date]], "ddd")</f>
        <v>Mon</v>
      </c>
    </row>
    <row r="9437" spans="1:27"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s="3">
        <v>4</v>
      </c>
      <c r="T9437" s="4">
        <v>0.2</v>
      </c>
      <c r="U9437" s="3">
        <v>-31.6</v>
      </c>
      <c r="V9437" s="2">
        <f>salestable[[#This Row],[Sales]] * (1 - salestable[[#This Row],[Discount]])</f>
        <v>202.24</v>
      </c>
      <c r="W9437" s="2">
        <f>salestable[[#This Row],[Sales]] * salestable[[#This Row],[Discount]]</f>
        <v>50.56</v>
      </c>
      <c r="X9437">
        <f>YEAR(salestable[[#This Row],[Order Date]])</f>
        <v>2015</v>
      </c>
      <c r="Y9437" t="str">
        <f>TEXT(salestable[[#This Row],[Order Date]],"MMMM")</f>
        <v>August</v>
      </c>
      <c r="Z9437" t="str">
        <f>"Q"&amp;ROUNDUP(MONTH(salestable[[#This Row],[Order Date]])/3,0)</f>
        <v>Q3</v>
      </c>
      <c r="AA9437" t="str">
        <f>TEXT(salestable[[#This Row],[Order Date]], "ddd")</f>
        <v>Mon</v>
      </c>
    </row>
    <row r="9438" spans="1:27"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s="3">
        <v>2</v>
      </c>
      <c r="T9438" s="4">
        <v>0.7</v>
      </c>
      <c r="U9438" s="3">
        <v>-2.0621999999999998</v>
      </c>
      <c r="V9438" s="2">
        <f>salestable[[#This Row],[Sales]] * (1 - salestable[[#This Row],[Discount]])</f>
        <v>0.88380000000000014</v>
      </c>
      <c r="W9438" s="2">
        <f>salestable[[#This Row],[Sales]] * salestable[[#This Row],[Discount]]</f>
        <v>2.0621999999999998</v>
      </c>
      <c r="X9438">
        <f>YEAR(salestable[[#This Row],[Order Date]])</f>
        <v>2015</v>
      </c>
      <c r="Y9438" t="str">
        <f>TEXT(salestable[[#This Row],[Order Date]],"MMMM")</f>
        <v>September</v>
      </c>
      <c r="Z9438" t="str">
        <f>"Q"&amp;ROUNDUP(MONTH(salestable[[#This Row],[Order Date]])/3,0)</f>
        <v>Q3</v>
      </c>
      <c r="AA9438" t="str">
        <f>TEXT(salestable[[#This Row],[Order Date]], "ddd")</f>
        <v>Fri</v>
      </c>
    </row>
    <row r="9439" spans="1:27"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s="3">
        <v>2</v>
      </c>
      <c r="T9439" s="4">
        <v>0</v>
      </c>
      <c r="U9439" s="3">
        <v>6.2207999999999997</v>
      </c>
      <c r="V9439" s="2">
        <f>salestable[[#This Row],[Sales]] * (1 - salestable[[#This Row],[Discount]])</f>
        <v>12.96</v>
      </c>
      <c r="W9439" s="2">
        <f>salestable[[#This Row],[Sales]] * salestable[[#This Row],[Discount]]</f>
        <v>0</v>
      </c>
      <c r="X9439">
        <f>YEAR(salestable[[#This Row],[Order Date]])</f>
        <v>2017</v>
      </c>
      <c r="Y9439" t="str">
        <f>TEXT(salestable[[#This Row],[Order Date]],"MMMM")</f>
        <v>May</v>
      </c>
      <c r="Z9439" t="str">
        <f>"Q"&amp;ROUNDUP(MONTH(salestable[[#This Row],[Order Date]])/3,0)</f>
        <v>Q2</v>
      </c>
      <c r="AA9439" t="str">
        <f>TEXT(salestable[[#This Row],[Order Date]], "ddd")</f>
        <v>Fri</v>
      </c>
    </row>
    <row r="9440" spans="1:27"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s="3">
        <v>4</v>
      </c>
      <c r="T9440" s="4">
        <v>0.4</v>
      </c>
      <c r="U9440" s="3">
        <v>-57.115200000000002</v>
      </c>
      <c r="V9440" s="2">
        <f>salestable[[#This Row],[Sales]] * (1 - salestable[[#This Row],[Discount]])</f>
        <v>171.34560000000002</v>
      </c>
      <c r="W9440" s="2">
        <f>salestable[[#This Row],[Sales]] * salestable[[#This Row],[Discount]]</f>
        <v>114.23040000000002</v>
      </c>
      <c r="X9440">
        <f>YEAR(salestable[[#This Row],[Order Date]])</f>
        <v>2017</v>
      </c>
      <c r="Y9440" t="str">
        <f>TEXT(salestable[[#This Row],[Order Date]],"MMMM")</f>
        <v>July</v>
      </c>
      <c r="Z9440" t="str">
        <f>"Q"&amp;ROUNDUP(MONTH(salestable[[#This Row],[Order Date]])/3,0)</f>
        <v>Q3</v>
      </c>
      <c r="AA9440" t="str">
        <f>TEXT(salestable[[#This Row],[Order Date]], "ddd")</f>
        <v>Mon</v>
      </c>
    </row>
    <row r="9441" spans="1:27"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s="3">
        <v>2</v>
      </c>
      <c r="T9441" s="4">
        <v>0.2</v>
      </c>
      <c r="U9441" s="3">
        <v>2.5019999999999998</v>
      </c>
      <c r="V9441" s="2">
        <f>salestable[[#This Row],[Sales]] * (1 - salestable[[#This Row],[Discount]])</f>
        <v>17.791999999999998</v>
      </c>
      <c r="W9441" s="2">
        <f>salestable[[#This Row],[Sales]] * salestable[[#This Row],[Discount]]</f>
        <v>4.4479999999999995</v>
      </c>
      <c r="X9441">
        <f>YEAR(salestable[[#This Row],[Order Date]])</f>
        <v>2014</v>
      </c>
      <c r="Y9441" t="str">
        <f>TEXT(salestable[[#This Row],[Order Date]],"MMMM")</f>
        <v>October</v>
      </c>
      <c r="Z9441" t="str">
        <f>"Q"&amp;ROUNDUP(MONTH(salestable[[#This Row],[Order Date]])/3,0)</f>
        <v>Q4</v>
      </c>
      <c r="AA9441" t="str">
        <f>TEXT(salestable[[#This Row],[Order Date]], "ddd")</f>
        <v>Sun</v>
      </c>
    </row>
    <row r="9442" spans="1:27"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s="3">
        <v>2</v>
      </c>
      <c r="T9442" s="4">
        <v>0</v>
      </c>
      <c r="U9442" s="3">
        <v>6.7252000000000001</v>
      </c>
      <c r="V9442" s="2">
        <f>salestable[[#This Row],[Sales]] * (1 - salestable[[#This Row],[Discount]])</f>
        <v>14.62</v>
      </c>
      <c r="W9442" s="2">
        <f>salestable[[#This Row],[Sales]] * salestable[[#This Row],[Discount]]</f>
        <v>0</v>
      </c>
      <c r="X9442">
        <f>YEAR(salestable[[#This Row],[Order Date]])</f>
        <v>2014</v>
      </c>
      <c r="Y9442" t="str">
        <f>TEXT(salestable[[#This Row],[Order Date]],"MMMM")</f>
        <v>May</v>
      </c>
      <c r="Z9442" t="str">
        <f>"Q"&amp;ROUNDUP(MONTH(salestable[[#This Row],[Order Date]])/3,0)</f>
        <v>Q2</v>
      </c>
      <c r="AA9442" t="str">
        <f>TEXT(salestable[[#This Row],[Order Date]], "ddd")</f>
        <v>Sun</v>
      </c>
    </row>
    <row r="9443" spans="1:27"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s="3">
        <v>5</v>
      </c>
      <c r="T9443" s="4">
        <v>0.2</v>
      </c>
      <c r="U9443" s="3">
        <v>6.0449999999999999</v>
      </c>
      <c r="V9443" s="2">
        <f>salestable[[#This Row],[Sales]] * (1 - salestable[[#This Row],[Discount]])</f>
        <v>38.688000000000002</v>
      </c>
      <c r="W9443" s="2">
        <f>salestable[[#This Row],[Sales]] * salestable[[#This Row],[Discount]]</f>
        <v>9.6720000000000006</v>
      </c>
      <c r="X9443">
        <f>YEAR(salestable[[#This Row],[Order Date]])</f>
        <v>2014</v>
      </c>
      <c r="Y9443" t="str">
        <f>TEXT(salestable[[#This Row],[Order Date]],"MMMM")</f>
        <v>December</v>
      </c>
      <c r="Z9443" t="str">
        <f>"Q"&amp;ROUNDUP(MONTH(salestable[[#This Row],[Order Date]])/3,0)</f>
        <v>Q4</v>
      </c>
      <c r="AA9443" t="str">
        <f>TEXT(salestable[[#This Row],[Order Date]], "ddd")</f>
        <v>Mon</v>
      </c>
    </row>
    <row r="9444" spans="1:27"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s="3">
        <v>2</v>
      </c>
      <c r="T9444" s="4">
        <v>0.2</v>
      </c>
      <c r="U9444" s="3">
        <v>1.2192000000000001</v>
      </c>
      <c r="V9444" s="2">
        <f>salestable[[#This Row],[Sales]] * (1 - salestable[[#This Row],[Discount]])</f>
        <v>13.004800000000001</v>
      </c>
      <c r="W9444" s="2">
        <f>salestable[[#This Row],[Sales]] * salestable[[#This Row],[Discount]]</f>
        <v>3.2512000000000003</v>
      </c>
      <c r="X9444">
        <f>YEAR(salestable[[#This Row],[Order Date]])</f>
        <v>2017</v>
      </c>
      <c r="Y9444" t="str">
        <f>TEXT(salestable[[#This Row],[Order Date]],"MMMM")</f>
        <v>April</v>
      </c>
      <c r="Z9444" t="str">
        <f>"Q"&amp;ROUNDUP(MONTH(salestable[[#This Row],[Order Date]])/3,0)</f>
        <v>Q2</v>
      </c>
      <c r="AA9444" t="str">
        <f>TEXT(salestable[[#This Row],[Order Date]], "ddd")</f>
        <v>Fri</v>
      </c>
    </row>
    <row r="9445" spans="1:27"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s="3">
        <v>2</v>
      </c>
      <c r="T9445" s="4">
        <v>0.2</v>
      </c>
      <c r="U9445" s="3">
        <v>19.178599999999999</v>
      </c>
      <c r="V9445" s="2">
        <f>salestable[[#This Row],[Sales]] * (1 - salestable[[#This Row],[Discount]])</f>
        <v>175.34720000000002</v>
      </c>
      <c r="W9445" s="2">
        <f>salestable[[#This Row],[Sales]] * salestable[[#This Row],[Discount]]</f>
        <v>43.836800000000004</v>
      </c>
      <c r="X9445">
        <f>YEAR(salestable[[#This Row],[Order Date]])</f>
        <v>2017</v>
      </c>
      <c r="Y9445" t="str">
        <f>TEXT(salestable[[#This Row],[Order Date]],"MMMM")</f>
        <v>April</v>
      </c>
      <c r="Z9445" t="str">
        <f>"Q"&amp;ROUNDUP(MONTH(salestable[[#This Row],[Order Date]])/3,0)</f>
        <v>Q2</v>
      </c>
      <c r="AA9445" t="str">
        <f>TEXT(salestable[[#This Row],[Order Date]], "ddd")</f>
        <v>Fri</v>
      </c>
    </row>
    <row r="9446" spans="1:27"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s="3">
        <v>4</v>
      </c>
      <c r="T9446" s="4">
        <v>0.2</v>
      </c>
      <c r="U9446" s="3">
        <v>34.741999999999997</v>
      </c>
      <c r="V9446" s="2">
        <f>salestable[[#This Row],[Sales]] * (1 - salestable[[#This Row],[Discount]])</f>
        <v>76.672000000000011</v>
      </c>
      <c r="W9446" s="2">
        <f>salestable[[#This Row],[Sales]] * salestable[[#This Row],[Discount]]</f>
        <v>19.168000000000003</v>
      </c>
      <c r="X9446">
        <f>YEAR(salestable[[#This Row],[Order Date]])</f>
        <v>2015</v>
      </c>
      <c r="Y9446" t="str">
        <f>TEXT(salestable[[#This Row],[Order Date]],"MMMM")</f>
        <v>March</v>
      </c>
      <c r="Z9446" t="str">
        <f>"Q"&amp;ROUNDUP(MONTH(salestable[[#This Row],[Order Date]])/3,0)</f>
        <v>Q1</v>
      </c>
      <c r="AA9446" t="str">
        <f>TEXT(salestable[[#This Row],[Order Date]], "ddd")</f>
        <v>Sun</v>
      </c>
    </row>
    <row r="9447" spans="1:27"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s="3">
        <v>3</v>
      </c>
      <c r="T9447" s="4">
        <v>0</v>
      </c>
      <c r="U9447" s="3">
        <v>5.6993999999999998</v>
      </c>
      <c r="V9447" s="2">
        <f>salestable[[#This Row],[Sales]] * (1 - salestable[[#This Row],[Discount]])</f>
        <v>12.39</v>
      </c>
      <c r="W9447" s="2">
        <f>salestable[[#This Row],[Sales]] * salestable[[#This Row],[Discount]]</f>
        <v>0</v>
      </c>
      <c r="X9447">
        <f>YEAR(salestable[[#This Row],[Order Date]])</f>
        <v>2015</v>
      </c>
      <c r="Y9447" t="str">
        <f>TEXT(salestable[[#This Row],[Order Date]],"MMMM")</f>
        <v>May</v>
      </c>
      <c r="Z9447" t="str">
        <f>"Q"&amp;ROUNDUP(MONTH(salestable[[#This Row],[Order Date]])/3,0)</f>
        <v>Q2</v>
      </c>
      <c r="AA9447" t="str">
        <f>TEXT(salestable[[#This Row],[Order Date]], "ddd")</f>
        <v>Fri</v>
      </c>
    </row>
    <row r="9448" spans="1:27"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s="3">
        <v>6</v>
      </c>
      <c r="T9448" s="4">
        <v>0</v>
      </c>
      <c r="U9448" s="3">
        <v>16.146000000000001</v>
      </c>
      <c r="V9448" s="2">
        <f>salestable[[#This Row],[Sales]] * (1 - salestable[[#This Row],[Discount]])</f>
        <v>35.880000000000003</v>
      </c>
      <c r="W9448" s="2">
        <f>salestable[[#This Row],[Sales]] * salestable[[#This Row],[Discount]]</f>
        <v>0</v>
      </c>
      <c r="X9448">
        <f>YEAR(salestable[[#This Row],[Order Date]])</f>
        <v>2016</v>
      </c>
      <c r="Y9448" t="str">
        <f>TEXT(salestable[[#This Row],[Order Date]],"MMMM")</f>
        <v>September</v>
      </c>
      <c r="Z9448" t="str">
        <f>"Q"&amp;ROUNDUP(MONTH(salestable[[#This Row],[Order Date]])/3,0)</f>
        <v>Q3</v>
      </c>
      <c r="AA9448" t="str">
        <f>TEXT(salestable[[#This Row],[Order Date]], "ddd")</f>
        <v>Thu</v>
      </c>
    </row>
    <row r="9449" spans="1:27"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s="3">
        <v>5</v>
      </c>
      <c r="T9449" s="4">
        <v>0</v>
      </c>
      <c r="U9449" s="3">
        <v>138.417</v>
      </c>
      <c r="V9449" s="2">
        <f>salestable[[#This Row],[Sales]] * (1 - salestable[[#This Row],[Discount]])</f>
        <v>477.3</v>
      </c>
      <c r="W9449" s="2">
        <f>salestable[[#This Row],[Sales]] * salestable[[#This Row],[Discount]]</f>
        <v>0</v>
      </c>
      <c r="X9449">
        <f>YEAR(salestable[[#This Row],[Order Date]])</f>
        <v>2017</v>
      </c>
      <c r="Y9449" t="str">
        <f>TEXT(salestable[[#This Row],[Order Date]],"MMMM")</f>
        <v>May</v>
      </c>
      <c r="Z9449" t="str">
        <f>"Q"&amp;ROUNDUP(MONTH(salestable[[#This Row],[Order Date]])/3,0)</f>
        <v>Q2</v>
      </c>
      <c r="AA9449" t="str">
        <f>TEXT(salestable[[#This Row],[Order Date]], "ddd")</f>
        <v>Sat</v>
      </c>
    </row>
    <row r="9450" spans="1:27"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s="3">
        <v>4</v>
      </c>
      <c r="T9450" s="4">
        <v>0</v>
      </c>
      <c r="U9450" s="3">
        <v>5.9135999999999997</v>
      </c>
      <c r="V9450" s="2">
        <f>salestable[[#This Row],[Sales]] * (1 - salestable[[#This Row],[Discount]])</f>
        <v>12.32</v>
      </c>
      <c r="W9450" s="2">
        <f>salestable[[#This Row],[Sales]] * salestable[[#This Row],[Discount]]</f>
        <v>0</v>
      </c>
      <c r="X9450">
        <f>YEAR(salestable[[#This Row],[Order Date]])</f>
        <v>2016</v>
      </c>
      <c r="Y9450" t="str">
        <f>TEXT(salestable[[#This Row],[Order Date]],"MMMM")</f>
        <v>September</v>
      </c>
      <c r="Z9450" t="str">
        <f>"Q"&amp;ROUNDUP(MONTH(salestable[[#This Row],[Order Date]])/3,0)</f>
        <v>Q3</v>
      </c>
      <c r="AA9450" t="str">
        <f>TEXT(salestable[[#This Row],[Order Date]], "ddd")</f>
        <v>Sat</v>
      </c>
    </row>
    <row r="9451" spans="1:27"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s="3">
        <v>2</v>
      </c>
      <c r="T9451" s="4">
        <v>0.2</v>
      </c>
      <c r="U9451" s="3">
        <v>3.0127999999999999</v>
      </c>
      <c r="V9451" s="2">
        <f>salestable[[#This Row],[Sales]] * (1 - salestable[[#This Row],[Discount]])</f>
        <v>6.886400000000001</v>
      </c>
      <c r="W9451" s="2">
        <f>salestable[[#This Row],[Sales]] * salestable[[#This Row],[Discount]]</f>
        <v>1.7216000000000002</v>
      </c>
      <c r="X9451">
        <f>YEAR(salestable[[#This Row],[Order Date]])</f>
        <v>2014</v>
      </c>
      <c r="Y9451" t="str">
        <f>TEXT(salestable[[#This Row],[Order Date]],"MMMM")</f>
        <v>September</v>
      </c>
      <c r="Z9451" t="str">
        <f>"Q"&amp;ROUNDUP(MONTH(salestable[[#This Row],[Order Date]])/3,0)</f>
        <v>Q3</v>
      </c>
      <c r="AA9451" t="str">
        <f>TEXT(salestable[[#This Row],[Order Date]], "ddd")</f>
        <v>Mon</v>
      </c>
    </row>
    <row r="9452" spans="1:27"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s="3">
        <v>9</v>
      </c>
      <c r="T9452" s="4">
        <v>0</v>
      </c>
      <c r="U9452" s="3">
        <v>5.4504000000000001</v>
      </c>
      <c r="V9452" s="2">
        <f>salestable[[#This Row],[Sales]] * (1 - salestable[[#This Row],[Discount]])</f>
        <v>136.26</v>
      </c>
      <c r="W9452" s="2">
        <f>salestable[[#This Row],[Sales]] * salestable[[#This Row],[Discount]]</f>
        <v>0</v>
      </c>
      <c r="X9452">
        <f>YEAR(salestable[[#This Row],[Order Date]])</f>
        <v>2017</v>
      </c>
      <c r="Y9452" t="str">
        <f>TEXT(salestable[[#This Row],[Order Date]],"MMMM")</f>
        <v>June</v>
      </c>
      <c r="Z9452" t="str">
        <f>"Q"&amp;ROUNDUP(MONTH(salestable[[#This Row],[Order Date]])/3,0)</f>
        <v>Q2</v>
      </c>
      <c r="AA9452" t="str">
        <f>TEXT(salestable[[#This Row],[Order Date]], "ddd")</f>
        <v>Sat</v>
      </c>
    </row>
    <row r="9453" spans="1:27"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s="3">
        <v>3</v>
      </c>
      <c r="T9453" s="4">
        <v>0</v>
      </c>
      <c r="U9453" s="3">
        <v>55.844999999999999</v>
      </c>
      <c r="V9453" s="2">
        <f>salestable[[#This Row],[Sales]] * (1 - salestable[[#This Row],[Discount]])</f>
        <v>186.15</v>
      </c>
      <c r="W9453" s="2">
        <f>salestable[[#This Row],[Sales]] * salestable[[#This Row],[Discount]]</f>
        <v>0</v>
      </c>
      <c r="X9453">
        <f>YEAR(salestable[[#This Row],[Order Date]])</f>
        <v>2015</v>
      </c>
      <c r="Y9453" t="str">
        <f>TEXT(salestable[[#This Row],[Order Date]],"MMMM")</f>
        <v>September</v>
      </c>
      <c r="Z9453" t="str">
        <f>"Q"&amp;ROUNDUP(MONTH(salestable[[#This Row],[Order Date]])/3,0)</f>
        <v>Q3</v>
      </c>
      <c r="AA9453" t="str">
        <f>TEXT(salestable[[#This Row],[Order Date]], "ddd")</f>
        <v>Mon</v>
      </c>
    </row>
    <row r="9454" spans="1:27"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s="3">
        <v>6</v>
      </c>
      <c r="T9454" s="4">
        <v>0.2</v>
      </c>
      <c r="U9454" s="3">
        <v>26.5824</v>
      </c>
      <c r="V9454" s="2">
        <f>salestable[[#This Row],[Sales]] * (1 - salestable[[#This Row],[Discount]])</f>
        <v>65.433599999999998</v>
      </c>
      <c r="W9454" s="2">
        <f>salestable[[#This Row],[Sales]] * salestable[[#This Row],[Discount]]</f>
        <v>16.3584</v>
      </c>
      <c r="X9454">
        <f>YEAR(salestable[[#This Row],[Order Date]])</f>
        <v>2015</v>
      </c>
      <c r="Y9454" t="str">
        <f>TEXT(salestable[[#This Row],[Order Date]],"MMMM")</f>
        <v>September</v>
      </c>
      <c r="Z9454" t="str">
        <f>"Q"&amp;ROUNDUP(MONTH(salestable[[#This Row],[Order Date]])/3,0)</f>
        <v>Q3</v>
      </c>
      <c r="AA9454" t="str">
        <f>TEXT(salestable[[#This Row],[Order Date]], "ddd")</f>
        <v>Mon</v>
      </c>
    </row>
    <row r="9455" spans="1:27"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s="3">
        <v>3</v>
      </c>
      <c r="T9455" s="4">
        <v>0</v>
      </c>
      <c r="U9455" s="3">
        <v>13.6851</v>
      </c>
      <c r="V9455" s="2">
        <f>salestable[[#This Row],[Sales]] * (1 - salestable[[#This Row],[Discount]])</f>
        <v>47.19</v>
      </c>
      <c r="W9455" s="2">
        <f>salestable[[#This Row],[Sales]] * salestable[[#This Row],[Discount]]</f>
        <v>0</v>
      </c>
      <c r="X9455">
        <f>YEAR(salestable[[#This Row],[Order Date]])</f>
        <v>2015</v>
      </c>
      <c r="Y9455" t="str">
        <f>TEXT(salestable[[#This Row],[Order Date]],"MMMM")</f>
        <v>September</v>
      </c>
      <c r="Z9455" t="str">
        <f>"Q"&amp;ROUNDUP(MONTH(salestable[[#This Row],[Order Date]])/3,0)</f>
        <v>Q3</v>
      </c>
      <c r="AA9455" t="str">
        <f>TEXT(salestable[[#This Row],[Order Date]], "ddd")</f>
        <v>Mon</v>
      </c>
    </row>
    <row r="9456" spans="1:27"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s="3">
        <v>2</v>
      </c>
      <c r="T9456" s="4">
        <v>0.2</v>
      </c>
      <c r="U9456" s="3">
        <v>-8.2764000000000006</v>
      </c>
      <c r="V9456" s="2">
        <f>salestable[[#This Row],[Sales]] * (1 - salestable[[#This Row],[Discount]])</f>
        <v>29.427199999999999</v>
      </c>
      <c r="W9456" s="2">
        <f>salestable[[#This Row],[Sales]] * salestable[[#This Row],[Discount]]</f>
        <v>7.3567999999999998</v>
      </c>
      <c r="X9456">
        <f>YEAR(salestable[[#This Row],[Order Date]])</f>
        <v>2015</v>
      </c>
      <c r="Y9456" t="str">
        <f>TEXT(salestable[[#This Row],[Order Date]],"MMMM")</f>
        <v>September</v>
      </c>
      <c r="Z9456" t="str">
        <f>"Q"&amp;ROUNDUP(MONTH(salestable[[#This Row],[Order Date]])/3,0)</f>
        <v>Q3</v>
      </c>
      <c r="AA9456" t="str">
        <f>TEXT(salestable[[#This Row],[Order Date]], "ddd")</f>
        <v>Mon</v>
      </c>
    </row>
    <row r="9457" spans="1:27"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s="3">
        <v>1</v>
      </c>
      <c r="T9457" s="4">
        <v>0.5</v>
      </c>
      <c r="U9457" s="3">
        <v>-1.8294999999999999</v>
      </c>
      <c r="V9457" s="2">
        <f>salestable[[#This Row],[Sales]] * (1 - salestable[[#This Row],[Discount]])</f>
        <v>45.737499999999997</v>
      </c>
      <c r="W9457" s="2">
        <f>salestable[[#This Row],[Sales]] * salestable[[#This Row],[Discount]]</f>
        <v>45.737499999999997</v>
      </c>
      <c r="X9457">
        <f>YEAR(salestable[[#This Row],[Order Date]])</f>
        <v>2016</v>
      </c>
      <c r="Y9457" t="str">
        <f>TEXT(salestable[[#This Row],[Order Date]],"MMMM")</f>
        <v>June</v>
      </c>
      <c r="Z9457" t="str">
        <f>"Q"&amp;ROUNDUP(MONTH(salestable[[#This Row],[Order Date]])/3,0)</f>
        <v>Q2</v>
      </c>
      <c r="AA9457" t="str">
        <f>TEXT(salestable[[#This Row],[Order Date]], "ddd")</f>
        <v>Thu</v>
      </c>
    </row>
    <row r="9458" spans="1:27"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s="3">
        <v>3</v>
      </c>
      <c r="T9458" s="4">
        <v>0.2</v>
      </c>
      <c r="U9458" s="3">
        <v>0.33989999999999998</v>
      </c>
      <c r="V9458" s="2">
        <f>salestable[[#This Row],[Sales]] * (1 - salestable[[#This Row],[Discount]])</f>
        <v>21.753600000000002</v>
      </c>
      <c r="W9458" s="2">
        <f>salestable[[#This Row],[Sales]] * salestable[[#This Row],[Discount]]</f>
        <v>5.4384000000000006</v>
      </c>
      <c r="X9458">
        <f>YEAR(salestable[[#This Row],[Order Date]])</f>
        <v>2017</v>
      </c>
      <c r="Y9458" t="str">
        <f>TEXT(salestable[[#This Row],[Order Date]],"MMMM")</f>
        <v>May</v>
      </c>
      <c r="Z9458" t="str">
        <f>"Q"&amp;ROUNDUP(MONTH(salestable[[#This Row],[Order Date]])/3,0)</f>
        <v>Q2</v>
      </c>
      <c r="AA9458" t="str">
        <f>TEXT(salestable[[#This Row],[Order Date]], "ddd")</f>
        <v>Sat</v>
      </c>
    </row>
    <row r="9459" spans="1:27"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s="3">
        <v>5</v>
      </c>
      <c r="T9459" s="4">
        <v>0.7</v>
      </c>
      <c r="U9459" s="3">
        <v>-10.050000000000001</v>
      </c>
      <c r="V9459" s="2">
        <f>salestable[[#This Row],[Sales]] * (1 - salestable[[#This Row],[Discount]])</f>
        <v>3.6180000000000008</v>
      </c>
      <c r="W9459" s="2">
        <f>salestable[[#This Row],[Sales]] * salestable[[#This Row],[Discount]]</f>
        <v>8.4420000000000002</v>
      </c>
      <c r="X9459">
        <f>YEAR(salestable[[#This Row],[Order Date]])</f>
        <v>2017</v>
      </c>
      <c r="Y9459" t="str">
        <f>TEXT(salestable[[#This Row],[Order Date]],"MMMM")</f>
        <v>May</v>
      </c>
      <c r="Z9459" t="str">
        <f>"Q"&amp;ROUNDUP(MONTH(salestable[[#This Row],[Order Date]])/3,0)</f>
        <v>Q2</v>
      </c>
      <c r="AA9459" t="str">
        <f>TEXT(salestable[[#This Row],[Order Date]], "ddd")</f>
        <v>Sat</v>
      </c>
    </row>
    <row r="9460" spans="1:27"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s="3">
        <v>3</v>
      </c>
      <c r="T9460" s="4">
        <v>0</v>
      </c>
      <c r="U9460" s="3">
        <v>41.933999999999997</v>
      </c>
      <c r="V9460" s="2">
        <f>salestable[[#This Row],[Sales]] * (1 - salestable[[#This Row],[Discount]])</f>
        <v>144.6</v>
      </c>
      <c r="W9460" s="2">
        <f>salestable[[#This Row],[Sales]] * salestable[[#This Row],[Discount]]</f>
        <v>0</v>
      </c>
      <c r="X9460">
        <f>YEAR(salestable[[#This Row],[Order Date]])</f>
        <v>2014</v>
      </c>
      <c r="Y9460" t="str">
        <f>TEXT(salestable[[#This Row],[Order Date]],"MMMM")</f>
        <v>October</v>
      </c>
      <c r="Z9460" t="str">
        <f>"Q"&amp;ROUNDUP(MONTH(salestable[[#This Row],[Order Date]])/3,0)</f>
        <v>Q4</v>
      </c>
      <c r="AA9460" t="str">
        <f>TEXT(salestable[[#This Row],[Order Date]], "ddd")</f>
        <v>Thu</v>
      </c>
    </row>
    <row r="9461" spans="1:27"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s="3">
        <v>1</v>
      </c>
      <c r="T9461" s="4">
        <v>0.2</v>
      </c>
      <c r="U9461" s="3">
        <v>-2.9984999999999999</v>
      </c>
      <c r="V9461" s="2">
        <f>salestable[[#This Row],[Sales]] * (1 - salestable[[#This Row],[Discount]])</f>
        <v>12.793600000000001</v>
      </c>
      <c r="W9461" s="2">
        <f>salestable[[#This Row],[Sales]] * salestable[[#This Row],[Discount]]</f>
        <v>3.1984000000000004</v>
      </c>
      <c r="X9461">
        <f>YEAR(salestable[[#This Row],[Order Date]])</f>
        <v>2014</v>
      </c>
      <c r="Y9461" t="str">
        <f>TEXT(salestable[[#This Row],[Order Date]],"MMMM")</f>
        <v>October</v>
      </c>
      <c r="Z9461" t="str">
        <f>"Q"&amp;ROUNDUP(MONTH(salestable[[#This Row],[Order Date]])/3,0)</f>
        <v>Q4</v>
      </c>
      <c r="AA9461" t="str">
        <f>TEXT(salestable[[#This Row],[Order Date]], "ddd")</f>
        <v>Thu</v>
      </c>
    </row>
    <row r="9462" spans="1:27"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s="3">
        <v>3</v>
      </c>
      <c r="T9462" s="4">
        <v>0</v>
      </c>
      <c r="U9462" s="3">
        <v>17.22</v>
      </c>
      <c r="V9462" s="2">
        <f>salestable[[#This Row],[Sales]] * (1 - salestable[[#This Row],[Discount]])</f>
        <v>34.44</v>
      </c>
      <c r="W9462" s="2">
        <f>salestable[[#This Row],[Sales]] * salestable[[#This Row],[Discount]]</f>
        <v>0</v>
      </c>
      <c r="X9462">
        <f>YEAR(salestable[[#This Row],[Order Date]])</f>
        <v>2014</v>
      </c>
      <c r="Y9462" t="str">
        <f>TEXT(salestable[[#This Row],[Order Date]],"MMMM")</f>
        <v>November</v>
      </c>
      <c r="Z9462" t="str">
        <f>"Q"&amp;ROUNDUP(MONTH(salestable[[#This Row],[Order Date]])/3,0)</f>
        <v>Q4</v>
      </c>
      <c r="AA9462" t="str">
        <f>TEXT(salestable[[#This Row],[Order Date]], "ddd")</f>
        <v>Mon</v>
      </c>
    </row>
    <row r="9463" spans="1:27"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s="3">
        <v>6</v>
      </c>
      <c r="T9463" s="4">
        <v>0.2</v>
      </c>
      <c r="U9463" s="3">
        <v>20.097000000000001</v>
      </c>
      <c r="V9463" s="2">
        <f>salestable[[#This Row],[Sales]] * (1 - salestable[[#This Row],[Discount]])</f>
        <v>257.24160000000001</v>
      </c>
      <c r="W9463" s="2">
        <f>salestable[[#This Row],[Sales]] * salestable[[#This Row],[Discount]]</f>
        <v>64.310400000000001</v>
      </c>
      <c r="X9463">
        <f>YEAR(salestable[[#This Row],[Order Date]])</f>
        <v>2014</v>
      </c>
      <c r="Y9463" t="str">
        <f>TEXT(salestable[[#This Row],[Order Date]],"MMMM")</f>
        <v>October</v>
      </c>
      <c r="Z9463" t="str">
        <f>"Q"&amp;ROUNDUP(MONTH(salestable[[#This Row],[Order Date]])/3,0)</f>
        <v>Q4</v>
      </c>
      <c r="AA9463" t="str">
        <f>TEXT(salestable[[#This Row],[Order Date]], "ddd")</f>
        <v>Sun</v>
      </c>
    </row>
    <row r="9464" spans="1:27"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s="3">
        <v>2</v>
      </c>
      <c r="T9464" s="4">
        <v>0</v>
      </c>
      <c r="U9464" s="3">
        <v>168.47040000000001</v>
      </c>
      <c r="V9464" s="2">
        <f>salestable[[#This Row],[Sales]] * (1 - salestable[[#This Row],[Discount]])</f>
        <v>701.96</v>
      </c>
      <c r="W9464" s="2">
        <f>salestable[[#This Row],[Sales]] * salestable[[#This Row],[Discount]]</f>
        <v>0</v>
      </c>
      <c r="X9464">
        <f>YEAR(salestable[[#This Row],[Order Date]])</f>
        <v>2017</v>
      </c>
      <c r="Y9464" t="str">
        <f>TEXT(salestable[[#This Row],[Order Date]],"MMMM")</f>
        <v>November</v>
      </c>
      <c r="Z9464" t="str">
        <f>"Q"&amp;ROUNDUP(MONTH(salestable[[#This Row],[Order Date]])/3,0)</f>
        <v>Q4</v>
      </c>
      <c r="AA9464" t="str">
        <f>TEXT(salestable[[#This Row],[Order Date]], "ddd")</f>
        <v>Sat</v>
      </c>
    </row>
    <row r="9465" spans="1:27"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s="3">
        <v>4</v>
      </c>
      <c r="T9465" s="4">
        <v>0.2</v>
      </c>
      <c r="U9465" s="3">
        <v>3.4047999999999998</v>
      </c>
      <c r="V9465" s="2">
        <f>salestable[[#This Row],[Sales]] * (1 - salestable[[#This Row],[Discount]])</f>
        <v>15.5648</v>
      </c>
      <c r="W9465" s="2">
        <f>salestable[[#This Row],[Sales]] * salestable[[#This Row],[Discount]]</f>
        <v>3.8912</v>
      </c>
      <c r="X9465">
        <f>YEAR(salestable[[#This Row],[Order Date]])</f>
        <v>2014</v>
      </c>
      <c r="Y9465" t="str">
        <f>TEXT(salestable[[#This Row],[Order Date]],"MMMM")</f>
        <v>February</v>
      </c>
      <c r="Z9465" t="str">
        <f>"Q"&amp;ROUNDUP(MONTH(salestable[[#This Row],[Order Date]])/3,0)</f>
        <v>Q1</v>
      </c>
      <c r="AA9465" t="str">
        <f>TEXT(salestable[[#This Row],[Order Date]], "ddd")</f>
        <v>Thu</v>
      </c>
    </row>
    <row r="9466" spans="1:27"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s="3">
        <v>6</v>
      </c>
      <c r="T9466" s="4">
        <v>0</v>
      </c>
      <c r="U9466" s="3">
        <v>7.9488000000000003</v>
      </c>
      <c r="V9466" s="2">
        <f>salestable[[#This Row],[Sales]] * (1 - salestable[[#This Row],[Discount]])</f>
        <v>17.28</v>
      </c>
      <c r="W9466" s="2">
        <f>salestable[[#This Row],[Sales]] * salestable[[#This Row],[Discount]]</f>
        <v>0</v>
      </c>
      <c r="X9466">
        <f>YEAR(salestable[[#This Row],[Order Date]])</f>
        <v>2014</v>
      </c>
      <c r="Y9466" t="str">
        <f>TEXT(salestable[[#This Row],[Order Date]],"MMMM")</f>
        <v>December</v>
      </c>
      <c r="Z9466" t="str">
        <f>"Q"&amp;ROUNDUP(MONTH(salestable[[#This Row],[Order Date]])/3,0)</f>
        <v>Q4</v>
      </c>
      <c r="AA9466" t="str">
        <f>TEXT(salestable[[#This Row],[Order Date]], "ddd")</f>
        <v>Sun</v>
      </c>
    </row>
    <row r="9467" spans="1:27"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s="3">
        <v>2</v>
      </c>
      <c r="T9467" s="4">
        <v>0</v>
      </c>
      <c r="U9467" s="3">
        <v>1.5980000000000001</v>
      </c>
      <c r="V9467" s="2">
        <f>salestable[[#This Row],[Sales]] * (1 - salestable[[#This Row],[Discount]])</f>
        <v>31.96</v>
      </c>
      <c r="W9467" s="2">
        <f>salestable[[#This Row],[Sales]] * salestable[[#This Row],[Discount]]</f>
        <v>0</v>
      </c>
      <c r="X9467">
        <f>YEAR(salestable[[#This Row],[Order Date]])</f>
        <v>2016</v>
      </c>
      <c r="Y9467" t="str">
        <f>TEXT(salestable[[#This Row],[Order Date]],"MMMM")</f>
        <v>November</v>
      </c>
      <c r="Z9467" t="str">
        <f>"Q"&amp;ROUNDUP(MONTH(salestable[[#This Row],[Order Date]])/3,0)</f>
        <v>Q4</v>
      </c>
      <c r="AA9467" t="str">
        <f>TEXT(salestable[[#This Row],[Order Date]], "ddd")</f>
        <v>Sat</v>
      </c>
    </row>
    <row r="9468" spans="1:27"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s="3">
        <v>6</v>
      </c>
      <c r="T9468" s="4">
        <v>0.2</v>
      </c>
      <c r="U9468" s="3">
        <v>55.5822</v>
      </c>
      <c r="V9468" s="2">
        <f>salestable[[#This Row],[Sales]] * (1 - salestable[[#This Row],[Discount]])</f>
        <v>131.75039999999998</v>
      </c>
      <c r="W9468" s="2">
        <f>salestable[[#This Row],[Sales]] * salestable[[#This Row],[Discount]]</f>
        <v>32.937599999999996</v>
      </c>
      <c r="X9468">
        <f>YEAR(salestable[[#This Row],[Order Date]])</f>
        <v>2017</v>
      </c>
      <c r="Y9468" t="str">
        <f>TEXT(salestable[[#This Row],[Order Date]],"MMMM")</f>
        <v>November</v>
      </c>
      <c r="Z9468" t="str">
        <f>"Q"&amp;ROUNDUP(MONTH(salestable[[#This Row],[Order Date]])/3,0)</f>
        <v>Q4</v>
      </c>
      <c r="AA9468" t="str">
        <f>TEXT(salestable[[#This Row],[Order Date]], "ddd")</f>
        <v>Sun</v>
      </c>
    </row>
    <row r="9469" spans="1:27"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s="3">
        <v>2</v>
      </c>
      <c r="T9469" s="4">
        <v>0.4</v>
      </c>
      <c r="U9469" s="3">
        <v>-66.599999999999994</v>
      </c>
      <c r="V9469" s="2">
        <f>salestable[[#This Row],[Sales]] * (1 - salestable[[#This Row],[Discount]])</f>
        <v>99.899999999999991</v>
      </c>
      <c r="W9469" s="2">
        <f>salestable[[#This Row],[Sales]] * salestable[[#This Row],[Discount]]</f>
        <v>66.600000000000009</v>
      </c>
      <c r="X9469">
        <f>YEAR(salestable[[#This Row],[Order Date]])</f>
        <v>2017</v>
      </c>
      <c r="Y9469" t="str">
        <f>TEXT(salestable[[#This Row],[Order Date]],"MMMM")</f>
        <v>November</v>
      </c>
      <c r="Z9469" t="str">
        <f>"Q"&amp;ROUNDUP(MONTH(salestable[[#This Row],[Order Date]])/3,0)</f>
        <v>Q4</v>
      </c>
      <c r="AA9469" t="str">
        <f>TEXT(salestable[[#This Row],[Order Date]], "ddd")</f>
        <v>Sun</v>
      </c>
    </row>
    <row r="9470" spans="1:27"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s="3">
        <v>2</v>
      </c>
      <c r="T9470" s="4">
        <v>0</v>
      </c>
      <c r="U9470" s="3">
        <v>6.2207999999999997</v>
      </c>
      <c r="V9470" s="2">
        <f>salestable[[#This Row],[Sales]] * (1 - salestable[[#This Row],[Discount]])</f>
        <v>12.96</v>
      </c>
      <c r="W9470" s="2">
        <f>salestable[[#This Row],[Sales]] * salestable[[#This Row],[Discount]]</f>
        <v>0</v>
      </c>
      <c r="X9470">
        <f>YEAR(salestable[[#This Row],[Order Date]])</f>
        <v>2017</v>
      </c>
      <c r="Y9470" t="str">
        <f>TEXT(salestable[[#This Row],[Order Date]],"MMMM")</f>
        <v>November</v>
      </c>
      <c r="Z9470" t="str">
        <f>"Q"&amp;ROUNDUP(MONTH(salestable[[#This Row],[Order Date]])/3,0)</f>
        <v>Q4</v>
      </c>
      <c r="AA9470" t="str">
        <f>TEXT(salestable[[#This Row],[Order Date]], "ddd")</f>
        <v>Sun</v>
      </c>
    </row>
    <row r="9471" spans="1:27"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s="3">
        <v>2</v>
      </c>
      <c r="T9471" s="4">
        <v>0</v>
      </c>
      <c r="U9471" s="3">
        <v>53.260800000000003</v>
      </c>
      <c r="V9471" s="2">
        <f>salestable[[#This Row],[Sales]] * (1 - salestable[[#This Row],[Discount]])</f>
        <v>110.96</v>
      </c>
      <c r="W9471" s="2">
        <f>salestable[[#This Row],[Sales]] * salestable[[#This Row],[Discount]]</f>
        <v>0</v>
      </c>
      <c r="X9471">
        <f>YEAR(salestable[[#This Row],[Order Date]])</f>
        <v>2017</v>
      </c>
      <c r="Y9471" t="str">
        <f>TEXT(salestable[[#This Row],[Order Date]],"MMMM")</f>
        <v>November</v>
      </c>
      <c r="Z9471" t="str">
        <f>"Q"&amp;ROUNDUP(MONTH(salestable[[#This Row],[Order Date]])/3,0)</f>
        <v>Q4</v>
      </c>
      <c r="AA9471" t="str">
        <f>TEXT(salestable[[#This Row],[Order Date]], "ddd")</f>
        <v>Sun</v>
      </c>
    </row>
    <row r="9472" spans="1:27"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s="3">
        <v>2</v>
      </c>
      <c r="T9472" s="4">
        <v>0</v>
      </c>
      <c r="U9472" s="3">
        <v>3.9992000000000001</v>
      </c>
      <c r="V9472" s="2">
        <f>salestable[[#This Row],[Sales]] * (1 - salestable[[#This Row],[Discount]])</f>
        <v>99.98</v>
      </c>
      <c r="W9472" s="2">
        <f>salestable[[#This Row],[Sales]] * salestable[[#This Row],[Discount]]</f>
        <v>0</v>
      </c>
      <c r="X9472">
        <f>YEAR(salestable[[#This Row],[Order Date]])</f>
        <v>2017</v>
      </c>
      <c r="Y9472" t="str">
        <f>TEXT(salestable[[#This Row],[Order Date]],"MMMM")</f>
        <v>November</v>
      </c>
      <c r="Z9472" t="str">
        <f>"Q"&amp;ROUNDUP(MONTH(salestable[[#This Row],[Order Date]])/3,0)</f>
        <v>Q4</v>
      </c>
      <c r="AA9472" t="str">
        <f>TEXT(salestable[[#This Row],[Order Date]], "ddd")</f>
        <v>Sun</v>
      </c>
    </row>
    <row r="9473" spans="1:27"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s="3">
        <v>1</v>
      </c>
      <c r="T9473" s="4">
        <v>0.2</v>
      </c>
      <c r="U9473" s="3">
        <v>3.7128000000000001</v>
      </c>
      <c r="V9473" s="2">
        <f>salestable[[#This Row],[Sales]] * (1 - salestable[[#This Row],[Discount]])</f>
        <v>9.1392000000000007</v>
      </c>
      <c r="W9473" s="2">
        <f>salestable[[#This Row],[Sales]] * salestable[[#This Row],[Discount]]</f>
        <v>2.2848000000000002</v>
      </c>
      <c r="X9473">
        <f>YEAR(salestable[[#This Row],[Order Date]])</f>
        <v>2017</v>
      </c>
      <c r="Y9473" t="str">
        <f>TEXT(salestable[[#This Row],[Order Date]],"MMMM")</f>
        <v>November</v>
      </c>
      <c r="Z9473" t="str">
        <f>"Q"&amp;ROUNDUP(MONTH(salestable[[#This Row],[Order Date]])/3,0)</f>
        <v>Q4</v>
      </c>
      <c r="AA9473" t="str">
        <f>TEXT(salestable[[#This Row],[Order Date]], "ddd")</f>
        <v>Sun</v>
      </c>
    </row>
    <row r="9474" spans="1:27"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s="3">
        <v>2</v>
      </c>
      <c r="T9474" s="4">
        <v>0.1</v>
      </c>
      <c r="U9474" s="3">
        <v>24.2012</v>
      </c>
      <c r="V9474" s="2">
        <f>salestable[[#This Row],[Sales]] * (1 - salestable[[#This Row],[Discount]])</f>
        <v>115.3116</v>
      </c>
      <c r="W9474" s="2">
        <f>salestable[[#This Row],[Sales]] * salestable[[#This Row],[Discount]]</f>
        <v>12.8124</v>
      </c>
      <c r="X9474">
        <f>YEAR(salestable[[#This Row],[Order Date]])</f>
        <v>2017</v>
      </c>
      <c r="Y9474" t="str">
        <f>TEXT(salestable[[#This Row],[Order Date]],"MMMM")</f>
        <v>November</v>
      </c>
      <c r="Z9474" t="str">
        <f>"Q"&amp;ROUNDUP(MONTH(salestable[[#This Row],[Order Date]])/3,0)</f>
        <v>Q4</v>
      </c>
      <c r="AA9474" t="str">
        <f>TEXT(salestable[[#This Row],[Order Date]], "ddd")</f>
        <v>Sun</v>
      </c>
    </row>
    <row r="9475" spans="1:27"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s="3">
        <v>5</v>
      </c>
      <c r="T9475" s="4">
        <v>0</v>
      </c>
      <c r="U9475" s="3">
        <v>38.531999999999996</v>
      </c>
      <c r="V9475" s="2">
        <f>salestable[[#This Row],[Sales]] * (1 - salestable[[#This Row],[Discount]])</f>
        <v>101.4</v>
      </c>
      <c r="W9475" s="2">
        <f>salestable[[#This Row],[Sales]] * salestable[[#This Row],[Discount]]</f>
        <v>0</v>
      </c>
      <c r="X9475">
        <f>YEAR(salestable[[#This Row],[Order Date]])</f>
        <v>2017</v>
      </c>
      <c r="Y9475" t="str">
        <f>TEXT(salestable[[#This Row],[Order Date]],"MMMM")</f>
        <v>November</v>
      </c>
      <c r="Z9475" t="str">
        <f>"Q"&amp;ROUNDUP(MONTH(salestable[[#This Row],[Order Date]])/3,0)</f>
        <v>Q4</v>
      </c>
      <c r="AA9475" t="str">
        <f>TEXT(salestable[[#This Row],[Order Date]], "ddd")</f>
        <v>Sun</v>
      </c>
    </row>
    <row r="9476" spans="1:27"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s="3">
        <v>2</v>
      </c>
      <c r="T9476" s="4">
        <v>0.2</v>
      </c>
      <c r="U9476" s="3">
        <v>1.9925999999999999</v>
      </c>
      <c r="V9476" s="2">
        <f>salestable[[#This Row],[Sales]] * (1 - salestable[[#This Row],[Discount]])</f>
        <v>4.7232000000000003</v>
      </c>
      <c r="W9476" s="2">
        <f>salestable[[#This Row],[Sales]] * salestable[[#This Row],[Discount]]</f>
        <v>1.1808000000000001</v>
      </c>
      <c r="X9476">
        <f>YEAR(salestable[[#This Row],[Order Date]])</f>
        <v>2015</v>
      </c>
      <c r="Y9476" t="str">
        <f>TEXT(salestable[[#This Row],[Order Date]],"MMMM")</f>
        <v>May</v>
      </c>
      <c r="Z9476" t="str">
        <f>"Q"&amp;ROUNDUP(MONTH(salestable[[#This Row],[Order Date]])/3,0)</f>
        <v>Q2</v>
      </c>
      <c r="AA9476" t="str">
        <f>TEXT(salestable[[#This Row],[Order Date]], "ddd")</f>
        <v>Sun</v>
      </c>
    </row>
    <row r="9477" spans="1:27"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s="3">
        <v>7</v>
      </c>
      <c r="T9477" s="4">
        <v>0.2</v>
      </c>
      <c r="U9477" s="3">
        <v>54.215000000000003</v>
      </c>
      <c r="V9477" s="2">
        <f>salestable[[#This Row],[Sales]] * (1 - salestable[[#This Row],[Discount]])</f>
        <v>138.79040000000001</v>
      </c>
      <c r="W9477" s="2">
        <f>salestable[[#This Row],[Sales]] * salestable[[#This Row],[Discount]]</f>
        <v>34.697600000000001</v>
      </c>
      <c r="X9477">
        <f>YEAR(salestable[[#This Row],[Order Date]])</f>
        <v>2015</v>
      </c>
      <c r="Y9477" t="str">
        <f>TEXT(salestable[[#This Row],[Order Date]],"MMMM")</f>
        <v>May</v>
      </c>
      <c r="Z9477" t="str">
        <f>"Q"&amp;ROUNDUP(MONTH(salestable[[#This Row],[Order Date]])/3,0)</f>
        <v>Q2</v>
      </c>
      <c r="AA9477" t="str">
        <f>TEXT(salestable[[#This Row],[Order Date]], "ddd")</f>
        <v>Sun</v>
      </c>
    </row>
    <row r="9478" spans="1:27"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s="3">
        <v>2</v>
      </c>
      <c r="T9478" s="4">
        <v>0.6</v>
      </c>
      <c r="U9478" s="3">
        <v>-61.872</v>
      </c>
      <c r="V9478" s="2">
        <f>salestable[[#This Row],[Sales]] * (1 - salestable[[#This Row],[Discount]])</f>
        <v>20.624000000000002</v>
      </c>
      <c r="W9478" s="2">
        <f>salestable[[#This Row],[Sales]] * salestable[[#This Row],[Discount]]</f>
        <v>30.936</v>
      </c>
      <c r="X9478">
        <f>YEAR(salestable[[#This Row],[Order Date]])</f>
        <v>2015</v>
      </c>
      <c r="Y9478" t="str">
        <f>TEXT(salestable[[#This Row],[Order Date]],"MMMM")</f>
        <v>May</v>
      </c>
      <c r="Z9478" t="str">
        <f>"Q"&amp;ROUNDUP(MONTH(salestable[[#This Row],[Order Date]])/3,0)</f>
        <v>Q2</v>
      </c>
      <c r="AA9478" t="str">
        <f>TEXT(salestable[[#This Row],[Order Date]], "ddd")</f>
        <v>Sun</v>
      </c>
    </row>
    <row r="9479" spans="1:27"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s="3">
        <v>3</v>
      </c>
      <c r="T9479" s="4">
        <v>0.8</v>
      </c>
      <c r="U9479" s="3">
        <v>-6.2370000000000001</v>
      </c>
      <c r="V9479" s="2">
        <f>salestable[[#This Row],[Sales]] * (1 - salestable[[#This Row],[Discount]])</f>
        <v>0.71279999999999988</v>
      </c>
      <c r="W9479" s="2">
        <f>salestable[[#This Row],[Sales]] * salestable[[#This Row],[Discount]]</f>
        <v>2.8512000000000004</v>
      </c>
      <c r="X9479">
        <f>YEAR(salestable[[#This Row],[Order Date]])</f>
        <v>2015</v>
      </c>
      <c r="Y9479" t="str">
        <f>TEXT(salestable[[#This Row],[Order Date]],"MMMM")</f>
        <v>May</v>
      </c>
      <c r="Z9479" t="str">
        <f>"Q"&amp;ROUNDUP(MONTH(salestable[[#This Row],[Order Date]])/3,0)</f>
        <v>Q2</v>
      </c>
      <c r="AA9479" t="str">
        <f>TEXT(salestable[[#This Row],[Order Date]], "ddd")</f>
        <v>Sun</v>
      </c>
    </row>
    <row r="9480" spans="1:27"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s="3">
        <v>5</v>
      </c>
      <c r="T9480" s="4">
        <v>0.2</v>
      </c>
      <c r="U9480" s="3">
        <v>4.1124999999999998</v>
      </c>
      <c r="V9480" s="2">
        <f>salestable[[#This Row],[Sales]] * (1 - salestable[[#This Row],[Discount]])</f>
        <v>10.528</v>
      </c>
      <c r="W9480" s="2">
        <f>salestable[[#This Row],[Sales]] * salestable[[#This Row],[Discount]]</f>
        <v>2.6320000000000001</v>
      </c>
      <c r="X9480">
        <f>YEAR(salestable[[#This Row],[Order Date]])</f>
        <v>2014</v>
      </c>
      <c r="Y9480" t="str">
        <f>TEXT(salestable[[#This Row],[Order Date]],"MMMM")</f>
        <v>September</v>
      </c>
      <c r="Z9480" t="str">
        <f>"Q"&amp;ROUNDUP(MONTH(salestable[[#This Row],[Order Date]])/3,0)</f>
        <v>Q3</v>
      </c>
      <c r="AA9480" t="str">
        <f>TEXT(salestable[[#This Row],[Order Date]], "ddd")</f>
        <v>Sun</v>
      </c>
    </row>
    <row r="9481" spans="1:27"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s="3">
        <v>3</v>
      </c>
      <c r="T9481" s="4">
        <v>0.8</v>
      </c>
      <c r="U9481" s="3">
        <v>-6.5076000000000001</v>
      </c>
      <c r="V9481" s="2">
        <f>salestable[[#This Row],[Sales]] * (1 - salestable[[#This Row],[Discount]])</f>
        <v>0.76559999999999984</v>
      </c>
      <c r="W9481" s="2">
        <f>salestable[[#This Row],[Sales]] * salestable[[#This Row],[Discount]]</f>
        <v>3.0624000000000002</v>
      </c>
      <c r="X9481">
        <f>YEAR(salestable[[#This Row],[Order Date]])</f>
        <v>2014</v>
      </c>
      <c r="Y9481" t="str">
        <f>TEXT(salestable[[#This Row],[Order Date]],"MMMM")</f>
        <v>September</v>
      </c>
      <c r="Z9481" t="str">
        <f>"Q"&amp;ROUNDUP(MONTH(salestable[[#This Row],[Order Date]])/3,0)</f>
        <v>Q3</v>
      </c>
      <c r="AA9481" t="str">
        <f>TEXT(salestable[[#This Row],[Order Date]], "ddd")</f>
        <v>Sun</v>
      </c>
    </row>
    <row r="9482" spans="1:27"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s="3">
        <v>5</v>
      </c>
      <c r="T9482" s="4">
        <v>0.8</v>
      </c>
      <c r="U9482" s="3">
        <v>-533.73249999999996</v>
      </c>
      <c r="V9482" s="2">
        <f>salestable[[#This Row],[Sales]] * (1 - salestable[[#This Row],[Discount]])</f>
        <v>60.99799999999999</v>
      </c>
      <c r="W9482" s="2">
        <f>salestable[[#This Row],[Sales]] * salestable[[#This Row],[Discount]]</f>
        <v>243.99200000000002</v>
      </c>
      <c r="X9482">
        <f>YEAR(salestable[[#This Row],[Order Date]])</f>
        <v>2014</v>
      </c>
      <c r="Y9482" t="str">
        <f>TEXT(salestable[[#This Row],[Order Date]],"MMMM")</f>
        <v>September</v>
      </c>
      <c r="Z9482" t="str">
        <f>"Q"&amp;ROUNDUP(MONTH(salestable[[#This Row],[Order Date]])/3,0)</f>
        <v>Q3</v>
      </c>
      <c r="AA9482" t="str">
        <f>TEXT(salestable[[#This Row],[Order Date]], "ddd")</f>
        <v>Sun</v>
      </c>
    </row>
    <row r="9483" spans="1:27"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s="3">
        <v>2</v>
      </c>
      <c r="T9483" s="4">
        <v>0.2</v>
      </c>
      <c r="U9483" s="3">
        <v>1.8160000000000001</v>
      </c>
      <c r="V9483" s="2">
        <f>salestable[[#This Row],[Sales]] * (1 - salestable[[#This Row],[Discount]])</f>
        <v>14.528</v>
      </c>
      <c r="W9483" s="2">
        <f>salestable[[#This Row],[Sales]] * salestable[[#This Row],[Discount]]</f>
        <v>3.6320000000000001</v>
      </c>
      <c r="X9483">
        <f>YEAR(salestable[[#This Row],[Order Date]])</f>
        <v>2017</v>
      </c>
      <c r="Y9483" t="str">
        <f>TEXT(salestable[[#This Row],[Order Date]],"MMMM")</f>
        <v>November</v>
      </c>
      <c r="Z9483" t="str">
        <f>"Q"&amp;ROUNDUP(MONTH(salestable[[#This Row],[Order Date]])/3,0)</f>
        <v>Q4</v>
      </c>
      <c r="AA9483" t="str">
        <f>TEXT(salestable[[#This Row],[Order Date]], "ddd")</f>
        <v>Mon</v>
      </c>
    </row>
    <row r="9484" spans="1:27"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s="3">
        <v>2</v>
      </c>
      <c r="T9484" s="4">
        <v>0.2</v>
      </c>
      <c r="U9484" s="3">
        <v>91.995400000000004</v>
      </c>
      <c r="V9484" s="2">
        <f>salestable[[#This Row],[Sales]] * (1 - salestable[[#This Row],[Discount]])</f>
        <v>255.9872</v>
      </c>
      <c r="W9484" s="2">
        <f>salestable[[#This Row],[Sales]] * salestable[[#This Row],[Discount]]</f>
        <v>63.9968</v>
      </c>
      <c r="X9484">
        <f>YEAR(salestable[[#This Row],[Order Date]])</f>
        <v>2015</v>
      </c>
      <c r="Y9484" t="str">
        <f>TEXT(salestable[[#This Row],[Order Date]],"MMMM")</f>
        <v>June</v>
      </c>
      <c r="Z9484" t="str">
        <f>"Q"&amp;ROUNDUP(MONTH(salestable[[#This Row],[Order Date]])/3,0)</f>
        <v>Q2</v>
      </c>
      <c r="AA9484" t="str">
        <f>TEXT(salestable[[#This Row],[Order Date]], "ddd")</f>
        <v>Sat</v>
      </c>
    </row>
    <row r="9485" spans="1:27"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s="3">
        <v>6</v>
      </c>
      <c r="T9485" s="4">
        <v>0</v>
      </c>
      <c r="U9485" s="3">
        <v>6.4943999999999997</v>
      </c>
      <c r="V9485" s="2">
        <f>salestable[[#This Row],[Sales]] * (1 - salestable[[#This Row],[Discount]])</f>
        <v>19.68</v>
      </c>
      <c r="W9485" s="2">
        <f>salestable[[#This Row],[Sales]] * salestable[[#This Row],[Discount]]</f>
        <v>0</v>
      </c>
      <c r="X9485">
        <f>YEAR(salestable[[#This Row],[Order Date]])</f>
        <v>2014</v>
      </c>
      <c r="Y9485" t="str">
        <f>TEXT(salestable[[#This Row],[Order Date]],"MMMM")</f>
        <v>July</v>
      </c>
      <c r="Z9485" t="str">
        <f>"Q"&amp;ROUNDUP(MONTH(salestable[[#This Row],[Order Date]])/3,0)</f>
        <v>Q3</v>
      </c>
      <c r="AA9485" t="str">
        <f>TEXT(salestable[[#This Row],[Order Date]], "ddd")</f>
        <v>Tue</v>
      </c>
    </row>
    <row r="9486" spans="1:27"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s="3">
        <v>10</v>
      </c>
      <c r="T9486" s="4">
        <v>0.32</v>
      </c>
      <c r="U9486" s="3">
        <v>-137.976</v>
      </c>
      <c r="V9486" s="2">
        <f>salestable[[#This Row],[Sales]] * (1 - salestable[[#This Row],[Discount]])</f>
        <v>531.66751999999997</v>
      </c>
      <c r="W9486" s="2">
        <f>salestable[[#This Row],[Sales]] * salestable[[#This Row],[Discount]]</f>
        <v>250.19648000000001</v>
      </c>
      <c r="X9486">
        <f>YEAR(salestable[[#This Row],[Order Date]])</f>
        <v>2016</v>
      </c>
      <c r="Y9486" t="str">
        <f>TEXT(salestable[[#This Row],[Order Date]],"MMMM")</f>
        <v>December</v>
      </c>
      <c r="Z9486" t="str">
        <f>"Q"&amp;ROUNDUP(MONTH(salestable[[#This Row],[Order Date]])/3,0)</f>
        <v>Q4</v>
      </c>
      <c r="AA9486" t="str">
        <f>TEXT(salestable[[#This Row],[Order Date]], "ddd")</f>
        <v>Fri</v>
      </c>
    </row>
    <row r="9487" spans="1:27"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s="3">
        <v>9</v>
      </c>
      <c r="T9487" s="4">
        <v>0.2</v>
      </c>
      <c r="U9487" s="3">
        <v>9.6300000000000008</v>
      </c>
      <c r="V9487" s="2">
        <f>salestable[[#This Row],[Sales]] * (1 - salestable[[#This Row],[Discount]])</f>
        <v>24.652799999999999</v>
      </c>
      <c r="W9487" s="2">
        <f>salestable[[#This Row],[Sales]] * salestable[[#This Row],[Discount]]</f>
        <v>6.1631999999999998</v>
      </c>
      <c r="X9487">
        <f>YEAR(salestable[[#This Row],[Order Date]])</f>
        <v>2016</v>
      </c>
      <c r="Y9487" t="str">
        <f>TEXT(salestable[[#This Row],[Order Date]],"MMMM")</f>
        <v>December</v>
      </c>
      <c r="Z9487" t="str">
        <f>"Q"&amp;ROUNDUP(MONTH(salestable[[#This Row],[Order Date]])/3,0)</f>
        <v>Q4</v>
      </c>
      <c r="AA9487" t="str">
        <f>TEXT(salestable[[#This Row],[Order Date]], "ddd")</f>
        <v>Fri</v>
      </c>
    </row>
    <row r="9488" spans="1:27"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s="3">
        <v>3</v>
      </c>
      <c r="T9488" s="4">
        <v>0.3</v>
      </c>
      <c r="U9488" s="3">
        <v>-76.953599999999994</v>
      </c>
      <c r="V9488" s="2">
        <f>salestable[[#This Row],[Sales]] * (1 - salestable[[#This Row],[Discount]])</f>
        <v>471.3408</v>
      </c>
      <c r="W9488" s="2">
        <f>salestable[[#This Row],[Sales]] * salestable[[#This Row],[Discount]]</f>
        <v>202.00320000000002</v>
      </c>
      <c r="X9488">
        <f>YEAR(salestable[[#This Row],[Order Date]])</f>
        <v>2017</v>
      </c>
      <c r="Y9488" t="str">
        <f>TEXT(salestable[[#This Row],[Order Date]],"MMMM")</f>
        <v>October</v>
      </c>
      <c r="Z9488" t="str">
        <f>"Q"&amp;ROUNDUP(MONTH(salestable[[#This Row],[Order Date]])/3,0)</f>
        <v>Q4</v>
      </c>
      <c r="AA9488" t="str">
        <f>TEXT(salestable[[#This Row],[Order Date]], "ddd")</f>
        <v>Thu</v>
      </c>
    </row>
    <row r="9489" spans="1:27"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s="3">
        <v>3</v>
      </c>
      <c r="T9489" s="4">
        <v>0</v>
      </c>
      <c r="U9489" s="3">
        <v>2.1581999999999999</v>
      </c>
      <c r="V9489" s="2">
        <f>salestable[[#This Row],[Sales]] * (1 - salestable[[#This Row],[Discount]])</f>
        <v>6.54</v>
      </c>
      <c r="W9489" s="2">
        <f>salestable[[#This Row],[Sales]] * salestable[[#This Row],[Discount]]</f>
        <v>0</v>
      </c>
      <c r="X9489">
        <f>YEAR(salestable[[#This Row],[Order Date]])</f>
        <v>2017</v>
      </c>
      <c r="Y9489" t="str">
        <f>TEXT(salestable[[#This Row],[Order Date]],"MMMM")</f>
        <v>December</v>
      </c>
      <c r="Z9489" t="str">
        <f>"Q"&amp;ROUNDUP(MONTH(salestable[[#This Row],[Order Date]])/3,0)</f>
        <v>Q4</v>
      </c>
      <c r="AA9489" t="str">
        <f>TEXT(salestable[[#This Row],[Order Date]], "ddd")</f>
        <v>Mon</v>
      </c>
    </row>
    <row r="9490" spans="1:27"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s="3">
        <v>2</v>
      </c>
      <c r="T9490" s="4">
        <v>0.2</v>
      </c>
      <c r="U9490" s="3">
        <v>50.12</v>
      </c>
      <c r="V9490" s="2">
        <f>salestable[[#This Row],[Sales]] * (1 - salestable[[#This Row],[Discount]])</f>
        <v>458.24</v>
      </c>
      <c r="W9490" s="2">
        <f>salestable[[#This Row],[Sales]] * salestable[[#This Row],[Discount]]</f>
        <v>114.56</v>
      </c>
      <c r="X9490">
        <f>YEAR(salestable[[#This Row],[Order Date]])</f>
        <v>2015</v>
      </c>
      <c r="Y9490" t="str">
        <f>TEXT(salestable[[#This Row],[Order Date]],"MMMM")</f>
        <v>October</v>
      </c>
      <c r="Z9490" t="str">
        <f>"Q"&amp;ROUNDUP(MONTH(salestable[[#This Row],[Order Date]])/3,0)</f>
        <v>Q4</v>
      </c>
      <c r="AA9490" t="str">
        <f>TEXT(salestable[[#This Row],[Order Date]], "ddd")</f>
        <v>Thu</v>
      </c>
    </row>
    <row r="9491" spans="1:27"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s="3">
        <v>7</v>
      </c>
      <c r="T9491" s="4">
        <v>0</v>
      </c>
      <c r="U9491" s="3">
        <v>59.115000000000002</v>
      </c>
      <c r="V9491" s="2">
        <f>salestable[[#This Row],[Sales]] * (1 - salestable[[#This Row],[Discount]])</f>
        <v>197.05</v>
      </c>
      <c r="W9491" s="2">
        <f>salestable[[#This Row],[Sales]] * salestable[[#This Row],[Discount]]</f>
        <v>0</v>
      </c>
      <c r="X9491">
        <f>YEAR(salestable[[#This Row],[Order Date]])</f>
        <v>2016</v>
      </c>
      <c r="Y9491" t="str">
        <f>TEXT(salestable[[#This Row],[Order Date]],"MMMM")</f>
        <v>August</v>
      </c>
      <c r="Z9491" t="str">
        <f>"Q"&amp;ROUNDUP(MONTH(salestable[[#This Row],[Order Date]])/3,0)</f>
        <v>Q3</v>
      </c>
      <c r="AA9491" t="str">
        <f>TEXT(salestable[[#This Row],[Order Date]], "ddd")</f>
        <v>Fri</v>
      </c>
    </row>
    <row r="9492" spans="1:27"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s="3">
        <v>8</v>
      </c>
      <c r="T9492" s="4">
        <v>0.2</v>
      </c>
      <c r="U9492" s="3">
        <v>682.51679999999999</v>
      </c>
      <c r="V9492" s="2">
        <f>salestable[[#This Row],[Sales]] * (1 - salestable[[#This Row],[Discount]])</f>
        <v>1617.8176000000001</v>
      </c>
      <c r="W9492" s="2">
        <f>salestable[[#This Row],[Sales]] * salestable[[#This Row],[Discount]]</f>
        <v>404.45440000000002</v>
      </c>
      <c r="X9492">
        <f>YEAR(salestable[[#This Row],[Order Date]])</f>
        <v>2017</v>
      </c>
      <c r="Y9492" t="str">
        <f>TEXT(salestable[[#This Row],[Order Date]],"MMMM")</f>
        <v>January</v>
      </c>
      <c r="Z9492" t="str">
        <f>"Q"&amp;ROUNDUP(MONTH(salestable[[#This Row],[Order Date]])/3,0)</f>
        <v>Q1</v>
      </c>
      <c r="AA9492" t="str">
        <f>TEXT(salestable[[#This Row],[Order Date]], "ddd")</f>
        <v>Tue</v>
      </c>
    </row>
    <row r="9493" spans="1:27"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s="3">
        <v>3</v>
      </c>
      <c r="T9493" s="4">
        <v>0</v>
      </c>
      <c r="U9493" s="3">
        <v>3.1008</v>
      </c>
      <c r="V9493" s="2">
        <f>salestable[[#This Row],[Sales]] * (1 - salestable[[#This Row],[Discount]])</f>
        <v>9.1199999999999992</v>
      </c>
      <c r="W9493" s="2">
        <f>salestable[[#This Row],[Sales]] * salestable[[#This Row],[Discount]]</f>
        <v>0</v>
      </c>
      <c r="X9493">
        <f>YEAR(salestable[[#This Row],[Order Date]])</f>
        <v>2017</v>
      </c>
      <c r="Y9493" t="str">
        <f>TEXT(salestable[[#This Row],[Order Date]],"MMMM")</f>
        <v>January</v>
      </c>
      <c r="Z9493" t="str">
        <f>"Q"&amp;ROUNDUP(MONTH(salestable[[#This Row],[Order Date]])/3,0)</f>
        <v>Q1</v>
      </c>
      <c r="AA9493" t="str">
        <f>TEXT(salestable[[#This Row],[Order Date]], "ddd")</f>
        <v>Tue</v>
      </c>
    </row>
    <row r="9494" spans="1:27"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s="3">
        <v>9</v>
      </c>
      <c r="T9494" s="4">
        <v>0</v>
      </c>
      <c r="U9494" s="3">
        <v>19.079999999999998</v>
      </c>
      <c r="V9494" s="2">
        <f>salestable[[#This Row],[Sales]] * (1 - salestable[[#This Row],[Discount]])</f>
        <v>38.159999999999997</v>
      </c>
      <c r="W9494" s="2">
        <f>salestable[[#This Row],[Sales]] * salestable[[#This Row],[Discount]]</f>
        <v>0</v>
      </c>
      <c r="X9494">
        <f>YEAR(salestable[[#This Row],[Order Date]])</f>
        <v>2017</v>
      </c>
      <c r="Y9494" t="str">
        <f>TEXT(salestable[[#This Row],[Order Date]],"MMMM")</f>
        <v>November</v>
      </c>
      <c r="Z9494" t="str">
        <f>"Q"&amp;ROUNDUP(MONTH(salestable[[#This Row],[Order Date]])/3,0)</f>
        <v>Q4</v>
      </c>
      <c r="AA9494" t="str">
        <f>TEXT(salestable[[#This Row],[Order Date]], "ddd")</f>
        <v>Tue</v>
      </c>
    </row>
    <row r="9495" spans="1:27"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s="3">
        <v>7</v>
      </c>
      <c r="T9495" s="4">
        <v>0</v>
      </c>
      <c r="U9495" s="3">
        <v>350.42700000000002</v>
      </c>
      <c r="V9495" s="2">
        <f>salestable[[#This Row],[Sales]] * (1 - salestable[[#This Row],[Discount]])</f>
        <v>1592.85</v>
      </c>
      <c r="W9495" s="2">
        <f>salestable[[#This Row],[Sales]] * salestable[[#This Row],[Discount]]</f>
        <v>0</v>
      </c>
      <c r="X9495">
        <f>YEAR(salestable[[#This Row],[Order Date]])</f>
        <v>2016</v>
      </c>
      <c r="Y9495" t="str">
        <f>TEXT(salestable[[#This Row],[Order Date]],"MMMM")</f>
        <v>January</v>
      </c>
      <c r="Z9495" t="str">
        <f>"Q"&amp;ROUNDUP(MONTH(salestable[[#This Row],[Order Date]])/3,0)</f>
        <v>Q1</v>
      </c>
      <c r="AA9495" t="str">
        <f>TEXT(salestable[[#This Row],[Order Date]], "ddd")</f>
        <v>Sun</v>
      </c>
    </row>
    <row r="9496" spans="1:27"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s="3">
        <v>2</v>
      </c>
      <c r="T9496" s="4">
        <v>0</v>
      </c>
      <c r="U9496" s="3">
        <v>5.3460000000000001</v>
      </c>
      <c r="V9496" s="2">
        <f>salestable[[#This Row],[Sales]] * (1 - salestable[[#This Row],[Discount]])</f>
        <v>11.88</v>
      </c>
      <c r="W9496" s="2">
        <f>salestable[[#This Row],[Sales]] * salestable[[#This Row],[Discount]]</f>
        <v>0</v>
      </c>
      <c r="X9496">
        <f>YEAR(salestable[[#This Row],[Order Date]])</f>
        <v>2016</v>
      </c>
      <c r="Y9496" t="str">
        <f>TEXT(salestable[[#This Row],[Order Date]],"MMMM")</f>
        <v>January</v>
      </c>
      <c r="Z9496" t="str">
        <f>"Q"&amp;ROUNDUP(MONTH(salestable[[#This Row],[Order Date]])/3,0)</f>
        <v>Q1</v>
      </c>
      <c r="AA9496" t="str">
        <f>TEXT(salestable[[#This Row],[Order Date]], "ddd")</f>
        <v>Sun</v>
      </c>
    </row>
    <row r="9497" spans="1:27"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s="3">
        <v>6</v>
      </c>
      <c r="T9497" s="4">
        <v>0</v>
      </c>
      <c r="U9497" s="3">
        <v>46.8</v>
      </c>
      <c r="V9497" s="2">
        <f>salestable[[#This Row],[Sales]] * (1 - salestable[[#This Row],[Discount]])</f>
        <v>120</v>
      </c>
      <c r="W9497" s="2">
        <f>salestable[[#This Row],[Sales]] * salestable[[#This Row],[Discount]]</f>
        <v>0</v>
      </c>
      <c r="X9497">
        <f>YEAR(salestable[[#This Row],[Order Date]])</f>
        <v>2016</v>
      </c>
      <c r="Y9497" t="str">
        <f>TEXT(salestable[[#This Row],[Order Date]],"MMMM")</f>
        <v>May</v>
      </c>
      <c r="Z9497" t="str">
        <f>"Q"&amp;ROUNDUP(MONTH(salestable[[#This Row],[Order Date]])/3,0)</f>
        <v>Q2</v>
      </c>
      <c r="AA9497" t="str">
        <f>TEXT(salestable[[#This Row],[Order Date]], "ddd")</f>
        <v>Thu</v>
      </c>
    </row>
    <row r="9498" spans="1:27"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s="3">
        <v>1</v>
      </c>
      <c r="T9498" s="4">
        <v>0</v>
      </c>
      <c r="U9498" s="3">
        <v>2.3409</v>
      </c>
      <c r="V9498" s="2">
        <f>salestable[[#This Row],[Sales]] * (1 - salestable[[#This Row],[Discount]])</f>
        <v>8.67</v>
      </c>
      <c r="W9498" s="2">
        <f>salestable[[#This Row],[Sales]] * salestable[[#This Row],[Discount]]</f>
        <v>0</v>
      </c>
      <c r="X9498">
        <f>YEAR(salestable[[#This Row],[Order Date]])</f>
        <v>2016</v>
      </c>
      <c r="Y9498" t="str">
        <f>TEXT(salestable[[#This Row],[Order Date]],"MMMM")</f>
        <v>May</v>
      </c>
      <c r="Z9498" t="str">
        <f>"Q"&amp;ROUNDUP(MONTH(salestable[[#This Row],[Order Date]])/3,0)</f>
        <v>Q2</v>
      </c>
      <c r="AA9498" t="str">
        <f>TEXT(salestable[[#This Row],[Order Date]], "ddd")</f>
        <v>Thu</v>
      </c>
    </row>
    <row r="9499" spans="1:27"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s="3">
        <v>1</v>
      </c>
      <c r="T9499" s="4">
        <v>0</v>
      </c>
      <c r="U9499" s="3">
        <v>2.0286</v>
      </c>
      <c r="V9499" s="2">
        <f>salestable[[#This Row],[Sales]] * (1 - salestable[[#This Row],[Discount]])</f>
        <v>4.41</v>
      </c>
      <c r="W9499" s="2">
        <f>salestable[[#This Row],[Sales]] * salestable[[#This Row],[Discount]]</f>
        <v>0</v>
      </c>
      <c r="X9499">
        <f>YEAR(salestable[[#This Row],[Order Date]])</f>
        <v>2017</v>
      </c>
      <c r="Y9499" t="str">
        <f>TEXT(salestable[[#This Row],[Order Date]],"MMMM")</f>
        <v>November</v>
      </c>
      <c r="Z9499" t="str">
        <f>"Q"&amp;ROUNDUP(MONTH(salestable[[#This Row],[Order Date]])/3,0)</f>
        <v>Q4</v>
      </c>
      <c r="AA9499" t="str">
        <f>TEXT(salestable[[#This Row],[Order Date]], "ddd")</f>
        <v>Sun</v>
      </c>
    </row>
    <row r="9500" spans="1:27"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s="3">
        <v>3</v>
      </c>
      <c r="T9500" s="4">
        <v>0</v>
      </c>
      <c r="U9500" s="3">
        <v>82.290599999999998</v>
      </c>
      <c r="V9500" s="2">
        <f>salestable[[#This Row],[Sales]] * (1 - salestable[[#This Row],[Discount]])</f>
        <v>167.94</v>
      </c>
      <c r="W9500" s="2">
        <f>salestable[[#This Row],[Sales]] * salestable[[#This Row],[Discount]]</f>
        <v>0</v>
      </c>
      <c r="X9500">
        <f>YEAR(salestable[[#This Row],[Order Date]])</f>
        <v>2017</v>
      </c>
      <c r="Y9500" t="str">
        <f>TEXT(salestable[[#This Row],[Order Date]],"MMMM")</f>
        <v>November</v>
      </c>
      <c r="Z9500" t="str">
        <f>"Q"&amp;ROUNDUP(MONTH(salestable[[#This Row],[Order Date]])/3,0)</f>
        <v>Q4</v>
      </c>
      <c r="AA9500" t="str">
        <f>TEXT(salestable[[#This Row],[Order Date]], "ddd")</f>
        <v>Sun</v>
      </c>
    </row>
    <row r="9501" spans="1:27"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s="3">
        <v>10</v>
      </c>
      <c r="T9501" s="4">
        <v>0</v>
      </c>
      <c r="U9501" s="3">
        <v>31.187999999999999</v>
      </c>
      <c r="V9501" s="2">
        <f>salestable[[#This Row],[Sales]] * (1 - salestable[[#This Row],[Discount]])</f>
        <v>67.8</v>
      </c>
      <c r="W9501" s="2">
        <f>salestable[[#This Row],[Sales]] * salestable[[#This Row],[Discount]]</f>
        <v>0</v>
      </c>
      <c r="X9501">
        <f>YEAR(salestable[[#This Row],[Order Date]])</f>
        <v>2017</v>
      </c>
      <c r="Y9501" t="str">
        <f>TEXT(salestable[[#This Row],[Order Date]],"MMMM")</f>
        <v>November</v>
      </c>
      <c r="Z9501" t="str">
        <f>"Q"&amp;ROUNDUP(MONTH(salestable[[#This Row],[Order Date]])/3,0)</f>
        <v>Q4</v>
      </c>
      <c r="AA9501" t="str">
        <f>TEXT(salestable[[#This Row],[Order Date]], "ddd")</f>
        <v>Sun</v>
      </c>
    </row>
    <row r="9502" spans="1:27"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s="3">
        <v>3</v>
      </c>
      <c r="T9502" s="4">
        <v>0</v>
      </c>
      <c r="U9502" s="3">
        <v>11.3148</v>
      </c>
      <c r="V9502" s="2">
        <f>salestable[[#This Row],[Sales]] * (1 - salestable[[#This Row],[Discount]])</f>
        <v>26.94</v>
      </c>
      <c r="W9502" s="2">
        <f>salestable[[#This Row],[Sales]] * salestable[[#This Row],[Discount]]</f>
        <v>0</v>
      </c>
      <c r="X9502">
        <f>YEAR(salestable[[#This Row],[Order Date]])</f>
        <v>2016</v>
      </c>
      <c r="Y9502" t="str">
        <f>TEXT(salestable[[#This Row],[Order Date]],"MMMM")</f>
        <v>May</v>
      </c>
      <c r="Z9502" t="str">
        <f>"Q"&amp;ROUNDUP(MONTH(salestable[[#This Row],[Order Date]])/3,0)</f>
        <v>Q2</v>
      </c>
      <c r="AA9502" t="str">
        <f>TEXT(salestable[[#This Row],[Order Date]], "ddd")</f>
        <v>Thu</v>
      </c>
    </row>
    <row r="9503" spans="1:27"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s="3">
        <v>3</v>
      </c>
      <c r="T9503" s="4">
        <v>0</v>
      </c>
      <c r="U9503" s="3">
        <v>8.01</v>
      </c>
      <c r="V9503" s="2">
        <f>salestable[[#This Row],[Sales]] * (1 - salestable[[#This Row],[Discount]])</f>
        <v>32.04</v>
      </c>
      <c r="W9503" s="2">
        <f>salestable[[#This Row],[Sales]] * salestable[[#This Row],[Discount]]</f>
        <v>0</v>
      </c>
      <c r="X9503">
        <f>YEAR(salestable[[#This Row],[Order Date]])</f>
        <v>2015</v>
      </c>
      <c r="Y9503" t="str">
        <f>TEXT(salestable[[#This Row],[Order Date]],"MMMM")</f>
        <v>November</v>
      </c>
      <c r="Z9503" t="str">
        <f>"Q"&amp;ROUNDUP(MONTH(salestable[[#This Row],[Order Date]])/3,0)</f>
        <v>Q4</v>
      </c>
      <c r="AA9503" t="str">
        <f>TEXT(salestable[[#This Row],[Order Date]], "ddd")</f>
        <v>Fri</v>
      </c>
    </row>
    <row r="9504" spans="1:27"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s="3">
        <v>9</v>
      </c>
      <c r="T9504" s="4">
        <v>0</v>
      </c>
      <c r="U9504" s="3">
        <v>8.3537999999999997</v>
      </c>
      <c r="V9504" s="2">
        <f>salestable[[#This Row],[Sales]] * (1 - salestable[[#This Row],[Discount]])</f>
        <v>32.130000000000003</v>
      </c>
      <c r="W9504" s="2">
        <f>salestable[[#This Row],[Sales]] * salestable[[#This Row],[Discount]]</f>
        <v>0</v>
      </c>
      <c r="X9504">
        <f>YEAR(salestable[[#This Row],[Order Date]])</f>
        <v>2016</v>
      </c>
      <c r="Y9504" t="str">
        <f>TEXT(salestable[[#This Row],[Order Date]],"MMMM")</f>
        <v>April</v>
      </c>
      <c r="Z9504" t="str">
        <f>"Q"&amp;ROUNDUP(MONTH(salestable[[#This Row],[Order Date]])/3,0)</f>
        <v>Q2</v>
      </c>
      <c r="AA9504" t="str">
        <f>TEXT(salestable[[#This Row],[Order Date]], "ddd")</f>
        <v>Fri</v>
      </c>
    </row>
    <row r="9505" spans="1:27"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s="3">
        <v>1</v>
      </c>
      <c r="T9505" s="4">
        <v>0</v>
      </c>
      <c r="U9505" s="3">
        <v>0.80640000000000001</v>
      </c>
      <c r="V9505" s="2">
        <f>salestable[[#This Row],[Sales]] * (1 - salestable[[#This Row],[Discount]])</f>
        <v>2.88</v>
      </c>
      <c r="W9505" s="2">
        <f>salestable[[#This Row],[Sales]] * salestable[[#This Row],[Discount]]</f>
        <v>0</v>
      </c>
      <c r="X9505">
        <f>YEAR(salestable[[#This Row],[Order Date]])</f>
        <v>2016</v>
      </c>
      <c r="Y9505" t="str">
        <f>TEXT(salestable[[#This Row],[Order Date]],"MMMM")</f>
        <v>April</v>
      </c>
      <c r="Z9505" t="str">
        <f>"Q"&amp;ROUNDUP(MONTH(salestable[[#This Row],[Order Date]])/3,0)</f>
        <v>Q2</v>
      </c>
      <c r="AA9505" t="str">
        <f>TEXT(salestable[[#This Row],[Order Date]], "ddd")</f>
        <v>Fri</v>
      </c>
    </row>
    <row r="9506" spans="1:27"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s="3">
        <v>7</v>
      </c>
      <c r="T9506" s="4">
        <v>0</v>
      </c>
      <c r="U9506" s="3">
        <v>272.98250000000002</v>
      </c>
      <c r="V9506" s="2">
        <f>salestable[[#This Row],[Sales]] * (1 - salestable[[#This Row],[Discount]])</f>
        <v>1091.93</v>
      </c>
      <c r="W9506" s="2">
        <f>salestable[[#This Row],[Sales]] * salestable[[#This Row],[Discount]]</f>
        <v>0</v>
      </c>
      <c r="X9506">
        <f>YEAR(salestable[[#This Row],[Order Date]])</f>
        <v>2016</v>
      </c>
      <c r="Y9506" t="str">
        <f>TEXT(salestable[[#This Row],[Order Date]],"MMMM")</f>
        <v>October</v>
      </c>
      <c r="Z9506" t="str">
        <f>"Q"&amp;ROUNDUP(MONTH(salestable[[#This Row],[Order Date]])/3,0)</f>
        <v>Q4</v>
      </c>
      <c r="AA9506" t="str">
        <f>TEXT(salestable[[#This Row],[Order Date]], "ddd")</f>
        <v>Fri</v>
      </c>
    </row>
    <row r="9507" spans="1:27"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s="3">
        <v>2</v>
      </c>
      <c r="T9507" s="4">
        <v>0</v>
      </c>
      <c r="U9507" s="3">
        <v>54.860399999999998</v>
      </c>
      <c r="V9507" s="2">
        <f>salestable[[#This Row],[Sales]] * (1 - salestable[[#This Row],[Discount]])</f>
        <v>111.96</v>
      </c>
      <c r="W9507" s="2">
        <f>salestable[[#This Row],[Sales]] * salestable[[#This Row],[Discount]]</f>
        <v>0</v>
      </c>
      <c r="X9507">
        <f>YEAR(salestable[[#This Row],[Order Date]])</f>
        <v>2016</v>
      </c>
      <c r="Y9507" t="str">
        <f>TEXT(salestable[[#This Row],[Order Date]],"MMMM")</f>
        <v>October</v>
      </c>
      <c r="Z9507" t="str">
        <f>"Q"&amp;ROUNDUP(MONTH(salestable[[#This Row],[Order Date]])/3,0)</f>
        <v>Q4</v>
      </c>
      <c r="AA9507" t="str">
        <f>TEXT(salestable[[#This Row],[Order Date]], "ddd")</f>
        <v>Fri</v>
      </c>
    </row>
    <row r="9508" spans="1:27"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s="3">
        <v>2</v>
      </c>
      <c r="T9508" s="4">
        <v>0</v>
      </c>
      <c r="U9508" s="3">
        <v>7.476</v>
      </c>
      <c r="V9508" s="2">
        <f>salestable[[#This Row],[Sales]] * (1 - salestable[[#This Row],[Discount]])</f>
        <v>26.7</v>
      </c>
      <c r="W9508" s="2">
        <f>salestable[[#This Row],[Sales]] * salestable[[#This Row],[Discount]]</f>
        <v>0</v>
      </c>
      <c r="X9508">
        <f>YEAR(salestable[[#This Row],[Order Date]])</f>
        <v>2014</v>
      </c>
      <c r="Y9508" t="str">
        <f>TEXT(salestable[[#This Row],[Order Date]],"MMMM")</f>
        <v>April</v>
      </c>
      <c r="Z9508" t="str">
        <f>"Q"&amp;ROUNDUP(MONTH(salestable[[#This Row],[Order Date]])/3,0)</f>
        <v>Q2</v>
      </c>
      <c r="AA9508" t="str">
        <f>TEXT(salestable[[#This Row],[Order Date]], "ddd")</f>
        <v>Sat</v>
      </c>
    </row>
    <row r="9509" spans="1:27"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s="3">
        <v>5</v>
      </c>
      <c r="T9509" s="4">
        <v>0</v>
      </c>
      <c r="U9509" s="3">
        <v>18.09</v>
      </c>
      <c r="V9509" s="2">
        <f>salestable[[#This Row],[Sales]] * (1 - salestable[[#This Row],[Discount]])</f>
        <v>40.200000000000003</v>
      </c>
      <c r="W9509" s="2">
        <f>salestable[[#This Row],[Sales]] * salestable[[#This Row],[Discount]]</f>
        <v>0</v>
      </c>
      <c r="X9509">
        <f>YEAR(salestable[[#This Row],[Order Date]])</f>
        <v>2014</v>
      </c>
      <c r="Y9509" t="str">
        <f>TEXT(salestable[[#This Row],[Order Date]],"MMMM")</f>
        <v>April</v>
      </c>
      <c r="Z9509" t="str">
        <f>"Q"&amp;ROUNDUP(MONTH(salestable[[#This Row],[Order Date]])/3,0)</f>
        <v>Q2</v>
      </c>
      <c r="AA9509" t="str">
        <f>TEXT(salestable[[#This Row],[Order Date]], "ddd")</f>
        <v>Sat</v>
      </c>
    </row>
    <row r="9510" spans="1:27"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s="3">
        <v>3</v>
      </c>
      <c r="T9510" s="4">
        <v>0</v>
      </c>
      <c r="U9510" s="3">
        <v>4.5837000000000003</v>
      </c>
      <c r="V9510" s="2">
        <f>salestable[[#This Row],[Sales]] * (1 - salestable[[#This Row],[Discount]])</f>
        <v>13.89</v>
      </c>
      <c r="W9510" s="2">
        <f>salestable[[#This Row],[Sales]] * salestable[[#This Row],[Discount]]</f>
        <v>0</v>
      </c>
      <c r="X9510">
        <f>YEAR(salestable[[#This Row],[Order Date]])</f>
        <v>2014</v>
      </c>
      <c r="Y9510" t="str">
        <f>TEXT(salestable[[#This Row],[Order Date]],"MMMM")</f>
        <v>April</v>
      </c>
      <c r="Z9510" t="str">
        <f>"Q"&amp;ROUNDUP(MONTH(salestable[[#This Row],[Order Date]])/3,0)</f>
        <v>Q2</v>
      </c>
      <c r="AA9510" t="str">
        <f>TEXT(salestable[[#This Row],[Order Date]], "ddd")</f>
        <v>Sat</v>
      </c>
    </row>
    <row r="9511" spans="1:27"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s="3">
        <v>6</v>
      </c>
      <c r="T9511" s="4">
        <v>0</v>
      </c>
      <c r="U9511" s="3">
        <v>20.694600000000001</v>
      </c>
      <c r="V9511" s="2">
        <f>salestable[[#This Row],[Sales]] * (1 - salestable[[#This Row],[Discount]])</f>
        <v>689.82</v>
      </c>
      <c r="W9511" s="2">
        <f>salestable[[#This Row],[Sales]] * salestable[[#This Row],[Discount]]</f>
        <v>0</v>
      </c>
      <c r="X9511">
        <f>YEAR(salestable[[#This Row],[Order Date]])</f>
        <v>2014</v>
      </c>
      <c r="Y9511" t="str">
        <f>TEXT(salestable[[#This Row],[Order Date]],"MMMM")</f>
        <v>April</v>
      </c>
      <c r="Z9511" t="str">
        <f>"Q"&amp;ROUNDUP(MONTH(salestable[[#This Row],[Order Date]])/3,0)</f>
        <v>Q2</v>
      </c>
      <c r="AA9511" t="str">
        <f>TEXT(salestable[[#This Row],[Order Date]], "ddd")</f>
        <v>Sat</v>
      </c>
    </row>
    <row r="9512" spans="1:27"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s="3">
        <v>9</v>
      </c>
      <c r="T9512" s="4">
        <v>0</v>
      </c>
      <c r="U9512" s="3">
        <v>15.7194</v>
      </c>
      <c r="V9512" s="2">
        <f>salestable[[#This Row],[Sales]] * (1 - salestable[[#This Row],[Discount]])</f>
        <v>38.340000000000003</v>
      </c>
      <c r="W9512" s="2">
        <f>salestable[[#This Row],[Sales]] * salestable[[#This Row],[Discount]]</f>
        <v>0</v>
      </c>
      <c r="X9512">
        <f>YEAR(salestable[[#This Row],[Order Date]])</f>
        <v>2016</v>
      </c>
      <c r="Y9512" t="str">
        <f>TEXT(salestable[[#This Row],[Order Date]],"MMMM")</f>
        <v>August</v>
      </c>
      <c r="Z9512" t="str">
        <f>"Q"&amp;ROUNDUP(MONTH(salestable[[#This Row],[Order Date]])/3,0)</f>
        <v>Q3</v>
      </c>
      <c r="AA9512" t="str">
        <f>TEXT(salestable[[#This Row],[Order Date]], "ddd")</f>
        <v>Sat</v>
      </c>
    </row>
    <row r="9513" spans="1:27"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s="3">
        <v>3</v>
      </c>
      <c r="T9513" s="4">
        <v>0.8</v>
      </c>
      <c r="U9513" s="3">
        <v>-13.896000000000001</v>
      </c>
      <c r="V9513" s="2">
        <f>salestable[[#This Row],[Sales]] * (1 - salestable[[#This Row],[Discount]])</f>
        <v>1.8527999999999996</v>
      </c>
      <c r="W9513" s="2">
        <f>salestable[[#This Row],[Sales]] * salestable[[#This Row],[Discount]]</f>
        <v>7.4112</v>
      </c>
      <c r="X9513">
        <f>YEAR(salestable[[#This Row],[Order Date]])</f>
        <v>2014</v>
      </c>
      <c r="Y9513" t="str">
        <f>TEXT(salestable[[#This Row],[Order Date]],"MMMM")</f>
        <v>December</v>
      </c>
      <c r="Z9513" t="str">
        <f>"Q"&amp;ROUNDUP(MONTH(salestable[[#This Row],[Order Date]])/3,0)</f>
        <v>Q4</v>
      </c>
      <c r="AA9513" t="str">
        <f>TEXT(salestable[[#This Row],[Order Date]], "ddd")</f>
        <v>Sun</v>
      </c>
    </row>
    <row r="9514" spans="1:27"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s="3">
        <v>1</v>
      </c>
      <c r="T9514" s="4">
        <v>0.32</v>
      </c>
      <c r="U9514" s="3">
        <v>-6.0195999999999996</v>
      </c>
      <c r="V9514" s="2">
        <f>salestable[[#This Row],[Sales]] * (1 - salestable[[#This Row],[Discount]])</f>
        <v>139.17315199999999</v>
      </c>
      <c r="W9514" s="2">
        <f>salestable[[#This Row],[Sales]] * salestable[[#This Row],[Discount]]</f>
        <v>65.493248000000008</v>
      </c>
      <c r="X9514">
        <f>YEAR(salestable[[#This Row],[Order Date]])</f>
        <v>2017</v>
      </c>
      <c r="Y9514" t="str">
        <f>TEXT(salestable[[#This Row],[Order Date]],"MMMM")</f>
        <v>May</v>
      </c>
      <c r="Z9514" t="str">
        <f>"Q"&amp;ROUNDUP(MONTH(salestable[[#This Row],[Order Date]])/3,0)</f>
        <v>Q2</v>
      </c>
      <c r="AA9514" t="str">
        <f>TEXT(salestable[[#This Row],[Order Date]], "ddd")</f>
        <v>Tue</v>
      </c>
    </row>
    <row r="9515" spans="1:27"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s="3">
        <v>5</v>
      </c>
      <c r="T9515" s="4">
        <v>0</v>
      </c>
      <c r="U9515" s="3">
        <v>544.41750000000002</v>
      </c>
      <c r="V9515" s="2">
        <f>salestable[[#This Row],[Sales]] * (1 - salestable[[#This Row],[Discount]])</f>
        <v>1649.75</v>
      </c>
      <c r="W9515" s="2">
        <f>salestable[[#This Row],[Sales]] * salestable[[#This Row],[Discount]]</f>
        <v>0</v>
      </c>
      <c r="X9515">
        <f>YEAR(salestable[[#This Row],[Order Date]])</f>
        <v>2016</v>
      </c>
      <c r="Y9515" t="str">
        <f>TEXT(salestable[[#This Row],[Order Date]],"MMMM")</f>
        <v>October</v>
      </c>
      <c r="Z9515" t="str">
        <f>"Q"&amp;ROUNDUP(MONTH(salestable[[#This Row],[Order Date]])/3,0)</f>
        <v>Q4</v>
      </c>
      <c r="AA9515" t="str">
        <f>TEXT(salestable[[#This Row],[Order Date]], "ddd")</f>
        <v>Fri</v>
      </c>
    </row>
    <row r="9516" spans="1:27"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s="3">
        <v>6</v>
      </c>
      <c r="T9516" s="4">
        <v>0.2</v>
      </c>
      <c r="U9516" s="3">
        <v>31.869599999999998</v>
      </c>
      <c r="V9516" s="2">
        <f>salestable[[#This Row],[Sales]] * (1 - salestable[[#This Row],[Discount]])</f>
        <v>72.844800000000006</v>
      </c>
      <c r="W9516" s="2">
        <f>salestable[[#This Row],[Sales]] * salestable[[#This Row],[Discount]]</f>
        <v>18.211200000000002</v>
      </c>
      <c r="X9516">
        <f>YEAR(salestable[[#This Row],[Order Date]])</f>
        <v>2014</v>
      </c>
      <c r="Y9516" t="str">
        <f>TEXT(salestable[[#This Row],[Order Date]],"MMMM")</f>
        <v>March</v>
      </c>
      <c r="Z9516" t="str">
        <f>"Q"&amp;ROUNDUP(MONTH(salestable[[#This Row],[Order Date]])/3,0)</f>
        <v>Q1</v>
      </c>
      <c r="AA9516" t="str">
        <f>TEXT(salestable[[#This Row],[Order Date]], "ddd")</f>
        <v>Fri</v>
      </c>
    </row>
    <row r="9517" spans="1:27"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s="3">
        <v>14</v>
      </c>
      <c r="T9517" s="4">
        <v>0.2</v>
      </c>
      <c r="U9517" s="3">
        <v>8.8087999999999997</v>
      </c>
      <c r="V9517" s="2">
        <f>salestable[[#This Row],[Sales]] * (1 - salestable[[#This Row],[Discount]])</f>
        <v>43.366399999999999</v>
      </c>
      <c r="W9517" s="2">
        <f>salestable[[#This Row],[Sales]] * salestable[[#This Row],[Discount]]</f>
        <v>10.8416</v>
      </c>
      <c r="X9517">
        <f>YEAR(salestable[[#This Row],[Order Date]])</f>
        <v>2014</v>
      </c>
      <c r="Y9517" t="str">
        <f>TEXT(salestable[[#This Row],[Order Date]],"MMMM")</f>
        <v>February</v>
      </c>
      <c r="Z9517" t="str">
        <f>"Q"&amp;ROUNDUP(MONTH(salestable[[#This Row],[Order Date]])/3,0)</f>
        <v>Q1</v>
      </c>
      <c r="AA9517" t="str">
        <f>TEXT(salestable[[#This Row],[Order Date]], "ddd")</f>
        <v>Mon</v>
      </c>
    </row>
    <row r="9518" spans="1:27"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s="3">
        <v>3</v>
      </c>
      <c r="T9518" s="4">
        <v>0.4</v>
      </c>
      <c r="U9518" s="3">
        <v>4.0472999999999999</v>
      </c>
      <c r="V9518" s="2">
        <f>salestable[[#This Row],[Sales]] * (1 - salestable[[#This Row],[Discount]])</f>
        <v>16.1892</v>
      </c>
      <c r="W9518" s="2">
        <f>salestable[[#This Row],[Sales]] * salestable[[#This Row],[Discount]]</f>
        <v>10.7928</v>
      </c>
      <c r="X9518">
        <f>YEAR(salestable[[#This Row],[Order Date]])</f>
        <v>2015</v>
      </c>
      <c r="Y9518" t="str">
        <f>TEXT(salestable[[#This Row],[Order Date]],"MMMM")</f>
        <v>August</v>
      </c>
      <c r="Z9518" t="str">
        <f>"Q"&amp;ROUNDUP(MONTH(salestable[[#This Row],[Order Date]])/3,0)</f>
        <v>Q3</v>
      </c>
      <c r="AA9518" t="str">
        <f>TEXT(salestable[[#This Row],[Order Date]], "ddd")</f>
        <v>Mon</v>
      </c>
    </row>
    <row r="9519" spans="1:27"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s="3">
        <v>3</v>
      </c>
      <c r="T9519" s="4">
        <v>0.2</v>
      </c>
      <c r="U9519" s="3">
        <v>2.5055999999999998</v>
      </c>
      <c r="V9519" s="2">
        <f>salestable[[#This Row],[Sales]] * (1 - salestable[[#This Row],[Discount]])</f>
        <v>5.5296000000000003</v>
      </c>
      <c r="W9519" s="2">
        <f>salestable[[#This Row],[Sales]] * salestable[[#This Row],[Discount]]</f>
        <v>1.3824000000000001</v>
      </c>
      <c r="X9519">
        <f>YEAR(salestable[[#This Row],[Order Date]])</f>
        <v>2015</v>
      </c>
      <c r="Y9519" t="str">
        <f>TEXT(salestable[[#This Row],[Order Date]],"MMMM")</f>
        <v>August</v>
      </c>
      <c r="Z9519" t="str">
        <f>"Q"&amp;ROUNDUP(MONTH(salestable[[#This Row],[Order Date]])/3,0)</f>
        <v>Q3</v>
      </c>
      <c r="AA9519" t="str">
        <f>TEXT(salestable[[#This Row],[Order Date]], "ddd")</f>
        <v>Mon</v>
      </c>
    </row>
    <row r="9520" spans="1:27"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s="3">
        <v>3</v>
      </c>
      <c r="T9520" s="4">
        <v>0.2</v>
      </c>
      <c r="U9520" s="3">
        <v>48.994199999999999</v>
      </c>
      <c r="V9520" s="2">
        <f>salestable[[#This Row],[Sales]] * (1 - salestable[[#This Row],[Discount]])</f>
        <v>348.40320000000003</v>
      </c>
      <c r="W9520" s="2">
        <f>salestable[[#This Row],[Sales]] * salestable[[#This Row],[Discount]]</f>
        <v>87.100800000000007</v>
      </c>
      <c r="X9520">
        <f>YEAR(salestable[[#This Row],[Order Date]])</f>
        <v>2015</v>
      </c>
      <c r="Y9520" t="str">
        <f>TEXT(salestable[[#This Row],[Order Date]],"MMMM")</f>
        <v>August</v>
      </c>
      <c r="Z9520" t="str">
        <f>"Q"&amp;ROUNDUP(MONTH(salestable[[#This Row],[Order Date]])/3,0)</f>
        <v>Q3</v>
      </c>
      <c r="AA9520" t="str">
        <f>TEXT(salestable[[#This Row],[Order Date]], "ddd")</f>
        <v>Mon</v>
      </c>
    </row>
    <row r="9521" spans="1:27"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s="3">
        <v>4</v>
      </c>
      <c r="T9521" s="4">
        <v>0</v>
      </c>
      <c r="U9521" s="3">
        <v>22.702400000000001</v>
      </c>
      <c r="V9521" s="2">
        <f>salestable[[#This Row],[Sales]] * (1 - salestable[[#This Row],[Discount]])</f>
        <v>81.08</v>
      </c>
      <c r="W9521" s="2">
        <f>salestable[[#This Row],[Sales]] * salestable[[#This Row],[Discount]]</f>
        <v>0</v>
      </c>
      <c r="X9521">
        <f>YEAR(salestable[[#This Row],[Order Date]])</f>
        <v>2017</v>
      </c>
      <c r="Y9521" t="str">
        <f>TEXT(salestable[[#This Row],[Order Date]],"MMMM")</f>
        <v>May</v>
      </c>
      <c r="Z9521" t="str">
        <f>"Q"&amp;ROUNDUP(MONTH(salestable[[#This Row],[Order Date]])/3,0)</f>
        <v>Q2</v>
      </c>
      <c r="AA9521" t="str">
        <f>TEXT(salestable[[#This Row],[Order Date]], "ddd")</f>
        <v>Mon</v>
      </c>
    </row>
    <row r="9522" spans="1:27"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s="3">
        <v>2</v>
      </c>
      <c r="T9522" s="4">
        <v>0</v>
      </c>
      <c r="U9522" s="3">
        <v>3.7208000000000001</v>
      </c>
      <c r="V9522" s="2">
        <f>salestable[[#This Row],[Sales]] * (1 - salestable[[#This Row],[Discount]])</f>
        <v>93.02</v>
      </c>
      <c r="W9522" s="2">
        <f>salestable[[#This Row],[Sales]] * salestable[[#This Row],[Discount]]</f>
        <v>0</v>
      </c>
      <c r="X9522">
        <f>YEAR(salestable[[#This Row],[Order Date]])</f>
        <v>2016</v>
      </c>
      <c r="Y9522" t="str">
        <f>TEXT(salestable[[#This Row],[Order Date]],"MMMM")</f>
        <v>February</v>
      </c>
      <c r="Z9522" t="str">
        <f>"Q"&amp;ROUNDUP(MONTH(salestable[[#This Row],[Order Date]])/3,0)</f>
        <v>Q1</v>
      </c>
      <c r="AA9522" t="str">
        <f>TEXT(salestable[[#This Row],[Order Date]], "ddd")</f>
        <v>Thu</v>
      </c>
    </row>
    <row r="9523" spans="1:27"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s="3">
        <v>3</v>
      </c>
      <c r="T9523" s="4">
        <v>0.2</v>
      </c>
      <c r="U9523" s="3">
        <v>36.447299999999998</v>
      </c>
      <c r="V9523" s="2">
        <f>salestable[[#This Row],[Sales]] * (1 - salestable[[#This Row],[Discount]])</f>
        <v>259.18080000000003</v>
      </c>
      <c r="W9523" s="2">
        <f>salestable[[#This Row],[Sales]] * salestable[[#This Row],[Discount]]</f>
        <v>64.795200000000008</v>
      </c>
      <c r="X9523">
        <f>YEAR(salestable[[#This Row],[Order Date]])</f>
        <v>2014</v>
      </c>
      <c r="Y9523" t="str">
        <f>TEXT(salestable[[#This Row],[Order Date]],"MMMM")</f>
        <v>December</v>
      </c>
      <c r="Z9523" t="str">
        <f>"Q"&amp;ROUNDUP(MONTH(salestable[[#This Row],[Order Date]])/3,0)</f>
        <v>Q4</v>
      </c>
      <c r="AA9523" t="str">
        <f>TEXT(salestable[[#This Row],[Order Date]], "ddd")</f>
        <v>Fri</v>
      </c>
    </row>
    <row r="9524" spans="1:27"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s="3">
        <v>3</v>
      </c>
      <c r="T9524" s="4">
        <v>0.2</v>
      </c>
      <c r="U9524" s="3">
        <v>5.4432</v>
      </c>
      <c r="V9524" s="2">
        <f>salestable[[#This Row],[Sales]] * (1 - salestable[[#This Row],[Discount]])</f>
        <v>12.441600000000001</v>
      </c>
      <c r="W9524" s="2">
        <f>salestable[[#This Row],[Sales]] * salestable[[#This Row],[Discount]]</f>
        <v>3.1104000000000003</v>
      </c>
      <c r="X9524">
        <f>YEAR(salestable[[#This Row],[Order Date]])</f>
        <v>2014</v>
      </c>
      <c r="Y9524" t="str">
        <f>TEXT(salestable[[#This Row],[Order Date]],"MMMM")</f>
        <v>December</v>
      </c>
      <c r="Z9524" t="str">
        <f>"Q"&amp;ROUNDUP(MONTH(salestable[[#This Row],[Order Date]])/3,0)</f>
        <v>Q4</v>
      </c>
      <c r="AA9524" t="str">
        <f>TEXT(salestable[[#This Row],[Order Date]], "ddd")</f>
        <v>Fri</v>
      </c>
    </row>
    <row r="9525" spans="1:27"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s="3">
        <v>3</v>
      </c>
      <c r="T9525" s="4">
        <v>0.2</v>
      </c>
      <c r="U9525" s="3">
        <v>-7.7405999999999997</v>
      </c>
      <c r="V9525" s="2">
        <f>salestable[[#This Row],[Sales]] * (1 - salestable[[#This Row],[Discount]])</f>
        <v>26.073599999999999</v>
      </c>
      <c r="W9525" s="2">
        <f>salestable[[#This Row],[Sales]] * salestable[[#This Row],[Discount]]</f>
        <v>6.5183999999999997</v>
      </c>
      <c r="X9525">
        <f>YEAR(salestable[[#This Row],[Order Date]])</f>
        <v>2014</v>
      </c>
      <c r="Y9525" t="str">
        <f>TEXT(salestable[[#This Row],[Order Date]],"MMMM")</f>
        <v>December</v>
      </c>
      <c r="Z9525" t="str">
        <f>"Q"&amp;ROUNDUP(MONTH(salestable[[#This Row],[Order Date]])/3,0)</f>
        <v>Q4</v>
      </c>
      <c r="AA9525" t="str">
        <f>TEXT(salestable[[#This Row],[Order Date]], "ddd")</f>
        <v>Fri</v>
      </c>
    </row>
    <row r="9526" spans="1:27"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s="3">
        <v>5</v>
      </c>
      <c r="T9526" s="4">
        <v>0.2</v>
      </c>
      <c r="U9526" s="3">
        <v>29.372</v>
      </c>
      <c r="V9526" s="2">
        <f>salestable[[#This Row],[Sales]] * (1 - salestable[[#This Row],[Discount]])</f>
        <v>67.13600000000001</v>
      </c>
      <c r="W9526" s="2">
        <f>salestable[[#This Row],[Sales]] * salestable[[#This Row],[Discount]]</f>
        <v>16.784000000000002</v>
      </c>
      <c r="X9526">
        <f>YEAR(salestable[[#This Row],[Order Date]])</f>
        <v>2017</v>
      </c>
      <c r="Y9526" t="str">
        <f>TEXT(salestable[[#This Row],[Order Date]],"MMMM")</f>
        <v>December</v>
      </c>
      <c r="Z9526" t="str">
        <f>"Q"&amp;ROUNDUP(MONTH(salestable[[#This Row],[Order Date]])/3,0)</f>
        <v>Q4</v>
      </c>
      <c r="AA9526" t="str">
        <f>TEXT(salestable[[#This Row],[Order Date]], "ddd")</f>
        <v>Tue</v>
      </c>
    </row>
    <row r="9527" spans="1:27"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s="3">
        <v>5</v>
      </c>
      <c r="T9527" s="4">
        <v>0</v>
      </c>
      <c r="U9527" s="3">
        <v>39.979999999999997</v>
      </c>
      <c r="V9527" s="2">
        <f>salestable[[#This Row],[Sales]] * (1 - salestable[[#This Row],[Discount]])</f>
        <v>199.9</v>
      </c>
      <c r="W9527" s="2">
        <f>salestable[[#This Row],[Sales]] * salestable[[#This Row],[Discount]]</f>
        <v>0</v>
      </c>
      <c r="X9527">
        <f>YEAR(salestable[[#This Row],[Order Date]])</f>
        <v>2017</v>
      </c>
      <c r="Y9527" t="str">
        <f>TEXT(salestable[[#This Row],[Order Date]],"MMMM")</f>
        <v>December</v>
      </c>
      <c r="Z9527" t="str">
        <f>"Q"&amp;ROUNDUP(MONTH(salestable[[#This Row],[Order Date]])/3,0)</f>
        <v>Q4</v>
      </c>
      <c r="AA9527" t="str">
        <f>TEXT(salestable[[#This Row],[Order Date]], "ddd")</f>
        <v>Tue</v>
      </c>
    </row>
    <row r="9528" spans="1:27"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s="3">
        <v>3</v>
      </c>
      <c r="T9528" s="4">
        <v>0.2</v>
      </c>
      <c r="U9528" s="3">
        <v>-7.0145999999999997</v>
      </c>
      <c r="V9528" s="2">
        <f>salestable[[#This Row],[Sales]] * (1 - salestable[[#This Row],[Discount]])</f>
        <v>24.940799999999999</v>
      </c>
      <c r="W9528" s="2">
        <f>salestable[[#This Row],[Sales]] * salestable[[#This Row],[Discount]]</f>
        <v>6.2351999999999999</v>
      </c>
      <c r="X9528">
        <f>YEAR(salestable[[#This Row],[Order Date]])</f>
        <v>2017</v>
      </c>
      <c r="Y9528" t="str">
        <f>TEXT(salestable[[#This Row],[Order Date]],"MMMM")</f>
        <v>December</v>
      </c>
      <c r="Z9528" t="str">
        <f>"Q"&amp;ROUNDUP(MONTH(salestable[[#This Row],[Order Date]])/3,0)</f>
        <v>Q4</v>
      </c>
      <c r="AA9528" t="str">
        <f>TEXT(salestable[[#This Row],[Order Date]], "ddd")</f>
        <v>Tue</v>
      </c>
    </row>
    <row r="9529" spans="1:27"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s="3">
        <v>6</v>
      </c>
      <c r="T9529" s="4">
        <v>0.2</v>
      </c>
      <c r="U9529" s="3">
        <v>60.463200000000001</v>
      </c>
      <c r="V9529" s="2">
        <f>salestable[[#This Row],[Sales]] * (1 - salestable[[#This Row],[Discount]])</f>
        <v>138.20160000000001</v>
      </c>
      <c r="W9529" s="2">
        <f>salestable[[#This Row],[Sales]] * salestable[[#This Row],[Discount]]</f>
        <v>34.550400000000003</v>
      </c>
      <c r="X9529">
        <f>YEAR(salestable[[#This Row],[Order Date]])</f>
        <v>2017</v>
      </c>
      <c r="Y9529" t="str">
        <f>TEXT(salestable[[#This Row],[Order Date]],"MMMM")</f>
        <v>December</v>
      </c>
      <c r="Z9529" t="str">
        <f>"Q"&amp;ROUNDUP(MONTH(salestable[[#This Row],[Order Date]])/3,0)</f>
        <v>Q4</v>
      </c>
      <c r="AA9529" t="str">
        <f>TEXT(salestable[[#This Row],[Order Date]], "ddd")</f>
        <v>Tue</v>
      </c>
    </row>
    <row r="9530" spans="1:27"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s="3">
        <v>2</v>
      </c>
      <c r="T9530" s="4">
        <v>0.2</v>
      </c>
      <c r="U9530" s="3">
        <v>3.0211999999999999</v>
      </c>
      <c r="V9530" s="2">
        <f>salestable[[#This Row],[Sales]] * (1 - salestable[[#This Row],[Discount]])</f>
        <v>7.4367999999999999</v>
      </c>
      <c r="W9530" s="2">
        <f>salestable[[#This Row],[Sales]] * salestable[[#This Row],[Discount]]</f>
        <v>1.8592</v>
      </c>
      <c r="X9530">
        <f>YEAR(salestable[[#This Row],[Order Date]])</f>
        <v>2017</v>
      </c>
      <c r="Y9530" t="str">
        <f>TEXT(salestable[[#This Row],[Order Date]],"MMMM")</f>
        <v>December</v>
      </c>
      <c r="Z9530" t="str">
        <f>"Q"&amp;ROUNDUP(MONTH(salestable[[#This Row],[Order Date]])/3,0)</f>
        <v>Q4</v>
      </c>
      <c r="AA9530" t="str">
        <f>TEXT(salestable[[#This Row],[Order Date]], "ddd")</f>
        <v>Tue</v>
      </c>
    </row>
    <row r="9531" spans="1:27"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s="3">
        <v>2</v>
      </c>
      <c r="T9531" s="4">
        <v>0.2</v>
      </c>
      <c r="U9531" s="3">
        <v>0.95760000000000001</v>
      </c>
      <c r="V9531" s="2">
        <f>salestable[[#This Row],[Sales]] * (1 - salestable[[#This Row],[Discount]])</f>
        <v>10.214400000000001</v>
      </c>
      <c r="W9531" s="2">
        <f>salestable[[#This Row],[Sales]] * salestable[[#This Row],[Discount]]</f>
        <v>2.5536000000000003</v>
      </c>
      <c r="X9531">
        <f>YEAR(salestable[[#This Row],[Order Date]])</f>
        <v>2017</v>
      </c>
      <c r="Y9531" t="str">
        <f>TEXT(salestable[[#This Row],[Order Date]],"MMMM")</f>
        <v>March</v>
      </c>
      <c r="Z9531" t="str">
        <f>"Q"&amp;ROUNDUP(MONTH(salestable[[#This Row],[Order Date]])/3,0)</f>
        <v>Q1</v>
      </c>
      <c r="AA9531" t="str">
        <f>TEXT(salestable[[#This Row],[Order Date]], "ddd")</f>
        <v>Fri</v>
      </c>
    </row>
    <row r="9532" spans="1:27"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s="3">
        <v>2</v>
      </c>
      <c r="T9532" s="4">
        <v>0</v>
      </c>
      <c r="U9532" s="3">
        <v>24.269600000000001</v>
      </c>
      <c r="V9532" s="2">
        <f>salestable[[#This Row],[Sales]] * (1 - salestable[[#This Row],[Discount]])</f>
        <v>52.76</v>
      </c>
      <c r="W9532" s="2">
        <f>salestable[[#This Row],[Sales]] * salestable[[#This Row],[Discount]]</f>
        <v>0</v>
      </c>
      <c r="X9532">
        <f>YEAR(salestable[[#This Row],[Order Date]])</f>
        <v>2017</v>
      </c>
      <c r="Y9532" t="str">
        <f>TEXT(salestable[[#This Row],[Order Date]],"MMMM")</f>
        <v>July</v>
      </c>
      <c r="Z9532" t="str">
        <f>"Q"&amp;ROUNDUP(MONTH(salestable[[#This Row],[Order Date]])/3,0)</f>
        <v>Q3</v>
      </c>
      <c r="AA9532" t="str">
        <f>TEXT(salestable[[#This Row],[Order Date]], "ddd")</f>
        <v>Sat</v>
      </c>
    </row>
    <row r="9533" spans="1:27"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s="3">
        <v>2</v>
      </c>
      <c r="T9533" s="4">
        <v>0.2</v>
      </c>
      <c r="U9533" s="3">
        <v>5.5616000000000003</v>
      </c>
      <c r="V9533" s="2">
        <f>salestable[[#This Row],[Sales]] * (1 - salestable[[#This Row],[Discount]])</f>
        <v>44.492800000000003</v>
      </c>
      <c r="W9533" s="2">
        <f>salestable[[#This Row],[Sales]] * salestable[[#This Row],[Discount]]</f>
        <v>11.123200000000001</v>
      </c>
      <c r="X9533">
        <f>YEAR(salestable[[#This Row],[Order Date]])</f>
        <v>2017</v>
      </c>
      <c r="Y9533" t="str">
        <f>TEXT(salestable[[#This Row],[Order Date]],"MMMM")</f>
        <v>October</v>
      </c>
      <c r="Z9533" t="str">
        <f>"Q"&amp;ROUNDUP(MONTH(salestable[[#This Row],[Order Date]])/3,0)</f>
        <v>Q4</v>
      </c>
      <c r="AA9533" t="str">
        <f>TEXT(salestable[[#This Row],[Order Date]], "ddd")</f>
        <v>Thu</v>
      </c>
    </row>
    <row r="9534" spans="1:27"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s="3">
        <v>14</v>
      </c>
      <c r="T9534" s="4">
        <v>0.1</v>
      </c>
      <c r="U9534" s="3">
        <v>80.777199999999993</v>
      </c>
      <c r="V9534" s="2">
        <f>salestable[[#This Row],[Sales]] * (1 - salestable[[#This Row],[Discount]])</f>
        <v>384.87960000000004</v>
      </c>
      <c r="W9534" s="2">
        <f>salestable[[#This Row],[Sales]] * salestable[[#This Row],[Discount]]</f>
        <v>42.764400000000002</v>
      </c>
      <c r="X9534">
        <f>YEAR(salestable[[#This Row],[Order Date]])</f>
        <v>2016</v>
      </c>
      <c r="Y9534" t="str">
        <f>TEXT(salestable[[#This Row],[Order Date]],"MMMM")</f>
        <v>October</v>
      </c>
      <c r="Z9534" t="str">
        <f>"Q"&amp;ROUNDUP(MONTH(salestable[[#This Row],[Order Date]])/3,0)</f>
        <v>Q4</v>
      </c>
      <c r="AA9534" t="str">
        <f>TEXT(salestable[[#This Row],[Order Date]], "ddd")</f>
        <v>Thu</v>
      </c>
    </row>
    <row r="9535" spans="1:27"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s="3">
        <v>7</v>
      </c>
      <c r="T9535" s="4">
        <v>0</v>
      </c>
      <c r="U9535" s="3">
        <v>12.607699999999999</v>
      </c>
      <c r="V9535" s="2">
        <f>salestable[[#This Row],[Sales]] * (1 - salestable[[#This Row],[Discount]])</f>
        <v>40.67</v>
      </c>
      <c r="W9535" s="2">
        <f>salestable[[#This Row],[Sales]] * salestable[[#This Row],[Discount]]</f>
        <v>0</v>
      </c>
      <c r="X9535">
        <f>YEAR(salestable[[#This Row],[Order Date]])</f>
        <v>2016</v>
      </c>
      <c r="Y9535" t="str">
        <f>TEXT(salestable[[#This Row],[Order Date]],"MMMM")</f>
        <v>October</v>
      </c>
      <c r="Z9535" t="str">
        <f>"Q"&amp;ROUNDUP(MONTH(salestable[[#This Row],[Order Date]])/3,0)</f>
        <v>Q4</v>
      </c>
      <c r="AA9535" t="str">
        <f>TEXT(salestable[[#This Row],[Order Date]], "ddd")</f>
        <v>Thu</v>
      </c>
    </row>
    <row r="9536" spans="1:27"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s="3">
        <v>2</v>
      </c>
      <c r="T9536" s="4">
        <v>0</v>
      </c>
      <c r="U9536" s="3">
        <v>1.3391999999999999</v>
      </c>
      <c r="V9536" s="2">
        <f>salestable[[#This Row],[Sales]] * (1 - salestable[[#This Row],[Discount]])</f>
        <v>33.479999999999997</v>
      </c>
      <c r="W9536" s="2">
        <f>salestable[[#This Row],[Sales]] * salestable[[#This Row],[Discount]]</f>
        <v>0</v>
      </c>
      <c r="X9536">
        <f>YEAR(salestable[[#This Row],[Order Date]])</f>
        <v>2016</v>
      </c>
      <c r="Y9536" t="str">
        <f>TEXT(salestable[[#This Row],[Order Date]],"MMMM")</f>
        <v>October</v>
      </c>
      <c r="Z9536" t="str">
        <f>"Q"&amp;ROUNDUP(MONTH(salestable[[#This Row],[Order Date]])/3,0)</f>
        <v>Q4</v>
      </c>
      <c r="AA9536" t="str">
        <f>TEXT(salestable[[#This Row],[Order Date]], "ddd")</f>
        <v>Thu</v>
      </c>
    </row>
    <row r="9537" spans="1:27"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s="3">
        <v>2</v>
      </c>
      <c r="T9537" s="4">
        <v>0.2</v>
      </c>
      <c r="U9537" s="3">
        <v>3.2831999999999999</v>
      </c>
      <c r="V9537" s="2">
        <f>salestable[[#This Row],[Sales]] * (1 - salestable[[#This Row],[Discount]])</f>
        <v>7.7824</v>
      </c>
      <c r="W9537" s="2">
        <f>salestable[[#This Row],[Sales]] * salestable[[#This Row],[Discount]]</f>
        <v>1.9456</v>
      </c>
      <c r="X9537">
        <f>YEAR(salestable[[#This Row],[Order Date]])</f>
        <v>2016</v>
      </c>
      <c r="Y9537" t="str">
        <f>TEXT(salestable[[#This Row],[Order Date]],"MMMM")</f>
        <v>October</v>
      </c>
      <c r="Z9537" t="str">
        <f>"Q"&amp;ROUNDUP(MONTH(salestable[[#This Row],[Order Date]])/3,0)</f>
        <v>Q4</v>
      </c>
      <c r="AA9537" t="str">
        <f>TEXT(salestable[[#This Row],[Order Date]], "ddd")</f>
        <v>Thu</v>
      </c>
    </row>
    <row r="9538" spans="1:27"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s="3">
        <v>3</v>
      </c>
      <c r="T9538" s="4">
        <v>0.6</v>
      </c>
      <c r="U9538" s="3">
        <v>-6.8634000000000004</v>
      </c>
      <c r="V9538" s="2">
        <f>salestable[[#This Row],[Sales]] * (1 - salestable[[#This Row],[Discount]])</f>
        <v>3.5424000000000002</v>
      </c>
      <c r="W9538" s="2">
        <f>salestable[[#This Row],[Sales]] * salestable[[#This Row],[Discount]]</f>
        <v>5.3136000000000001</v>
      </c>
      <c r="X9538">
        <f>YEAR(salestable[[#This Row],[Order Date]])</f>
        <v>2017</v>
      </c>
      <c r="Y9538" t="str">
        <f>TEXT(salestable[[#This Row],[Order Date]],"MMMM")</f>
        <v>June</v>
      </c>
      <c r="Z9538" t="str">
        <f>"Q"&amp;ROUNDUP(MONTH(salestable[[#This Row],[Order Date]])/3,0)</f>
        <v>Q2</v>
      </c>
      <c r="AA9538" t="str">
        <f>TEXT(salestable[[#This Row],[Order Date]], "ddd")</f>
        <v>Mon</v>
      </c>
    </row>
    <row r="9539" spans="1:27"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s="3">
        <v>2</v>
      </c>
      <c r="T9539" s="4">
        <v>0.15</v>
      </c>
      <c r="U9539" s="3">
        <v>84.293999999999997</v>
      </c>
      <c r="V9539" s="2">
        <f>salestable[[#This Row],[Sales]] * (1 - salestable[[#This Row],[Discount]])</f>
        <v>406.01609999999999</v>
      </c>
      <c r="W9539" s="2">
        <f>salestable[[#This Row],[Sales]] * salestable[[#This Row],[Discount]]</f>
        <v>71.649900000000002</v>
      </c>
      <c r="X9539">
        <f>YEAR(salestable[[#This Row],[Order Date]])</f>
        <v>2016</v>
      </c>
      <c r="Y9539" t="str">
        <f>TEXT(salestable[[#This Row],[Order Date]],"MMMM")</f>
        <v>September</v>
      </c>
      <c r="Z9539" t="str">
        <f>"Q"&amp;ROUNDUP(MONTH(salestable[[#This Row],[Order Date]])/3,0)</f>
        <v>Q3</v>
      </c>
      <c r="AA9539" t="str">
        <f>TEXT(salestable[[#This Row],[Order Date]], "ddd")</f>
        <v>Sun</v>
      </c>
    </row>
    <row r="9540" spans="1:27"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s="3">
        <v>5</v>
      </c>
      <c r="T9540" s="4">
        <v>0</v>
      </c>
      <c r="U9540" s="3">
        <v>7.774</v>
      </c>
      <c r="V9540" s="2">
        <f>salestable[[#This Row],[Sales]] * (1 - salestable[[#This Row],[Discount]])</f>
        <v>16.899999999999999</v>
      </c>
      <c r="W9540" s="2">
        <f>salestable[[#This Row],[Sales]] * salestable[[#This Row],[Discount]]</f>
        <v>0</v>
      </c>
      <c r="X9540">
        <f>YEAR(salestable[[#This Row],[Order Date]])</f>
        <v>2017</v>
      </c>
      <c r="Y9540" t="str">
        <f>TEXT(salestable[[#This Row],[Order Date]],"MMMM")</f>
        <v>September</v>
      </c>
      <c r="Z9540" t="str">
        <f>"Q"&amp;ROUNDUP(MONTH(salestable[[#This Row],[Order Date]])/3,0)</f>
        <v>Q3</v>
      </c>
      <c r="AA9540" t="str">
        <f>TEXT(salestable[[#This Row],[Order Date]], "ddd")</f>
        <v>Thu</v>
      </c>
    </row>
    <row r="9541" spans="1:27"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s="3">
        <v>2</v>
      </c>
      <c r="T9541" s="4">
        <v>0</v>
      </c>
      <c r="U9541" s="3">
        <v>18.781199999999998</v>
      </c>
      <c r="V9541" s="2">
        <f>salestable[[#This Row],[Sales]] * (1 - salestable[[#This Row],[Discount]])</f>
        <v>39.96</v>
      </c>
      <c r="W9541" s="2">
        <f>salestable[[#This Row],[Sales]] * salestable[[#This Row],[Discount]]</f>
        <v>0</v>
      </c>
      <c r="X9541">
        <f>YEAR(salestable[[#This Row],[Order Date]])</f>
        <v>2017</v>
      </c>
      <c r="Y9541" t="str">
        <f>TEXT(salestable[[#This Row],[Order Date]],"MMMM")</f>
        <v>September</v>
      </c>
      <c r="Z9541" t="str">
        <f>"Q"&amp;ROUNDUP(MONTH(salestable[[#This Row],[Order Date]])/3,0)</f>
        <v>Q3</v>
      </c>
      <c r="AA9541" t="str">
        <f>TEXT(salestable[[#This Row],[Order Date]], "ddd")</f>
        <v>Thu</v>
      </c>
    </row>
    <row r="9542" spans="1:27"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s="3">
        <v>7</v>
      </c>
      <c r="T9542" s="4">
        <v>0.2</v>
      </c>
      <c r="U9542" s="3">
        <v>16.7972</v>
      </c>
      <c r="V9542" s="2">
        <f>salestable[[#This Row],[Sales]] * (1 - salestable[[#This Row],[Discount]])</f>
        <v>153.5744</v>
      </c>
      <c r="W9542" s="2">
        <f>salestable[[#This Row],[Sales]] * salestable[[#This Row],[Discount]]</f>
        <v>38.393599999999999</v>
      </c>
      <c r="X9542">
        <f>YEAR(salestable[[#This Row],[Order Date]])</f>
        <v>2015</v>
      </c>
      <c r="Y9542" t="str">
        <f>TEXT(salestable[[#This Row],[Order Date]],"MMMM")</f>
        <v>May</v>
      </c>
      <c r="Z9542" t="str">
        <f>"Q"&amp;ROUNDUP(MONTH(salestable[[#This Row],[Order Date]])/3,0)</f>
        <v>Q2</v>
      </c>
      <c r="AA9542" t="str">
        <f>TEXT(salestable[[#This Row],[Order Date]], "ddd")</f>
        <v>Mon</v>
      </c>
    </row>
    <row r="9543" spans="1:27"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s="3">
        <v>3</v>
      </c>
      <c r="T9543" s="4">
        <v>0.2</v>
      </c>
      <c r="U9543" s="3">
        <v>13.32</v>
      </c>
      <c r="V9543" s="2">
        <f>salestable[[#This Row],[Sales]] * (1 - salestable[[#This Row],[Discount]])</f>
        <v>28.416000000000004</v>
      </c>
      <c r="W9543" s="2">
        <f>salestable[[#This Row],[Sales]] * salestable[[#This Row],[Discount]]</f>
        <v>7.104000000000001</v>
      </c>
      <c r="X9543">
        <f>YEAR(salestable[[#This Row],[Order Date]])</f>
        <v>2015</v>
      </c>
      <c r="Y9543" t="str">
        <f>TEXT(salestable[[#This Row],[Order Date]],"MMMM")</f>
        <v>August</v>
      </c>
      <c r="Z9543" t="str">
        <f>"Q"&amp;ROUNDUP(MONTH(salestable[[#This Row],[Order Date]])/3,0)</f>
        <v>Q3</v>
      </c>
      <c r="AA9543" t="str">
        <f>TEXT(salestable[[#This Row],[Order Date]], "ddd")</f>
        <v>Thu</v>
      </c>
    </row>
    <row r="9544" spans="1:27"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s="3">
        <v>5</v>
      </c>
      <c r="T9544" s="4">
        <v>0.8</v>
      </c>
      <c r="U9544" s="3">
        <v>-9.6564999999999994</v>
      </c>
      <c r="V9544" s="2">
        <f>salestable[[#This Row],[Sales]] * (1 - salestable[[#This Row],[Discount]])</f>
        <v>1.2459999999999998</v>
      </c>
      <c r="W9544" s="2">
        <f>salestable[[#This Row],[Sales]] * salestable[[#This Row],[Discount]]</f>
        <v>4.9840000000000009</v>
      </c>
      <c r="X9544">
        <f>YEAR(salestable[[#This Row],[Order Date]])</f>
        <v>2015</v>
      </c>
      <c r="Y9544" t="str">
        <f>TEXT(salestable[[#This Row],[Order Date]],"MMMM")</f>
        <v>August</v>
      </c>
      <c r="Z9544" t="str">
        <f>"Q"&amp;ROUNDUP(MONTH(salestable[[#This Row],[Order Date]])/3,0)</f>
        <v>Q3</v>
      </c>
      <c r="AA9544" t="str">
        <f>TEXT(salestable[[#This Row],[Order Date]], "ddd")</f>
        <v>Thu</v>
      </c>
    </row>
    <row r="9545" spans="1:27"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s="3">
        <v>2</v>
      </c>
      <c r="T9545" s="4">
        <v>0.2</v>
      </c>
      <c r="U9545" s="3">
        <v>19.137599999999999</v>
      </c>
      <c r="V9545" s="2">
        <f>salestable[[#This Row],[Sales]] * (1 - salestable[[#This Row],[Discount]])</f>
        <v>45.363200000000006</v>
      </c>
      <c r="W9545" s="2">
        <f>salestable[[#This Row],[Sales]] * salestable[[#This Row],[Discount]]</f>
        <v>11.340800000000002</v>
      </c>
      <c r="X9545">
        <f>YEAR(salestable[[#This Row],[Order Date]])</f>
        <v>2015</v>
      </c>
      <c r="Y9545" t="str">
        <f>TEXT(salestable[[#This Row],[Order Date]],"MMMM")</f>
        <v>August</v>
      </c>
      <c r="Z9545" t="str">
        <f>"Q"&amp;ROUNDUP(MONTH(salestable[[#This Row],[Order Date]])/3,0)</f>
        <v>Q3</v>
      </c>
      <c r="AA9545" t="str">
        <f>TEXT(salestable[[#This Row],[Order Date]], "ddd")</f>
        <v>Thu</v>
      </c>
    </row>
    <row r="9546" spans="1:27"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s="3">
        <v>3</v>
      </c>
      <c r="T9546" s="4">
        <v>0.32</v>
      </c>
      <c r="U9546" s="3">
        <v>-114.01739999999999</v>
      </c>
      <c r="V9546" s="2">
        <f>salestable[[#This Row],[Sales]] * (1 - salestable[[#This Row],[Discount]])</f>
        <v>251.05545599999999</v>
      </c>
      <c r="W9546" s="2">
        <f>salestable[[#This Row],[Sales]] * salestable[[#This Row],[Discount]]</f>
        <v>118.14374400000001</v>
      </c>
      <c r="X9546">
        <f>YEAR(salestable[[#This Row],[Order Date]])</f>
        <v>2015</v>
      </c>
      <c r="Y9546" t="str">
        <f>TEXT(salestable[[#This Row],[Order Date]],"MMMM")</f>
        <v>August</v>
      </c>
      <c r="Z9546" t="str">
        <f>"Q"&amp;ROUNDUP(MONTH(salestable[[#This Row],[Order Date]])/3,0)</f>
        <v>Q3</v>
      </c>
      <c r="AA9546" t="str">
        <f>TEXT(salestable[[#This Row],[Order Date]], "ddd")</f>
        <v>Thu</v>
      </c>
    </row>
    <row r="9547" spans="1:27"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s="3">
        <v>2</v>
      </c>
      <c r="T9547" s="4">
        <v>0</v>
      </c>
      <c r="U9547" s="3">
        <v>0.89100000000000001</v>
      </c>
      <c r="V9547" s="2">
        <f>salestable[[#This Row],[Sales]] * (1 - salestable[[#This Row],[Discount]])</f>
        <v>1.98</v>
      </c>
      <c r="W9547" s="2">
        <f>salestable[[#This Row],[Sales]] * salestable[[#This Row],[Discount]]</f>
        <v>0</v>
      </c>
      <c r="X9547">
        <f>YEAR(salestable[[#This Row],[Order Date]])</f>
        <v>2014</v>
      </c>
      <c r="Y9547" t="str">
        <f>TEXT(salestable[[#This Row],[Order Date]],"MMMM")</f>
        <v>October</v>
      </c>
      <c r="Z9547" t="str">
        <f>"Q"&amp;ROUNDUP(MONTH(salestable[[#This Row],[Order Date]])/3,0)</f>
        <v>Q4</v>
      </c>
      <c r="AA9547" t="str">
        <f>TEXT(salestable[[#This Row],[Order Date]], "ddd")</f>
        <v>Wed</v>
      </c>
    </row>
    <row r="9548" spans="1:27"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s="3">
        <v>2</v>
      </c>
      <c r="T9548" s="4">
        <v>0</v>
      </c>
      <c r="U9548" s="3">
        <v>35.663600000000002</v>
      </c>
      <c r="V9548" s="2">
        <f>salestable[[#This Row],[Sales]] * (1 - salestable[[#This Row],[Discount]])</f>
        <v>75.88</v>
      </c>
      <c r="W9548" s="2">
        <f>salestable[[#This Row],[Sales]] * salestable[[#This Row],[Discount]]</f>
        <v>0</v>
      </c>
      <c r="X9548">
        <f>YEAR(salestable[[#This Row],[Order Date]])</f>
        <v>2014</v>
      </c>
      <c r="Y9548" t="str">
        <f>TEXT(salestable[[#This Row],[Order Date]],"MMMM")</f>
        <v>October</v>
      </c>
      <c r="Z9548" t="str">
        <f>"Q"&amp;ROUNDUP(MONTH(salestable[[#This Row],[Order Date]])/3,0)</f>
        <v>Q4</v>
      </c>
      <c r="AA9548" t="str">
        <f>TEXT(salestable[[#This Row],[Order Date]], "ddd")</f>
        <v>Wed</v>
      </c>
    </row>
    <row r="9549" spans="1:27"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s="3">
        <v>2</v>
      </c>
      <c r="T9549" s="4">
        <v>0.2</v>
      </c>
      <c r="U9549" s="3">
        <v>2.14</v>
      </c>
      <c r="V9549" s="2">
        <f>salestable[[#This Row],[Sales]] * (1 - salestable[[#This Row],[Discount]])</f>
        <v>5.4784000000000006</v>
      </c>
      <c r="W9549" s="2">
        <f>salestable[[#This Row],[Sales]] * salestable[[#This Row],[Discount]]</f>
        <v>1.3696000000000002</v>
      </c>
      <c r="X9549">
        <f>YEAR(salestable[[#This Row],[Order Date]])</f>
        <v>2016</v>
      </c>
      <c r="Y9549" t="str">
        <f>TEXT(salestable[[#This Row],[Order Date]],"MMMM")</f>
        <v>June</v>
      </c>
      <c r="Z9549" t="str">
        <f>"Q"&amp;ROUNDUP(MONTH(salestable[[#This Row],[Order Date]])/3,0)</f>
        <v>Q2</v>
      </c>
      <c r="AA9549" t="str">
        <f>TEXT(salestable[[#This Row],[Order Date]], "ddd")</f>
        <v>Sat</v>
      </c>
    </row>
    <row r="9550" spans="1:27"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s="3">
        <v>2</v>
      </c>
      <c r="T9550" s="4">
        <v>0.7</v>
      </c>
      <c r="U9550" s="3">
        <v>-3.855</v>
      </c>
      <c r="V9550" s="2">
        <f>salestable[[#This Row],[Sales]] * (1 - salestable[[#This Row],[Discount]])</f>
        <v>1.3878000000000004</v>
      </c>
      <c r="W9550" s="2">
        <f>salestable[[#This Row],[Sales]] * salestable[[#This Row],[Discount]]</f>
        <v>3.2382</v>
      </c>
      <c r="X9550">
        <f>YEAR(salestable[[#This Row],[Order Date]])</f>
        <v>2016</v>
      </c>
      <c r="Y9550" t="str">
        <f>TEXT(salestable[[#This Row],[Order Date]],"MMMM")</f>
        <v>June</v>
      </c>
      <c r="Z9550" t="str">
        <f>"Q"&amp;ROUNDUP(MONTH(salestable[[#This Row],[Order Date]])/3,0)</f>
        <v>Q2</v>
      </c>
      <c r="AA9550" t="str">
        <f>TEXT(salestable[[#This Row],[Order Date]], "ddd")</f>
        <v>Sat</v>
      </c>
    </row>
    <row r="9551" spans="1:27"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s="3">
        <v>3</v>
      </c>
      <c r="T9551" s="4">
        <v>0.2</v>
      </c>
      <c r="U9551" s="3">
        <v>90.72</v>
      </c>
      <c r="V9551" s="2">
        <f>salestable[[#This Row],[Sales]] * (1 - salestable[[#This Row],[Discount]])</f>
        <v>362.88000000000005</v>
      </c>
      <c r="W9551" s="2">
        <f>salestable[[#This Row],[Sales]] * salestable[[#This Row],[Discount]]</f>
        <v>90.720000000000013</v>
      </c>
      <c r="X9551">
        <f>YEAR(salestable[[#This Row],[Order Date]])</f>
        <v>2016</v>
      </c>
      <c r="Y9551" t="str">
        <f>TEXT(salestable[[#This Row],[Order Date]],"MMMM")</f>
        <v>June</v>
      </c>
      <c r="Z9551" t="str">
        <f>"Q"&amp;ROUNDUP(MONTH(salestable[[#This Row],[Order Date]])/3,0)</f>
        <v>Q2</v>
      </c>
      <c r="AA9551" t="str">
        <f>TEXT(salestable[[#This Row],[Order Date]], "ddd")</f>
        <v>Sat</v>
      </c>
    </row>
    <row r="9552" spans="1:27"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s="3">
        <v>3</v>
      </c>
      <c r="T9552" s="4">
        <v>0.2</v>
      </c>
      <c r="U9552" s="3">
        <v>5.1929999999999996</v>
      </c>
      <c r="V9552" s="2">
        <f>salestable[[#This Row],[Sales]] * (1 - salestable[[#This Row],[Discount]])</f>
        <v>11.078400000000002</v>
      </c>
      <c r="W9552" s="2">
        <f>salestable[[#This Row],[Sales]] * salestable[[#This Row],[Discount]]</f>
        <v>2.7696000000000005</v>
      </c>
      <c r="X9552">
        <f>YEAR(salestable[[#This Row],[Order Date]])</f>
        <v>2015</v>
      </c>
      <c r="Y9552" t="str">
        <f>TEXT(salestable[[#This Row],[Order Date]],"MMMM")</f>
        <v>May</v>
      </c>
      <c r="Z9552" t="str">
        <f>"Q"&amp;ROUNDUP(MONTH(salestable[[#This Row],[Order Date]])/3,0)</f>
        <v>Q2</v>
      </c>
      <c r="AA9552" t="str">
        <f>TEXT(salestable[[#This Row],[Order Date]], "ddd")</f>
        <v>Sun</v>
      </c>
    </row>
    <row r="9553" spans="1:27"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s="3">
        <v>6</v>
      </c>
      <c r="T9553" s="4">
        <v>0.2</v>
      </c>
      <c r="U9553" s="3">
        <v>43.318800000000003</v>
      </c>
      <c r="V9553" s="2">
        <f>salestable[[#This Row],[Sales]] * (1 - salestable[[#This Row],[Discount]])</f>
        <v>462.06719999999996</v>
      </c>
      <c r="W9553" s="2">
        <f>salestable[[#This Row],[Sales]] * salestable[[#This Row],[Discount]]</f>
        <v>115.51679999999999</v>
      </c>
      <c r="X9553">
        <f>YEAR(salestable[[#This Row],[Order Date]])</f>
        <v>2015</v>
      </c>
      <c r="Y9553" t="str">
        <f>TEXT(salestable[[#This Row],[Order Date]],"MMMM")</f>
        <v>November</v>
      </c>
      <c r="Z9553" t="str">
        <f>"Q"&amp;ROUNDUP(MONTH(salestable[[#This Row],[Order Date]])/3,0)</f>
        <v>Q4</v>
      </c>
      <c r="AA9553" t="str">
        <f>TEXT(salestable[[#This Row],[Order Date]], "ddd")</f>
        <v>Tue</v>
      </c>
    </row>
    <row r="9554" spans="1:27"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s="3">
        <v>4</v>
      </c>
      <c r="T9554" s="4">
        <v>0</v>
      </c>
      <c r="U9554" s="3">
        <v>36.470399999999998</v>
      </c>
      <c r="V9554" s="2">
        <f>salestable[[#This Row],[Sales]] * (1 - salestable[[#This Row],[Discount]])</f>
        <v>151.96</v>
      </c>
      <c r="W9554" s="2">
        <f>salestable[[#This Row],[Sales]] * salestable[[#This Row],[Discount]]</f>
        <v>0</v>
      </c>
      <c r="X9554">
        <f>YEAR(salestable[[#This Row],[Order Date]])</f>
        <v>2015</v>
      </c>
      <c r="Y9554" t="str">
        <f>TEXT(salestable[[#This Row],[Order Date]],"MMMM")</f>
        <v>May</v>
      </c>
      <c r="Z9554" t="str">
        <f>"Q"&amp;ROUNDUP(MONTH(salestable[[#This Row],[Order Date]])/3,0)</f>
        <v>Q2</v>
      </c>
      <c r="AA9554" t="str">
        <f>TEXT(salestable[[#This Row],[Order Date]], "ddd")</f>
        <v>Sat</v>
      </c>
    </row>
    <row r="9555" spans="1:27"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s="3">
        <v>7</v>
      </c>
      <c r="T9555" s="4">
        <v>0.2</v>
      </c>
      <c r="U9555" s="3">
        <v>8.5540000000000003</v>
      </c>
      <c r="V9555" s="2">
        <f>salestable[[#This Row],[Sales]] * (1 - salestable[[#This Row],[Discount]])</f>
        <v>54.745600000000003</v>
      </c>
      <c r="W9555" s="2">
        <f>salestable[[#This Row],[Sales]] * salestable[[#This Row],[Discount]]</f>
        <v>13.686400000000001</v>
      </c>
      <c r="X9555">
        <f>YEAR(salestable[[#This Row],[Order Date]])</f>
        <v>2016</v>
      </c>
      <c r="Y9555" t="str">
        <f>TEXT(salestable[[#This Row],[Order Date]],"MMMM")</f>
        <v>September</v>
      </c>
      <c r="Z9555" t="str">
        <f>"Q"&amp;ROUNDUP(MONTH(salestable[[#This Row],[Order Date]])/3,0)</f>
        <v>Q3</v>
      </c>
      <c r="AA9555" t="str">
        <f>TEXT(salestable[[#This Row],[Order Date]], "ddd")</f>
        <v>Thu</v>
      </c>
    </row>
    <row r="9556" spans="1:27"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s="3">
        <v>5</v>
      </c>
      <c r="T9556" s="4">
        <v>0.2</v>
      </c>
      <c r="U9556" s="3">
        <v>9.7789999999999999</v>
      </c>
      <c r="V9556" s="2">
        <f>salestable[[#This Row],[Sales]] * (1 - salestable[[#This Row],[Discount]])</f>
        <v>56.896000000000008</v>
      </c>
      <c r="W9556" s="2">
        <f>salestable[[#This Row],[Sales]] * salestable[[#This Row],[Discount]]</f>
        <v>14.224000000000002</v>
      </c>
      <c r="X9556">
        <f>YEAR(salestable[[#This Row],[Order Date]])</f>
        <v>2015</v>
      </c>
      <c r="Y9556" t="str">
        <f>TEXT(salestable[[#This Row],[Order Date]],"MMMM")</f>
        <v>November</v>
      </c>
      <c r="Z9556" t="str">
        <f>"Q"&amp;ROUNDUP(MONTH(salestable[[#This Row],[Order Date]])/3,0)</f>
        <v>Q4</v>
      </c>
      <c r="AA9556" t="str">
        <f>TEXT(salestable[[#This Row],[Order Date]], "ddd")</f>
        <v>Sat</v>
      </c>
    </row>
    <row r="9557" spans="1:27"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s="3">
        <v>2</v>
      </c>
      <c r="T9557" s="4">
        <v>0.2</v>
      </c>
      <c r="U9557" s="3">
        <v>0.56399999999999995</v>
      </c>
      <c r="V9557" s="2">
        <f>salestable[[#This Row],[Sales]] * (1 - salestable[[#This Row],[Discount]])</f>
        <v>2.4064000000000001</v>
      </c>
      <c r="W9557" s="2">
        <f>salestable[[#This Row],[Sales]] * salestable[[#This Row],[Discount]]</f>
        <v>0.60160000000000002</v>
      </c>
      <c r="X9557">
        <f>YEAR(salestable[[#This Row],[Order Date]])</f>
        <v>2015</v>
      </c>
      <c r="Y9557" t="str">
        <f>TEXT(salestable[[#This Row],[Order Date]],"MMMM")</f>
        <v>November</v>
      </c>
      <c r="Z9557" t="str">
        <f>"Q"&amp;ROUNDUP(MONTH(salestable[[#This Row],[Order Date]])/3,0)</f>
        <v>Q4</v>
      </c>
      <c r="AA9557" t="str">
        <f>TEXT(salestable[[#This Row],[Order Date]], "ddd")</f>
        <v>Sat</v>
      </c>
    </row>
    <row r="9558" spans="1:27"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s="3">
        <v>7</v>
      </c>
      <c r="T9558" s="4">
        <v>0</v>
      </c>
      <c r="U9558" s="3">
        <v>84.943600000000004</v>
      </c>
      <c r="V9558" s="2">
        <f>salestable[[#This Row],[Sales]] * (1 - salestable[[#This Row],[Discount]])</f>
        <v>184.66</v>
      </c>
      <c r="W9558" s="2">
        <f>salestable[[#This Row],[Sales]] * salestable[[#This Row],[Discount]]</f>
        <v>0</v>
      </c>
      <c r="X9558">
        <f>YEAR(salestable[[#This Row],[Order Date]])</f>
        <v>2015</v>
      </c>
      <c r="Y9558" t="str">
        <f>TEXT(salestable[[#This Row],[Order Date]],"MMMM")</f>
        <v>December</v>
      </c>
      <c r="Z9558" t="str">
        <f>"Q"&amp;ROUNDUP(MONTH(salestable[[#This Row],[Order Date]])/3,0)</f>
        <v>Q4</v>
      </c>
      <c r="AA9558" t="str">
        <f>TEXT(salestable[[#This Row],[Order Date]], "ddd")</f>
        <v>Thu</v>
      </c>
    </row>
    <row r="9559" spans="1:27"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s="3">
        <v>2</v>
      </c>
      <c r="T9559" s="4">
        <v>0.6</v>
      </c>
      <c r="U9559" s="3">
        <v>-1.5935999999999999</v>
      </c>
      <c r="V9559" s="2">
        <f>salestable[[#This Row],[Sales]] * (1 - salestable[[#This Row],[Discount]])</f>
        <v>2.1248</v>
      </c>
      <c r="W9559" s="2">
        <f>salestable[[#This Row],[Sales]] * salestable[[#This Row],[Discount]]</f>
        <v>3.1872000000000003</v>
      </c>
      <c r="X9559">
        <f>YEAR(salestable[[#This Row],[Order Date]])</f>
        <v>2014</v>
      </c>
      <c r="Y9559" t="str">
        <f>TEXT(salestable[[#This Row],[Order Date]],"MMMM")</f>
        <v>October</v>
      </c>
      <c r="Z9559" t="str">
        <f>"Q"&amp;ROUNDUP(MONTH(salestable[[#This Row],[Order Date]])/3,0)</f>
        <v>Q4</v>
      </c>
      <c r="AA9559" t="str">
        <f>TEXT(salestable[[#This Row],[Order Date]], "ddd")</f>
        <v>Fri</v>
      </c>
    </row>
    <row r="9560" spans="1:27"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s="3">
        <v>5</v>
      </c>
      <c r="T9560" s="4">
        <v>0.2</v>
      </c>
      <c r="U9560" s="3">
        <v>34.786499999999997</v>
      </c>
      <c r="V9560" s="2">
        <f>salestable[[#This Row],[Sales]] * (1 - salestable[[#This Row],[Discount]])</f>
        <v>106.01600000000002</v>
      </c>
      <c r="W9560" s="2">
        <f>salestable[[#This Row],[Sales]] * salestable[[#This Row],[Discount]]</f>
        <v>26.504000000000005</v>
      </c>
      <c r="X9560">
        <f>YEAR(salestable[[#This Row],[Order Date]])</f>
        <v>2016</v>
      </c>
      <c r="Y9560" t="str">
        <f>TEXT(salestable[[#This Row],[Order Date]],"MMMM")</f>
        <v>May</v>
      </c>
      <c r="Z9560" t="str">
        <f>"Q"&amp;ROUNDUP(MONTH(salestable[[#This Row],[Order Date]])/3,0)</f>
        <v>Q2</v>
      </c>
      <c r="AA9560" t="str">
        <f>TEXT(salestable[[#This Row],[Order Date]], "ddd")</f>
        <v>Tue</v>
      </c>
    </row>
    <row r="9561" spans="1:27"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s="3">
        <v>5</v>
      </c>
      <c r="T9561" s="4">
        <v>0.2</v>
      </c>
      <c r="U9561" s="3">
        <v>-44.018999999999998</v>
      </c>
      <c r="V9561" s="2">
        <f>salestable[[#This Row],[Sales]] * (1 - salestable[[#This Row],[Discount]])</f>
        <v>156.512</v>
      </c>
      <c r="W9561" s="2">
        <f>salestable[[#This Row],[Sales]] * salestable[[#This Row],[Discount]]</f>
        <v>39.128</v>
      </c>
      <c r="X9561">
        <f>YEAR(salestable[[#This Row],[Order Date]])</f>
        <v>2016</v>
      </c>
      <c r="Y9561" t="str">
        <f>TEXT(salestable[[#This Row],[Order Date]],"MMMM")</f>
        <v>May</v>
      </c>
      <c r="Z9561" t="str">
        <f>"Q"&amp;ROUNDUP(MONTH(salestable[[#This Row],[Order Date]])/3,0)</f>
        <v>Q2</v>
      </c>
      <c r="AA9561" t="str">
        <f>TEXT(salestable[[#This Row],[Order Date]], "ddd")</f>
        <v>Tue</v>
      </c>
    </row>
    <row r="9562" spans="1:27"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s="3">
        <v>2</v>
      </c>
      <c r="T9562" s="4">
        <v>0.2</v>
      </c>
      <c r="U9562" s="3">
        <v>10.393599999999999</v>
      </c>
      <c r="V9562" s="2">
        <f>salestable[[#This Row],[Sales]] * (1 - salestable[[#This Row],[Discount]])</f>
        <v>41.574400000000004</v>
      </c>
      <c r="W9562" s="2">
        <f>salestable[[#This Row],[Sales]] * salestable[[#This Row],[Discount]]</f>
        <v>10.393600000000001</v>
      </c>
      <c r="X9562">
        <f>YEAR(salestable[[#This Row],[Order Date]])</f>
        <v>2016</v>
      </c>
      <c r="Y9562" t="str">
        <f>TEXT(salestable[[#This Row],[Order Date]],"MMMM")</f>
        <v>May</v>
      </c>
      <c r="Z9562" t="str">
        <f>"Q"&amp;ROUNDUP(MONTH(salestable[[#This Row],[Order Date]])/3,0)</f>
        <v>Q2</v>
      </c>
      <c r="AA9562" t="str">
        <f>TEXT(salestable[[#This Row],[Order Date]], "ddd")</f>
        <v>Tue</v>
      </c>
    </row>
    <row r="9563" spans="1:27"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s="3">
        <v>3</v>
      </c>
      <c r="T9563" s="4">
        <v>0.2</v>
      </c>
      <c r="U9563" s="3">
        <v>-75.595799999999997</v>
      </c>
      <c r="V9563" s="2">
        <f>salestable[[#This Row],[Sales]] * (1 - salestable[[#This Row],[Discount]])</f>
        <v>345.58080000000001</v>
      </c>
      <c r="W9563" s="2">
        <f>salestable[[#This Row],[Sales]] * salestable[[#This Row],[Discount]]</f>
        <v>86.395200000000003</v>
      </c>
      <c r="X9563">
        <f>YEAR(salestable[[#This Row],[Order Date]])</f>
        <v>2016</v>
      </c>
      <c r="Y9563" t="str">
        <f>TEXT(salestable[[#This Row],[Order Date]],"MMMM")</f>
        <v>May</v>
      </c>
      <c r="Z9563" t="str">
        <f>"Q"&amp;ROUNDUP(MONTH(salestable[[#This Row],[Order Date]])/3,0)</f>
        <v>Q2</v>
      </c>
      <c r="AA9563" t="str">
        <f>TEXT(salestable[[#This Row],[Order Date]], "ddd")</f>
        <v>Tue</v>
      </c>
    </row>
    <row r="9564" spans="1:27"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s="3">
        <v>3</v>
      </c>
      <c r="T9564" s="4">
        <v>0.7</v>
      </c>
      <c r="U9564" s="3">
        <v>-164.9538</v>
      </c>
      <c r="V9564" s="2">
        <f>salestable[[#This Row],[Sales]] * (1 - salestable[[#This Row],[Discount]])</f>
        <v>67.481100000000012</v>
      </c>
      <c r="W9564" s="2">
        <f>salestable[[#This Row],[Sales]] * salestable[[#This Row],[Discount]]</f>
        <v>157.45589999999999</v>
      </c>
      <c r="X9564">
        <f>YEAR(salestable[[#This Row],[Order Date]])</f>
        <v>2016</v>
      </c>
      <c r="Y9564" t="str">
        <f>TEXT(salestable[[#This Row],[Order Date]],"MMMM")</f>
        <v>May</v>
      </c>
      <c r="Z9564" t="str">
        <f>"Q"&amp;ROUNDUP(MONTH(salestable[[#This Row],[Order Date]])/3,0)</f>
        <v>Q2</v>
      </c>
      <c r="AA9564" t="str">
        <f>TEXT(salestable[[#This Row],[Order Date]], "ddd")</f>
        <v>Tue</v>
      </c>
    </row>
    <row r="9565" spans="1:27"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s="3">
        <v>2</v>
      </c>
      <c r="T9565" s="4">
        <v>0.2</v>
      </c>
      <c r="U9565" s="3">
        <v>2.1</v>
      </c>
      <c r="V9565" s="2">
        <f>salestable[[#This Row],[Sales]] * (1 - salestable[[#This Row],[Discount]])</f>
        <v>4.8000000000000007</v>
      </c>
      <c r="W9565" s="2">
        <f>salestable[[#This Row],[Sales]] * salestable[[#This Row],[Discount]]</f>
        <v>1.2000000000000002</v>
      </c>
      <c r="X9565">
        <f>YEAR(salestable[[#This Row],[Order Date]])</f>
        <v>2016</v>
      </c>
      <c r="Y9565" t="str">
        <f>TEXT(salestable[[#This Row],[Order Date]],"MMMM")</f>
        <v>May</v>
      </c>
      <c r="Z9565" t="str">
        <f>"Q"&amp;ROUNDUP(MONTH(salestable[[#This Row],[Order Date]])/3,0)</f>
        <v>Q2</v>
      </c>
      <c r="AA9565" t="str">
        <f>TEXT(salestable[[#This Row],[Order Date]], "ddd")</f>
        <v>Tue</v>
      </c>
    </row>
    <row r="9566" spans="1:27"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s="3">
        <v>2</v>
      </c>
      <c r="T9566" s="4">
        <v>0</v>
      </c>
      <c r="U9566" s="3">
        <v>5.7624000000000004</v>
      </c>
      <c r="V9566" s="2">
        <f>salestable[[#This Row],[Sales]] * (1 - salestable[[#This Row],[Discount]])</f>
        <v>11.76</v>
      </c>
      <c r="W9566" s="2">
        <f>salestable[[#This Row],[Sales]] * salestable[[#This Row],[Discount]]</f>
        <v>0</v>
      </c>
      <c r="X9566">
        <f>YEAR(salestable[[#This Row],[Order Date]])</f>
        <v>2015</v>
      </c>
      <c r="Y9566" t="str">
        <f>TEXT(salestable[[#This Row],[Order Date]],"MMMM")</f>
        <v>June</v>
      </c>
      <c r="Z9566" t="str">
        <f>"Q"&amp;ROUNDUP(MONTH(salestable[[#This Row],[Order Date]])/3,0)</f>
        <v>Q2</v>
      </c>
      <c r="AA9566" t="str">
        <f>TEXT(salestable[[#This Row],[Order Date]], "ddd")</f>
        <v>Mon</v>
      </c>
    </row>
    <row r="9567" spans="1:27"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s="3">
        <v>7</v>
      </c>
      <c r="T9567" s="4">
        <v>0.2</v>
      </c>
      <c r="U9567" s="3">
        <v>98.480199999999996</v>
      </c>
      <c r="V9567" s="2">
        <f>salestable[[#This Row],[Sales]] * (1 - salestable[[#This Row],[Discount]])</f>
        <v>900.39040000000011</v>
      </c>
      <c r="W9567" s="2">
        <f>salestable[[#This Row],[Sales]] * salestable[[#This Row],[Discount]]</f>
        <v>225.09760000000003</v>
      </c>
      <c r="X9567">
        <f>YEAR(salestable[[#This Row],[Order Date]])</f>
        <v>2014</v>
      </c>
      <c r="Y9567" t="str">
        <f>TEXT(salestable[[#This Row],[Order Date]],"MMMM")</f>
        <v>March</v>
      </c>
      <c r="Z9567" t="str">
        <f>"Q"&amp;ROUNDUP(MONTH(salestable[[#This Row],[Order Date]])/3,0)</f>
        <v>Q1</v>
      </c>
      <c r="AA9567" t="str">
        <f>TEXT(salestable[[#This Row],[Order Date]], "ddd")</f>
        <v>Mon</v>
      </c>
    </row>
    <row r="9568" spans="1:27"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s="3">
        <v>5</v>
      </c>
      <c r="T9568" s="4">
        <v>0.7</v>
      </c>
      <c r="U9568" s="3">
        <v>-10.116</v>
      </c>
      <c r="V9568" s="2">
        <f>salestable[[#This Row],[Sales]] * (1 - salestable[[#This Row],[Discount]])</f>
        <v>3.7935000000000003</v>
      </c>
      <c r="W9568" s="2">
        <f>salestable[[#This Row],[Sales]] * salestable[[#This Row],[Discount]]</f>
        <v>8.8514999999999997</v>
      </c>
      <c r="X9568">
        <f>YEAR(salestable[[#This Row],[Order Date]])</f>
        <v>2014</v>
      </c>
      <c r="Y9568" t="str">
        <f>TEXT(salestable[[#This Row],[Order Date]],"MMMM")</f>
        <v>March</v>
      </c>
      <c r="Z9568" t="str">
        <f>"Q"&amp;ROUNDUP(MONTH(salestable[[#This Row],[Order Date]])/3,0)</f>
        <v>Q1</v>
      </c>
      <c r="AA9568" t="str">
        <f>TEXT(salestable[[#This Row],[Order Date]], "ddd")</f>
        <v>Mon</v>
      </c>
    </row>
    <row r="9569" spans="1:27"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s="3">
        <v>2</v>
      </c>
      <c r="T9569" s="4">
        <v>0.2</v>
      </c>
      <c r="U9569" s="3">
        <v>1.0584</v>
      </c>
      <c r="V9569" s="2">
        <f>salestable[[#This Row],[Sales]] * (1 - salestable[[#This Row],[Discount]])</f>
        <v>3.2256</v>
      </c>
      <c r="W9569" s="2">
        <f>salestable[[#This Row],[Sales]] * salestable[[#This Row],[Discount]]</f>
        <v>0.80640000000000001</v>
      </c>
      <c r="X9569">
        <f>YEAR(salestable[[#This Row],[Order Date]])</f>
        <v>2014</v>
      </c>
      <c r="Y9569" t="str">
        <f>TEXT(salestable[[#This Row],[Order Date]],"MMMM")</f>
        <v>March</v>
      </c>
      <c r="Z9569" t="str">
        <f>"Q"&amp;ROUNDUP(MONTH(salestable[[#This Row],[Order Date]])/3,0)</f>
        <v>Q1</v>
      </c>
      <c r="AA9569" t="str">
        <f>TEXT(salestable[[#This Row],[Order Date]], "ddd")</f>
        <v>Mon</v>
      </c>
    </row>
    <row r="9570" spans="1:27"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s="3">
        <v>4</v>
      </c>
      <c r="T9570" s="4">
        <v>0</v>
      </c>
      <c r="U9570" s="3">
        <v>22.3888</v>
      </c>
      <c r="V9570" s="2">
        <f>salestable[[#This Row],[Sales]] * (1 - salestable[[#This Row],[Discount]])</f>
        <v>79.959999999999994</v>
      </c>
      <c r="W9570" s="2">
        <f>salestable[[#This Row],[Sales]] * salestable[[#This Row],[Discount]]</f>
        <v>0</v>
      </c>
      <c r="X9570">
        <f>YEAR(salestable[[#This Row],[Order Date]])</f>
        <v>2017</v>
      </c>
      <c r="Y9570" t="str">
        <f>TEXT(salestable[[#This Row],[Order Date]],"MMMM")</f>
        <v>July</v>
      </c>
      <c r="Z9570" t="str">
        <f>"Q"&amp;ROUNDUP(MONTH(salestable[[#This Row],[Order Date]])/3,0)</f>
        <v>Q3</v>
      </c>
      <c r="AA9570" t="str">
        <f>TEXT(salestable[[#This Row],[Order Date]], "ddd")</f>
        <v>Wed</v>
      </c>
    </row>
    <row r="9571" spans="1:27"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s="3">
        <v>6</v>
      </c>
      <c r="T9571" s="4">
        <v>0.7</v>
      </c>
      <c r="U9571" s="3">
        <v>-4.4880000000000004</v>
      </c>
      <c r="V9571" s="2">
        <f>salestable[[#This Row],[Sales]] * (1 - salestable[[#This Row],[Discount]])</f>
        <v>2.0196000000000005</v>
      </c>
      <c r="W9571" s="2">
        <f>salestable[[#This Row],[Sales]] * salestable[[#This Row],[Discount]]</f>
        <v>4.7123999999999997</v>
      </c>
      <c r="X9571">
        <f>YEAR(salestable[[#This Row],[Order Date]])</f>
        <v>2015</v>
      </c>
      <c r="Y9571" t="str">
        <f>TEXT(salestable[[#This Row],[Order Date]],"MMMM")</f>
        <v>September</v>
      </c>
      <c r="Z9571" t="str">
        <f>"Q"&amp;ROUNDUP(MONTH(salestable[[#This Row],[Order Date]])/3,0)</f>
        <v>Q3</v>
      </c>
      <c r="AA9571" t="str">
        <f>TEXT(salestable[[#This Row],[Order Date]], "ddd")</f>
        <v>Thu</v>
      </c>
    </row>
    <row r="9572" spans="1:27"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s="3">
        <v>2</v>
      </c>
      <c r="T9572" s="4">
        <v>0.2</v>
      </c>
      <c r="U9572" s="3">
        <v>1.6783999999999999</v>
      </c>
      <c r="V9572" s="2">
        <f>salestable[[#This Row],[Sales]] * (1 - salestable[[#This Row],[Discount]])</f>
        <v>26.854399999999998</v>
      </c>
      <c r="W9572" s="2">
        <f>salestable[[#This Row],[Sales]] * salestable[[#This Row],[Discount]]</f>
        <v>6.7135999999999996</v>
      </c>
      <c r="X9572">
        <f>YEAR(salestable[[#This Row],[Order Date]])</f>
        <v>2015</v>
      </c>
      <c r="Y9572" t="str">
        <f>TEXT(salestable[[#This Row],[Order Date]],"MMMM")</f>
        <v>September</v>
      </c>
      <c r="Z9572" t="str">
        <f>"Q"&amp;ROUNDUP(MONTH(salestable[[#This Row],[Order Date]])/3,0)</f>
        <v>Q3</v>
      </c>
      <c r="AA9572" t="str">
        <f>TEXT(salestable[[#This Row],[Order Date]], "ddd")</f>
        <v>Thu</v>
      </c>
    </row>
    <row r="9573" spans="1:27"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s="3">
        <v>2</v>
      </c>
      <c r="T9573" s="4">
        <v>0.2</v>
      </c>
      <c r="U9573" s="3">
        <v>5.5439999999999996</v>
      </c>
      <c r="V9573" s="2">
        <f>salestable[[#This Row],[Sales]] * (1 - salestable[[#This Row],[Discount]])</f>
        <v>12.672000000000001</v>
      </c>
      <c r="W9573" s="2">
        <f>salestable[[#This Row],[Sales]] * salestable[[#This Row],[Discount]]</f>
        <v>3.1680000000000001</v>
      </c>
      <c r="X9573">
        <f>YEAR(salestable[[#This Row],[Order Date]])</f>
        <v>2015</v>
      </c>
      <c r="Y9573" t="str">
        <f>TEXT(salestable[[#This Row],[Order Date]],"MMMM")</f>
        <v>September</v>
      </c>
      <c r="Z9573" t="str">
        <f>"Q"&amp;ROUNDUP(MONTH(salestable[[#This Row],[Order Date]])/3,0)</f>
        <v>Q3</v>
      </c>
      <c r="AA9573" t="str">
        <f>TEXT(salestable[[#This Row],[Order Date]], "ddd")</f>
        <v>Thu</v>
      </c>
    </row>
    <row r="9574" spans="1:27"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s="3">
        <v>1</v>
      </c>
      <c r="T9574" s="4">
        <v>0.2</v>
      </c>
      <c r="U9574" s="3">
        <v>7.9378000000000002</v>
      </c>
      <c r="V9574" s="2">
        <f>salestable[[#This Row],[Sales]] * (1 - salestable[[#This Row],[Discount]])</f>
        <v>19.539200000000001</v>
      </c>
      <c r="W9574" s="2">
        <f>salestable[[#This Row],[Sales]] * salestable[[#This Row],[Discount]]</f>
        <v>4.8848000000000003</v>
      </c>
      <c r="X9574">
        <f>YEAR(salestable[[#This Row],[Order Date]])</f>
        <v>2015</v>
      </c>
      <c r="Y9574" t="str">
        <f>TEXT(salestable[[#This Row],[Order Date]],"MMMM")</f>
        <v>September</v>
      </c>
      <c r="Z9574" t="str">
        <f>"Q"&amp;ROUNDUP(MONTH(salestable[[#This Row],[Order Date]])/3,0)</f>
        <v>Q3</v>
      </c>
      <c r="AA9574" t="str">
        <f>TEXT(salestable[[#This Row],[Order Date]], "ddd")</f>
        <v>Thu</v>
      </c>
    </row>
    <row r="9575" spans="1:27"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s="3">
        <v>5</v>
      </c>
      <c r="T9575" s="4">
        <v>0.2</v>
      </c>
      <c r="U9575" s="3">
        <v>1.9259999999999999</v>
      </c>
      <c r="V9575" s="2">
        <f>salestable[[#This Row],[Sales]] * (1 - salestable[[#This Row],[Discount]])</f>
        <v>13.696000000000002</v>
      </c>
      <c r="W9575" s="2">
        <f>salestable[[#This Row],[Sales]] * salestable[[#This Row],[Discount]]</f>
        <v>3.4240000000000004</v>
      </c>
      <c r="X9575">
        <f>YEAR(salestable[[#This Row],[Order Date]])</f>
        <v>2015</v>
      </c>
      <c r="Y9575" t="str">
        <f>TEXT(salestable[[#This Row],[Order Date]],"MMMM")</f>
        <v>September</v>
      </c>
      <c r="Z9575" t="str">
        <f>"Q"&amp;ROUNDUP(MONTH(salestable[[#This Row],[Order Date]])/3,0)</f>
        <v>Q3</v>
      </c>
      <c r="AA9575" t="str">
        <f>TEXT(salestable[[#This Row],[Order Date]], "ddd")</f>
        <v>Thu</v>
      </c>
    </row>
    <row r="9576" spans="1:27"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s="3">
        <v>3</v>
      </c>
      <c r="T9576" s="4">
        <v>0</v>
      </c>
      <c r="U9576" s="3">
        <v>10.4148</v>
      </c>
      <c r="V9576" s="2">
        <f>salestable[[#This Row],[Sales]] * (1 - salestable[[#This Row],[Discount]])</f>
        <v>31.56</v>
      </c>
      <c r="W9576" s="2">
        <f>salestable[[#This Row],[Sales]] * salestable[[#This Row],[Discount]]</f>
        <v>0</v>
      </c>
      <c r="X9576">
        <f>YEAR(salestable[[#This Row],[Order Date]])</f>
        <v>2015</v>
      </c>
      <c r="Y9576" t="str">
        <f>TEXT(salestable[[#This Row],[Order Date]],"MMMM")</f>
        <v>August</v>
      </c>
      <c r="Z9576" t="str">
        <f>"Q"&amp;ROUNDUP(MONTH(salestable[[#This Row],[Order Date]])/3,0)</f>
        <v>Q3</v>
      </c>
      <c r="AA9576" t="str">
        <f>TEXT(salestable[[#This Row],[Order Date]], "ddd")</f>
        <v>Thu</v>
      </c>
    </row>
    <row r="9577" spans="1:27"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s="3">
        <v>1</v>
      </c>
      <c r="T9577" s="4">
        <v>0.3</v>
      </c>
      <c r="U9577" s="3">
        <v>-28.686199999999999</v>
      </c>
      <c r="V9577" s="2">
        <f>salestable[[#This Row],[Sales]] * (1 - salestable[[#This Row],[Discount]])</f>
        <v>73.980199999999996</v>
      </c>
      <c r="W9577" s="2">
        <f>salestable[[#This Row],[Sales]] * salestable[[#This Row],[Discount]]</f>
        <v>31.7058</v>
      </c>
      <c r="X9577">
        <f>YEAR(salestable[[#This Row],[Order Date]])</f>
        <v>2015</v>
      </c>
      <c r="Y9577" t="str">
        <f>TEXT(salestable[[#This Row],[Order Date]],"MMMM")</f>
        <v>May</v>
      </c>
      <c r="Z9577" t="str">
        <f>"Q"&amp;ROUNDUP(MONTH(salestable[[#This Row],[Order Date]])/3,0)</f>
        <v>Q2</v>
      </c>
      <c r="AA9577" t="str">
        <f>TEXT(salestable[[#This Row],[Order Date]], "ddd")</f>
        <v>Tue</v>
      </c>
    </row>
    <row r="9578" spans="1:27"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s="3">
        <v>2</v>
      </c>
      <c r="T9578" s="4">
        <v>0.4</v>
      </c>
      <c r="U9578" s="3">
        <v>-79.908000000000001</v>
      </c>
      <c r="V9578" s="2">
        <f>salestable[[#This Row],[Sales]] * (1 - salestable[[#This Row],[Discount]])</f>
        <v>239.72399999999999</v>
      </c>
      <c r="W9578" s="2">
        <f>salestable[[#This Row],[Sales]] * salestable[[#This Row],[Discount]]</f>
        <v>159.81600000000003</v>
      </c>
      <c r="X9578">
        <f>YEAR(salestable[[#This Row],[Order Date]])</f>
        <v>2015</v>
      </c>
      <c r="Y9578" t="str">
        <f>TEXT(salestable[[#This Row],[Order Date]],"MMMM")</f>
        <v>May</v>
      </c>
      <c r="Z9578" t="str">
        <f>"Q"&amp;ROUNDUP(MONTH(salestable[[#This Row],[Order Date]])/3,0)</f>
        <v>Q2</v>
      </c>
      <c r="AA9578" t="str">
        <f>TEXT(salestable[[#This Row],[Order Date]], "ddd")</f>
        <v>Tue</v>
      </c>
    </row>
    <row r="9579" spans="1:27"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s="3">
        <v>5</v>
      </c>
      <c r="T9579" s="4">
        <v>0.3</v>
      </c>
      <c r="U9579" s="3">
        <v>-4.4969999999999999</v>
      </c>
      <c r="V9579" s="2">
        <f>salestable[[#This Row],[Sales]] * (1 - salestable[[#This Row],[Discount]])</f>
        <v>73.450999999999993</v>
      </c>
      <c r="W9579" s="2">
        <f>salestable[[#This Row],[Sales]] * salestable[[#This Row],[Discount]]</f>
        <v>31.478999999999999</v>
      </c>
      <c r="X9579">
        <f>YEAR(salestable[[#This Row],[Order Date]])</f>
        <v>2015</v>
      </c>
      <c r="Y9579" t="str">
        <f>TEXT(salestable[[#This Row],[Order Date]],"MMMM")</f>
        <v>May</v>
      </c>
      <c r="Z9579" t="str">
        <f>"Q"&amp;ROUNDUP(MONTH(salestable[[#This Row],[Order Date]])/3,0)</f>
        <v>Q2</v>
      </c>
      <c r="AA9579" t="str">
        <f>TEXT(salestable[[#This Row],[Order Date]], "ddd")</f>
        <v>Tue</v>
      </c>
    </row>
    <row r="9580" spans="1:27"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s="3">
        <v>3</v>
      </c>
      <c r="T9580" s="4">
        <v>0</v>
      </c>
      <c r="U9580" s="3">
        <v>323.95499999999998</v>
      </c>
      <c r="V9580" s="2">
        <f>salestable[[#This Row],[Sales]] * (1 - salestable[[#This Row],[Discount]])</f>
        <v>1079.8499999999999</v>
      </c>
      <c r="W9580" s="2">
        <f>salestable[[#This Row],[Sales]] * salestable[[#This Row],[Discount]]</f>
        <v>0</v>
      </c>
      <c r="X9580">
        <f>YEAR(salestable[[#This Row],[Order Date]])</f>
        <v>2017</v>
      </c>
      <c r="Y9580" t="str">
        <f>TEXT(salestable[[#This Row],[Order Date]],"MMMM")</f>
        <v>September</v>
      </c>
      <c r="Z9580" t="str">
        <f>"Q"&amp;ROUNDUP(MONTH(salestable[[#This Row],[Order Date]])/3,0)</f>
        <v>Q3</v>
      </c>
      <c r="AA9580" t="str">
        <f>TEXT(salestable[[#This Row],[Order Date]], "ddd")</f>
        <v>Thu</v>
      </c>
    </row>
    <row r="9581" spans="1:27"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s="3">
        <v>1</v>
      </c>
      <c r="T9581" s="4">
        <v>0</v>
      </c>
      <c r="U9581" s="3">
        <v>3.5489999999999999</v>
      </c>
      <c r="V9581" s="2">
        <f>salestable[[#This Row],[Sales]] * (1 - salestable[[#This Row],[Discount]])</f>
        <v>70.98</v>
      </c>
      <c r="W9581" s="2">
        <f>salestable[[#This Row],[Sales]] * salestable[[#This Row],[Discount]]</f>
        <v>0</v>
      </c>
      <c r="X9581">
        <f>YEAR(salestable[[#This Row],[Order Date]])</f>
        <v>2017</v>
      </c>
      <c r="Y9581" t="str">
        <f>TEXT(salestable[[#This Row],[Order Date]],"MMMM")</f>
        <v>September</v>
      </c>
      <c r="Z9581" t="str">
        <f>"Q"&amp;ROUNDUP(MONTH(salestable[[#This Row],[Order Date]])/3,0)</f>
        <v>Q3</v>
      </c>
      <c r="AA9581" t="str">
        <f>TEXT(salestable[[#This Row],[Order Date]], "ddd")</f>
        <v>Thu</v>
      </c>
    </row>
    <row r="9582" spans="1:27"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s="3">
        <v>5</v>
      </c>
      <c r="T9582" s="4">
        <v>0</v>
      </c>
      <c r="U9582" s="3">
        <v>8.6854999999999993</v>
      </c>
      <c r="V9582" s="2">
        <f>salestable[[#This Row],[Sales]] * (1 - salestable[[#This Row],[Discount]])</f>
        <v>29.95</v>
      </c>
      <c r="W9582" s="2">
        <f>salestable[[#This Row],[Sales]] * salestable[[#This Row],[Discount]]</f>
        <v>0</v>
      </c>
      <c r="X9582">
        <f>YEAR(salestable[[#This Row],[Order Date]])</f>
        <v>2017</v>
      </c>
      <c r="Y9582" t="str">
        <f>TEXT(salestable[[#This Row],[Order Date]],"MMMM")</f>
        <v>September</v>
      </c>
      <c r="Z9582" t="str">
        <f>"Q"&amp;ROUNDUP(MONTH(salestable[[#This Row],[Order Date]])/3,0)</f>
        <v>Q3</v>
      </c>
      <c r="AA9582" t="str">
        <f>TEXT(salestable[[#This Row],[Order Date]], "ddd")</f>
        <v>Thu</v>
      </c>
    </row>
    <row r="9583" spans="1:27"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s="3">
        <v>5</v>
      </c>
      <c r="T9583" s="4">
        <v>0.1</v>
      </c>
      <c r="U9583" s="3">
        <v>-6.5490000000000004</v>
      </c>
      <c r="V9583" s="2">
        <f>salestable[[#This Row],[Sales]] * (1 - salestable[[#This Row],[Discount]])</f>
        <v>530.46899999999994</v>
      </c>
      <c r="W9583" s="2">
        <f>salestable[[#This Row],[Sales]] * salestable[[#This Row],[Discount]]</f>
        <v>58.941000000000003</v>
      </c>
      <c r="X9583">
        <f>YEAR(salestable[[#This Row],[Order Date]])</f>
        <v>2017</v>
      </c>
      <c r="Y9583" t="str">
        <f>TEXT(salestable[[#This Row],[Order Date]],"MMMM")</f>
        <v>September</v>
      </c>
      <c r="Z9583" t="str">
        <f>"Q"&amp;ROUNDUP(MONTH(salestable[[#This Row],[Order Date]])/3,0)</f>
        <v>Q3</v>
      </c>
      <c r="AA9583" t="str">
        <f>TEXT(salestable[[#This Row],[Order Date]], "ddd")</f>
        <v>Thu</v>
      </c>
    </row>
    <row r="9584" spans="1:27"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s="3">
        <v>6</v>
      </c>
      <c r="T9584" s="4">
        <v>0.2</v>
      </c>
      <c r="U9584" s="3">
        <v>3.4973999999999998</v>
      </c>
      <c r="V9584" s="2">
        <f>salestable[[#This Row],[Sales]] * (1 - salestable[[#This Row],[Discount]])</f>
        <v>7.7183999999999999</v>
      </c>
      <c r="W9584" s="2">
        <f>salestable[[#This Row],[Sales]] * salestable[[#This Row],[Discount]]</f>
        <v>1.9296</v>
      </c>
      <c r="X9584">
        <f>YEAR(salestable[[#This Row],[Order Date]])</f>
        <v>2016</v>
      </c>
      <c r="Y9584" t="str">
        <f>TEXT(salestable[[#This Row],[Order Date]],"MMMM")</f>
        <v>June</v>
      </c>
      <c r="Z9584" t="str">
        <f>"Q"&amp;ROUNDUP(MONTH(salestable[[#This Row],[Order Date]])/3,0)</f>
        <v>Q2</v>
      </c>
      <c r="AA9584" t="str">
        <f>TEXT(salestable[[#This Row],[Order Date]], "ddd")</f>
        <v>Tue</v>
      </c>
    </row>
    <row r="9585" spans="1:27"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s="3">
        <v>1</v>
      </c>
      <c r="T9585" s="4">
        <v>0.2</v>
      </c>
      <c r="U9585" s="3">
        <v>-5.0098000000000003</v>
      </c>
      <c r="V9585" s="2">
        <f>salestable[[#This Row],[Sales]] * (1 - salestable[[#This Row],[Discount]])</f>
        <v>320.62720000000002</v>
      </c>
      <c r="W9585" s="2">
        <f>salestable[[#This Row],[Sales]] * salestable[[#This Row],[Discount]]</f>
        <v>80.156800000000004</v>
      </c>
      <c r="X9585">
        <f>YEAR(salestable[[#This Row],[Order Date]])</f>
        <v>2017</v>
      </c>
      <c r="Y9585" t="str">
        <f>TEXT(salestable[[#This Row],[Order Date]],"MMMM")</f>
        <v>June</v>
      </c>
      <c r="Z9585" t="str">
        <f>"Q"&amp;ROUNDUP(MONTH(salestable[[#This Row],[Order Date]])/3,0)</f>
        <v>Q2</v>
      </c>
      <c r="AA9585" t="str">
        <f>TEXT(salestable[[#This Row],[Order Date]], "ddd")</f>
        <v>Sun</v>
      </c>
    </row>
    <row r="9586" spans="1:27"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s="3">
        <v>4</v>
      </c>
      <c r="T9586" s="4">
        <v>0</v>
      </c>
      <c r="U9586" s="3">
        <v>13.9672</v>
      </c>
      <c r="V9586" s="2">
        <f>salestable[[#This Row],[Sales]] * (1 - salestable[[#This Row],[Discount]])</f>
        <v>53.72</v>
      </c>
      <c r="W9586" s="2">
        <f>salestable[[#This Row],[Sales]] * salestable[[#This Row],[Discount]]</f>
        <v>0</v>
      </c>
      <c r="X9586">
        <f>YEAR(salestable[[#This Row],[Order Date]])</f>
        <v>2017</v>
      </c>
      <c r="Y9586" t="str">
        <f>TEXT(salestable[[#This Row],[Order Date]],"MMMM")</f>
        <v>August</v>
      </c>
      <c r="Z9586" t="str">
        <f>"Q"&amp;ROUNDUP(MONTH(salestable[[#This Row],[Order Date]])/3,0)</f>
        <v>Q3</v>
      </c>
      <c r="AA9586" t="str">
        <f>TEXT(salestable[[#This Row],[Order Date]], "ddd")</f>
        <v>Sat</v>
      </c>
    </row>
    <row r="9587" spans="1:27"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s="3">
        <v>1</v>
      </c>
      <c r="T9587" s="4">
        <v>0.2</v>
      </c>
      <c r="U9587" s="3">
        <v>11.240399999999999</v>
      </c>
      <c r="V9587" s="2">
        <f>salestable[[#This Row],[Sales]] * (1 - salestable[[#This Row],[Discount]])</f>
        <v>24.8064</v>
      </c>
      <c r="W9587" s="2">
        <f>salestable[[#This Row],[Sales]] * salestable[[#This Row],[Discount]]</f>
        <v>6.2016</v>
      </c>
      <c r="X9587">
        <f>YEAR(salestable[[#This Row],[Order Date]])</f>
        <v>2016</v>
      </c>
      <c r="Y9587" t="str">
        <f>TEXT(salestable[[#This Row],[Order Date]],"MMMM")</f>
        <v>August</v>
      </c>
      <c r="Z9587" t="str">
        <f>"Q"&amp;ROUNDUP(MONTH(salestable[[#This Row],[Order Date]])/3,0)</f>
        <v>Q3</v>
      </c>
      <c r="AA9587" t="str">
        <f>TEXT(salestable[[#This Row],[Order Date]], "ddd")</f>
        <v>Fri</v>
      </c>
    </row>
    <row r="9588" spans="1:27"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s="3">
        <v>5</v>
      </c>
      <c r="T9588" s="4">
        <v>0.2</v>
      </c>
      <c r="U9588" s="3">
        <v>22.155999999999999</v>
      </c>
      <c r="V9588" s="2">
        <f>salestable[[#This Row],[Sales]] * (1 - salestable[[#This Row],[Discount]])</f>
        <v>48.896000000000001</v>
      </c>
      <c r="W9588" s="2">
        <f>salestable[[#This Row],[Sales]] * salestable[[#This Row],[Discount]]</f>
        <v>12.224</v>
      </c>
      <c r="X9588">
        <f>YEAR(salestable[[#This Row],[Order Date]])</f>
        <v>2016</v>
      </c>
      <c r="Y9588" t="str">
        <f>TEXT(salestable[[#This Row],[Order Date]],"MMMM")</f>
        <v>November</v>
      </c>
      <c r="Z9588" t="str">
        <f>"Q"&amp;ROUNDUP(MONTH(salestable[[#This Row],[Order Date]])/3,0)</f>
        <v>Q4</v>
      </c>
      <c r="AA9588" t="str">
        <f>TEXT(salestable[[#This Row],[Order Date]], "ddd")</f>
        <v>Fri</v>
      </c>
    </row>
    <row r="9589" spans="1:27"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s="3">
        <v>4</v>
      </c>
      <c r="T9589" s="4">
        <v>0.2</v>
      </c>
      <c r="U9589" s="3">
        <v>-43.9056</v>
      </c>
      <c r="V9589" s="2">
        <f>salestable[[#This Row],[Sales]] * (1 - salestable[[#This Row],[Discount]])</f>
        <v>156.1088</v>
      </c>
      <c r="W9589" s="2">
        <f>salestable[[#This Row],[Sales]] * salestable[[#This Row],[Discount]]</f>
        <v>39.027200000000001</v>
      </c>
      <c r="X9589">
        <f>YEAR(salestable[[#This Row],[Order Date]])</f>
        <v>2017</v>
      </c>
      <c r="Y9589" t="str">
        <f>TEXT(salestable[[#This Row],[Order Date]],"MMMM")</f>
        <v>April</v>
      </c>
      <c r="Z9589" t="str">
        <f>"Q"&amp;ROUNDUP(MONTH(salestable[[#This Row],[Order Date]])/3,0)</f>
        <v>Q2</v>
      </c>
      <c r="AA9589" t="str">
        <f>TEXT(salestable[[#This Row],[Order Date]], "ddd")</f>
        <v>Mon</v>
      </c>
    </row>
    <row r="9590" spans="1:27"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s="3">
        <v>4</v>
      </c>
      <c r="T9590" s="4">
        <v>0.2</v>
      </c>
      <c r="U9590" s="3">
        <v>15.192</v>
      </c>
      <c r="V9590" s="2">
        <f>salestable[[#This Row],[Sales]] * (1 - salestable[[#This Row],[Discount]])</f>
        <v>97.228800000000007</v>
      </c>
      <c r="W9590" s="2">
        <f>salestable[[#This Row],[Sales]] * salestable[[#This Row],[Discount]]</f>
        <v>24.307200000000002</v>
      </c>
      <c r="X9590">
        <f>YEAR(salestable[[#This Row],[Order Date]])</f>
        <v>2017</v>
      </c>
      <c r="Y9590" t="str">
        <f>TEXT(salestable[[#This Row],[Order Date]],"MMMM")</f>
        <v>July</v>
      </c>
      <c r="Z9590" t="str">
        <f>"Q"&amp;ROUNDUP(MONTH(salestable[[#This Row],[Order Date]])/3,0)</f>
        <v>Q3</v>
      </c>
      <c r="AA9590" t="str">
        <f>TEXT(salestable[[#This Row],[Order Date]], "ddd")</f>
        <v>Sun</v>
      </c>
    </row>
    <row r="9591" spans="1:27"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s="3">
        <v>3</v>
      </c>
      <c r="T9591" s="4">
        <v>0.2</v>
      </c>
      <c r="U9591" s="3">
        <v>5.6783999999999999</v>
      </c>
      <c r="V9591" s="2">
        <f>salestable[[#This Row],[Sales]] * (1 - salestable[[#This Row],[Discount]])</f>
        <v>13.977600000000002</v>
      </c>
      <c r="W9591" s="2">
        <f>salestable[[#This Row],[Sales]] * salestable[[#This Row],[Discount]]</f>
        <v>3.4944000000000006</v>
      </c>
      <c r="X9591">
        <f>YEAR(salestable[[#This Row],[Order Date]])</f>
        <v>2014</v>
      </c>
      <c r="Y9591" t="str">
        <f>TEXT(salestable[[#This Row],[Order Date]],"MMMM")</f>
        <v>May</v>
      </c>
      <c r="Z9591" t="str">
        <f>"Q"&amp;ROUNDUP(MONTH(salestable[[#This Row],[Order Date]])/3,0)</f>
        <v>Q2</v>
      </c>
      <c r="AA9591" t="str">
        <f>TEXT(salestable[[#This Row],[Order Date]], "ddd")</f>
        <v>Sun</v>
      </c>
    </row>
    <row r="9592" spans="1:27"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s="3">
        <v>9</v>
      </c>
      <c r="T9592" s="4">
        <v>0.8</v>
      </c>
      <c r="U9592" s="3">
        <v>-172.55699999999999</v>
      </c>
      <c r="V9592" s="2">
        <f>salestable[[#This Row],[Sales]] * (1 - salestable[[#This Row],[Discount]])</f>
        <v>20.915999999999993</v>
      </c>
      <c r="W9592" s="2">
        <f>salestable[[#This Row],[Sales]] * salestable[[#This Row],[Discount]]</f>
        <v>83.664000000000001</v>
      </c>
      <c r="X9592">
        <f>YEAR(salestable[[#This Row],[Order Date]])</f>
        <v>2014</v>
      </c>
      <c r="Y9592" t="str">
        <f>TEXT(salestable[[#This Row],[Order Date]],"MMMM")</f>
        <v>May</v>
      </c>
      <c r="Z9592" t="str">
        <f>"Q"&amp;ROUNDUP(MONTH(salestable[[#This Row],[Order Date]])/3,0)</f>
        <v>Q2</v>
      </c>
      <c r="AA9592" t="str">
        <f>TEXT(salestable[[#This Row],[Order Date]], "ddd")</f>
        <v>Sun</v>
      </c>
    </row>
    <row r="9593" spans="1:27"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s="3">
        <v>5</v>
      </c>
      <c r="T9593" s="4">
        <v>0.6</v>
      </c>
      <c r="U9593" s="3">
        <v>-9.8800000000000008</v>
      </c>
      <c r="V9593" s="2">
        <f>salestable[[#This Row],[Sales]] * (1 - salestable[[#This Row],[Discount]])</f>
        <v>9.8800000000000008</v>
      </c>
      <c r="W9593" s="2">
        <f>salestable[[#This Row],[Sales]] * salestable[[#This Row],[Discount]]</f>
        <v>14.819999999999999</v>
      </c>
      <c r="X9593">
        <f>YEAR(salestable[[#This Row],[Order Date]])</f>
        <v>2016</v>
      </c>
      <c r="Y9593" t="str">
        <f>TEXT(salestable[[#This Row],[Order Date]],"MMMM")</f>
        <v>July</v>
      </c>
      <c r="Z9593" t="str">
        <f>"Q"&amp;ROUNDUP(MONTH(salestable[[#This Row],[Order Date]])/3,0)</f>
        <v>Q3</v>
      </c>
      <c r="AA9593" t="str">
        <f>TEXT(salestable[[#This Row],[Order Date]], "ddd")</f>
        <v>Thu</v>
      </c>
    </row>
    <row r="9594" spans="1:27"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s="3">
        <v>5</v>
      </c>
      <c r="T9594" s="4">
        <v>0.6</v>
      </c>
      <c r="U9594" s="3">
        <v>-378.4</v>
      </c>
      <c r="V9594" s="2">
        <f>salestable[[#This Row],[Sales]] * (1 - salestable[[#This Row],[Discount]])</f>
        <v>121.08800000000002</v>
      </c>
      <c r="W9594" s="2">
        <f>salestable[[#This Row],[Sales]] * salestable[[#This Row],[Discount]]</f>
        <v>181.63200000000001</v>
      </c>
      <c r="X9594">
        <f>YEAR(salestable[[#This Row],[Order Date]])</f>
        <v>2016</v>
      </c>
      <c r="Y9594" t="str">
        <f>TEXT(salestable[[#This Row],[Order Date]],"MMMM")</f>
        <v>July</v>
      </c>
      <c r="Z9594" t="str">
        <f>"Q"&amp;ROUNDUP(MONTH(salestable[[#This Row],[Order Date]])/3,0)</f>
        <v>Q3</v>
      </c>
      <c r="AA9594" t="str">
        <f>TEXT(salestable[[#This Row],[Order Date]], "ddd")</f>
        <v>Thu</v>
      </c>
    </row>
    <row r="9595" spans="1:27"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s="3">
        <v>2</v>
      </c>
      <c r="T9595" s="4">
        <v>0</v>
      </c>
      <c r="U9595" s="3">
        <v>3.8519999999999999</v>
      </c>
      <c r="V9595" s="2">
        <f>salestable[[#This Row],[Sales]] * (1 - salestable[[#This Row],[Discount]])</f>
        <v>8.56</v>
      </c>
      <c r="W9595" s="2">
        <f>salestable[[#This Row],[Sales]] * salestable[[#This Row],[Discount]]</f>
        <v>0</v>
      </c>
      <c r="X9595">
        <f>YEAR(salestable[[#This Row],[Order Date]])</f>
        <v>2017</v>
      </c>
      <c r="Y9595" t="str">
        <f>TEXT(salestable[[#This Row],[Order Date]],"MMMM")</f>
        <v>September</v>
      </c>
      <c r="Z9595" t="str">
        <f>"Q"&amp;ROUNDUP(MONTH(salestable[[#This Row],[Order Date]])/3,0)</f>
        <v>Q3</v>
      </c>
      <c r="AA9595" t="str">
        <f>TEXT(salestable[[#This Row],[Order Date]], "ddd")</f>
        <v>Thu</v>
      </c>
    </row>
    <row r="9596" spans="1:27"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s="3">
        <v>2</v>
      </c>
      <c r="T9596" s="4">
        <v>0</v>
      </c>
      <c r="U9596" s="3">
        <v>5.6643999999999997</v>
      </c>
      <c r="V9596" s="2">
        <f>salestable[[#This Row],[Sales]] * (1 - salestable[[#This Row],[Discount]])</f>
        <v>11.56</v>
      </c>
      <c r="W9596" s="2">
        <f>salestable[[#This Row],[Sales]] * salestable[[#This Row],[Discount]]</f>
        <v>0</v>
      </c>
      <c r="X9596">
        <f>YEAR(salestable[[#This Row],[Order Date]])</f>
        <v>2017</v>
      </c>
      <c r="Y9596" t="str">
        <f>TEXT(salestable[[#This Row],[Order Date]],"MMMM")</f>
        <v>September</v>
      </c>
      <c r="Z9596" t="str">
        <f>"Q"&amp;ROUNDUP(MONTH(salestable[[#This Row],[Order Date]])/3,0)</f>
        <v>Q3</v>
      </c>
      <c r="AA9596" t="str">
        <f>TEXT(salestable[[#This Row],[Order Date]], "ddd")</f>
        <v>Thu</v>
      </c>
    </row>
    <row r="9597" spans="1:27"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s="3">
        <v>3</v>
      </c>
      <c r="T9597" s="4">
        <v>0</v>
      </c>
      <c r="U9597" s="3">
        <v>6.7236000000000002</v>
      </c>
      <c r="V9597" s="2">
        <f>salestable[[#This Row],[Sales]] * (1 - salestable[[#This Row],[Discount]])</f>
        <v>25.86</v>
      </c>
      <c r="W9597" s="2">
        <f>salestable[[#This Row],[Sales]] * salestable[[#This Row],[Discount]]</f>
        <v>0</v>
      </c>
      <c r="X9597">
        <f>YEAR(salestable[[#This Row],[Order Date]])</f>
        <v>2017</v>
      </c>
      <c r="Y9597" t="str">
        <f>TEXT(salestable[[#This Row],[Order Date]],"MMMM")</f>
        <v>January</v>
      </c>
      <c r="Z9597" t="str">
        <f>"Q"&amp;ROUNDUP(MONTH(salestable[[#This Row],[Order Date]])/3,0)</f>
        <v>Q1</v>
      </c>
      <c r="AA9597" t="str">
        <f>TEXT(salestable[[#This Row],[Order Date]], "ddd")</f>
        <v>Tue</v>
      </c>
    </row>
    <row r="9598" spans="1:27"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s="3">
        <v>2</v>
      </c>
      <c r="T9598" s="4">
        <v>0.2</v>
      </c>
      <c r="U9598" s="3">
        <v>89.954800000000006</v>
      </c>
      <c r="V9598" s="2">
        <f>salestable[[#This Row],[Sales]] * (1 - salestable[[#This Row],[Discount]])</f>
        <v>221.4272</v>
      </c>
      <c r="W9598" s="2">
        <f>salestable[[#This Row],[Sales]] * salestable[[#This Row],[Discount]]</f>
        <v>55.3568</v>
      </c>
      <c r="X9598">
        <f>YEAR(salestable[[#This Row],[Order Date]])</f>
        <v>2017</v>
      </c>
      <c r="Y9598" t="str">
        <f>TEXT(salestable[[#This Row],[Order Date]],"MMMM")</f>
        <v>January</v>
      </c>
      <c r="Z9598" t="str">
        <f>"Q"&amp;ROUNDUP(MONTH(salestable[[#This Row],[Order Date]])/3,0)</f>
        <v>Q1</v>
      </c>
      <c r="AA9598" t="str">
        <f>TEXT(salestable[[#This Row],[Order Date]], "ddd")</f>
        <v>Tue</v>
      </c>
    </row>
    <row r="9599" spans="1:27"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s="3">
        <v>3</v>
      </c>
      <c r="T9599" s="4">
        <v>0.2</v>
      </c>
      <c r="U9599" s="3">
        <v>8.2764000000000006</v>
      </c>
      <c r="V9599" s="2">
        <f>salestable[[#This Row],[Sales]] * (1 - salestable[[#This Row],[Discount]])</f>
        <v>88.281600000000012</v>
      </c>
      <c r="W9599" s="2">
        <f>salestable[[#This Row],[Sales]] * salestable[[#This Row],[Discount]]</f>
        <v>22.070400000000003</v>
      </c>
      <c r="X9599">
        <f>YEAR(salestable[[#This Row],[Order Date]])</f>
        <v>2017</v>
      </c>
      <c r="Y9599" t="str">
        <f>TEXT(salestable[[#This Row],[Order Date]],"MMMM")</f>
        <v>January</v>
      </c>
      <c r="Z9599" t="str">
        <f>"Q"&amp;ROUNDUP(MONTH(salestable[[#This Row],[Order Date]])/3,0)</f>
        <v>Q1</v>
      </c>
      <c r="AA9599" t="str">
        <f>TEXT(salestable[[#This Row],[Order Date]], "ddd")</f>
        <v>Tue</v>
      </c>
    </row>
    <row r="9600" spans="1:27"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s="3">
        <v>3</v>
      </c>
      <c r="T9600" s="4">
        <v>0</v>
      </c>
      <c r="U9600" s="3">
        <v>19.468800000000002</v>
      </c>
      <c r="V9600" s="2">
        <f>salestable[[#This Row],[Sales]] * (1 - salestable[[#This Row],[Discount]])</f>
        <v>60.84</v>
      </c>
      <c r="W9600" s="2">
        <f>salestable[[#This Row],[Sales]] * salestable[[#This Row],[Discount]]</f>
        <v>0</v>
      </c>
      <c r="X9600">
        <f>YEAR(salestable[[#This Row],[Order Date]])</f>
        <v>2015</v>
      </c>
      <c r="Y9600" t="str">
        <f>TEXT(salestable[[#This Row],[Order Date]],"MMMM")</f>
        <v>September</v>
      </c>
      <c r="Z9600" t="str">
        <f>"Q"&amp;ROUNDUP(MONTH(salestable[[#This Row],[Order Date]])/3,0)</f>
        <v>Q3</v>
      </c>
      <c r="AA9600" t="str">
        <f>TEXT(salestable[[#This Row],[Order Date]], "ddd")</f>
        <v>Sat</v>
      </c>
    </row>
    <row r="9601" spans="1:27"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s="3">
        <v>1</v>
      </c>
      <c r="T9601" s="4">
        <v>0.2</v>
      </c>
      <c r="U9601" s="3">
        <v>2.6406000000000001</v>
      </c>
      <c r="V9601" s="2">
        <f>salestable[[#This Row],[Sales]] * (1 - salestable[[#This Row],[Discount]])</f>
        <v>28.166399999999999</v>
      </c>
      <c r="W9601" s="2">
        <f>salestable[[#This Row],[Sales]] * salestable[[#This Row],[Discount]]</f>
        <v>7.0415999999999999</v>
      </c>
      <c r="X9601">
        <f>YEAR(salestable[[#This Row],[Order Date]])</f>
        <v>2015</v>
      </c>
      <c r="Y9601" t="str">
        <f>TEXT(salestable[[#This Row],[Order Date]],"MMMM")</f>
        <v>April</v>
      </c>
      <c r="Z9601" t="str">
        <f>"Q"&amp;ROUNDUP(MONTH(salestable[[#This Row],[Order Date]])/3,0)</f>
        <v>Q2</v>
      </c>
      <c r="AA9601" t="str">
        <f>TEXT(salestable[[#This Row],[Order Date]], "ddd")</f>
        <v>Tue</v>
      </c>
    </row>
    <row r="9602" spans="1:27"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s="3">
        <v>8</v>
      </c>
      <c r="T9602" s="4">
        <v>0.2</v>
      </c>
      <c r="U9602" s="3">
        <v>14.5152</v>
      </c>
      <c r="V9602" s="2">
        <f>salestable[[#This Row],[Sales]] * (1 - salestable[[#This Row],[Discount]])</f>
        <v>33.177600000000005</v>
      </c>
      <c r="W9602" s="2">
        <f>salestable[[#This Row],[Sales]] * salestable[[#This Row],[Discount]]</f>
        <v>8.2944000000000013</v>
      </c>
      <c r="X9602">
        <f>YEAR(salestable[[#This Row],[Order Date]])</f>
        <v>2017</v>
      </c>
      <c r="Y9602" t="str">
        <f>TEXT(salestable[[#This Row],[Order Date]],"MMMM")</f>
        <v>May</v>
      </c>
      <c r="Z9602" t="str">
        <f>"Q"&amp;ROUNDUP(MONTH(salestable[[#This Row],[Order Date]])/3,0)</f>
        <v>Q2</v>
      </c>
      <c r="AA9602" t="str">
        <f>TEXT(salestable[[#This Row],[Order Date]], "ddd")</f>
        <v>Mon</v>
      </c>
    </row>
    <row r="9603" spans="1:27"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s="3">
        <v>5</v>
      </c>
      <c r="T9603" s="4">
        <v>0</v>
      </c>
      <c r="U9603" s="3">
        <v>114.96</v>
      </c>
      <c r="V9603" s="2">
        <f>salestable[[#This Row],[Sales]] * (1 - salestable[[#This Row],[Discount]])</f>
        <v>239.5</v>
      </c>
      <c r="W9603" s="2">
        <f>salestable[[#This Row],[Sales]] * salestable[[#This Row],[Discount]]</f>
        <v>0</v>
      </c>
      <c r="X9603">
        <f>YEAR(salestable[[#This Row],[Order Date]])</f>
        <v>2016</v>
      </c>
      <c r="Y9603" t="str">
        <f>TEXT(salestable[[#This Row],[Order Date]],"MMMM")</f>
        <v>September</v>
      </c>
      <c r="Z9603" t="str">
        <f>"Q"&amp;ROUNDUP(MONTH(salestable[[#This Row],[Order Date]])/3,0)</f>
        <v>Q3</v>
      </c>
      <c r="AA9603" t="str">
        <f>TEXT(salestable[[#This Row],[Order Date]], "ddd")</f>
        <v>Sun</v>
      </c>
    </row>
    <row r="9604" spans="1:27"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s="3">
        <v>5</v>
      </c>
      <c r="T9604" s="4">
        <v>0</v>
      </c>
      <c r="U9604" s="3">
        <v>9.234</v>
      </c>
      <c r="V9604" s="2">
        <f>salestable[[#This Row],[Sales]] * (1 - salestable[[#This Row],[Discount]])</f>
        <v>34.200000000000003</v>
      </c>
      <c r="W9604" s="2">
        <f>salestable[[#This Row],[Sales]] * salestable[[#This Row],[Discount]]</f>
        <v>0</v>
      </c>
      <c r="X9604">
        <f>YEAR(salestable[[#This Row],[Order Date]])</f>
        <v>2014</v>
      </c>
      <c r="Y9604" t="str">
        <f>TEXT(salestable[[#This Row],[Order Date]],"MMMM")</f>
        <v>May</v>
      </c>
      <c r="Z9604" t="str">
        <f>"Q"&amp;ROUNDUP(MONTH(salestable[[#This Row],[Order Date]])/3,0)</f>
        <v>Q2</v>
      </c>
      <c r="AA9604" t="str">
        <f>TEXT(salestable[[#This Row],[Order Date]], "ddd")</f>
        <v>Mon</v>
      </c>
    </row>
    <row r="9605" spans="1:27"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s="3">
        <v>3</v>
      </c>
      <c r="T9605" s="4">
        <v>0.4</v>
      </c>
      <c r="U9605" s="3">
        <v>-213.5574</v>
      </c>
      <c r="V9605" s="2">
        <f>salestable[[#This Row],[Sales]] * (1 - salestable[[#This Row],[Discount]])</f>
        <v>226.11959999999999</v>
      </c>
      <c r="W9605" s="2">
        <f>salestable[[#This Row],[Sales]] * salestable[[#This Row],[Discount]]</f>
        <v>150.74639999999999</v>
      </c>
      <c r="X9605">
        <f>YEAR(salestable[[#This Row],[Order Date]])</f>
        <v>2016</v>
      </c>
      <c r="Y9605" t="str">
        <f>TEXT(salestable[[#This Row],[Order Date]],"MMMM")</f>
        <v>June</v>
      </c>
      <c r="Z9605" t="str">
        <f>"Q"&amp;ROUNDUP(MONTH(salestable[[#This Row],[Order Date]])/3,0)</f>
        <v>Q2</v>
      </c>
      <c r="AA9605" t="str">
        <f>TEXT(salestable[[#This Row],[Order Date]], "ddd")</f>
        <v>Fri</v>
      </c>
    </row>
    <row r="9606" spans="1:27"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s="3">
        <v>4</v>
      </c>
      <c r="T9606" s="4">
        <v>0</v>
      </c>
      <c r="U9606" s="3">
        <v>55.361600000000003</v>
      </c>
      <c r="V9606" s="2">
        <f>salestable[[#This Row],[Sales]] * (1 - salestable[[#This Row],[Discount]])</f>
        <v>197.72</v>
      </c>
      <c r="W9606" s="2">
        <f>salestable[[#This Row],[Sales]] * salestable[[#This Row],[Discount]]</f>
        <v>0</v>
      </c>
      <c r="X9606">
        <f>YEAR(salestable[[#This Row],[Order Date]])</f>
        <v>2015</v>
      </c>
      <c r="Y9606" t="str">
        <f>TEXT(salestable[[#This Row],[Order Date]],"MMMM")</f>
        <v>November</v>
      </c>
      <c r="Z9606" t="str">
        <f>"Q"&amp;ROUNDUP(MONTH(salestable[[#This Row],[Order Date]])/3,0)</f>
        <v>Q4</v>
      </c>
      <c r="AA9606" t="str">
        <f>TEXT(salestable[[#This Row],[Order Date]], "ddd")</f>
        <v>Mon</v>
      </c>
    </row>
    <row r="9607" spans="1:27"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s="3">
        <v>4</v>
      </c>
      <c r="T9607" s="4">
        <v>0.2</v>
      </c>
      <c r="U9607" s="3">
        <v>-6.1879999999999997</v>
      </c>
      <c r="V9607" s="2">
        <f>salestable[[#This Row],[Sales]] * (1 - salestable[[#This Row],[Discount]])</f>
        <v>56.576000000000001</v>
      </c>
      <c r="W9607" s="2">
        <f>salestable[[#This Row],[Sales]] * salestable[[#This Row],[Discount]]</f>
        <v>14.144</v>
      </c>
      <c r="X9607">
        <f>YEAR(salestable[[#This Row],[Order Date]])</f>
        <v>2017</v>
      </c>
      <c r="Y9607" t="str">
        <f>TEXT(salestable[[#This Row],[Order Date]],"MMMM")</f>
        <v>November</v>
      </c>
      <c r="Z9607" t="str">
        <f>"Q"&amp;ROUNDUP(MONTH(salestable[[#This Row],[Order Date]])/3,0)</f>
        <v>Q4</v>
      </c>
      <c r="AA9607" t="str">
        <f>TEXT(salestable[[#This Row],[Order Date]], "ddd")</f>
        <v>Sat</v>
      </c>
    </row>
    <row r="9608" spans="1:27"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s="3">
        <v>3</v>
      </c>
      <c r="T9608" s="4">
        <v>0.2</v>
      </c>
      <c r="U9608" s="3">
        <v>-43.729199999999999</v>
      </c>
      <c r="V9608" s="2">
        <f>salestable[[#This Row],[Sales]] * (1 - salestable[[#This Row],[Discount]])</f>
        <v>155.48160000000001</v>
      </c>
      <c r="W9608" s="2">
        <f>salestable[[#This Row],[Sales]] * salestable[[#This Row],[Discount]]</f>
        <v>38.870400000000004</v>
      </c>
      <c r="X9608">
        <f>YEAR(salestable[[#This Row],[Order Date]])</f>
        <v>2017</v>
      </c>
      <c r="Y9608" t="str">
        <f>TEXT(salestable[[#This Row],[Order Date]],"MMMM")</f>
        <v>November</v>
      </c>
      <c r="Z9608" t="str">
        <f>"Q"&amp;ROUNDUP(MONTH(salestable[[#This Row],[Order Date]])/3,0)</f>
        <v>Q4</v>
      </c>
      <c r="AA9608" t="str">
        <f>TEXT(salestable[[#This Row],[Order Date]], "ddd")</f>
        <v>Sat</v>
      </c>
    </row>
    <row r="9609" spans="1:27"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s="3">
        <v>6</v>
      </c>
      <c r="T9609" s="4">
        <v>0</v>
      </c>
      <c r="U9609" s="3">
        <v>9.9359999999999999</v>
      </c>
      <c r="V9609" s="2">
        <f>salestable[[#This Row],[Sales]] * (1 - salestable[[#This Row],[Discount]])</f>
        <v>21.6</v>
      </c>
      <c r="W9609" s="2">
        <f>salestable[[#This Row],[Sales]] * salestable[[#This Row],[Discount]]</f>
        <v>0</v>
      </c>
      <c r="X9609">
        <f>YEAR(salestable[[#This Row],[Order Date]])</f>
        <v>2017</v>
      </c>
      <c r="Y9609" t="str">
        <f>TEXT(salestable[[#This Row],[Order Date]],"MMMM")</f>
        <v>December</v>
      </c>
      <c r="Z9609" t="str">
        <f>"Q"&amp;ROUNDUP(MONTH(salestable[[#This Row],[Order Date]])/3,0)</f>
        <v>Q4</v>
      </c>
      <c r="AA9609" t="str">
        <f>TEXT(salestable[[#This Row],[Order Date]], "ddd")</f>
        <v>Tue</v>
      </c>
    </row>
    <row r="9610" spans="1:27"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s="3">
        <v>3</v>
      </c>
      <c r="T9610" s="4">
        <v>0</v>
      </c>
      <c r="U9610" s="3">
        <v>5.2028999999999996</v>
      </c>
      <c r="V9610" s="2">
        <f>salestable[[#This Row],[Sales]] * (1 - salestable[[#This Row],[Discount]])</f>
        <v>11.07</v>
      </c>
      <c r="W9610" s="2">
        <f>salestable[[#This Row],[Sales]] * salestable[[#This Row],[Discount]]</f>
        <v>0</v>
      </c>
      <c r="X9610">
        <f>YEAR(salestable[[#This Row],[Order Date]])</f>
        <v>2017</v>
      </c>
      <c r="Y9610" t="str">
        <f>TEXT(salestable[[#This Row],[Order Date]],"MMMM")</f>
        <v>December</v>
      </c>
      <c r="Z9610" t="str">
        <f>"Q"&amp;ROUNDUP(MONTH(salestable[[#This Row],[Order Date]])/3,0)</f>
        <v>Q4</v>
      </c>
      <c r="AA9610" t="str">
        <f>TEXT(salestable[[#This Row],[Order Date]], "ddd")</f>
        <v>Tue</v>
      </c>
    </row>
    <row r="9611" spans="1:27"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s="3">
        <v>4</v>
      </c>
      <c r="T9611" s="4">
        <v>0</v>
      </c>
      <c r="U9611" s="3">
        <v>19.7988</v>
      </c>
      <c r="V9611" s="2">
        <f>salestable[[#This Row],[Sales]] * (1 - salestable[[#This Row],[Discount]])</f>
        <v>282.83999999999997</v>
      </c>
      <c r="W9611" s="2">
        <f>salestable[[#This Row],[Sales]] * salestable[[#This Row],[Discount]]</f>
        <v>0</v>
      </c>
      <c r="X9611">
        <f>YEAR(salestable[[#This Row],[Order Date]])</f>
        <v>2016</v>
      </c>
      <c r="Y9611" t="str">
        <f>TEXT(salestable[[#This Row],[Order Date]],"MMMM")</f>
        <v>May</v>
      </c>
      <c r="Z9611" t="str">
        <f>"Q"&amp;ROUNDUP(MONTH(salestable[[#This Row],[Order Date]])/3,0)</f>
        <v>Q2</v>
      </c>
      <c r="AA9611" t="str">
        <f>TEXT(salestable[[#This Row],[Order Date]], "ddd")</f>
        <v>Mon</v>
      </c>
    </row>
    <row r="9612" spans="1:27"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s="3">
        <v>9</v>
      </c>
      <c r="T9612" s="4">
        <v>0</v>
      </c>
      <c r="U9612" s="3">
        <v>13.3056</v>
      </c>
      <c r="V9612" s="2">
        <f>salestable[[#This Row],[Sales]] * (1 - salestable[[#This Row],[Discount]])</f>
        <v>27.72</v>
      </c>
      <c r="W9612" s="2">
        <f>salestable[[#This Row],[Sales]] * salestable[[#This Row],[Discount]]</f>
        <v>0</v>
      </c>
      <c r="X9612">
        <f>YEAR(salestable[[#This Row],[Order Date]])</f>
        <v>2016</v>
      </c>
      <c r="Y9612" t="str">
        <f>TEXT(salestable[[#This Row],[Order Date]],"MMMM")</f>
        <v>May</v>
      </c>
      <c r="Z9612" t="str">
        <f>"Q"&amp;ROUNDUP(MONTH(salestable[[#This Row],[Order Date]])/3,0)</f>
        <v>Q2</v>
      </c>
      <c r="AA9612" t="str">
        <f>TEXT(salestable[[#This Row],[Order Date]], "ddd")</f>
        <v>Mon</v>
      </c>
    </row>
    <row r="9613" spans="1:27"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s="3">
        <v>4</v>
      </c>
      <c r="T9613" s="4">
        <v>0</v>
      </c>
      <c r="U9613" s="3">
        <v>5.2560000000000002</v>
      </c>
      <c r="V9613" s="2">
        <f>salestable[[#This Row],[Sales]] * (1 - salestable[[#This Row],[Discount]])</f>
        <v>11.68</v>
      </c>
      <c r="W9613" s="2">
        <f>salestable[[#This Row],[Sales]] * salestable[[#This Row],[Discount]]</f>
        <v>0</v>
      </c>
      <c r="X9613">
        <f>YEAR(salestable[[#This Row],[Order Date]])</f>
        <v>2017</v>
      </c>
      <c r="Y9613" t="str">
        <f>TEXT(salestable[[#This Row],[Order Date]],"MMMM")</f>
        <v>October</v>
      </c>
      <c r="Z9613" t="str">
        <f>"Q"&amp;ROUNDUP(MONTH(salestable[[#This Row],[Order Date]])/3,0)</f>
        <v>Q4</v>
      </c>
      <c r="AA9613" t="str">
        <f>TEXT(salestable[[#This Row],[Order Date]], "ddd")</f>
        <v>Tue</v>
      </c>
    </row>
    <row r="9614" spans="1:27"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s="3">
        <v>2</v>
      </c>
      <c r="T9614" s="4">
        <v>0.2</v>
      </c>
      <c r="U9614" s="3">
        <v>23.9984</v>
      </c>
      <c r="V9614" s="2">
        <f>salestable[[#This Row],[Sales]] * (1 - salestable[[#This Row],[Discount]])</f>
        <v>191.98720000000003</v>
      </c>
      <c r="W9614" s="2">
        <f>salestable[[#This Row],[Sales]] * salestable[[#This Row],[Discount]]</f>
        <v>47.996800000000007</v>
      </c>
      <c r="X9614">
        <f>YEAR(salestable[[#This Row],[Order Date]])</f>
        <v>2016</v>
      </c>
      <c r="Y9614" t="str">
        <f>TEXT(salestable[[#This Row],[Order Date]],"MMMM")</f>
        <v>September</v>
      </c>
      <c r="Z9614" t="str">
        <f>"Q"&amp;ROUNDUP(MONTH(salestable[[#This Row],[Order Date]])/3,0)</f>
        <v>Q3</v>
      </c>
      <c r="AA9614" t="str">
        <f>TEXT(salestable[[#This Row],[Order Date]], "ddd")</f>
        <v>Sun</v>
      </c>
    </row>
    <row r="9615" spans="1:27"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s="3">
        <v>1</v>
      </c>
      <c r="T9615" s="4">
        <v>0</v>
      </c>
      <c r="U9615" s="3">
        <v>6.8940000000000001</v>
      </c>
      <c r="V9615" s="2">
        <f>salestable[[#This Row],[Sales]] * (1 - salestable[[#This Row],[Discount]])</f>
        <v>22.98</v>
      </c>
      <c r="W9615" s="2">
        <f>salestable[[#This Row],[Sales]] * salestable[[#This Row],[Discount]]</f>
        <v>0</v>
      </c>
      <c r="X9615">
        <f>YEAR(salestable[[#This Row],[Order Date]])</f>
        <v>2014</v>
      </c>
      <c r="Y9615" t="str">
        <f>TEXT(salestable[[#This Row],[Order Date]],"MMMM")</f>
        <v>November</v>
      </c>
      <c r="Z9615" t="str">
        <f>"Q"&amp;ROUNDUP(MONTH(salestable[[#This Row],[Order Date]])/3,0)</f>
        <v>Q4</v>
      </c>
      <c r="AA9615" t="str">
        <f>TEXT(salestable[[#This Row],[Order Date]], "ddd")</f>
        <v>Tue</v>
      </c>
    </row>
    <row r="9616" spans="1:27"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s="3">
        <v>7</v>
      </c>
      <c r="T9616" s="4">
        <v>0</v>
      </c>
      <c r="U9616" s="3">
        <v>15.3195</v>
      </c>
      <c r="V9616" s="2">
        <f>salestable[[#This Row],[Sales]] * (1 - salestable[[#This Row],[Discount]])</f>
        <v>102.13</v>
      </c>
      <c r="W9616" s="2">
        <f>salestable[[#This Row],[Sales]] * salestable[[#This Row],[Discount]]</f>
        <v>0</v>
      </c>
      <c r="X9616">
        <f>YEAR(salestable[[#This Row],[Order Date]])</f>
        <v>2014</v>
      </c>
      <c r="Y9616" t="str">
        <f>TEXT(salestable[[#This Row],[Order Date]],"MMMM")</f>
        <v>November</v>
      </c>
      <c r="Z9616" t="str">
        <f>"Q"&amp;ROUNDUP(MONTH(salestable[[#This Row],[Order Date]])/3,0)</f>
        <v>Q4</v>
      </c>
      <c r="AA9616" t="str">
        <f>TEXT(salestable[[#This Row],[Order Date]], "ddd")</f>
        <v>Tue</v>
      </c>
    </row>
    <row r="9617" spans="1:27"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s="3">
        <v>2</v>
      </c>
      <c r="T9617" s="4">
        <v>0.2</v>
      </c>
      <c r="U9617" s="3">
        <v>762.59400000000005</v>
      </c>
      <c r="V9617" s="2">
        <f>salestable[[#This Row],[Sales]] * (1 - salestable[[#This Row],[Discount]])</f>
        <v>1626.8672000000001</v>
      </c>
      <c r="W9617" s="2">
        <f>salestable[[#This Row],[Sales]] * salestable[[#This Row],[Discount]]</f>
        <v>406.71680000000003</v>
      </c>
      <c r="X9617">
        <f>YEAR(salestable[[#This Row],[Order Date]])</f>
        <v>2014</v>
      </c>
      <c r="Y9617" t="str">
        <f>TEXT(salestable[[#This Row],[Order Date]],"MMMM")</f>
        <v>November</v>
      </c>
      <c r="Z9617" t="str">
        <f>"Q"&amp;ROUNDUP(MONTH(salestable[[#This Row],[Order Date]])/3,0)</f>
        <v>Q4</v>
      </c>
      <c r="AA9617" t="str">
        <f>TEXT(salestable[[#This Row],[Order Date]], "ddd")</f>
        <v>Tue</v>
      </c>
    </row>
    <row r="9618" spans="1:27"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s="3">
        <v>2</v>
      </c>
      <c r="T9618" s="4">
        <v>0</v>
      </c>
      <c r="U9618" s="3">
        <v>1.6704000000000001</v>
      </c>
      <c r="V9618" s="2">
        <f>salestable[[#This Row],[Sales]] * (1 - salestable[[#This Row],[Discount]])</f>
        <v>5.76</v>
      </c>
      <c r="W9618" s="2">
        <f>salestable[[#This Row],[Sales]] * salestable[[#This Row],[Discount]]</f>
        <v>0</v>
      </c>
      <c r="X9618">
        <f>YEAR(salestable[[#This Row],[Order Date]])</f>
        <v>2016</v>
      </c>
      <c r="Y9618" t="str">
        <f>TEXT(salestable[[#This Row],[Order Date]],"MMMM")</f>
        <v>August</v>
      </c>
      <c r="Z9618" t="str">
        <f>"Q"&amp;ROUNDUP(MONTH(salestable[[#This Row],[Order Date]])/3,0)</f>
        <v>Q3</v>
      </c>
      <c r="AA9618" t="str">
        <f>TEXT(salestable[[#This Row],[Order Date]], "ddd")</f>
        <v>Mon</v>
      </c>
    </row>
    <row r="9619" spans="1:27"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s="3">
        <v>3</v>
      </c>
      <c r="T9619" s="4">
        <v>0.4</v>
      </c>
      <c r="U9619" s="3">
        <v>74.998500000000007</v>
      </c>
      <c r="V9619" s="2">
        <f>salestable[[#This Row],[Sales]] * (1 - salestable[[#This Row],[Discount]])</f>
        <v>539.98919999999998</v>
      </c>
      <c r="W9619" s="2">
        <f>salestable[[#This Row],[Sales]] * salestable[[#This Row],[Discount]]</f>
        <v>359.99279999999999</v>
      </c>
      <c r="X9619">
        <f>YEAR(salestable[[#This Row],[Order Date]])</f>
        <v>2017</v>
      </c>
      <c r="Y9619" t="str">
        <f>TEXT(salestable[[#This Row],[Order Date]],"MMMM")</f>
        <v>November</v>
      </c>
      <c r="Z9619" t="str">
        <f>"Q"&amp;ROUNDUP(MONTH(salestable[[#This Row],[Order Date]])/3,0)</f>
        <v>Q4</v>
      </c>
      <c r="AA9619" t="str">
        <f>TEXT(salestable[[#This Row],[Order Date]], "ddd")</f>
        <v>Thu</v>
      </c>
    </row>
    <row r="9620" spans="1:27"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s="3">
        <v>3</v>
      </c>
      <c r="T9620" s="4">
        <v>0.2</v>
      </c>
      <c r="U9620" s="3">
        <v>5.3970000000000002</v>
      </c>
      <c r="V9620" s="2">
        <f>salestable[[#This Row],[Sales]] * (1 - salestable[[#This Row],[Discount]])</f>
        <v>69.081600000000009</v>
      </c>
      <c r="W9620" s="2">
        <f>salestable[[#This Row],[Sales]] * salestable[[#This Row],[Discount]]</f>
        <v>17.270400000000002</v>
      </c>
      <c r="X9620">
        <f>YEAR(salestable[[#This Row],[Order Date]])</f>
        <v>2017</v>
      </c>
      <c r="Y9620" t="str">
        <f>TEXT(salestable[[#This Row],[Order Date]],"MMMM")</f>
        <v>November</v>
      </c>
      <c r="Z9620" t="str">
        <f>"Q"&amp;ROUNDUP(MONTH(salestable[[#This Row],[Order Date]])/3,0)</f>
        <v>Q4</v>
      </c>
      <c r="AA9620" t="str">
        <f>TEXT(salestable[[#This Row],[Order Date]], "ddd")</f>
        <v>Thu</v>
      </c>
    </row>
    <row r="9621" spans="1:27"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s="3">
        <v>5</v>
      </c>
      <c r="T9621" s="4">
        <v>0.2</v>
      </c>
      <c r="U9621" s="3">
        <v>-1.7495000000000001</v>
      </c>
      <c r="V9621" s="2">
        <f>salestable[[#This Row],[Sales]] * (1 - salestable[[#This Row],[Discount]])</f>
        <v>111.96800000000002</v>
      </c>
      <c r="W9621" s="2">
        <f>salestable[[#This Row],[Sales]] * salestable[[#This Row],[Discount]]</f>
        <v>27.992000000000004</v>
      </c>
      <c r="X9621">
        <f>YEAR(salestable[[#This Row],[Order Date]])</f>
        <v>2017</v>
      </c>
      <c r="Y9621" t="str">
        <f>TEXT(salestable[[#This Row],[Order Date]],"MMMM")</f>
        <v>November</v>
      </c>
      <c r="Z9621" t="str">
        <f>"Q"&amp;ROUNDUP(MONTH(salestable[[#This Row],[Order Date]])/3,0)</f>
        <v>Q4</v>
      </c>
      <c r="AA9621" t="str">
        <f>TEXT(salestable[[#This Row],[Order Date]], "ddd")</f>
        <v>Thu</v>
      </c>
    </row>
    <row r="9622" spans="1:27"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s="3">
        <v>6</v>
      </c>
      <c r="T9622" s="4">
        <v>0.2</v>
      </c>
      <c r="U9622" s="3">
        <v>1.2527999999999999</v>
      </c>
      <c r="V9622" s="2">
        <f>salestable[[#This Row],[Sales]] * (1 - salestable[[#This Row],[Discount]])</f>
        <v>13.363200000000001</v>
      </c>
      <c r="W9622" s="2">
        <f>salestable[[#This Row],[Sales]] * salestable[[#This Row],[Discount]]</f>
        <v>3.3408000000000002</v>
      </c>
      <c r="X9622">
        <f>YEAR(salestable[[#This Row],[Order Date]])</f>
        <v>2014</v>
      </c>
      <c r="Y9622" t="str">
        <f>TEXT(salestable[[#This Row],[Order Date]],"MMMM")</f>
        <v>September</v>
      </c>
      <c r="Z9622" t="str">
        <f>"Q"&amp;ROUNDUP(MONTH(salestable[[#This Row],[Order Date]])/3,0)</f>
        <v>Q3</v>
      </c>
      <c r="AA9622" t="str">
        <f>TEXT(salestable[[#This Row],[Order Date]], "ddd")</f>
        <v>Fri</v>
      </c>
    </row>
    <row r="9623" spans="1:27"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s="3">
        <v>2</v>
      </c>
      <c r="T9623" s="4">
        <v>0.2</v>
      </c>
      <c r="U9623" s="3">
        <v>0.4728</v>
      </c>
      <c r="V9623" s="2">
        <f>salestable[[#This Row],[Sales]] * (1 - salestable[[#This Row],[Discount]])</f>
        <v>2.5216000000000003</v>
      </c>
      <c r="W9623" s="2">
        <f>salestable[[#This Row],[Sales]] * salestable[[#This Row],[Discount]]</f>
        <v>0.63040000000000007</v>
      </c>
      <c r="X9623">
        <f>YEAR(salestable[[#This Row],[Order Date]])</f>
        <v>2014</v>
      </c>
      <c r="Y9623" t="str">
        <f>TEXT(salestable[[#This Row],[Order Date]],"MMMM")</f>
        <v>September</v>
      </c>
      <c r="Z9623" t="str">
        <f>"Q"&amp;ROUNDUP(MONTH(salestable[[#This Row],[Order Date]])/3,0)</f>
        <v>Q3</v>
      </c>
      <c r="AA9623" t="str">
        <f>TEXT(salestable[[#This Row],[Order Date]], "ddd")</f>
        <v>Fri</v>
      </c>
    </row>
    <row r="9624" spans="1:27"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s="3">
        <v>4</v>
      </c>
      <c r="T9624" s="4">
        <v>0.2</v>
      </c>
      <c r="U9624" s="3">
        <v>11.102399999999999</v>
      </c>
      <c r="V9624" s="2">
        <f>salestable[[#This Row],[Sales]] * (1 - salestable[[#This Row],[Discount]])</f>
        <v>26.316800000000001</v>
      </c>
      <c r="W9624" s="2">
        <f>salestable[[#This Row],[Sales]] * salestable[[#This Row],[Discount]]</f>
        <v>6.5792000000000002</v>
      </c>
      <c r="X9624">
        <f>YEAR(salestable[[#This Row],[Order Date]])</f>
        <v>2014</v>
      </c>
      <c r="Y9624" t="str">
        <f>TEXT(salestable[[#This Row],[Order Date]],"MMMM")</f>
        <v>September</v>
      </c>
      <c r="Z9624" t="str">
        <f>"Q"&amp;ROUNDUP(MONTH(salestable[[#This Row],[Order Date]])/3,0)</f>
        <v>Q3</v>
      </c>
      <c r="AA9624" t="str">
        <f>TEXT(salestable[[#This Row],[Order Date]], "ddd")</f>
        <v>Fri</v>
      </c>
    </row>
    <row r="9625" spans="1:27"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s="3">
        <v>2</v>
      </c>
      <c r="T9625" s="4">
        <v>0.8</v>
      </c>
      <c r="U9625" s="3">
        <v>-54.549599999999998</v>
      </c>
      <c r="V9625" s="2">
        <f>salestable[[#This Row],[Sales]] * (1 - salestable[[#This Row],[Discount]])</f>
        <v>4.2783999999999986</v>
      </c>
      <c r="W9625" s="2">
        <f>salestable[[#This Row],[Sales]] * salestable[[#This Row],[Discount]]</f>
        <v>17.113600000000002</v>
      </c>
      <c r="X9625">
        <f>YEAR(salestable[[#This Row],[Order Date]])</f>
        <v>2017</v>
      </c>
      <c r="Y9625" t="str">
        <f>TEXT(salestable[[#This Row],[Order Date]],"MMMM")</f>
        <v>June</v>
      </c>
      <c r="Z9625" t="str">
        <f>"Q"&amp;ROUNDUP(MONTH(salestable[[#This Row],[Order Date]])/3,0)</f>
        <v>Q2</v>
      </c>
      <c r="AA9625" t="str">
        <f>TEXT(salestable[[#This Row],[Order Date]], "ddd")</f>
        <v>Thu</v>
      </c>
    </row>
    <row r="9626" spans="1:27"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s="3">
        <v>3</v>
      </c>
      <c r="T9626" s="4">
        <v>0.3</v>
      </c>
      <c r="U9626" s="3">
        <v>-39.511800000000001</v>
      </c>
      <c r="V9626" s="2">
        <f>salestable[[#This Row],[Sales]] * (1 - salestable[[#This Row],[Discount]])</f>
        <v>215.1198</v>
      </c>
      <c r="W9626" s="2">
        <f>salestable[[#This Row],[Sales]] * salestable[[#This Row],[Discount]]</f>
        <v>92.194200000000009</v>
      </c>
      <c r="X9626">
        <f>YEAR(salestable[[#This Row],[Order Date]])</f>
        <v>2017</v>
      </c>
      <c r="Y9626" t="str">
        <f>TEXT(salestable[[#This Row],[Order Date]],"MMMM")</f>
        <v>June</v>
      </c>
      <c r="Z9626" t="str">
        <f>"Q"&amp;ROUNDUP(MONTH(salestable[[#This Row],[Order Date]])/3,0)</f>
        <v>Q2</v>
      </c>
      <c r="AA9626" t="str">
        <f>TEXT(salestable[[#This Row],[Order Date]], "ddd")</f>
        <v>Thu</v>
      </c>
    </row>
    <row r="9627" spans="1:27"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s="3">
        <v>3</v>
      </c>
      <c r="T9627" s="4">
        <v>0.32</v>
      </c>
      <c r="U9627" s="3">
        <v>-96.470399999999998</v>
      </c>
      <c r="V9627" s="2">
        <f>salestable[[#This Row],[Sales]] * (1 - salestable[[#This Row],[Discount]])</f>
        <v>278.79945599999996</v>
      </c>
      <c r="W9627" s="2">
        <f>salestable[[#This Row],[Sales]] * salestable[[#This Row],[Discount]]</f>
        <v>131.19974399999998</v>
      </c>
      <c r="X9627">
        <f>YEAR(salestable[[#This Row],[Order Date]])</f>
        <v>2017</v>
      </c>
      <c r="Y9627" t="str">
        <f>TEXT(salestable[[#This Row],[Order Date]],"MMMM")</f>
        <v>June</v>
      </c>
      <c r="Z9627" t="str">
        <f>"Q"&amp;ROUNDUP(MONTH(salestable[[#This Row],[Order Date]])/3,0)</f>
        <v>Q2</v>
      </c>
      <c r="AA9627" t="str">
        <f>TEXT(salestable[[#This Row],[Order Date]], "ddd")</f>
        <v>Thu</v>
      </c>
    </row>
    <row r="9628" spans="1:27"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s="3">
        <v>2</v>
      </c>
      <c r="T9628" s="4">
        <v>0.2</v>
      </c>
      <c r="U9628" s="3">
        <v>3.3523999999999998</v>
      </c>
      <c r="V9628" s="2">
        <f>salestable[[#This Row],[Sales]] * (1 - salestable[[#This Row],[Discount]])</f>
        <v>7.3983999999999996</v>
      </c>
      <c r="W9628" s="2">
        <f>salestable[[#This Row],[Sales]] * salestable[[#This Row],[Discount]]</f>
        <v>1.8495999999999999</v>
      </c>
      <c r="X9628">
        <f>YEAR(salestable[[#This Row],[Order Date]])</f>
        <v>2017</v>
      </c>
      <c r="Y9628" t="str">
        <f>TEXT(salestable[[#This Row],[Order Date]],"MMMM")</f>
        <v>September</v>
      </c>
      <c r="Z9628" t="str">
        <f>"Q"&amp;ROUNDUP(MONTH(salestable[[#This Row],[Order Date]])/3,0)</f>
        <v>Q3</v>
      </c>
      <c r="AA9628" t="str">
        <f>TEXT(salestable[[#This Row],[Order Date]], "ddd")</f>
        <v>Sat</v>
      </c>
    </row>
    <row r="9629" spans="1:27"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s="3">
        <v>3</v>
      </c>
      <c r="T9629" s="4">
        <v>0</v>
      </c>
      <c r="U9629" s="3">
        <v>6.7481999999999998</v>
      </c>
      <c r="V9629" s="2">
        <f>salestable[[#This Row],[Sales]] * (1 - salestable[[#This Row],[Discount]])</f>
        <v>14.67</v>
      </c>
      <c r="W9629" s="2">
        <f>salestable[[#This Row],[Sales]] * salestable[[#This Row],[Discount]]</f>
        <v>0</v>
      </c>
      <c r="X9629">
        <f>YEAR(salestable[[#This Row],[Order Date]])</f>
        <v>2014</v>
      </c>
      <c r="Y9629" t="str">
        <f>TEXT(salestable[[#This Row],[Order Date]],"MMMM")</f>
        <v>November</v>
      </c>
      <c r="Z9629" t="str">
        <f>"Q"&amp;ROUNDUP(MONTH(salestable[[#This Row],[Order Date]])/3,0)</f>
        <v>Q4</v>
      </c>
      <c r="AA9629" t="str">
        <f>TEXT(salestable[[#This Row],[Order Date]], "ddd")</f>
        <v>Sun</v>
      </c>
    </row>
    <row r="9630" spans="1:27"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s="3">
        <v>7</v>
      </c>
      <c r="T9630" s="4">
        <v>0.2</v>
      </c>
      <c r="U9630" s="3">
        <v>13.0928</v>
      </c>
      <c r="V9630" s="2">
        <f>salestable[[#This Row],[Sales]] * (1 - salestable[[#This Row],[Discount]])</f>
        <v>29.926400000000001</v>
      </c>
      <c r="W9630" s="2">
        <f>salestable[[#This Row],[Sales]] * salestable[[#This Row],[Discount]]</f>
        <v>7.4816000000000003</v>
      </c>
      <c r="X9630">
        <f>YEAR(salestable[[#This Row],[Order Date]])</f>
        <v>2014</v>
      </c>
      <c r="Y9630" t="str">
        <f>TEXT(salestable[[#This Row],[Order Date]],"MMMM")</f>
        <v>January</v>
      </c>
      <c r="Z9630" t="str">
        <f>"Q"&amp;ROUNDUP(MONTH(salestable[[#This Row],[Order Date]])/3,0)</f>
        <v>Q1</v>
      </c>
      <c r="AA9630" t="str">
        <f>TEXT(salestable[[#This Row],[Order Date]], "ddd")</f>
        <v>Mon</v>
      </c>
    </row>
    <row r="9631" spans="1:27"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s="3">
        <v>2</v>
      </c>
      <c r="T9631" s="4">
        <v>0.7</v>
      </c>
      <c r="U9631" s="3">
        <v>-2.5211999999999999</v>
      </c>
      <c r="V9631" s="2">
        <f>salestable[[#This Row],[Sales]] * (1 - salestable[[#This Row],[Discount]])</f>
        <v>1.0314000000000001</v>
      </c>
      <c r="W9631" s="2">
        <f>salestable[[#This Row],[Sales]] * salestable[[#This Row],[Discount]]</f>
        <v>2.4066000000000001</v>
      </c>
      <c r="X9631">
        <f>YEAR(salestable[[#This Row],[Order Date]])</f>
        <v>2014</v>
      </c>
      <c r="Y9631" t="str">
        <f>TEXT(salestable[[#This Row],[Order Date]],"MMMM")</f>
        <v>January</v>
      </c>
      <c r="Z9631" t="str">
        <f>"Q"&amp;ROUNDUP(MONTH(salestable[[#This Row],[Order Date]])/3,0)</f>
        <v>Q1</v>
      </c>
      <c r="AA9631" t="str">
        <f>TEXT(salestable[[#This Row],[Order Date]], "ddd")</f>
        <v>Mon</v>
      </c>
    </row>
    <row r="9632" spans="1:27"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s="3">
        <v>3</v>
      </c>
      <c r="T9632" s="4">
        <v>0.2</v>
      </c>
      <c r="U9632" s="3">
        <v>2.3243999999999998</v>
      </c>
      <c r="V9632" s="2">
        <f>salestable[[#This Row],[Sales]] * (1 - salestable[[#This Row],[Discount]])</f>
        <v>5.7216000000000005</v>
      </c>
      <c r="W9632" s="2">
        <f>salestable[[#This Row],[Sales]] * salestable[[#This Row],[Discount]]</f>
        <v>1.4304000000000001</v>
      </c>
      <c r="X9632">
        <f>YEAR(salestable[[#This Row],[Order Date]])</f>
        <v>2016</v>
      </c>
      <c r="Y9632" t="str">
        <f>TEXT(salestable[[#This Row],[Order Date]],"MMMM")</f>
        <v>May</v>
      </c>
      <c r="Z9632" t="str">
        <f>"Q"&amp;ROUNDUP(MONTH(salestable[[#This Row],[Order Date]])/3,0)</f>
        <v>Q2</v>
      </c>
      <c r="AA9632" t="str">
        <f>TEXT(salestable[[#This Row],[Order Date]], "ddd")</f>
        <v>Tue</v>
      </c>
    </row>
    <row r="9633" spans="1:27"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s="3">
        <v>6</v>
      </c>
      <c r="T9633" s="4">
        <v>0</v>
      </c>
      <c r="U9633" s="3">
        <v>88.052999999999997</v>
      </c>
      <c r="V9633" s="2">
        <f>salestable[[#This Row],[Sales]] * (1 - salestable[[#This Row],[Discount]])</f>
        <v>179.7</v>
      </c>
      <c r="W9633" s="2">
        <f>salestable[[#This Row],[Sales]] * salestable[[#This Row],[Discount]]</f>
        <v>0</v>
      </c>
      <c r="X9633">
        <f>YEAR(salestable[[#This Row],[Order Date]])</f>
        <v>2016</v>
      </c>
      <c r="Y9633" t="str">
        <f>TEXT(salestable[[#This Row],[Order Date]],"MMMM")</f>
        <v>May</v>
      </c>
      <c r="Z9633" t="str">
        <f>"Q"&amp;ROUNDUP(MONTH(salestable[[#This Row],[Order Date]])/3,0)</f>
        <v>Q2</v>
      </c>
      <c r="AA9633" t="str">
        <f>TEXT(salestable[[#This Row],[Order Date]], "ddd")</f>
        <v>Tue</v>
      </c>
    </row>
    <row r="9634" spans="1:27"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s="3">
        <v>8</v>
      </c>
      <c r="T9634" s="4">
        <v>0</v>
      </c>
      <c r="U9634" s="3">
        <v>38.975200000000001</v>
      </c>
      <c r="V9634" s="2">
        <f>salestable[[#This Row],[Sales]] * (1 - salestable[[#This Row],[Discount]])</f>
        <v>90.64</v>
      </c>
      <c r="W9634" s="2">
        <f>salestable[[#This Row],[Sales]] * salestable[[#This Row],[Discount]]</f>
        <v>0</v>
      </c>
      <c r="X9634">
        <f>YEAR(salestable[[#This Row],[Order Date]])</f>
        <v>2017</v>
      </c>
      <c r="Y9634" t="str">
        <f>TEXT(salestable[[#This Row],[Order Date]],"MMMM")</f>
        <v>February</v>
      </c>
      <c r="Z9634" t="str">
        <f>"Q"&amp;ROUNDUP(MONTH(salestable[[#This Row],[Order Date]])/3,0)</f>
        <v>Q1</v>
      </c>
      <c r="AA9634" t="str">
        <f>TEXT(salestable[[#This Row],[Order Date]], "ddd")</f>
        <v>Mon</v>
      </c>
    </row>
    <row r="9635" spans="1:27"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s="3">
        <v>3</v>
      </c>
      <c r="T9635" s="4">
        <v>0</v>
      </c>
      <c r="U9635" s="3">
        <v>30.09</v>
      </c>
      <c r="V9635" s="2">
        <f>salestable[[#This Row],[Sales]] * (1 - salestable[[#This Row],[Discount]])</f>
        <v>177</v>
      </c>
      <c r="W9635" s="2">
        <f>salestable[[#This Row],[Sales]] * salestable[[#This Row],[Discount]]</f>
        <v>0</v>
      </c>
      <c r="X9635">
        <f>YEAR(salestable[[#This Row],[Order Date]])</f>
        <v>2014</v>
      </c>
      <c r="Y9635" t="str">
        <f>TEXT(salestable[[#This Row],[Order Date]],"MMMM")</f>
        <v>October</v>
      </c>
      <c r="Z9635" t="str">
        <f>"Q"&amp;ROUNDUP(MONTH(salestable[[#This Row],[Order Date]])/3,0)</f>
        <v>Q4</v>
      </c>
      <c r="AA9635" t="str">
        <f>TEXT(salestable[[#This Row],[Order Date]], "ddd")</f>
        <v>Tue</v>
      </c>
    </row>
    <row r="9636" spans="1:27"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s="3">
        <v>7</v>
      </c>
      <c r="T9636" s="4">
        <v>0</v>
      </c>
      <c r="U9636" s="3">
        <v>22.245999999999999</v>
      </c>
      <c r="V9636" s="2">
        <f>salestable[[#This Row],[Sales]] * (1 - salestable[[#This Row],[Discount]])</f>
        <v>79.45</v>
      </c>
      <c r="W9636" s="2">
        <f>salestable[[#This Row],[Sales]] * salestable[[#This Row],[Discount]]</f>
        <v>0</v>
      </c>
      <c r="X9636">
        <f>YEAR(salestable[[#This Row],[Order Date]])</f>
        <v>2014</v>
      </c>
      <c r="Y9636" t="str">
        <f>TEXT(salestable[[#This Row],[Order Date]],"MMMM")</f>
        <v>October</v>
      </c>
      <c r="Z9636" t="str">
        <f>"Q"&amp;ROUNDUP(MONTH(salestable[[#This Row],[Order Date]])/3,0)</f>
        <v>Q4</v>
      </c>
      <c r="AA9636" t="str">
        <f>TEXT(salestable[[#This Row],[Order Date]], "ddd")</f>
        <v>Tue</v>
      </c>
    </row>
    <row r="9637" spans="1:27"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s="3">
        <v>9</v>
      </c>
      <c r="T9637" s="4">
        <v>0</v>
      </c>
      <c r="U9637" s="3">
        <v>260.6112</v>
      </c>
      <c r="V9637" s="2">
        <f>salestable[[#This Row],[Sales]] * (1 - salestable[[#This Row],[Discount]])</f>
        <v>1628.82</v>
      </c>
      <c r="W9637" s="2">
        <f>salestable[[#This Row],[Sales]] * salestable[[#This Row],[Discount]]</f>
        <v>0</v>
      </c>
      <c r="X9637">
        <f>YEAR(salestable[[#This Row],[Order Date]])</f>
        <v>2014</v>
      </c>
      <c r="Y9637" t="str">
        <f>TEXT(salestable[[#This Row],[Order Date]],"MMMM")</f>
        <v>October</v>
      </c>
      <c r="Z9637" t="str">
        <f>"Q"&amp;ROUNDUP(MONTH(salestable[[#This Row],[Order Date]])/3,0)</f>
        <v>Q4</v>
      </c>
      <c r="AA9637" t="str">
        <f>TEXT(salestable[[#This Row],[Order Date]], "ddd")</f>
        <v>Tue</v>
      </c>
    </row>
    <row r="9638" spans="1:27"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s="3">
        <v>2</v>
      </c>
      <c r="T9638" s="4">
        <v>0</v>
      </c>
      <c r="U9638" s="3">
        <v>55.015999999999998</v>
      </c>
      <c r="V9638" s="2">
        <f>salestable[[#This Row],[Sales]] * (1 - salestable[[#This Row],[Discount]])</f>
        <v>137.54</v>
      </c>
      <c r="W9638" s="2">
        <f>salestable[[#This Row],[Sales]] * salestable[[#This Row],[Discount]]</f>
        <v>0</v>
      </c>
      <c r="X9638">
        <f>YEAR(salestable[[#This Row],[Order Date]])</f>
        <v>2014</v>
      </c>
      <c r="Y9638" t="str">
        <f>TEXT(salestable[[#This Row],[Order Date]],"MMMM")</f>
        <v>November</v>
      </c>
      <c r="Z9638" t="str">
        <f>"Q"&amp;ROUNDUP(MONTH(salestable[[#This Row],[Order Date]])/3,0)</f>
        <v>Q4</v>
      </c>
      <c r="AA9638" t="str">
        <f>TEXT(salestable[[#This Row],[Order Date]], "ddd")</f>
        <v>Tue</v>
      </c>
    </row>
    <row r="9639" spans="1:27"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s="3">
        <v>4</v>
      </c>
      <c r="T9639" s="4">
        <v>0</v>
      </c>
      <c r="U9639" s="3">
        <v>94.926000000000002</v>
      </c>
      <c r="V9639" s="2">
        <f>salestable[[#This Row],[Sales]] * (1 - salestable[[#This Row],[Discount]])</f>
        <v>730.2</v>
      </c>
      <c r="W9639" s="2">
        <f>salestable[[#This Row],[Sales]] * salestable[[#This Row],[Discount]]</f>
        <v>0</v>
      </c>
      <c r="X9639">
        <f>YEAR(salestable[[#This Row],[Order Date]])</f>
        <v>2014</v>
      </c>
      <c r="Y9639" t="str">
        <f>TEXT(salestable[[#This Row],[Order Date]],"MMMM")</f>
        <v>November</v>
      </c>
      <c r="Z9639" t="str">
        <f>"Q"&amp;ROUNDUP(MONTH(salestable[[#This Row],[Order Date]])/3,0)</f>
        <v>Q4</v>
      </c>
      <c r="AA9639" t="str">
        <f>TEXT(salestable[[#This Row],[Order Date]], "ddd")</f>
        <v>Tue</v>
      </c>
    </row>
    <row r="9640" spans="1:27"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s="3">
        <v>2</v>
      </c>
      <c r="T9640" s="4">
        <v>0</v>
      </c>
      <c r="U9640" s="3">
        <v>5.6643999999999997</v>
      </c>
      <c r="V9640" s="2">
        <f>salestable[[#This Row],[Sales]] * (1 - salestable[[#This Row],[Discount]])</f>
        <v>11.56</v>
      </c>
      <c r="W9640" s="2">
        <f>salestable[[#This Row],[Sales]] * salestable[[#This Row],[Discount]]</f>
        <v>0</v>
      </c>
      <c r="X9640">
        <f>YEAR(salestable[[#This Row],[Order Date]])</f>
        <v>2017</v>
      </c>
      <c r="Y9640" t="str">
        <f>TEXT(salestable[[#This Row],[Order Date]],"MMMM")</f>
        <v>November</v>
      </c>
      <c r="Z9640" t="str">
        <f>"Q"&amp;ROUNDUP(MONTH(salestable[[#This Row],[Order Date]])/3,0)</f>
        <v>Q4</v>
      </c>
      <c r="AA9640" t="str">
        <f>TEXT(salestable[[#This Row],[Order Date]], "ddd")</f>
        <v>Sun</v>
      </c>
    </row>
    <row r="9641" spans="1:27"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s="3">
        <v>13</v>
      </c>
      <c r="T9641" s="4">
        <v>0.4</v>
      </c>
      <c r="U9641" s="3">
        <v>-1862.3124</v>
      </c>
      <c r="V9641" s="2">
        <f>salestable[[#This Row],[Sales]] * (1 - salestable[[#This Row],[Discount]])</f>
        <v>2578.5864000000001</v>
      </c>
      <c r="W9641" s="2">
        <f>salestable[[#This Row],[Sales]] * salestable[[#This Row],[Discount]]</f>
        <v>1719.0576000000001</v>
      </c>
      <c r="X9641">
        <f>YEAR(salestable[[#This Row],[Order Date]])</f>
        <v>2015</v>
      </c>
      <c r="Y9641" t="str">
        <f>TEXT(salestable[[#This Row],[Order Date]],"MMMM")</f>
        <v>January</v>
      </c>
      <c r="Z9641" t="str">
        <f>"Q"&amp;ROUNDUP(MONTH(salestable[[#This Row],[Order Date]])/3,0)</f>
        <v>Q1</v>
      </c>
      <c r="AA9641" t="str">
        <f>TEXT(salestable[[#This Row],[Order Date]], "ddd")</f>
        <v>Wed</v>
      </c>
    </row>
    <row r="9642" spans="1:27"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s="3">
        <v>5</v>
      </c>
      <c r="T9642" s="4">
        <v>0</v>
      </c>
      <c r="U9642" s="3">
        <v>9.4990000000000006</v>
      </c>
      <c r="V9642" s="2">
        <f>salestable[[#This Row],[Sales]] * (1 - salestable[[#This Row],[Discount]])</f>
        <v>20.65</v>
      </c>
      <c r="W9642" s="2">
        <f>salestable[[#This Row],[Sales]] * salestable[[#This Row],[Discount]]</f>
        <v>0</v>
      </c>
      <c r="X9642">
        <f>YEAR(salestable[[#This Row],[Order Date]])</f>
        <v>2014</v>
      </c>
      <c r="Y9642" t="str">
        <f>TEXT(salestable[[#This Row],[Order Date]],"MMMM")</f>
        <v>March</v>
      </c>
      <c r="Z9642" t="str">
        <f>"Q"&amp;ROUNDUP(MONTH(salestable[[#This Row],[Order Date]])/3,0)</f>
        <v>Q1</v>
      </c>
      <c r="AA9642" t="str">
        <f>TEXT(salestable[[#This Row],[Order Date]], "ddd")</f>
        <v>Fri</v>
      </c>
    </row>
    <row r="9643" spans="1:27"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s="3">
        <v>5</v>
      </c>
      <c r="T9643" s="4">
        <v>0</v>
      </c>
      <c r="U9643" s="3">
        <v>0</v>
      </c>
      <c r="V9643" s="2">
        <f>salestable[[#This Row],[Sales]] * (1 - salestable[[#This Row],[Discount]])</f>
        <v>204.9</v>
      </c>
      <c r="W9643" s="2">
        <f>salestable[[#This Row],[Sales]] * salestable[[#This Row],[Discount]]</f>
        <v>0</v>
      </c>
      <c r="X9643">
        <f>YEAR(salestable[[#This Row],[Order Date]])</f>
        <v>2014</v>
      </c>
      <c r="Y9643" t="str">
        <f>TEXT(salestable[[#This Row],[Order Date]],"MMMM")</f>
        <v>March</v>
      </c>
      <c r="Z9643" t="str">
        <f>"Q"&amp;ROUNDUP(MONTH(salestable[[#This Row],[Order Date]])/3,0)</f>
        <v>Q1</v>
      </c>
      <c r="AA9643" t="str">
        <f>TEXT(salestable[[#This Row],[Order Date]], "ddd")</f>
        <v>Fri</v>
      </c>
    </row>
    <row r="9644" spans="1:27"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s="3">
        <v>6</v>
      </c>
      <c r="T9644" s="4">
        <v>0.2</v>
      </c>
      <c r="U9644" s="3">
        <v>21.8352</v>
      </c>
      <c r="V9644" s="2">
        <f>salestable[[#This Row],[Sales]] * (1 - salestable[[#This Row],[Discount]])</f>
        <v>349.36320000000001</v>
      </c>
      <c r="W9644" s="2">
        <f>salestable[[#This Row],[Sales]] * salestable[[#This Row],[Discount]]</f>
        <v>87.340800000000002</v>
      </c>
      <c r="X9644">
        <f>YEAR(salestable[[#This Row],[Order Date]])</f>
        <v>2014</v>
      </c>
      <c r="Y9644" t="str">
        <f>TEXT(salestable[[#This Row],[Order Date]],"MMMM")</f>
        <v>March</v>
      </c>
      <c r="Z9644" t="str">
        <f>"Q"&amp;ROUNDUP(MONTH(salestable[[#This Row],[Order Date]])/3,0)</f>
        <v>Q1</v>
      </c>
      <c r="AA9644" t="str">
        <f>TEXT(salestable[[#This Row],[Order Date]], "ddd")</f>
        <v>Fri</v>
      </c>
    </row>
    <row r="9645" spans="1:27"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s="3">
        <v>2</v>
      </c>
      <c r="T9645" s="4">
        <v>0.2</v>
      </c>
      <c r="U9645" s="3">
        <v>54.176400000000001</v>
      </c>
      <c r="V9645" s="2">
        <f>salestable[[#This Row],[Sales]] * (1 - salestable[[#This Row],[Discount]])</f>
        <v>385.25440000000003</v>
      </c>
      <c r="W9645" s="2">
        <f>salestable[[#This Row],[Sales]] * salestable[[#This Row],[Discount]]</f>
        <v>96.313600000000008</v>
      </c>
      <c r="X9645">
        <f>YEAR(salestable[[#This Row],[Order Date]])</f>
        <v>2014</v>
      </c>
      <c r="Y9645" t="str">
        <f>TEXT(salestable[[#This Row],[Order Date]],"MMMM")</f>
        <v>March</v>
      </c>
      <c r="Z9645" t="str">
        <f>"Q"&amp;ROUNDUP(MONTH(salestable[[#This Row],[Order Date]])/3,0)</f>
        <v>Q1</v>
      </c>
      <c r="AA9645" t="str">
        <f>TEXT(salestable[[#This Row],[Order Date]], "ddd")</f>
        <v>Fri</v>
      </c>
    </row>
    <row r="9646" spans="1:27"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s="3">
        <v>7</v>
      </c>
      <c r="T9646" s="4">
        <v>0.2</v>
      </c>
      <c r="U9646" s="3">
        <v>12.3123</v>
      </c>
      <c r="V9646" s="2">
        <f>salestable[[#This Row],[Sales]] * (1 - salestable[[#This Row],[Discount]])</f>
        <v>71.635199999999998</v>
      </c>
      <c r="W9646" s="2">
        <f>salestable[[#This Row],[Sales]] * salestable[[#This Row],[Discount]]</f>
        <v>17.908799999999999</v>
      </c>
      <c r="X9646">
        <f>YEAR(salestable[[#This Row],[Order Date]])</f>
        <v>2017</v>
      </c>
      <c r="Y9646" t="str">
        <f>TEXT(salestable[[#This Row],[Order Date]],"MMMM")</f>
        <v>June</v>
      </c>
      <c r="Z9646" t="str">
        <f>"Q"&amp;ROUNDUP(MONTH(salestable[[#This Row],[Order Date]])/3,0)</f>
        <v>Q2</v>
      </c>
      <c r="AA9646" t="str">
        <f>TEXT(salestable[[#This Row],[Order Date]], "ddd")</f>
        <v>Thu</v>
      </c>
    </row>
    <row r="9647" spans="1:27"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s="3">
        <v>2</v>
      </c>
      <c r="T9647" s="4">
        <v>0.2</v>
      </c>
      <c r="U9647" s="3">
        <v>-8.3523999999999994</v>
      </c>
      <c r="V9647" s="2">
        <f>salestable[[#This Row],[Sales]] * (1 - salestable[[#This Row],[Discount]])</f>
        <v>28.134399999999999</v>
      </c>
      <c r="W9647" s="2">
        <f>salestable[[#This Row],[Sales]] * salestable[[#This Row],[Discount]]</f>
        <v>7.0335999999999999</v>
      </c>
      <c r="X9647">
        <f>YEAR(salestable[[#This Row],[Order Date]])</f>
        <v>2017</v>
      </c>
      <c r="Y9647" t="str">
        <f>TEXT(salestable[[#This Row],[Order Date]],"MMMM")</f>
        <v>June</v>
      </c>
      <c r="Z9647" t="str">
        <f>"Q"&amp;ROUNDUP(MONTH(salestable[[#This Row],[Order Date]])/3,0)</f>
        <v>Q2</v>
      </c>
      <c r="AA9647" t="str">
        <f>TEXT(salestable[[#This Row],[Order Date]], "ddd")</f>
        <v>Thu</v>
      </c>
    </row>
    <row r="9648" spans="1:27"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s="3">
        <v>2</v>
      </c>
      <c r="T9648" s="4">
        <v>0.7</v>
      </c>
      <c r="U9648" s="3">
        <v>-48.392000000000003</v>
      </c>
      <c r="V9648" s="2">
        <f>salestable[[#This Row],[Sales]] * (1 - salestable[[#This Row],[Discount]])</f>
        <v>21.776400000000002</v>
      </c>
      <c r="W9648" s="2">
        <f>salestable[[#This Row],[Sales]] * salestable[[#This Row],[Discount]]</f>
        <v>50.811599999999991</v>
      </c>
      <c r="X9648">
        <f>YEAR(salestable[[#This Row],[Order Date]])</f>
        <v>2017</v>
      </c>
      <c r="Y9648" t="str">
        <f>TEXT(salestable[[#This Row],[Order Date]],"MMMM")</f>
        <v>June</v>
      </c>
      <c r="Z9648" t="str">
        <f>"Q"&amp;ROUNDUP(MONTH(salestable[[#This Row],[Order Date]])/3,0)</f>
        <v>Q2</v>
      </c>
      <c r="AA9648" t="str">
        <f>TEXT(salestable[[#This Row],[Order Date]], "ddd")</f>
        <v>Thu</v>
      </c>
    </row>
    <row r="9649" spans="1:27"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s="3">
        <v>4</v>
      </c>
      <c r="T9649" s="4">
        <v>0</v>
      </c>
      <c r="U9649" s="3">
        <v>57.501600000000003</v>
      </c>
      <c r="V9649" s="2">
        <f>salestable[[#This Row],[Sales]] * (1 - salestable[[#This Row],[Discount]])</f>
        <v>221.16</v>
      </c>
      <c r="W9649" s="2">
        <f>salestable[[#This Row],[Sales]] * salestable[[#This Row],[Discount]]</f>
        <v>0</v>
      </c>
      <c r="X9649">
        <f>YEAR(salestable[[#This Row],[Order Date]])</f>
        <v>2014</v>
      </c>
      <c r="Y9649" t="str">
        <f>TEXT(salestable[[#This Row],[Order Date]],"MMMM")</f>
        <v>November</v>
      </c>
      <c r="Z9649" t="str">
        <f>"Q"&amp;ROUNDUP(MONTH(salestable[[#This Row],[Order Date]])/3,0)</f>
        <v>Q4</v>
      </c>
      <c r="AA9649" t="str">
        <f>TEXT(salestable[[#This Row],[Order Date]], "ddd")</f>
        <v>Wed</v>
      </c>
    </row>
    <row r="9650" spans="1:27"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s="3">
        <v>3</v>
      </c>
      <c r="T9650" s="4">
        <v>0</v>
      </c>
      <c r="U9650" s="3">
        <v>78.951599999999999</v>
      </c>
      <c r="V9650" s="2">
        <f>salestable[[#This Row],[Sales]] * (1 - salestable[[#This Row],[Discount]])</f>
        <v>281.97000000000003</v>
      </c>
      <c r="W9650" s="2">
        <f>salestable[[#This Row],[Sales]] * salestable[[#This Row],[Discount]]</f>
        <v>0</v>
      </c>
      <c r="X9650">
        <f>YEAR(salestable[[#This Row],[Order Date]])</f>
        <v>2014</v>
      </c>
      <c r="Y9650" t="str">
        <f>TEXT(salestable[[#This Row],[Order Date]],"MMMM")</f>
        <v>November</v>
      </c>
      <c r="Z9650" t="str">
        <f>"Q"&amp;ROUNDUP(MONTH(salestable[[#This Row],[Order Date]])/3,0)</f>
        <v>Q4</v>
      </c>
      <c r="AA9650" t="str">
        <f>TEXT(salestable[[#This Row],[Order Date]], "ddd")</f>
        <v>Wed</v>
      </c>
    </row>
    <row r="9651" spans="1:27"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s="3">
        <v>8</v>
      </c>
      <c r="T9651" s="4">
        <v>0.15</v>
      </c>
      <c r="U9651" s="3">
        <v>160.31360000000001</v>
      </c>
      <c r="V9651" s="2">
        <f>salestable[[#This Row],[Sales]] * (1 - salestable[[#This Row],[Discount]])</f>
        <v>2895.6644000000001</v>
      </c>
      <c r="W9651" s="2">
        <f>salestable[[#This Row],[Sales]] * salestable[[#This Row],[Discount]]</f>
        <v>510.99959999999999</v>
      </c>
      <c r="X9651">
        <f>YEAR(salestable[[#This Row],[Order Date]])</f>
        <v>2016</v>
      </c>
      <c r="Y9651" t="str">
        <f>TEXT(salestable[[#This Row],[Order Date]],"MMMM")</f>
        <v>November</v>
      </c>
      <c r="Z9651" t="str">
        <f>"Q"&amp;ROUNDUP(MONTH(salestable[[#This Row],[Order Date]])/3,0)</f>
        <v>Q4</v>
      </c>
      <c r="AA9651" t="str">
        <f>TEXT(salestable[[#This Row],[Order Date]], "ddd")</f>
        <v>Sat</v>
      </c>
    </row>
    <row r="9652" spans="1:27"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s="3">
        <v>9</v>
      </c>
      <c r="T9652" s="4">
        <v>0</v>
      </c>
      <c r="U9652" s="3">
        <v>10.4076</v>
      </c>
      <c r="V9652" s="2">
        <f>salestable[[#This Row],[Sales]] * (1 - salestable[[#This Row],[Discount]])</f>
        <v>37.17</v>
      </c>
      <c r="W9652" s="2">
        <f>salestable[[#This Row],[Sales]] * salestable[[#This Row],[Discount]]</f>
        <v>0</v>
      </c>
      <c r="X9652">
        <f>YEAR(salestable[[#This Row],[Order Date]])</f>
        <v>2016</v>
      </c>
      <c r="Y9652" t="str">
        <f>TEXT(salestable[[#This Row],[Order Date]],"MMMM")</f>
        <v>November</v>
      </c>
      <c r="Z9652" t="str">
        <f>"Q"&amp;ROUNDUP(MONTH(salestable[[#This Row],[Order Date]])/3,0)</f>
        <v>Q4</v>
      </c>
      <c r="AA9652" t="str">
        <f>TEXT(salestable[[#This Row],[Order Date]], "ddd")</f>
        <v>Sat</v>
      </c>
    </row>
    <row r="9653" spans="1:27"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s="3">
        <v>2</v>
      </c>
      <c r="T9653" s="4">
        <v>0</v>
      </c>
      <c r="U9653" s="3">
        <v>19.488</v>
      </c>
      <c r="V9653" s="2">
        <f>salestable[[#This Row],[Sales]] * (1 - salestable[[#This Row],[Discount]])</f>
        <v>64.959999999999994</v>
      </c>
      <c r="W9653" s="2">
        <f>salestable[[#This Row],[Sales]] * salestable[[#This Row],[Discount]]</f>
        <v>0</v>
      </c>
      <c r="X9653">
        <f>YEAR(salestable[[#This Row],[Order Date]])</f>
        <v>2016</v>
      </c>
      <c r="Y9653" t="str">
        <f>TEXT(salestable[[#This Row],[Order Date]],"MMMM")</f>
        <v>November</v>
      </c>
      <c r="Z9653" t="str">
        <f>"Q"&amp;ROUNDUP(MONTH(salestable[[#This Row],[Order Date]])/3,0)</f>
        <v>Q4</v>
      </c>
      <c r="AA9653" t="str">
        <f>TEXT(salestable[[#This Row],[Order Date]], "ddd")</f>
        <v>Sat</v>
      </c>
    </row>
    <row r="9654" spans="1:27"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s="3">
        <v>6</v>
      </c>
      <c r="T9654" s="4">
        <v>0</v>
      </c>
      <c r="U9654" s="3">
        <v>297.69</v>
      </c>
      <c r="V9654" s="2">
        <f>salestable[[#This Row],[Sales]] * (1 - salestable[[#This Row],[Discount]])</f>
        <v>595.38</v>
      </c>
      <c r="W9654" s="2">
        <f>salestable[[#This Row],[Sales]] * salestable[[#This Row],[Discount]]</f>
        <v>0</v>
      </c>
      <c r="X9654">
        <f>YEAR(salestable[[#This Row],[Order Date]])</f>
        <v>2016</v>
      </c>
      <c r="Y9654" t="str">
        <f>TEXT(salestable[[#This Row],[Order Date]],"MMMM")</f>
        <v>November</v>
      </c>
      <c r="Z9654" t="str">
        <f>"Q"&amp;ROUNDUP(MONTH(salestable[[#This Row],[Order Date]])/3,0)</f>
        <v>Q4</v>
      </c>
      <c r="AA9654" t="str">
        <f>TEXT(salestable[[#This Row],[Order Date]], "ddd")</f>
        <v>Sat</v>
      </c>
    </row>
    <row r="9655" spans="1:27"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s="3">
        <v>2</v>
      </c>
      <c r="T9655" s="4">
        <v>0.2</v>
      </c>
      <c r="U9655" s="3">
        <v>11.997999999999999</v>
      </c>
      <c r="V9655" s="2">
        <f>salestable[[#This Row],[Sales]] * (1 - salestable[[#This Row],[Discount]])</f>
        <v>76.787199999999999</v>
      </c>
      <c r="W9655" s="2">
        <f>salestable[[#This Row],[Sales]] * salestable[[#This Row],[Discount]]</f>
        <v>19.1968</v>
      </c>
      <c r="X9655">
        <f>YEAR(salestable[[#This Row],[Order Date]])</f>
        <v>2017</v>
      </c>
      <c r="Y9655" t="str">
        <f>TEXT(salestable[[#This Row],[Order Date]],"MMMM")</f>
        <v>January</v>
      </c>
      <c r="Z9655" t="str">
        <f>"Q"&amp;ROUNDUP(MONTH(salestable[[#This Row],[Order Date]])/3,0)</f>
        <v>Q1</v>
      </c>
      <c r="AA9655" t="str">
        <f>TEXT(salestable[[#This Row],[Order Date]], "ddd")</f>
        <v>Mon</v>
      </c>
    </row>
    <row r="9656" spans="1:27"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s="3">
        <v>2</v>
      </c>
      <c r="T9656" s="4">
        <v>0.7</v>
      </c>
      <c r="U9656" s="3">
        <v>-3.6212</v>
      </c>
      <c r="V9656" s="2">
        <f>salestable[[#This Row],[Sales]] * (1 - salestable[[#This Row],[Discount]])</f>
        <v>1.4814000000000001</v>
      </c>
      <c r="W9656" s="2">
        <f>salestable[[#This Row],[Sales]] * salestable[[#This Row],[Discount]]</f>
        <v>3.4565999999999995</v>
      </c>
      <c r="X9656">
        <f>YEAR(salestable[[#This Row],[Order Date]])</f>
        <v>2017</v>
      </c>
      <c r="Y9656" t="str">
        <f>TEXT(salestable[[#This Row],[Order Date]],"MMMM")</f>
        <v>January</v>
      </c>
      <c r="Z9656" t="str">
        <f>"Q"&amp;ROUNDUP(MONTH(salestable[[#This Row],[Order Date]])/3,0)</f>
        <v>Q1</v>
      </c>
      <c r="AA9656" t="str">
        <f>TEXT(salestable[[#This Row],[Order Date]], "ddd")</f>
        <v>Mon</v>
      </c>
    </row>
    <row r="9657" spans="1:27"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s="3">
        <v>3</v>
      </c>
      <c r="T9657" s="4">
        <v>0</v>
      </c>
      <c r="U9657" s="3">
        <v>35.078400000000002</v>
      </c>
      <c r="V9657" s="2">
        <f>salestable[[#This Row],[Sales]] * (1 - salestable[[#This Row],[Discount]])</f>
        <v>97.44</v>
      </c>
      <c r="W9657" s="2">
        <f>salestable[[#This Row],[Sales]] * salestable[[#This Row],[Discount]]</f>
        <v>0</v>
      </c>
      <c r="X9657">
        <f>YEAR(salestable[[#This Row],[Order Date]])</f>
        <v>2014</v>
      </c>
      <c r="Y9657" t="str">
        <f>TEXT(salestable[[#This Row],[Order Date]],"MMMM")</f>
        <v>September</v>
      </c>
      <c r="Z9657" t="str">
        <f>"Q"&amp;ROUNDUP(MONTH(salestable[[#This Row],[Order Date]])/3,0)</f>
        <v>Q3</v>
      </c>
      <c r="AA9657" t="str">
        <f>TEXT(salestable[[#This Row],[Order Date]], "ddd")</f>
        <v>Mon</v>
      </c>
    </row>
    <row r="9658" spans="1:27"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s="3">
        <v>1</v>
      </c>
      <c r="T9658" s="4">
        <v>0.2</v>
      </c>
      <c r="U9658" s="3">
        <v>1.3944000000000001</v>
      </c>
      <c r="V9658" s="2">
        <f>salestable[[#This Row],[Sales]] * (1 - salestable[[#This Row],[Discount]])</f>
        <v>3.1872000000000003</v>
      </c>
      <c r="W9658" s="2">
        <f>salestable[[#This Row],[Sales]] * salestable[[#This Row],[Discount]]</f>
        <v>0.79680000000000006</v>
      </c>
      <c r="X9658">
        <f>YEAR(salestable[[#This Row],[Order Date]])</f>
        <v>2014</v>
      </c>
      <c r="Y9658" t="str">
        <f>TEXT(salestable[[#This Row],[Order Date]],"MMMM")</f>
        <v>September</v>
      </c>
      <c r="Z9658" t="str">
        <f>"Q"&amp;ROUNDUP(MONTH(salestable[[#This Row],[Order Date]])/3,0)</f>
        <v>Q3</v>
      </c>
      <c r="AA9658" t="str">
        <f>TEXT(salestable[[#This Row],[Order Date]], "ddd")</f>
        <v>Mon</v>
      </c>
    </row>
    <row r="9659" spans="1:27"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s="3">
        <v>4</v>
      </c>
      <c r="T9659" s="4">
        <v>0</v>
      </c>
      <c r="U9659" s="3">
        <v>5.7375999999999996</v>
      </c>
      <c r="V9659" s="2">
        <f>salestable[[#This Row],[Sales]] * (1 - salestable[[#This Row],[Discount]])</f>
        <v>13.04</v>
      </c>
      <c r="W9659" s="2">
        <f>salestable[[#This Row],[Sales]] * salestable[[#This Row],[Discount]]</f>
        <v>0</v>
      </c>
      <c r="X9659">
        <f>YEAR(salestable[[#This Row],[Order Date]])</f>
        <v>2014</v>
      </c>
      <c r="Y9659" t="str">
        <f>TEXT(salestable[[#This Row],[Order Date]],"MMMM")</f>
        <v>September</v>
      </c>
      <c r="Z9659" t="str">
        <f>"Q"&amp;ROUNDUP(MONTH(salestable[[#This Row],[Order Date]])/3,0)</f>
        <v>Q3</v>
      </c>
      <c r="AA9659" t="str">
        <f>TEXT(salestable[[#This Row],[Order Date]], "ddd")</f>
        <v>Mon</v>
      </c>
    </row>
    <row r="9660" spans="1:27"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s="3">
        <v>4</v>
      </c>
      <c r="T9660" s="4">
        <v>0.1</v>
      </c>
      <c r="U9660" s="3">
        <v>83.709599999999995</v>
      </c>
      <c r="V9660" s="2">
        <f>salestable[[#This Row],[Sales]] * (1 - salestable[[#This Row],[Discount]])</f>
        <v>521.5752</v>
      </c>
      <c r="W9660" s="2">
        <f>salestable[[#This Row],[Sales]] * salestable[[#This Row],[Discount]]</f>
        <v>57.952800000000003</v>
      </c>
      <c r="X9660">
        <f>YEAR(salestable[[#This Row],[Order Date]])</f>
        <v>2014</v>
      </c>
      <c r="Y9660" t="str">
        <f>TEXT(salestable[[#This Row],[Order Date]],"MMMM")</f>
        <v>September</v>
      </c>
      <c r="Z9660" t="str">
        <f>"Q"&amp;ROUNDUP(MONTH(salestable[[#This Row],[Order Date]])/3,0)</f>
        <v>Q3</v>
      </c>
      <c r="AA9660" t="str">
        <f>TEXT(salestable[[#This Row],[Order Date]], "ddd")</f>
        <v>Mon</v>
      </c>
    </row>
    <row r="9661" spans="1:27"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s="3">
        <v>5</v>
      </c>
      <c r="T9661" s="4">
        <v>0</v>
      </c>
      <c r="U9661" s="3">
        <v>9</v>
      </c>
      <c r="V9661" s="2">
        <f>salestable[[#This Row],[Sales]] * (1 - salestable[[#This Row],[Discount]])</f>
        <v>18.75</v>
      </c>
      <c r="W9661" s="2">
        <f>salestable[[#This Row],[Sales]] * salestable[[#This Row],[Discount]]</f>
        <v>0</v>
      </c>
      <c r="X9661">
        <f>YEAR(salestable[[#This Row],[Order Date]])</f>
        <v>2014</v>
      </c>
      <c r="Y9661" t="str">
        <f>TEXT(salestable[[#This Row],[Order Date]],"MMMM")</f>
        <v>March</v>
      </c>
      <c r="Z9661" t="str">
        <f>"Q"&amp;ROUNDUP(MONTH(salestable[[#This Row],[Order Date]])/3,0)</f>
        <v>Q1</v>
      </c>
      <c r="AA9661" t="str">
        <f>TEXT(salestable[[#This Row],[Order Date]], "ddd")</f>
        <v>Wed</v>
      </c>
    </row>
    <row r="9662" spans="1:27"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s="3">
        <v>9</v>
      </c>
      <c r="T9662" s="4">
        <v>0.2</v>
      </c>
      <c r="U9662" s="3">
        <v>226.7946</v>
      </c>
      <c r="V9662" s="2">
        <f>salestable[[#This Row],[Sales]] * (1 - salestable[[#This Row],[Discount]])</f>
        <v>2419.1424000000002</v>
      </c>
      <c r="W9662" s="2">
        <f>salestable[[#This Row],[Sales]] * salestable[[#This Row],[Discount]]</f>
        <v>604.78560000000004</v>
      </c>
      <c r="X9662">
        <f>YEAR(salestable[[#This Row],[Order Date]])</f>
        <v>2016</v>
      </c>
      <c r="Y9662" t="str">
        <f>TEXT(salestable[[#This Row],[Order Date]],"MMMM")</f>
        <v>June</v>
      </c>
      <c r="Z9662" t="str">
        <f>"Q"&amp;ROUNDUP(MONTH(salestable[[#This Row],[Order Date]])/3,0)</f>
        <v>Q2</v>
      </c>
      <c r="AA9662" t="str">
        <f>TEXT(salestable[[#This Row],[Order Date]], "ddd")</f>
        <v>Mon</v>
      </c>
    </row>
    <row r="9663" spans="1:27"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s="3">
        <v>2</v>
      </c>
      <c r="T9663" s="4">
        <v>0</v>
      </c>
      <c r="U9663" s="3">
        <v>3.7744</v>
      </c>
      <c r="V9663" s="2">
        <f>salestable[[#This Row],[Sales]] * (1 - salestable[[#This Row],[Discount]])</f>
        <v>26.96</v>
      </c>
      <c r="W9663" s="2">
        <f>salestable[[#This Row],[Sales]] * salestable[[#This Row],[Discount]]</f>
        <v>0</v>
      </c>
      <c r="X9663">
        <f>YEAR(salestable[[#This Row],[Order Date]])</f>
        <v>2016</v>
      </c>
      <c r="Y9663" t="str">
        <f>TEXT(salestable[[#This Row],[Order Date]],"MMMM")</f>
        <v>June</v>
      </c>
      <c r="Z9663" t="str">
        <f>"Q"&amp;ROUNDUP(MONTH(salestable[[#This Row],[Order Date]])/3,0)</f>
        <v>Q2</v>
      </c>
      <c r="AA9663" t="str">
        <f>TEXT(salestable[[#This Row],[Order Date]], "ddd")</f>
        <v>Mon</v>
      </c>
    </row>
    <row r="9664" spans="1:27"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s="3">
        <v>3</v>
      </c>
      <c r="T9664" s="4">
        <v>0.2</v>
      </c>
      <c r="U9664" s="3">
        <v>161.19</v>
      </c>
      <c r="V9664" s="2">
        <f>salestable[[#This Row],[Sales]] * (1 - salestable[[#This Row],[Discount]])</f>
        <v>382.08000000000004</v>
      </c>
      <c r="W9664" s="2">
        <f>salestable[[#This Row],[Sales]] * salestable[[#This Row],[Discount]]</f>
        <v>95.52000000000001</v>
      </c>
      <c r="X9664">
        <f>YEAR(salestable[[#This Row],[Order Date]])</f>
        <v>2016</v>
      </c>
      <c r="Y9664" t="str">
        <f>TEXT(salestable[[#This Row],[Order Date]],"MMMM")</f>
        <v>June</v>
      </c>
      <c r="Z9664" t="str">
        <f>"Q"&amp;ROUNDUP(MONTH(salestable[[#This Row],[Order Date]])/3,0)</f>
        <v>Q2</v>
      </c>
      <c r="AA9664" t="str">
        <f>TEXT(salestable[[#This Row],[Order Date]], "ddd")</f>
        <v>Mon</v>
      </c>
    </row>
    <row r="9665" spans="1:27"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s="3">
        <v>3</v>
      </c>
      <c r="T9665" s="4">
        <v>0</v>
      </c>
      <c r="U9665" s="3">
        <v>9.6974999999999998</v>
      </c>
      <c r="V9665" s="2">
        <f>salestable[[#This Row],[Sales]] * (1 - salestable[[#This Row],[Discount]])</f>
        <v>193.95</v>
      </c>
      <c r="W9665" s="2">
        <f>salestable[[#This Row],[Sales]] * salestable[[#This Row],[Discount]]</f>
        <v>0</v>
      </c>
      <c r="X9665">
        <f>YEAR(salestable[[#This Row],[Order Date]])</f>
        <v>2017</v>
      </c>
      <c r="Y9665" t="str">
        <f>TEXT(salestable[[#This Row],[Order Date]],"MMMM")</f>
        <v>August</v>
      </c>
      <c r="Z9665" t="str">
        <f>"Q"&amp;ROUNDUP(MONTH(salestable[[#This Row],[Order Date]])/3,0)</f>
        <v>Q3</v>
      </c>
      <c r="AA9665" t="str">
        <f>TEXT(salestable[[#This Row],[Order Date]], "ddd")</f>
        <v>Thu</v>
      </c>
    </row>
    <row r="9666" spans="1:27"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s="3">
        <v>2</v>
      </c>
      <c r="T9666" s="4">
        <v>0</v>
      </c>
      <c r="U9666" s="3">
        <v>6.2207999999999997</v>
      </c>
      <c r="V9666" s="2">
        <f>salestable[[#This Row],[Sales]] * (1 - salestable[[#This Row],[Discount]])</f>
        <v>12.96</v>
      </c>
      <c r="W9666" s="2">
        <f>salestable[[#This Row],[Sales]] * salestable[[#This Row],[Discount]]</f>
        <v>0</v>
      </c>
      <c r="X9666">
        <f>YEAR(salestable[[#This Row],[Order Date]])</f>
        <v>2015</v>
      </c>
      <c r="Y9666" t="str">
        <f>TEXT(salestable[[#This Row],[Order Date]],"MMMM")</f>
        <v>December</v>
      </c>
      <c r="Z9666" t="str">
        <f>"Q"&amp;ROUNDUP(MONTH(salestable[[#This Row],[Order Date]])/3,0)</f>
        <v>Q4</v>
      </c>
      <c r="AA9666" t="str">
        <f>TEXT(salestable[[#This Row],[Order Date]], "ddd")</f>
        <v>Mon</v>
      </c>
    </row>
    <row r="9667" spans="1:27"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s="3">
        <v>3</v>
      </c>
      <c r="T9667" s="4">
        <v>0</v>
      </c>
      <c r="U9667" s="3">
        <v>23.988</v>
      </c>
      <c r="V9667" s="2">
        <f>salestable[[#This Row],[Sales]] * (1 - salestable[[#This Row],[Discount]])</f>
        <v>119.94</v>
      </c>
      <c r="W9667" s="2">
        <f>salestable[[#This Row],[Sales]] * salestable[[#This Row],[Discount]]</f>
        <v>0</v>
      </c>
      <c r="X9667">
        <f>YEAR(salestable[[#This Row],[Order Date]])</f>
        <v>2017</v>
      </c>
      <c r="Y9667" t="str">
        <f>TEXT(salestable[[#This Row],[Order Date]],"MMMM")</f>
        <v>November</v>
      </c>
      <c r="Z9667" t="str">
        <f>"Q"&amp;ROUNDUP(MONTH(salestable[[#This Row],[Order Date]])/3,0)</f>
        <v>Q4</v>
      </c>
      <c r="AA9667" t="str">
        <f>TEXT(salestable[[#This Row],[Order Date]], "ddd")</f>
        <v>Thu</v>
      </c>
    </row>
    <row r="9668" spans="1:27"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s="3">
        <v>3</v>
      </c>
      <c r="T9668" s="4">
        <v>0</v>
      </c>
      <c r="U9668" s="3">
        <v>4.4711999999999996</v>
      </c>
      <c r="V9668" s="2">
        <f>salestable[[#This Row],[Sales]] * (1 - salestable[[#This Row],[Discount]])</f>
        <v>12.42</v>
      </c>
      <c r="W9668" s="2">
        <f>salestable[[#This Row],[Sales]] * salestable[[#This Row],[Discount]]</f>
        <v>0</v>
      </c>
      <c r="X9668">
        <f>YEAR(salestable[[#This Row],[Order Date]])</f>
        <v>2017</v>
      </c>
      <c r="Y9668" t="str">
        <f>TEXT(salestable[[#This Row],[Order Date]],"MMMM")</f>
        <v>November</v>
      </c>
      <c r="Z9668" t="str">
        <f>"Q"&amp;ROUNDUP(MONTH(salestable[[#This Row],[Order Date]])/3,0)</f>
        <v>Q4</v>
      </c>
      <c r="AA9668" t="str">
        <f>TEXT(salestable[[#This Row],[Order Date]], "ddd")</f>
        <v>Thu</v>
      </c>
    </row>
    <row r="9669" spans="1:27"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s="3">
        <v>7</v>
      </c>
      <c r="T9669" s="4">
        <v>0.2</v>
      </c>
      <c r="U9669" s="3">
        <v>6.5568999999999997</v>
      </c>
      <c r="V9669" s="2">
        <f>salestable[[#This Row],[Sales]] * (1 - salestable[[#This Row],[Discount]])</f>
        <v>14.470400000000001</v>
      </c>
      <c r="W9669" s="2">
        <f>salestable[[#This Row],[Sales]] * salestable[[#This Row],[Discount]]</f>
        <v>3.6176000000000004</v>
      </c>
      <c r="X9669">
        <f>YEAR(salestable[[#This Row],[Order Date]])</f>
        <v>2016</v>
      </c>
      <c r="Y9669" t="str">
        <f>TEXT(salestable[[#This Row],[Order Date]],"MMMM")</f>
        <v>April</v>
      </c>
      <c r="Z9669" t="str">
        <f>"Q"&amp;ROUNDUP(MONTH(salestable[[#This Row],[Order Date]])/3,0)</f>
        <v>Q2</v>
      </c>
      <c r="AA9669" t="str">
        <f>TEXT(salestable[[#This Row],[Order Date]], "ddd")</f>
        <v>Sat</v>
      </c>
    </row>
    <row r="9670" spans="1:27"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s="3">
        <v>3</v>
      </c>
      <c r="T9670" s="4">
        <v>0</v>
      </c>
      <c r="U9670" s="3">
        <v>35.984999999999999</v>
      </c>
      <c r="V9670" s="2">
        <f>salestable[[#This Row],[Sales]] * (1 - salestable[[#This Row],[Discount]])</f>
        <v>71.97</v>
      </c>
      <c r="W9670" s="2">
        <f>salestable[[#This Row],[Sales]] * salestable[[#This Row],[Discount]]</f>
        <v>0</v>
      </c>
      <c r="X9670">
        <f>YEAR(salestable[[#This Row],[Order Date]])</f>
        <v>2016</v>
      </c>
      <c r="Y9670" t="str">
        <f>TEXT(salestable[[#This Row],[Order Date]],"MMMM")</f>
        <v>April</v>
      </c>
      <c r="Z9670" t="str">
        <f>"Q"&amp;ROUNDUP(MONTH(salestable[[#This Row],[Order Date]])/3,0)</f>
        <v>Q2</v>
      </c>
      <c r="AA9670" t="str">
        <f>TEXT(salestable[[#This Row],[Order Date]], "ddd")</f>
        <v>Sat</v>
      </c>
    </row>
    <row r="9671" spans="1:27"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s="3">
        <v>3</v>
      </c>
      <c r="T9671" s="4">
        <v>0</v>
      </c>
      <c r="U9671" s="3">
        <v>6.8723999999999998</v>
      </c>
      <c r="V9671" s="2">
        <f>salestable[[#This Row],[Sales]] * (1 - salestable[[#This Row],[Discount]])</f>
        <v>14.94</v>
      </c>
      <c r="W9671" s="2">
        <f>salestable[[#This Row],[Sales]] * salestable[[#This Row],[Discount]]</f>
        <v>0</v>
      </c>
      <c r="X9671">
        <f>YEAR(salestable[[#This Row],[Order Date]])</f>
        <v>2017</v>
      </c>
      <c r="Y9671" t="str">
        <f>TEXT(salestable[[#This Row],[Order Date]],"MMMM")</f>
        <v>April</v>
      </c>
      <c r="Z9671" t="str">
        <f>"Q"&amp;ROUNDUP(MONTH(salestable[[#This Row],[Order Date]])/3,0)</f>
        <v>Q2</v>
      </c>
      <c r="AA9671" t="str">
        <f>TEXT(salestable[[#This Row],[Order Date]], "ddd")</f>
        <v>Sun</v>
      </c>
    </row>
    <row r="9672" spans="1:27"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s="3">
        <v>7</v>
      </c>
      <c r="T9672" s="4">
        <v>0.2</v>
      </c>
      <c r="U9672" s="3">
        <v>8.0850000000000009</v>
      </c>
      <c r="V9672" s="2">
        <f>salestable[[#This Row],[Sales]] * (1 - salestable[[#This Row],[Discount]])</f>
        <v>51.744000000000007</v>
      </c>
      <c r="W9672" s="2">
        <f>salestable[[#This Row],[Sales]] * salestable[[#This Row],[Discount]]</f>
        <v>12.936000000000002</v>
      </c>
      <c r="X9672">
        <f>YEAR(salestable[[#This Row],[Order Date]])</f>
        <v>2015</v>
      </c>
      <c r="Y9672" t="str">
        <f>TEXT(salestable[[#This Row],[Order Date]],"MMMM")</f>
        <v>August</v>
      </c>
      <c r="Z9672" t="str">
        <f>"Q"&amp;ROUNDUP(MONTH(salestable[[#This Row],[Order Date]])/3,0)</f>
        <v>Q3</v>
      </c>
      <c r="AA9672" t="str">
        <f>TEXT(salestable[[#This Row],[Order Date]], "ddd")</f>
        <v>Thu</v>
      </c>
    </row>
    <row r="9673" spans="1:27"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s="3">
        <v>5</v>
      </c>
      <c r="T9673" s="4">
        <v>0.2</v>
      </c>
      <c r="U9673" s="3">
        <v>1.375</v>
      </c>
      <c r="V9673" s="2">
        <f>salestable[[#This Row],[Sales]] * (1 - salestable[[#This Row],[Discount]])</f>
        <v>17.600000000000001</v>
      </c>
      <c r="W9673" s="2">
        <f>salestable[[#This Row],[Sales]] * salestable[[#This Row],[Discount]]</f>
        <v>4.4000000000000004</v>
      </c>
      <c r="X9673">
        <f>YEAR(salestable[[#This Row],[Order Date]])</f>
        <v>2017</v>
      </c>
      <c r="Y9673" t="str">
        <f>TEXT(salestable[[#This Row],[Order Date]],"MMMM")</f>
        <v>November</v>
      </c>
      <c r="Z9673" t="str">
        <f>"Q"&amp;ROUNDUP(MONTH(salestable[[#This Row],[Order Date]])/3,0)</f>
        <v>Q4</v>
      </c>
      <c r="AA9673" t="str">
        <f>TEXT(salestable[[#This Row],[Order Date]], "ddd")</f>
        <v>Mon</v>
      </c>
    </row>
    <row r="9674" spans="1:27"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s="3">
        <v>2</v>
      </c>
      <c r="T9674" s="4">
        <v>0.2</v>
      </c>
      <c r="U9674" s="3">
        <v>2.6892</v>
      </c>
      <c r="V9674" s="2">
        <f>salestable[[#This Row],[Sales]] * (1 - salestable[[#This Row],[Discount]])</f>
        <v>6.3744000000000005</v>
      </c>
      <c r="W9674" s="2">
        <f>salestable[[#This Row],[Sales]] * salestable[[#This Row],[Discount]]</f>
        <v>1.5936000000000001</v>
      </c>
      <c r="X9674">
        <f>YEAR(salestable[[#This Row],[Order Date]])</f>
        <v>2016</v>
      </c>
      <c r="Y9674" t="str">
        <f>TEXT(salestable[[#This Row],[Order Date]],"MMMM")</f>
        <v>December</v>
      </c>
      <c r="Z9674" t="str">
        <f>"Q"&amp;ROUNDUP(MONTH(salestable[[#This Row],[Order Date]])/3,0)</f>
        <v>Q4</v>
      </c>
      <c r="AA9674" t="str">
        <f>TEXT(salestable[[#This Row],[Order Date]], "ddd")</f>
        <v>Fri</v>
      </c>
    </row>
    <row r="9675" spans="1:27"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s="3">
        <v>5</v>
      </c>
      <c r="T9675" s="4">
        <v>0.4</v>
      </c>
      <c r="U9675" s="3">
        <v>-374.99250000000001</v>
      </c>
      <c r="V9675" s="2">
        <f>salestable[[#This Row],[Sales]] * (1 - salestable[[#This Row],[Discount]])</f>
        <v>899.98199999999997</v>
      </c>
      <c r="W9675" s="2">
        <f>salestable[[#This Row],[Sales]] * salestable[[#This Row],[Discount]]</f>
        <v>599.98800000000006</v>
      </c>
      <c r="X9675">
        <f>YEAR(salestable[[#This Row],[Order Date]])</f>
        <v>2016</v>
      </c>
      <c r="Y9675" t="str">
        <f>TEXT(salestable[[#This Row],[Order Date]],"MMMM")</f>
        <v>December</v>
      </c>
      <c r="Z9675" t="str">
        <f>"Q"&amp;ROUNDUP(MONTH(salestable[[#This Row],[Order Date]])/3,0)</f>
        <v>Q4</v>
      </c>
      <c r="AA9675" t="str">
        <f>TEXT(salestable[[#This Row],[Order Date]], "ddd")</f>
        <v>Fri</v>
      </c>
    </row>
    <row r="9676" spans="1:27"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s="3">
        <v>1</v>
      </c>
      <c r="T9676" s="4">
        <v>0.2</v>
      </c>
      <c r="U9676" s="3">
        <v>1.3315999999999999</v>
      </c>
      <c r="V9676" s="2">
        <f>salestable[[#This Row],[Sales]] * (1 - salestable[[#This Row],[Discount]])</f>
        <v>21.305600000000002</v>
      </c>
      <c r="W9676" s="2">
        <f>salestable[[#This Row],[Sales]] * salestable[[#This Row],[Discount]]</f>
        <v>5.3264000000000005</v>
      </c>
      <c r="X9676">
        <f>YEAR(salestable[[#This Row],[Order Date]])</f>
        <v>2014</v>
      </c>
      <c r="Y9676" t="str">
        <f>TEXT(salestable[[#This Row],[Order Date]],"MMMM")</f>
        <v>July</v>
      </c>
      <c r="Z9676" t="str">
        <f>"Q"&amp;ROUNDUP(MONTH(salestable[[#This Row],[Order Date]])/3,0)</f>
        <v>Q3</v>
      </c>
      <c r="AA9676" t="str">
        <f>TEXT(salestable[[#This Row],[Order Date]], "ddd")</f>
        <v>Tue</v>
      </c>
    </row>
    <row r="9677" spans="1:27"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s="3">
        <v>4</v>
      </c>
      <c r="T9677" s="4">
        <v>0</v>
      </c>
      <c r="U9677" s="3">
        <v>14.144</v>
      </c>
      <c r="V9677" s="2">
        <f>salestable[[#This Row],[Sales]] * (1 - salestable[[#This Row],[Discount]])</f>
        <v>41.6</v>
      </c>
      <c r="W9677" s="2">
        <f>salestable[[#This Row],[Sales]] * salestable[[#This Row],[Discount]]</f>
        <v>0</v>
      </c>
      <c r="X9677">
        <f>YEAR(salestable[[#This Row],[Order Date]])</f>
        <v>2016</v>
      </c>
      <c r="Y9677" t="str">
        <f>TEXT(salestable[[#This Row],[Order Date]],"MMMM")</f>
        <v>May</v>
      </c>
      <c r="Z9677" t="str">
        <f>"Q"&amp;ROUNDUP(MONTH(salestable[[#This Row],[Order Date]])/3,0)</f>
        <v>Q2</v>
      </c>
      <c r="AA9677" t="str">
        <f>TEXT(salestable[[#This Row],[Order Date]], "ddd")</f>
        <v>Fri</v>
      </c>
    </row>
    <row r="9678" spans="1:27"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s="3">
        <v>6</v>
      </c>
      <c r="T9678" s="4">
        <v>0</v>
      </c>
      <c r="U9678" s="3">
        <v>29.449200000000001</v>
      </c>
      <c r="V9678" s="2">
        <f>salestable[[#This Row],[Sales]] * (1 - salestable[[#This Row],[Discount]])</f>
        <v>64.02</v>
      </c>
      <c r="W9678" s="2">
        <f>salestable[[#This Row],[Sales]] * salestable[[#This Row],[Discount]]</f>
        <v>0</v>
      </c>
      <c r="X9678">
        <f>YEAR(salestable[[#This Row],[Order Date]])</f>
        <v>2014</v>
      </c>
      <c r="Y9678" t="str">
        <f>TEXT(salestable[[#This Row],[Order Date]],"MMMM")</f>
        <v>November</v>
      </c>
      <c r="Z9678" t="str">
        <f>"Q"&amp;ROUNDUP(MONTH(salestable[[#This Row],[Order Date]])/3,0)</f>
        <v>Q4</v>
      </c>
      <c r="AA9678" t="str">
        <f>TEXT(salestable[[#This Row],[Order Date]], "ddd")</f>
        <v>Fri</v>
      </c>
    </row>
    <row r="9679" spans="1:27"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s="3">
        <v>3</v>
      </c>
      <c r="T9679" s="4">
        <v>0</v>
      </c>
      <c r="U9679" s="3">
        <v>2.0270999999999999</v>
      </c>
      <c r="V9679" s="2">
        <f>salestable[[#This Row],[Sales]] * (1 - salestable[[#This Row],[Discount]])</f>
        <v>6.99</v>
      </c>
      <c r="W9679" s="2">
        <f>salestable[[#This Row],[Sales]] * salestable[[#This Row],[Discount]]</f>
        <v>0</v>
      </c>
      <c r="X9679">
        <f>YEAR(salestable[[#This Row],[Order Date]])</f>
        <v>2016</v>
      </c>
      <c r="Y9679" t="str">
        <f>TEXT(salestable[[#This Row],[Order Date]],"MMMM")</f>
        <v>April</v>
      </c>
      <c r="Z9679" t="str">
        <f>"Q"&amp;ROUNDUP(MONTH(salestable[[#This Row],[Order Date]])/3,0)</f>
        <v>Q2</v>
      </c>
      <c r="AA9679" t="str">
        <f>TEXT(salestable[[#This Row],[Order Date]], "ddd")</f>
        <v>Mon</v>
      </c>
    </row>
    <row r="9680" spans="1:27"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s="3">
        <v>1</v>
      </c>
      <c r="T9680" s="4">
        <v>0</v>
      </c>
      <c r="U9680" s="3">
        <v>1.8468</v>
      </c>
      <c r="V9680" s="2">
        <f>salestable[[#This Row],[Sales]] * (1 - salestable[[#This Row],[Discount]])</f>
        <v>6.84</v>
      </c>
      <c r="W9680" s="2">
        <f>salestable[[#This Row],[Sales]] * salestable[[#This Row],[Discount]]</f>
        <v>0</v>
      </c>
      <c r="X9680">
        <f>YEAR(salestable[[#This Row],[Order Date]])</f>
        <v>2016</v>
      </c>
      <c r="Y9680" t="str">
        <f>TEXT(salestable[[#This Row],[Order Date]],"MMMM")</f>
        <v>April</v>
      </c>
      <c r="Z9680" t="str">
        <f>"Q"&amp;ROUNDUP(MONTH(salestable[[#This Row],[Order Date]])/3,0)</f>
        <v>Q2</v>
      </c>
      <c r="AA9680" t="str">
        <f>TEXT(salestable[[#This Row],[Order Date]], "ddd")</f>
        <v>Mon</v>
      </c>
    </row>
    <row r="9681" spans="1:27"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s="3">
        <v>2</v>
      </c>
      <c r="T9681" s="4">
        <v>0</v>
      </c>
      <c r="U9681" s="3">
        <v>61.389000000000003</v>
      </c>
      <c r="V9681" s="2">
        <f>salestable[[#This Row],[Sales]] * (1 - salestable[[#This Row],[Discount]])</f>
        <v>323.10000000000002</v>
      </c>
      <c r="W9681" s="2">
        <f>salestable[[#This Row],[Sales]] * salestable[[#This Row],[Discount]]</f>
        <v>0</v>
      </c>
      <c r="X9681">
        <f>YEAR(salestable[[#This Row],[Order Date]])</f>
        <v>2015</v>
      </c>
      <c r="Y9681" t="str">
        <f>TEXT(salestable[[#This Row],[Order Date]],"MMMM")</f>
        <v>December</v>
      </c>
      <c r="Z9681" t="str">
        <f>"Q"&amp;ROUNDUP(MONTH(salestable[[#This Row],[Order Date]])/3,0)</f>
        <v>Q4</v>
      </c>
      <c r="AA9681" t="str">
        <f>TEXT(salestable[[#This Row],[Order Date]], "ddd")</f>
        <v>Sun</v>
      </c>
    </row>
    <row r="9682" spans="1:27"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s="3">
        <v>9</v>
      </c>
      <c r="T9682" s="4">
        <v>0.2</v>
      </c>
      <c r="U9682" s="3">
        <v>75.168000000000006</v>
      </c>
      <c r="V9682" s="2">
        <f>salestable[[#This Row],[Sales]] * (1 - salestable[[#This Row],[Discount]])</f>
        <v>534.52800000000002</v>
      </c>
      <c r="W9682" s="2">
        <f>salestable[[#This Row],[Sales]] * salestable[[#This Row],[Discount]]</f>
        <v>133.63200000000001</v>
      </c>
      <c r="X9682">
        <f>YEAR(salestable[[#This Row],[Order Date]])</f>
        <v>2015</v>
      </c>
      <c r="Y9682" t="str">
        <f>TEXT(salestable[[#This Row],[Order Date]],"MMMM")</f>
        <v>December</v>
      </c>
      <c r="Z9682" t="str">
        <f>"Q"&amp;ROUNDUP(MONTH(salestable[[#This Row],[Order Date]])/3,0)</f>
        <v>Q4</v>
      </c>
      <c r="AA9682" t="str">
        <f>TEXT(salestable[[#This Row],[Order Date]], "ddd")</f>
        <v>Sun</v>
      </c>
    </row>
    <row r="9683" spans="1:27"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s="3">
        <v>3</v>
      </c>
      <c r="T9683" s="4">
        <v>0</v>
      </c>
      <c r="U9683" s="3">
        <v>4.2336</v>
      </c>
      <c r="V9683" s="2">
        <f>salestable[[#This Row],[Sales]] * (1 - salestable[[#This Row],[Discount]])</f>
        <v>8.64</v>
      </c>
      <c r="W9683" s="2">
        <f>salestable[[#This Row],[Sales]] * salestable[[#This Row],[Discount]]</f>
        <v>0</v>
      </c>
      <c r="X9683">
        <f>YEAR(salestable[[#This Row],[Order Date]])</f>
        <v>2017</v>
      </c>
      <c r="Y9683" t="str">
        <f>TEXT(salestable[[#This Row],[Order Date]],"MMMM")</f>
        <v>December</v>
      </c>
      <c r="Z9683" t="str">
        <f>"Q"&amp;ROUNDUP(MONTH(salestable[[#This Row],[Order Date]])/3,0)</f>
        <v>Q4</v>
      </c>
      <c r="AA9683" t="str">
        <f>TEXT(salestable[[#This Row],[Order Date]], "ddd")</f>
        <v>Wed</v>
      </c>
    </row>
    <row r="9684" spans="1:27"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s="3">
        <v>6</v>
      </c>
      <c r="T9684" s="4">
        <v>0</v>
      </c>
      <c r="U9684" s="3">
        <v>18.662400000000002</v>
      </c>
      <c r="V9684" s="2">
        <f>salestable[[#This Row],[Sales]] * (1 - salestable[[#This Row],[Discount]])</f>
        <v>38.880000000000003</v>
      </c>
      <c r="W9684" s="2">
        <f>salestable[[#This Row],[Sales]] * salestable[[#This Row],[Discount]]</f>
        <v>0</v>
      </c>
      <c r="X9684">
        <f>YEAR(salestable[[#This Row],[Order Date]])</f>
        <v>2017</v>
      </c>
      <c r="Y9684" t="str">
        <f>TEXT(salestable[[#This Row],[Order Date]],"MMMM")</f>
        <v>December</v>
      </c>
      <c r="Z9684" t="str">
        <f>"Q"&amp;ROUNDUP(MONTH(salestable[[#This Row],[Order Date]])/3,0)</f>
        <v>Q4</v>
      </c>
      <c r="AA9684" t="str">
        <f>TEXT(salestable[[#This Row],[Order Date]], "ddd")</f>
        <v>Wed</v>
      </c>
    </row>
    <row r="9685" spans="1:27"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s="3">
        <v>8</v>
      </c>
      <c r="T9685" s="4">
        <v>0</v>
      </c>
      <c r="U9685" s="3">
        <v>54.280799999999999</v>
      </c>
      <c r="V9685" s="2">
        <f>salestable[[#This Row],[Sales]] * (1 - salestable[[#This Row],[Discount]])</f>
        <v>201.04</v>
      </c>
      <c r="W9685" s="2">
        <f>salestable[[#This Row],[Sales]] * salestable[[#This Row],[Discount]]</f>
        <v>0</v>
      </c>
      <c r="X9685">
        <f>YEAR(salestable[[#This Row],[Order Date]])</f>
        <v>2017</v>
      </c>
      <c r="Y9685" t="str">
        <f>TEXT(salestable[[#This Row],[Order Date]],"MMMM")</f>
        <v>December</v>
      </c>
      <c r="Z9685" t="str">
        <f>"Q"&amp;ROUNDUP(MONTH(salestable[[#This Row],[Order Date]])/3,0)</f>
        <v>Q4</v>
      </c>
      <c r="AA9685" t="str">
        <f>TEXT(salestable[[#This Row],[Order Date]], "ddd")</f>
        <v>Wed</v>
      </c>
    </row>
    <row r="9686" spans="1:27"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s="3">
        <v>2</v>
      </c>
      <c r="T9686" s="4">
        <v>0</v>
      </c>
      <c r="U9686" s="3">
        <v>6.3503999999999996</v>
      </c>
      <c r="V9686" s="2">
        <f>salestable[[#This Row],[Sales]] * (1 - salestable[[#This Row],[Discount]])</f>
        <v>12.96</v>
      </c>
      <c r="W9686" s="2">
        <f>salestable[[#This Row],[Sales]] * salestable[[#This Row],[Discount]]</f>
        <v>0</v>
      </c>
      <c r="X9686">
        <f>YEAR(salestable[[#This Row],[Order Date]])</f>
        <v>2017</v>
      </c>
      <c r="Y9686" t="str">
        <f>TEXT(salestable[[#This Row],[Order Date]],"MMMM")</f>
        <v>December</v>
      </c>
      <c r="Z9686" t="str">
        <f>"Q"&amp;ROUNDUP(MONTH(salestable[[#This Row],[Order Date]])/3,0)</f>
        <v>Q4</v>
      </c>
      <c r="AA9686" t="str">
        <f>TEXT(salestable[[#This Row],[Order Date]], "ddd")</f>
        <v>Wed</v>
      </c>
    </row>
    <row r="9687" spans="1:27"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s="3">
        <v>1</v>
      </c>
      <c r="T9687" s="4">
        <v>0</v>
      </c>
      <c r="U9687" s="3">
        <v>5.8064999999999998</v>
      </c>
      <c r="V9687" s="2">
        <f>salestable[[#This Row],[Sales]] * (1 - salestable[[#This Row],[Discount]])</f>
        <v>16.59</v>
      </c>
      <c r="W9687" s="2">
        <f>salestable[[#This Row],[Sales]] * salestable[[#This Row],[Discount]]</f>
        <v>0</v>
      </c>
      <c r="X9687">
        <f>YEAR(salestable[[#This Row],[Order Date]])</f>
        <v>2017</v>
      </c>
      <c r="Y9687" t="str">
        <f>TEXT(salestable[[#This Row],[Order Date]],"MMMM")</f>
        <v>January</v>
      </c>
      <c r="Z9687" t="str">
        <f>"Q"&amp;ROUNDUP(MONTH(salestable[[#This Row],[Order Date]])/3,0)</f>
        <v>Q1</v>
      </c>
      <c r="AA9687" t="str">
        <f>TEXT(salestable[[#This Row],[Order Date]], "ddd")</f>
        <v>Mon</v>
      </c>
    </row>
    <row r="9688" spans="1:27"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s="3">
        <v>6</v>
      </c>
      <c r="T9688" s="4">
        <v>0</v>
      </c>
      <c r="U9688" s="3">
        <v>10.179</v>
      </c>
      <c r="V9688" s="2">
        <f>salestable[[#This Row],[Sales]] * (1 - salestable[[#This Row],[Discount]])</f>
        <v>35.1</v>
      </c>
      <c r="W9688" s="2">
        <f>salestable[[#This Row],[Sales]] * salestable[[#This Row],[Discount]]</f>
        <v>0</v>
      </c>
      <c r="X9688">
        <f>YEAR(salestable[[#This Row],[Order Date]])</f>
        <v>2017</v>
      </c>
      <c r="Y9688" t="str">
        <f>TEXT(salestable[[#This Row],[Order Date]],"MMMM")</f>
        <v>May</v>
      </c>
      <c r="Z9688" t="str">
        <f>"Q"&amp;ROUNDUP(MONTH(salestable[[#This Row],[Order Date]])/3,0)</f>
        <v>Q2</v>
      </c>
      <c r="AA9688" t="str">
        <f>TEXT(salestable[[#This Row],[Order Date]], "ddd")</f>
        <v>Tue</v>
      </c>
    </row>
    <row r="9689" spans="1:27"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s="3">
        <v>9</v>
      </c>
      <c r="T9689" s="4">
        <v>0.8</v>
      </c>
      <c r="U9689" s="3">
        <v>-17.469000000000001</v>
      </c>
      <c r="V9689" s="2">
        <f>salestable[[#This Row],[Sales]] * (1 - salestable[[#This Row],[Discount]])</f>
        <v>2.3291999999999997</v>
      </c>
      <c r="W9689" s="2">
        <f>salestable[[#This Row],[Sales]] * salestable[[#This Row],[Discount]]</f>
        <v>9.3168000000000006</v>
      </c>
      <c r="X9689">
        <f>YEAR(salestable[[#This Row],[Order Date]])</f>
        <v>2017</v>
      </c>
      <c r="Y9689" t="str">
        <f>TEXT(salestable[[#This Row],[Order Date]],"MMMM")</f>
        <v>September</v>
      </c>
      <c r="Z9689" t="str">
        <f>"Q"&amp;ROUNDUP(MONTH(salestable[[#This Row],[Order Date]])/3,0)</f>
        <v>Q3</v>
      </c>
      <c r="AA9689" t="str">
        <f>TEXT(salestable[[#This Row],[Order Date]], "ddd")</f>
        <v>Sat</v>
      </c>
    </row>
    <row r="9690" spans="1:27"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s="3">
        <v>5</v>
      </c>
      <c r="T9690" s="4">
        <v>0</v>
      </c>
      <c r="U9690" s="3">
        <v>15.552</v>
      </c>
      <c r="V9690" s="2">
        <f>salestable[[#This Row],[Sales]] * (1 - salestable[[#This Row],[Discount]])</f>
        <v>32.4</v>
      </c>
      <c r="W9690" s="2">
        <f>salestable[[#This Row],[Sales]] * salestable[[#This Row],[Discount]]</f>
        <v>0</v>
      </c>
      <c r="X9690">
        <f>YEAR(salestable[[#This Row],[Order Date]])</f>
        <v>2017</v>
      </c>
      <c r="Y9690" t="str">
        <f>TEXT(salestable[[#This Row],[Order Date]],"MMMM")</f>
        <v>June</v>
      </c>
      <c r="Z9690" t="str">
        <f>"Q"&amp;ROUNDUP(MONTH(salestable[[#This Row],[Order Date]])/3,0)</f>
        <v>Q2</v>
      </c>
      <c r="AA9690" t="str">
        <f>TEXT(salestable[[#This Row],[Order Date]], "ddd")</f>
        <v>Tue</v>
      </c>
    </row>
    <row r="9691" spans="1:27"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s="3">
        <v>4</v>
      </c>
      <c r="T9691" s="4">
        <v>0</v>
      </c>
      <c r="U9691" s="3">
        <v>125.99</v>
      </c>
      <c r="V9691" s="2">
        <f>salestable[[#This Row],[Sales]] * (1 - salestable[[#This Row],[Discount]])</f>
        <v>503.96</v>
      </c>
      <c r="W9691" s="2">
        <f>salestable[[#This Row],[Sales]] * salestable[[#This Row],[Discount]]</f>
        <v>0</v>
      </c>
      <c r="X9691">
        <f>YEAR(salestable[[#This Row],[Order Date]])</f>
        <v>2017</v>
      </c>
      <c r="Y9691" t="str">
        <f>TEXT(salestable[[#This Row],[Order Date]],"MMMM")</f>
        <v>June</v>
      </c>
      <c r="Z9691" t="str">
        <f>"Q"&amp;ROUNDUP(MONTH(salestable[[#This Row],[Order Date]])/3,0)</f>
        <v>Q2</v>
      </c>
      <c r="AA9691" t="str">
        <f>TEXT(salestable[[#This Row],[Order Date]], "ddd")</f>
        <v>Tue</v>
      </c>
    </row>
    <row r="9692" spans="1:27"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s="3">
        <v>4</v>
      </c>
      <c r="T9692" s="4">
        <v>0</v>
      </c>
      <c r="U9692" s="3">
        <v>2.0415999999999999</v>
      </c>
      <c r="V9692" s="2">
        <f>salestable[[#This Row],[Sales]] * (1 - salestable[[#This Row],[Discount]])</f>
        <v>7.04</v>
      </c>
      <c r="W9692" s="2">
        <f>salestable[[#This Row],[Sales]] * salestable[[#This Row],[Discount]]</f>
        <v>0</v>
      </c>
      <c r="X9692">
        <f>YEAR(salestable[[#This Row],[Order Date]])</f>
        <v>2017</v>
      </c>
      <c r="Y9692" t="str">
        <f>TEXT(salestable[[#This Row],[Order Date]],"MMMM")</f>
        <v>April</v>
      </c>
      <c r="Z9692" t="str">
        <f>"Q"&amp;ROUNDUP(MONTH(salestable[[#This Row],[Order Date]])/3,0)</f>
        <v>Q2</v>
      </c>
      <c r="AA9692" t="str">
        <f>TEXT(salestable[[#This Row],[Order Date]], "ddd")</f>
        <v>Tue</v>
      </c>
    </row>
    <row r="9693" spans="1:27"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s="3">
        <v>3</v>
      </c>
      <c r="T9693" s="4">
        <v>0.32</v>
      </c>
      <c r="U9693" s="3">
        <v>-18.058800000000002</v>
      </c>
      <c r="V9693" s="2">
        <f>salestable[[#This Row],[Sales]] * (1 - salestable[[#This Row],[Discount]])</f>
        <v>417.51945599999993</v>
      </c>
      <c r="W9693" s="2">
        <f>salestable[[#This Row],[Sales]] * salestable[[#This Row],[Discount]]</f>
        <v>196.47974399999998</v>
      </c>
      <c r="X9693">
        <f>YEAR(salestable[[#This Row],[Order Date]])</f>
        <v>2015</v>
      </c>
      <c r="Y9693" t="str">
        <f>TEXT(salestable[[#This Row],[Order Date]],"MMMM")</f>
        <v>November</v>
      </c>
      <c r="Z9693" t="str">
        <f>"Q"&amp;ROUNDUP(MONTH(salestable[[#This Row],[Order Date]])/3,0)</f>
        <v>Q4</v>
      </c>
      <c r="AA9693" t="str">
        <f>TEXT(salestable[[#This Row],[Order Date]], "ddd")</f>
        <v>Fri</v>
      </c>
    </row>
    <row r="9694" spans="1:27"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s="3">
        <v>11</v>
      </c>
      <c r="T9694" s="4">
        <v>0</v>
      </c>
      <c r="U9694" s="3">
        <v>122.2936</v>
      </c>
      <c r="V9694" s="2">
        <f>salestable[[#This Row],[Sales]] * (1 - salestable[[#This Row],[Discount]])</f>
        <v>470.36</v>
      </c>
      <c r="W9694" s="2">
        <f>salestable[[#This Row],[Sales]] * salestable[[#This Row],[Discount]]</f>
        <v>0</v>
      </c>
      <c r="X9694">
        <f>YEAR(salestable[[#This Row],[Order Date]])</f>
        <v>2015</v>
      </c>
      <c r="Y9694" t="str">
        <f>TEXT(salestable[[#This Row],[Order Date]],"MMMM")</f>
        <v>August</v>
      </c>
      <c r="Z9694" t="str">
        <f>"Q"&amp;ROUNDUP(MONTH(salestable[[#This Row],[Order Date]])/3,0)</f>
        <v>Q3</v>
      </c>
      <c r="AA9694" t="str">
        <f>TEXT(salestable[[#This Row],[Order Date]], "ddd")</f>
        <v>Fri</v>
      </c>
    </row>
    <row r="9695" spans="1:27"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s="3">
        <v>6</v>
      </c>
      <c r="T9695" s="4">
        <v>0</v>
      </c>
      <c r="U9695" s="3">
        <v>15.229200000000001</v>
      </c>
      <c r="V9695" s="2">
        <f>salestable[[#This Row],[Sales]] * (1 - salestable[[#This Row],[Discount]])</f>
        <v>31.08</v>
      </c>
      <c r="W9695" s="2">
        <f>salestable[[#This Row],[Sales]] * salestable[[#This Row],[Discount]]</f>
        <v>0</v>
      </c>
      <c r="X9695">
        <f>YEAR(salestable[[#This Row],[Order Date]])</f>
        <v>2017</v>
      </c>
      <c r="Y9695" t="str">
        <f>TEXT(salestable[[#This Row],[Order Date]],"MMMM")</f>
        <v>September</v>
      </c>
      <c r="Z9695" t="str">
        <f>"Q"&amp;ROUNDUP(MONTH(salestable[[#This Row],[Order Date]])/3,0)</f>
        <v>Q3</v>
      </c>
      <c r="AA9695" t="str">
        <f>TEXT(salestable[[#This Row],[Order Date]], "ddd")</f>
        <v>Sun</v>
      </c>
    </row>
    <row r="9696" spans="1:27"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s="3">
        <v>2</v>
      </c>
      <c r="T9696" s="4">
        <v>0</v>
      </c>
      <c r="U9696" s="3">
        <v>2.19</v>
      </c>
      <c r="V9696" s="2">
        <f>salestable[[#This Row],[Sales]] * (1 - salestable[[#This Row],[Discount]])</f>
        <v>7.3</v>
      </c>
      <c r="W9696" s="2">
        <f>salestable[[#This Row],[Sales]] * salestable[[#This Row],[Discount]]</f>
        <v>0</v>
      </c>
      <c r="X9696">
        <f>YEAR(salestable[[#This Row],[Order Date]])</f>
        <v>2017</v>
      </c>
      <c r="Y9696" t="str">
        <f>TEXT(salestable[[#This Row],[Order Date]],"MMMM")</f>
        <v>September</v>
      </c>
      <c r="Z9696" t="str">
        <f>"Q"&amp;ROUNDUP(MONTH(salestable[[#This Row],[Order Date]])/3,0)</f>
        <v>Q3</v>
      </c>
      <c r="AA9696" t="str">
        <f>TEXT(salestable[[#This Row],[Order Date]], "ddd")</f>
        <v>Sun</v>
      </c>
    </row>
    <row r="9697" spans="1:27"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s="3">
        <v>4</v>
      </c>
      <c r="T9697" s="4">
        <v>0.2</v>
      </c>
      <c r="U9697" s="3">
        <v>9.1920000000000002</v>
      </c>
      <c r="V9697" s="2">
        <f>salestable[[#This Row],[Sales]] * (1 - salestable[[#This Row],[Discount]])</f>
        <v>58.828800000000001</v>
      </c>
      <c r="W9697" s="2">
        <f>salestable[[#This Row],[Sales]] * salestable[[#This Row],[Discount]]</f>
        <v>14.7072</v>
      </c>
      <c r="X9697">
        <f>YEAR(salestable[[#This Row],[Order Date]])</f>
        <v>2016</v>
      </c>
      <c r="Y9697" t="str">
        <f>TEXT(salestable[[#This Row],[Order Date]],"MMMM")</f>
        <v>December</v>
      </c>
      <c r="Z9697" t="str">
        <f>"Q"&amp;ROUNDUP(MONTH(salestable[[#This Row],[Order Date]])/3,0)</f>
        <v>Q4</v>
      </c>
      <c r="AA9697" t="str">
        <f>TEXT(salestable[[#This Row],[Order Date]], "ddd")</f>
        <v>Sun</v>
      </c>
    </row>
    <row r="9698" spans="1:27"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s="3">
        <v>5</v>
      </c>
      <c r="T9698" s="4">
        <v>0</v>
      </c>
      <c r="U9698" s="3">
        <v>240.8595</v>
      </c>
      <c r="V9698" s="2">
        <f>salestable[[#This Row],[Sales]] * (1 - salestable[[#This Row],[Discount]])</f>
        <v>491.55</v>
      </c>
      <c r="W9698" s="2">
        <f>salestable[[#This Row],[Sales]] * salestable[[#This Row],[Discount]]</f>
        <v>0</v>
      </c>
      <c r="X9698">
        <f>YEAR(salestable[[#This Row],[Order Date]])</f>
        <v>2014</v>
      </c>
      <c r="Y9698" t="str">
        <f>TEXT(salestable[[#This Row],[Order Date]],"MMMM")</f>
        <v>June</v>
      </c>
      <c r="Z9698" t="str">
        <f>"Q"&amp;ROUNDUP(MONTH(salestable[[#This Row],[Order Date]])/3,0)</f>
        <v>Q2</v>
      </c>
      <c r="AA9698" t="str">
        <f>TEXT(salestable[[#This Row],[Order Date]], "ddd")</f>
        <v>Tue</v>
      </c>
    </row>
    <row r="9699" spans="1:27"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s="3">
        <v>4</v>
      </c>
      <c r="T9699" s="4">
        <v>0.2</v>
      </c>
      <c r="U9699" s="3">
        <v>9.48</v>
      </c>
      <c r="V9699" s="2">
        <f>salestable[[#This Row],[Sales]] * (1 - salestable[[#This Row],[Discount]])</f>
        <v>24.268799999999999</v>
      </c>
      <c r="W9699" s="2">
        <f>salestable[[#This Row],[Sales]] * salestable[[#This Row],[Discount]]</f>
        <v>6.0671999999999997</v>
      </c>
      <c r="X9699">
        <f>YEAR(salestable[[#This Row],[Order Date]])</f>
        <v>2016</v>
      </c>
      <c r="Y9699" t="str">
        <f>TEXT(salestable[[#This Row],[Order Date]],"MMMM")</f>
        <v>March</v>
      </c>
      <c r="Z9699" t="str">
        <f>"Q"&amp;ROUNDUP(MONTH(salestable[[#This Row],[Order Date]])/3,0)</f>
        <v>Q1</v>
      </c>
      <c r="AA9699" t="str">
        <f>TEXT(salestable[[#This Row],[Order Date]], "ddd")</f>
        <v>Fri</v>
      </c>
    </row>
    <row r="9700" spans="1:27"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s="3">
        <v>3</v>
      </c>
      <c r="T9700" s="4">
        <v>0</v>
      </c>
      <c r="U9700" s="3">
        <v>10.7301</v>
      </c>
      <c r="V9700" s="2">
        <f>salestable[[#This Row],[Sales]] * (1 - salestable[[#This Row],[Discount]])</f>
        <v>22.83</v>
      </c>
      <c r="W9700" s="2">
        <f>salestable[[#This Row],[Sales]] * salestable[[#This Row],[Discount]]</f>
        <v>0</v>
      </c>
      <c r="X9700">
        <f>YEAR(salestable[[#This Row],[Order Date]])</f>
        <v>2017</v>
      </c>
      <c r="Y9700" t="str">
        <f>TEXT(salestable[[#This Row],[Order Date]],"MMMM")</f>
        <v>December</v>
      </c>
      <c r="Z9700" t="str">
        <f>"Q"&amp;ROUNDUP(MONTH(salestable[[#This Row],[Order Date]])/3,0)</f>
        <v>Q4</v>
      </c>
      <c r="AA9700" t="str">
        <f>TEXT(salestable[[#This Row],[Order Date]], "ddd")</f>
        <v>Fri</v>
      </c>
    </row>
    <row r="9701" spans="1:27"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s="3">
        <v>4</v>
      </c>
      <c r="T9701" s="4">
        <v>0</v>
      </c>
      <c r="U9701" s="3">
        <v>16.295999999999999</v>
      </c>
      <c r="V9701" s="2">
        <f>salestable[[#This Row],[Sales]] * (1 - salestable[[#This Row],[Discount]])</f>
        <v>54.32</v>
      </c>
      <c r="W9701" s="2">
        <f>salestable[[#This Row],[Sales]] * salestable[[#This Row],[Discount]]</f>
        <v>0</v>
      </c>
      <c r="X9701">
        <f>YEAR(salestable[[#This Row],[Order Date]])</f>
        <v>2017</v>
      </c>
      <c r="Y9701" t="str">
        <f>TEXT(salestable[[#This Row],[Order Date]],"MMMM")</f>
        <v>December</v>
      </c>
      <c r="Z9701" t="str">
        <f>"Q"&amp;ROUNDUP(MONTH(salestable[[#This Row],[Order Date]])/3,0)</f>
        <v>Q4</v>
      </c>
      <c r="AA9701" t="str">
        <f>TEXT(salestable[[#This Row],[Order Date]], "ddd")</f>
        <v>Fri</v>
      </c>
    </row>
    <row r="9702" spans="1:27"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s="3">
        <v>3</v>
      </c>
      <c r="T9702" s="4">
        <v>0.2</v>
      </c>
      <c r="U9702" s="3">
        <v>14.7582</v>
      </c>
      <c r="V9702" s="2">
        <f>salestable[[#This Row],[Sales]] * (1 - salestable[[#This Row],[Discount]])</f>
        <v>157.42080000000001</v>
      </c>
      <c r="W9702" s="2">
        <f>salestable[[#This Row],[Sales]] * salestable[[#This Row],[Discount]]</f>
        <v>39.355200000000004</v>
      </c>
      <c r="X9702">
        <f>YEAR(salestable[[#This Row],[Order Date]])</f>
        <v>2017</v>
      </c>
      <c r="Y9702" t="str">
        <f>TEXT(salestable[[#This Row],[Order Date]],"MMMM")</f>
        <v>December</v>
      </c>
      <c r="Z9702" t="str">
        <f>"Q"&amp;ROUNDUP(MONTH(salestable[[#This Row],[Order Date]])/3,0)</f>
        <v>Q4</v>
      </c>
      <c r="AA9702" t="str">
        <f>TEXT(salestable[[#This Row],[Order Date]], "ddd")</f>
        <v>Fri</v>
      </c>
    </row>
    <row r="9703" spans="1:27"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s="3">
        <v>2</v>
      </c>
      <c r="T9703" s="4">
        <v>0</v>
      </c>
      <c r="U9703" s="3">
        <v>1.1946000000000001</v>
      </c>
      <c r="V9703" s="2">
        <f>salestable[[#This Row],[Sales]] * (1 - salestable[[#This Row],[Discount]])</f>
        <v>3.62</v>
      </c>
      <c r="W9703" s="2">
        <f>salestable[[#This Row],[Sales]] * salestable[[#This Row],[Discount]]</f>
        <v>0</v>
      </c>
      <c r="X9703">
        <f>YEAR(salestable[[#This Row],[Order Date]])</f>
        <v>2016</v>
      </c>
      <c r="Y9703" t="str">
        <f>TEXT(salestable[[#This Row],[Order Date]],"MMMM")</f>
        <v>October</v>
      </c>
      <c r="Z9703" t="str">
        <f>"Q"&amp;ROUNDUP(MONTH(salestable[[#This Row],[Order Date]])/3,0)</f>
        <v>Q4</v>
      </c>
      <c r="AA9703" t="str">
        <f>TEXT(salestable[[#This Row],[Order Date]], "ddd")</f>
        <v>Sun</v>
      </c>
    </row>
    <row r="9704" spans="1:27"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s="3">
        <v>1</v>
      </c>
      <c r="T9704" s="4">
        <v>0</v>
      </c>
      <c r="U9704" s="3">
        <v>5.5392000000000001</v>
      </c>
      <c r="V9704" s="2">
        <f>salestable[[#This Row],[Sales]] * (1 - salestable[[#This Row],[Discount]])</f>
        <v>11.54</v>
      </c>
      <c r="W9704" s="2">
        <f>salestable[[#This Row],[Sales]] * salestable[[#This Row],[Discount]]</f>
        <v>0</v>
      </c>
      <c r="X9704">
        <f>YEAR(salestable[[#This Row],[Order Date]])</f>
        <v>2017</v>
      </c>
      <c r="Y9704" t="str">
        <f>TEXT(salestable[[#This Row],[Order Date]],"MMMM")</f>
        <v>July</v>
      </c>
      <c r="Z9704" t="str">
        <f>"Q"&amp;ROUNDUP(MONTH(salestable[[#This Row],[Order Date]])/3,0)</f>
        <v>Q3</v>
      </c>
      <c r="AA9704" t="str">
        <f>TEXT(salestable[[#This Row],[Order Date]], "ddd")</f>
        <v>Mon</v>
      </c>
    </row>
    <row r="9705" spans="1:27"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s="3">
        <v>5</v>
      </c>
      <c r="T9705" s="4">
        <v>0</v>
      </c>
      <c r="U9705" s="3">
        <v>390.97699999999998</v>
      </c>
      <c r="V9705" s="2">
        <f>salestable[[#This Row],[Sales]] * (1 - salestable[[#This Row],[Discount]])</f>
        <v>849.95</v>
      </c>
      <c r="W9705" s="2">
        <f>salestable[[#This Row],[Sales]] * salestable[[#This Row],[Discount]]</f>
        <v>0</v>
      </c>
      <c r="X9705">
        <f>YEAR(salestable[[#This Row],[Order Date]])</f>
        <v>2017</v>
      </c>
      <c r="Y9705" t="str">
        <f>TEXT(salestable[[#This Row],[Order Date]],"MMMM")</f>
        <v>July</v>
      </c>
      <c r="Z9705" t="str">
        <f>"Q"&amp;ROUNDUP(MONTH(salestable[[#This Row],[Order Date]])/3,0)</f>
        <v>Q3</v>
      </c>
      <c r="AA9705" t="str">
        <f>TEXT(salestable[[#This Row],[Order Date]], "ddd")</f>
        <v>Mon</v>
      </c>
    </row>
    <row r="9706" spans="1:27"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s="3">
        <v>3</v>
      </c>
      <c r="T9706" s="4">
        <v>0</v>
      </c>
      <c r="U9706" s="3">
        <v>5.3948999999999998</v>
      </c>
      <c r="V9706" s="2">
        <f>salestable[[#This Row],[Sales]] * (1 - salestable[[#This Row],[Discount]])</f>
        <v>11.01</v>
      </c>
      <c r="W9706" s="2">
        <f>salestable[[#This Row],[Sales]] * salestable[[#This Row],[Discount]]</f>
        <v>0</v>
      </c>
      <c r="X9706">
        <f>YEAR(salestable[[#This Row],[Order Date]])</f>
        <v>2017</v>
      </c>
      <c r="Y9706" t="str">
        <f>TEXT(salestable[[#This Row],[Order Date]],"MMMM")</f>
        <v>July</v>
      </c>
      <c r="Z9706" t="str">
        <f>"Q"&amp;ROUNDUP(MONTH(salestable[[#This Row],[Order Date]])/3,0)</f>
        <v>Q3</v>
      </c>
      <c r="AA9706" t="str">
        <f>TEXT(salestable[[#This Row],[Order Date]], "ddd")</f>
        <v>Mon</v>
      </c>
    </row>
    <row r="9707" spans="1:27"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s="3">
        <v>3</v>
      </c>
      <c r="T9707" s="4">
        <v>0.2</v>
      </c>
      <c r="U9707" s="3">
        <v>13.868399999999999</v>
      </c>
      <c r="V9707" s="2">
        <f>salestable[[#This Row],[Sales]] * (1 - salestable[[#This Row],[Discount]])</f>
        <v>31.699200000000005</v>
      </c>
      <c r="W9707" s="2">
        <f>salestable[[#This Row],[Sales]] * salestable[[#This Row],[Discount]]</f>
        <v>7.9248000000000012</v>
      </c>
      <c r="X9707">
        <f>YEAR(salestable[[#This Row],[Order Date]])</f>
        <v>2017</v>
      </c>
      <c r="Y9707" t="str">
        <f>TEXT(salestable[[#This Row],[Order Date]],"MMMM")</f>
        <v>October</v>
      </c>
      <c r="Z9707" t="str">
        <f>"Q"&amp;ROUNDUP(MONTH(salestable[[#This Row],[Order Date]])/3,0)</f>
        <v>Q4</v>
      </c>
      <c r="AA9707" t="str">
        <f>TEXT(salestable[[#This Row],[Order Date]], "ddd")</f>
        <v>Thu</v>
      </c>
    </row>
    <row r="9708" spans="1:27"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s="3">
        <v>3</v>
      </c>
      <c r="T9708" s="4">
        <v>0.2</v>
      </c>
      <c r="U9708" s="3">
        <v>12.1068</v>
      </c>
      <c r="V9708" s="2">
        <f>salestable[[#This Row],[Sales]] * (1 - salestable[[#This Row],[Discount]])</f>
        <v>193.7088</v>
      </c>
      <c r="W9708" s="2">
        <f>salestable[[#This Row],[Sales]] * salestable[[#This Row],[Discount]]</f>
        <v>48.427199999999999</v>
      </c>
      <c r="X9708">
        <f>YEAR(salestable[[#This Row],[Order Date]])</f>
        <v>2016</v>
      </c>
      <c r="Y9708" t="str">
        <f>TEXT(salestable[[#This Row],[Order Date]],"MMMM")</f>
        <v>October</v>
      </c>
      <c r="Z9708" t="str">
        <f>"Q"&amp;ROUNDUP(MONTH(salestable[[#This Row],[Order Date]])/3,0)</f>
        <v>Q4</v>
      </c>
      <c r="AA9708" t="str">
        <f>TEXT(salestable[[#This Row],[Order Date]], "ddd")</f>
        <v>Fri</v>
      </c>
    </row>
    <row r="9709" spans="1:27"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s="3">
        <v>3</v>
      </c>
      <c r="T9709" s="4">
        <v>0</v>
      </c>
      <c r="U9709" s="3">
        <v>5.6993999999999998</v>
      </c>
      <c r="V9709" s="2">
        <f>salestable[[#This Row],[Sales]] * (1 - salestable[[#This Row],[Discount]])</f>
        <v>12.39</v>
      </c>
      <c r="W9709" s="2">
        <f>salestable[[#This Row],[Sales]] * salestable[[#This Row],[Discount]]</f>
        <v>0</v>
      </c>
      <c r="X9709">
        <f>YEAR(salestable[[#This Row],[Order Date]])</f>
        <v>2016</v>
      </c>
      <c r="Y9709" t="str">
        <f>TEXT(salestable[[#This Row],[Order Date]],"MMMM")</f>
        <v>October</v>
      </c>
      <c r="Z9709" t="str">
        <f>"Q"&amp;ROUNDUP(MONTH(salestable[[#This Row],[Order Date]])/3,0)</f>
        <v>Q4</v>
      </c>
      <c r="AA9709" t="str">
        <f>TEXT(salestable[[#This Row],[Order Date]], "ddd")</f>
        <v>Fri</v>
      </c>
    </row>
    <row r="9710" spans="1:27"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s="3">
        <v>2</v>
      </c>
      <c r="T9710" s="4">
        <v>0</v>
      </c>
      <c r="U9710" s="3">
        <v>5.5888</v>
      </c>
      <c r="V9710" s="2">
        <f>salestable[[#This Row],[Sales]] * (1 - salestable[[#This Row],[Discount]])</f>
        <v>19.96</v>
      </c>
      <c r="W9710" s="2">
        <f>salestable[[#This Row],[Sales]] * salestable[[#This Row],[Discount]]</f>
        <v>0</v>
      </c>
      <c r="X9710">
        <f>YEAR(salestable[[#This Row],[Order Date]])</f>
        <v>2016</v>
      </c>
      <c r="Y9710" t="str">
        <f>TEXT(salestable[[#This Row],[Order Date]],"MMMM")</f>
        <v>October</v>
      </c>
      <c r="Z9710" t="str">
        <f>"Q"&amp;ROUNDUP(MONTH(salestable[[#This Row],[Order Date]])/3,0)</f>
        <v>Q4</v>
      </c>
      <c r="AA9710" t="str">
        <f>TEXT(salestable[[#This Row],[Order Date]], "ddd")</f>
        <v>Fri</v>
      </c>
    </row>
    <row r="9711" spans="1:27"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s="3">
        <v>3</v>
      </c>
      <c r="T9711" s="4">
        <v>0</v>
      </c>
      <c r="U9711" s="3">
        <v>3.4091999999999998</v>
      </c>
      <c r="V9711" s="2">
        <f>salestable[[#This Row],[Sales]] * (1 - salestable[[#This Row],[Discount]])</f>
        <v>340.92</v>
      </c>
      <c r="W9711" s="2">
        <f>salestable[[#This Row],[Sales]] * salestable[[#This Row],[Discount]]</f>
        <v>0</v>
      </c>
      <c r="X9711">
        <f>YEAR(salestable[[#This Row],[Order Date]])</f>
        <v>2016</v>
      </c>
      <c r="Y9711" t="str">
        <f>TEXT(salestable[[#This Row],[Order Date]],"MMMM")</f>
        <v>October</v>
      </c>
      <c r="Z9711" t="str">
        <f>"Q"&amp;ROUNDUP(MONTH(salestable[[#This Row],[Order Date]])/3,0)</f>
        <v>Q4</v>
      </c>
      <c r="AA9711" t="str">
        <f>TEXT(salestable[[#This Row],[Order Date]], "ddd")</f>
        <v>Fri</v>
      </c>
    </row>
    <row r="9712" spans="1:27"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s="3">
        <v>2</v>
      </c>
      <c r="T9712" s="4">
        <v>0.2</v>
      </c>
      <c r="U9712" s="3">
        <v>-34.195999999999998</v>
      </c>
      <c r="V9712" s="2">
        <f>salestable[[#This Row],[Sales]] * (1 - salestable[[#This Row],[Discount]])</f>
        <v>218.8544</v>
      </c>
      <c r="W9712" s="2">
        <f>salestable[[#This Row],[Sales]] * salestable[[#This Row],[Discount]]</f>
        <v>54.7136</v>
      </c>
      <c r="X9712">
        <f>YEAR(salestable[[#This Row],[Order Date]])</f>
        <v>2014</v>
      </c>
      <c r="Y9712" t="str">
        <f>TEXT(salestable[[#This Row],[Order Date]],"MMMM")</f>
        <v>November</v>
      </c>
      <c r="Z9712" t="str">
        <f>"Q"&amp;ROUNDUP(MONTH(salestable[[#This Row],[Order Date]])/3,0)</f>
        <v>Q4</v>
      </c>
      <c r="AA9712" t="str">
        <f>TEXT(salestable[[#This Row],[Order Date]], "ddd")</f>
        <v>Wed</v>
      </c>
    </row>
    <row r="9713" spans="1:27"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s="3">
        <v>2</v>
      </c>
      <c r="T9713" s="4">
        <v>0.7</v>
      </c>
      <c r="U9713" s="3">
        <v>-8.7959999999999994</v>
      </c>
      <c r="V9713" s="2">
        <f>salestable[[#This Row],[Sales]] * (1 - salestable[[#This Row],[Discount]])</f>
        <v>3.9582000000000011</v>
      </c>
      <c r="W9713" s="2">
        <f>salestable[[#This Row],[Sales]] * salestable[[#This Row],[Discount]]</f>
        <v>9.2357999999999993</v>
      </c>
      <c r="X9713">
        <f>YEAR(salestable[[#This Row],[Order Date]])</f>
        <v>2014</v>
      </c>
      <c r="Y9713" t="str">
        <f>TEXT(salestable[[#This Row],[Order Date]],"MMMM")</f>
        <v>November</v>
      </c>
      <c r="Z9713" t="str">
        <f>"Q"&amp;ROUNDUP(MONTH(salestable[[#This Row],[Order Date]])/3,0)</f>
        <v>Q4</v>
      </c>
      <c r="AA9713" t="str">
        <f>TEXT(salestable[[#This Row],[Order Date]], "ddd")</f>
        <v>Wed</v>
      </c>
    </row>
    <row r="9714" spans="1:27"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s="3">
        <v>6</v>
      </c>
      <c r="T9714" s="4">
        <v>0.2</v>
      </c>
      <c r="U9714" s="3">
        <v>-94.508399999999995</v>
      </c>
      <c r="V9714" s="2">
        <f>salestable[[#This Row],[Sales]] * (1 - salestable[[#This Row],[Discount]])</f>
        <v>864.07680000000005</v>
      </c>
      <c r="W9714" s="2">
        <f>salestable[[#This Row],[Sales]] * salestable[[#This Row],[Discount]]</f>
        <v>216.01920000000001</v>
      </c>
      <c r="X9714">
        <f>YEAR(salestable[[#This Row],[Order Date]])</f>
        <v>2014</v>
      </c>
      <c r="Y9714" t="str">
        <f>TEXT(salestable[[#This Row],[Order Date]],"MMMM")</f>
        <v>November</v>
      </c>
      <c r="Z9714" t="str">
        <f>"Q"&amp;ROUNDUP(MONTH(salestable[[#This Row],[Order Date]])/3,0)</f>
        <v>Q4</v>
      </c>
      <c r="AA9714" t="str">
        <f>TEXT(salestable[[#This Row],[Order Date]], "ddd")</f>
        <v>Wed</v>
      </c>
    </row>
    <row r="9715" spans="1:27"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s="3">
        <v>5</v>
      </c>
      <c r="T9715" s="4">
        <v>0.2</v>
      </c>
      <c r="U9715" s="3">
        <v>-6.4450000000000003</v>
      </c>
      <c r="V9715" s="2">
        <f>salestable[[#This Row],[Sales]] * (1 - salestable[[#This Row],[Discount]])</f>
        <v>41.248000000000005</v>
      </c>
      <c r="W9715" s="2">
        <f>salestable[[#This Row],[Sales]] * salestable[[#This Row],[Discount]]</f>
        <v>10.312000000000001</v>
      </c>
      <c r="X9715">
        <f>YEAR(salestable[[#This Row],[Order Date]])</f>
        <v>2014</v>
      </c>
      <c r="Y9715" t="str">
        <f>TEXT(salestable[[#This Row],[Order Date]],"MMMM")</f>
        <v>November</v>
      </c>
      <c r="Z9715" t="str">
        <f>"Q"&amp;ROUNDUP(MONTH(salestable[[#This Row],[Order Date]])/3,0)</f>
        <v>Q4</v>
      </c>
      <c r="AA9715" t="str">
        <f>TEXT(salestable[[#This Row],[Order Date]], "ddd")</f>
        <v>Wed</v>
      </c>
    </row>
    <row r="9716" spans="1:27"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s="3">
        <v>2</v>
      </c>
      <c r="T9716" s="4">
        <v>0.2</v>
      </c>
      <c r="U9716" s="3">
        <v>16.794599999999999</v>
      </c>
      <c r="V9716" s="2">
        <f>salestable[[#This Row],[Sales]] * (1 - salestable[[#This Row],[Discount]])</f>
        <v>46.732799999999997</v>
      </c>
      <c r="W9716" s="2">
        <f>salestable[[#This Row],[Sales]] * salestable[[#This Row],[Discount]]</f>
        <v>11.683199999999999</v>
      </c>
      <c r="X9716">
        <f>YEAR(salestable[[#This Row],[Order Date]])</f>
        <v>2014</v>
      </c>
      <c r="Y9716" t="str">
        <f>TEXT(salestable[[#This Row],[Order Date]],"MMMM")</f>
        <v>November</v>
      </c>
      <c r="Z9716" t="str">
        <f>"Q"&amp;ROUNDUP(MONTH(salestable[[#This Row],[Order Date]])/3,0)</f>
        <v>Q4</v>
      </c>
      <c r="AA9716" t="str">
        <f>TEXT(salestable[[#This Row],[Order Date]], "ddd")</f>
        <v>Wed</v>
      </c>
    </row>
    <row r="9717" spans="1:27"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s="3">
        <v>2</v>
      </c>
      <c r="T9717" s="4">
        <v>0.2</v>
      </c>
      <c r="U9717" s="3">
        <v>20.154399999999999</v>
      </c>
      <c r="V9717" s="2">
        <f>salestable[[#This Row],[Sales]] * (1 - salestable[[#This Row],[Discount]])</f>
        <v>46.067200000000007</v>
      </c>
      <c r="W9717" s="2">
        <f>salestable[[#This Row],[Sales]] * salestable[[#This Row],[Discount]]</f>
        <v>11.516800000000002</v>
      </c>
      <c r="X9717">
        <f>YEAR(salestable[[#This Row],[Order Date]])</f>
        <v>2016</v>
      </c>
      <c r="Y9717" t="str">
        <f>TEXT(salestable[[#This Row],[Order Date]],"MMMM")</f>
        <v>November</v>
      </c>
      <c r="Z9717" t="str">
        <f>"Q"&amp;ROUNDUP(MONTH(salestable[[#This Row],[Order Date]])/3,0)</f>
        <v>Q4</v>
      </c>
      <c r="AA9717" t="str">
        <f>TEXT(salestable[[#This Row],[Order Date]], "ddd")</f>
        <v>Mon</v>
      </c>
    </row>
    <row r="9718" spans="1:27"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s="3">
        <v>4</v>
      </c>
      <c r="T9718" s="4">
        <v>0.2</v>
      </c>
      <c r="U9718" s="3">
        <v>2.7984</v>
      </c>
      <c r="V9718" s="2">
        <f>salestable[[#This Row],[Sales]] * (1 - salestable[[#This Row],[Discount]])</f>
        <v>29.849599999999999</v>
      </c>
      <c r="W9718" s="2">
        <f>salestable[[#This Row],[Sales]] * salestable[[#This Row],[Discount]]</f>
        <v>7.4623999999999997</v>
      </c>
      <c r="X9718">
        <f>YEAR(salestable[[#This Row],[Order Date]])</f>
        <v>2016</v>
      </c>
      <c r="Y9718" t="str">
        <f>TEXT(salestable[[#This Row],[Order Date]],"MMMM")</f>
        <v>August</v>
      </c>
      <c r="Z9718" t="str">
        <f>"Q"&amp;ROUNDUP(MONTH(salestable[[#This Row],[Order Date]])/3,0)</f>
        <v>Q3</v>
      </c>
      <c r="AA9718" t="str">
        <f>TEXT(salestable[[#This Row],[Order Date]], "ddd")</f>
        <v>Fri</v>
      </c>
    </row>
    <row r="9719" spans="1:27"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s="3">
        <v>5</v>
      </c>
      <c r="T9719" s="4">
        <v>0.2</v>
      </c>
      <c r="U9719" s="3">
        <v>7.9960000000000004</v>
      </c>
      <c r="V9719" s="2">
        <f>salestable[[#This Row],[Sales]] * (1 - salestable[[#This Row],[Discount]])</f>
        <v>63.967999999999996</v>
      </c>
      <c r="W9719" s="2">
        <f>salestable[[#This Row],[Sales]] * salestable[[#This Row],[Discount]]</f>
        <v>15.991999999999999</v>
      </c>
      <c r="X9719">
        <f>YEAR(salestable[[#This Row],[Order Date]])</f>
        <v>2016</v>
      </c>
      <c r="Y9719" t="str">
        <f>TEXT(salestable[[#This Row],[Order Date]],"MMMM")</f>
        <v>May</v>
      </c>
      <c r="Z9719" t="str">
        <f>"Q"&amp;ROUNDUP(MONTH(salestable[[#This Row],[Order Date]])/3,0)</f>
        <v>Q2</v>
      </c>
      <c r="AA9719" t="str">
        <f>TEXT(salestable[[#This Row],[Order Date]], "ddd")</f>
        <v>Mon</v>
      </c>
    </row>
    <row r="9720" spans="1:27"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s="3">
        <v>5</v>
      </c>
      <c r="T9720" s="4">
        <v>0.2</v>
      </c>
      <c r="U9720" s="3">
        <v>11.198</v>
      </c>
      <c r="V9720" s="2">
        <f>salestable[[#This Row],[Sales]] * (1 - salestable[[#This Row],[Discount]])</f>
        <v>179.16800000000001</v>
      </c>
      <c r="W9720" s="2">
        <f>salestable[[#This Row],[Sales]] * salestable[[#This Row],[Discount]]</f>
        <v>44.792000000000002</v>
      </c>
      <c r="X9720">
        <f>YEAR(salestable[[#This Row],[Order Date]])</f>
        <v>2016</v>
      </c>
      <c r="Y9720" t="str">
        <f>TEXT(salestable[[#This Row],[Order Date]],"MMMM")</f>
        <v>May</v>
      </c>
      <c r="Z9720" t="str">
        <f>"Q"&amp;ROUNDUP(MONTH(salestable[[#This Row],[Order Date]])/3,0)</f>
        <v>Q2</v>
      </c>
      <c r="AA9720" t="str">
        <f>TEXT(salestable[[#This Row],[Order Date]], "ddd")</f>
        <v>Mon</v>
      </c>
    </row>
    <row r="9721" spans="1:27"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s="3">
        <v>2</v>
      </c>
      <c r="T9721" s="4">
        <v>0.2</v>
      </c>
      <c r="U9721" s="3">
        <v>-55.256</v>
      </c>
      <c r="V9721" s="2">
        <f>salestable[[#This Row],[Sales]] * (1 - salestable[[#This Row],[Discount]])</f>
        <v>176.81920000000002</v>
      </c>
      <c r="W9721" s="2">
        <f>salestable[[#This Row],[Sales]] * salestable[[#This Row],[Discount]]</f>
        <v>44.204800000000006</v>
      </c>
      <c r="X9721">
        <f>YEAR(salestable[[#This Row],[Order Date]])</f>
        <v>2017</v>
      </c>
      <c r="Y9721" t="str">
        <f>TEXT(salestable[[#This Row],[Order Date]],"MMMM")</f>
        <v>November</v>
      </c>
      <c r="Z9721" t="str">
        <f>"Q"&amp;ROUNDUP(MONTH(salestable[[#This Row],[Order Date]])/3,0)</f>
        <v>Q4</v>
      </c>
      <c r="AA9721" t="str">
        <f>TEXT(salestable[[#This Row],[Order Date]], "ddd")</f>
        <v>Sun</v>
      </c>
    </row>
    <row r="9722" spans="1:27"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s="3">
        <v>2</v>
      </c>
      <c r="T9722" s="4">
        <v>0</v>
      </c>
      <c r="U9722" s="3">
        <v>7.5839999999999996</v>
      </c>
      <c r="V9722" s="2">
        <f>salestable[[#This Row],[Sales]] * (1 - salestable[[#This Row],[Discount]])</f>
        <v>18.96</v>
      </c>
      <c r="W9722" s="2">
        <f>salestable[[#This Row],[Sales]] * salestable[[#This Row],[Discount]]</f>
        <v>0</v>
      </c>
      <c r="X9722">
        <f>YEAR(salestable[[#This Row],[Order Date]])</f>
        <v>2016</v>
      </c>
      <c r="Y9722" t="str">
        <f>TEXT(salestable[[#This Row],[Order Date]],"MMMM")</f>
        <v>September</v>
      </c>
      <c r="Z9722" t="str">
        <f>"Q"&amp;ROUNDUP(MONTH(salestable[[#This Row],[Order Date]])/3,0)</f>
        <v>Q3</v>
      </c>
      <c r="AA9722" t="str">
        <f>TEXT(salestable[[#This Row],[Order Date]], "ddd")</f>
        <v>Thu</v>
      </c>
    </row>
    <row r="9723" spans="1:27"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s="3">
        <v>3</v>
      </c>
      <c r="T9723" s="4">
        <v>0.1</v>
      </c>
      <c r="U9723" s="3">
        <v>39.923400000000001</v>
      </c>
      <c r="V9723" s="2">
        <f>salestable[[#This Row],[Sales]] * (1 - salestable[[#This Row],[Discount]])</f>
        <v>293.98140000000001</v>
      </c>
      <c r="W9723" s="2">
        <f>salestable[[#This Row],[Sales]] * salestable[[#This Row],[Discount]]</f>
        <v>32.6646</v>
      </c>
      <c r="X9723">
        <f>YEAR(salestable[[#This Row],[Order Date]])</f>
        <v>2016</v>
      </c>
      <c r="Y9723" t="str">
        <f>TEXT(salestable[[#This Row],[Order Date]],"MMMM")</f>
        <v>February</v>
      </c>
      <c r="Z9723" t="str">
        <f>"Q"&amp;ROUNDUP(MONTH(salestable[[#This Row],[Order Date]])/3,0)</f>
        <v>Q1</v>
      </c>
      <c r="AA9723" t="str">
        <f>TEXT(salestable[[#This Row],[Order Date]], "ddd")</f>
        <v>Tue</v>
      </c>
    </row>
    <row r="9724" spans="1:27"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s="3">
        <v>3</v>
      </c>
      <c r="T9724" s="4">
        <v>0</v>
      </c>
      <c r="U9724" s="3">
        <v>39.586799999999997</v>
      </c>
      <c r="V9724" s="2">
        <f>salestable[[#This Row],[Sales]] * (1 - salestable[[#This Row],[Discount]])</f>
        <v>89.97</v>
      </c>
      <c r="W9724" s="2">
        <f>salestable[[#This Row],[Sales]] * salestable[[#This Row],[Discount]]</f>
        <v>0</v>
      </c>
      <c r="X9724">
        <f>YEAR(salestable[[#This Row],[Order Date]])</f>
        <v>2016</v>
      </c>
      <c r="Y9724" t="str">
        <f>TEXT(salestable[[#This Row],[Order Date]],"MMMM")</f>
        <v>February</v>
      </c>
      <c r="Z9724" t="str">
        <f>"Q"&amp;ROUNDUP(MONTH(salestable[[#This Row],[Order Date]])/3,0)</f>
        <v>Q1</v>
      </c>
      <c r="AA9724" t="str">
        <f>TEXT(salestable[[#This Row],[Order Date]], "ddd")</f>
        <v>Tue</v>
      </c>
    </row>
    <row r="9725" spans="1:27"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s="3">
        <v>13</v>
      </c>
      <c r="T9725" s="4">
        <v>0.2</v>
      </c>
      <c r="U9725" s="3">
        <v>100.1403</v>
      </c>
      <c r="V9725" s="2">
        <f>salestable[[#This Row],[Sales]] * (1 - salestable[[#This Row],[Discount]])</f>
        <v>237.36959999999999</v>
      </c>
      <c r="W9725" s="2">
        <f>salestable[[#This Row],[Sales]] * salestable[[#This Row],[Discount]]</f>
        <v>59.342399999999998</v>
      </c>
      <c r="X9725">
        <f>YEAR(salestable[[#This Row],[Order Date]])</f>
        <v>2014</v>
      </c>
      <c r="Y9725" t="str">
        <f>TEXT(salestable[[#This Row],[Order Date]],"MMMM")</f>
        <v>December</v>
      </c>
      <c r="Z9725" t="str">
        <f>"Q"&amp;ROUNDUP(MONTH(salestable[[#This Row],[Order Date]])/3,0)</f>
        <v>Q4</v>
      </c>
      <c r="AA9725" t="str">
        <f>TEXT(salestable[[#This Row],[Order Date]], "ddd")</f>
        <v>Mon</v>
      </c>
    </row>
    <row r="9726" spans="1:27"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s="3">
        <v>2</v>
      </c>
      <c r="T9726" s="4">
        <v>0.2</v>
      </c>
      <c r="U9726" s="3">
        <v>4.4311999999999996</v>
      </c>
      <c r="V9726" s="2">
        <f>salestable[[#This Row],[Sales]] * (1 - salestable[[#This Row],[Discount]])</f>
        <v>9.7792000000000012</v>
      </c>
      <c r="W9726" s="2">
        <f>salestable[[#This Row],[Sales]] * salestable[[#This Row],[Discount]]</f>
        <v>2.4448000000000003</v>
      </c>
      <c r="X9726">
        <f>YEAR(salestable[[#This Row],[Order Date]])</f>
        <v>2015</v>
      </c>
      <c r="Y9726" t="str">
        <f>TEXT(salestable[[#This Row],[Order Date]],"MMMM")</f>
        <v>December</v>
      </c>
      <c r="Z9726" t="str">
        <f>"Q"&amp;ROUNDUP(MONTH(salestable[[#This Row],[Order Date]])/3,0)</f>
        <v>Q4</v>
      </c>
      <c r="AA9726" t="str">
        <f>TEXT(salestable[[#This Row],[Order Date]], "ddd")</f>
        <v>Sat</v>
      </c>
    </row>
    <row r="9727" spans="1:27"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s="3">
        <v>3</v>
      </c>
      <c r="T9727" s="4">
        <v>0</v>
      </c>
      <c r="U9727" s="3">
        <v>37.787399999999998</v>
      </c>
      <c r="V9727" s="2">
        <f>salestable[[#This Row],[Sales]] * (1 - salestable[[#This Row],[Discount]])</f>
        <v>89.97</v>
      </c>
      <c r="W9727" s="2">
        <f>salestable[[#This Row],[Sales]] * salestable[[#This Row],[Discount]]</f>
        <v>0</v>
      </c>
      <c r="X9727">
        <f>YEAR(salestable[[#This Row],[Order Date]])</f>
        <v>2017</v>
      </c>
      <c r="Y9727" t="str">
        <f>TEXT(salestable[[#This Row],[Order Date]],"MMMM")</f>
        <v>September</v>
      </c>
      <c r="Z9727" t="str">
        <f>"Q"&amp;ROUNDUP(MONTH(salestable[[#This Row],[Order Date]])/3,0)</f>
        <v>Q3</v>
      </c>
      <c r="AA9727" t="str">
        <f>TEXT(salestable[[#This Row],[Order Date]], "ddd")</f>
        <v>Sun</v>
      </c>
    </row>
    <row r="9728" spans="1:27"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s="3">
        <v>7</v>
      </c>
      <c r="T9728" s="4">
        <v>0</v>
      </c>
      <c r="U9728" s="3">
        <v>80.320800000000006</v>
      </c>
      <c r="V9728" s="2">
        <f>salestable[[#This Row],[Sales]] * (1 - salestable[[#This Row],[Discount]])</f>
        <v>286.86</v>
      </c>
      <c r="W9728" s="2">
        <f>salestable[[#This Row],[Sales]] * salestable[[#This Row],[Discount]]</f>
        <v>0</v>
      </c>
      <c r="X9728">
        <f>YEAR(salestable[[#This Row],[Order Date]])</f>
        <v>2017</v>
      </c>
      <c r="Y9728" t="str">
        <f>TEXT(salestable[[#This Row],[Order Date]],"MMMM")</f>
        <v>December</v>
      </c>
      <c r="Z9728" t="str">
        <f>"Q"&amp;ROUNDUP(MONTH(salestable[[#This Row],[Order Date]])/3,0)</f>
        <v>Q4</v>
      </c>
      <c r="AA9728" t="str">
        <f>TEXT(salestable[[#This Row],[Order Date]], "ddd")</f>
        <v>Sat</v>
      </c>
    </row>
    <row r="9729" spans="1:27"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s="3">
        <v>5</v>
      </c>
      <c r="T9729" s="4">
        <v>0</v>
      </c>
      <c r="U9729" s="3">
        <v>284.18549999999999</v>
      </c>
      <c r="V9729" s="2">
        <f>salestable[[#This Row],[Sales]] * (1 - salestable[[#This Row],[Discount]])</f>
        <v>979.95</v>
      </c>
      <c r="W9729" s="2">
        <f>salestable[[#This Row],[Sales]] * salestable[[#This Row],[Discount]]</f>
        <v>0</v>
      </c>
      <c r="X9729">
        <f>YEAR(salestable[[#This Row],[Order Date]])</f>
        <v>2017</v>
      </c>
      <c r="Y9729" t="str">
        <f>TEXT(salestable[[#This Row],[Order Date]],"MMMM")</f>
        <v>December</v>
      </c>
      <c r="Z9729" t="str">
        <f>"Q"&amp;ROUNDUP(MONTH(salestable[[#This Row],[Order Date]])/3,0)</f>
        <v>Q4</v>
      </c>
      <c r="AA9729" t="str">
        <f>TEXT(salestable[[#This Row],[Order Date]], "ddd")</f>
        <v>Sat</v>
      </c>
    </row>
    <row r="9730" spans="1:27"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s="3">
        <v>2</v>
      </c>
      <c r="T9730" s="4">
        <v>0</v>
      </c>
      <c r="U9730" s="3">
        <v>0.1744</v>
      </c>
      <c r="V9730" s="2">
        <f>salestable[[#This Row],[Sales]] * (1 - salestable[[#This Row],[Discount]])</f>
        <v>4.3600000000000003</v>
      </c>
      <c r="W9730" s="2">
        <f>salestable[[#This Row],[Sales]] * salestable[[#This Row],[Discount]]</f>
        <v>0</v>
      </c>
      <c r="X9730">
        <f>YEAR(salestable[[#This Row],[Order Date]])</f>
        <v>2017</v>
      </c>
      <c r="Y9730" t="str">
        <f>TEXT(salestable[[#This Row],[Order Date]],"MMMM")</f>
        <v>December</v>
      </c>
      <c r="Z9730" t="str">
        <f>"Q"&amp;ROUNDUP(MONTH(salestable[[#This Row],[Order Date]])/3,0)</f>
        <v>Q4</v>
      </c>
      <c r="AA9730" t="str">
        <f>TEXT(salestable[[#This Row],[Order Date]], "ddd")</f>
        <v>Sat</v>
      </c>
    </row>
    <row r="9731" spans="1:27"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s="3">
        <v>2</v>
      </c>
      <c r="T9731" s="4">
        <v>0.2</v>
      </c>
      <c r="U9731" s="3">
        <v>3.14</v>
      </c>
      <c r="V9731" s="2">
        <f>salestable[[#This Row],[Sales]] * (1 - salestable[[#This Row],[Discount]])</f>
        <v>8.0384000000000011</v>
      </c>
      <c r="W9731" s="2">
        <f>salestable[[#This Row],[Sales]] * salestable[[#This Row],[Discount]]</f>
        <v>2.0096000000000003</v>
      </c>
      <c r="X9731">
        <f>YEAR(salestable[[#This Row],[Order Date]])</f>
        <v>2014</v>
      </c>
      <c r="Y9731" t="str">
        <f>TEXT(salestable[[#This Row],[Order Date]],"MMMM")</f>
        <v>September</v>
      </c>
      <c r="Z9731" t="str">
        <f>"Q"&amp;ROUNDUP(MONTH(salestable[[#This Row],[Order Date]])/3,0)</f>
        <v>Q3</v>
      </c>
      <c r="AA9731" t="str">
        <f>TEXT(salestable[[#This Row],[Order Date]], "ddd")</f>
        <v>Mon</v>
      </c>
    </row>
    <row r="9732" spans="1:27"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s="3">
        <v>5</v>
      </c>
      <c r="T9732" s="4">
        <v>0</v>
      </c>
      <c r="U9732" s="3">
        <v>153.4725</v>
      </c>
      <c r="V9732" s="2">
        <f>salestable[[#This Row],[Sales]] * (1 - salestable[[#This Row],[Discount]])</f>
        <v>807.75</v>
      </c>
      <c r="W9732" s="2">
        <f>salestable[[#This Row],[Sales]] * salestable[[#This Row],[Discount]]</f>
        <v>0</v>
      </c>
      <c r="X9732">
        <f>YEAR(salestable[[#This Row],[Order Date]])</f>
        <v>2014</v>
      </c>
      <c r="Y9732" t="str">
        <f>TEXT(salestable[[#This Row],[Order Date]],"MMMM")</f>
        <v>September</v>
      </c>
      <c r="Z9732" t="str">
        <f>"Q"&amp;ROUNDUP(MONTH(salestable[[#This Row],[Order Date]])/3,0)</f>
        <v>Q3</v>
      </c>
      <c r="AA9732" t="str">
        <f>TEXT(salestable[[#This Row],[Order Date]], "ddd")</f>
        <v>Mon</v>
      </c>
    </row>
    <row r="9733" spans="1:27"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s="3">
        <v>8</v>
      </c>
      <c r="T9733" s="4">
        <v>0</v>
      </c>
      <c r="U9733" s="3">
        <v>9.9296000000000006</v>
      </c>
      <c r="V9733" s="2">
        <f>salestable[[#This Row],[Sales]] * (1 - salestable[[#This Row],[Discount]])</f>
        <v>34.24</v>
      </c>
      <c r="W9733" s="2">
        <f>salestable[[#This Row],[Sales]] * salestable[[#This Row],[Discount]]</f>
        <v>0</v>
      </c>
      <c r="X9733">
        <f>YEAR(salestable[[#This Row],[Order Date]])</f>
        <v>2017</v>
      </c>
      <c r="Y9733" t="str">
        <f>TEXT(salestable[[#This Row],[Order Date]],"MMMM")</f>
        <v>November</v>
      </c>
      <c r="Z9733" t="str">
        <f>"Q"&amp;ROUNDUP(MONTH(salestable[[#This Row],[Order Date]])/3,0)</f>
        <v>Q4</v>
      </c>
      <c r="AA9733" t="str">
        <f>TEXT(salestable[[#This Row],[Order Date]], "ddd")</f>
        <v>Tue</v>
      </c>
    </row>
    <row r="9734" spans="1:27"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s="3">
        <v>13</v>
      </c>
      <c r="T9734" s="4">
        <v>0</v>
      </c>
      <c r="U9734" s="3">
        <v>145.06960000000001</v>
      </c>
      <c r="V9734" s="2">
        <f>salestable[[#This Row],[Sales]] * (1 - salestable[[#This Row],[Discount]])</f>
        <v>500.24</v>
      </c>
      <c r="W9734" s="2">
        <f>salestable[[#This Row],[Sales]] * salestable[[#This Row],[Discount]]</f>
        <v>0</v>
      </c>
      <c r="X9734">
        <f>YEAR(salestable[[#This Row],[Order Date]])</f>
        <v>2014</v>
      </c>
      <c r="Y9734" t="str">
        <f>TEXT(salestable[[#This Row],[Order Date]],"MMMM")</f>
        <v>August</v>
      </c>
      <c r="Z9734" t="str">
        <f>"Q"&amp;ROUNDUP(MONTH(salestable[[#This Row],[Order Date]])/3,0)</f>
        <v>Q3</v>
      </c>
      <c r="AA9734" t="str">
        <f>TEXT(salestable[[#This Row],[Order Date]], "ddd")</f>
        <v>Wed</v>
      </c>
    </row>
    <row r="9735" spans="1:27"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s="3">
        <v>2</v>
      </c>
      <c r="T9735" s="4">
        <v>0</v>
      </c>
      <c r="U9735" s="3">
        <v>9.2552000000000003</v>
      </c>
      <c r="V9735" s="2">
        <f>salestable[[#This Row],[Sales]] * (1 - salestable[[#This Row],[Discount]])</f>
        <v>20.12</v>
      </c>
      <c r="W9735" s="2">
        <f>salestable[[#This Row],[Sales]] * salestable[[#This Row],[Discount]]</f>
        <v>0</v>
      </c>
      <c r="X9735">
        <f>YEAR(salestable[[#This Row],[Order Date]])</f>
        <v>2014</v>
      </c>
      <c r="Y9735" t="str">
        <f>TEXT(salestable[[#This Row],[Order Date]],"MMMM")</f>
        <v>August</v>
      </c>
      <c r="Z9735" t="str">
        <f>"Q"&amp;ROUNDUP(MONTH(salestable[[#This Row],[Order Date]])/3,0)</f>
        <v>Q3</v>
      </c>
      <c r="AA9735" t="str">
        <f>TEXT(salestable[[#This Row],[Order Date]], "ddd")</f>
        <v>Wed</v>
      </c>
    </row>
    <row r="9736" spans="1:27"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s="3">
        <v>1</v>
      </c>
      <c r="T9736" s="4">
        <v>0</v>
      </c>
      <c r="U9736" s="3">
        <v>421.58530000000002</v>
      </c>
      <c r="V9736" s="2">
        <f>salestable[[#This Row],[Sales]] * (1 - salestable[[#This Row],[Discount]])</f>
        <v>896.99</v>
      </c>
      <c r="W9736" s="2">
        <f>salestable[[#This Row],[Sales]] * salestable[[#This Row],[Discount]]</f>
        <v>0</v>
      </c>
      <c r="X9736">
        <f>YEAR(salestable[[#This Row],[Order Date]])</f>
        <v>2014</v>
      </c>
      <c r="Y9736" t="str">
        <f>TEXT(salestable[[#This Row],[Order Date]],"MMMM")</f>
        <v>August</v>
      </c>
      <c r="Z9736" t="str">
        <f>"Q"&amp;ROUNDUP(MONTH(salestable[[#This Row],[Order Date]])/3,0)</f>
        <v>Q3</v>
      </c>
      <c r="AA9736" t="str">
        <f>TEXT(salestable[[#This Row],[Order Date]], "ddd")</f>
        <v>Wed</v>
      </c>
    </row>
    <row r="9737" spans="1:27"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s="3">
        <v>1</v>
      </c>
      <c r="T9737" s="4">
        <v>0.2</v>
      </c>
      <c r="U9737" s="3">
        <v>1.9844999999999999</v>
      </c>
      <c r="V9737" s="2">
        <f>salestable[[#This Row],[Sales]] * (1 - salestable[[#This Row],[Discount]])</f>
        <v>4.7039999999999997</v>
      </c>
      <c r="W9737" s="2">
        <f>salestable[[#This Row],[Sales]] * salestable[[#This Row],[Discount]]</f>
        <v>1.1759999999999999</v>
      </c>
      <c r="X9737">
        <f>YEAR(salestable[[#This Row],[Order Date]])</f>
        <v>2014</v>
      </c>
      <c r="Y9737" t="str">
        <f>TEXT(salestable[[#This Row],[Order Date]],"MMMM")</f>
        <v>November</v>
      </c>
      <c r="Z9737" t="str">
        <f>"Q"&amp;ROUNDUP(MONTH(salestable[[#This Row],[Order Date]])/3,0)</f>
        <v>Q4</v>
      </c>
      <c r="AA9737" t="str">
        <f>TEXT(salestable[[#This Row],[Order Date]], "ddd")</f>
        <v>Wed</v>
      </c>
    </row>
    <row r="9738" spans="1:27"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s="3">
        <v>2</v>
      </c>
      <c r="T9738" s="4">
        <v>0</v>
      </c>
      <c r="U9738" s="3">
        <v>72.894599999999997</v>
      </c>
      <c r="V9738" s="2">
        <f>salestable[[#This Row],[Sales]] * (1 - salestable[[#This Row],[Discount]])</f>
        <v>269.98</v>
      </c>
      <c r="W9738" s="2">
        <f>salestable[[#This Row],[Sales]] * salestable[[#This Row],[Discount]]</f>
        <v>0</v>
      </c>
      <c r="X9738">
        <f>YEAR(salestable[[#This Row],[Order Date]])</f>
        <v>2015</v>
      </c>
      <c r="Y9738" t="str">
        <f>TEXT(salestable[[#This Row],[Order Date]],"MMMM")</f>
        <v>June</v>
      </c>
      <c r="Z9738" t="str">
        <f>"Q"&amp;ROUNDUP(MONTH(salestable[[#This Row],[Order Date]])/3,0)</f>
        <v>Q2</v>
      </c>
      <c r="AA9738" t="str">
        <f>TEXT(salestable[[#This Row],[Order Date]], "ddd")</f>
        <v>Mon</v>
      </c>
    </row>
    <row r="9739" spans="1:27"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s="3">
        <v>2</v>
      </c>
      <c r="T9739" s="4">
        <v>0</v>
      </c>
      <c r="U9739" s="3">
        <v>80.631200000000007</v>
      </c>
      <c r="V9739" s="2">
        <f>salestable[[#This Row],[Sales]] * (1 - salestable[[#This Row],[Discount]])</f>
        <v>310.12</v>
      </c>
      <c r="W9739" s="2">
        <f>salestable[[#This Row],[Sales]] * salestable[[#This Row],[Discount]]</f>
        <v>0</v>
      </c>
      <c r="X9739">
        <f>YEAR(salestable[[#This Row],[Order Date]])</f>
        <v>2017</v>
      </c>
      <c r="Y9739" t="str">
        <f>TEXT(salestable[[#This Row],[Order Date]],"MMMM")</f>
        <v>March</v>
      </c>
      <c r="Z9739" t="str">
        <f>"Q"&amp;ROUNDUP(MONTH(salestable[[#This Row],[Order Date]])/3,0)</f>
        <v>Q1</v>
      </c>
      <c r="AA9739" t="str">
        <f>TEXT(salestable[[#This Row],[Order Date]], "ddd")</f>
        <v>Thu</v>
      </c>
    </row>
    <row r="9740" spans="1:27"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s="3">
        <v>6</v>
      </c>
      <c r="T9740" s="4">
        <v>0.2</v>
      </c>
      <c r="U9740" s="3">
        <v>22.9008</v>
      </c>
      <c r="V9740" s="2">
        <f>salestable[[#This Row],[Sales]] * (1 - salestable[[#This Row],[Discount]])</f>
        <v>56.371200000000002</v>
      </c>
      <c r="W9740" s="2">
        <f>salestable[[#This Row],[Sales]] * salestable[[#This Row],[Discount]]</f>
        <v>14.0928</v>
      </c>
      <c r="X9740">
        <f>YEAR(salestable[[#This Row],[Order Date]])</f>
        <v>2017</v>
      </c>
      <c r="Y9740" t="str">
        <f>TEXT(salestable[[#This Row],[Order Date]],"MMMM")</f>
        <v>March</v>
      </c>
      <c r="Z9740" t="str">
        <f>"Q"&amp;ROUNDUP(MONTH(salestable[[#This Row],[Order Date]])/3,0)</f>
        <v>Q1</v>
      </c>
      <c r="AA9740" t="str">
        <f>TEXT(salestable[[#This Row],[Order Date]], "ddd")</f>
        <v>Thu</v>
      </c>
    </row>
    <row r="9741" spans="1:27"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s="3">
        <v>5</v>
      </c>
      <c r="T9741" s="4">
        <v>0.2</v>
      </c>
      <c r="U9741" s="3">
        <v>6.8879999999999999</v>
      </c>
      <c r="V9741" s="2">
        <f>salestable[[#This Row],[Sales]] * (1 - salestable[[#This Row],[Discount]])</f>
        <v>15.744</v>
      </c>
      <c r="W9741" s="2">
        <f>salestable[[#This Row],[Sales]] * salestable[[#This Row],[Discount]]</f>
        <v>3.9359999999999999</v>
      </c>
      <c r="X9741">
        <f>YEAR(salestable[[#This Row],[Order Date]])</f>
        <v>2017</v>
      </c>
      <c r="Y9741" t="str">
        <f>TEXT(salestable[[#This Row],[Order Date]],"MMMM")</f>
        <v>March</v>
      </c>
      <c r="Z9741" t="str">
        <f>"Q"&amp;ROUNDUP(MONTH(salestable[[#This Row],[Order Date]])/3,0)</f>
        <v>Q1</v>
      </c>
      <c r="AA9741" t="str">
        <f>TEXT(salestable[[#This Row],[Order Date]], "ddd")</f>
        <v>Thu</v>
      </c>
    </row>
    <row r="9742" spans="1:27"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s="3">
        <v>3</v>
      </c>
      <c r="T9742" s="4">
        <v>0</v>
      </c>
      <c r="U9742" s="3">
        <v>54.8613</v>
      </c>
      <c r="V9742" s="2">
        <f>salestable[[#This Row],[Sales]] * (1 - salestable[[#This Row],[Discount]])</f>
        <v>140.66999999999999</v>
      </c>
      <c r="W9742" s="2">
        <f>salestable[[#This Row],[Sales]] * salestable[[#This Row],[Discount]]</f>
        <v>0</v>
      </c>
      <c r="X9742">
        <f>YEAR(salestable[[#This Row],[Order Date]])</f>
        <v>2017</v>
      </c>
      <c r="Y9742" t="str">
        <f>TEXT(salestable[[#This Row],[Order Date]],"MMMM")</f>
        <v>March</v>
      </c>
      <c r="Z9742" t="str">
        <f>"Q"&amp;ROUNDUP(MONTH(salestable[[#This Row],[Order Date]])/3,0)</f>
        <v>Q1</v>
      </c>
      <c r="AA9742" t="str">
        <f>TEXT(salestable[[#This Row],[Order Date]], "ddd")</f>
        <v>Thu</v>
      </c>
    </row>
    <row r="9743" spans="1:27"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s="3">
        <v>5</v>
      </c>
      <c r="T9743" s="4">
        <v>0</v>
      </c>
      <c r="U9743" s="3">
        <v>1013.127</v>
      </c>
      <c r="V9743" s="2">
        <f>salestable[[#This Row],[Sales]] * (1 - salestable[[#This Row],[Discount]])</f>
        <v>4404.8999999999996</v>
      </c>
      <c r="W9743" s="2">
        <f>salestable[[#This Row],[Sales]] * salestable[[#This Row],[Discount]]</f>
        <v>0</v>
      </c>
      <c r="X9743">
        <f>YEAR(salestable[[#This Row],[Order Date]])</f>
        <v>2015</v>
      </c>
      <c r="Y9743" t="str">
        <f>TEXT(salestable[[#This Row],[Order Date]],"MMMM")</f>
        <v>November</v>
      </c>
      <c r="Z9743" t="str">
        <f>"Q"&amp;ROUNDUP(MONTH(salestable[[#This Row],[Order Date]])/3,0)</f>
        <v>Q4</v>
      </c>
      <c r="AA9743" t="str">
        <f>TEXT(salestable[[#This Row],[Order Date]], "ddd")</f>
        <v>Sun</v>
      </c>
    </row>
    <row r="9744" spans="1:27"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s="3">
        <v>5</v>
      </c>
      <c r="T9744" s="4">
        <v>0</v>
      </c>
      <c r="U9744" s="3">
        <v>29.445499999999999</v>
      </c>
      <c r="V9744" s="2">
        <f>salestable[[#This Row],[Sales]] * (1 - salestable[[#This Row],[Discount]])</f>
        <v>62.65</v>
      </c>
      <c r="W9744" s="2">
        <f>salestable[[#This Row],[Sales]] * salestable[[#This Row],[Discount]]</f>
        <v>0</v>
      </c>
      <c r="X9744">
        <f>YEAR(salestable[[#This Row],[Order Date]])</f>
        <v>2017</v>
      </c>
      <c r="Y9744" t="str">
        <f>TEXT(salestable[[#This Row],[Order Date]],"MMMM")</f>
        <v>November</v>
      </c>
      <c r="Z9744" t="str">
        <f>"Q"&amp;ROUNDUP(MONTH(salestable[[#This Row],[Order Date]])/3,0)</f>
        <v>Q4</v>
      </c>
      <c r="AA9744" t="str">
        <f>TEXT(salestable[[#This Row],[Order Date]], "ddd")</f>
        <v>Tue</v>
      </c>
    </row>
    <row r="9745" spans="1:27"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s="3">
        <v>3</v>
      </c>
      <c r="T9745" s="4">
        <v>0</v>
      </c>
      <c r="U9745" s="3">
        <v>4.5359999999999996</v>
      </c>
      <c r="V9745" s="2">
        <f>salestable[[#This Row],[Sales]] * (1 - salestable[[#This Row],[Discount]])</f>
        <v>9.4499999999999993</v>
      </c>
      <c r="W9745" s="2">
        <f>salestable[[#This Row],[Sales]] * salestable[[#This Row],[Discount]]</f>
        <v>0</v>
      </c>
      <c r="X9745">
        <f>YEAR(salestable[[#This Row],[Order Date]])</f>
        <v>2016</v>
      </c>
      <c r="Y9745" t="str">
        <f>TEXT(salestable[[#This Row],[Order Date]],"MMMM")</f>
        <v>June</v>
      </c>
      <c r="Z9745" t="str">
        <f>"Q"&amp;ROUNDUP(MONTH(salestable[[#This Row],[Order Date]])/3,0)</f>
        <v>Q2</v>
      </c>
      <c r="AA9745" t="str">
        <f>TEXT(salestable[[#This Row],[Order Date]], "ddd")</f>
        <v>Thu</v>
      </c>
    </row>
    <row r="9746" spans="1:27"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s="3">
        <v>4</v>
      </c>
      <c r="T9746" s="4">
        <v>0.2</v>
      </c>
      <c r="U9746" s="3">
        <v>90.644400000000005</v>
      </c>
      <c r="V9746" s="2">
        <f>salestable[[#This Row],[Sales]] * (1 - salestable[[#This Row],[Discount]])</f>
        <v>214.86080000000004</v>
      </c>
      <c r="W9746" s="2">
        <f>salestable[[#This Row],[Sales]] * salestable[[#This Row],[Discount]]</f>
        <v>53.71520000000001</v>
      </c>
      <c r="X9746">
        <f>YEAR(salestable[[#This Row],[Order Date]])</f>
        <v>2017</v>
      </c>
      <c r="Y9746" t="str">
        <f>TEXT(salestable[[#This Row],[Order Date]],"MMMM")</f>
        <v>January</v>
      </c>
      <c r="Z9746" t="str">
        <f>"Q"&amp;ROUNDUP(MONTH(salestable[[#This Row],[Order Date]])/3,0)</f>
        <v>Q1</v>
      </c>
      <c r="AA9746" t="str">
        <f>TEXT(salestable[[#This Row],[Order Date]], "ddd")</f>
        <v>Sat</v>
      </c>
    </row>
    <row r="9747" spans="1:27"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s="3">
        <v>2</v>
      </c>
      <c r="T9747" s="4">
        <v>0.2</v>
      </c>
      <c r="U9747" s="3">
        <v>9.1020000000000003</v>
      </c>
      <c r="V9747" s="2">
        <f>salestable[[#This Row],[Sales]] * (1 - salestable[[#This Row],[Discount]])</f>
        <v>291.26400000000001</v>
      </c>
      <c r="W9747" s="2">
        <f>salestable[[#This Row],[Sales]] * salestable[[#This Row],[Discount]]</f>
        <v>72.816000000000003</v>
      </c>
      <c r="X9747">
        <f>YEAR(salestable[[#This Row],[Order Date]])</f>
        <v>2017</v>
      </c>
      <c r="Y9747" t="str">
        <f>TEXT(salestable[[#This Row],[Order Date]],"MMMM")</f>
        <v>November</v>
      </c>
      <c r="Z9747" t="str">
        <f>"Q"&amp;ROUNDUP(MONTH(salestable[[#This Row],[Order Date]])/3,0)</f>
        <v>Q4</v>
      </c>
      <c r="AA9747" t="str">
        <f>TEXT(salestable[[#This Row],[Order Date]], "ddd")</f>
        <v>Fri</v>
      </c>
    </row>
    <row r="9748" spans="1:27"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s="3">
        <v>2</v>
      </c>
      <c r="T9748" s="4">
        <v>0.2</v>
      </c>
      <c r="U9748" s="3">
        <v>-1.7771999999999999</v>
      </c>
      <c r="V9748" s="2">
        <f>salestable[[#This Row],[Sales]] * (1 - salestable[[#This Row],[Discount]])</f>
        <v>56.870399999999997</v>
      </c>
      <c r="W9748" s="2">
        <f>salestable[[#This Row],[Sales]] * salestable[[#This Row],[Discount]]</f>
        <v>14.217599999999999</v>
      </c>
      <c r="X9748">
        <f>YEAR(salestable[[#This Row],[Order Date]])</f>
        <v>2017</v>
      </c>
      <c r="Y9748" t="str">
        <f>TEXT(salestable[[#This Row],[Order Date]],"MMMM")</f>
        <v>November</v>
      </c>
      <c r="Z9748" t="str">
        <f>"Q"&amp;ROUNDUP(MONTH(salestable[[#This Row],[Order Date]])/3,0)</f>
        <v>Q4</v>
      </c>
      <c r="AA9748" t="str">
        <f>TEXT(salestable[[#This Row],[Order Date]], "ddd")</f>
        <v>Fri</v>
      </c>
    </row>
    <row r="9749" spans="1:27"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s="3">
        <v>2</v>
      </c>
      <c r="T9749" s="4">
        <v>0.6</v>
      </c>
      <c r="U9749" s="3">
        <v>-7.9634</v>
      </c>
      <c r="V9749" s="2">
        <f>salestable[[#This Row],[Sales]] * (1 - salestable[[#This Row],[Discount]])</f>
        <v>4.3936000000000002</v>
      </c>
      <c r="W9749" s="2">
        <f>salestable[[#This Row],[Sales]] * salestable[[#This Row],[Discount]]</f>
        <v>6.5903999999999998</v>
      </c>
      <c r="X9749">
        <f>YEAR(salestable[[#This Row],[Order Date]])</f>
        <v>2014</v>
      </c>
      <c r="Y9749" t="str">
        <f>TEXT(salestable[[#This Row],[Order Date]],"MMMM")</f>
        <v>November</v>
      </c>
      <c r="Z9749" t="str">
        <f>"Q"&amp;ROUNDUP(MONTH(salestable[[#This Row],[Order Date]])/3,0)</f>
        <v>Q4</v>
      </c>
      <c r="AA9749" t="str">
        <f>TEXT(salestable[[#This Row],[Order Date]], "ddd")</f>
        <v>Tue</v>
      </c>
    </row>
    <row r="9750" spans="1:27"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s="3">
        <v>4</v>
      </c>
      <c r="T9750" s="4">
        <v>0.3</v>
      </c>
      <c r="U9750" s="3">
        <v>-56.996000000000002</v>
      </c>
      <c r="V9750" s="2">
        <f>salestable[[#This Row],[Sales]] * (1 - salestable[[#This Row],[Discount]])</f>
        <v>558.56079999999997</v>
      </c>
      <c r="W9750" s="2">
        <f>salestable[[#This Row],[Sales]] * salestable[[#This Row],[Discount]]</f>
        <v>239.38319999999999</v>
      </c>
      <c r="X9750">
        <f>YEAR(salestable[[#This Row],[Order Date]])</f>
        <v>2014</v>
      </c>
      <c r="Y9750" t="str">
        <f>TEXT(salestable[[#This Row],[Order Date]],"MMMM")</f>
        <v>November</v>
      </c>
      <c r="Z9750" t="str">
        <f>"Q"&amp;ROUNDUP(MONTH(salestable[[#This Row],[Order Date]])/3,0)</f>
        <v>Q4</v>
      </c>
      <c r="AA9750" t="str">
        <f>TEXT(salestable[[#This Row],[Order Date]], "ddd")</f>
        <v>Tue</v>
      </c>
    </row>
    <row r="9751" spans="1:27"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s="3">
        <v>2</v>
      </c>
      <c r="T9751" s="4">
        <v>0</v>
      </c>
      <c r="U9751" s="3">
        <v>57.592799999999997</v>
      </c>
      <c r="V9751" s="2">
        <f>salestable[[#This Row],[Sales]] * (1 - salestable[[#This Row],[Discount]])</f>
        <v>159.97999999999999</v>
      </c>
      <c r="W9751" s="2">
        <f>salestable[[#This Row],[Sales]] * salestable[[#This Row],[Discount]]</f>
        <v>0</v>
      </c>
      <c r="X9751">
        <f>YEAR(salestable[[#This Row],[Order Date]])</f>
        <v>2016</v>
      </c>
      <c r="Y9751" t="str">
        <f>TEXT(salestable[[#This Row],[Order Date]],"MMMM")</f>
        <v>March</v>
      </c>
      <c r="Z9751" t="str">
        <f>"Q"&amp;ROUNDUP(MONTH(salestable[[#This Row],[Order Date]])/3,0)</f>
        <v>Q1</v>
      </c>
      <c r="AA9751" t="str">
        <f>TEXT(salestable[[#This Row],[Order Date]], "ddd")</f>
        <v>Fri</v>
      </c>
    </row>
    <row r="9752" spans="1:27"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s="3">
        <v>2</v>
      </c>
      <c r="T9752" s="4">
        <v>0.2</v>
      </c>
      <c r="U9752" s="3">
        <v>0.66800000000000004</v>
      </c>
      <c r="V9752" s="2">
        <f>salestable[[#This Row],[Sales]] * (1 - salestable[[#This Row],[Discount]])</f>
        <v>4.2752000000000008</v>
      </c>
      <c r="W9752" s="2">
        <f>salestable[[#This Row],[Sales]] * salestable[[#This Row],[Discount]]</f>
        <v>1.0688000000000002</v>
      </c>
      <c r="X9752">
        <f>YEAR(salestable[[#This Row],[Order Date]])</f>
        <v>2016</v>
      </c>
      <c r="Y9752" t="str">
        <f>TEXT(salestable[[#This Row],[Order Date]],"MMMM")</f>
        <v>October</v>
      </c>
      <c r="Z9752" t="str">
        <f>"Q"&amp;ROUNDUP(MONTH(salestable[[#This Row],[Order Date]])/3,0)</f>
        <v>Q4</v>
      </c>
      <c r="AA9752" t="str">
        <f>TEXT(salestable[[#This Row],[Order Date]], "ddd")</f>
        <v>Tue</v>
      </c>
    </row>
    <row r="9753" spans="1:27"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s="3">
        <v>3</v>
      </c>
      <c r="T9753" s="4">
        <v>0.2</v>
      </c>
      <c r="U9753" s="3">
        <v>3.4649999999999999</v>
      </c>
      <c r="V9753" s="2">
        <f>salestable[[#This Row],[Sales]] * (1 - salestable[[#This Row],[Discount]])</f>
        <v>22.176000000000002</v>
      </c>
      <c r="W9753" s="2">
        <f>salestable[[#This Row],[Sales]] * salestable[[#This Row],[Discount]]</f>
        <v>5.5440000000000005</v>
      </c>
      <c r="X9753">
        <f>YEAR(salestable[[#This Row],[Order Date]])</f>
        <v>2016</v>
      </c>
      <c r="Y9753" t="str">
        <f>TEXT(salestable[[#This Row],[Order Date]],"MMMM")</f>
        <v>October</v>
      </c>
      <c r="Z9753" t="str">
        <f>"Q"&amp;ROUNDUP(MONTH(salestable[[#This Row],[Order Date]])/3,0)</f>
        <v>Q4</v>
      </c>
      <c r="AA9753" t="str">
        <f>TEXT(salestable[[#This Row],[Order Date]], "ddd")</f>
        <v>Tue</v>
      </c>
    </row>
    <row r="9754" spans="1:27"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s="3">
        <v>1</v>
      </c>
      <c r="T9754" s="4">
        <v>0.2</v>
      </c>
      <c r="U9754" s="3">
        <v>0.90480000000000005</v>
      </c>
      <c r="V9754" s="2">
        <f>salestable[[#This Row],[Sales]] * (1 - salestable[[#This Row],[Discount]])</f>
        <v>1.9968000000000001</v>
      </c>
      <c r="W9754" s="2">
        <f>salestable[[#This Row],[Sales]] * salestable[[#This Row],[Discount]]</f>
        <v>0.49920000000000003</v>
      </c>
      <c r="X9754">
        <f>YEAR(salestable[[#This Row],[Order Date]])</f>
        <v>2016</v>
      </c>
      <c r="Y9754" t="str">
        <f>TEXT(salestable[[#This Row],[Order Date]],"MMMM")</f>
        <v>July</v>
      </c>
      <c r="Z9754" t="str">
        <f>"Q"&amp;ROUNDUP(MONTH(salestable[[#This Row],[Order Date]])/3,0)</f>
        <v>Q3</v>
      </c>
      <c r="AA9754" t="str">
        <f>TEXT(salestable[[#This Row],[Order Date]], "ddd")</f>
        <v>Fri</v>
      </c>
    </row>
    <row r="9755" spans="1:27"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s="3">
        <v>2</v>
      </c>
      <c r="T9755" s="4">
        <v>0</v>
      </c>
      <c r="U9755" s="3">
        <v>3.7995999999999999</v>
      </c>
      <c r="V9755" s="2">
        <f>salestable[[#This Row],[Sales]] * (1 - salestable[[#This Row],[Discount]])</f>
        <v>8.26</v>
      </c>
      <c r="W9755" s="2">
        <f>salestable[[#This Row],[Sales]] * salestable[[#This Row],[Discount]]</f>
        <v>0</v>
      </c>
      <c r="X9755">
        <f>YEAR(salestable[[#This Row],[Order Date]])</f>
        <v>2017</v>
      </c>
      <c r="Y9755" t="str">
        <f>TEXT(salestable[[#This Row],[Order Date]],"MMMM")</f>
        <v>March</v>
      </c>
      <c r="Z9755" t="str">
        <f>"Q"&amp;ROUNDUP(MONTH(salestable[[#This Row],[Order Date]])/3,0)</f>
        <v>Q1</v>
      </c>
      <c r="AA9755" t="str">
        <f>TEXT(salestable[[#This Row],[Order Date]], "ddd")</f>
        <v>Mon</v>
      </c>
    </row>
    <row r="9756" spans="1:27"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s="3">
        <v>2</v>
      </c>
      <c r="T9756" s="4">
        <v>0</v>
      </c>
      <c r="U9756" s="3">
        <v>8.8800000000000008</v>
      </c>
      <c r="V9756" s="2">
        <f>salestable[[#This Row],[Sales]] * (1 - salestable[[#This Row],[Discount]])</f>
        <v>17.760000000000002</v>
      </c>
      <c r="W9756" s="2">
        <f>salestable[[#This Row],[Sales]] * salestable[[#This Row],[Discount]]</f>
        <v>0</v>
      </c>
      <c r="X9756">
        <f>YEAR(salestable[[#This Row],[Order Date]])</f>
        <v>2017</v>
      </c>
      <c r="Y9756" t="str">
        <f>TEXT(salestable[[#This Row],[Order Date]],"MMMM")</f>
        <v>March</v>
      </c>
      <c r="Z9756" t="str">
        <f>"Q"&amp;ROUNDUP(MONTH(salestable[[#This Row],[Order Date]])/3,0)</f>
        <v>Q1</v>
      </c>
      <c r="AA9756" t="str">
        <f>TEXT(salestable[[#This Row],[Order Date]], "ddd")</f>
        <v>Mon</v>
      </c>
    </row>
    <row r="9757" spans="1:27"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s="3">
        <v>3</v>
      </c>
      <c r="T9757" s="4">
        <v>0</v>
      </c>
      <c r="U9757" s="3">
        <v>9.9882000000000009</v>
      </c>
      <c r="V9757" s="2">
        <f>salestable[[#This Row],[Sales]] * (1 - salestable[[#This Row],[Discount]])</f>
        <v>332.94</v>
      </c>
      <c r="W9757" s="2">
        <f>salestable[[#This Row],[Sales]] * salestable[[#This Row],[Discount]]</f>
        <v>0</v>
      </c>
      <c r="X9757">
        <f>YEAR(salestable[[#This Row],[Order Date]])</f>
        <v>2017</v>
      </c>
      <c r="Y9757" t="str">
        <f>TEXT(salestable[[#This Row],[Order Date]],"MMMM")</f>
        <v>March</v>
      </c>
      <c r="Z9757" t="str">
        <f>"Q"&amp;ROUNDUP(MONTH(salestable[[#This Row],[Order Date]])/3,0)</f>
        <v>Q1</v>
      </c>
      <c r="AA9757" t="str">
        <f>TEXT(salestable[[#This Row],[Order Date]], "ddd")</f>
        <v>Mon</v>
      </c>
    </row>
    <row r="9758" spans="1:27"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s="3">
        <v>2</v>
      </c>
      <c r="T9758" s="4">
        <v>0</v>
      </c>
      <c r="U9758" s="3">
        <v>58.42</v>
      </c>
      <c r="V9758" s="2">
        <f>salestable[[#This Row],[Sales]] * (1 - salestable[[#This Row],[Discount]])</f>
        <v>292.10000000000002</v>
      </c>
      <c r="W9758" s="2">
        <f>salestable[[#This Row],[Sales]] * salestable[[#This Row],[Discount]]</f>
        <v>0</v>
      </c>
      <c r="X9758">
        <f>YEAR(salestable[[#This Row],[Order Date]])</f>
        <v>2017</v>
      </c>
      <c r="Y9758" t="str">
        <f>TEXT(salestable[[#This Row],[Order Date]],"MMMM")</f>
        <v>March</v>
      </c>
      <c r="Z9758" t="str">
        <f>"Q"&amp;ROUNDUP(MONTH(salestable[[#This Row],[Order Date]])/3,0)</f>
        <v>Q1</v>
      </c>
      <c r="AA9758" t="str">
        <f>TEXT(salestable[[#This Row],[Order Date]], "ddd")</f>
        <v>Mon</v>
      </c>
    </row>
    <row r="9759" spans="1:27"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s="3">
        <v>5</v>
      </c>
      <c r="T9759" s="4">
        <v>0</v>
      </c>
      <c r="U9759" s="3">
        <v>55.646999999999998</v>
      </c>
      <c r="V9759" s="2">
        <f>salestable[[#This Row],[Sales]] * (1 - salestable[[#This Row],[Discount]])</f>
        <v>206.1</v>
      </c>
      <c r="W9759" s="2">
        <f>salestable[[#This Row],[Sales]] * salestable[[#This Row],[Discount]]</f>
        <v>0</v>
      </c>
      <c r="X9759">
        <f>YEAR(salestable[[#This Row],[Order Date]])</f>
        <v>2017</v>
      </c>
      <c r="Y9759" t="str">
        <f>TEXT(salestable[[#This Row],[Order Date]],"MMMM")</f>
        <v>March</v>
      </c>
      <c r="Z9759" t="str">
        <f>"Q"&amp;ROUNDUP(MONTH(salestable[[#This Row],[Order Date]])/3,0)</f>
        <v>Q1</v>
      </c>
      <c r="AA9759" t="str">
        <f>TEXT(salestable[[#This Row],[Order Date]], "ddd")</f>
        <v>Mon</v>
      </c>
    </row>
    <row r="9760" spans="1:27"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s="3">
        <v>4</v>
      </c>
      <c r="T9760" s="4">
        <v>0</v>
      </c>
      <c r="U9760" s="3">
        <v>8.1143999999999998</v>
      </c>
      <c r="V9760" s="2">
        <f>salestable[[#This Row],[Sales]] * (1 - salestable[[#This Row],[Discount]])</f>
        <v>17.64</v>
      </c>
      <c r="W9760" s="2">
        <f>salestable[[#This Row],[Sales]] * salestable[[#This Row],[Discount]]</f>
        <v>0</v>
      </c>
      <c r="X9760">
        <f>YEAR(salestable[[#This Row],[Order Date]])</f>
        <v>2017</v>
      </c>
      <c r="Y9760" t="str">
        <f>TEXT(salestable[[#This Row],[Order Date]],"MMMM")</f>
        <v>March</v>
      </c>
      <c r="Z9760" t="str">
        <f>"Q"&amp;ROUNDUP(MONTH(salestable[[#This Row],[Order Date]])/3,0)</f>
        <v>Q1</v>
      </c>
      <c r="AA9760" t="str">
        <f>TEXT(salestable[[#This Row],[Order Date]], "ddd")</f>
        <v>Mon</v>
      </c>
    </row>
    <row r="9761" spans="1:27"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s="3">
        <v>5</v>
      </c>
      <c r="T9761" s="4">
        <v>0.2</v>
      </c>
      <c r="U9761" s="3">
        <v>70.195999999999998</v>
      </c>
      <c r="V9761" s="2">
        <f>salestable[[#This Row],[Sales]] * (1 - salestable[[#This Row],[Discount]])</f>
        <v>1123.1360000000002</v>
      </c>
      <c r="W9761" s="2">
        <f>salestable[[#This Row],[Sales]] * salestable[[#This Row],[Discount]]</f>
        <v>280.78400000000005</v>
      </c>
      <c r="X9761">
        <f>YEAR(salestable[[#This Row],[Order Date]])</f>
        <v>2016</v>
      </c>
      <c r="Y9761" t="str">
        <f>TEXT(salestable[[#This Row],[Order Date]],"MMMM")</f>
        <v>October</v>
      </c>
      <c r="Z9761" t="str">
        <f>"Q"&amp;ROUNDUP(MONTH(salestable[[#This Row],[Order Date]])/3,0)</f>
        <v>Q4</v>
      </c>
      <c r="AA9761" t="str">
        <f>TEXT(salestable[[#This Row],[Order Date]], "ddd")</f>
        <v>Mon</v>
      </c>
    </row>
    <row r="9762" spans="1:27"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s="3">
        <v>2</v>
      </c>
      <c r="T9762" s="4">
        <v>0</v>
      </c>
      <c r="U9762" s="3">
        <v>1.419</v>
      </c>
      <c r="V9762" s="2">
        <f>salestable[[#This Row],[Sales]] * (1 - salestable[[#This Row],[Discount]])</f>
        <v>4.3</v>
      </c>
      <c r="W9762" s="2">
        <f>salestable[[#This Row],[Sales]] * salestable[[#This Row],[Discount]]</f>
        <v>0</v>
      </c>
      <c r="X9762">
        <f>YEAR(salestable[[#This Row],[Order Date]])</f>
        <v>2017</v>
      </c>
      <c r="Y9762" t="str">
        <f>TEXT(salestable[[#This Row],[Order Date]],"MMMM")</f>
        <v>November</v>
      </c>
      <c r="Z9762" t="str">
        <f>"Q"&amp;ROUNDUP(MONTH(salestable[[#This Row],[Order Date]])/3,0)</f>
        <v>Q4</v>
      </c>
      <c r="AA9762" t="str">
        <f>TEXT(salestable[[#This Row],[Order Date]], "ddd")</f>
        <v>Sat</v>
      </c>
    </row>
    <row r="9763" spans="1:27"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s="3">
        <v>3</v>
      </c>
      <c r="T9763" s="4">
        <v>0</v>
      </c>
      <c r="U9763" s="3">
        <v>86.389200000000002</v>
      </c>
      <c r="V9763" s="2">
        <f>salestable[[#This Row],[Sales]] * (1 - salestable[[#This Row],[Discount]])</f>
        <v>239.97</v>
      </c>
      <c r="W9763" s="2">
        <f>salestable[[#This Row],[Sales]] * salestable[[#This Row],[Discount]]</f>
        <v>0</v>
      </c>
      <c r="X9763">
        <f>YEAR(salestable[[#This Row],[Order Date]])</f>
        <v>2014</v>
      </c>
      <c r="Y9763" t="str">
        <f>TEXT(salestable[[#This Row],[Order Date]],"MMMM")</f>
        <v>February</v>
      </c>
      <c r="Z9763" t="str">
        <f>"Q"&amp;ROUNDUP(MONTH(salestable[[#This Row],[Order Date]])/3,0)</f>
        <v>Q1</v>
      </c>
      <c r="AA9763" t="str">
        <f>TEXT(salestable[[#This Row],[Order Date]], "ddd")</f>
        <v>Fri</v>
      </c>
    </row>
    <row r="9764" spans="1:27"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s="3">
        <v>2</v>
      </c>
      <c r="T9764" s="4">
        <v>0</v>
      </c>
      <c r="U9764" s="3">
        <v>22.948799999999999</v>
      </c>
      <c r="V9764" s="2">
        <f>salestable[[#This Row],[Sales]] * (1 - salestable[[#This Row],[Discount]])</f>
        <v>81.96</v>
      </c>
      <c r="W9764" s="2">
        <f>salestable[[#This Row],[Sales]] * salestable[[#This Row],[Discount]]</f>
        <v>0</v>
      </c>
      <c r="X9764">
        <f>YEAR(salestable[[#This Row],[Order Date]])</f>
        <v>2014</v>
      </c>
      <c r="Y9764" t="str">
        <f>TEXT(salestable[[#This Row],[Order Date]],"MMMM")</f>
        <v>February</v>
      </c>
      <c r="Z9764" t="str">
        <f>"Q"&amp;ROUNDUP(MONTH(salestable[[#This Row],[Order Date]])/3,0)</f>
        <v>Q1</v>
      </c>
      <c r="AA9764" t="str">
        <f>TEXT(salestable[[#This Row],[Order Date]], "ddd")</f>
        <v>Fri</v>
      </c>
    </row>
    <row r="9765" spans="1:27"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s="3">
        <v>2</v>
      </c>
      <c r="T9765" s="4">
        <v>0</v>
      </c>
      <c r="U9765" s="3">
        <v>4.7724000000000002</v>
      </c>
      <c r="V9765" s="2">
        <f>salestable[[#This Row],[Sales]] * (1 - salestable[[#This Row],[Discount]])</f>
        <v>238.62</v>
      </c>
      <c r="W9765" s="2">
        <f>salestable[[#This Row],[Sales]] * salestable[[#This Row],[Discount]]</f>
        <v>0</v>
      </c>
      <c r="X9765">
        <f>YEAR(salestable[[#This Row],[Order Date]])</f>
        <v>2014</v>
      </c>
      <c r="Y9765" t="str">
        <f>TEXT(salestable[[#This Row],[Order Date]],"MMMM")</f>
        <v>February</v>
      </c>
      <c r="Z9765" t="str">
        <f>"Q"&amp;ROUNDUP(MONTH(salestable[[#This Row],[Order Date]])/3,0)</f>
        <v>Q1</v>
      </c>
      <c r="AA9765" t="str">
        <f>TEXT(salestable[[#This Row],[Order Date]], "ddd")</f>
        <v>Fri</v>
      </c>
    </row>
    <row r="9766" spans="1:27"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s="3">
        <v>5</v>
      </c>
      <c r="T9766" s="4">
        <v>0.2</v>
      </c>
      <c r="U9766" s="3">
        <v>12.2325</v>
      </c>
      <c r="V9766" s="2">
        <f>salestable[[#This Row],[Sales]] * (1 - salestable[[#This Row],[Discount]])</f>
        <v>111.84000000000002</v>
      </c>
      <c r="W9766" s="2">
        <f>salestable[[#This Row],[Sales]] * salestable[[#This Row],[Discount]]</f>
        <v>27.960000000000004</v>
      </c>
      <c r="X9766">
        <f>YEAR(salestable[[#This Row],[Order Date]])</f>
        <v>2014</v>
      </c>
      <c r="Y9766" t="str">
        <f>TEXT(salestable[[#This Row],[Order Date]],"MMMM")</f>
        <v>June</v>
      </c>
      <c r="Z9766" t="str">
        <f>"Q"&amp;ROUNDUP(MONTH(salestable[[#This Row],[Order Date]])/3,0)</f>
        <v>Q2</v>
      </c>
      <c r="AA9766" t="str">
        <f>TEXT(salestable[[#This Row],[Order Date]], "ddd")</f>
        <v>Wed</v>
      </c>
    </row>
    <row r="9767" spans="1:27"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s="3">
        <v>2</v>
      </c>
      <c r="T9767" s="4">
        <v>0</v>
      </c>
      <c r="U9767" s="3">
        <v>4.7232000000000003</v>
      </c>
      <c r="V9767" s="2">
        <f>salestable[[#This Row],[Sales]] * (1 - salestable[[#This Row],[Discount]])</f>
        <v>9.84</v>
      </c>
      <c r="W9767" s="2">
        <f>salestable[[#This Row],[Sales]] * salestable[[#This Row],[Discount]]</f>
        <v>0</v>
      </c>
      <c r="X9767">
        <f>YEAR(salestable[[#This Row],[Order Date]])</f>
        <v>2017</v>
      </c>
      <c r="Y9767" t="str">
        <f>TEXT(salestable[[#This Row],[Order Date]],"MMMM")</f>
        <v>February</v>
      </c>
      <c r="Z9767" t="str">
        <f>"Q"&amp;ROUNDUP(MONTH(salestable[[#This Row],[Order Date]])/3,0)</f>
        <v>Q1</v>
      </c>
      <c r="AA9767" t="str">
        <f>TEXT(salestable[[#This Row],[Order Date]], "ddd")</f>
        <v>Tue</v>
      </c>
    </row>
    <row r="9768" spans="1:27"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s="3">
        <v>1</v>
      </c>
      <c r="T9768" s="4">
        <v>0</v>
      </c>
      <c r="U9768" s="3">
        <v>3.5009999999999999</v>
      </c>
      <c r="V9768" s="2">
        <f>salestable[[#This Row],[Sales]] * (1 - salestable[[#This Row],[Discount]])</f>
        <v>7.78</v>
      </c>
      <c r="W9768" s="2">
        <f>salestable[[#This Row],[Sales]] * salestable[[#This Row],[Discount]]</f>
        <v>0</v>
      </c>
      <c r="X9768">
        <f>YEAR(salestable[[#This Row],[Order Date]])</f>
        <v>2017</v>
      </c>
      <c r="Y9768" t="str">
        <f>TEXT(salestable[[#This Row],[Order Date]],"MMMM")</f>
        <v>February</v>
      </c>
      <c r="Z9768" t="str">
        <f>"Q"&amp;ROUNDUP(MONTH(salestable[[#This Row],[Order Date]])/3,0)</f>
        <v>Q1</v>
      </c>
      <c r="AA9768" t="str">
        <f>TEXT(salestable[[#This Row],[Order Date]], "ddd")</f>
        <v>Tue</v>
      </c>
    </row>
    <row r="9769" spans="1:27"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s="3">
        <v>5</v>
      </c>
      <c r="T9769" s="4">
        <v>0</v>
      </c>
      <c r="U9769" s="3">
        <v>26.901</v>
      </c>
      <c r="V9769" s="2">
        <f>salestable[[#This Row],[Sales]] * (1 - salestable[[#This Row],[Discount]])</f>
        <v>54.9</v>
      </c>
      <c r="W9769" s="2">
        <f>salestable[[#This Row],[Sales]] * salestable[[#This Row],[Discount]]</f>
        <v>0</v>
      </c>
      <c r="X9769">
        <f>YEAR(salestable[[#This Row],[Order Date]])</f>
        <v>2017</v>
      </c>
      <c r="Y9769" t="str">
        <f>TEXT(salestable[[#This Row],[Order Date]],"MMMM")</f>
        <v>December</v>
      </c>
      <c r="Z9769" t="str">
        <f>"Q"&amp;ROUNDUP(MONTH(salestable[[#This Row],[Order Date]])/3,0)</f>
        <v>Q4</v>
      </c>
      <c r="AA9769" t="str">
        <f>TEXT(salestable[[#This Row],[Order Date]], "ddd")</f>
        <v>Sat</v>
      </c>
    </row>
    <row r="9770" spans="1:27"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s="3">
        <v>6</v>
      </c>
      <c r="T9770" s="4">
        <v>0</v>
      </c>
      <c r="U9770" s="3">
        <v>25.02</v>
      </c>
      <c r="V9770" s="2">
        <f>salestable[[#This Row],[Sales]] * (1 - salestable[[#This Row],[Discount]])</f>
        <v>50.04</v>
      </c>
      <c r="W9770" s="2">
        <f>salestable[[#This Row],[Sales]] * salestable[[#This Row],[Discount]]</f>
        <v>0</v>
      </c>
      <c r="X9770">
        <f>YEAR(salestable[[#This Row],[Order Date]])</f>
        <v>2017</v>
      </c>
      <c r="Y9770" t="str">
        <f>TEXT(salestable[[#This Row],[Order Date]],"MMMM")</f>
        <v>December</v>
      </c>
      <c r="Z9770" t="str">
        <f>"Q"&amp;ROUNDUP(MONTH(salestable[[#This Row],[Order Date]])/3,0)</f>
        <v>Q4</v>
      </c>
      <c r="AA9770" t="str">
        <f>TEXT(salestable[[#This Row],[Order Date]], "ddd")</f>
        <v>Thu</v>
      </c>
    </row>
    <row r="9771" spans="1:27"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s="3">
        <v>5</v>
      </c>
      <c r="T9771" s="4">
        <v>0.2</v>
      </c>
      <c r="U9771" s="3">
        <v>8.4979999999999993</v>
      </c>
      <c r="V9771" s="2">
        <f>salestable[[#This Row],[Sales]] * (1 - salestable[[#This Row],[Discount]])</f>
        <v>271.93600000000004</v>
      </c>
      <c r="W9771" s="2">
        <f>salestable[[#This Row],[Sales]] * salestable[[#This Row],[Discount]]</f>
        <v>67.984000000000009</v>
      </c>
      <c r="X9771">
        <f>YEAR(salestable[[#This Row],[Order Date]])</f>
        <v>2016</v>
      </c>
      <c r="Y9771" t="str">
        <f>TEXT(salestable[[#This Row],[Order Date]],"MMMM")</f>
        <v>November</v>
      </c>
      <c r="Z9771" t="str">
        <f>"Q"&amp;ROUNDUP(MONTH(salestable[[#This Row],[Order Date]])/3,0)</f>
        <v>Q4</v>
      </c>
      <c r="AA9771" t="str">
        <f>TEXT(salestable[[#This Row],[Order Date]], "ddd")</f>
        <v>Thu</v>
      </c>
    </row>
    <row r="9772" spans="1:27"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s="3">
        <v>4</v>
      </c>
      <c r="T9772" s="4">
        <v>0.2</v>
      </c>
      <c r="U9772" s="3">
        <v>3.4216000000000002</v>
      </c>
      <c r="V9772" s="2">
        <f>salestable[[#This Row],[Sales]] * (1 - salestable[[#This Row],[Discount]])</f>
        <v>8.4224000000000014</v>
      </c>
      <c r="W9772" s="2">
        <f>salestable[[#This Row],[Sales]] * salestable[[#This Row],[Discount]]</f>
        <v>2.1056000000000004</v>
      </c>
      <c r="X9772">
        <f>YEAR(salestable[[#This Row],[Order Date]])</f>
        <v>2016</v>
      </c>
      <c r="Y9772" t="str">
        <f>TEXT(salestable[[#This Row],[Order Date]],"MMMM")</f>
        <v>November</v>
      </c>
      <c r="Z9772" t="str">
        <f>"Q"&amp;ROUNDUP(MONTH(salestable[[#This Row],[Order Date]])/3,0)</f>
        <v>Q4</v>
      </c>
      <c r="AA9772" t="str">
        <f>TEXT(salestable[[#This Row],[Order Date]], "ddd")</f>
        <v>Thu</v>
      </c>
    </row>
    <row r="9773" spans="1:27"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s="3">
        <v>2</v>
      </c>
      <c r="T9773" s="4">
        <v>0.2</v>
      </c>
      <c r="U9773" s="3">
        <v>4.2384000000000004</v>
      </c>
      <c r="V9773" s="2">
        <f>salestable[[#This Row],[Sales]] * (1 - salestable[[#This Row],[Discount]])</f>
        <v>33.907200000000003</v>
      </c>
      <c r="W9773" s="2">
        <f>salestable[[#This Row],[Sales]] * salestable[[#This Row],[Discount]]</f>
        <v>8.4768000000000008</v>
      </c>
      <c r="X9773">
        <f>YEAR(salestable[[#This Row],[Order Date]])</f>
        <v>2016</v>
      </c>
      <c r="Y9773" t="str">
        <f>TEXT(salestable[[#This Row],[Order Date]],"MMMM")</f>
        <v>November</v>
      </c>
      <c r="Z9773" t="str">
        <f>"Q"&amp;ROUNDUP(MONTH(salestable[[#This Row],[Order Date]])/3,0)</f>
        <v>Q4</v>
      </c>
      <c r="AA9773" t="str">
        <f>TEXT(salestable[[#This Row],[Order Date]], "ddd")</f>
        <v>Thu</v>
      </c>
    </row>
    <row r="9774" spans="1:27"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s="3">
        <v>5</v>
      </c>
      <c r="T9774" s="4">
        <v>0.2</v>
      </c>
      <c r="U9774" s="3">
        <v>38.725000000000001</v>
      </c>
      <c r="V9774" s="2">
        <f>salestable[[#This Row],[Sales]] * (1 - salestable[[#This Row],[Discount]])</f>
        <v>99.13600000000001</v>
      </c>
      <c r="W9774" s="2">
        <f>salestable[[#This Row],[Sales]] * salestable[[#This Row],[Discount]]</f>
        <v>24.784000000000002</v>
      </c>
      <c r="X9774">
        <f>YEAR(salestable[[#This Row],[Order Date]])</f>
        <v>2016</v>
      </c>
      <c r="Y9774" t="str">
        <f>TEXT(salestable[[#This Row],[Order Date]],"MMMM")</f>
        <v>July</v>
      </c>
      <c r="Z9774" t="str">
        <f>"Q"&amp;ROUNDUP(MONTH(salestable[[#This Row],[Order Date]])/3,0)</f>
        <v>Q3</v>
      </c>
      <c r="AA9774" t="str">
        <f>TEXT(salestable[[#This Row],[Order Date]], "ddd")</f>
        <v>Sun</v>
      </c>
    </row>
    <row r="9775" spans="1:27"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s="3">
        <v>1</v>
      </c>
      <c r="T9775" s="4">
        <v>0</v>
      </c>
      <c r="U9775" s="3">
        <v>39.4255</v>
      </c>
      <c r="V9775" s="2">
        <f>salestable[[#This Row],[Sales]] * (1 - salestable[[#This Row],[Discount]])</f>
        <v>135.94999999999999</v>
      </c>
      <c r="W9775" s="2">
        <f>salestable[[#This Row],[Sales]] * salestable[[#This Row],[Discount]]</f>
        <v>0</v>
      </c>
      <c r="X9775">
        <f>YEAR(salestable[[#This Row],[Order Date]])</f>
        <v>2016</v>
      </c>
      <c r="Y9775" t="str">
        <f>TEXT(salestable[[#This Row],[Order Date]],"MMMM")</f>
        <v>June</v>
      </c>
      <c r="Z9775" t="str">
        <f>"Q"&amp;ROUNDUP(MONTH(salestable[[#This Row],[Order Date]])/3,0)</f>
        <v>Q2</v>
      </c>
      <c r="AA9775" t="str">
        <f>TEXT(salestable[[#This Row],[Order Date]], "ddd")</f>
        <v>Sun</v>
      </c>
    </row>
    <row r="9776" spans="1:27"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s="3">
        <v>8</v>
      </c>
      <c r="T9776" s="4">
        <v>0.8</v>
      </c>
      <c r="U9776" s="3">
        <v>-3701.8928000000001</v>
      </c>
      <c r="V9776" s="2">
        <f>salestable[[#This Row],[Sales]] * (1 - salestable[[#This Row],[Discount]])</f>
        <v>435.51679999999988</v>
      </c>
      <c r="W9776" s="2">
        <f>salestable[[#This Row],[Sales]] * salestable[[#This Row],[Discount]]</f>
        <v>1742.0672</v>
      </c>
      <c r="X9776">
        <f>YEAR(salestable[[#This Row],[Order Date]])</f>
        <v>2014</v>
      </c>
      <c r="Y9776" t="str">
        <f>TEXT(salestable[[#This Row],[Order Date]],"MMMM")</f>
        <v>July</v>
      </c>
      <c r="Z9776" t="str">
        <f>"Q"&amp;ROUNDUP(MONTH(salestable[[#This Row],[Order Date]])/3,0)</f>
        <v>Q3</v>
      </c>
      <c r="AA9776" t="str">
        <f>TEXT(salestable[[#This Row],[Order Date]], "ddd")</f>
        <v>Sat</v>
      </c>
    </row>
    <row r="9777" spans="1:27"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s="3">
        <v>3</v>
      </c>
      <c r="T9777" s="4">
        <v>0.6</v>
      </c>
      <c r="U9777" s="3">
        <v>-10.0602</v>
      </c>
      <c r="V9777" s="2">
        <f>salestable[[#This Row],[Sales]] * (1 - salestable[[#This Row],[Discount]])</f>
        <v>6.9984000000000002</v>
      </c>
      <c r="W9777" s="2">
        <f>salestable[[#This Row],[Sales]] * salestable[[#This Row],[Discount]]</f>
        <v>10.497599999999998</v>
      </c>
      <c r="X9777">
        <f>YEAR(salestable[[#This Row],[Order Date]])</f>
        <v>2014</v>
      </c>
      <c r="Y9777" t="str">
        <f>TEXT(salestable[[#This Row],[Order Date]],"MMMM")</f>
        <v>July</v>
      </c>
      <c r="Z9777" t="str">
        <f>"Q"&amp;ROUNDUP(MONTH(salestable[[#This Row],[Order Date]])/3,0)</f>
        <v>Q3</v>
      </c>
      <c r="AA9777" t="str">
        <f>TEXT(salestable[[#This Row],[Order Date]], "ddd")</f>
        <v>Sat</v>
      </c>
    </row>
    <row r="9778" spans="1:27"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s="3">
        <v>4</v>
      </c>
      <c r="T9778" s="4">
        <v>0.8</v>
      </c>
      <c r="U9778" s="3">
        <v>-26.854399999999998</v>
      </c>
      <c r="V9778" s="2">
        <f>salestable[[#This Row],[Sales]] * (1 - salestable[[#This Row],[Discount]])</f>
        <v>3.3567999999999989</v>
      </c>
      <c r="W9778" s="2">
        <f>salestable[[#This Row],[Sales]] * salestable[[#This Row],[Discount]]</f>
        <v>13.427199999999999</v>
      </c>
      <c r="X9778">
        <f>YEAR(salestable[[#This Row],[Order Date]])</f>
        <v>2014</v>
      </c>
      <c r="Y9778" t="str">
        <f>TEXT(salestable[[#This Row],[Order Date]],"MMMM")</f>
        <v>July</v>
      </c>
      <c r="Z9778" t="str">
        <f>"Q"&amp;ROUNDUP(MONTH(salestable[[#This Row],[Order Date]])/3,0)</f>
        <v>Q3</v>
      </c>
      <c r="AA9778" t="str">
        <f>TEXT(salestable[[#This Row],[Order Date]], "ddd")</f>
        <v>Sat</v>
      </c>
    </row>
    <row r="9779" spans="1:27"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s="3">
        <v>9</v>
      </c>
      <c r="T9779" s="4">
        <v>0.2</v>
      </c>
      <c r="U9779" s="3">
        <v>-26.946000000000002</v>
      </c>
      <c r="V9779" s="2">
        <f>salestable[[#This Row],[Sales]] * (1 - salestable[[#This Row],[Discount]])</f>
        <v>344.90880000000004</v>
      </c>
      <c r="W9779" s="2">
        <f>salestable[[#This Row],[Sales]] * salestable[[#This Row],[Discount]]</f>
        <v>86.227200000000011</v>
      </c>
      <c r="X9779">
        <f>YEAR(salestable[[#This Row],[Order Date]])</f>
        <v>2014</v>
      </c>
      <c r="Y9779" t="str">
        <f>TEXT(salestable[[#This Row],[Order Date]],"MMMM")</f>
        <v>July</v>
      </c>
      <c r="Z9779" t="str">
        <f>"Q"&amp;ROUNDUP(MONTH(salestable[[#This Row],[Order Date]])/3,0)</f>
        <v>Q3</v>
      </c>
      <c r="AA9779" t="str">
        <f>TEXT(salestable[[#This Row],[Order Date]], "ddd")</f>
        <v>Sat</v>
      </c>
    </row>
    <row r="9780" spans="1:27"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s="3">
        <v>5</v>
      </c>
      <c r="T9780" s="4">
        <v>0.8</v>
      </c>
      <c r="U9780" s="3">
        <v>-13.32</v>
      </c>
      <c r="V9780" s="2">
        <f>salestable[[#This Row],[Sales]] * (1 - salestable[[#This Row],[Discount]])</f>
        <v>1.7759999999999998</v>
      </c>
      <c r="W9780" s="2">
        <f>salestable[[#This Row],[Sales]] * salestable[[#This Row],[Discount]]</f>
        <v>7.104000000000001</v>
      </c>
      <c r="X9780">
        <f>YEAR(salestable[[#This Row],[Order Date]])</f>
        <v>2014</v>
      </c>
      <c r="Y9780" t="str">
        <f>TEXT(salestable[[#This Row],[Order Date]],"MMMM")</f>
        <v>July</v>
      </c>
      <c r="Z9780" t="str">
        <f>"Q"&amp;ROUNDUP(MONTH(salestable[[#This Row],[Order Date]])/3,0)</f>
        <v>Q3</v>
      </c>
      <c r="AA9780" t="str">
        <f>TEXT(salestable[[#This Row],[Order Date]], "ddd")</f>
        <v>Sat</v>
      </c>
    </row>
    <row r="9781" spans="1:27"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s="3">
        <v>2</v>
      </c>
      <c r="T9781" s="4">
        <v>0.8</v>
      </c>
      <c r="U9781" s="3">
        <v>-12.09</v>
      </c>
      <c r="V9781" s="2">
        <f>salestable[[#This Row],[Sales]] * (1 - salestable[[#This Row],[Discount]])</f>
        <v>0.96719999999999984</v>
      </c>
      <c r="W9781" s="2">
        <f>salestable[[#This Row],[Sales]] * salestable[[#This Row],[Discount]]</f>
        <v>3.8688000000000002</v>
      </c>
      <c r="X9781">
        <f>YEAR(salestable[[#This Row],[Order Date]])</f>
        <v>2014</v>
      </c>
      <c r="Y9781" t="str">
        <f>TEXT(salestable[[#This Row],[Order Date]],"MMMM")</f>
        <v>July</v>
      </c>
      <c r="Z9781" t="str">
        <f>"Q"&amp;ROUNDUP(MONTH(salestable[[#This Row],[Order Date]])/3,0)</f>
        <v>Q3</v>
      </c>
      <c r="AA9781" t="str">
        <f>TEXT(salestable[[#This Row],[Order Date]], "ddd")</f>
        <v>Sat</v>
      </c>
    </row>
    <row r="9782" spans="1:27"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s="3">
        <v>3</v>
      </c>
      <c r="T9782" s="4">
        <v>0</v>
      </c>
      <c r="U9782" s="3">
        <v>131.35499999999999</v>
      </c>
      <c r="V9782" s="2">
        <f>salestable[[#This Row],[Sales]] * (1 - salestable[[#This Row],[Discount]])</f>
        <v>437.85</v>
      </c>
      <c r="W9782" s="2">
        <f>salestable[[#This Row],[Sales]] * salestable[[#This Row],[Discount]]</f>
        <v>0</v>
      </c>
      <c r="X9782">
        <f>YEAR(salestable[[#This Row],[Order Date]])</f>
        <v>2016</v>
      </c>
      <c r="Y9782" t="str">
        <f>TEXT(salestable[[#This Row],[Order Date]],"MMMM")</f>
        <v>September</v>
      </c>
      <c r="Z9782" t="str">
        <f>"Q"&amp;ROUNDUP(MONTH(salestable[[#This Row],[Order Date]])/3,0)</f>
        <v>Q3</v>
      </c>
      <c r="AA9782" t="str">
        <f>TEXT(salestable[[#This Row],[Order Date]], "ddd")</f>
        <v>Wed</v>
      </c>
    </row>
    <row r="9783" spans="1:27"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s="3">
        <v>2</v>
      </c>
      <c r="T9783" s="4">
        <v>0.2</v>
      </c>
      <c r="U9783" s="3">
        <v>252.58799999999999</v>
      </c>
      <c r="V9783" s="2">
        <f>salestable[[#This Row],[Sales]] * (1 - salestable[[#This Row],[Discount]])</f>
        <v>538.85440000000006</v>
      </c>
      <c r="W9783" s="2">
        <f>salestable[[#This Row],[Sales]] * salestable[[#This Row],[Discount]]</f>
        <v>134.71360000000001</v>
      </c>
      <c r="X9783">
        <f>YEAR(salestable[[#This Row],[Order Date]])</f>
        <v>2016</v>
      </c>
      <c r="Y9783" t="str">
        <f>TEXT(salestable[[#This Row],[Order Date]],"MMMM")</f>
        <v>September</v>
      </c>
      <c r="Z9783" t="str">
        <f>"Q"&amp;ROUNDUP(MONTH(salestable[[#This Row],[Order Date]])/3,0)</f>
        <v>Q3</v>
      </c>
      <c r="AA9783" t="str">
        <f>TEXT(salestable[[#This Row],[Order Date]], "ddd")</f>
        <v>Wed</v>
      </c>
    </row>
    <row r="9784" spans="1:27"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s="3">
        <v>5</v>
      </c>
      <c r="T9784" s="4">
        <v>0</v>
      </c>
      <c r="U9784" s="3">
        <v>134.65199999999999</v>
      </c>
      <c r="V9784" s="2">
        <f>salestable[[#This Row],[Sales]] * (1 - salestable[[#This Row],[Discount]])</f>
        <v>274.8</v>
      </c>
      <c r="W9784" s="2">
        <f>salestable[[#This Row],[Sales]] * salestable[[#This Row],[Discount]]</f>
        <v>0</v>
      </c>
      <c r="X9784">
        <f>YEAR(salestable[[#This Row],[Order Date]])</f>
        <v>2015</v>
      </c>
      <c r="Y9784" t="str">
        <f>TEXT(salestable[[#This Row],[Order Date]],"MMMM")</f>
        <v>May</v>
      </c>
      <c r="Z9784" t="str">
        <f>"Q"&amp;ROUNDUP(MONTH(salestable[[#This Row],[Order Date]])/3,0)</f>
        <v>Q2</v>
      </c>
      <c r="AA9784" t="str">
        <f>TEXT(salestable[[#This Row],[Order Date]], "ddd")</f>
        <v>Sun</v>
      </c>
    </row>
    <row r="9785" spans="1:27"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s="3">
        <v>1</v>
      </c>
      <c r="T9785" s="4">
        <v>0</v>
      </c>
      <c r="U9785" s="3">
        <v>16.788599999999999</v>
      </c>
      <c r="V9785" s="2">
        <f>salestable[[#This Row],[Sales]] * (1 - salestable[[#This Row],[Discount]])</f>
        <v>62.18</v>
      </c>
      <c r="W9785" s="2">
        <f>salestable[[#This Row],[Sales]] * salestable[[#This Row],[Discount]]</f>
        <v>0</v>
      </c>
      <c r="X9785">
        <f>YEAR(salestable[[#This Row],[Order Date]])</f>
        <v>2015</v>
      </c>
      <c r="Y9785" t="str">
        <f>TEXT(salestable[[#This Row],[Order Date]],"MMMM")</f>
        <v>May</v>
      </c>
      <c r="Z9785" t="str">
        <f>"Q"&amp;ROUNDUP(MONTH(salestable[[#This Row],[Order Date]])/3,0)</f>
        <v>Q2</v>
      </c>
      <c r="AA9785" t="str">
        <f>TEXT(salestable[[#This Row],[Order Date]], "ddd")</f>
        <v>Sun</v>
      </c>
    </row>
    <row r="9786" spans="1:27"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s="3">
        <v>2</v>
      </c>
      <c r="T9786" s="4">
        <v>0</v>
      </c>
      <c r="U9786" s="3">
        <v>2.9807999999999999</v>
      </c>
      <c r="V9786" s="2">
        <f>salestable[[#This Row],[Sales]] * (1 - salestable[[#This Row],[Discount]])</f>
        <v>8.2799999999999994</v>
      </c>
      <c r="W9786" s="2">
        <f>salestable[[#This Row],[Sales]] * salestable[[#This Row],[Discount]]</f>
        <v>0</v>
      </c>
      <c r="X9786">
        <f>YEAR(salestable[[#This Row],[Order Date]])</f>
        <v>2015</v>
      </c>
      <c r="Y9786" t="str">
        <f>TEXT(salestable[[#This Row],[Order Date]],"MMMM")</f>
        <v>May</v>
      </c>
      <c r="Z9786" t="str">
        <f>"Q"&amp;ROUNDUP(MONTH(salestable[[#This Row],[Order Date]])/3,0)</f>
        <v>Q2</v>
      </c>
      <c r="AA9786" t="str">
        <f>TEXT(salestable[[#This Row],[Order Date]], "ddd")</f>
        <v>Sun</v>
      </c>
    </row>
    <row r="9787" spans="1:27"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s="3">
        <v>3</v>
      </c>
      <c r="T9787" s="4">
        <v>0</v>
      </c>
      <c r="U9787" s="3">
        <v>23.916899999999998</v>
      </c>
      <c r="V9787" s="2">
        <f>salestable[[#This Row],[Sales]] * (1 - salestable[[#This Row],[Discount]])</f>
        <v>48.81</v>
      </c>
      <c r="W9787" s="2">
        <f>salestable[[#This Row],[Sales]] * salestable[[#This Row],[Discount]]</f>
        <v>0</v>
      </c>
      <c r="X9787">
        <f>YEAR(salestable[[#This Row],[Order Date]])</f>
        <v>2015</v>
      </c>
      <c r="Y9787" t="str">
        <f>TEXT(salestable[[#This Row],[Order Date]],"MMMM")</f>
        <v>May</v>
      </c>
      <c r="Z9787" t="str">
        <f>"Q"&amp;ROUNDUP(MONTH(salestable[[#This Row],[Order Date]])/3,0)</f>
        <v>Q2</v>
      </c>
      <c r="AA9787" t="str">
        <f>TEXT(salestable[[#This Row],[Order Date]], "ddd")</f>
        <v>Sat</v>
      </c>
    </row>
    <row r="9788" spans="1:27"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s="3">
        <v>5</v>
      </c>
      <c r="T9788" s="4">
        <v>0</v>
      </c>
      <c r="U9788" s="3">
        <v>40.472999999999999</v>
      </c>
      <c r="V9788" s="2">
        <f>salestable[[#This Row],[Sales]] * (1 - salestable[[#This Row],[Discount]])</f>
        <v>149.9</v>
      </c>
      <c r="W9788" s="2">
        <f>salestable[[#This Row],[Sales]] * salestable[[#This Row],[Discount]]</f>
        <v>0</v>
      </c>
      <c r="X9788">
        <f>YEAR(salestable[[#This Row],[Order Date]])</f>
        <v>2014</v>
      </c>
      <c r="Y9788" t="str">
        <f>TEXT(salestable[[#This Row],[Order Date]],"MMMM")</f>
        <v>November</v>
      </c>
      <c r="Z9788" t="str">
        <f>"Q"&amp;ROUNDUP(MONTH(salestable[[#This Row],[Order Date]])/3,0)</f>
        <v>Q4</v>
      </c>
      <c r="AA9788" t="str">
        <f>TEXT(salestable[[#This Row],[Order Date]], "ddd")</f>
        <v>Wed</v>
      </c>
    </row>
    <row r="9789" spans="1:27"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s="3">
        <v>5</v>
      </c>
      <c r="T9789" s="4">
        <v>0.32</v>
      </c>
      <c r="U9789" s="3">
        <v>-30.097999999999999</v>
      </c>
      <c r="V9789" s="2">
        <f>salestable[[#This Row],[Sales]] * (1 - salestable[[#This Row],[Discount]])</f>
        <v>695.86575999999991</v>
      </c>
      <c r="W9789" s="2">
        <f>salestable[[#This Row],[Sales]] * salestable[[#This Row],[Discount]]</f>
        <v>327.46624000000003</v>
      </c>
      <c r="X9789">
        <f>YEAR(salestable[[#This Row],[Order Date]])</f>
        <v>2017</v>
      </c>
      <c r="Y9789" t="str">
        <f>TEXT(salestable[[#This Row],[Order Date]],"MMMM")</f>
        <v>March</v>
      </c>
      <c r="Z9789" t="str">
        <f>"Q"&amp;ROUNDUP(MONTH(salestable[[#This Row],[Order Date]])/3,0)</f>
        <v>Q1</v>
      </c>
      <c r="AA9789" t="str">
        <f>TEXT(salestable[[#This Row],[Order Date]], "ddd")</f>
        <v>Mon</v>
      </c>
    </row>
    <row r="9790" spans="1:27"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s="3">
        <v>3</v>
      </c>
      <c r="T9790" s="4">
        <v>0.3</v>
      </c>
      <c r="U9790" s="3">
        <v>-8.5793999999999997</v>
      </c>
      <c r="V9790" s="2">
        <f>salestable[[#This Row],[Sales]] * (1 - salestable[[#This Row],[Discount]])</f>
        <v>420.39059999999995</v>
      </c>
      <c r="W9790" s="2">
        <f>salestable[[#This Row],[Sales]] * salestable[[#This Row],[Discount]]</f>
        <v>180.16739999999999</v>
      </c>
      <c r="X9790">
        <f>YEAR(salestable[[#This Row],[Order Date]])</f>
        <v>2017</v>
      </c>
      <c r="Y9790" t="str">
        <f>TEXT(salestable[[#This Row],[Order Date]],"MMMM")</f>
        <v>March</v>
      </c>
      <c r="Z9790" t="str">
        <f>"Q"&amp;ROUNDUP(MONTH(salestable[[#This Row],[Order Date]])/3,0)</f>
        <v>Q1</v>
      </c>
      <c r="AA9790" t="str">
        <f>TEXT(salestable[[#This Row],[Order Date]], "ddd")</f>
        <v>Mon</v>
      </c>
    </row>
    <row r="9791" spans="1:27"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s="3">
        <v>1</v>
      </c>
      <c r="T9791" s="4">
        <v>0.2</v>
      </c>
      <c r="U9791" s="3">
        <v>6.9985999999999997</v>
      </c>
      <c r="V9791" s="2">
        <f>salestable[[#This Row],[Sales]] * (1 - salestable[[#This Row],[Discount]])</f>
        <v>31.993600000000001</v>
      </c>
      <c r="W9791" s="2">
        <f>salestable[[#This Row],[Sales]] * salestable[[#This Row],[Discount]]</f>
        <v>7.9984000000000002</v>
      </c>
      <c r="X9791">
        <f>YEAR(salestable[[#This Row],[Order Date]])</f>
        <v>2017</v>
      </c>
      <c r="Y9791" t="str">
        <f>TEXT(salestable[[#This Row],[Order Date]],"MMMM")</f>
        <v>March</v>
      </c>
      <c r="Z9791" t="str">
        <f>"Q"&amp;ROUNDUP(MONTH(salestable[[#This Row],[Order Date]])/3,0)</f>
        <v>Q1</v>
      </c>
      <c r="AA9791" t="str">
        <f>TEXT(salestable[[#This Row],[Order Date]], "ddd")</f>
        <v>Mon</v>
      </c>
    </row>
    <row r="9792" spans="1:27"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s="3">
        <v>2</v>
      </c>
      <c r="T9792" s="4">
        <v>0.3</v>
      </c>
      <c r="U9792" s="3">
        <v>-66.391599999999997</v>
      </c>
      <c r="V9792" s="2">
        <f>salestable[[#This Row],[Sales]] * (1 - salestable[[#This Row],[Discount]])</f>
        <v>147.87219999999999</v>
      </c>
      <c r="W9792" s="2">
        <f>salestable[[#This Row],[Sales]] * salestable[[#This Row],[Discount]]</f>
        <v>63.373800000000003</v>
      </c>
      <c r="X9792">
        <f>YEAR(salestable[[#This Row],[Order Date]])</f>
        <v>2017</v>
      </c>
      <c r="Y9792" t="str">
        <f>TEXT(salestable[[#This Row],[Order Date]],"MMMM")</f>
        <v>March</v>
      </c>
      <c r="Z9792" t="str">
        <f>"Q"&amp;ROUNDUP(MONTH(salestable[[#This Row],[Order Date]])/3,0)</f>
        <v>Q1</v>
      </c>
      <c r="AA9792" t="str">
        <f>TEXT(salestable[[#This Row],[Order Date]], "ddd")</f>
        <v>Mon</v>
      </c>
    </row>
    <row r="9793" spans="1:27"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s="3">
        <v>6</v>
      </c>
      <c r="T9793" s="4">
        <v>0.2</v>
      </c>
      <c r="U9793" s="3">
        <v>21.024000000000001</v>
      </c>
      <c r="V9793" s="2">
        <f>salestable[[#This Row],[Sales]] * (1 - salestable[[#This Row],[Discount]])</f>
        <v>44.851200000000006</v>
      </c>
      <c r="W9793" s="2">
        <f>salestable[[#This Row],[Sales]] * salestable[[#This Row],[Discount]]</f>
        <v>11.212800000000001</v>
      </c>
      <c r="X9793">
        <f>YEAR(salestable[[#This Row],[Order Date]])</f>
        <v>2014</v>
      </c>
      <c r="Y9793" t="str">
        <f>TEXT(salestable[[#This Row],[Order Date]],"MMMM")</f>
        <v>May</v>
      </c>
      <c r="Z9793" t="str">
        <f>"Q"&amp;ROUNDUP(MONTH(salestable[[#This Row],[Order Date]])/3,0)</f>
        <v>Q2</v>
      </c>
      <c r="AA9793" t="str">
        <f>TEXT(salestable[[#This Row],[Order Date]], "ddd")</f>
        <v>Wed</v>
      </c>
    </row>
    <row r="9794" spans="1:27"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s="3">
        <v>2</v>
      </c>
      <c r="T9794" s="4">
        <v>0.3</v>
      </c>
      <c r="U9794" s="3">
        <v>-29.252400000000002</v>
      </c>
      <c r="V9794" s="2">
        <f>salestable[[#This Row],[Sales]] * (1 - salestable[[#This Row],[Discount]])</f>
        <v>75.440399999999997</v>
      </c>
      <c r="W9794" s="2">
        <f>salestable[[#This Row],[Sales]] * salestable[[#This Row],[Discount]]</f>
        <v>32.331600000000002</v>
      </c>
      <c r="X9794">
        <f>YEAR(salestable[[#This Row],[Order Date]])</f>
        <v>2014</v>
      </c>
      <c r="Y9794" t="str">
        <f>TEXT(salestable[[#This Row],[Order Date]],"MMMM")</f>
        <v>May</v>
      </c>
      <c r="Z9794" t="str">
        <f>"Q"&amp;ROUNDUP(MONTH(salestable[[#This Row],[Order Date]])/3,0)</f>
        <v>Q2</v>
      </c>
      <c r="AA9794" t="str">
        <f>TEXT(salestable[[#This Row],[Order Date]], "ddd")</f>
        <v>Wed</v>
      </c>
    </row>
    <row r="9795" spans="1:27"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s="3">
        <v>1</v>
      </c>
      <c r="T9795" s="4">
        <v>0.2</v>
      </c>
      <c r="U9795" s="3">
        <v>1.6308</v>
      </c>
      <c r="V9795" s="2">
        <f>salestable[[#This Row],[Sales]] * (1 - salestable[[#This Row],[Discount]])</f>
        <v>3.8656000000000001</v>
      </c>
      <c r="W9795" s="2">
        <f>salestable[[#This Row],[Sales]] * salestable[[#This Row],[Discount]]</f>
        <v>0.96640000000000004</v>
      </c>
      <c r="X9795">
        <f>YEAR(salestable[[#This Row],[Order Date]])</f>
        <v>2014</v>
      </c>
      <c r="Y9795" t="str">
        <f>TEXT(salestable[[#This Row],[Order Date]],"MMMM")</f>
        <v>May</v>
      </c>
      <c r="Z9795" t="str">
        <f>"Q"&amp;ROUNDUP(MONTH(salestable[[#This Row],[Order Date]])/3,0)</f>
        <v>Q2</v>
      </c>
      <c r="AA9795" t="str">
        <f>TEXT(salestable[[#This Row],[Order Date]], "ddd")</f>
        <v>Wed</v>
      </c>
    </row>
    <row r="9796" spans="1:27"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s="3">
        <v>3</v>
      </c>
      <c r="T9796" s="4">
        <v>0.8</v>
      </c>
      <c r="U9796" s="3">
        <v>-31.007999999999999</v>
      </c>
      <c r="V9796" s="2">
        <f>salestable[[#This Row],[Sales]] * (1 - salestable[[#This Row],[Discount]])</f>
        <v>3.6479999999999988</v>
      </c>
      <c r="W9796" s="2">
        <f>salestable[[#This Row],[Sales]] * salestable[[#This Row],[Discount]]</f>
        <v>14.591999999999999</v>
      </c>
      <c r="X9796">
        <f>YEAR(salestable[[#This Row],[Order Date]])</f>
        <v>2014</v>
      </c>
      <c r="Y9796" t="str">
        <f>TEXT(salestable[[#This Row],[Order Date]],"MMMM")</f>
        <v>May</v>
      </c>
      <c r="Z9796" t="str">
        <f>"Q"&amp;ROUNDUP(MONTH(salestable[[#This Row],[Order Date]])/3,0)</f>
        <v>Q2</v>
      </c>
      <c r="AA9796" t="str">
        <f>TEXT(salestable[[#This Row],[Order Date]], "ddd")</f>
        <v>Wed</v>
      </c>
    </row>
    <row r="9797" spans="1:27"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s="3">
        <v>3</v>
      </c>
      <c r="T9797" s="4">
        <v>0.8</v>
      </c>
      <c r="U9797" s="3">
        <v>-5.8868999999999998</v>
      </c>
      <c r="V9797" s="2">
        <f>salestable[[#This Row],[Sales]] * (1 - salestable[[#This Row],[Discount]])</f>
        <v>0.75959999999999983</v>
      </c>
      <c r="W9797" s="2">
        <f>salestable[[#This Row],[Sales]] * salestable[[#This Row],[Discount]]</f>
        <v>3.0384000000000002</v>
      </c>
      <c r="X9797">
        <f>YEAR(salestable[[#This Row],[Order Date]])</f>
        <v>2016</v>
      </c>
      <c r="Y9797" t="str">
        <f>TEXT(salestable[[#This Row],[Order Date]],"MMMM")</f>
        <v>May</v>
      </c>
      <c r="Z9797" t="str">
        <f>"Q"&amp;ROUNDUP(MONTH(salestable[[#This Row],[Order Date]])/3,0)</f>
        <v>Q2</v>
      </c>
      <c r="AA9797" t="str">
        <f>TEXT(salestable[[#This Row],[Order Date]], "ddd")</f>
        <v>Sat</v>
      </c>
    </row>
    <row r="9798" spans="1:27"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s="3">
        <v>2</v>
      </c>
      <c r="T9798" s="4">
        <v>0.2</v>
      </c>
      <c r="U9798" s="3">
        <v>1.5551999999999999</v>
      </c>
      <c r="V9798" s="2">
        <f>salestable[[#This Row],[Sales]] * (1 - salestable[[#This Row],[Discount]])</f>
        <v>8.2944000000000013</v>
      </c>
      <c r="W9798" s="2">
        <f>salestable[[#This Row],[Sales]] * salestable[[#This Row],[Discount]]</f>
        <v>2.0736000000000003</v>
      </c>
      <c r="X9798">
        <f>YEAR(salestable[[#This Row],[Order Date]])</f>
        <v>2015</v>
      </c>
      <c r="Y9798" t="str">
        <f>TEXT(salestable[[#This Row],[Order Date]],"MMMM")</f>
        <v>January</v>
      </c>
      <c r="Z9798" t="str">
        <f>"Q"&amp;ROUNDUP(MONTH(salestable[[#This Row],[Order Date]])/3,0)</f>
        <v>Q1</v>
      </c>
      <c r="AA9798" t="str">
        <f>TEXT(salestable[[#This Row],[Order Date]], "ddd")</f>
        <v>Mon</v>
      </c>
    </row>
    <row r="9799" spans="1:27"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s="3">
        <v>2</v>
      </c>
      <c r="T9799" s="4">
        <v>0.4</v>
      </c>
      <c r="U9799" s="3">
        <v>-43.117800000000003</v>
      </c>
      <c r="V9799" s="2">
        <f>salestable[[#This Row],[Sales]] * (1 - salestable[[#This Row],[Discount]])</f>
        <v>141.11279999999999</v>
      </c>
      <c r="W9799" s="2">
        <f>salestable[[#This Row],[Sales]] * salestable[[#This Row],[Discount]]</f>
        <v>94.075199999999995</v>
      </c>
      <c r="X9799">
        <f>YEAR(salestable[[#This Row],[Order Date]])</f>
        <v>2015</v>
      </c>
      <c r="Y9799" t="str">
        <f>TEXT(salestable[[#This Row],[Order Date]],"MMMM")</f>
        <v>January</v>
      </c>
      <c r="Z9799" t="str">
        <f>"Q"&amp;ROUNDUP(MONTH(salestable[[#This Row],[Order Date]])/3,0)</f>
        <v>Q1</v>
      </c>
      <c r="AA9799" t="str">
        <f>TEXT(salestable[[#This Row],[Order Date]], "ddd")</f>
        <v>Mon</v>
      </c>
    </row>
    <row r="9800" spans="1:27"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s="3">
        <v>4</v>
      </c>
      <c r="T9800" s="4">
        <v>0.4</v>
      </c>
      <c r="U9800" s="3">
        <v>2.6375999999999999</v>
      </c>
      <c r="V9800" s="2">
        <f>salestable[[#This Row],[Sales]] * (1 - salestable[[#This Row],[Discount]])</f>
        <v>15.8256</v>
      </c>
      <c r="W9800" s="2">
        <f>salestable[[#This Row],[Sales]] * salestable[[#This Row],[Discount]]</f>
        <v>10.550400000000002</v>
      </c>
      <c r="X9800">
        <f>YEAR(salestable[[#This Row],[Order Date]])</f>
        <v>2015</v>
      </c>
      <c r="Y9800" t="str">
        <f>TEXT(salestable[[#This Row],[Order Date]],"MMMM")</f>
        <v>January</v>
      </c>
      <c r="Z9800" t="str">
        <f>"Q"&amp;ROUNDUP(MONTH(salestable[[#This Row],[Order Date]])/3,0)</f>
        <v>Q1</v>
      </c>
      <c r="AA9800" t="str">
        <f>TEXT(salestable[[#This Row],[Order Date]], "ddd")</f>
        <v>Mon</v>
      </c>
    </row>
    <row r="9801" spans="1:27"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s="3">
        <v>2</v>
      </c>
      <c r="T9801" s="4">
        <v>0.2</v>
      </c>
      <c r="U9801" s="3">
        <v>2.2065999999999999</v>
      </c>
      <c r="V9801" s="2">
        <f>salestable[[#This Row],[Sales]] * (1 - salestable[[#This Row],[Discount]])</f>
        <v>8.3071999999999999</v>
      </c>
      <c r="W9801" s="2">
        <f>salestable[[#This Row],[Sales]] * salestable[[#This Row],[Discount]]</f>
        <v>2.0768</v>
      </c>
      <c r="X9801">
        <f>YEAR(salestable[[#This Row],[Order Date]])</f>
        <v>2015</v>
      </c>
      <c r="Y9801" t="str">
        <f>TEXT(salestable[[#This Row],[Order Date]],"MMMM")</f>
        <v>January</v>
      </c>
      <c r="Z9801" t="str">
        <f>"Q"&amp;ROUNDUP(MONTH(salestable[[#This Row],[Order Date]])/3,0)</f>
        <v>Q1</v>
      </c>
      <c r="AA9801" t="str">
        <f>TEXT(salestable[[#This Row],[Order Date]], "ddd")</f>
        <v>Mon</v>
      </c>
    </row>
    <row r="9802" spans="1:27"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s="3">
        <v>3</v>
      </c>
      <c r="T9802" s="4">
        <v>0.4</v>
      </c>
      <c r="U9802" s="3">
        <v>-21.4236</v>
      </c>
      <c r="V9802" s="2">
        <f>salestable[[#This Row],[Sales]] * (1 - salestable[[#This Row],[Discount]])</f>
        <v>64.270799999999994</v>
      </c>
      <c r="W9802" s="2">
        <f>salestable[[#This Row],[Sales]] * salestable[[#This Row],[Discount]]</f>
        <v>42.847200000000001</v>
      </c>
      <c r="X9802">
        <f>YEAR(salestable[[#This Row],[Order Date]])</f>
        <v>2015</v>
      </c>
      <c r="Y9802" t="str">
        <f>TEXT(salestable[[#This Row],[Order Date]],"MMMM")</f>
        <v>January</v>
      </c>
      <c r="Z9802" t="str">
        <f>"Q"&amp;ROUNDUP(MONTH(salestable[[#This Row],[Order Date]])/3,0)</f>
        <v>Q1</v>
      </c>
      <c r="AA9802" t="str">
        <f>TEXT(salestable[[#This Row],[Order Date]], "ddd")</f>
        <v>Mon</v>
      </c>
    </row>
    <row r="9803" spans="1:27"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s="3">
        <v>7</v>
      </c>
      <c r="T9803" s="4">
        <v>0</v>
      </c>
      <c r="U9803" s="3">
        <v>28.216999999999999</v>
      </c>
      <c r="V9803" s="2">
        <f>salestable[[#This Row],[Sales]] * (1 - salestable[[#This Row],[Discount]])</f>
        <v>97.3</v>
      </c>
      <c r="W9803" s="2">
        <f>salestable[[#This Row],[Sales]] * salestable[[#This Row],[Discount]]</f>
        <v>0</v>
      </c>
      <c r="X9803">
        <f>YEAR(salestable[[#This Row],[Order Date]])</f>
        <v>2017</v>
      </c>
      <c r="Y9803" t="str">
        <f>TEXT(salestable[[#This Row],[Order Date]],"MMMM")</f>
        <v>September</v>
      </c>
      <c r="Z9803" t="str">
        <f>"Q"&amp;ROUNDUP(MONTH(salestable[[#This Row],[Order Date]])/3,0)</f>
        <v>Q3</v>
      </c>
      <c r="AA9803" t="str">
        <f>TEXT(salestable[[#This Row],[Order Date]], "ddd")</f>
        <v>Fri</v>
      </c>
    </row>
    <row r="9804" spans="1:27"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s="3">
        <v>2</v>
      </c>
      <c r="T9804" s="4">
        <v>0.2</v>
      </c>
      <c r="U9804" s="3">
        <v>1.2063999999999999</v>
      </c>
      <c r="V9804" s="2">
        <f>salestable[[#This Row],[Sales]] * (1 - salestable[[#This Row],[Discount]])</f>
        <v>2.6623999999999999</v>
      </c>
      <c r="W9804" s="2">
        <f>salestable[[#This Row],[Sales]] * salestable[[#This Row],[Discount]]</f>
        <v>0.66559999999999997</v>
      </c>
      <c r="X9804">
        <f>YEAR(salestable[[#This Row],[Order Date]])</f>
        <v>2015</v>
      </c>
      <c r="Y9804" t="str">
        <f>TEXT(salestable[[#This Row],[Order Date]],"MMMM")</f>
        <v>July</v>
      </c>
      <c r="Z9804" t="str">
        <f>"Q"&amp;ROUNDUP(MONTH(salestable[[#This Row],[Order Date]])/3,0)</f>
        <v>Q3</v>
      </c>
      <c r="AA9804" t="str">
        <f>TEXT(salestable[[#This Row],[Order Date]], "ddd")</f>
        <v>Sat</v>
      </c>
    </row>
    <row r="9805" spans="1:27"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s="3">
        <v>1</v>
      </c>
      <c r="T9805" s="4">
        <v>0</v>
      </c>
      <c r="U9805" s="3">
        <v>36.717300000000002</v>
      </c>
      <c r="V9805" s="2">
        <f>salestable[[#This Row],[Sales]] * (1 - salestable[[#This Row],[Discount]])</f>
        <v>135.99</v>
      </c>
      <c r="W9805" s="2">
        <f>salestable[[#This Row],[Sales]] * salestable[[#This Row],[Discount]]</f>
        <v>0</v>
      </c>
      <c r="X9805">
        <f>YEAR(salestable[[#This Row],[Order Date]])</f>
        <v>2015</v>
      </c>
      <c r="Y9805" t="str">
        <f>TEXT(salestable[[#This Row],[Order Date]],"MMMM")</f>
        <v>July</v>
      </c>
      <c r="Z9805" t="str">
        <f>"Q"&amp;ROUNDUP(MONTH(salestable[[#This Row],[Order Date]])/3,0)</f>
        <v>Q3</v>
      </c>
      <c r="AA9805" t="str">
        <f>TEXT(salestable[[#This Row],[Order Date]], "ddd")</f>
        <v>Sat</v>
      </c>
    </row>
    <row r="9806" spans="1:27"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s="3">
        <v>1</v>
      </c>
      <c r="T9806" s="4">
        <v>0</v>
      </c>
      <c r="U9806" s="3">
        <v>2.1402000000000001</v>
      </c>
      <c r="V9806" s="2">
        <f>salestable[[#This Row],[Sales]] * (1 - salestable[[#This Row],[Discount]])</f>
        <v>7.38</v>
      </c>
      <c r="W9806" s="2">
        <f>salestable[[#This Row],[Sales]] * salestable[[#This Row],[Discount]]</f>
        <v>0</v>
      </c>
      <c r="X9806">
        <f>YEAR(salestable[[#This Row],[Order Date]])</f>
        <v>2015</v>
      </c>
      <c r="Y9806" t="str">
        <f>TEXT(salestable[[#This Row],[Order Date]],"MMMM")</f>
        <v>July</v>
      </c>
      <c r="Z9806" t="str">
        <f>"Q"&amp;ROUNDUP(MONTH(salestable[[#This Row],[Order Date]])/3,0)</f>
        <v>Q3</v>
      </c>
      <c r="AA9806" t="str">
        <f>TEXT(salestable[[#This Row],[Order Date]], "ddd")</f>
        <v>Sat</v>
      </c>
    </row>
    <row r="9807" spans="1:27"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s="3">
        <v>2</v>
      </c>
      <c r="T9807" s="4">
        <v>0.2</v>
      </c>
      <c r="U9807" s="3">
        <v>9.6831999999999994</v>
      </c>
      <c r="V9807" s="2">
        <f>salestable[[#This Row],[Sales]] * (1 - salestable[[#This Row],[Discount]])</f>
        <v>36.4544</v>
      </c>
      <c r="W9807" s="2">
        <f>salestable[[#This Row],[Sales]] * salestable[[#This Row],[Discount]]</f>
        <v>9.1135999999999999</v>
      </c>
      <c r="X9807">
        <f>YEAR(salestable[[#This Row],[Order Date]])</f>
        <v>2016</v>
      </c>
      <c r="Y9807" t="str">
        <f>TEXT(salestable[[#This Row],[Order Date]],"MMMM")</f>
        <v>October</v>
      </c>
      <c r="Z9807" t="str">
        <f>"Q"&amp;ROUNDUP(MONTH(salestable[[#This Row],[Order Date]])/3,0)</f>
        <v>Q4</v>
      </c>
      <c r="AA9807" t="str">
        <f>TEXT(salestable[[#This Row],[Order Date]], "ddd")</f>
        <v>Fri</v>
      </c>
    </row>
    <row r="9808" spans="1:27"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s="3">
        <v>8</v>
      </c>
      <c r="T9808" s="4">
        <v>0.7</v>
      </c>
      <c r="U9808" s="3">
        <v>-21.084800000000001</v>
      </c>
      <c r="V9808" s="2">
        <f>salestable[[#This Row],[Sales]] * (1 - salestable[[#This Row],[Discount]])</f>
        <v>8.6256000000000004</v>
      </c>
      <c r="W9808" s="2">
        <f>salestable[[#This Row],[Sales]] * salestable[[#This Row],[Discount]]</f>
        <v>20.126399999999997</v>
      </c>
      <c r="X9808">
        <f>YEAR(salestable[[#This Row],[Order Date]])</f>
        <v>2016</v>
      </c>
      <c r="Y9808" t="str">
        <f>TEXT(salestable[[#This Row],[Order Date]],"MMMM")</f>
        <v>October</v>
      </c>
      <c r="Z9808" t="str">
        <f>"Q"&amp;ROUNDUP(MONTH(salestable[[#This Row],[Order Date]])/3,0)</f>
        <v>Q4</v>
      </c>
      <c r="AA9808" t="str">
        <f>TEXT(salestable[[#This Row],[Order Date]], "ddd")</f>
        <v>Fri</v>
      </c>
    </row>
    <row r="9809" spans="1:27"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s="3">
        <v>4</v>
      </c>
      <c r="T9809" s="4">
        <v>0.2</v>
      </c>
      <c r="U9809" s="3">
        <v>12.178000000000001</v>
      </c>
      <c r="V9809" s="2">
        <f>salestable[[#This Row],[Sales]] * (1 - salestable[[#This Row],[Discount]])</f>
        <v>155.87840000000003</v>
      </c>
      <c r="W9809" s="2">
        <f>salestable[[#This Row],[Sales]] * salestable[[#This Row],[Discount]]</f>
        <v>38.969600000000007</v>
      </c>
      <c r="X9809">
        <f>YEAR(salestable[[#This Row],[Order Date]])</f>
        <v>2017</v>
      </c>
      <c r="Y9809" t="str">
        <f>TEXT(salestable[[#This Row],[Order Date]],"MMMM")</f>
        <v>July</v>
      </c>
      <c r="Z9809" t="str">
        <f>"Q"&amp;ROUNDUP(MONTH(salestable[[#This Row],[Order Date]])/3,0)</f>
        <v>Q3</v>
      </c>
      <c r="AA9809" t="str">
        <f>TEXT(salestable[[#This Row],[Order Date]], "ddd")</f>
        <v>Thu</v>
      </c>
    </row>
    <row r="9810" spans="1:27"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s="3">
        <v>2</v>
      </c>
      <c r="T9810" s="4">
        <v>0.8</v>
      </c>
      <c r="U9810" s="3">
        <v>-3.3792</v>
      </c>
      <c r="V9810" s="2">
        <f>salestable[[#This Row],[Sales]] * (1 - salestable[[#This Row],[Discount]])</f>
        <v>0.42239999999999994</v>
      </c>
      <c r="W9810" s="2">
        <f>salestable[[#This Row],[Sales]] * salestable[[#This Row],[Discount]]</f>
        <v>1.6896000000000002</v>
      </c>
      <c r="X9810">
        <f>YEAR(salestable[[#This Row],[Order Date]])</f>
        <v>2017</v>
      </c>
      <c r="Y9810" t="str">
        <f>TEXT(salestable[[#This Row],[Order Date]],"MMMM")</f>
        <v>July</v>
      </c>
      <c r="Z9810" t="str">
        <f>"Q"&amp;ROUNDUP(MONTH(salestable[[#This Row],[Order Date]])/3,0)</f>
        <v>Q3</v>
      </c>
      <c r="AA9810" t="str">
        <f>TEXT(salestable[[#This Row],[Order Date]], "ddd")</f>
        <v>Fri</v>
      </c>
    </row>
    <row r="9811" spans="1:27"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s="3">
        <v>5</v>
      </c>
      <c r="T9811" s="4">
        <v>0.2</v>
      </c>
      <c r="U9811" s="3">
        <v>9.0719999999999992</v>
      </c>
      <c r="V9811" s="2">
        <f>salestable[[#This Row],[Sales]] * (1 - salestable[[#This Row],[Discount]])</f>
        <v>20.736000000000004</v>
      </c>
      <c r="W9811" s="2">
        <f>salestable[[#This Row],[Sales]] * salestable[[#This Row],[Discount]]</f>
        <v>5.1840000000000011</v>
      </c>
      <c r="X9811">
        <f>YEAR(salestable[[#This Row],[Order Date]])</f>
        <v>2014</v>
      </c>
      <c r="Y9811" t="str">
        <f>TEXT(salestable[[#This Row],[Order Date]],"MMMM")</f>
        <v>November</v>
      </c>
      <c r="Z9811" t="str">
        <f>"Q"&amp;ROUNDUP(MONTH(salestable[[#This Row],[Order Date]])/3,0)</f>
        <v>Q4</v>
      </c>
      <c r="AA9811" t="str">
        <f>TEXT(salestable[[#This Row],[Order Date]], "ddd")</f>
        <v>Fri</v>
      </c>
    </row>
    <row r="9812" spans="1:27"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s="3">
        <v>4</v>
      </c>
      <c r="T9812" s="4">
        <v>0.2</v>
      </c>
      <c r="U9812" s="3">
        <v>9.0576000000000008</v>
      </c>
      <c r="V9812" s="2">
        <f>salestable[[#This Row],[Sales]] * (1 - salestable[[#This Row],[Discount]])</f>
        <v>96.614400000000003</v>
      </c>
      <c r="W9812" s="2">
        <f>salestable[[#This Row],[Sales]] * salestable[[#This Row],[Discount]]</f>
        <v>24.153600000000001</v>
      </c>
      <c r="X9812">
        <f>YEAR(salestable[[#This Row],[Order Date]])</f>
        <v>2014</v>
      </c>
      <c r="Y9812" t="str">
        <f>TEXT(salestable[[#This Row],[Order Date]],"MMMM")</f>
        <v>November</v>
      </c>
      <c r="Z9812" t="str">
        <f>"Q"&amp;ROUNDUP(MONTH(salestable[[#This Row],[Order Date]])/3,0)</f>
        <v>Q4</v>
      </c>
      <c r="AA9812" t="str">
        <f>TEXT(salestable[[#This Row],[Order Date]], "ddd")</f>
        <v>Fri</v>
      </c>
    </row>
    <row r="9813" spans="1:27"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s="3">
        <v>4</v>
      </c>
      <c r="T9813" s="4">
        <v>0</v>
      </c>
      <c r="U9813" s="3">
        <v>12.441599999999999</v>
      </c>
      <c r="V9813" s="2">
        <f>salestable[[#This Row],[Sales]] * (1 - salestable[[#This Row],[Discount]])</f>
        <v>25.92</v>
      </c>
      <c r="W9813" s="2">
        <f>salestable[[#This Row],[Sales]] * salestable[[#This Row],[Discount]]</f>
        <v>0</v>
      </c>
      <c r="X9813">
        <f>YEAR(salestable[[#This Row],[Order Date]])</f>
        <v>2016</v>
      </c>
      <c r="Y9813" t="str">
        <f>TEXT(salestable[[#This Row],[Order Date]],"MMMM")</f>
        <v>November</v>
      </c>
      <c r="Z9813" t="str">
        <f>"Q"&amp;ROUNDUP(MONTH(salestable[[#This Row],[Order Date]])/3,0)</f>
        <v>Q4</v>
      </c>
      <c r="AA9813" t="str">
        <f>TEXT(salestable[[#This Row],[Order Date]], "ddd")</f>
        <v>Sun</v>
      </c>
    </row>
    <row r="9814" spans="1:27"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s="3">
        <v>3</v>
      </c>
      <c r="T9814" s="4">
        <v>0</v>
      </c>
      <c r="U9814" s="3">
        <v>9.702</v>
      </c>
      <c r="V9814" s="2">
        <f>salestable[[#This Row],[Sales]] * (1 - salestable[[#This Row],[Discount]])</f>
        <v>34.65</v>
      </c>
      <c r="W9814" s="2">
        <f>salestable[[#This Row],[Sales]] * salestable[[#This Row],[Discount]]</f>
        <v>0</v>
      </c>
      <c r="X9814">
        <f>YEAR(salestable[[#This Row],[Order Date]])</f>
        <v>2016</v>
      </c>
      <c r="Y9814" t="str">
        <f>TEXT(salestable[[#This Row],[Order Date]],"MMMM")</f>
        <v>November</v>
      </c>
      <c r="Z9814" t="str">
        <f>"Q"&amp;ROUNDUP(MONTH(salestable[[#This Row],[Order Date]])/3,0)</f>
        <v>Q4</v>
      </c>
      <c r="AA9814" t="str">
        <f>TEXT(salestable[[#This Row],[Order Date]], "ddd")</f>
        <v>Sun</v>
      </c>
    </row>
    <row r="9815" spans="1:27"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s="3">
        <v>5</v>
      </c>
      <c r="T9815" s="4">
        <v>0</v>
      </c>
      <c r="U9815" s="3">
        <v>100.4255</v>
      </c>
      <c r="V9815" s="2">
        <f>salestable[[#This Row],[Sales]] * (1 - salestable[[#This Row],[Discount]])</f>
        <v>204.95</v>
      </c>
      <c r="W9815" s="2">
        <f>salestable[[#This Row],[Sales]] * salestable[[#This Row],[Discount]]</f>
        <v>0</v>
      </c>
      <c r="X9815">
        <f>YEAR(salestable[[#This Row],[Order Date]])</f>
        <v>2016</v>
      </c>
      <c r="Y9815" t="str">
        <f>TEXT(salestable[[#This Row],[Order Date]],"MMMM")</f>
        <v>November</v>
      </c>
      <c r="Z9815" t="str">
        <f>"Q"&amp;ROUNDUP(MONTH(salestable[[#This Row],[Order Date]])/3,0)</f>
        <v>Q4</v>
      </c>
      <c r="AA9815" t="str">
        <f>TEXT(salestable[[#This Row],[Order Date]], "ddd")</f>
        <v>Sun</v>
      </c>
    </row>
    <row r="9816" spans="1:27"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s="3">
        <v>5</v>
      </c>
      <c r="T9816" s="4">
        <v>0</v>
      </c>
      <c r="U9816" s="3">
        <v>38.375999999999998</v>
      </c>
      <c r="V9816" s="2">
        <f>salestable[[#This Row],[Sales]] * (1 - salestable[[#This Row],[Discount]])</f>
        <v>79.95</v>
      </c>
      <c r="W9816" s="2">
        <f>salestable[[#This Row],[Sales]] * salestable[[#This Row],[Discount]]</f>
        <v>0</v>
      </c>
      <c r="X9816">
        <f>YEAR(salestable[[#This Row],[Order Date]])</f>
        <v>2016</v>
      </c>
      <c r="Y9816" t="str">
        <f>TEXT(salestable[[#This Row],[Order Date]],"MMMM")</f>
        <v>November</v>
      </c>
      <c r="Z9816" t="str">
        <f>"Q"&amp;ROUNDUP(MONTH(salestable[[#This Row],[Order Date]])/3,0)</f>
        <v>Q4</v>
      </c>
      <c r="AA9816" t="str">
        <f>TEXT(salestable[[#This Row],[Order Date]], "ddd")</f>
        <v>Sun</v>
      </c>
    </row>
    <row r="9817" spans="1:27"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s="3">
        <v>7</v>
      </c>
      <c r="T9817" s="4">
        <v>0.2</v>
      </c>
      <c r="U9817" s="3">
        <v>54.215000000000003</v>
      </c>
      <c r="V9817" s="2">
        <f>salestable[[#This Row],[Sales]] * (1 - salestable[[#This Row],[Discount]])</f>
        <v>138.79040000000001</v>
      </c>
      <c r="W9817" s="2">
        <f>salestable[[#This Row],[Sales]] * salestable[[#This Row],[Discount]]</f>
        <v>34.697600000000001</v>
      </c>
      <c r="X9817">
        <f>YEAR(salestable[[#This Row],[Order Date]])</f>
        <v>2015</v>
      </c>
      <c r="Y9817" t="str">
        <f>TEXT(salestable[[#This Row],[Order Date]],"MMMM")</f>
        <v>June</v>
      </c>
      <c r="Z9817" t="str">
        <f>"Q"&amp;ROUNDUP(MONTH(salestable[[#This Row],[Order Date]])/3,0)</f>
        <v>Q2</v>
      </c>
      <c r="AA9817" t="str">
        <f>TEXT(salestable[[#This Row],[Order Date]], "ddd")</f>
        <v>Mon</v>
      </c>
    </row>
    <row r="9818" spans="1:27"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s="3">
        <v>4</v>
      </c>
      <c r="T9818" s="4">
        <v>0.2</v>
      </c>
      <c r="U9818" s="3">
        <v>-6.4619999999999997</v>
      </c>
      <c r="V9818" s="2">
        <f>salestable[[#This Row],[Sales]] * (1 - salestable[[#This Row],[Discount]])</f>
        <v>413.56800000000004</v>
      </c>
      <c r="W9818" s="2">
        <f>salestable[[#This Row],[Sales]] * salestable[[#This Row],[Discount]]</f>
        <v>103.39200000000001</v>
      </c>
      <c r="X9818">
        <f>YEAR(salestable[[#This Row],[Order Date]])</f>
        <v>2015</v>
      </c>
      <c r="Y9818" t="str">
        <f>TEXT(salestable[[#This Row],[Order Date]],"MMMM")</f>
        <v>June</v>
      </c>
      <c r="Z9818" t="str">
        <f>"Q"&amp;ROUNDUP(MONTH(salestable[[#This Row],[Order Date]])/3,0)</f>
        <v>Q2</v>
      </c>
      <c r="AA9818" t="str">
        <f>TEXT(salestable[[#This Row],[Order Date]], "ddd")</f>
        <v>Mon</v>
      </c>
    </row>
    <row r="9819" spans="1:27"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s="3">
        <v>7</v>
      </c>
      <c r="T9819" s="4">
        <v>0.2</v>
      </c>
      <c r="U9819" s="3">
        <v>45.467100000000002</v>
      </c>
      <c r="V9819" s="2">
        <f>salestable[[#This Row],[Sales]] * (1 - salestable[[#This Row],[Discount]])</f>
        <v>138.56640000000002</v>
      </c>
      <c r="W9819" s="2">
        <f>salestable[[#This Row],[Sales]] * salestable[[#This Row],[Discount]]</f>
        <v>34.641600000000004</v>
      </c>
      <c r="X9819">
        <f>YEAR(salestable[[#This Row],[Order Date]])</f>
        <v>2015</v>
      </c>
      <c r="Y9819" t="str">
        <f>TEXT(salestable[[#This Row],[Order Date]],"MMMM")</f>
        <v>June</v>
      </c>
      <c r="Z9819" t="str">
        <f>"Q"&amp;ROUNDUP(MONTH(salestable[[#This Row],[Order Date]])/3,0)</f>
        <v>Q2</v>
      </c>
      <c r="AA9819" t="str">
        <f>TEXT(salestable[[#This Row],[Order Date]], "ddd")</f>
        <v>Mon</v>
      </c>
    </row>
    <row r="9820" spans="1:27"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s="3">
        <v>2</v>
      </c>
      <c r="T9820" s="4">
        <v>0.2</v>
      </c>
      <c r="U9820" s="3">
        <v>0.33360000000000001</v>
      </c>
      <c r="V9820" s="2">
        <f>salestable[[#This Row],[Sales]] * (1 - salestable[[#This Row],[Discount]])</f>
        <v>3.5584000000000007</v>
      </c>
      <c r="W9820" s="2">
        <f>salestable[[#This Row],[Sales]] * salestable[[#This Row],[Discount]]</f>
        <v>0.88960000000000017</v>
      </c>
      <c r="X9820">
        <f>YEAR(salestable[[#This Row],[Order Date]])</f>
        <v>2015</v>
      </c>
      <c r="Y9820" t="str">
        <f>TEXT(salestable[[#This Row],[Order Date]],"MMMM")</f>
        <v>June</v>
      </c>
      <c r="Z9820" t="str">
        <f>"Q"&amp;ROUNDUP(MONTH(salestable[[#This Row],[Order Date]])/3,0)</f>
        <v>Q2</v>
      </c>
      <c r="AA9820" t="str">
        <f>TEXT(salestable[[#This Row],[Order Date]], "ddd")</f>
        <v>Mon</v>
      </c>
    </row>
    <row r="9821" spans="1:27"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s="3">
        <v>3</v>
      </c>
      <c r="T9821" s="4">
        <v>0.2</v>
      </c>
      <c r="U9821" s="3">
        <v>3.15</v>
      </c>
      <c r="V9821" s="2">
        <f>salestable[[#This Row],[Sales]] * (1 - salestable[[#This Row],[Discount]])</f>
        <v>7.2</v>
      </c>
      <c r="W9821" s="2">
        <f>salestable[[#This Row],[Sales]] * salestable[[#This Row],[Discount]]</f>
        <v>1.8</v>
      </c>
      <c r="X9821">
        <f>YEAR(salestable[[#This Row],[Order Date]])</f>
        <v>2015</v>
      </c>
      <c r="Y9821" t="str">
        <f>TEXT(salestable[[#This Row],[Order Date]],"MMMM")</f>
        <v>June</v>
      </c>
      <c r="Z9821" t="str">
        <f>"Q"&amp;ROUNDUP(MONTH(salestable[[#This Row],[Order Date]])/3,0)</f>
        <v>Q2</v>
      </c>
      <c r="AA9821" t="str">
        <f>TEXT(salestable[[#This Row],[Order Date]], "ddd")</f>
        <v>Mon</v>
      </c>
    </row>
    <row r="9822" spans="1:27"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s="3">
        <v>10</v>
      </c>
      <c r="T9822" s="4">
        <v>0.2</v>
      </c>
      <c r="U9822" s="3">
        <v>13.2</v>
      </c>
      <c r="V9822" s="2">
        <f>salestable[[#This Row],[Sales]] * (1 - salestable[[#This Row],[Discount]])</f>
        <v>33.792000000000002</v>
      </c>
      <c r="W9822" s="2">
        <f>salestable[[#This Row],[Sales]] * salestable[[#This Row],[Discount]]</f>
        <v>8.4480000000000004</v>
      </c>
      <c r="X9822">
        <f>YEAR(salestable[[#This Row],[Order Date]])</f>
        <v>2015</v>
      </c>
      <c r="Y9822" t="str">
        <f>TEXT(salestable[[#This Row],[Order Date]],"MMMM")</f>
        <v>June</v>
      </c>
      <c r="Z9822" t="str">
        <f>"Q"&amp;ROUNDUP(MONTH(salestable[[#This Row],[Order Date]])/3,0)</f>
        <v>Q2</v>
      </c>
      <c r="AA9822" t="str">
        <f>TEXT(salestable[[#This Row],[Order Date]], "ddd")</f>
        <v>Mon</v>
      </c>
    </row>
    <row r="9823" spans="1:27"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s="3">
        <v>2</v>
      </c>
      <c r="T9823" s="4">
        <v>0.7</v>
      </c>
      <c r="U9823" s="3">
        <v>-13.393599999999999</v>
      </c>
      <c r="V9823" s="2">
        <f>salestable[[#This Row],[Sales]] * (1 - salestable[[#This Row],[Discount]])</f>
        <v>5.4792000000000005</v>
      </c>
      <c r="W9823" s="2">
        <f>salestable[[#This Row],[Sales]] * salestable[[#This Row],[Discount]]</f>
        <v>12.784799999999999</v>
      </c>
      <c r="X9823">
        <f>YEAR(salestable[[#This Row],[Order Date]])</f>
        <v>2015</v>
      </c>
      <c r="Y9823" t="str">
        <f>TEXT(salestable[[#This Row],[Order Date]],"MMMM")</f>
        <v>June</v>
      </c>
      <c r="Z9823" t="str">
        <f>"Q"&amp;ROUNDUP(MONTH(salestable[[#This Row],[Order Date]])/3,0)</f>
        <v>Q2</v>
      </c>
      <c r="AA9823" t="str">
        <f>TEXT(salestable[[#This Row],[Order Date]], "ddd")</f>
        <v>Mon</v>
      </c>
    </row>
    <row r="9824" spans="1:27"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s="3">
        <v>3</v>
      </c>
      <c r="T9824" s="4">
        <v>0</v>
      </c>
      <c r="U9824" s="3">
        <v>42.814799999999998</v>
      </c>
      <c r="V9824" s="2">
        <f>salestable[[#This Row],[Sales]] * (1 - salestable[[#This Row],[Discount]])</f>
        <v>152.91</v>
      </c>
      <c r="W9824" s="2">
        <f>salestable[[#This Row],[Sales]] * salestable[[#This Row],[Discount]]</f>
        <v>0</v>
      </c>
      <c r="X9824">
        <f>YEAR(salestable[[#This Row],[Order Date]])</f>
        <v>2014</v>
      </c>
      <c r="Y9824" t="str">
        <f>TEXT(salestable[[#This Row],[Order Date]],"MMMM")</f>
        <v>August</v>
      </c>
      <c r="Z9824" t="str">
        <f>"Q"&amp;ROUNDUP(MONTH(salestable[[#This Row],[Order Date]])/3,0)</f>
        <v>Q3</v>
      </c>
      <c r="AA9824" t="str">
        <f>TEXT(salestable[[#This Row],[Order Date]], "ddd")</f>
        <v>Fri</v>
      </c>
    </row>
    <row r="9825" spans="1:27"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s="3">
        <v>3</v>
      </c>
      <c r="T9825" s="4">
        <v>0</v>
      </c>
      <c r="U9825" s="3">
        <v>41.823</v>
      </c>
      <c r="V9825" s="2">
        <f>salestable[[#This Row],[Sales]] * (1 - salestable[[#This Row],[Discount]])</f>
        <v>92.94</v>
      </c>
      <c r="W9825" s="2">
        <f>salestable[[#This Row],[Sales]] * salestable[[#This Row],[Discount]]</f>
        <v>0</v>
      </c>
      <c r="X9825">
        <f>YEAR(salestable[[#This Row],[Order Date]])</f>
        <v>2014</v>
      </c>
      <c r="Y9825" t="str">
        <f>TEXT(salestable[[#This Row],[Order Date]],"MMMM")</f>
        <v>August</v>
      </c>
      <c r="Z9825" t="str">
        <f>"Q"&amp;ROUNDUP(MONTH(salestable[[#This Row],[Order Date]])/3,0)</f>
        <v>Q3</v>
      </c>
      <c r="AA9825" t="str">
        <f>TEXT(salestable[[#This Row],[Order Date]], "ddd")</f>
        <v>Fri</v>
      </c>
    </row>
    <row r="9826" spans="1:27"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s="3">
        <v>4</v>
      </c>
      <c r="T9826" s="4">
        <v>0.2</v>
      </c>
      <c r="U9826" s="3">
        <v>6.2496</v>
      </c>
      <c r="V9826" s="2">
        <f>salestable[[#This Row],[Sales]] * (1 - salestable[[#This Row],[Discount]])</f>
        <v>14.284800000000002</v>
      </c>
      <c r="W9826" s="2">
        <f>salestable[[#This Row],[Sales]] * salestable[[#This Row],[Discount]]</f>
        <v>3.5712000000000006</v>
      </c>
      <c r="X9826">
        <f>YEAR(salestable[[#This Row],[Order Date]])</f>
        <v>2014</v>
      </c>
      <c r="Y9826" t="str">
        <f>TEXT(salestable[[#This Row],[Order Date]],"MMMM")</f>
        <v>August</v>
      </c>
      <c r="Z9826" t="str">
        <f>"Q"&amp;ROUNDUP(MONTH(salestable[[#This Row],[Order Date]])/3,0)</f>
        <v>Q3</v>
      </c>
      <c r="AA9826" t="str">
        <f>TEXT(salestable[[#This Row],[Order Date]], "ddd")</f>
        <v>Fri</v>
      </c>
    </row>
    <row r="9827" spans="1:27"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s="3">
        <v>3</v>
      </c>
      <c r="T9827" s="4">
        <v>0.2</v>
      </c>
      <c r="U9827" s="3">
        <v>15.093</v>
      </c>
      <c r="V9827" s="2">
        <f>salestable[[#This Row],[Sales]] * (1 - salestable[[#This Row],[Discount]])</f>
        <v>37.152000000000001</v>
      </c>
      <c r="W9827" s="2">
        <f>salestable[[#This Row],[Sales]] * salestable[[#This Row],[Discount]]</f>
        <v>9.2880000000000003</v>
      </c>
      <c r="X9827">
        <f>YEAR(salestable[[#This Row],[Order Date]])</f>
        <v>2014</v>
      </c>
      <c r="Y9827" t="str">
        <f>TEXT(salestable[[#This Row],[Order Date]],"MMMM")</f>
        <v>August</v>
      </c>
      <c r="Z9827" t="str">
        <f>"Q"&amp;ROUNDUP(MONTH(salestable[[#This Row],[Order Date]])/3,0)</f>
        <v>Q3</v>
      </c>
      <c r="AA9827" t="str">
        <f>TEXT(salestable[[#This Row],[Order Date]], "ddd")</f>
        <v>Fri</v>
      </c>
    </row>
    <row r="9828" spans="1:27"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s="3">
        <v>4</v>
      </c>
      <c r="T9828" s="4">
        <v>0.2</v>
      </c>
      <c r="U9828" s="3">
        <v>-12.196</v>
      </c>
      <c r="V9828" s="2">
        <f>salestable[[#This Row],[Sales]] * (1 - salestable[[#This Row],[Discount]])</f>
        <v>156.1088</v>
      </c>
      <c r="W9828" s="2">
        <f>salestable[[#This Row],[Sales]] * salestable[[#This Row],[Discount]]</f>
        <v>39.027200000000001</v>
      </c>
      <c r="X9828">
        <f>YEAR(salestable[[#This Row],[Order Date]])</f>
        <v>2014</v>
      </c>
      <c r="Y9828" t="str">
        <f>TEXT(salestable[[#This Row],[Order Date]],"MMMM")</f>
        <v>August</v>
      </c>
      <c r="Z9828" t="str">
        <f>"Q"&amp;ROUNDUP(MONTH(salestable[[#This Row],[Order Date]])/3,0)</f>
        <v>Q3</v>
      </c>
      <c r="AA9828" t="str">
        <f>TEXT(salestable[[#This Row],[Order Date]], "ddd")</f>
        <v>Fri</v>
      </c>
    </row>
    <row r="9829" spans="1:27"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s="3">
        <v>2</v>
      </c>
      <c r="T9829" s="4">
        <v>0</v>
      </c>
      <c r="U9829" s="3">
        <v>6.4649999999999999</v>
      </c>
      <c r="V9829" s="2">
        <f>salestable[[#This Row],[Sales]] * (1 - salestable[[#This Row],[Discount]])</f>
        <v>129.30000000000001</v>
      </c>
      <c r="W9829" s="2">
        <f>salestable[[#This Row],[Sales]] * salestable[[#This Row],[Discount]]</f>
        <v>0</v>
      </c>
      <c r="X9829">
        <f>YEAR(salestable[[#This Row],[Order Date]])</f>
        <v>2017</v>
      </c>
      <c r="Y9829" t="str">
        <f>TEXT(salestable[[#This Row],[Order Date]],"MMMM")</f>
        <v>June</v>
      </c>
      <c r="Z9829" t="str">
        <f>"Q"&amp;ROUNDUP(MONTH(salestable[[#This Row],[Order Date]])/3,0)</f>
        <v>Q2</v>
      </c>
      <c r="AA9829" t="str">
        <f>TEXT(salestable[[#This Row],[Order Date]], "ddd")</f>
        <v>Mon</v>
      </c>
    </row>
    <row r="9830" spans="1:27"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s="3">
        <v>3</v>
      </c>
      <c r="T9830" s="4">
        <v>0.2</v>
      </c>
      <c r="U9830" s="3">
        <v>3.7595999999999998</v>
      </c>
      <c r="V9830" s="2">
        <f>salestable[[#This Row],[Sales]] * (1 - salestable[[#This Row],[Discount]])</f>
        <v>9.2544000000000004</v>
      </c>
      <c r="W9830" s="2">
        <f>salestable[[#This Row],[Sales]] * salestable[[#This Row],[Discount]]</f>
        <v>2.3136000000000001</v>
      </c>
      <c r="X9830">
        <f>YEAR(salestable[[#This Row],[Order Date]])</f>
        <v>2017</v>
      </c>
      <c r="Y9830" t="str">
        <f>TEXT(salestable[[#This Row],[Order Date]],"MMMM")</f>
        <v>June</v>
      </c>
      <c r="Z9830" t="str">
        <f>"Q"&amp;ROUNDUP(MONTH(salestable[[#This Row],[Order Date]])/3,0)</f>
        <v>Q2</v>
      </c>
      <c r="AA9830" t="str">
        <f>TEXT(salestable[[#This Row],[Order Date]], "ddd")</f>
        <v>Mon</v>
      </c>
    </row>
    <row r="9831" spans="1:27"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s="3">
        <v>3</v>
      </c>
      <c r="T9831" s="4">
        <v>0.2</v>
      </c>
      <c r="U9831" s="3">
        <v>15.147</v>
      </c>
      <c r="V9831" s="2">
        <f>salestable[[#This Row],[Sales]] * (1 - salestable[[#This Row],[Discount]])</f>
        <v>193.88160000000002</v>
      </c>
      <c r="W9831" s="2">
        <f>salestable[[#This Row],[Sales]] * salestable[[#This Row],[Discount]]</f>
        <v>48.470400000000005</v>
      </c>
      <c r="X9831">
        <f>YEAR(salestable[[#This Row],[Order Date]])</f>
        <v>2017</v>
      </c>
      <c r="Y9831" t="str">
        <f>TEXT(salestable[[#This Row],[Order Date]],"MMMM")</f>
        <v>July</v>
      </c>
      <c r="Z9831" t="str">
        <f>"Q"&amp;ROUNDUP(MONTH(salestable[[#This Row],[Order Date]])/3,0)</f>
        <v>Q3</v>
      </c>
      <c r="AA9831" t="str">
        <f>TEXT(salestable[[#This Row],[Order Date]], "ddd")</f>
        <v>Sun</v>
      </c>
    </row>
    <row r="9832" spans="1:27"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s="3">
        <v>4</v>
      </c>
      <c r="T9832" s="4">
        <v>0.2</v>
      </c>
      <c r="U9832" s="3">
        <v>95.990399999999994</v>
      </c>
      <c r="V9832" s="2">
        <f>salestable[[#This Row],[Sales]] * (1 - salestable[[#This Row],[Discount]])</f>
        <v>255.97440000000003</v>
      </c>
      <c r="W9832" s="2">
        <f>salestable[[#This Row],[Sales]] * salestable[[#This Row],[Discount]]</f>
        <v>63.993600000000008</v>
      </c>
      <c r="X9832">
        <f>YEAR(salestable[[#This Row],[Order Date]])</f>
        <v>2014</v>
      </c>
      <c r="Y9832" t="str">
        <f>TEXT(salestable[[#This Row],[Order Date]],"MMMM")</f>
        <v>December</v>
      </c>
      <c r="Z9832" t="str">
        <f>"Q"&amp;ROUNDUP(MONTH(salestable[[#This Row],[Order Date]])/3,0)</f>
        <v>Q4</v>
      </c>
      <c r="AA9832" t="str">
        <f>TEXT(salestable[[#This Row],[Order Date]], "ddd")</f>
        <v>Tue</v>
      </c>
    </row>
    <row r="9833" spans="1:27"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s="3">
        <v>7</v>
      </c>
      <c r="T9833" s="4">
        <v>0.6</v>
      </c>
      <c r="U9833" s="3">
        <v>-2.5872000000000002</v>
      </c>
      <c r="V9833" s="2">
        <f>salestable[[#This Row],[Sales]] * (1 - salestable[[#This Row],[Discount]])</f>
        <v>3.4496000000000002</v>
      </c>
      <c r="W9833" s="2">
        <f>salestable[[#This Row],[Sales]] * salestable[[#This Row],[Discount]]</f>
        <v>5.1744000000000003</v>
      </c>
      <c r="X9833">
        <f>YEAR(salestable[[#This Row],[Order Date]])</f>
        <v>2014</v>
      </c>
      <c r="Y9833" t="str">
        <f>TEXT(salestable[[#This Row],[Order Date]],"MMMM")</f>
        <v>December</v>
      </c>
      <c r="Z9833" t="str">
        <f>"Q"&amp;ROUNDUP(MONTH(salestable[[#This Row],[Order Date]])/3,0)</f>
        <v>Q4</v>
      </c>
      <c r="AA9833" t="str">
        <f>TEXT(salestable[[#This Row],[Order Date]], "ddd")</f>
        <v>Tue</v>
      </c>
    </row>
    <row r="9834" spans="1:27"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s="3">
        <v>1</v>
      </c>
      <c r="T9834" s="4">
        <v>0.2</v>
      </c>
      <c r="U9834" s="3">
        <v>1.4441999999999999</v>
      </c>
      <c r="V9834" s="2">
        <f>salestable[[#This Row],[Sales]] * (1 - salestable[[#This Row],[Discount]])</f>
        <v>3.1872000000000003</v>
      </c>
      <c r="W9834" s="2">
        <f>salestable[[#This Row],[Sales]] * salestable[[#This Row],[Discount]]</f>
        <v>0.79680000000000006</v>
      </c>
      <c r="X9834">
        <f>YEAR(salestable[[#This Row],[Order Date]])</f>
        <v>2014</v>
      </c>
      <c r="Y9834" t="str">
        <f>TEXT(salestable[[#This Row],[Order Date]],"MMMM")</f>
        <v>May</v>
      </c>
      <c r="Z9834" t="str">
        <f>"Q"&amp;ROUNDUP(MONTH(salestable[[#This Row],[Order Date]])/3,0)</f>
        <v>Q2</v>
      </c>
      <c r="AA9834" t="str">
        <f>TEXT(salestable[[#This Row],[Order Date]], "ddd")</f>
        <v>Sun</v>
      </c>
    </row>
    <row r="9835" spans="1:27"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s="3">
        <v>7</v>
      </c>
      <c r="T9835" s="4">
        <v>0.2</v>
      </c>
      <c r="U9835" s="3">
        <v>190.38810000000001</v>
      </c>
      <c r="V9835" s="2">
        <f>salestable[[#This Row],[Sales]] * (1 - salestable[[#This Row],[Discount]])</f>
        <v>716.75520000000006</v>
      </c>
      <c r="W9835" s="2">
        <f>salestable[[#This Row],[Sales]] * salestable[[#This Row],[Discount]]</f>
        <v>179.18880000000001</v>
      </c>
      <c r="X9835">
        <f>YEAR(salestable[[#This Row],[Order Date]])</f>
        <v>2017</v>
      </c>
      <c r="Y9835" t="str">
        <f>TEXT(salestable[[#This Row],[Order Date]],"MMMM")</f>
        <v>September</v>
      </c>
      <c r="Z9835" t="str">
        <f>"Q"&amp;ROUNDUP(MONTH(salestable[[#This Row],[Order Date]])/3,0)</f>
        <v>Q3</v>
      </c>
      <c r="AA9835" t="str">
        <f>TEXT(salestable[[#This Row],[Order Date]], "ddd")</f>
        <v>Thu</v>
      </c>
    </row>
    <row r="9836" spans="1:27"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s="3">
        <v>4</v>
      </c>
      <c r="T9836" s="4">
        <v>0.6</v>
      </c>
      <c r="U9836" s="3">
        <v>-6.3</v>
      </c>
      <c r="V9836" s="2">
        <f>salestable[[#This Row],[Sales]] * (1 - salestable[[#This Row],[Discount]])</f>
        <v>5.6000000000000005</v>
      </c>
      <c r="W9836" s="2">
        <f>salestable[[#This Row],[Sales]] * salestable[[#This Row],[Discount]]</f>
        <v>8.4</v>
      </c>
      <c r="X9836">
        <f>YEAR(salestable[[#This Row],[Order Date]])</f>
        <v>2016</v>
      </c>
      <c r="Y9836" t="str">
        <f>TEXT(salestable[[#This Row],[Order Date]],"MMMM")</f>
        <v>October</v>
      </c>
      <c r="Z9836" t="str">
        <f>"Q"&amp;ROUNDUP(MONTH(salestable[[#This Row],[Order Date]])/3,0)</f>
        <v>Q4</v>
      </c>
      <c r="AA9836" t="str">
        <f>TEXT(salestable[[#This Row],[Order Date]], "ddd")</f>
        <v>Mon</v>
      </c>
    </row>
    <row r="9837" spans="1:27"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s="3">
        <v>2</v>
      </c>
      <c r="T9837" s="4">
        <v>0.8</v>
      </c>
      <c r="U9837" s="3">
        <v>-26.2272</v>
      </c>
      <c r="V9837" s="2">
        <f>salestable[[#This Row],[Sales]] * (1 - salestable[[#This Row],[Discount]])</f>
        <v>3.2783999999999991</v>
      </c>
      <c r="W9837" s="2">
        <f>salestable[[#This Row],[Sales]] * salestable[[#This Row],[Discount]]</f>
        <v>13.1136</v>
      </c>
      <c r="X9837">
        <f>YEAR(salestable[[#This Row],[Order Date]])</f>
        <v>2016</v>
      </c>
      <c r="Y9837" t="str">
        <f>TEXT(salestable[[#This Row],[Order Date]],"MMMM")</f>
        <v>October</v>
      </c>
      <c r="Z9837" t="str">
        <f>"Q"&amp;ROUNDUP(MONTH(salestable[[#This Row],[Order Date]])/3,0)</f>
        <v>Q4</v>
      </c>
      <c r="AA9837" t="str">
        <f>TEXT(salestable[[#This Row],[Order Date]], "ddd")</f>
        <v>Mon</v>
      </c>
    </row>
    <row r="9838" spans="1:27"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s="3">
        <v>5</v>
      </c>
      <c r="T9838" s="4">
        <v>0</v>
      </c>
      <c r="U9838" s="3">
        <v>5.1230000000000002</v>
      </c>
      <c r="V9838" s="2">
        <f>salestable[[#This Row],[Sales]] * (1 - salestable[[#This Row],[Discount]])</f>
        <v>10.9</v>
      </c>
      <c r="W9838" s="2">
        <f>salestable[[#This Row],[Sales]] * salestable[[#This Row],[Discount]]</f>
        <v>0</v>
      </c>
      <c r="X9838">
        <f>YEAR(salestable[[#This Row],[Order Date]])</f>
        <v>2016</v>
      </c>
      <c r="Y9838" t="str">
        <f>TEXT(salestable[[#This Row],[Order Date]],"MMMM")</f>
        <v>September</v>
      </c>
      <c r="Z9838" t="str">
        <f>"Q"&amp;ROUNDUP(MONTH(salestable[[#This Row],[Order Date]])/3,0)</f>
        <v>Q3</v>
      </c>
      <c r="AA9838" t="str">
        <f>TEXT(salestable[[#This Row],[Order Date]], "ddd")</f>
        <v>Sun</v>
      </c>
    </row>
    <row r="9839" spans="1:27"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s="3">
        <v>2</v>
      </c>
      <c r="T9839" s="4">
        <v>0</v>
      </c>
      <c r="U9839" s="3">
        <v>14.8</v>
      </c>
      <c r="V9839" s="2">
        <f>salestable[[#This Row],[Sales]] * (1 - salestable[[#This Row],[Discount]])</f>
        <v>29.6</v>
      </c>
      <c r="W9839" s="2">
        <f>salestable[[#This Row],[Sales]] * salestable[[#This Row],[Discount]]</f>
        <v>0</v>
      </c>
      <c r="X9839">
        <f>YEAR(salestable[[#This Row],[Order Date]])</f>
        <v>2016</v>
      </c>
      <c r="Y9839" t="str">
        <f>TEXT(salestable[[#This Row],[Order Date]],"MMMM")</f>
        <v>September</v>
      </c>
      <c r="Z9839" t="str">
        <f>"Q"&amp;ROUNDUP(MONTH(salestable[[#This Row],[Order Date]])/3,0)</f>
        <v>Q3</v>
      </c>
      <c r="AA9839" t="str">
        <f>TEXT(salestable[[#This Row],[Order Date]], "ddd")</f>
        <v>Sun</v>
      </c>
    </row>
    <row r="9840" spans="1:27"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s="3">
        <v>1</v>
      </c>
      <c r="T9840" s="4">
        <v>0</v>
      </c>
      <c r="U9840" s="3">
        <v>2.2907999999999999</v>
      </c>
      <c r="V9840" s="2">
        <f>salestable[[#This Row],[Sales]] * (1 - salestable[[#This Row],[Discount]])</f>
        <v>4.9800000000000004</v>
      </c>
      <c r="W9840" s="2">
        <f>salestable[[#This Row],[Sales]] * salestable[[#This Row],[Discount]]</f>
        <v>0</v>
      </c>
      <c r="X9840">
        <f>YEAR(salestable[[#This Row],[Order Date]])</f>
        <v>2016</v>
      </c>
      <c r="Y9840" t="str">
        <f>TEXT(salestable[[#This Row],[Order Date]],"MMMM")</f>
        <v>September</v>
      </c>
      <c r="Z9840" t="str">
        <f>"Q"&amp;ROUNDUP(MONTH(salestable[[#This Row],[Order Date]])/3,0)</f>
        <v>Q3</v>
      </c>
      <c r="AA9840" t="str">
        <f>TEXT(salestable[[#This Row],[Order Date]], "ddd")</f>
        <v>Sun</v>
      </c>
    </row>
    <row r="9841" spans="1:27"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s="3">
        <v>3</v>
      </c>
      <c r="T9841" s="4">
        <v>0.2</v>
      </c>
      <c r="U9841" s="3">
        <v>161.99189999999999</v>
      </c>
      <c r="V9841" s="2">
        <f>salestable[[#This Row],[Sales]] * (1 - salestable[[#This Row],[Discount]])</f>
        <v>383.98080000000004</v>
      </c>
      <c r="W9841" s="2">
        <f>salestable[[#This Row],[Sales]] * salestable[[#This Row],[Discount]]</f>
        <v>95.995200000000011</v>
      </c>
      <c r="X9841">
        <f>YEAR(salestable[[#This Row],[Order Date]])</f>
        <v>2016</v>
      </c>
      <c r="Y9841" t="str">
        <f>TEXT(salestable[[#This Row],[Order Date]],"MMMM")</f>
        <v>September</v>
      </c>
      <c r="Z9841" t="str">
        <f>"Q"&amp;ROUNDUP(MONTH(salestable[[#This Row],[Order Date]])/3,0)</f>
        <v>Q3</v>
      </c>
      <c r="AA9841" t="str">
        <f>TEXT(salestable[[#This Row],[Order Date]], "ddd")</f>
        <v>Sun</v>
      </c>
    </row>
    <row r="9842" spans="1:27"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s="3">
        <v>8</v>
      </c>
      <c r="T9842" s="4">
        <v>0.2</v>
      </c>
      <c r="U9842" s="3">
        <v>4.4736000000000002</v>
      </c>
      <c r="V9842" s="2">
        <f>salestable[[#This Row],[Sales]] * (1 - salestable[[#This Row],[Discount]])</f>
        <v>35.788800000000002</v>
      </c>
      <c r="W9842" s="2">
        <f>salestable[[#This Row],[Sales]] * salestable[[#This Row],[Discount]]</f>
        <v>8.9472000000000005</v>
      </c>
      <c r="X9842">
        <f>YEAR(salestable[[#This Row],[Order Date]])</f>
        <v>2016</v>
      </c>
      <c r="Y9842" t="str">
        <f>TEXT(salestable[[#This Row],[Order Date]],"MMMM")</f>
        <v>September</v>
      </c>
      <c r="Z9842" t="str">
        <f>"Q"&amp;ROUNDUP(MONTH(salestable[[#This Row],[Order Date]])/3,0)</f>
        <v>Q3</v>
      </c>
      <c r="AA9842" t="str">
        <f>TEXT(salestable[[#This Row],[Order Date]], "ddd")</f>
        <v>Sun</v>
      </c>
    </row>
    <row r="9843" spans="1:27"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s="3">
        <v>2</v>
      </c>
      <c r="T9843" s="4">
        <v>0</v>
      </c>
      <c r="U9843" s="3">
        <v>1.6704000000000001</v>
      </c>
      <c r="V9843" s="2">
        <f>salestable[[#This Row],[Sales]] * (1 - salestable[[#This Row],[Discount]])</f>
        <v>5.76</v>
      </c>
      <c r="W9843" s="2">
        <f>salestable[[#This Row],[Sales]] * salestable[[#This Row],[Discount]]</f>
        <v>0</v>
      </c>
      <c r="X9843">
        <f>YEAR(salestable[[#This Row],[Order Date]])</f>
        <v>2016</v>
      </c>
      <c r="Y9843" t="str">
        <f>TEXT(salestable[[#This Row],[Order Date]],"MMMM")</f>
        <v>September</v>
      </c>
      <c r="Z9843" t="str">
        <f>"Q"&amp;ROUNDUP(MONTH(salestable[[#This Row],[Order Date]])/3,0)</f>
        <v>Q3</v>
      </c>
      <c r="AA9843" t="str">
        <f>TEXT(salestable[[#This Row],[Order Date]], "ddd")</f>
        <v>Sun</v>
      </c>
    </row>
    <row r="9844" spans="1:27"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s="3">
        <v>4</v>
      </c>
      <c r="T9844" s="4">
        <v>0.2</v>
      </c>
      <c r="U9844" s="3">
        <v>60.392000000000003</v>
      </c>
      <c r="V9844" s="2">
        <f>salestable[[#This Row],[Sales]] * (1 - salestable[[#This Row],[Discount]])</f>
        <v>386.50880000000006</v>
      </c>
      <c r="W9844" s="2">
        <f>salestable[[#This Row],[Sales]] * salestable[[#This Row],[Discount]]</f>
        <v>96.627200000000016</v>
      </c>
      <c r="X9844">
        <f>YEAR(salestable[[#This Row],[Order Date]])</f>
        <v>2016</v>
      </c>
      <c r="Y9844" t="str">
        <f>TEXT(salestable[[#This Row],[Order Date]],"MMMM")</f>
        <v>September</v>
      </c>
      <c r="Z9844" t="str">
        <f>"Q"&amp;ROUNDUP(MONTH(salestable[[#This Row],[Order Date]])/3,0)</f>
        <v>Q3</v>
      </c>
      <c r="AA9844" t="str">
        <f>TEXT(salestable[[#This Row],[Order Date]], "ddd")</f>
        <v>Sun</v>
      </c>
    </row>
    <row r="9845" spans="1:27"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s="3">
        <v>4</v>
      </c>
      <c r="T9845" s="4">
        <v>0.2</v>
      </c>
      <c r="U9845" s="3">
        <v>5.1791999999999998</v>
      </c>
      <c r="V9845" s="2">
        <f>salestable[[#This Row],[Sales]] * (1 - salestable[[#This Row],[Discount]])</f>
        <v>12.748800000000001</v>
      </c>
      <c r="W9845" s="2">
        <f>salestable[[#This Row],[Sales]] * salestable[[#This Row],[Discount]]</f>
        <v>3.1872000000000003</v>
      </c>
      <c r="X9845">
        <f>YEAR(salestable[[#This Row],[Order Date]])</f>
        <v>2014</v>
      </c>
      <c r="Y9845" t="str">
        <f>TEXT(salestable[[#This Row],[Order Date]],"MMMM")</f>
        <v>June</v>
      </c>
      <c r="Z9845" t="str">
        <f>"Q"&amp;ROUNDUP(MONTH(salestable[[#This Row],[Order Date]])/3,0)</f>
        <v>Q2</v>
      </c>
      <c r="AA9845" t="str">
        <f>TEXT(salestable[[#This Row],[Order Date]], "ddd")</f>
        <v>Tue</v>
      </c>
    </row>
    <row r="9846" spans="1:27"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s="3">
        <v>7</v>
      </c>
      <c r="T9846" s="4">
        <v>0.6</v>
      </c>
      <c r="U9846" s="3">
        <v>-40.003599999999999</v>
      </c>
      <c r="V9846" s="2">
        <f>salestable[[#This Row],[Sales]] * (1 - salestable[[#This Row],[Discount]])</f>
        <v>24.617599999999999</v>
      </c>
      <c r="W9846" s="2">
        <f>salestable[[#This Row],[Sales]] * salestable[[#This Row],[Discount]]</f>
        <v>36.926399999999994</v>
      </c>
      <c r="X9846">
        <f>YEAR(salestable[[#This Row],[Order Date]])</f>
        <v>2014</v>
      </c>
      <c r="Y9846" t="str">
        <f>TEXT(salestable[[#This Row],[Order Date]],"MMMM")</f>
        <v>June</v>
      </c>
      <c r="Z9846" t="str">
        <f>"Q"&amp;ROUNDUP(MONTH(salestable[[#This Row],[Order Date]])/3,0)</f>
        <v>Q2</v>
      </c>
      <c r="AA9846" t="str">
        <f>TEXT(salestable[[#This Row],[Order Date]], "ddd")</f>
        <v>Tue</v>
      </c>
    </row>
    <row r="9847" spans="1:27"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s="3">
        <v>3</v>
      </c>
      <c r="T9847" s="4">
        <v>0.2</v>
      </c>
      <c r="U9847" s="3">
        <v>9.9521999999999995</v>
      </c>
      <c r="V9847" s="2">
        <f>salestable[[#This Row],[Sales]] * (1 - salestable[[#This Row],[Discount]])</f>
        <v>106.1568</v>
      </c>
      <c r="W9847" s="2">
        <f>salestable[[#This Row],[Sales]] * salestable[[#This Row],[Discount]]</f>
        <v>26.539200000000001</v>
      </c>
      <c r="X9847">
        <f>YEAR(salestable[[#This Row],[Order Date]])</f>
        <v>2014</v>
      </c>
      <c r="Y9847" t="str">
        <f>TEXT(salestable[[#This Row],[Order Date]],"MMMM")</f>
        <v>June</v>
      </c>
      <c r="Z9847" t="str">
        <f>"Q"&amp;ROUNDUP(MONTH(salestable[[#This Row],[Order Date]])/3,0)</f>
        <v>Q2</v>
      </c>
      <c r="AA9847" t="str">
        <f>TEXT(salestable[[#This Row],[Order Date]], "ddd")</f>
        <v>Tue</v>
      </c>
    </row>
    <row r="9848" spans="1:27"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s="3">
        <v>5</v>
      </c>
      <c r="T9848" s="4">
        <v>0</v>
      </c>
      <c r="U9848" s="3">
        <v>11.206</v>
      </c>
      <c r="V9848" s="2">
        <f>salestable[[#This Row],[Sales]] * (1 - salestable[[#This Row],[Discount]])</f>
        <v>43.1</v>
      </c>
      <c r="W9848" s="2">
        <f>salestable[[#This Row],[Sales]] * salestable[[#This Row],[Discount]]</f>
        <v>0</v>
      </c>
      <c r="X9848">
        <f>YEAR(salestable[[#This Row],[Order Date]])</f>
        <v>2017</v>
      </c>
      <c r="Y9848" t="str">
        <f>TEXT(salestable[[#This Row],[Order Date]],"MMMM")</f>
        <v>September</v>
      </c>
      <c r="Z9848" t="str">
        <f>"Q"&amp;ROUNDUP(MONTH(salestable[[#This Row],[Order Date]])/3,0)</f>
        <v>Q3</v>
      </c>
      <c r="AA9848" t="str">
        <f>TEXT(salestable[[#This Row],[Order Date]], "ddd")</f>
        <v>Sat</v>
      </c>
    </row>
    <row r="9849" spans="1:27"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s="3">
        <v>5</v>
      </c>
      <c r="T9849" s="4">
        <v>0</v>
      </c>
      <c r="U9849" s="3">
        <v>132.99</v>
      </c>
      <c r="V9849" s="2">
        <f>salestable[[#This Row],[Sales]] * (1 - salestable[[#This Row],[Discount]])</f>
        <v>511.5</v>
      </c>
      <c r="W9849" s="2">
        <f>salestable[[#This Row],[Sales]] * salestable[[#This Row],[Discount]]</f>
        <v>0</v>
      </c>
      <c r="X9849">
        <f>YEAR(salestable[[#This Row],[Order Date]])</f>
        <v>2017</v>
      </c>
      <c r="Y9849" t="str">
        <f>TEXT(salestable[[#This Row],[Order Date]],"MMMM")</f>
        <v>September</v>
      </c>
      <c r="Z9849" t="str">
        <f>"Q"&amp;ROUNDUP(MONTH(salestable[[#This Row],[Order Date]])/3,0)</f>
        <v>Q3</v>
      </c>
      <c r="AA9849" t="str">
        <f>TEXT(salestable[[#This Row],[Order Date]], "ddd")</f>
        <v>Sat</v>
      </c>
    </row>
    <row r="9850" spans="1:27"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s="3">
        <v>5</v>
      </c>
      <c r="T9850" s="4">
        <v>0.2</v>
      </c>
      <c r="U9850" s="3">
        <v>46.225000000000001</v>
      </c>
      <c r="V9850" s="2">
        <f>salestable[[#This Row],[Sales]] * (1 - salestable[[#This Row],[Discount]])</f>
        <v>118.336</v>
      </c>
      <c r="W9850" s="2">
        <f>salestable[[#This Row],[Sales]] * salestable[[#This Row],[Discount]]</f>
        <v>29.584</v>
      </c>
      <c r="X9850">
        <f>YEAR(salestable[[#This Row],[Order Date]])</f>
        <v>2017</v>
      </c>
      <c r="Y9850" t="str">
        <f>TEXT(salestable[[#This Row],[Order Date]],"MMMM")</f>
        <v>September</v>
      </c>
      <c r="Z9850" t="str">
        <f>"Q"&amp;ROUNDUP(MONTH(salestable[[#This Row],[Order Date]])/3,0)</f>
        <v>Q3</v>
      </c>
      <c r="AA9850" t="str">
        <f>TEXT(salestable[[#This Row],[Order Date]], "ddd")</f>
        <v>Sat</v>
      </c>
    </row>
    <row r="9851" spans="1:27"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s="3">
        <v>2</v>
      </c>
      <c r="T9851" s="4">
        <v>0</v>
      </c>
      <c r="U9851" s="3">
        <v>16.268799999999999</v>
      </c>
      <c r="V9851" s="2">
        <f>salestable[[#This Row],[Sales]] * (1 - salestable[[#This Row],[Discount]])</f>
        <v>39.68</v>
      </c>
      <c r="W9851" s="2">
        <f>salestable[[#This Row],[Sales]] * salestable[[#This Row],[Discount]]</f>
        <v>0</v>
      </c>
      <c r="X9851">
        <f>YEAR(salestable[[#This Row],[Order Date]])</f>
        <v>2014</v>
      </c>
      <c r="Y9851" t="str">
        <f>TEXT(salestable[[#This Row],[Order Date]],"MMMM")</f>
        <v>April</v>
      </c>
      <c r="Z9851" t="str">
        <f>"Q"&amp;ROUNDUP(MONTH(salestable[[#This Row],[Order Date]])/3,0)</f>
        <v>Q2</v>
      </c>
      <c r="AA9851" t="str">
        <f>TEXT(salestable[[#This Row],[Order Date]], "ddd")</f>
        <v>Sat</v>
      </c>
    </row>
    <row r="9852" spans="1:27"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s="3">
        <v>2</v>
      </c>
      <c r="T9852" s="4">
        <v>0</v>
      </c>
      <c r="U9852" s="3">
        <v>4.0191999999999997</v>
      </c>
      <c r="V9852" s="2">
        <f>salestable[[#This Row],[Sales]] * (1 - salestable[[#This Row],[Discount]])</f>
        <v>12.56</v>
      </c>
      <c r="W9852" s="2">
        <f>salestable[[#This Row],[Sales]] * salestable[[#This Row],[Discount]]</f>
        <v>0</v>
      </c>
      <c r="X9852">
        <f>YEAR(salestable[[#This Row],[Order Date]])</f>
        <v>2016</v>
      </c>
      <c r="Y9852" t="str">
        <f>TEXT(salestable[[#This Row],[Order Date]],"MMMM")</f>
        <v>May</v>
      </c>
      <c r="Z9852" t="str">
        <f>"Q"&amp;ROUNDUP(MONTH(salestable[[#This Row],[Order Date]])/3,0)</f>
        <v>Q2</v>
      </c>
      <c r="AA9852" t="str">
        <f>TEXT(salestable[[#This Row],[Order Date]], "ddd")</f>
        <v>Mon</v>
      </c>
    </row>
    <row r="9853" spans="1:27"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s="3">
        <v>3</v>
      </c>
      <c r="T9853" s="4">
        <v>0.2</v>
      </c>
      <c r="U9853" s="3">
        <v>33.93</v>
      </c>
      <c r="V9853" s="2">
        <f>salestable[[#This Row],[Sales]] * (1 - salestable[[#This Row],[Discount]])</f>
        <v>72.384</v>
      </c>
      <c r="W9853" s="2">
        <f>salestable[[#This Row],[Sales]] * salestable[[#This Row],[Discount]]</f>
        <v>18.096</v>
      </c>
      <c r="X9853">
        <f>YEAR(salestable[[#This Row],[Order Date]])</f>
        <v>2016</v>
      </c>
      <c r="Y9853" t="str">
        <f>TEXT(salestable[[#This Row],[Order Date]],"MMMM")</f>
        <v>May</v>
      </c>
      <c r="Z9853" t="str">
        <f>"Q"&amp;ROUNDUP(MONTH(salestable[[#This Row],[Order Date]])/3,0)</f>
        <v>Q2</v>
      </c>
      <c r="AA9853" t="str">
        <f>TEXT(salestable[[#This Row],[Order Date]], "ddd")</f>
        <v>Mon</v>
      </c>
    </row>
    <row r="9854" spans="1:27"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s="3">
        <v>2</v>
      </c>
      <c r="T9854" s="4">
        <v>0</v>
      </c>
      <c r="U9854" s="3">
        <v>6.0167999999999999</v>
      </c>
      <c r="V9854" s="2">
        <f>salestable[[#This Row],[Sales]] * (1 - salestable[[#This Row],[Discount]])</f>
        <v>13.08</v>
      </c>
      <c r="W9854" s="2">
        <f>salestable[[#This Row],[Sales]] * salestable[[#This Row],[Discount]]</f>
        <v>0</v>
      </c>
      <c r="X9854">
        <f>YEAR(salestable[[#This Row],[Order Date]])</f>
        <v>2016</v>
      </c>
      <c r="Y9854" t="str">
        <f>TEXT(salestable[[#This Row],[Order Date]],"MMMM")</f>
        <v>May</v>
      </c>
      <c r="Z9854" t="str">
        <f>"Q"&amp;ROUNDUP(MONTH(salestable[[#This Row],[Order Date]])/3,0)</f>
        <v>Q2</v>
      </c>
      <c r="AA9854" t="str">
        <f>TEXT(salestable[[#This Row],[Order Date]], "ddd")</f>
        <v>Mon</v>
      </c>
    </row>
    <row r="9855" spans="1:27"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s="3">
        <v>5</v>
      </c>
      <c r="T9855" s="4">
        <v>0</v>
      </c>
      <c r="U9855" s="3">
        <v>83.733000000000004</v>
      </c>
      <c r="V9855" s="2">
        <f>salestable[[#This Row],[Sales]] * (1 - salestable[[#This Row],[Discount]])</f>
        <v>214.7</v>
      </c>
      <c r="W9855" s="2">
        <f>salestable[[#This Row],[Sales]] * salestable[[#This Row],[Discount]]</f>
        <v>0</v>
      </c>
      <c r="X9855">
        <f>YEAR(salestable[[#This Row],[Order Date]])</f>
        <v>2016</v>
      </c>
      <c r="Y9855" t="str">
        <f>TEXT(salestable[[#This Row],[Order Date]],"MMMM")</f>
        <v>May</v>
      </c>
      <c r="Z9855" t="str">
        <f>"Q"&amp;ROUNDUP(MONTH(salestable[[#This Row],[Order Date]])/3,0)</f>
        <v>Q2</v>
      </c>
      <c r="AA9855" t="str">
        <f>TEXT(salestable[[#This Row],[Order Date]], "ddd")</f>
        <v>Mon</v>
      </c>
    </row>
    <row r="9856" spans="1:27"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s="3">
        <v>4</v>
      </c>
      <c r="T9856" s="4">
        <v>0</v>
      </c>
      <c r="U9856" s="3">
        <v>21.134399999999999</v>
      </c>
      <c r="V9856" s="2">
        <f>salestable[[#This Row],[Sales]] * (1 - salestable[[#This Row],[Discount]])</f>
        <v>50.32</v>
      </c>
      <c r="W9856" s="2">
        <f>salestable[[#This Row],[Sales]] * salestable[[#This Row],[Discount]]</f>
        <v>0</v>
      </c>
      <c r="X9856">
        <f>YEAR(salestable[[#This Row],[Order Date]])</f>
        <v>2017</v>
      </c>
      <c r="Y9856" t="str">
        <f>TEXT(salestable[[#This Row],[Order Date]],"MMMM")</f>
        <v>June</v>
      </c>
      <c r="Z9856" t="str">
        <f>"Q"&amp;ROUNDUP(MONTH(salestable[[#This Row],[Order Date]])/3,0)</f>
        <v>Q2</v>
      </c>
      <c r="AA9856" t="str">
        <f>TEXT(salestable[[#This Row],[Order Date]], "ddd")</f>
        <v>Mon</v>
      </c>
    </row>
    <row r="9857" spans="1:27"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s="3">
        <v>2</v>
      </c>
      <c r="T9857" s="4">
        <v>0</v>
      </c>
      <c r="U9857" s="3">
        <v>11.543200000000001</v>
      </c>
      <c r="V9857" s="2">
        <f>salestable[[#This Row],[Sales]] * (1 - salestable[[#This Row],[Discount]])</f>
        <v>24.56</v>
      </c>
      <c r="W9857" s="2">
        <f>salestable[[#This Row],[Sales]] * salestable[[#This Row],[Discount]]</f>
        <v>0</v>
      </c>
      <c r="X9857">
        <f>YEAR(salestable[[#This Row],[Order Date]])</f>
        <v>2017</v>
      </c>
      <c r="Y9857" t="str">
        <f>TEXT(salestable[[#This Row],[Order Date]],"MMMM")</f>
        <v>June</v>
      </c>
      <c r="Z9857" t="str">
        <f>"Q"&amp;ROUNDUP(MONTH(salestable[[#This Row],[Order Date]])/3,0)</f>
        <v>Q2</v>
      </c>
      <c r="AA9857" t="str">
        <f>TEXT(salestable[[#This Row],[Order Date]], "ddd")</f>
        <v>Mon</v>
      </c>
    </row>
    <row r="9858" spans="1:27"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s="3">
        <v>6</v>
      </c>
      <c r="T9858" s="4">
        <v>0</v>
      </c>
      <c r="U9858" s="3">
        <v>20.9664</v>
      </c>
      <c r="V9858" s="2">
        <f>salestable[[#This Row],[Sales]] * (1 - salestable[[#This Row],[Discount]])</f>
        <v>43.68</v>
      </c>
      <c r="W9858" s="2">
        <f>salestable[[#This Row],[Sales]] * salestable[[#This Row],[Discount]]</f>
        <v>0</v>
      </c>
      <c r="X9858">
        <f>YEAR(salestable[[#This Row],[Order Date]])</f>
        <v>2014</v>
      </c>
      <c r="Y9858" t="str">
        <f>TEXT(salestable[[#This Row],[Order Date]],"MMMM")</f>
        <v>November</v>
      </c>
      <c r="Z9858" t="str">
        <f>"Q"&amp;ROUNDUP(MONTH(salestable[[#This Row],[Order Date]])/3,0)</f>
        <v>Q4</v>
      </c>
      <c r="AA9858" t="str">
        <f>TEXT(salestable[[#This Row],[Order Date]], "ddd")</f>
        <v>Thu</v>
      </c>
    </row>
    <row r="9859" spans="1:27"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s="3">
        <v>8</v>
      </c>
      <c r="T9859" s="4">
        <v>0</v>
      </c>
      <c r="U9859" s="3">
        <v>610.86239999999998</v>
      </c>
      <c r="V9859" s="2">
        <f>salestable[[#This Row],[Sales]] * (1 - salestable[[#This Row],[Discount]])</f>
        <v>3393.68</v>
      </c>
      <c r="W9859" s="2">
        <f>salestable[[#This Row],[Sales]] * salestable[[#This Row],[Discount]]</f>
        <v>0</v>
      </c>
      <c r="X9859">
        <f>YEAR(salestable[[#This Row],[Order Date]])</f>
        <v>2015</v>
      </c>
      <c r="Y9859" t="str">
        <f>TEXT(salestable[[#This Row],[Order Date]],"MMMM")</f>
        <v>March</v>
      </c>
      <c r="Z9859" t="str">
        <f>"Q"&amp;ROUNDUP(MONTH(salestable[[#This Row],[Order Date]])/3,0)</f>
        <v>Q1</v>
      </c>
      <c r="AA9859" t="str">
        <f>TEXT(salestable[[#This Row],[Order Date]], "ddd")</f>
        <v>Thu</v>
      </c>
    </row>
    <row r="9860" spans="1:27"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s="3">
        <v>5</v>
      </c>
      <c r="T9860" s="4">
        <v>0</v>
      </c>
      <c r="U9860" s="3">
        <v>17.524000000000001</v>
      </c>
      <c r="V9860" s="2">
        <f>salestable[[#This Row],[Sales]] * (1 - salestable[[#This Row],[Discount]])</f>
        <v>67.400000000000006</v>
      </c>
      <c r="W9860" s="2">
        <f>salestable[[#This Row],[Sales]] * salestable[[#This Row],[Discount]]</f>
        <v>0</v>
      </c>
      <c r="X9860">
        <f>YEAR(salestable[[#This Row],[Order Date]])</f>
        <v>2017</v>
      </c>
      <c r="Y9860" t="str">
        <f>TEXT(salestable[[#This Row],[Order Date]],"MMMM")</f>
        <v>January</v>
      </c>
      <c r="Z9860" t="str">
        <f>"Q"&amp;ROUNDUP(MONTH(salestable[[#This Row],[Order Date]])/3,0)</f>
        <v>Q1</v>
      </c>
      <c r="AA9860" t="str">
        <f>TEXT(salestable[[#This Row],[Order Date]], "ddd")</f>
        <v>Sat</v>
      </c>
    </row>
    <row r="9861" spans="1:27"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s="3">
        <v>2</v>
      </c>
      <c r="T9861" s="4">
        <v>0</v>
      </c>
      <c r="U9861" s="3">
        <v>0.1008</v>
      </c>
      <c r="V9861" s="2">
        <f>salestable[[#This Row],[Sales]] * (1 - salestable[[#This Row],[Discount]])</f>
        <v>2.52</v>
      </c>
      <c r="W9861" s="2">
        <f>salestable[[#This Row],[Sales]] * salestable[[#This Row],[Discount]]</f>
        <v>0</v>
      </c>
      <c r="X9861">
        <f>YEAR(salestable[[#This Row],[Order Date]])</f>
        <v>2017</v>
      </c>
      <c r="Y9861" t="str">
        <f>TEXT(salestable[[#This Row],[Order Date]],"MMMM")</f>
        <v>January</v>
      </c>
      <c r="Z9861" t="str">
        <f>"Q"&amp;ROUNDUP(MONTH(salestable[[#This Row],[Order Date]])/3,0)</f>
        <v>Q1</v>
      </c>
      <c r="AA9861" t="str">
        <f>TEXT(salestable[[#This Row],[Order Date]], "ddd")</f>
        <v>Sat</v>
      </c>
    </row>
    <row r="9862" spans="1:27"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s="3">
        <v>4</v>
      </c>
      <c r="T9862" s="4">
        <v>0</v>
      </c>
      <c r="U9862" s="3">
        <v>1.3560000000000001</v>
      </c>
      <c r="V9862" s="2">
        <f>salestable[[#This Row],[Sales]] * (1 - salestable[[#This Row],[Discount]])</f>
        <v>67.8</v>
      </c>
      <c r="W9862" s="2">
        <f>salestable[[#This Row],[Sales]] * salestable[[#This Row],[Discount]]</f>
        <v>0</v>
      </c>
      <c r="X9862">
        <f>YEAR(salestable[[#This Row],[Order Date]])</f>
        <v>2017</v>
      </c>
      <c r="Y9862" t="str">
        <f>TEXT(salestable[[#This Row],[Order Date]],"MMMM")</f>
        <v>January</v>
      </c>
      <c r="Z9862" t="str">
        <f>"Q"&amp;ROUNDUP(MONTH(salestable[[#This Row],[Order Date]])/3,0)</f>
        <v>Q1</v>
      </c>
      <c r="AA9862" t="str">
        <f>TEXT(salestable[[#This Row],[Order Date]], "ddd")</f>
        <v>Sat</v>
      </c>
    </row>
    <row r="9863" spans="1:27"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s="3">
        <v>2</v>
      </c>
      <c r="T9863" s="4">
        <v>0</v>
      </c>
      <c r="U9863" s="3">
        <v>5.2527999999999997</v>
      </c>
      <c r="V9863" s="2">
        <f>salestable[[#This Row],[Sales]] * (1 - salestable[[#This Row],[Discount]])</f>
        <v>18.760000000000002</v>
      </c>
      <c r="W9863" s="2">
        <f>salestable[[#This Row],[Sales]] * salestable[[#This Row],[Discount]]</f>
        <v>0</v>
      </c>
      <c r="X9863">
        <f>YEAR(salestable[[#This Row],[Order Date]])</f>
        <v>2017</v>
      </c>
      <c r="Y9863" t="str">
        <f>TEXT(salestable[[#This Row],[Order Date]],"MMMM")</f>
        <v>January</v>
      </c>
      <c r="Z9863" t="str">
        <f>"Q"&amp;ROUNDUP(MONTH(salestable[[#This Row],[Order Date]])/3,0)</f>
        <v>Q1</v>
      </c>
      <c r="AA9863" t="str">
        <f>TEXT(salestable[[#This Row],[Order Date]], "ddd")</f>
        <v>Sat</v>
      </c>
    </row>
    <row r="9864" spans="1:27"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s="3">
        <v>4</v>
      </c>
      <c r="T9864" s="4">
        <v>0</v>
      </c>
      <c r="U9864" s="3">
        <v>2.5451999999999999</v>
      </c>
      <c r="V9864" s="2">
        <f>salestable[[#This Row],[Sales]] * (1 - salestable[[#This Row],[Discount]])</f>
        <v>12.12</v>
      </c>
      <c r="W9864" s="2">
        <f>salestable[[#This Row],[Sales]] * salestable[[#This Row],[Discount]]</f>
        <v>0</v>
      </c>
      <c r="X9864">
        <f>YEAR(salestable[[#This Row],[Order Date]])</f>
        <v>2017</v>
      </c>
      <c r="Y9864" t="str">
        <f>TEXT(salestable[[#This Row],[Order Date]],"MMMM")</f>
        <v>January</v>
      </c>
      <c r="Z9864" t="str">
        <f>"Q"&amp;ROUNDUP(MONTH(salestable[[#This Row],[Order Date]])/3,0)</f>
        <v>Q1</v>
      </c>
      <c r="AA9864" t="str">
        <f>TEXT(salestable[[#This Row],[Order Date]], "ddd")</f>
        <v>Sat</v>
      </c>
    </row>
    <row r="9865" spans="1:27"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s="3">
        <v>1</v>
      </c>
      <c r="T9865" s="4">
        <v>0</v>
      </c>
      <c r="U9865" s="3">
        <v>5.5566000000000004</v>
      </c>
      <c r="V9865" s="2">
        <f>salestable[[#This Row],[Sales]] * (1 - salestable[[#This Row],[Discount]])</f>
        <v>11.34</v>
      </c>
      <c r="W9865" s="2">
        <f>salestable[[#This Row],[Sales]] * salestable[[#This Row],[Discount]]</f>
        <v>0</v>
      </c>
      <c r="X9865">
        <f>YEAR(salestable[[#This Row],[Order Date]])</f>
        <v>2017</v>
      </c>
      <c r="Y9865" t="str">
        <f>TEXT(salestable[[#This Row],[Order Date]],"MMMM")</f>
        <v>January</v>
      </c>
      <c r="Z9865" t="str">
        <f>"Q"&amp;ROUNDUP(MONTH(salestable[[#This Row],[Order Date]])/3,0)</f>
        <v>Q1</v>
      </c>
      <c r="AA9865" t="str">
        <f>TEXT(salestable[[#This Row],[Order Date]], "ddd")</f>
        <v>Sat</v>
      </c>
    </row>
    <row r="9866" spans="1:27"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s="3">
        <v>4</v>
      </c>
      <c r="T9866" s="4">
        <v>0</v>
      </c>
      <c r="U9866" s="3">
        <v>70.311999999999998</v>
      </c>
      <c r="V9866" s="2">
        <f>salestable[[#This Row],[Sales]] * (1 - salestable[[#This Row],[Discount]])</f>
        <v>159.80000000000001</v>
      </c>
      <c r="W9866" s="2">
        <f>salestable[[#This Row],[Sales]] * salestable[[#This Row],[Discount]]</f>
        <v>0</v>
      </c>
      <c r="X9866">
        <f>YEAR(salestable[[#This Row],[Order Date]])</f>
        <v>2017</v>
      </c>
      <c r="Y9866" t="str">
        <f>TEXT(salestable[[#This Row],[Order Date]],"MMMM")</f>
        <v>January</v>
      </c>
      <c r="Z9866" t="str">
        <f>"Q"&amp;ROUNDUP(MONTH(salestable[[#This Row],[Order Date]])/3,0)</f>
        <v>Q1</v>
      </c>
      <c r="AA9866" t="str">
        <f>TEXT(salestable[[#This Row],[Order Date]], "ddd")</f>
        <v>Sat</v>
      </c>
    </row>
    <row r="9867" spans="1:27"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s="3">
        <v>2</v>
      </c>
      <c r="T9867" s="4">
        <v>0</v>
      </c>
      <c r="U9867" s="3">
        <v>8.532</v>
      </c>
      <c r="V9867" s="2">
        <f>salestable[[#This Row],[Sales]] * (1 - salestable[[#This Row],[Discount]])</f>
        <v>18.96</v>
      </c>
      <c r="W9867" s="2">
        <f>salestable[[#This Row],[Sales]] * salestable[[#This Row],[Discount]]</f>
        <v>0</v>
      </c>
      <c r="X9867">
        <f>YEAR(salestable[[#This Row],[Order Date]])</f>
        <v>2017</v>
      </c>
      <c r="Y9867" t="str">
        <f>TEXT(salestable[[#This Row],[Order Date]],"MMMM")</f>
        <v>January</v>
      </c>
      <c r="Z9867" t="str">
        <f>"Q"&amp;ROUNDUP(MONTH(salestable[[#This Row],[Order Date]])/3,0)</f>
        <v>Q1</v>
      </c>
      <c r="AA9867" t="str">
        <f>TEXT(salestable[[#This Row],[Order Date]], "ddd")</f>
        <v>Sat</v>
      </c>
    </row>
    <row r="9868" spans="1:27"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s="3">
        <v>7</v>
      </c>
      <c r="T9868" s="4">
        <v>0</v>
      </c>
      <c r="U9868" s="3">
        <v>282.20920000000001</v>
      </c>
      <c r="V9868" s="2">
        <f>salestable[[#This Row],[Sales]] * (1 - salestable[[#This Row],[Discount]])</f>
        <v>1085.42</v>
      </c>
      <c r="W9868" s="2">
        <f>salestable[[#This Row],[Sales]] * salestable[[#This Row],[Discount]]</f>
        <v>0</v>
      </c>
      <c r="X9868">
        <f>YEAR(salestable[[#This Row],[Order Date]])</f>
        <v>2015</v>
      </c>
      <c r="Y9868" t="str">
        <f>TEXT(salestable[[#This Row],[Order Date]],"MMMM")</f>
        <v>March</v>
      </c>
      <c r="Z9868" t="str">
        <f>"Q"&amp;ROUNDUP(MONTH(salestable[[#This Row],[Order Date]])/3,0)</f>
        <v>Q1</v>
      </c>
      <c r="AA9868" t="str">
        <f>TEXT(salestable[[#This Row],[Order Date]], "ddd")</f>
        <v>Thu</v>
      </c>
    </row>
    <row r="9869" spans="1:27"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s="3">
        <v>3</v>
      </c>
      <c r="T9869" s="4">
        <v>0</v>
      </c>
      <c r="U9869" s="3">
        <v>3.4085999999999999</v>
      </c>
      <c r="V9869" s="2">
        <f>salestable[[#This Row],[Sales]] * (1 - salestable[[#This Row],[Discount]])</f>
        <v>13.11</v>
      </c>
      <c r="W9869" s="2">
        <f>salestable[[#This Row],[Sales]] * salestable[[#This Row],[Discount]]</f>
        <v>0</v>
      </c>
      <c r="X9869">
        <f>YEAR(salestable[[#This Row],[Order Date]])</f>
        <v>2015</v>
      </c>
      <c r="Y9869" t="str">
        <f>TEXT(salestable[[#This Row],[Order Date]],"MMMM")</f>
        <v>March</v>
      </c>
      <c r="Z9869" t="str">
        <f>"Q"&amp;ROUNDUP(MONTH(salestable[[#This Row],[Order Date]])/3,0)</f>
        <v>Q1</v>
      </c>
      <c r="AA9869" t="str">
        <f>TEXT(salestable[[#This Row],[Order Date]], "ddd")</f>
        <v>Thu</v>
      </c>
    </row>
    <row r="9870" spans="1:27"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s="3">
        <v>2</v>
      </c>
      <c r="T9870" s="4">
        <v>0.2</v>
      </c>
      <c r="U9870" s="3">
        <v>16.3172</v>
      </c>
      <c r="V9870" s="2">
        <f>salestable[[#This Row],[Sales]] * (1 - salestable[[#This Row],[Discount]])</f>
        <v>54.963200000000001</v>
      </c>
      <c r="W9870" s="2">
        <f>salestable[[#This Row],[Sales]] * salestable[[#This Row],[Discount]]</f>
        <v>13.7408</v>
      </c>
      <c r="X9870">
        <f>YEAR(salestable[[#This Row],[Order Date]])</f>
        <v>2014</v>
      </c>
      <c r="Y9870" t="str">
        <f>TEXT(salestable[[#This Row],[Order Date]],"MMMM")</f>
        <v>November</v>
      </c>
      <c r="Z9870" t="str">
        <f>"Q"&amp;ROUNDUP(MONTH(salestable[[#This Row],[Order Date]])/3,0)</f>
        <v>Q4</v>
      </c>
      <c r="AA9870" t="str">
        <f>TEXT(salestable[[#This Row],[Order Date]], "ddd")</f>
        <v>Sat</v>
      </c>
    </row>
    <row r="9871" spans="1:27"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s="3">
        <v>2</v>
      </c>
      <c r="T9871" s="4">
        <v>0.7</v>
      </c>
      <c r="U9871" s="3">
        <v>-2.61</v>
      </c>
      <c r="V9871" s="2">
        <f>salestable[[#This Row],[Sales]] * (1 - salestable[[#This Row],[Discount]])</f>
        <v>0.93960000000000021</v>
      </c>
      <c r="W9871" s="2">
        <f>salestable[[#This Row],[Sales]] * salestable[[#This Row],[Discount]]</f>
        <v>2.1924000000000001</v>
      </c>
      <c r="X9871">
        <f>YEAR(salestable[[#This Row],[Order Date]])</f>
        <v>2014</v>
      </c>
      <c r="Y9871" t="str">
        <f>TEXT(salestable[[#This Row],[Order Date]],"MMMM")</f>
        <v>November</v>
      </c>
      <c r="Z9871" t="str">
        <f>"Q"&amp;ROUNDUP(MONTH(salestable[[#This Row],[Order Date]])/3,0)</f>
        <v>Q4</v>
      </c>
      <c r="AA9871" t="str">
        <f>TEXT(salestable[[#This Row],[Order Date]], "ddd")</f>
        <v>Sat</v>
      </c>
    </row>
    <row r="9872" spans="1:27"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s="3">
        <v>3</v>
      </c>
      <c r="T9872" s="4">
        <v>0.7</v>
      </c>
      <c r="U9872" s="3">
        <v>-17.942399999999999</v>
      </c>
      <c r="V9872" s="2">
        <f>salestable[[#This Row],[Sales]] * (1 - salestable[[#This Row],[Discount]])</f>
        <v>6.7284000000000015</v>
      </c>
      <c r="W9872" s="2">
        <f>salestable[[#This Row],[Sales]] * salestable[[#This Row],[Discount]]</f>
        <v>15.6996</v>
      </c>
      <c r="X9872">
        <f>YEAR(salestable[[#This Row],[Order Date]])</f>
        <v>2014</v>
      </c>
      <c r="Y9872" t="str">
        <f>TEXT(salestable[[#This Row],[Order Date]],"MMMM")</f>
        <v>November</v>
      </c>
      <c r="Z9872" t="str">
        <f>"Q"&amp;ROUNDUP(MONTH(salestable[[#This Row],[Order Date]])/3,0)</f>
        <v>Q4</v>
      </c>
      <c r="AA9872" t="str">
        <f>TEXT(salestable[[#This Row],[Order Date]], "ddd")</f>
        <v>Sat</v>
      </c>
    </row>
    <row r="9873" spans="1:27"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s="3">
        <v>2</v>
      </c>
      <c r="T9873" s="4">
        <v>0.2</v>
      </c>
      <c r="U9873" s="3">
        <v>32.662799999999997</v>
      </c>
      <c r="V9873" s="2">
        <f>salestable[[#This Row],[Sales]] * (1 - salestable[[#This Row],[Discount]])</f>
        <v>232.26880000000003</v>
      </c>
      <c r="W9873" s="2">
        <f>salestable[[#This Row],[Sales]] * salestable[[#This Row],[Discount]]</f>
        <v>58.067200000000007</v>
      </c>
      <c r="X9873">
        <f>YEAR(salestable[[#This Row],[Order Date]])</f>
        <v>2017</v>
      </c>
      <c r="Y9873" t="str">
        <f>TEXT(salestable[[#This Row],[Order Date]],"MMMM")</f>
        <v>October</v>
      </c>
      <c r="Z9873" t="str">
        <f>"Q"&amp;ROUNDUP(MONTH(salestable[[#This Row],[Order Date]])/3,0)</f>
        <v>Q4</v>
      </c>
      <c r="AA9873" t="str">
        <f>TEXT(salestable[[#This Row],[Order Date]], "ddd")</f>
        <v>Fri</v>
      </c>
    </row>
    <row r="9874" spans="1:27"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s="3">
        <v>2</v>
      </c>
      <c r="T9874" s="4">
        <v>0.2</v>
      </c>
      <c r="U9874" s="3">
        <v>1.1970000000000001</v>
      </c>
      <c r="V9874" s="2">
        <f>salestable[[#This Row],[Sales]] * (1 - salestable[[#This Row],[Discount]])</f>
        <v>15.321600000000002</v>
      </c>
      <c r="W9874" s="2">
        <f>salestable[[#This Row],[Sales]] * salestable[[#This Row],[Discount]]</f>
        <v>3.8304000000000005</v>
      </c>
      <c r="X9874">
        <f>YEAR(salestable[[#This Row],[Order Date]])</f>
        <v>2017</v>
      </c>
      <c r="Y9874" t="str">
        <f>TEXT(salestable[[#This Row],[Order Date]],"MMMM")</f>
        <v>October</v>
      </c>
      <c r="Z9874" t="str">
        <f>"Q"&amp;ROUNDUP(MONTH(salestable[[#This Row],[Order Date]])/3,0)</f>
        <v>Q4</v>
      </c>
      <c r="AA9874" t="str">
        <f>TEXT(salestable[[#This Row],[Order Date]], "ddd")</f>
        <v>Fri</v>
      </c>
    </row>
    <row r="9875" spans="1:27"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s="3">
        <v>1</v>
      </c>
      <c r="T9875" s="4">
        <v>0</v>
      </c>
      <c r="U9875" s="3">
        <v>3.1103999999999998</v>
      </c>
      <c r="V9875" s="2">
        <f>salestable[[#This Row],[Sales]] * (1 - salestable[[#This Row],[Discount]])</f>
        <v>6.48</v>
      </c>
      <c r="W9875" s="2">
        <f>salestable[[#This Row],[Sales]] * salestable[[#This Row],[Discount]]</f>
        <v>0</v>
      </c>
      <c r="X9875">
        <f>YEAR(salestable[[#This Row],[Order Date]])</f>
        <v>2016</v>
      </c>
      <c r="Y9875" t="str">
        <f>TEXT(salestable[[#This Row],[Order Date]],"MMMM")</f>
        <v>December</v>
      </c>
      <c r="Z9875" t="str">
        <f>"Q"&amp;ROUNDUP(MONTH(salestable[[#This Row],[Order Date]])/3,0)</f>
        <v>Q4</v>
      </c>
      <c r="AA9875" t="str">
        <f>TEXT(salestable[[#This Row],[Order Date]], "ddd")</f>
        <v>Sat</v>
      </c>
    </row>
    <row r="9876" spans="1:27"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s="3">
        <v>2</v>
      </c>
      <c r="T9876" s="4">
        <v>0.2</v>
      </c>
      <c r="U9876" s="3">
        <v>19.989999999999998</v>
      </c>
      <c r="V9876" s="2">
        <f>salestable[[#This Row],[Sales]] * (1 - salestable[[#This Row],[Discount]])</f>
        <v>51.174400000000006</v>
      </c>
      <c r="W9876" s="2">
        <f>salestable[[#This Row],[Sales]] * salestable[[#This Row],[Discount]]</f>
        <v>12.793600000000001</v>
      </c>
      <c r="X9876">
        <f>YEAR(salestable[[#This Row],[Order Date]])</f>
        <v>2016</v>
      </c>
      <c r="Y9876" t="str">
        <f>TEXT(salestable[[#This Row],[Order Date]],"MMMM")</f>
        <v>September</v>
      </c>
      <c r="Z9876" t="str">
        <f>"Q"&amp;ROUNDUP(MONTH(salestable[[#This Row],[Order Date]])/3,0)</f>
        <v>Q3</v>
      </c>
      <c r="AA9876" t="str">
        <f>TEXT(salestable[[#This Row],[Order Date]], "ddd")</f>
        <v>Thu</v>
      </c>
    </row>
    <row r="9877" spans="1:27"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s="3">
        <v>2</v>
      </c>
      <c r="T9877" s="4">
        <v>0</v>
      </c>
      <c r="U9877" s="3">
        <v>6.3600000000000004E-2</v>
      </c>
      <c r="V9877" s="2">
        <f>salestable[[#This Row],[Sales]] * (1 - salestable[[#This Row],[Discount]])</f>
        <v>6.36</v>
      </c>
      <c r="W9877" s="2">
        <f>salestable[[#This Row],[Sales]] * salestable[[#This Row],[Discount]]</f>
        <v>0</v>
      </c>
      <c r="X9877">
        <f>YEAR(salestable[[#This Row],[Order Date]])</f>
        <v>2015</v>
      </c>
      <c r="Y9877" t="str">
        <f>TEXT(salestable[[#This Row],[Order Date]],"MMMM")</f>
        <v>December</v>
      </c>
      <c r="Z9877" t="str">
        <f>"Q"&amp;ROUNDUP(MONTH(salestable[[#This Row],[Order Date]])/3,0)</f>
        <v>Q4</v>
      </c>
      <c r="AA9877" t="str">
        <f>TEXT(salestable[[#This Row],[Order Date]], "ddd")</f>
        <v>Tue</v>
      </c>
    </row>
    <row r="9878" spans="1:27"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s="3">
        <v>4</v>
      </c>
      <c r="T9878" s="4">
        <v>0.2</v>
      </c>
      <c r="U9878" s="3">
        <v>-21.2136</v>
      </c>
      <c r="V9878" s="2">
        <f>salestable[[#This Row],[Sales]] * (1 - salestable[[#This Row],[Discount]])</f>
        <v>678.83519999999999</v>
      </c>
      <c r="W9878" s="2">
        <f>salestable[[#This Row],[Sales]] * salestable[[#This Row],[Discount]]</f>
        <v>169.7088</v>
      </c>
      <c r="X9878">
        <f>YEAR(salestable[[#This Row],[Order Date]])</f>
        <v>2017</v>
      </c>
      <c r="Y9878" t="str">
        <f>TEXT(salestable[[#This Row],[Order Date]],"MMMM")</f>
        <v>April</v>
      </c>
      <c r="Z9878" t="str">
        <f>"Q"&amp;ROUNDUP(MONTH(salestable[[#This Row],[Order Date]])/3,0)</f>
        <v>Q2</v>
      </c>
      <c r="AA9878" t="str">
        <f>TEXT(salestable[[#This Row],[Order Date]], "ddd")</f>
        <v>Thu</v>
      </c>
    </row>
    <row r="9879" spans="1:27"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s="3">
        <v>5</v>
      </c>
      <c r="T9879" s="4">
        <v>0.7</v>
      </c>
      <c r="U9879" s="3">
        <v>-6.38</v>
      </c>
      <c r="V9879" s="2">
        <f>salestable[[#This Row],[Sales]] * (1 - salestable[[#This Row],[Discount]])</f>
        <v>2.6100000000000003</v>
      </c>
      <c r="W9879" s="2">
        <f>salestable[[#This Row],[Sales]] * salestable[[#This Row],[Discount]]</f>
        <v>6.089999999999999</v>
      </c>
      <c r="X9879">
        <f>YEAR(salestable[[#This Row],[Order Date]])</f>
        <v>2017</v>
      </c>
      <c r="Y9879" t="str">
        <f>TEXT(salestable[[#This Row],[Order Date]],"MMMM")</f>
        <v>April</v>
      </c>
      <c r="Z9879" t="str">
        <f>"Q"&amp;ROUNDUP(MONTH(salestable[[#This Row],[Order Date]])/3,0)</f>
        <v>Q2</v>
      </c>
      <c r="AA9879" t="str">
        <f>TEXT(salestable[[#This Row],[Order Date]], "ddd")</f>
        <v>Thu</v>
      </c>
    </row>
    <row r="9880" spans="1:27"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s="3">
        <v>3</v>
      </c>
      <c r="T9880" s="4">
        <v>0.4</v>
      </c>
      <c r="U9880" s="3">
        <v>-24.476400000000002</v>
      </c>
      <c r="V9880" s="2">
        <f>salestable[[#This Row],[Sales]] * (1 - salestable[[#This Row],[Discount]])</f>
        <v>73.429199999999994</v>
      </c>
      <c r="W9880" s="2">
        <f>salestable[[#This Row],[Sales]] * salestable[[#This Row],[Discount]]</f>
        <v>48.952800000000003</v>
      </c>
      <c r="X9880">
        <f>YEAR(salestable[[#This Row],[Order Date]])</f>
        <v>2017</v>
      </c>
      <c r="Y9880" t="str">
        <f>TEXT(salestable[[#This Row],[Order Date]],"MMMM")</f>
        <v>April</v>
      </c>
      <c r="Z9880" t="str">
        <f>"Q"&amp;ROUNDUP(MONTH(salestable[[#This Row],[Order Date]])/3,0)</f>
        <v>Q2</v>
      </c>
      <c r="AA9880" t="str">
        <f>TEXT(salestable[[#This Row],[Order Date]], "ddd")</f>
        <v>Thu</v>
      </c>
    </row>
    <row r="9881" spans="1:27"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s="3">
        <v>7</v>
      </c>
      <c r="T9881" s="4">
        <v>0.1</v>
      </c>
      <c r="U9881" s="3">
        <v>63.686</v>
      </c>
      <c r="V9881" s="2">
        <f>salestable[[#This Row],[Sales]] * (1 - salestable[[#This Row],[Discount]])</f>
        <v>515.85659999999996</v>
      </c>
      <c r="W9881" s="2">
        <f>salestable[[#This Row],[Sales]] * salestable[[#This Row],[Discount]]</f>
        <v>57.317399999999999</v>
      </c>
      <c r="X9881">
        <f>YEAR(salestable[[#This Row],[Order Date]])</f>
        <v>2016</v>
      </c>
      <c r="Y9881" t="str">
        <f>TEXT(salestable[[#This Row],[Order Date]],"MMMM")</f>
        <v>August</v>
      </c>
      <c r="Z9881" t="str">
        <f>"Q"&amp;ROUNDUP(MONTH(salestable[[#This Row],[Order Date]])/3,0)</f>
        <v>Q3</v>
      </c>
      <c r="AA9881" t="str">
        <f>TEXT(salestable[[#This Row],[Order Date]], "ddd")</f>
        <v>Sun</v>
      </c>
    </row>
    <row r="9882" spans="1:27"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s="3">
        <v>3</v>
      </c>
      <c r="T9882" s="4">
        <v>0.2</v>
      </c>
      <c r="U9882" s="3">
        <v>28.706399999999999</v>
      </c>
      <c r="V9882" s="2">
        <f>salestable[[#This Row],[Sales]] * (1 - salestable[[#This Row],[Discount]])</f>
        <v>68.044799999999995</v>
      </c>
      <c r="W9882" s="2">
        <f>salestable[[#This Row],[Sales]] * salestable[[#This Row],[Discount]]</f>
        <v>17.011199999999999</v>
      </c>
      <c r="X9882">
        <f>YEAR(salestable[[#This Row],[Order Date]])</f>
        <v>2015</v>
      </c>
      <c r="Y9882" t="str">
        <f>TEXT(salestable[[#This Row],[Order Date]],"MMMM")</f>
        <v>May</v>
      </c>
      <c r="Z9882" t="str">
        <f>"Q"&amp;ROUNDUP(MONTH(salestable[[#This Row],[Order Date]])/3,0)</f>
        <v>Q2</v>
      </c>
      <c r="AA9882" t="str">
        <f>TEXT(salestable[[#This Row],[Order Date]], "ddd")</f>
        <v>Fri</v>
      </c>
    </row>
    <row r="9883" spans="1:27"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s="3">
        <v>3</v>
      </c>
      <c r="T9883" s="4">
        <v>0</v>
      </c>
      <c r="U9883" s="3">
        <v>6.7392000000000003</v>
      </c>
      <c r="V9883" s="2">
        <f>salestable[[#This Row],[Sales]] * (1 - salestable[[#This Row],[Discount]])</f>
        <v>14.04</v>
      </c>
      <c r="W9883" s="2">
        <f>salestable[[#This Row],[Sales]] * salestable[[#This Row],[Discount]]</f>
        <v>0</v>
      </c>
      <c r="X9883">
        <f>YEAR(salestable[[#This Row],[Order Date]])</f>
        <v>2014</v>
      </c>
      <c r="Y9883" t="str">
        <f>TEXT(salestable[[#This Row],[Order Date]],"MMMM")</f>
        <v>August</v>
      </c>
      <c r="Z9883" t="str">
        <f>"Q"&amp;ROUNDUP(MONTH(salestable[[#This Row],[Order Date]])/3,0)</f>
        <v>Q3</v>
      </c>
      <c r="AA9883" t="str">
        <f>TEXT(salestable[[#This Row],[Order Date]], "ddd")</f>
        <v>Tue</v>
      </c>
    </row>
    <row r="9884" spans="1:27"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s="3">
        <v>13</v>
      </c>
      <c r="T9884" s="4">
        <v>0</v>
      </c>
      <c r="U9884" s="3">
        <v>98.139600000000002</v>
      </c>
      <c r="V9884" s="2">
        <f>salestable[[#This Row],[Sales]] * (1 - salestable[[#This Row],[Discount]])</f>
        <v>272.61</v>
      </c>
      <c r="W9884" s="2">
        <f>salestable[[#This Row],[Sales]] * salestable[[#This Row],[Discount]]</f>
        <v>0</v>
      </c>
      <c r="X9884">
        <f>YEAR(salestable[[#This Row],[Order Date]])</f>
        <v>2014</v>
      </c>
      <c r="Y9884" t="str">
        <f>TEXT(salestable[[#This Row],[Order Date]],"MMMM")</f>
        <v>August</v>
      </c>
      <c r="Z9884" t="str">
        <f>"Q"&amp;ROUNDUP(MONTH(salestable[[#This Row],[Order Date]])/3,0)</f>
        <v>Q3</v>
      </c>
      <c r="AA9884" t="str">
        <f>TEXT(salestable[[#This Row],[Order Date]], "ddd")</f>
        <v>Tue</v>
      </c>
    </row>
    <row r="9885" spans="1:27"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s="3">
        <v>2</v>
      </c>
      <c r="T9885" s="4">
        <v>0</v>
      </c>
      <c r="U9885" s="3">
        <v>5.58</v>
      </c>
      <c r="V9885" s="2">
        <f>salestable[[#This Row],[Sales]] * (1 - salestable[[#This Row],[Discount]])</f>
        <v>11.16</v>
      </c>
      <c r="W9885" s="2">
        <f>salestable[[#This Row],[Sales]] * salestable[[#This Row],[Discount]]</f>
        <v>0</v>
      </c>
      <c r="X9885">
        <f>YEAR(salestable[[#This Row],[Order Date]])</f>
        <v>2014</v>
      </c>
      <c r="Y9885" t="str">
        <f>TEXT(salestable[[#This Row],[Order Date]],"MMMM")</f>
        <v>April</v>
      </c>
      <c r="Z9885" t="str">
        <f>"Q"&amp;ROUNDUP(MONTH(salestable[[#This Row],[Order Date]])/3,0)</f>
        <v>Q2</v>
      </c>
      <c r="AA9885" t="str">
        <f>TEXT(salestable[[#This Row],[Order Date]], "ddd")</f>
        <v>Thu</v>
      </c>
    </row>
    <row r="9886" spans="1:27"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s="3">
        <v>3</v>
      </c>
      <c r="T9886" s="4">
        <v>0</v>
      </c>
      <c r="U9886" s="3">
        <v>22.4316</v>
      </c>
      <c r="V9886" s="2">
        <f>salestable[[#This Row],[Sales]] * (1 - salestable[[#This Row],[Discount]])</f>
        <v>62.31</v>
      </c>
      <c r="W9886" s="2">
        <f>salestable[[#This Row],[Sales]] * salestable[[#This Row],[Discount]]</f>
        <v>0</v>
      </c>
      <c r="X9886">
        <f>YEAR(salestable[[#This Row],[Order Date]])</f>
        <v>2014</v>
      </c>
      <c r="Y9886" t="str">
        <f>TEXT(salestable[[#This Row],[Order Date]],"MMMM")</f>
        <v>April</v>
      </c>
      <c r="Z9886" t="str">
        <f>"Q"&amp;ROUNDUP(MONTH(salestable[[#This Row],[Order Date]])/3,0)</f>
        <v>Q2</v>
      </c>
      <c r="AA9886" t="str">
        <f>TEXT(salestable[[#This Row],[Order Date]], "ddd")</f>
        <v>Thu</v>
      </c>
    </row>
    <row r="9887" spans="1:27"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s="3">
        <v>2</v>
      </c>
      <c r="T9887" s="4">
        <v>0</v>
      </c>
      <c r="U9887" s="3">
        <v>57.592799999999997</v>
      </c>
      <c r="V9887" s="2">
        <f>salestable[[#This Row],[Sales]] * (1 - salestable[[#This Row],[Discount]])</f>
        <v>159.97999999999999</v>
      </c>
      <c r="W9887" s="2">
        <f>salestable[[#This Row],[Sales]] * salestable[[#This Row],[Discount]]</f>
        <v>0</v>
      </c>
      <c r="X9887">
        <f>YEAR(salestable[[#This Row],[Order Date]])</f>
        <v>2014</v>
      </c>
      <c r="Y9887" t="str">
        <f>TEXT(salestable[[#This Row],[Order Date]],"MMMM")</f>
        <v>April</v>
      </c>
      <c r="Z9887" t="str">
        <f>"Q"&amp;ROUNDUP(MONTH(salestable[[#This Row],[Order Date]])/3,0)</f>
        <v>Q2</v>
      </c>
      <c r="AA9887" t="str">
        <f>TEXT(salestable[[#This Row],[Order Date]], "ddd")</f>
        <v>Thu</v>
      </c>
    </row>
    <row r="9888" spans="1:27"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s="3">
        <v>3</v>
      </c>
      <c r="T9888" s="4">
        <v>0</v>
      </c>
      <c r="U9888" s="3">
        <v>0</v>
      </c>
      <c r="V9888" s="2">
        <f>salestable[[#This Row],[Sales]] * (1 - salestable[[#This Row],[Discount]])</f>
        <v>5.94</v>
      </c>
      <c r="W9888" s="2">
        <f>salestable[[#This Row],[Sales]] * salestable[[#This Row],[Discount]]</f>
        <v>0</v>
      </c>
      <c r="X9888">
        <f>YEAR(salestable[[#This Row],[Order Date]])</f>
        <v>2014</v>
      </c>
      <c r="Y9888" t="str">
        <f>TEXT(salestable[[#This Row],[Order Date]],"MMMM")</f>
        <v>January</v>
      </c>
      <c r="Z9888" t="str">
        <f>"Q"&amp;ROUNDUP(MONTH(salestable[[#This Row],[Order Date]])/3,0)</f>
        <v>Q1</v>
      </c>
      <c r="AA9888" t="str">
        <f>TEXT(salestable[[#This Row],[Order Date]], "ddd")</f>
        <v>Thu</v>
      </c>
    </row>
    <row r="9889" spans="1:27"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s="3">
        <v>2</v>
      </c>
      <c r="T9889" s="4">
        <v>0</v>
      </c>
      <c r="U9889" s="3">
        <v>4.6811999999999996</v>
      </c>
      <c r="V9889" s="2">
        <f>salestable[[#This Row],[Sales]] * (1 - salestable[[#This Row],[Discount]])</f>
        <v>9.9600000000000009</v>
      </c>
      <c r="W9889" s="2">
        <f>salestable[[#This Row],[Sales]] * salestable[[#This Row],[Discount]]</f>
        <v>0</v>
      </c>
      <c r="X9889">
        <f>YEAR(salestable[[#This Row],[Order Date]])</f>
        <v>2017</v>
      </c>
      <c r="Y9889" t="str">
        <f>TEXT(salestable[[#This Row],[Order Date]],"MMMM")</f>
        <v>October</v>
      </c>
      <c r="Z9889" t="str">
        <f>"Q"&amp;ROUNDUP(MONTH(salestable[[#This Row],[Order Date]])/3,0)</f>
        <v>Q4</v>
      </c>
      <c r="AA9889" t="str">
        <f>TEXT(salestable[[#This Row],[Order Date]], "ddd")</f>
        <v>Thu</v>
      </c>
    </row>
    <row r="9890" spans="1:27"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s="3">
        <v>1</v>
      </c>
      <c r="T9890" s="4">
        <v>0</v>
      </c>
      <c r="U9890" s="3">
        <v>28.796399999999998</v>
      </c>
      <c r="V9890" s="2">
        <f>salestable[[#This Row],[Sales]] * (1 - salestable[[#This Row],[Discount]])</f>
        <v>79.989999999999995</v>
      </c>
      <c r="W9890" s="2">
        <f>salestable[[#This Row],[Sales]] * salestable[[#This Row],[Discount]]</f>
        <v>0</v>
      </c>
      <c r="X9890">
        <f>YEAR(salestable[[#This Row],[Order Date]])</f>
        <v>2015</v>
      </c>
      <c r="Y9890" t="str">
        <f>TEXT(salestable[[#This Row],[Order Date]],"MMMM")</f>
        <v>August</v>
      </c>
      <c r="Z9890" t="str">
        <f>"Q"&amp;ROUNDUP(MONTH(salestable[[#This Row],[Order Date]])/3,0)</f>
        <v>Q3</v>
      </c>
      <c r="AA9890" t="str">
        <f>TEXT(salestable[[#This Row],[Order Date]], "ddd")</f>
        <v>Sat</v>
      </c>
    </row>
    <row r="9891" spans="1:27"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s="3">
        <v>3</v>
      </c>
      <c r="T9891" s="4">
        <v>0</v>
      </c>
      <c r="U9891" s="3">
        <v>2.4138000000000002</v>
      </c>
      <c r="V9891" s="2">
        <f>salestable[[#This Row],[Sales]] * (1 - salestable[[#This Row],[Discount]])</f>
        <v>8.94</v>
      </c>
      <c r="W9891" s="2">
        <f>salestable[[#This Row],[Sales]] * salestable[[#This Row],[Discount]]</f>
        <v>0</v>
      </c>
      <c r="X9891">
        <f>YEAR(salestable[[#This Row],[Order Date]])</f>
        <v>2017</v>
      </c>
      <c r="Y9891" t="str">
        <f>TEXT(salestable[[#This Row],[Order Date]],"MMMM")</f>
        <v>March</v>
      </c>
      <c r="Z9891" t="str">
        <f>"Q"&amp;ROUNDUP(MONTH(salestable[[#This Row],[Order Date]])/3,0)</f>
        <v>Q1</v>
      </c>
      <c r="AA9891" t="str">
        <f>TEXT(salestable[[#This Row],[Order Date]], "ddd")</f>
        <v>Sun</v>
      </c>
    </row>
    <row r="9892" spans="1:27"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s="3">
        <v>2</v>
      </c>
      <c r="T9892" s="4">
        <v>0</v>
      </c>
      <c r="U9892" s="3">
        <v>9.6913999999999998</v>
      </c>
      <c r="V9892" s="2">
        <f>salestable[[#This Row],[Sales]] * (1 - salestable[[#This Row],[Discount]])</f>
        <v>20.62</v>
      </c>
      <c r="W9892" s="2">
        <f>salestable[[#This Row],[Sales]] * salestable[[#This Row],[Discount]]</f>
        <v>0</v>
      </c>
      <c r="X9892">
        <f>YEAR(salestable[[#This Row],[Order Date]])</f>
        <v>2016</v>
      </c>
      <c r="Y9892" t="str">
        <f>TEXT(salestable[[#This Row],[Order Date]],"MMMM")</f>
        <v>July</v>
      </c>
      <c r="Z9892" t="str">
        <f>"Q"&amp;ROUNDUP(MONTH(salestable[[#This Row],[Order Date]])/3,0)</f>
        <v>Q3</v>
      </c>
      <c r="AA9892" t="str">
        <f>TEXT(salestable[[#This Row],[Order Date]], "ddd")</f>
        <v>Mon</v>
      </c>
    </row>
    <row r="9893" spans="1:27"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s="3">
        <v>7</v>
      </c>
      <c r="T9893" s="4">
        <v>0</v>
      </c>
      <c r="U9893" s="3">
        <v>48.457500000000003</v>
      </c>
      <c r="V9893" s="2">
        <f>salestable[[#This Row],[Sales]] * (1 - salestable[[#This Row],[Discount]])</f>
        <v>124.25</v>
      </c>
      <c r="W9893" s="2">
        <f>salestable[[#This Row],[Sales]] * salestable[[#This Row],[Discount]]</f>
        <v>0</v>
      </c>
      <c r="X9893">
        <f>YEAR(salestable[[#This Row],[Order Date]])</f>
        <v>2016</v>
      </c>
      <c r="Y9893" t="str">
        <f>TEXT(salestable[[#This Row],[Order Date]],"MMMM")</f>
        <v>July</v>
      </c>
      <c r="Z9893" t="str">
        <f>"Q"&amp;ROUNDUP(MONTH(salestable[[#This Row],[Order Date]])/3,0)</f>
        <v>Q3</v>
      </c>
      <c r="AA9893" t="str">
        <f>TEXT(salestable[[#This Row],[Order Date]], "ddd")</f>
        <v>Mon</v>
      </c>
    </row>
    <row r="9894" spans="1:27"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s="3">
        <v>5</v>
      </c>
      <c r="T9894" s="4">
        <v>0</v>
      </c>
      <c r="U9894" s="3">
        <v>83.313999999999993</v>
      </c>
      <c r="V9894" s="2">
        <f>salestable[[#This Row],[Sales]] * (1 - salestable[[#This Row],[Discount]])</f>
        <v>297.55</v>
      </c>
      <c r="W9894" s="2">
        <f>salestable[[#This Row],[Sales]] * salestable[[#This Row],[Discount]]</f>
        <v>0</v>
      </c>
      <c r="X9894">
        <f>YEAR(salestable[[#This Row],[Order Date]])</f>
        <v>2016</v>
      </c>
      <c r="Y9894" t="str">
        <f>TEXT(salestable[[#This Row],[Order Date]],"MMMM")</f>
        <v>July</v>
      </c>
      <c r="Z9894" t="str">
        <f>"Q"&amp;ROUNDUP(MONTH(salestable[[#This Row],[Order Date]])/3,0)</f>
        <v>Q3</v>
      </c>
      <c r="AA9894" t="str">
        <f>TEXT(salestable[[#This Row],[Order Date]], "ddd")</f>
        <v>Mon</v>
      </c>
    </row>
    <row r="9895" spans="1:27"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s="3">
        <v>4</v>
      </c>
      <c r="T9895" s="4">
        <v>0</v>
      </c>
      <c r="U9895" s="3">
        <v>96.854399999999998</v>
      </c>
      <c r="V9895" s="2">
        <f>salestable[[#This Row],[Sales]] * (1 - salestable[[#This Row],[Discount]])</f>
        <v>403.56</v>
      </c>
      <c r="W9895" s="2">
        <f>salestable[[#This Row],[Sales]] * salestable[[#This Row],[Discount]]</f>
        <v>0</v>
      </c>
      <c r="X9895">
        <f>YEAR(salestable[[#This Row],[Order Date]])</f>
        <v>2016</v>
      </c>
      <c r="Y9895" t="str">
        <f>TEXT(salestable[[#This Row],[Order Date]],"MMMM")</f>
        <v>July</v>
      </c>
      <c r="Z9895" t="str">
        <f>"Q"&amp;ROUNDUP(MONTH(salestable[[#This Row],[Order Date]])/3,0)</f>
        <v>Q3</v>
      </c>
      <c r="AA9895" t="str">
        <f>TEXT(salestable[[#This Row],[Order Date]], "ddd")</f>
        <v>Mon</v>
      </c>
    </row>
    <row r="9896" spans="1:27"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s="3">
        <v>5</v>
      </c>
      <c r="T9896" s="4">
        <v>0</v>
      </c>
      <c r="U9896" s="3">
        <v>27.608000000000001</v>
      </c>
      <c r="V9896" s="2">
        <f>salestable[[#This Row],[Sales]] * (1 - salestable[[#This Row],[Discount]])</f>
        <v>95.2</v>
      </c>
      <c r="W9896" s="2">
        <f>salestable[[#This Row],[Sales]] * salestable[[#This Row],[Discount]]</f>
        <v>0</v>
      </c>
      <c r="X9896">
        <f>YEAR(salestable[[#This Row],[Order Date]])</f>
        <v>2016</v>
      </c>
      <c r="Y9896" t="str">
        <f>TEXT(salestable[[#This Row],[Order Date]],"MMMM")</f>
        <v>July</v>
      </c>
      <c r="Z9896" t="str">
        <f>"Q"&amp;ROUNDUP(MONTH(salestable[[#This Row],[Order Date]])/3,0)</f>
        <v>Q3</v>
      </c>
      <c r="AA9896" t="str">
        <f>TEXT(salestable[[#This Row],[Order Date]], "ddd")</f>
        <v>Mon</v>
      </c>
    </row>
    <row r="9897" spans="1:27"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s="3">
        <v>11</v>
      </c>
      <c r="T9897" s="4">
        <v>0.2</v>
      </c>
      <c r="U9897" s="3">
        <v>38.456000000000003</v>
      </c>
      <c r="V9897" s="2">
        <f>salestable[[#This Row],[Sales]] * (1 - salestable[[#This Row],[Discount]])</f>
        <v>123.05920000000002</v>
      </c>
      <c r="W9897" s="2">
        <f>salestable[[#This Row],[Sales]] * salestable[[#This Row],[Discount]]</f>
        <v>30.764800000000005</v>
      </c>
      <c r="X9897">
        <f>YEAR(salestable[[#This Row],[Order Date]])</f>
        <v>2014</v>
      </c>
      <c r="Y9897" t="str">
        <f>TEXT(salestable[[#This Row],[Order Date]],"MMMM")</f>
        <v>September</v>
      </c>
      <c r="Z9897" t="str">
        <f>"Q"&amp;ROUNDUP(MONTH(salestable[[#This Row],[Order Date]])/3,0)</f>
        <v>Q3</v>
      </c>
      <c r="AA9897" t="str">
        <f>TEXT(salestable[[#This Row],[Order Date]], "ddd")</f>
        <v>Fri</v>
      </c>
    </row>
    <row r="9898" spans="1:27"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s="3">
        <v>2</v>
      </c>
      <c r="T9898" s="4">
        <v>0.2</v>
      </c>
      <c r="U9898" s="3">
        <v>22.480799999999999</v>
      </c>
      <c r="V9898" s="2">
        <f>salestable[[#This Row],[Sales]] * (1 - salestable[[#This Row],[Discount]])</f>
        <v>49.6128</v>
      </c>
      <c r="W9898" s="2">
        <f>salestable[[#This Row],[Sales]] * salestable[[#This Row],[Discount]]</f>
        <v>12.4032</v>
      </c>
      <c r="X9898">
        <f>YEAR(salestable[[#This Row],[Order Date]])</f>
        <v>2014</v>
      </c>
      <c r="Y9898" t="str">
        <f>TEXT(salestable[[#This Row],[Order Date]],"MMMM")</f>
        <v>June</v>
      </c>
      <c r="Z9898" t="str">
        <f>"Q"&amp;ROUNDUP(MONTH(salestable[[#This Row],[Order Date]])/3,0)</f>
        <v>Q2</v>
      </c>
      <c r="AA9898" t="str">
        <f>TEXT(salestable[[#This Row],[Order Date]], "ddd")</f>
        <v>Tue</v>
      </c>
    </row>
    <row r="9899" spans="1:27"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s="3">
        <v>3</v>
      </c>
      <c r="T9899" s="4">
        <v>0.2</v>
      </c>
      <c r="U9899" s="3">
        <v>34.973999999999997</v>
      </c>
      <c r="V9899" s="2">
        <f>salestable[[#This Row],[Sales]] * (1 - salestable[[#This Row],[Discount]])</f>
        <v>373.05600000000004</v>
      </c>
      <c r="W9899" s="2">
        <f>salestable[[#This Row],[Sales]] * salestable[[#This Row],[Discount]]</f>
        <v>93.26400000000001</v>
      </c>
      <c r="X9899">
        <f>YEAR(salestable[[#This Row],[Order Date]])</f>
        <v>2016</v>
      </c>
      <c r="Y9899" t="str">
        <f>TEXT(salestable[[#This Row],[Order Date]],"MMMM")</f>
        <v>June</v>
      </c>
      <c r="Z9899" t="str">
        <f>"Q"&amp;ROUNDUP(MONTH(salestable[[#This Row],[Order Date]])/3,0)</f>
        <v>Q2</v>
      </c>
      <c r="AA9899" t="str">
        <f>TEXT(salestable[[#This Row],[Order Date]], "ddd")</f>
        <v>Mon</v>
      </c>
    </row>
    <row r="9900" spans="1:27"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s="3">
        <v>2</v>
      </c>
      <c r="T9900" s="4">
        <v>0.2</v>
      </c>
      <c r="U9900" s="3">
        <v>0</v>
      </c>
      <c r="V9900" s="2">
        <f>salestable[[#This Row],[Sales]] * (1 - salestable[[#This Row],[Discount]])</f>
        <v>66.112000000000009</v>
      </c>
      <c r="W9900" s="2">
        <f>salestable[[#This Row],[Sales]] * salestable[[#This Row],[Discount]]</f>
        <v>16.528000000000002</v>
      </c>
      <c r="X9900">
        <f>YEAR(salestable[[#This Row],[Order Date]])</f>
        <v>2016</v>
      </c>
      <c r="Y9900" t="str">
        <f>TEXT(salestable[[#This Row],[Order Date]],"MMMM")</f>
        <v>June</v>
      </c>
      <c r="Z9900" t="str">
        <f>"Q"&amp;ROUNDUP(MONTH(salestable[[#This Row],[Order Date]])/3,0)</f>
        <v>Q2</v>
      </c>
      <c r="AA9900" t="str">
        <f>TEXT(salestable[[#This Row],[Order Date]], "ddd")</f>
        <v>Mon</v>
      </c>
    </row>
    <row r="9901" spans="1:27"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s="3">
        <v>1</v>
      </c>
      <c r="T9901" s="4">
        <v>0.4</v>
      </c>
      <c r="U9901" s="3">
        <v>-143.25479999999999</v>
      </c>
      <c r="V9901" s="2">
        <f>salestable[[#This Row],[Sales]] * (1 - salestable[[#This Row],[Discount]])</f>
        <v>198.3528</v>
      </c>
      <c r="W9901" s="2">
        <f>salestable[[#This Row],[Sales]] * salestable[[#This Row],[Discount]]</f>
        <v>132.23520000000002</v>
      </c>
      <c r="X9901">
        <f>YEAR(salestable[[#This Row],[Order Date]])</f>
        <v>2014</v>
      </c>
      <c r="Y9901" t="str">
        <f>TEXT(salestable[[#This Row],[Order Date]],"MMMM")</f>
        <v>March</v>
      </c>
      <c r="Z9901" t="str">
        <f>"Q"&amp;ROUNDUP(MONTH(salestable[[#This Row],[Order Date]])/3,0)</f>
        <v>Q1</v>
      </c>
      <c r="AA9901" t="str">
        <f>TEXT(salestable[[#This Row],[Order Date]], "ddd")</f>
        <v>Fri</v>
      </c>
    </row>
    <row r="9902" spans="1:27"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s="3">
        <v>3</v>
      </c>
      <c r="T9902" s="4">
        <v>0.2</v>
      </c>
      <c r="U9902" s="3">
        <v>20.745899999999999</v>
      </c>
      <c r="V9902" s="2">
        <f>salestable[[#This Row],[Sales]] * (1 - salestable[[#This Row],[Discount]])</f>
        <v>189.67680000000001</v>
      </c>
      <c r="W9902" s="2">
        <f>salestable[[#This Row],[Sales]] * salestable[[#This Row],[Discount]]</f>
        <v>47.419200000000004</v>
      </c>
      <c r="X9902">
        <f>YEAR(salestable[[#This Row],[Order Date]])</f>
        <v>2017</v>
      </c>
      <c r="Y9902" t="str">
        <f>TEXT(salestable[[#This Row],[Order Date]],"MMMM")</f>
        <v>August</v>
      </c>
      <c r="Z9902" t="str">
        <f>"Q"&amp;ROUNDUP(MONTH(salestable[[#This Row],[Order Date]])/3,0)</f>
        <v>Q3</v>
      </c>
      <c r="AA9902" t="str">
        <f>TEXT(salestable[[#This Row],[Order Date]], "ddd")</f>
        <v>Mon</v>
      </c>
    </row>
    <row r="9903" spans="1:27"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s="3">
        <v>3</v>
      </c>
      <c r="T9903" s="4">
        <v>0.2</v>
      </c>
      <c r="U9903" s="3">
        <v>7.11</v>
      </c>
      <c r="V9903" s="2">
        <f>salestable[[#This Row],[Sales]] * (1 - salestable[[#This Row],[Discount]])</f>
        <v>18.201599999999999</v>
      </c>
      <c r="W9903" s="2">
        <f>salestable[[#This Row],[Sales]] * salestable[[#This Row],[Discount]]</f>
        <v>4.5503999999999998</v>
      </c>
      <c r="X9903">
        <f>YEAR(salestable[[#This Row],[Order Date]])</f>
        <v>2017</v>
      </c>
      <c r="Y9903" t="str">
        <f>TEXT(salestable[[#This Row],[Order Date]],"MMMM")</f>
        <v>August</v>
      </c>
      <c r="Z9903" t="str">
        <f>"Q"&amp;ROUNDUP(MONTH(salestable[[#This Row],[Order Date]])/3,0)</f>
        <v>Q3</v>
      </c>
      <c r="AA9903" t="str">
        <f>TEXT(salestable[[#This Row],[Order Date]], "ddd")</f>
        <v>Mon</v>
      </c>
    </row>
    <row r="9904" spans="1:27"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s="3">
        <v>1</v>
      </c>
      <c r="T9904" s="4">
        <v>0.2</v>
      </c>
      <c r="U9904" s="3">
        <v>2.085</v>
      </c>
      <c r="V9904" s="2">
        <f>salestable[[#This Row],[Sales]] * (1 - salestable[[#This Row],[Discount]])</f>
        <v>5.3376000000000001</v>
      </c>
      <c r="W9904" s="2">
        <f>salestable[[#This Row],[Sales]] * salestable[[#This Row],[Discount]]</f>
        <v>1.3344</v>
      </c>
      <c r="X9904">
        <f>YEAR(salestable[[#This Row],[Order Date]])</f>
        <v>2017</v>
      </c>
      <c r="Y9904" t="str">
        <f>TEXT(salestable[[#This Row],[Order Date]],"MMMM")</f>
        <v>August</v>
      </c>
      <c r="Z9904" t="str">
        <f>"Q"&amp;ROUNDUP(MONTH(salestable[[#This Row],[Order Date]])/3,0)</f>
        <v>Q3</v>
      </c>
      <c r="AA9904" t="str">
        <f>TEXT(salestable[[#This Row],[Order Date]], "ddd")</f>
        <v>Mon</v>
      </c>
    </row>
    <row r="9905" spans="1:27"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s="3">
        <v>3</v>
      </c>
      <c r="T9905" s="4">
        <v>0.6</v>
      </c>
      <c r="U9905" s="3">
        <v>-6.9101999999999997</v>
      </c>
      <c r="V9905" s="2">
        <f>salestable[[#This Row],[Sales]] * (1 - salestable[[#This Row],[Discount]])</f>
        <v>10.051200000000001</v>
      </c>
      <c r="W9905" s="2">
        <f>salestable[[#This Row],[Sales]] * salestable[[#This Row],[Discount]]</f>
        <v>15.076799999999999</v>
      </c>
      <c r="X9905">
        <f>YEAR(salestable[[#This Row],[Order Date]])</f>
        <v>2014</v>
      </c>
      <c r="Y9905" t="str">
        <f>TEXT(salestable[[#This Row],[Order Date]],"MMMM")</f>
        <v>November</v>
      </c>
      <c r="Z9905" t="str">
        <f>"Q"&amp;ROUNDUP(MONTH(salestable[[#This Row],[Order Date]])/3,0)</f>
        <v>Q4</v>
      </c>
      <c r="AA9905" t="str">
        <f>TEXT(salestable[[#This Row],[Order Date]], "ddd")</f>
        <v>Wed</v>
      </c>
    </row>
    <row r="9906" spans="1:27"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s="3">
        <v>2</v>
      </c>
      <c r="T9906" s="4">
        <v>0.2</v>
      </c>
      <c r="U9906" s="3">
        <v>25.596800000000002</v>
      </c>
      <c r="V9906" s="2">
        <f>salestable[[#This Row],[Sales]] * (1 - salestable[[#This Row],[Discount]])</f>
        <v>102.38720000000001</v>
      </c>
      <c r="W9906" s="2">
        <f>salestable[[#This Row],[Sales]] * salestable[[#This Row],[Discount]]</f>
        <v>25.596800000000002</v>
      </c>
      <c r="X9906">
        <f>YEAR(salestable[[#This Row],[Order Date]])</f>
        <v>2014</v>
      </c>
      <c r="Y9906" t="str">
        <f>TEXT(salestable[[#This Row],[Order Date]],"MMMM")</f>
        <v>November</v>
      </c>
      <c r="Z9906" t="str">
        <f>"Q"&amp;ROUNDUP(MONTH(salestable[[#This Row],[Order Date]])/3,0)</f>
        <v>Q4</v>
      </c>
      <c r="AA9906" t="str">
        <f>TEXT(salestable[[#This Row],[Order Date]], "ddd")</f>
        <v>Wed</v>
      </c>
    </row>
    <row r="9907" spans="1:27"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s="3">
        <v>7</v>
      </c>
      <c r="T9907" s="4">
        <v>0</v>
      </c>
      <c r="U9907" s="3">
        <v>55.389600000000002</v>
      </c>
      <c r="V9907" s="2">
        <f>salestable[[#This Row],[Sales]] * (1 - salestable[[#This Row],[Discount]])</f>
        <v>131.88</v>
      </c>
      <c r="W9907" s="2">
        <f>salestable[[#This Row],[Sales]] * salestable[[#This Row],[Discount]]</f>
        <v>0</v>
      </c>
      <c r="X9907">
        <f>YEAR(salestable[[#This Row],[Order Date]])</f>
        <v>2015</v>
      </c>
      <c r="Y9907" t="str">
        <f>TEXT(salestable[[#This Row],[Order Date]],"MMMM")</f>
        <v>September</v>
      </c>
      <c r="Z9907" t="str">
        <f>"Q"&amp;ROUNDUP(MONTH(salestable[[#This Row],[Order Date]])/3,0)</f>
        <v>Q3</v>
      </c>
      <c r="AA9907" t="str">
        <f>TEXT(salestable[[#This Row],[Order Date]], "ddd")</f>
        <v>Sun</v>
      </c>
    </row>
    <row r="9908" spans="1:27"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s="3">
        <v>3</v>
      </c>
      <c r="T9908" s="4">
        <v>0.2</v>
      </c>
      <c r="U9908" s="3">
        <v>7.8224999999999998</v>
      </c>
      <c r="V9908" s="2">
        <f>salestable[[#This Row],[Sales]] * (1 - salestable[[#This Row],[Discount]])</f>
        <v>20.025600000000001</v>
      </c>
      <c r="W9908" s="2">
        <f>salestable[[#This Row],[Sales]] * salestable[[#This Row],[Discount]]</f>
        <v>5.0064000000000002</v>
      </c>
      <c r="X9908">
        <f>YEAR(salestable[[#This Row],[Order Date]])</f>
        <v>2015</v>
      </c>
      <c r="Y9908" t="str">
        <f>TEXT(salestable[[#This Row],[Order Date]],"MMMM")</f>
        <v>September</v>
      </c>
      <c r="Z9908" t="str">
        <f>"Q"&amp;ROUNDUP(MONTH(salestable[[#This Row],[Order Date]])/3,0)</f>
        <v>Q3</v>
      </c>
      <c r="AA9908" t="str">
        <f>TEXT(salestable[[#This Row],[Order Date]], "ddd")</f>
        <v>Sun</v>
      </c>
    </row>
    <row r="9909" spans="1:27"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s="3">
        <v>3</v>
      </c>
      <c r="T9909" s="4">
        <v>0.2</v>
      </c>
      <c r="U9909" s="3">
        <v>71.772000000000006</v>
      </c>
      <c r="V9909" s="2">
        <f>salestable[[#This Row],[Sales]] * (1 - salestable[[#This Row],[Discount]])</f>
        <v>574.17600000000004</v>
      </c>
      <c r="W9909" s="2">
        <f>salestable[[#This Row],[Sales]] * salestable[[#This Row],[Discount]]</f>
        <v>143.54400000000001</v>
      </c>
      <c r="X9909">
        <f>YEAR(salestable[[#This Row],[Order Date]])</f>
        <v>2015</v>
      </c>
      <c r="Y9909" t="str">
        <f>TEXT(salestable[[#This Row],[Order Date]],"MMMM")</f>
        <v>September</v>
      </c>
      <c r="Z9909" t="str">
        <f>"Q"&amp;ROUNDUP(MONTH(salestable[[#This Row],[Order Date]])/3,0)</f>
        <v>Q3</v>
      </c>
      <c r="AA9909" t="str">
        <f>TEXT(salestable[[#This Row],[Order Date]], "ddd")</f>
        <v>Sun</v>
      </c>
    </row>
    <row r="9910" spans="1:27"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s="3">
        <v>5</v>
      </c>
      <c r="T9910" s="4">
        <v>0</v>
      </c>
      <c r="U9910" s="3">
        <v>24.882000000000001</v>
      </c>
      <c r="V9910" s="2">
        <f>salestable[[#This Row],[Sales]] * (1 - salestable[[#This Row],[Discount]])</f>
        <v>207.35</v>
      </c>
      <c r="W9910" s="2">
        <f>salestable[[#This Row],[Sales]] * salestable[[#This Row],[Discount]]</f>
        <v>0</v>
      </c>
      <c r="X9910">
        <f>YEAR(salestable[[#This Row],[Order Date]])</f>
        <v>2015</v>
      </c>
      <c r="Y9910" t="str">
        <f>TEXT(salestable[[#This Row],[Order Date]],"MMMM")</f>
        <v>September</v>
      </c>
      <c r="Z9910" t="str">
        <f>"Q"&amp;ROUNDUP(MONTH(salestable[[#This Row],[Order Date]])/3,0)</f>
        <v>Q3</v>
      </c>
      <c r="AA9910" t="str">
        <f>TEXT(salestable[[#This Row],[Order Date]], "ddd")</f>
        <v>Sun</v>
      </c>
    </row>
    <row r="9911" spans="1:27"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s="3">
        <v>3</v>
      </c>
      <c r="T9911" s="4">
        <v>0</v>
      </c>
      <c r="U9911" s="3">
        <v>12.0609</v>
      </c>
      <c r="V9911" s="2">
        <f>salestable[[#This Row],[Sales]] * (1 - salestable[[#This Row],[Discount]])</f>
        <v>44.67</v>
      </c>
      <c r="W9911" s="2">
        <f>salestable[[#This Row],[Sales]] * salestable[[#This Row],[Discount]]</f>
        <v>0</v>
      </c>
      <c r="X9911">
        <f>YEAR(salestable[[#This Row],[Order Date]])</f>
        <v>2015</v>
      </c>
      <c r="Y9911" t="str">
        <f>TEXT(salestable[[#This Row],[Order Date]],"MMMM")</f>
        <v>September</v>
      </c>
      <c r="Z9911" t="str">
        <f>"Q"&amp;ROUNDUP(MONTH(salestable[[#This Row],[Order Date]])/3,0)</f>
        <v>Q3</v>
      </c>
      <c r="AA9911" t="str">
        <f>TEXT(salestable[[#This Row],[Order Date]], "ddd")</f>
        <v>Sun</v>
      </c>
    </row>
    <row r="9912" spans="1:27"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s="3">
        <v>2</v>
      </c>
      <c r="T9912" s="4">
        <v>0</v>
      </c>
      <c r="U9912" s="3">
        <v>100.65600000000001</v>
      </c>
      <c r="V9912" s="2">
        <f>salestable[[#This Row],[Sales]] * (1 - salestable[[#This Row],[Discount]])</f>
        <v>209.7</v>
      </c>
      <c r="W9912" s="2">
        <f>salestable[[#This Row],[Sales]] * salestable[[#This Row],[Discount]]</f>
        <v>0</v>
      </c>
      <c r="X9912">
        <f>YEAR(salestable[[#This Row],[Order Date]])</f>
        <v>2015</v>
      </c>
      <c r="Y9912" t="str">
        <f>TEXT(salestable[[#This Row],[Order Date]],"MMMM")</f>
        <v>September</v>
      </c>
      <c r="Z9912" t="str">
        <f>"Q"&amp;ROUNDUP(MONTH(salestable[[#This Row],[Order Date]])/3,0)</f>
        <v>Q3</v>
      </c>
      <c r="AA9912" t="str">
        <f>TEXT(salestable[[#This Row],[Order Date]], "ddd")</f>
        <v>Sun</v>
      </c>
    </row>
    <row r="9913" spans="1:27"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s="3">
        <v>7</v>
      </c>
      <c r="T9913" s="4">
        <v>0</v>
      </c>
      <c r="U9913" s="3">
        <v>56.526400000000002</v>
      </c>
      <c r="V9913" s="2">
        <f>salestable[[#This Row],[Sales]] * (1 - salestable[[#This Row],[Discount]])</f>
        <v>115.36</v>
      </c>
      <c r="W9913" s="2">
        <f>salestable[[#This Row],[Sales]] * salestable[[#This Row],[Discount]]</f>
        <v>0</v>
      </c>
      <c r="X9913">
        <f>YEAR(salestable[[#This Row],[Order Date]])</f>
        <v>2014</v>
      </c>
      <c r="Y9913" t="str">
        <f>TEXT(salestable[[#This Row],[Order Date]],"MMMM")</f>
        <v>April</v>
      </c>
      <c r="Z9913" t="str">
        <f>"Q"&amp;ROUNDUP(MONTH(salestable[[#This Row],[Order Date]])/3,0)</f>
        <v>Q2</v>
      </c>
      <c r="AA9913" t="str">
        <f>TEXT(salestable[[#This Row],[Order Date]], "ddd")</f>
        <v>Sat</v>
      </c>
    </row>
    <row r="9914" spans="1:27"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s="3">
        <v>3</v>
      </c>
      <c r="T9914" s="4">
        <v>0.2</v>
      </c>
      <c r="U9914" s="3">
        <v>-54.320399999999999</v>
      </c>
      <c r="V9914" s="2">
        <f>salestable[[#This Row],[Sales]] * (1 - salestable[[#This Row],[Discount]])</f>
        <v>289.70880000000005</v>
      </c>
      <c r="W9914" s="2">
        <f>salestable[[#This Row],[Sales]] * salestable[[#This Row],[Discount]]</f>
        <v>72.427200000000013</v>
      </c>
      <c r="X9914">
        <f>YEAR(salestable[[#This Row],[Order Date]])</f>
        <v>2015</v>
      </c>
      <c r="Y9914" t="str">
        <f>TEXT(salestable[[#This Row],[Order Date]],"MMMM")</f>
        <v>October</v>
      </c>
      <c r="Z9914" t="str">
        <f>"Q"&amp;ROUNDUP(MONTH(salestable[[#This Row],[Order Date]])/3,0)</f>
        <v>Q4</v>
      </c>
      <c r="AA9914" t="str">
        <f>TEXT(salestable[[#This Row],[Order Date]], "ddd")</f>
        <v>Sat</v>
      </c>
    </row>
    <row r="9915" spans="1:27"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s="3">
        <v>3</v>
      </c>
      <c r="T9915" s="4">
        <v>0</v>
      </c>
      <c r="U9915" s="3">
        <v>14.904</v>
      </c>
      <c r="V9915" s="2">
        <f>salestable[[#This Row],[Sales]] * (1 - salestable[[#This Row],[Discount]])</f>
        <v>31.05</v>
      </c>
      <c r="W9915" s="2">
        <f>salestable[[#This Row],[Sales]] * salestable[[#This Row],[Discount]]</f>
        <v>0</v>
      </c>
      <c r="X9915">
        <f>YEAR(salestable[[#This Row],[Order Date]])</f>
        <v>2015</v>
      </c>
      <c r="Y9915" t="str">
        <f>TEXT(salestable[[#This Row],[Order Date]],"MMMM")</f>
        <v>October</v>
      </c>
      <c r="Z9915" t="str">
        <f>"Q"&amp;ROUNDUP(MONTH(salestable[[#This Row],[Order Date]])/3,0)</f>
        <v>Q4</v>
      </c>
      <c r="AA9915" t="str">
        <f>TEXT(salestable[[#This Row],[Order Date]], "ddd")</f>
        <v>Sat</v>
      </c>
    </row>
    <row r="9916" spans="1:27"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s="3">
        <v>2</v>
      </c>
      <c r="T9916" s="4">
        <v>0</v>
      </c>
      <c r="U9916" s="3">
        <v>6.2207999999999997</v>
      </c>
      <c r="V9916" s="2">
        <f>salestable[[#This Row],[Sales]] * (1 - salestable[[#This Row],[Discount]])</f>
        <v>12.96</v>
      </c>
      <c r="W9916" s="2">
        <f>salestable[[#This Row],[Sales]] * salestable[[#This Row],[Discount]]</f>
        <v>0</v>
      </c>
      <c r="X9916">
        <f>YEAR(salestable[[#This Row],[Order Date]])</f>
        <v>2017</v>
      </c>
      <c r="Y9916" t="str">
        <f>TEXT(salestable[[#This Row],[Order Date]],"MMMM")</f>
        <v>January</v>
      </c>
      <c r="Z9916" t="str">
        <f>"Q"&amp;ROUNDUP(MONTH(salestable[[#This Row],[Order Date]])/3,0)</f>
        <v>Q1</v>
      </c>
      <c r="AA9916" t="str">
        <f>TEXT(salestable[[#This Row],[Order Date]], "ddd")</f>
        <v>Sun</v>
      </c>
    </row>
    <row r="9917" spans="1:27"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s="3">
        <v>5</v>
      </c>
      <c r="T9917" s="4">
        <v>0</v>
      </c>
      <c r="U9917" s="3">
        <v>45.527999999999999</v>
      </c>
      <c r="V9917" s="2">
        <f>salestable[[#This Row],[Sales]] * (1 - salestable[[#This Row],[Discount]])</f>
        <v>94.85</v>
      </c>
      <c r="W9917" s="2">
        <f>salestable[[#This Row],[Sales]] * salestable[[#This Row],[Discount]]</f>
        <v>0</v>
      </c>
      <c r="X9917">
        <f>YEAR(salestable[[#This Row],[Order Date]])</f>
        <v>2017</v>
      </c>
      <c r="Y9917" t="str">
        <f>TEXT(salestable[[#This Row],[Order Date]],"MMMM")</f>
        <v>January</v>
      </c>
      <c r="Z9917" t="str">
        <f>"Q"&amp;ROUNDUP(MONTH(salestable[[#This Row],[Order Date]])/3,0)</f>
        <v>Q1</v>
      </c>
      <c r="AA9917" t="str">
        <f>TEXT(salestable[[#This Row],[Order Date]], "ddd")</f>
        <v>Sun</v>
      </c>
    </row>
    <row r="9918" spans="1:27"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s="3">
        <v>1</v>
      </c>
      <c r="T9918" s="4">
        <v>0</v>
      </c>
      <c r="U9918" s="3">
        <v>3.5047999999999999</v>
      </c>
      <c r="V9918" s="2">
        <f>salestable[[#This Row],[Sales]] * (1 - salestable[[#This Row],[Discount]])</f>
        <v>13.48</v>
      </c>
      <c r="W9918" s="2">
        <f>salestable[[#This Row],[Sales]] * salestable[[#This Row],[Discount]]</f>
        <v>0</v>
      </c>
      <c r="X9918">
        <f>YEAR(salestable[[#This Row],[Order Date]])</f>
        <v>2017</v>
      </c>
      <c r="Y9918" t="str">
        <f>TEXT(salestable[[#This Row],[Order Date]],"MMMM")</f>
        <v>January</v>
      </c>
      <c r="Z9918" t="str">
        <f>"Q"&amp;ROUNDUP(MONTH(salestable[[#This Row],[Order Date]])/3,0)</f>
        <v>Q1</v>
      </c>
      <c r="AA9918" t="str">
        <f>TEXT(salestable[[#This Row],[Order Date]], "ddd")</f>
        <v>Sun</v>
      </c>
    </row>
    <row r="9919" spans="1:27"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s="3">
        <v>3</v>
      </c>
      <c r="T9919" s="4">
        <v>0</v>
      </c>
      <c r="U9919" s="3">
        <v>4.6220999999999997</v>
      </c>
      <c r="V9919" s="2">
        <f>salestable[[#This Row],[Sales]] * (1 - salestable[[#This Row],[Discount]])</f>
        <v>14.91</v>
      </c>
      <c r="W9919" s="2">
        <f>salestable[[#This Row],[Sales]] * salestable[[#This Row],[Discount]]</f>
        <v>0</v>
      </c>
      <c r="X9919">
        <f>YEAR(salestable[[#This Row],[Order Date]])</f>
        <v>2017</v>
      </c>
      <c r="Y9919" t="str">
        <f>TEXT(salestable[[#This Row],[Order Date]],"MMMM")</f>
        <v>January</v>
      </c>
      <c r="Z9919" t="str">
        <f>"Q"&amp;ROUNDUP(MONTH(salestable[[#This Row],[Order Date]])/3,0)</f>
        <v>Q1</v>
      </c>
      <c r="AA9919" t="str">
        <f>TEXT(salestable[[#This Row],[Order Date]], "ddd")</f>
        <v>Sun</v>
      </c>
    </row>
    <row r="9920" spans="1:27"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s="3">
        <v>1</v>
      </c>
      <c r="T9920" s="4">
        <v>0</v>
      </c>
      <c r="U9920" s="3">
        <v>17.991</v>
      </c>
      <c r="V9920" s="2">
        <f>salestable[[#This Row],[Sales]] * (1 - salestable[[#This Row],[Discount]])</f>
        <v>39.979999999999997</v>
      </c>
      <c r="W9920" s="2">
        <f>salestable[[#This Row],[Sales]] * salestable[[#This Row],[Discount]]</f>
        <v>0</v>
      </c>
      <c r="X9920">
        <f>YEAR(salestable[[#This Row],[Order Date]])</f>
        <v>2015</v>
      </c>
      <c r="Y9920" t="str">
        <f>TEXT(salestable[[#This Row],[Order Date]],"MMMM")</f>
        <v>September</v>
      </c>
      <c r="Z9920" t="str">
        <f>"Q"&amp;ROUNDUP(MONTH(salestable[[#This Row],[Order Date]])/3,0)</f>
        <v>Q3</v>
      </c>
      <c r="AA9920" t="str">
        <f>TEXT(salestable[[#This Row],[Order Date]], "ddd")</f>
        <v>Thu</v>
      </c>
    </row>
    <row r="9921" spans="1:27"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s="3">
        <v>5</v>
      </c>
      <c r="T9921" s="4">
        <v>0.3</v>
      </c>
      <c r="U9921" s="3">
        <v>-143.43100000000001</v>
      </c>
      <c r="V9921" s="2">
        <f>salestable[[#This Row],[Sales]] * (1 - salestable[[#This Row],[Discount]])</f>
        <v>369.90099999999995</v>
      </c>
      <c r="W9921" s="2">
        <f>salestable[[#This Row],[Sales]] * salestable[[#This Row],[Discount]]</f>
        <v>158.52899999999997</v>
      </c>
      <c r="X9921">
        <f>YEAR(salestable[[#This Row],[Order Date]])</f>
        <v>2016</v>
      </c>
      <c r="Y9921" t="str">
        <f>TEXT(salestable[[#This Row],[Order Date]],"MMMM")</f>
        <v>March</v>
      </c>
      <c r="Z9921" t="str">
        <f>"Q"&amp;ROUNDUP(MONTH(salestable[[#This Row],[Order Date]])/3,0)</f>
        <v>Q1</v>
      </c>
      <c r="AA9921" t="str">
        <f>TEXT(salestable[[#This Row],[Order Date]], "ddd")</f>
        <v>Tue</v>
      </c>
    </row>
    <row r="9922" spans="1:27"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s="3">
        <v>7</v>
      </c>
      <c r="T9922" s="4">
        <v>0.8</v>
      </c>
      <c r="U9922" s="3">
        <v>-35.817599999999999</v>
      </c>
      <c r="V9922" s="2">
        <f>salestable[[#This Row],[Sales]] * (1 - salestable[[#This Row],[Discount]])</f>
        <v>4.477199999999999</v>
      </c>
      <c r="W9922" s="2">
        <f>salestable[[#This Row],[Sales]] * salestable[[#This Row],[Discount]]</f>
        <v>17.908799999999999</v>
      </c>
      <c r="X9922">
        <f>YEAR(salestable[[#This Row],[Order Date]])</f>
        <v>2016</v>
      </c>
      <c r="Y9922" t="str">
        <f>TEXT(salestable[[#This Row],[Order Date]],"MMMM")</f>
        <v>March</v>
      </c>
      <c r="Z9922" t="str">
        <f>"Q"&amp;ROUNDUP(MONTH(salestable[[#This Row],[Order Date]])/3,0)</f>
        <v>Q1</v>
      </c>
      <c r="AA9922" t="str">
        <f>TEXT(salestable[[#This Row],[Order Date]], "ddd")</f>
        <v>Tue</v>
      </c>
    </row>
    <row r="9923" spans="1:27"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s="3">
        <v>3</v>
      </c>
      <c r="T9923" s="4">
        <v>0.7</v>
      </c>
      <c r="U9923" s="3">
        <v>-4.5936000000000003</v>
      </c>
      <c r="V9923" s="2">
        <f>salestable[[#This Row],[Sales]] * (1 - salestable[[#This Row],[Discount]])</f>
        <v>1.7226000000000004</v>
      </c>
      <c r="W9923" s="2">
        <f>salestable[[#This Row],[Sales]] * salestable[[#This Row],[Discount]]</f>
        <v>4.0194000000000001</v>
      </c>
      <c r="X9923">
        <f>YEAR(salestable[[#This Row],[Order Date]])</f>
        <v>2014</v>
      </c>
      <c r="Y9923" t="str">
        <f>TEXT(salestable[[#This Row],[Order Date]],"MMMM")</f>
        <v>November</v>
      </c>
      <c r="Z9923" t="str">
        <f>"Q"&amp;ROUNDUP(MONTH(salestable[[#This Row],[Order Date]])/3,0)</f>
        <v>Q4</v>
      </c>
      <c r="AA9923" t="str">
        <f>TEXT(salestable[[#This Row],[Order Date]], "ddd")</f>
        <v>Mon</v>
      </c>
    </row>
    <row r="9924" spans="1:27"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s="3">
        <v>4</v>
      </c>
      <c r="T9924" s="4">
        <v>0.2</v>
      </c>
      <c r="U9924" s="3">
        <v>28.795200000000001</v>
      </c>
      <c r="V9924" s="2">
        <f>salestable[[#This Row],[Sales]] * (1 - salestable[[#This Row],[Discount]])</f>
        <v>153.5744</v>
      </c>
      <c r="W9924" s="2">
        <f>salestable[[#This Row],[Sales]] * salestable[[#This Row],[Discount]]</f>
        <v>38.393599999999999</v>
      </c>
      <c r="X9924">
        <f>YEAR(salestable[[#This Row],[Order Date]])</f>
        <v>2017</v>
      </c>
      <c r="Y9924" t="str">
        <f>TEXT(salestable[[#This Row],[Order Date]],"MMMM")</f>
        <v>May</v>
      </c>
      <c r="Z9924" t="str">
        <f>"Q"&amp;ROUNDUP(MONTH(salestable[[#This Row],[Order Date]])/3,0)</f>
        <v>Q2</v>
      </c>
      <c r="AA9924" t="str">
        <f>TEXT(salestable[[#This Row],[Order Date]], "ddd")</f>
        <v>Sat</v>
      </c>
    </row>
    <row r="9925" spans="1:27"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s="3">
        <v>3</v>
      </c>
      <c r="T9925" s="4">
        <v>0.2</v>
      </c>
      <c r="U9925" s="3">
        <v>16.823699999999999</v>
      </c>
      <c r="V9925" s="2">
        <f>salestable[[#This Row],[Sales]] * (1 - salestable[[#This Row],[Discount]])</f>
        <v>39.878399999999999</v>
      </c>
      <c r="W9925" s="2">
        <f>salestable[[#This Row],[Sales]] * salestable[[#This Row],[Discount]]</f>
        <v>9.9695999999999998</v>
      </c>
      <c r="X9925">
        <f>YEAR(salestable[[#This Row],[Order Date]])</f>
        <v>2015</v>
      </c>
      <c r="Y9925" t="str">
        <f>TEXT(salestable[[#This Row],[Order Date]],"MMMM")</f>
        <v>March</v>
      </c>
      <c r="Z9925" t="str">
        <f>"Q"&amp;ROUNDUP(MONTH(salestable[[#This Row],[Order Date]])/3,0)</f>
        <v>Q1</v>
      </c>
      <c r="AA9925" t="str">
        <f>TEXT(salestable[[#This Row],[Order Date]], "ddd")</f>
        <v>Fri</v>
      </c>
    </row>
    <row r="9926" spans="1:27"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s="3">
        <v>1</v>
      </c>
      <c r="T9926" s="4">
        <v>0</v>
      </c>
      <c r="U9926" s="3">
        <v>11.994999999999999</v>
      </c>
      <c r="V9926" s="2">
        <f>salestable[[#This Row],[Sales]] * (1 - salestable[[#This Row],[Discount]])</f>
        <v>23.99</v>
      </c>
      <c r="W9926" s="2">
        <f>salestable[[#This Row],[Sales]] * salestable[[#This Row],[Discount]]</f>
        <v>0</v>
      </c>
      <c r="X9926">
        <f>YEAR(salestable[[#This Row],[Order Date]])</f>
        <v>2015</v>
      </c>
      <c r="Y9926" t="str">
        <f>TEXT(salestable[[#This Row],[Order Date]],"MMMM")</f>
        <v>March</v>
      </c>
      <c r="Z9926" t="str">
        <f>"Q"&amp;ROUNDUP(MONTH(salestable[[#This Row],[Order Date]])/3,0)</f>
        <v>Q1</v>
      </c>
      <c r="AA9926" t="str">
        <f>TEXT(salestable[[#This Row],[Order Date]], "ddd")</f>
        <v>Fri</v>
      </c>
    </row>
    <row r="9927" spans="1:27"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s="3">
        <v>8</v>
      </c>
      <c r="T9927" s="4">
        <v>0.2</v>
      </c>
      <c r="U9927" s="3">
        <v>353.57920000000001</v>
      </c>
      <c r="V9927" s="2">
        <f>salestable[[#This Row],[Sales]] * (1 - salestable[[#This Row],[Discount]])</f>
        <v>870.34879999999998</v>
      </c>
      <c r="W9927" s="2">
        <f>salestable[[#This Row],[Sales]] * salestable[[#This Row],[Discount]]</f>
        <v>217.5872</v>
      </c>
      <c r="X9927">
        <f>YEAR(salestable[[#This Row],[Order Date]])</f>
        <v>2015</v>
      </c>
      <c r="Y9927" t="str">
        <f>TEXT(salestable[[#This Row],[Order Date]],"MMMM")</f>
        <v>March</v>
      </c>
      <c r="Z9927" t="str">
        <f>"Q"&amp;ROUNDUP(MONTH(salestable[[#This Row],[Order Date]])/3,0)</f>
        <v>Q1</v>
      </c>
      <c r="AA9927" t="str">
        <f>TEXT(salestable[[#This Row],[Order Date]], "ddd")</f>
        <v>Fri</v>
      </c>
    </row>
    <row r="9928" spans="1:27"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s="3">
        <v>2</v>
      </c>
      <c r="T9928" s="4">
        <v>0</v>
      </c>
      <c r="U9928" s="3">
        <v>53.994599999999998</v>
      </c>
      <c r="V9928" s="2">
        <f>salestable[[#This Row],[Sales]] * (1 - salestable[[#This Row],[Discount]])</f>
        <v>199.98</v>
      </c>
      <c r="W9928" s="2">
        <f>salestable[[#This Row],[Sales]] * salestable[[#This Row],[Discount]]</f>
        <v>0</v>
      </c>
      <c r="X9928">
        <f>YEAR(salestable[[#This Row],[Order Date]])</f>
        <v>2015</v>
      </c>
      <c r="Y9928" t="str">
        <f>TEXT(salestable[[#This Row],[Order Date]],"MMMM")</f>
        <v>March</v>
      </c>
      <c r="Z9928" t="str">
        <f>"Q"&amp;ROUNDUP(MONTH(salestable[[#This Row],[Order Date]])/3,0)</f>
        <v>Q1</v>
      </c>
      <c r="AA9928" t="str">
        <f>TEXT(salestable[[#This Row],[Order Date]], "ddd")</f>
        <v>Fri</v>
      </c>
    </row>
    <row r="9929" spans="1:27"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s="3">
        <v>4</v>
      </c>
      <c r="T9929" s="4">
        <v>0</v>
      </c>
      <c r="U9929" s="3">
        <v>20.140799999999999</v>
      </c>
      <c r="V9929" s="2">
        <f>salestable[[#This Row],[Sales]] * (1 - salestable[[#This Row],[Discount]])</f>
        <v>83.92</v>
      </c>
      <c r="W9929" s="2">
        <f>salestable[[#This Row],[Sales]] * salestable[[#This Row],[Discount]]</f>
        <v>0</v>
      </c>
      <c r="X9929">
        <f>YEAR(salestable[[#This Row],[Order Date]])</f>
        <v>2015</v>
      </c>
      <c r="Y9929" t="str">
        <f>TEXT(salestable[[#This Row],[Order Date]],"MMMM")</f>
        <v>March</v>
      </c>
      <c r="Z9929" t="str">
        <f>"Q"&amp;ROUNDUP(MONTH(salestable[[#This Row],[Order Date]])/3,0)</f>
        <v>Q1</v>
      </c>
      <c r="AA9929" t="str">
        <f>TEXT(salestable[[#This Row],[Order Date]], "ddd")</f>
        <v>Fri</v>
      </c>
    </row>
    <row r="9930" spans="1:27"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s="3">
        <v>3</v>
      </c>
      <c r="T9930" s="4">
        <v>0</v>
      </c>
      <c r="U9930" s="3">
        <v>8.7371999999999996</v>
      </c>
      <c r="V9930" s="2">
        <f>salestable[[#This Row],[Sales]] * (1 - salestable[[#This Row],[Discount]])</f>
        <v>24.27</v>
      </c>
      <c r="W9930" s="2">
        <f>salestable[[#This Row],[Sales]] * salestable[[#This Row],[Discount]]</f>
        <v>0</v>
      </c>
      <c r="X9930">
        <f>YEAR(salestable[[#This Row],[Order Date]])</f>
        <v>2016</v>
      </c>
      <c r="Y9930" t="str">
        <f>TEXT(salestable[[#This Row],[Order Date]],"MMMM")</f>
        <v>September</v>
      </c>
      <c r="Z9930" t="str">
        <f>"Q"&amp;ROUNDUP(MONTH(salestable[[#This Row],[Order Date]])/3,0)</f>
        <v>Q3</v>
      </c>
      <c r="AA9930" t="str">
        <f>TEXT(salestable[[#This Row],[Order Date]], "ddd")</f>
        <v>Sun</v>
      </c>
    </row>
    <row r="9931" spans="1:27"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s="3">
        <v>5</v>
      </c>
      <c r="T9931" s="4">
        <v>0.2</v>
      </c>
      <c r="U9931" s="3">
        <v>944.98649999999998</v>
      </c>
      <c r="V9931" s="2">
        <f>salestable[[#This Row],[Sales]] * (1 - salestable[[#This Row],[Discount]])</f>
        <v>2239.9680000000003</v>
      </c>
      <c r="W9931" s="2">
        <f>salestable[[#This Row],[Sales]] * salestable[[#This Row],[Discount]]</f>
        <v>559.99200000000008</v>
      </c>
      <c r="X9931">
        <f>YEAR(salestable[[#This Row],[Order Date]])</f>
        <v>2016</v>
      </c>
      <c r="Y9931" t="str">
        <f>TEXT(salestable[[#This Row],[Order Date]],"MMMM")</f>
        <v>September</v>
      </c>
      <c r="Z9931" t="str">
        <f>"Q"&amp;ROUNDUP(MONTH(salestable[[#This Row],[Order Date]])/3,0)</f>
        <v>Q3</v>
      </c>
      <c r="AA9931" t="str">
        <f>TEXT(salestable[[#This Row],[Order Date]], "ddd")</f>
        <v>Sun</v>
      </c>
    </row>
    <row r="9932" spans="1:27"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s="3">
        <v>2</v>
      </c>
      <c r="T9932" s="4">
        <v>0.2</v>
      </c>
      <c r="U9932" s="3">
        <v>3.4552</v>
      </c>
      <c r="V9932" s="2">
        <f>salestable[[#This Row],[Sales]] * (1 - salestable[[#This Row],[Discount]])</f>
        <v>7.8976000000000006</v>
      </c>
      <c r="W9932" s="2">
        <f>salestable[[#This Row],[Sales]] * salestable[[#This Row],[Discount]]</f>
        <v>1.9744000000000002</v>
      </c>
      <c r="X9932">
        <f>YEAR(salestable[[#This Row],[Order Date]])</f>
        <v>2015</v>
      </c>
      <c r="Y9932" t="str">
        <f>TEXT(salestable[[#This Row],[Order Date]],"MMMM")</f>
        <v>November</v>
      </c>
      <c r="Z9932" t="str">
        <f>"Q"&amp;ROUNDUP(MONTH(salestable[[#This Row],[Order Date]])/3,0)</f>
        <v>Q4</v>
      </c>
      <c r="AA9932" t="str">
        <f>TEXT(salestable[[#This Row],[Order Date]], "ddd")</f>
        <v>Fri</v>
      </c>
    </row>
    <row r="9933" spans="1:27"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s="3">
        <v>4</v>
      </c>
      <c r="T9933" s="4">
        <v>0.15</v>
      </c>
      <c r="U9933" s="3">
        <v>-40.195999999999998</v>
      </c>
      <c r="V9933" s="2">
        <f>salestable[[#This Row],[Sales]] * (1 - salestable[[#This Row],[Discount]])</f>
        <v>580.83219999999994</v>
      </c>
      <c r="W9933" s="2">
        <f>salestable[[#This Row],[Sales]] * salestable[[#This Row],[Discount]]</f>
        <v>102.49979999999999</v>
      </c>
      <c r="X9933">
        <f>YEAR(salestable[[#This Row],[Order Date]])</f>
        <v>2015</v>
      </c>
      <c r="Y9933" t="str">
        <f>TEXT(salestable[[#This Row],[Order Date]],"MMMM")</f>
        <v>November</v>
      </c>
      <c r="Z9933" t="str">
        <f>"Q"&amp;ROUNDUP(MONTH(salestable[[#This Row],[Order Date]])/3,0)</f>
        <v>Q4</v>
      </c>
      <c r="AA9933" t="str">
        <f>TEXT(salestable[[#This Row],[Order Date]], "ddd")</f>
        <v>Fri</v>
      </c>
    </row>
    <row r="9934" spans="1:27"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s="3">
        <v>7</v>
      </c>
      <c r="T9934" s="4">
        <v>0</v>
      </c>
      <c r="U9934" s="3">
        <v>13.481999999999999</v>
      </c>
      <c r="V9934" s="2">
        <f>salestable[[#This Row],[Sales]] * (1 - salestable[[#This Row],[Discount]])</f>
        <v>29.96</v>
      </c>
      <c r="W9934" s="2">
        <f>salestable[[#This Row],[Sales]] * salestable[[#This Row],[Discount]]</f>
        <v>0</v>
      </c>
      <c r="X9934">
        <f>YEAR(salestable[[#This Row],[Order Date]])</f>
        <v>2015</v>
      </c>
      <c r="Y9934" t="str">
        <f>TEXT(salestable[[#This Row],[Order Date]],"MMMM")</f>
        <v>November</v>
      </c>
      <c r="Z9934" t="str">
        <f>"Q"&amp;ROUNDUP(MONTH(salestable[[#This Row],[Order Date]])/3,0)</f>
        <v>Q4</v>
      </c>
      <c r="AA9934" t="str">
        <f>TEXT(salestable[[#This Row],[Order Date]], "ddd")</f>
        <v>Fri</v>
      </c>
    </row>
    <row r="9935" spans="1:27"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s="3">
        <v>3</v>
      </c>
      <c r="T9935" s="4">
        <v>0</v>
      </c>
      <c r="U9935" s="3">
        <v>47.8065</v>
      </c>
      <c r="V9935" s="2">
        <f>salestable[[#This Row],[Sales]] * (1 - salestable[[#This Row],[Discount]])</f>
        <v>164.85</v>
      </c>
      <c r="W9935" s="2">
        <f>salestable[[#This Row],[Sales]] * salestable[[#This Row],[Discount]]</f>
        <v>0</v>
      </c>
      <c r="X9935">
        <f>YEAR(salestable[[#This Row],[Order Date]])</f>
        <v>2014</v>
      </c>
      <c r="Y9935" t="str">
        <f>TEXT(salestable[[#This Row],[Order Date]],"MMMM")</f>
        <v>July</v>
      </c>
      <c r="Z9935" t="str">
        <f>"Q"&amp;ROUNDUP(MONTH(salestable[[#This Row],[Order Date]])/3,0)</f>
        <v>Q3</v>
      </c>
      <c r="AA9935" t="str">
        <f>TEXT(salestable[[#This Row],[Order Date]], "ddd")</f>
        <v>Fri</v>
      </c>
    </row>
    <row r="9936" spans="1:27"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s="3">
        <v>3</v>
      </c>
      <c r="T9936" s="4">
        <v>0.2</v>
      </c>
      <c r="U9936" s="3">
        <v>2.5146000000000002</v>
      </c>
      <c r="V9936" s="2">
        <f>salestable[[#This Row],[Sales]] * (1 - salestable[[#This Row],[Discount]])</f>
        <v>26.822400000000002</v>
      </c>
      <c r="W9936" s="2">
        <f>salestable[[#This Row],[Sales]] * salestable[[#This Row],[Discount]]</f>
        <v>6.7056000000000004</v>
      </c>
      <c r="X9936">
        <f>YEAR(salestable[[#This Row],[Order Date]])</f>
        <v>2016</v>
      </c>
      <c r="Y9936" t="str">
        <f>TEXT(salestable[[#This Row],[Order Date]],"MMMM")</f>
        <v>April</v>
      </c>
      <c r="Z9936" t="str">
        <f>"Q"&amp;ROUNDUP(MONTH(salestable[[#This Row],[Order Date]])/3,0)</f>
        <v>Q2</v>
      </c>
      <c r="AA9936" t="str">
        <f>TEXT(salestable[[#This Row],[Order Date]], "ddd")</f>
        <v>Thu</v>
      </c>
    </row>
    <row r="9937" spans="1:27"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s="3">
        <v>3</v>
      </c>
      <c r="T9937" s="4">
        <v>0.2</v>
      </c>
      <c r="U9937" s="3">
        <v>3.6743999999999999</v>
      </c>
      <c r="V9937" s="2">
        <f>salestable[[#This Row],[Sales]] * (1 - salestable[[#This Row],[Discount]])</f>
        <v>29.395200000000003</v>
      </c>
      <c r="W9937" s="2">
        <f>salestable[[#This Row],[Sales]] * salestable[[#This Row],[Discount]]</f>
        <v>7.3488000000000007</v>
      </c>
      <c r="X9937">
        <f>YEAR(salestable[[#This Row],[Order Date]])</f>
        <v>2016</v>
      </c>
      <c r="Y9937" t="str">
        <f>TEXT(salestable[[#This Row],[Order Date]],"MMMM")</f>
        <v>April</v>
      </c>
      <c r="Z9937" t="str">
        <f>"Q"&amp;ROUNDUP(MONTH(salestable[[#This Row],[Order Date]])/3,0)</f>
        <v>Q2</v>
      </c>
      <c r="AA9937" t="str">
        <f>TEXT(salestable[[#This Row],[Order Date]], "ddd")</f>
        <v>Thu</v>
      </c>
    </row>
    <row r="9938" spans="1:27"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s="3">
        <v>3</v>
      </c>
      <c r="T9938" s="4">
        <v>0</v>
      </c>
      <c r="U9938" s="3">
        <v>48.377099999999999</v>
      </c>
      <c r="V9938" s="2">
        <f>salestable[[#This Row],[Sales]] * (1 - salestable[[#This Row],[Discount]])</f>
        <v>102.93</v>
      </c>
      <c r="W9938" s="2">
        <f>salestable[[#This Row],[Sales]] * salestable[[#This Row],[Discount]]</f>
        <v>0</v>
      </c>
      <c r="X9938">
        <f>YEAR(salestable[[#This Row],[Order Date]])</f>
        <v>2017</v>
      </c>
      <c r="Y9938" t="str">
        <f>TEXT(salestable[[#This Row],[Order Date]],"MMMM")</f>
        <v>June</v>
      </c>
      <c r="Z9938" t="str">
        <f>"Q"&amp;ROUNDUP(MONTH(salestable[[#This Row],[Order Date]])/3,0)</f>
        <v>Q2</v>
      </c>
      <c r="AA9938" t="str">
        <f>TEXT(salestable[[#This Row],[Order Date]], "ddd")</f>
        <v>Sat</v>
      </c>
    </row>
    <row r="9939" spans="1:27"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s="3">
        <v>2</v>
      </c>
      <c r="T9939" s="4">
        <v>0.2</v>
      </c>
      <c r="U9939" s="3">
        <v>-1.7771999999999999</v>
      </c>
      <c r="V9939" s="2">
        <f>salestable[[#This Row],[Sales]] * (1 - salestable[[#This Row],[Discount]])</f>
        <v>56.870399999999997</v>
      </c>
      <c r="W9939" s="2">
        <f>salestable[[#This Row],[Sales]] * salestable[[#This Row],[Discount]]</f>
        <v>14.217599999999999</v>
      </c>
      <c r="X9939">
        <f>YEAR(salestable[[#This Row],[Order Date]])</f>
        <v>2016</v>
      </c>
      <c r="Y9939" t="str">
        <f>TEXT(salestable[[#This Row],[Order Date]],"MMMM")</f>
        <v>June</v>
      </c>
      <c r="Z9939" t="str">
        <f>"Q"&amp;ROUNDUP(MONTH(salestable[[#This Row],[Order Date]])/3,0)</f>
        <v>Q2</v>
      </c>
      <c r="AA9939" t="str">
        <f>TEXT(salestable[[#This Row],[Order Date]], "ddd")</f>
        <v>Fri</v>
      </c>
    </row>
    <row r="9940" spans="1:27"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s="3">
        <v>5</v>
      </c>
      <c r="T9940" s="4">
        <v>0</v>
      </c>
      <c r="U9940" s="3">
        <v>19.915500000000002</v>
      </c>
      <c r="V9940" s="2">
        <f>salestable[[#This Row],[Sales]] * (1 - salestable[[#This Row],[Discount]])</f>
        <v>60.35</v>
      </c>
      <c r="W9940" s="2">
        <f>salestable[[#This Row],[Sales]] * salestable[[#This Row],[Discount]]</f>
        <v>0</v>
      </c>
      <c r="X9940">
        <f>YEAR(salestable[[#This Row],[Order Date]])</f>
        <v>2016</v>
      </c>
      <c r="Y9940" t="str">
        <f>TEXT(salestable[[#This Row],[Order Date]],"MMMM")</f>
        <v>December</v>
      </c>
      <c r="Z9940" t="str">
        <f>"Q"&amp;ROUNDUP(MONTH(salestable[[#This Row],[Order Date]])/3,0)</f>
        <v>Q4</v>
      </c>
      <c r="AA9940" t="str">
        <f>TEXT(salestable[[#This Row],[Order Date]], "ddd")</f>
        <v>Mon</v>
      </c>
    </row>
    <row r="9941" spans="1:27"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s="3">
        <v>4</v>
      </c>
      <c r="T9941" s="4">
        <v>0</v>
      </c>
      <c r="U9941" s="3">
        <v>9.9456000000000007</v>
      </c>
      <c r="V9941" s="2">
        <f>salestable[[#This Row],[Sales]] * (1 - salestable[[#This Row],[Discount]])</f>
        <v>35.520000000000003</v>
      </c>
      <c r="W9941" s="2">
        <f>salestable[[#This Row],[Sales]] * salestable[[#This Row],[Discount]]</f>
        <v>0</v>
      </c>
      <c r="X9941">
        <f>YEAR(salestable[[#This Row],[Order Date]])</f>
        <v>2016</v>
      </c>
      <c r="Y9941" t="str">
        <f>TEXT(salestable[[#This Row],[Order Date]],"MMMM")</f>
        <v>December</v>
      </c>
      <c r="Z9941" t="str">
        <f>"Q"&amp;ROUNDUP(MONTH(salestable[[#This Row],[Order Date]])/3,0)</f>
        <v>Q4</v>
      </c>
      <c r="AA9941" t="str">
        <f>TEXT(salestable[[#This Row],[Order Date]], "ddd")</f>
        <v>Mon</v>
      </c>
    </row>
    <row r="9942" spans="1:27"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s="3">
        <v>7</v>
      </c>
      <c r="T9942" s="4">
        <v>0</v>
      </c>
      <c r="U9942" s="3">
        <v>4.8159999999999998</v>
      </c>
      <c r="V9942" s="2">
        <f>salestable[[#This Row],[Sales]] * (1 - salestable[[#This Row],[Discount]])</f>
        <v>11.2</v>
      </c>
      <c r="W9942" s="2">
        <f>salestable[[#This Row],[Sales]] * salestable[[#This Row],[Discount]]</f>
        <v>0</v>
      </c>
      <c r="X9942">
        <f>YEAR(salestable[[#This Row],[Order Date]])</f>
        <v>2016</v>
      </c>
      <c r="Y9942" t="str">
        <f>TEXT(salestable[[#This Row],[Order Date]],"MMMM")</f>
        <v>December</v>
      </c>
      <c r="Z9942" t="str">
        <f>"Q"&amp;ROUNDUP(MONTH(salestable[[#This Row],[Order Date]])/3,0)</f>
        <v>Q4</v>
      </c>
      <c r="AA9942" t="str">
        <f>TEXT(salestable[[#This Row],[Order Date]], "ddd")</f>
        <v>Mon</v>
      </c>
    </row>
    <row r="9943" spans="1:27"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s="3">
        <v>14</v>
      </c>
      <c r="T9943" s="4">
        <v>0</v>
      </c>
      <c r="U9943" s="3">
        <v>87.196200000000005</v>
      </c>
      <c r="V9943" s="2">
        <f>salestable[[#This Row],[Sales]] * (1 - salestable[[#This Row],[Discount]])</f>
        <v>223.58</v>
      </c>
      <c r="W9943" s="2">
        <f>salestable[[#This Row],[Sales]] * salestable[[#This Row],[Discount]]</f>
        <v>0</v>
      </c>
      <c r="X9943">
        <f>YEAR(salestable[[#This Row],[Order Date]])</f>
        <v>2017</v>
      </c>
      <c r="Y9943" t="str">
        <f>TEXT(salestable[[#This Row],[Order Date]],"MMMM")</f>
        <v>November</v>
      </c>
      <c r="Z9943" t="str">
        <f>"Q"&amp;ROUNDUP(MONTH(salestable[[#This Row],[Order Date]])/3,0)</f>
        <v>Q4</v>
      </c>
      <c r="AA9943" t="str">
        <f>TEXT(salestable[[#This Row],[Order Date]], "ddd")</f>
        <v>Fri</v>
      </c>
    </row>
    <row r="9944" spans="1:27"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s="3">
        <v>9</v>
      </c>
      <c r="T9944" s="4">
        <v>0</v>
      </c>
      <c r="U9944" s="3">
        <v>29.964600000000001</v>
      </c>
      <c r="V9944" s="2">
        <f>salestable[[#This Row],[Sales]] * (1 - salestable[[#This Row],[Discount]])</f>
        <v>998.82</v>
      </c>
      <c r="W9944" s="2">
        <f>salestable[[#This Row],[Sales]] * salestable[[#This Row],[Discount]]</f>
        <v>0</v>
      </c>
      <c r="X9944">
        <f>YEAR(salestable[[#This Row],[Order Date]])</f>
        <v>2014</v>
      </c>
      <c r="Y9944" t="str">
        <f>TEXT(salestable[[#This Row],[Order Date]],"MMMM")</f>
        <v>December</v>
      </c>
      <c r="Z9944" t="str">
        <f>"Q"&amp;ROUNDUP(MONTH(salestable[[#This Row],[Order Date]])/3,0)</f>
        <v>Q4</v>
      </c>
      <c r="AA9944" t="str">
        <f>TEXT(salestable[[#This Row],[Order Date]], "ddd")</f>
        <v>Sun</v>
      </c>
    </row>
    <row r="9945" spans="1:27"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s="3">
        <v>5</v>
      </c>
      <c r="T9945" s="4">
        <v>0</v>
      </c>
      <c r="U9945" s="3">
        <v>13.298999999999999</v>
      </c>
      <c r="V9945" s="2">
        <f>salestable[[#This Row],[Sales]] * (1 - salestable[[#This Row],[Discount]])</f>
        <v>51.15</v>
      </c>
      <c r="W9945" s="2">
        <f>salestable[[#This Row],[Sales]] * salestable[[#This Row],[Discount]]</f>
        <v>0</v>
      </c>
      <c r="X9945">
        <f>YEAR(salestable[[#This Row],[Order Date]])</f>
        <v>2014</v>
      </c>
      <c r="Y9945" t="str">
        <f>TEXT(salestable[[#This Row],[Order Date]],"MMMM")</f>
        <v>December</v>
      </c>
      <c r="Z9945" t="str">
        <f>"Q"&amp;ROUNDUP(MONTH(salestable[[#This Row],[Order Date]])/3,0)</f>
        <v>Q4</v>
      </c>
      <c r="AA9945" t="str">
        <f>TEXT(salestable[[#This Row],[Order Date]], "ddd")</f>
        <v>Sun</v>
      </c>
    </row>
    <row r="9946" spans="1:27"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s="3">
        <v>3</v>
      </c>
      <c r="T9946" s="4">
        <v>0</v>
      </c>
      <c r="U9946" s="3">
        <v>0.40739999999999998</v>
      </c>
      <c r="V9946" s="2">
        <f>salestable[[#This Row],[Sales]] * (1 - salestable[[#This Row],[Discount]])</f>
        <v>40.74</v>
      </c>
      <c r="W9946" s="2">
        <f>salestable[[#This Row],[Sales]] * salestable[[#This Row],[Discount]]</f>
        <v>0</v>
      </c>
      <c r="X9946">
        <f>YEAR(salestable[[#This Row],[Order Date]])</f>
        <v>2015</v>
      </c>
      <c r="Y9946" t="str">
        <f>TEXT(salestable[[#This Row],[Order Date]],"MMMM")</f>
        <v>April</v>
      </c>
      <c r="Z9946" t="str">
        <f>"Q"&amp;ROUNDUP(MONTH(salestable[[#This Row],[Order Date]])/3,0)</f>
        <v>Q2</v>
      </c>
      <c r="AA9946" t="str">
        <f>TEXT(salestable[[#This Row],[Order Date]], "ddd")</f>
        <v>Sun</v>
      </c>
    </row>
    <row r="9947" spans="1:27"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s="3">
        <v>1</v>
      </c>
      <c r="T9947" s="4">
        <v>0.2</v>
      </c>
      <c r="U9947" s="3">
        <v>1.07</v>
      </c>
      <c r="V9947" s="2">
        <f>salestable[[#This Row],[Sales]] * (1 - salestable[[#This Row],[Discount]])</f>
        <v>2.7392000000000003</v>
      </c>
      <c r="W9947" s="2">
        <f>salestable[[#This Row],[Sales]] * salestable[[#This Row],[Discount]]</f>
        <v>0.68480000000000008</v>
      </c>
      <c r="X9947">
        <f>YEAR(salestable[[#This Row],[Order Date]])</f>
        <v>2014</v>
      </c>
      <c r="Y9947" t="str">
        <f>TEXT(salestable[[#This Row],[Order Date]],"MMMM")</f>
        <v>March</v>
      </c>
      <c r="Z9947" t="str">
        <f>"Q"&amp;ROUNDUP(MONTH(salestable[[#This Row],[Order Date]])/3,0)</f>
        <v>Q1</v>
      </c>
      <c r="AA9947" t="str">
        <f>TEXT(salestable[[#This Row],[Order Date]], "ddd")</f>
        <v>Sun</v>
      </c>
    </row>
    <row r="9948" spans="1:27"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s="3">
        <v>3</v>
      </c>
      <c r="T9948" s="4">
        <v>0.2</v>
      </c>
      <c r="U9948" s="3">
        <v>32.130000000000003</v>
      </c>
      <c r="V9948" s="2">
        <f>salestable[[#This Row],[Sales]] * (1 - salestable[[#This Row],[Discount]])</f>
        <v>120.96</v>
      </c>
      <c r="W9948" s="2">
        <f>salestable[[#This Row],[Sales]] * salestable[[#This Row],[Discount]]</f>
        <v>30.24</v>
      </c>
      <c r="X9948">
        <f>YEAR(salestable[[#This Row],[Order Date]])</f>
        <v>2014</v>
      </c>
      <c r="Y9948" t="str">
        <f>TEXT(salestable[[#This Row],[Order Date]],"MMMM")</f>
        <v>March</v>
      </c>
      <c r="Z9948" t="str">
        <f>"Q"&amp;ROUNDUP(MONTH(salestable[[#This Row],[Order Date]])/3,0)</f>
        <v>Q1</v>
      </c>
      <c r="AA9948" t="str">
        <f>TEXT(salestable[[#This Row],[Order Date]], "ddd")</f>
        <v>Sun</v>
      </c>
    </row>
    <row r="9949" spans="1:27"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s="3">
        <v>6</v>
      </c>
      <c r="T9949" s="4">
        <v>0</v>
      </c>
      <c r="U9949" s="3">
        <v>539.24639999999999</v>
      </c>
      <c r="V9949" s="2">
        <f>salestable[[#This Row],[Sales]] * (1 - salestable[[#This Row],[Discount]])</f>
        <v>1925.88</v>
      </c>
      <c r="W9949" s="2">
        <f>salestable[[#This Row],[Sales]] * salestable[[#This Row],[Discount]]</f>
        <v>0</v>
      </c>
      <c r="X9949">
        <f>YEAR(salestable[[#This Row],[Order Date]])</f>
        <v>2017</v>
      </c>
      <c r="Y9949" t="str">
        <f>TEXT(salestable[[#This Row],[Order Date]],"MMMM")</f>
        <v>June</v>
      </c>
      <c r="Z9949" t="str">
        <f>"Q"&amp;ROUNDUP(MONTH(salestable[[#This Row],[Order Date]])/3,0)</f>
        <v>Q2</v>
      </c>
      <c r="AA9949" t="str">
        <f>TEXT(salestable[[#This Row],[Order Date]], "ddd")</f>
        <v>Thu</v>
      </c>
    </row>
    <row r="9950" spans="1:27"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s="3">
        <v>8</v>
      </c>
      <c r="T9950" s="4">
        <v>0</v>
      </c>
      <c r="U9950" s="3">
        <v>793.71600000000001</v>
      </c>
      <c r="V9950" s="2">
        <f>salestable[[#This Row],[Sales]] * (1 - salestable[[#This Row],[Discount]])</f>
        <v>2405.1999999999998</v>
      </c>
      <c r="W9950" s="2">
        <f>salestable[[#This Row],[Sales]] * salestable[[#This Row],[Discount]]</f>
        <v>0</v>
      </c>
      <c r="X9950">
        <f>YEAR(salestable[[#This Row],[Order Date]])</f>
        <v>2017</v>
      </c>
      <c r="Y9950" t="str">
        <f>TEXT(salestable[[#This Row],[Order Date]],"MMMM")</f>
        <v>June</v>
      </c>
      <c r="Z9950" t="str">
        <f>"Q"&amp;ROUNDUP(MONTH(salestable[[#This Row],[Order Date]])/3,0)</f>
        <v>Q2</v>
      </c>
      <c r="AA9950" t="str">
        <f>TEXT(salestable[[#This Row],[Order Date]], "ddd")</f>
        <v>Thu</v>
      </c>
    </row>
    <row r="9951" spans="1:27"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s="3">
        <v>3</v>
      </c>
      <c r="T9951" s="4">
        <v>0</v>
      </c>
      <c r="U9951" s="3">
        <v>15.9543</v>
      </c>
      <c r="V9951" s="2">
        <f>salestable[[#This Row],[Sales]] * (1 - salestable[[#This Row],[Discount]])</f>
        <v>83.97</v>
      </c>
      <c r="W9951" s="2">
        <f>salestable[[#This Row],[Sales]] * salestable[[#This Row],[Discount]]</f>
        <v>0</v>
      </c>
      <c r="X9951">
        <f>YEAR(salestable[[#This Row],[Order Date]])</f>
        <v>2017</v>
      </c>
      <c r="Y9951" t="str">
        <f>TEXT(salestable[[#This Row],[Order Date]],"MMMM")</f>
        <v>June</v>
      </c>
      <c r="Z9951" t="str">
        <f>"Q"&amp;ROUNDUP(MONTH(salestable[[#This Row],[Order Date]])/3,0)</f>
        <v>Q2</v>
      </c>
      <c r="AA9951" t="str">
        <f>TEXT(salestable[[#This Row],[Order Date]], "ddd")</f>
        <v>Thu</v>
      </c>
    </row>
    <row r="9952" spans="1:27"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s="3">
        <v>1</v>
      </c>
      <c r="T9952" s="4">
        <v>0</v>
      </c>
      <c r="U9952" s="3">
        <v>14.7593</v>
      </c>
      <c r="V9952" s="2">
        <f>salestable[[#This Row],[Sales]] * (1 - salestable[[#This Row],[Discount]])</f>
        <v>39.89</v>
      </c>
      <c r="W9952" s="2">
        <f>salestable[[#This Row],[Sales]] * salestable[[#This Row],[Discount]]</f>
        <v>0</v>
      </c>
      <c r="X9952">
        <f>YEAR(salestable[[#This Row],[Order Date]])</f>
        <v>2017</v>
      </c>
      <c r="Y9952" t="str">
        <f>TEXT(salestable[[#This Row],[Order Date]],"MMMM")</f>
        <v>June</v>
      </c>
      <c r="Z9952" t="str">
        <f>"Q"&amp;ROUNDUP(MONTH(salestable[[#This Row],[Order Date]])/3,0)</f>
        <v>Q2</v>
      </c>
      <c r="AA9952" t="str">
        <f>TEXT(salestable[[#This Row],[Order Date]], "ddd")</f>
        <v>Thu</v>
      </c>
    </row>
    <row r="9953" spans="1:27"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s="3">
        <v>2</v>
      </c>
      <c r="T9953" s="4">
        <v>0</v>
      </c>
      <c r="U9953" s="3">
        <v>8.69</v>
      </c>
      <c r="V9953" s="2">
        <f>salestable[[#This Row],[Sales]] * (1 - salestable[[#This Row],[Discount]])</f>
        <v>17.38</v>
      </c>
      <c r="W9953" s="2">
        <f>salestable[[#This Row],[Sales]] * salestable[[#This Row],[Discount]]</f>
        <v>0</v>
      </c>
      <c r="X9953">
        <f>YEAR(salestable[[#This Row],[Order Date]])</f>
        <v>2017</v>
      </c>
      <c r="Y9953" t="str">
        <f>TEXT(salestable[[#This Row],[Order Date]],"MMMM")</f>
        <v>June</v>
      </c>
      <c r="Z9953" t="str">
        <f>"Q"&amp;ROUNDUP(MONTH(salestable[[#This Row],[Order Date]])/3,0)</f>
        <v>Q2</v>
      </c>
      <c r="AA9953" t="str">
        <f>TEXT(salestable[[#This Row],[Order Date]], "ddd")</f>
        <v>Thu</v>
      </c>
    </row>
    <row r="9954" spans="1:27"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s="3">
        <v>2</v>
      </c>
      <c r="T9954" s="4">
        <v>0.2</v>
      </c>
      <c r="U9954" s="3">
        <v>20.724</v>
      </c>
      <c r="V9954" s="2">
        <f>salestable[[#This Row],[Sales]] * (1 - salestable[[#This Row],[Discount]])</f>
        <v>44.211200000000005</v>
      </c>
      <c r="W9954" s="2">
        <f>salestable[[#This Row],[Sales]] * salestable[[#This Row],[Discount]]</f>
        <v>11.052800000000001</v>
      </c>
      <c r="X9954">
        <f>YEAR(salestable[[#This Row],[Order Date]])</f>
        <v>2015</v>
      </c>
      <c r="Y9954" t="str">
        <f>TEXT(salestable[[#This Row],[Order Date]],"MMMM")</f>
        <v>December</v>
      </c>
      <c r="Z9954" t="str">
        <f>"Q"&amp;ROUNDUP(MONTH(salestable[[#This Row],[Order Date]])/3,0)</f>
        <v>Q4</v>
      </c>
      <c r="AA9954" t="str">
        <f>TEXT(salestable[[#This Row],[Order Date]], "ddd")</f>
        <v>Mon</v>
      </c>
    </row>
    <row r="9955" spans="1:27"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s="3">
        <v>1</v>
      </c>
      <c r="T9955" s="4">
        <v>0</v>
      </c>
      <c r="U9955" s="3">
        <v>3.1103999999999998</v>
      </c>
      <c r="V9955" s="2">
        <f>salestable[[#This Row],[Sales]] * (1 - salestable[[#This Row],[Discount]])</f>
        <v>6.48</v>
      </c>
      <c r="W9955" s="2">
        <f>salestable[[#This Row],[Sales]] * salestable[[#This Row],[Discount]]</f>
        <v>0</v>
      </c>
      <c r="X9955">
        <f>YEAR(salestable[[#This Row],[Order Date]])</f>
        <v>2015</v>
      </c>
      <c r="Y9955" t="str">
        <f>TEXT(salestable[[#This Row],[Order Date]],"MMMM")</f>
        <v>December</v>
      </c>
      <c r="Z9955" t="str">
        <f>"Q"&amp;ROUNDUP(MONTH(salestable[[#This Row],[Order Date]])/3,0)</f>
        <v>Q4</v>
      </c>
      <c r="AA9955" t="str">
        <f>TEXT(salestable[[#This Row],[Order Date]], "ddd")</f>
        <v>Mon</v>
      </c>
    </row>
    <row r="9956" spans="1:27"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s="3">
        <v>3</v>
      </c>
      <c r="T9956" s="4">
        <v>0.2</v>
      </c>
      <c r="U9956" s="3">
        <v>11.5587</v>
      </c>
      <c r="V9956" s="2">
        <f>salestable[[#This Row],[Sales]] * (1 - salestable[[#This Row],[Discount]])</f>
        <v>27.398399999999999</v>
      </c>
      <c r="W9956" s="2">
        <f>salestable[[#This Row],[Sales]] * salestable[[#This Row],[Discount]]</f>
        <v>6.8495999999999997</v>
      </c>
      <c r="X9956">
        <f>YEAR(salestable[[#This Row],[Order Date]])</f>
        <v>2015</v>
      </c>
      <c r="Y9956" t="str">
        <f>TEXT(salestable[[#This Row],[Order Date]],"MMMM")</f>
        <v>December</v>
      </c>
      <c r="Z9956" t="str">
        <f>"Q"&amp;ROUNDUP(MONTH(salestable[[#This Row],[Order Date]])/3,0)</f>
        <v>Q4</v>
      </c>
      <c r="AA9956" t="str">
        <f>TEXT(salestable[[#This Row],[Order Date]], "ddd")</f>
        <v>Mon</v>
      </c>
    </row>
    <row r="9957" spans="1:27"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s="3">
        <v>2</v>
      </c>
      <c r="T9957" s="4">
        <v>0.2</v>
      </c>
      <c r="U9957" s="3">
        <v>10.258800000000001</v>
      </c>
      <c r="V9957" s="2">
        <f>salestable[[#This Row],[Sales]] * (1 - salestable[[#This Row],[Discount]])</f>
        <v>218.8544</v>
      </c>
      <c r="W9957" s="2">
        <f>salestable[[#This Row],[Sales]] * salestable[[#This Row],[Discount]]</f>
        <v>54.7136</v>
      </c>
      <c r="X9957">
        <f>YEAR(salestable[[#This Row],[Order Date]])</f>
        <v>2015</v>
      </c>
      <c r="Y9957" t="str">
        <f>TEXT(salestable[[#This Row],[Order Date]],"MMMM")</f>
        <v>December</v>
      </c>
      <c r="Z9957" t="str">
        <f>"Q"&amp;ROUNDUP(MONTH(salestable[[#This Row],[Order Date]])/3,0)</f>
        <v>Q4</v>
      </c>
      <c r="AA9957" t="str">
        <f>TEXT(salestable[[#This Row],[Order Date]], "ddd")</f>
        <v>Mon</v>
      </c>
    </row>
    <row r="9958" spans="1:27"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s="3">
        <v>5</v>
      </c>
      <c r="T9958" s="4">
        <v>0</v>
      </c>
      <c r="U9958" s="3">
        <v>21.784500000000001</v>
      </c>
      <c r="V9958" s="2">
        <f>salestable[[#This Row],[Sales]] * (1 - salestable[[#This Row],[Discount]])</f>
        <v>46.35</v>
      </c>
      <c r="W9958" s="2">
        <f>salestable[[#This Row],[Sales]] * salestable[[#This Row],[Discount]]</f>
        <v>0</v>
      </c>
      <c r="X9958">
        <f>YEAR(salestable[[#This Row],[Order Date]])</f>
        <v>2014</v>
      </c>
      <c r="Y9958" t="str">
        <f>TEXT(salestable[[#This Row],[Order Date]],"MMMM")</f>
        <v>November</v>
      </c>
      <c r="Z9958" t="str">
        <f>"Q"&amp;ROUNDUP(MONTH(salestable[[#This Row],[Order Date]])/3,0)</f>
        <v>Q4</v>
      </c>
      <c r="AA9958" t="str">
        <f>TEXT(salestable[[#This Row],[Order Date]], "ddd")</f>
        <v>Tue</v>
      </c>
    </row>
    <row r="9959" spans="1:27"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s="3">
        <v>4</v>
      </c>
      <c r="T9959" s="4">
        <v>0</v>
      </c>
      <c r="U9959" s="3">
        <v>109.7208</v>
      </c>
      <c r="V9959" s="2">
        <f>salestable[[#This Row],[Sales]] * (1 - salestable[[#This Row],[Discount]])</f>
        <v>223.92</v>
      </c>
      <c r="W9959" s="2">
        <f>salestable[[#This Row],[Sales]] * salestable[[#This Row],[Discount]]</f>
        <v>0</v>
      </c>
      <c r="X9959">
        <f>YEAR(salestable[[#This Row],[Order Date]])</f>
        <v>2014</v>
      </c>
      <c r="Y9959" t="str">
        <f>TEXT(salestable[[#This Row],[Order Date]],"MMMM")</f>
        <v>November</v>
      </c>
      <c r="Z9959" t="str">
        <f>"Q"&amp;ROUNDUP(MONTH(salestable[[#This Row],[Order Date]])/3,0)</f>
        <v>Q4</v>
      </c>
      <c r="AA9959" t="str">
        <f>TEXT(salestable[[#This Row],[Order Date]], "ddd")</f>
        <v>Tue</v>
      </c>
    </row>
    <row r="9960" spans="1:27"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s="3">
        <v>2</v>
      </c>
      <c r="T9960" s="4">
        <v>0</v>
      </c>
      <c r="U9960" s="3">
        <v>2.19</v>
      </c>
      <c r="V9960" s="2">
        <f>salestable[[#This Row],[Sales]] * (1 - salestable[[#This Row],[Discount]])</f>
        <v>7.3</v>
      </c>
      <c r="W9960" s="2">
        <f>salestable[[#This Row],[Sales]] * salestable[[#This Row],[Discount]]</f>
        <v>0</v>
      </c>
      <c r="X9960">
        <f>YEAR(salestable[[#This Row],[Order Date]])</f>
        <v>2014</v>
      </c>
      <c r="Y9960" t="str">
        <f>TEXT(salestable[[#This Row],[Order Date]],"MMMM")</f>
        <v>November</v>
      </c>
      <c r="Z9960" t="str">
        <f>"Q"&amp;ROUNDUP(MONTH(salestable[[#This Row],[Order Date]])/3,0)</f>
        <v>Q4</v>
      </c>
      <c r="AA9960" t="str">
        <f>TEXT(salestable[[#This Row],[Order Date]], "ddd")</f>
        <v>Tue</v>
      </c>
    </row>
    <row r="9961" spans="1:27"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s="3">
        <v>2</v>
      </c>
      <c r="T9961" s="4">
        <v>0.2</v>
      </c>
      <c r="U9961" s="3">
        <v>1.8688</v>
      </c>
      <c r="V9961" s="2">
        <f>salestable[[#This Row],[Sales]] * (1 - salestable[[#This Row],[Discount]])</f>
        <v>7.4752000000000001</v>
      </c>
      <c r="W9961" s="2">
        <f>salestable[[#This Row],[Sales]] * salestable[[#This Row],[Discount]]</f>
        <v>1.8688</v>
      </c>
      <c r="X9961">
        <f>YEAR(salestable[[#This Row],[Order Date]])</f>
        <v>2017</v>
      </c>
      <c r="Y9961" t="str">
        <f>TEXT(salestable[[#This Row],[Order Date]],"MMMM")</f>
        <v>October</v>
      </c>
      <c r="Z9961" t="str">
        <f>"Q"&amp;ROUNDUP(MONTH(salestable[[#This Row],[Order Date]])/3,0)</f>
        <v>Q4</v>
      </c>
      <c r="AA9961" t="str">
        <f>TEXT(salestable[[#This Row],[Order Date]], "ddd")</f>
        <v>Fri</v>
      </c>
    </row>
    <row r="9962" spans="1:27"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s="3">
        <v>1</v>
      </c>
      <c r="T9962" s="4">
        <v>0</v>
      </c>
      <c r="U9962" s="3">
        <v>3.24</v>
      </c>
      <c r="V9962" s="2">
        <f>salestable[[#This Row],[Sales]] * (1 - salestable[[#This Row],[Discount]])</f>
        <v>18</v>
      </c>
      <c r="W9962" s="2">
        <f>salestable[[#This Row],[Sales]] * salestable[[#This Row],[Discount]]</f>
        <v>0</v>
      </c>
      <c r="X9962">
        <f>YEAR(salestable[[#This Row],[Order Date]])</f>
        <v>2017</v>
      </c>
      <c r="Y9962" t="str">
        <f>TEXT(salestable[[#This Row],[Order Date]],"MMMM")</f>
        <v>September</v>
      </c>
      <c r="Z9962" t="str">
        <f>"Q"&amp;ROUNDUP(MONTH(salestable[[#This Row],[Order Date]])/3,0)</f>
        <v>Q3</v>
      </c>
      <c r="AA9962" t="str">
        <f>TEXT(salestable[[#This Row],[Order Date]], "ddd")</f>
        <v>Sat</v>
      </c>
    </row>
    <row r="9963" spans="1:27"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s="3">
        <v>2</v>
      </c>
      <c r="T9963" s="4">
        <v>0.2</v>
      </c>
      <c r="U9963" s="3">
        <v>23.7742</v>
      </c>
      <c r="V9963" s="2">
        <f>salestable[[#This Row],[Sales]] * (1 - salestable[[#This Row],[Discount]])</f>
        <v>52.467200000000005</v>
      </c>
      <c r="W9963" s="2">
        <f>salestable[[#This Row],[Sales]] * salestable[[#This Row],[Discount]]</f>
        <v>13.116800000000001</v>
      </c>
      <c r="X9963">
        <f>YEAR(salestable[[#This Row],[Order Date]])</f>
        <v>2015</v>
      </c>
      <c r="Y9963" t="str">
        <f>TEXT(salestable[[#This Row],[Order Date]],"MMMM")</f>
        <v>March</v>
      </c>
      <c r="Z9963" t="str">
        <f>"Q"&amp;ROUNDUP(MONTH(salestable[[#This Row],[Order Date]])/3,0)</f>
        <v>Q1</v>
      </c>
      <c r="AA9963" t="str">
        <f>TEXT(salestable[[#This Row],[Order Date]], "ddd")</f>
        <v>Thu</v>
      </c>
    </row>
    <row r="9964" spans="1:27"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s="3">
        <v>4</v>
      </c>
      <c r="T9964" s="4">
        <v>0.32</v>
      </c>
      <c r="U9964" s="3">
        <v>-67.670400000000001</v>
      </c>
      <c r="V9964" s="2">
        <f>salestable[[#This Row],[Sales]] * (1 - salestable[[#This Row],[Discount]])</f>
        <v>260.75660799999997</v>
      </c>
      <c r="W9964" s="2">
        <f>salestable[[#This Row],[Sales]] * salestable[[#This Row],[Discount]]</f>
        <v>122.70899199999999</v>
      </c>
      <c r="X9964">
        <f>YEAR(salestable[[#This Row],[Order Date]])</f>
        <v>2015</v>
      </c>
      <c r="Y9964" t="str">
        <f>TEXT(salestable[[#This Row],[Order Date]],"MMMM")</f>
        <v>March</v>
      </c>
      <c r="Z9964" t="str">
        <f>"Q"&amp;ROUNDUP(MONTH(salestable[[#This Row],[Order Date]])/3,0)</f>
        <v>Q1</v>
      </c>
      <c r="AA9964" t="str">
        <f>TEXT(salestable[[#This Row],[Order Date]], "ddd")</f>
        <v>Thu</v>
      </c>
    </row>
    <row r="9965" spans="1:27"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s="3">
        <v>2</v>
      </c>
      <c r="T9965" s="4">
        <v>0.2</v>
      </c>
      <c r="U9965" s="3">
        <v>3.6288</v>
      </c>
      <c r="V9965" s="2">
        <f>salestable[[#This Row],[Sales]] * (1 - salestable[[#This Row],[Discount]])</f>
        <v>8.2944000000000013</v>
      </c>
      <c r="W9965" s="2">
        <f>salestable[[#This Row],[Sales]] * salestable[[#This Row],[Discount]]</f>
        <v>2.0736000000000003</v>
      </c>
      <c r="X9965">
        <f>YEAR(salestable[[#This Row],[Order Date]])</f>
        <v>2015</v>
      </c>
      <c r="Y9965" t="str">
        <f>TEXT(salestable[[#This Row],[Order Date]],"MMMM")</f>
        <v>July</v>
      </c>
      <c r="Z9965" t="str">
        <f>"Q"&amp;ROUNDUP(MONTH(salestable[[#This Row],[Order Date]])/3,0)</f>
        <v>Q3</v>
      </c>
      <c r="AA9965" t="str">
        <f>TEXT(salestable[[#This Row],[Order Date]], "ddd")</f>
        <v>Sun</v>
      </c>
    </row>
    <row r="9966" spans="1:27"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s="3">
        <v>1</v>
      </c>
      <c r="T9966" s="4">
        <v>0</v>
      </c>
      <c r="U9966" s="3">
        <v>6.4320000000000004</v>
      </c>
      <c r="V9966" s="2">
        <f>salestable[[#This Row],[Sales]] * (1 - salestable[[#This Row],[Discount]])</f>
        <v>13.4</v>
      </c>
      <c r="W9966" s="2">
        <f>salestable[[#This Row],[Sales]] * salestable[[#This Row],[Discount]]</f>
        <v>0</v>
      </c>
      <c r="X9966">
        <f>YEAR(salestable[[#This Row],[Order Date]])</f>
        <v>2016</v>
      </c>
      <c r="Y9966" t="str">
        <f>TEXT(salestable[[#This Row],[Order Date]],"MMMM")</f>
        <v>December</v>
      </c>
      <c r="Z9966" t="str">
        <f>"Q"&amp;ROUNDUP(MONTH(salestable[[#This Row],[Order Date]])/3,0)</f>
        <v>Q4</v>
      </c>
      <c r="AA9966" t="str">
        <f>TEXT(salestable[[#This Row],[Order Date]], "ddd")</f>
        <v>Mon</v>
      </c>
    </row>
    <row r="9967" spans="1:27"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s="3">
        <v>1</v>
      </c>
      <c r="T9967" s="4">
        <v>0</v>
      </c>
      <c r="U9967" s="3">
        <v>2.3405999999999998</v>
      </c>
      <c r="V9967" s="2">
        <f>salestable[[#This Row],[Sales]] * (1 - salestable[[#This Row],[Discount]])</f>
        <v>4.9800000000000004</v>
      </c>
      <c r="W9967" s="2">
        <f>salestable[[#This Row],[Sales]] * salestable[[#This Row],[Discount]]</f>
        <v>0</v>
      </c>
      <c r="X9967">
        <f>YEAR(salestable[[#This Row],[Order Date]])</f>
        <v>2016</v>
      </c>
      <c r="Y9967" t="str">
        <f>TEXT(salestable[[#This Row],[Order Date]],"MMMM")</f>
        <v>December</v>
      </c>
      <c r="Z9967" t="str">
        <f>"Q"&amp;ROUNDUP(MONTH(salestable[[#This Row],[Order Date]])/3,0)</f>
        <v>Q4</v>
      </c>
      <c r="AA9967" t="str">
        <f>TEXT(salestable[[#This Row],[Order Date]], "ddd")</f>
        <v>Mon</v>
      </c>
    </row>
    <row r="9968" spans="1:27"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s="3">
        <v>7</v>
      </c>
      <c r="T9968" s="4">
        <v>0</v>
      </c>
      <c r="U9968" s="3">
        <v>51.554299999999998</v>
      </c>
      <c r="V9968" s="2">
        <f>salestable[[#This Row],[Sales]] * (1 - salestable[[#This Row],[Discount]])</f>
        <v>109.69</v>
      </c>
      <c r="W9968" s="2">
        <f>salestable[[#This Row],[Sales]] * salestable[[#This Row],[Discount]]</f>
        <v>0</v>
      </c>
      <c r="X9968">
        <f>YEAR(salestable[[#This Row],[Order Date]])</f>
        <v>2016</v>
      </c>
      <c r="Y9968" t="str">
        <f>TEXT(salestable[[#This Row],[Order Date]],"MMMM")</f>
        <v>December</v>
      </c>
      <c r="Z9968" t="str">
        <f>"Q"&amp;ROUNDUP(MONTH(salestable[[#This Row],[Order Date]])/3,0)</f>
        <v>Q4</v>
      </c>
      <c r="AA9968" t="str">
        <f>TEXT(salestable[[#This Row],[Order Date]], "ddd")</f>
        <v>Mon</v>
      </c>
    </row>
    <row r="9969" spans="1:27"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s="3">
        <v>5</v>
      </c>
      <c r="T9969" s="4">
        <v>0</v>
      </c>
      <c r="U9969" s="3">
        <v>18.09</v>
      </c>
      <c r="V9969" s="2">
        <f>salestable[[#This Row],[Sales]] * (1 - salestable[[#This Row],[Discount]])</f>
        <v>40.200000000000003</v>
      </c>
      <c r="W9969" s="2">
        <f>salestable[[#This Row],[Sales]] * salestable[[#This Row],[Discount]]</f>
        <v>0</v>
      </c>
      <c r="X9969">
        <f>YEAR(salestable[[#This Row],[Order Date]])</f>
        <v>2017</v>
      </c>
      <c r="Y9969" t="str">
        <f>TEXT(salestable[[#This Row],[Order Date]],"MMMM")</f>
        <v>December</v>
      </c>
      <c r="Z9969" t="str">
        <f>"Q"&amp;ROUNDUP(MONTH(salestable[[#This Row],[Order Date]])/3,0)</f>
        <v>Q4</v>
      </c>
      <c r="AA9969" t="str">
        <f>TEXT(salestable[[#This Row],[Order Date]], "ddd")</f>
        <v>Mon</v>
      </c>
    </row>
    <row r="9970" spans="1:27"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s="3">
        <v>2</v>
      </c>
      <c r="T9970" s="4">
        <v>0</v>
      </c>
      <c r="U9970" s="3">
        <v>331.19099999999997</v>
      </c>
      <c r="V9970" s="2">
        <f>salestable[[#This Row],[Sales]] * (1 - salestable[[#This Row],[Discount]])</f>
        <v>735.98</v>
      </c>
      <c r="W9970" s="2">
        <f>salestable[[#This Row],[Sales]] * salestable[[#This Row],[Discount]]</f>
        <v>0</v>
      </c>
      <c r="X9970">
        <f>YEAR(salestable[[#This Row],[Order Date]])</f>
        <v>2017</v>
      </c>
      <c r="Y9970" t="str">
        <f>TEXT(salestable[[#This Row],[Order Date]],"MMMM")</f>
        <v>December</v>
      </c>
      <c r="Z9970" t="str">
        <f>"Q"&amp;ROUNDUP(MONTH(salestable[[#This Row],[Order Date]])/3,0)</f>
        <v>Q4</v>
      </c>
      <c r="AA9970" t="str">
        <f>TEXT(salestable[[#This Row],[Order Date]], "ddd")</f>
        <v>Mon</v>
      </c>
    </row>
    <row r="9971" spans="1:27"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s="3">
        <v>7</v>
      </c>
      <c r="T9971" s="4">
        <v>0</v>
      </c>
      <c r="U9971" s="3">
        <v>6.5975000000000001</v>
      </c>
      <c r="V9971" s="2">
        <f>salestable[[#This Row],[Sales]] * (1 - salestable[[#This Row],[Discount]])</f>
        <v>22.75</v>
      </c>
      <c r="W9971" s="2">
        <f>salestable[[#This Row],[Sales]] * salestable[[#This Row],[Discount]]</f>
        <v>0</v>
      </c>
      <c r="X9971">
        <f>YEAR(salestable[[#This Row],[Order Date]])</f>
        <v>2017</v>
      </c>
      <c r="Y9971" t="str">
        <f>TEXT(salestable[[#This Row],[Order Date]],"MMMM")</f>
        <v>December</v>
      </c>
      <c r="Z9971" t="str">
        <f>"Q"&amp;ROUNDUP(MONTH(salestable[[#This Row],[Order Date]])/3,0)</f>
        <v>Q4</v>
      </c>
      <c r="AA9971" t="str">
        <f>TEXT(salestable[[#This Row],[Order Date]], "ddd")</f>
        <v>Mon</v>
      </c>
    </row>
    <row r="9972" spans="1:27"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s="3">
        <v>2</v>
      </c>
      <c r="T9972" s="4">
        <v>0</v>
      </c>
      <c r="U9972" s="3">
        <v>54.997599999999998</v>
      </c>
      <c r="V9972" s="2">
        <f>salestable[[#This Row],[Sales]] * (1 - salestable[[#This Row],[Discount]])</f>
        <v>119.56</v>
      </c>
      <c r="W9972" s="2">
        <f>salestable[[#This Row],[Sales]] * salestable[[#This Row],[Discount]]</f>
        <v>0</v>
      </c>
      <c r="X9972">
        <f>YEAR(salestable[[#This Row],[Order Date]])</f>
        <v>2015</v>
      </c>
      <c r="Y9972" t="str">
        <f>TEXT(salestable[[#This Row],[Order Date]],"MMMM")</f>
        <v>June</v>
      </c>
      <c r="Z9972" t="str">
        <f>"Q"&amp;ROUNDUP(MONTH(salestable[[#This Row],[Order Date]])/3,0)</f>
        <v>Q2</v>
      </c>
      <c r="AA9972" t="str">
        <f>TEXT(salestable[[#This Row],[Order Date]], "ddd")</f>
        <v>Sun</v>
      </c>
    </row>
    <row r="9973" spans="1:27"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s="3">
        <v>5</v>
      </c>
      <c r="T9973" s="4">
        <v>0</v>
      </c>
      <c r="U9973" s="3">
        <v>42.225000000000001</v>
      </c>
      <c r="V9973" s="2">
        <f>salestable[[#This Row],[Sales]] * (1 - salestable[[#This Row],[Discount]])</f>
        <v>140.75</v>
      </c>
      <c r="W9973" s="2">
        <f>salestable[[#This Row],[Sales]] * salestable[[#This Row],[Discount]]</f>
        <v>0</v>
      </c>
      <c r="X9973">
        <f>YEAR(salestable[[#This Row],[Order Date]])</f>
        <v>2015</v>
      </c>
      <c r="Y9973" t="str">
        <f>TEXT(salestable[[#This Row],[Order Date]],"MMMM")</f>
        <v>June</v>
      </c>
      <c r="Z9973" t="str">
        <f>"Q"&amp;ROUNDUP(MONTH(salestable[[#This Row],[Order Date]])/3,0)</f>
        <v>Q2</v>
      </c>
      <c r="AA9973" t="str">
        <f>TEXT(salestable[[#This Row],[Order Date]], "ddd")</f>
        <v>Sun</v>
      </c>
    </row>
    <row r="9974" spans="1:27"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s="3">
        <v>2</v>
      </c>
      <c r="T9974" s="4">
        <v>0.2</v>
      </c>
      <c r="U9974" s="3">
        <v>33.604199999999999</v>
      </c>
      <c r="V9974" s="2">
        <f>salestable[[#This Row],[Sales]] * (1 - salestable[[#This Row],[Discount]])</f>
        <v>79.65440000000001</v>
      </c>
      <c r="W9974" s="2">
        <f>salestable[[#This Row],[Sales]] * salestable[[#This Row],[Discount]]</f>
        <v>19.913600000000002</v>
      </c>
      <c r="X9974">
        <f>YEAR(salestable[[#This Row],[Order Date]])</f>
        <v>2016</v>
      </c>
      <c r="Y9974" t="str">
        <f>TEXT(salestable[[#This Row],[Order Date]],"MMMM")</f>
        <v>September</v>
      </c>
      <c r="Z9974" t="str">
        <f>"Q"&amp;ROUNDUP(MONTH(salestable[[#This Row],[Order Date]])/3,0)</f>
        <v>Q3</v>
      </c>
      <c r="AA9974" t="str">
        <f>TEXT(salestable[[#This Row],[Order Date]], "ddd")</f>
        <v>Sun</v>
      </c>
    </row>
    <row r="9975" spans="1:27"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s="3">
        <v>5</v>
      </c>
      <c r="T9975" s="4">
        <v>0.2</v>
      </c>
      <c r="U9975" s="3">
        <v>27.196000000000002</v>
      </c>
      <c r="V9975" s="2">
        <f>salestable[[#This Row],[Sales]] * (1 - salestable[[#This Row],[Discount]])</f>
        <v>217.56799999999998</v>
      </c>
      <c r="W9975" s="2">
        <f>salestable[[#This Row],[Sales]] * salestable[[#This Row],[Discount]]</f>
        <v>54.391999999999996</v>
      </c>
      <c r="X9975">
        <f>YEAR(salestable[[#This Row],[Order Date]])</f>
        <v>2016</v>
      </c>
      <c r="Y9975" t="str">
        <f>TEXT(salestable[[#This Row],[Order Date]],"MMMM")</f>
        <v>December</v>
      </c>
      <c r="Z9975" t="str">
        <f>"Q"&amp;ROUNDUP(MONTH(salestable[[#This Row],[Order Date]])/3,0)</f>
        <v>Q4</v>
      </c>
      <c r="AA9975" t="str">
        <f>TEXT(salestable[[#This Row],[Order Date]], "ddd")</f>
        <v>Tue</v>
      </c>
    </row>
    <row r="9976" spans="1:27"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s="3">
        <v>7</v>
      </c>
      <c r="T9976" s="4">
        <v>0</v>
      </c>
      <c r="U9976" s="3">
        <v>5.2332000000000001</v>
      </c>
      <c r="V9976" s="2">
        <f>salestable[[#This Row],[Sales]] * (1 - salestable[[#This Row],[Discount]])</f>
        <v>18.690000000000001</v>
      </c>
      <c r="W9976" s="2">
        <f>salestable[[#This Row],[Sales]] * salestable[[#This Row],[Discount]]</f>
        <v>0</v>
      </c>
      <c r="X9976">
        <f>YEAR(salestable[[#This Row],[Order Date]])</f>
        <v>2016</v>
      </c>
      <c r="Y9976" t="str">
        <f>TEXT(salestable[[#This Row],[Order Date]],"MMMM")</f>
        <v>December</v>
      </c>
      <c r="Z9976" t="str">
        <f>"Q"&amp;ROUNDUP(MONTH(salestable[[#This Row],[Order Date]])/3,0)</f>
        <v>Q4</v>
      </c>
      <c r="AA9976" t="str">
        <f>TEXT(salestable[[#This Row],[Order Date]], "ddd")</f>
        <v>Tue</v>
      </c>
    </row>
    <row r="9977" spans="1:27"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s="3">
        <v>2</v>
      </c>
      <c r="T9977" s="4">
        <v>0</v>
      </c>
      <c r="U9977" s="3">
        <v>6.4127999999999998</v>
      </c>
      <c r="V9977" s="2">
        <f>salestable[[#This Row],[Sales]] * (1 - salestable[[#This Row],[Discount]])</f>
        <v>13.36</v>
      </c>
      <c r="W9977" s="2">
        <f>salestable[[#This Row],[Sales]] * salestable[[#This Row],[Discount]]</f>
        <v>0</v>
      </c>
      <c r="X9977">
        <f>YEAR(salestable[[#This Row],[Order Date]])</f>
        <v>2016</v>
      </c>
      <c r="Y9977" t="str">
        <f>TEXT(salestable[[#This Row],[Order Date]],"MMMM")</f>
        <v>December</v>
      </c>
      <c r="Z9977" t="str">
        <f>"Q"&amp;ROUNDUP(MONTH(salestable[[#This Row],[Order Date]])/3,0)</f>
        <v>Q4</v>
      </c>
      <c r="AA9977" t="str">
        <f>TEXT(salestable[[#This Row],[Order Date]], "ddd")</f>
        <v>Tue</v>
      </c>
    </row>
    <row r="9978" spans="1:27"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s="3">
        <v>2</v>
      </c>
      <c r="T9978" s="4">
        <v>0.2</v>
      </c>
      <c r="U9978" s="3">
        <v>31.198</v>
      </c>
      <c r="V9978" s="2">
        <f>salestable[[#This Row],[Sales]] * (1 - salestable[[#This Row],[Discount]])</f>
        <v>199.66720000000001</v>
      </c>
      <c r="W9978" s="2">
        <f>salestable[[#This Row],[Sales]] * salestable[[#This Row],[Discount]]</f>
        <v>49.916800000000002</v>
      </c>
      <c r="X9978">
        <f>YEAR(salestable[[#This Row],[Order Date]])</f>
        <v>2016</v>
      </c>
      <c r="Y9978" t="str">
        <f>TEXT(salestable[[#This Row],[Order Date]],"MMMM")</f>
        <v>December</v>
      </c>
      <c r="Z9978" t="str">
        <f>"Q"&amp;ROUNDUP(MONTH(salestable[[#This Row],[Order Date]])/3,0)</f>
        <v>Q4</v>
      </c>
      <c r="AA9978" t="str">
        <f>TEXT(salestable[[#This Row],[Order Date]], "ddd")</f>
        <v>Tue</v>
      </c>
    </row>
    <row r="9979" spans="1:27"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s="3">
        <v>7</v>
      </c>
      <c r="T9979" s="4">
        <v>0</v>
      </c>
      <c r="U9979" s="3">
        <v>0</v>
      </c>
      <c r="V9979" s="2">
        <f>salestable[[#This Row],[Sales]] * (1 - salestable[[#This Row],[Discount]])</f>
        <v>13.86</v>
      </c>
      <c r="W9979" s="2">
        <f>salestable[[#This Row],[Sales]] * salestable[[#This Row],[Discount]]</f>
        <v>0</v>
      </c>
      <c r="X9979">
        <f>YEAR(salestable[[#This Row],[Order Date]])</f>
        <v>2016</v>
      </c>
      <c r="Y9979" t="str">
        <f>TEXT(salestable[[#This Row],[Order Date]],"MMMM")</f>
        <v>December</v>
      </c>
      <c r="Z9979" t="str">
        <f>"Q"&amp;ROUNDUP(MONTH(salestable[[#This Row],[Order Date]])/3,0)</f>
        <v>Q4</v>
      </c>
      <c r="AA9979" t="str">
        <f>TEXT(salestable[[#This Row],[Order Date]], "ddd")</f>
        <v>Tue</v>
      </c>
    </row>
    <row r="9980" spans="1:27"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s="3">
        <v>4</v>
      </c>
      <c r="T9980" s="4">
        <v>0.2</v>
      </c>
      <c r="U9980" s="3">
        <v>4.6816000000000004</v>
      </c>
      <c r="V9980" s="2">
        <f>salestable[[#This Row],[Sales]] * (1 - salestable[[#This Row],[Discount]])</f>
        <v>10.700800000000001</v>
      </c>
      <c r="W9980" s="2">
        <f>salestable[[#This Row],[Sales]] * salestable[[#This Row],[Discount]]</f>
        <v>2.6752000000000002</v>
      </c>
      <c r="X9980">
        <f>YEAR(salestable[[#This Row],[Order Date]])</f>
        <v>2016</v>
      </c>
      <c r="Y9980" t="str">
        <f>TEXT(salestable[[#This Row],[Order Date]],"MMMM")</f>
        <v>December</v>
      </c>
      <c r="Z9980" t="str">
        <f>"Q"&amp;ROUNDUP(MONTH(salestable[[#This Row],[Order Date]])/3,0)</f>
        <v>Q4</v>
      </c>
      <c r="AA9980" t="str">
        <f>TEXT(salestable[[#This Row],[Order Date]], "ddd")</f>
        <v>Tue</v>
      </c>
    </row>
    <row r="9981" spans="1:27"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s="3">
        <v>14</v>
      </c>
      <c r="T9981" s="4">
        <v>0.2</v>
      </c>
      <c r="U9981" s="3">
        <v>153.11519999999999</v>
      </c>
      <c r="V9981" s="2">
        <f>salestable[[#This Row],[Sales]] * (1 - salestable[[#This Row],[Discount]])</f>
        <v>349.9776</v>
      </c>
      <c r="W9981" s="2">
        <f>salestable[[#This Row],[Sales]] * salestable[[#This Row],[Discount]]</f>
        <v>87.494399999999999</v>
      </c>
      <c r="X9981">
        <f>YEAR(salestable[[#This Row],[Order Date]])</f>
        <v>2016</v>
      </c>
      <c r="Y9981" t="str">
        <f>TEXT(salestable[[#This Row],[Order Date]],"MMMM")</f>
        <v>December</v>
      </c>
      <c r="Z9981" t="str">
        <f>"Q"&amp;ROUNDUP(MONTH(salestable[[#This Row],[Order Date]])/3,0)</f>
        <v>Q4</v>
      </c>
      <c r="AA9981" t="str">
        <f>TEXT(salestable[[#This Row],[Order Date]], "ddd")</f>
        <v>Tue</v>
      </c>
    </row>
    <row r="9982" spans="1:27"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s="3">
        <v>1</v>
      </c>
      <c r="T9982" s="4">
        <v>0</v>
      </c>
      <c r="U9982" s="3">
        <v>22.354800000000001</v>
      </c>
      <c r="V9982" s="2">
        <f>salestable[[#This Row],[Sales]] * (1 - salestable[[#This Row],[Discount]])</f>
        <v>85.98</v>
      </c>
      <c r="W9982" s="2">
        <f>salestable[[#This Row],[Sales]] * salestable[[#This Row],[Discount]]</f>
        <v>0</v>
      </c>
      <c r="X9982">
        <f>YEAR(salestable[[#This Row],[Order Date]])</f>
        <v>2015</v>
      </c>
      <c r="Y9982" t="str">
        <f>TEXT(salestable[[#This Row],[Order Date]],"MMMM")</f>
        <v>September</v>
      </c>
      <c r="Z9982" t="str">
        <f>"Q"&amp;ROUNDUP(MONTH(salestable[[#This Row],[Order Date]])/3,0)</f>
        <v>Q3</v>
      </c>
      <c r="AA9982" t="str">
        <f>TEXT(salestable[[#This Row],[Order Date]], "ddd")</f>
        <v>Sun</v>
      </c>
    </row>
    <row r="9983" spans="1:27"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s="3">
        <v>5</v>
      </c>
      <c r="T9983" s="4">
        <v>0.2</v>
      </c>
      <c r="U9983" s="3">
        <v>5.3689999999999998</v>
      </c>
      <c r="V9983" s="2">
        <f>salestable[[#This Row],[Sales]] * (1 - salestable[[#This Row],[Discount]])</f>
        <v>13.216000000000001</v>
      </c>
      <c r="W9983" s="2">
        <f>salestable[[#This Row],[Sales]] * salestable[[#This Row],[Discount]]</f>
        <v>3.3040000000000003</v>
      </c>
      <c r="X9983">
        <f>YEAR(salestable[[#This Row],[Order Date]])</f>
        <v>2017</v>
      </c>
      <c r="Y9983" t="str">
        <f>TEXT(salestable[[#This Row],[Order Date]],"MMMM")</f>
        <v>August</v>
      </c>
      <c r="Z9983" t="str">
        <f>"Q"&amp;ROUNDUP(MONTH(salestable[[#This Row],[Order Date]])/3,0)</f>
        <v>Q3</v>
      </c>
      <c r="AA9983" t="str">
        <f>TEXT(salestable[[#This Row],[Order Date]], "ddd")</f>
        <v>Thu</v>
      </c>
    </row>
    <row r="9984" spans="1:27"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s="3">
        <v>7</v>
      </c>
      <c r="T9984" s="4">
        <v>0</v>
      </c>
      <c r="U9984" s="3">
        <v>16.713200000000001</v>
      </c>
      <c r="V9984" s="2">
        <f>salestable[[#This Row],[Sales]] * (1 - salestable[[#This Row],[Discount]])</f>
        <v>35.56</v>
      </c>
      <c r="W9984" s="2">
        <f>salestable[[#This Row],[Sales]] * salestable[[#This Row],[Discount]]</f>
        <v>0</v>
      </c>
      <c r="X9984">
        <f>YEAR(salestable[[#This Row],[Order Date]])</f>
        <v>2016</v>
      </c>
      <c r="Y9984" t="str">
        <f>TEXT(salestable[[#This Row],[Order Date]],"MMMM")</f>
        <v>September</v>
      </c>
      <c r="Z9984" t="str">
        <f>"Q"&amp;ROUNDUP(MONTH(salestable[[#This Row],[Order Date]])/3,0)</f>
        <v>Q3</v>
      </c>
      <c r="AA9984" t="str">
        <f>TEXT(salestable[[#This Row],[Order Date]], "ddd")</f>
        <v>Thu</v>
      </c>
    </row>
    <row r="9985" spans="1:27"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s="3">
        <v>2</v>
      </c>
      <c r="T9985" s="4">
        <v>0</v>
      </c>
      <c r="U9985" s="3">
        <v>27.4344</v>
      </c>
      <c r="V9985" s="2">
        <f>salestable[[#This Row],[Sales]] * (1 - salestable[[#This Row],[Discount]])</f>
        <v>97.98</v>
      </c>
      <c r="W9985" s="2">
        <f>salestable[[#This Row],[Sales]] * salestable[[#This Row],[Discount]]</f>
        <v>0</v>
      </c>
      <c r="X9985">
        <f>YEAR(salestable[[#This Row],[Order Date]])</f>
        <v>2016</v>
      </c>
      <c r="Y9985" t="str">
        <f>TEXT(salestable[[#This Row],[Order Date]],"MMMM")</f>
        <v>September</v>
      </c>
      <c r="Z9985" t="str">
        <f>"Q"&amp;ROUNDUP(MONTH(salestable[[#This Row],[Order Date]])/3,0)</f>
        <v>Q3</v>
      </c>
      <c r="AA9985" t="str">
        <f>TEXT(salestable[[#This Row],[Order Date]], "ddd")</f>
        <v>Thu</v>
      </c>
    </row>
    <row r="9986" spans="1:27"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s="3">
        <v>10</v>
      </c>
      <c r="T9986" s="4">
        <v>0</v>
      </c>
      <c r="U9986" s="3">
        <v>15.12</v>
      </c>
      <c r="V9986" s="2">
        <f>salestable[[#This Row],[Sales]] * (1 - salestable[[#This Row],[Discount]])</f>
        <v>31.5</v>
      </c>
      <c r="W9986" s="2">
        <f>salestable[[#This Row],[Sales]] * salestable[[#This Row],[Discount]]</f>
        <v>0</v>
      </c>
      <c r="X9986">
        <f>YEAR(salestable[[#This Row],[Order Date]])</f>
        <v>2015</v>
      </c>
      <c r="Y9986" t="str">
        <f>TEXT(salestable[[#This Row],[Order Date]],"MMMM")</f>
        <v>May</v>
      </c>
      <c r="Z9986" t="str">
        <f>"Q"&amp;ROUNDUP(MONTH(salestable[[#This Row],[Order Date]])/3,0)</f>
        <v>Q2</v>
      </c>
      <c r="AA9986" t="str">
        <f>TEXT(salestable[[#This Row],[Order Date]], "ddd")</f>
        <v>Sun</v>
      </c>
    </row>
    <row r="9987" spans="1:27"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s="3">
        <v>4</v>
      </c>
      <c r="T9987" s="4">
        <v>0</v>
      </c>
      <c r="U9987" s="3">
        <v>16.123999999999999</v>
      </c>
      <c r="V9987" s="2">
        <f>salestable[[#This Row],[Sales]] * (1 - salestable[[#This Row],[Discount]])</f>
        <v>55.6</v>
      </c>
      <c r="W9987" s="2">
        <f>salestable[[#This Row],[Sales]] * salestable[[#This Row],[Discount]]</f>
        <v>0</v>
      </c>
      <c r="X9987">
        <f>YEAR(salestable[[#This Row],[Order Date]])</f>
        <v>2015</v>
      </c>
      <c r="Y9987" t="str">
        <f>TEXT(salestable[[#This Row],[Order Date]],"MMMM")</f>
        <v>May</v>
      </c>
      <c r="Z9987" t="str">
        <f>"Q"&amp;ROUNDUP(MONTH(salestable[[#This Row],[Order Date]])/3,0)</f>
        <v>Q2</v>
      </c>
      <c r="AA9987" t="str">
        <f>TEXT(salestable[[#This Row],[Order Date]], "ddd")</f>
        <v>Sun</v>
      </c>
    </row>
    <row r="9988" spans="1:27"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s="3">
        <v>1</v>
      </c>
      <c r="T9988" s="4">
        <v>0</v>
      </c>
      <c r="U9988" s="3">
        <v>15.220800000000001</v>
      </c>
      <c r="V9988" s="2">
        <f>salestable[[#This Row],[Sales]] * (1 - salestable[[#This Row],[Discount]])</f>
        <v>36.24</v>
      </c>
      <c r="W9988" s="2">
        <f>salestable[[#This Row],[Sales]] * salestable[[#This Row],[Discount]]</f>
        <v>0</v>
      </c>
      <c r="X9988">
        <f>YEAR(salestable[[#This Row],[Order Date]])</f>
        <v>2016</v>
      </c>
      <c r="Y9988" t="str">
        <f>TEXT(salestable[[#This Row],[Order Date]],"MMMM")</f>
        <v>September</v>
      </c>
      <c r="Z9988" t="str">
        <f>"Q"&amp;ROUNDUP(MONTH(salestable[[#This Row],[Order Date]])/3,0)</f>
        <v>Q3</v>
      </c>
      <c r="AA9988" t="str">
        <f>TEXT(salestable[[#This Row],[Order Date]], "ddd")</f>
        <v>Thu</v>
      </c>
    </row>
    <row r="9989" spans="1:27"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s="3">
        <v>1</v>
      </c>
      <c r="T9989" s="4">
        <v>0</v>
      </c>
      <c r="U9989" s="3">
        <v>28.796399999999998</v>
      </c>
      <c r="V9989" s="2">
        <f>salestable[[#This Row],[Sales]] * (1 - salestable[[#This Row],[Discount]])</f>
        <v>79.989999999999995</v>
      </c>
      <c r="W9989" s="2">
        <f>salestable[[#This Row],[Sales]] * salestable[[#This Row],[Discount]]</f>
        <v>0</v>
      </c>
      <c r="X9989">
        <f>YEAR(salestable[[#This Row],[Order Date]])</f>
        <v>2017</v>
      </c>
      <c r="Y9989" t="str">
        <f>TEXT(salestable[[#This Row],[Order Date]],"MMMM")</f>
        <v>November</v>
      </c>
      <c r="Z9989" t="str">
        <f>"Q"&amp;ROUNDUP(MONTH(salestable[[#This Row],[Order Date]])/3,0)</f>
        <v>Q4</v>
      </c>
      <c r="AA9989" t="str">
        <f>TEXT(salestable[[#This Row],[Order Date]], "ddd")</f>
        <v>Fri</v>
      </c>
    </row>
    <row r="9990" spans="1:27"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s="3">
        <v>5</v>
      </c>
      <c r="T9990" s="4">
        <v>0</v>
      </c>
      <c r="U9990" s="3">
        <v>55.646999999999998</v>
      </c>
      <c r="V9990" s="2">
        <f>salestable[[#This Row],[Sales]] * (1 - salestable[[#This Row],[Discount]])</f>
        <v>206.1</v>
      </c>
      <c r="W9990" s="2">
        <f>salestable[[#This Row],[Sales]] * salestable[[#This Row],[Discount]]</f>
        <v>0</v>
      </c>
      <c r="X9990">
        <f>YEAR(salestable[[#This Row],[Order Date]])</f>
        <v>2017</v>
      </c>
      <c r="Y9990" t="str">
        <f>TEXT(salestable[[#This Row],[Order Date]],"MMMM")</f>
        <v>November</v>
      </c>
      <c r="Z9990" t="str">
        <f>"Q"&amp;ROUNDUP(MONTH(salestable[[#This Row],[Order Date]])/3,0)</f>
        <v>Q4</v>
      </c>
      <c r="AA9990" t="str">
        <f>TEXT(salestable[[#This Row],[Order Date]], "ddd")</f>
        <v>Fri</v>
      </c>
    </row>
    <row r="9991" spans="1:27"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s="3">
        <v>3</v>
      </c>
      <c r="T9991" s="4">
        <v>0.2</v>
      </c>
      <c r="U9991" s="3">
        <v>4.1028000000000002</v>
      </c>
      <c r="V9991" s="2">
        <f>salestable[[#This Row],[Sales]] * (1 - salestable[[#This Row],[Discount]])</f>
        <v>20.198400000000003</v>
      </c>
      <c r="W9991" s="2">
        <f>salestable[[#This Row],[Sales]] * salestable[[#This Row],[Discount]]</f>
        <v>5.0496000000000008</v>
      </c>
      <c r="X9991">
        <f>YEAR(salestable[[#This Row],[Order Date]])</f>
        <v>2014</v>
      </c>
      <c r="Y9991" t="str">
        <f>TEXT(salestable[[#This Row],[Order Date]],"MMMM")</f>
        <v>January</v>
      </c>
      <c r="Z9991" t="str">
        <f>"Q"&amp;ROUNDUP(MONTH(salestable[[#This Row],[Order Date]])/3,0)</f>
        <v>Q1</v>
      </c>
      <c r="AA9991" t="str">
        <f>TEXT(salestable[[#This Row],[Order Date]], "ddd")</f>
        <v>Tue</v>
      </c>
    </row>
    <row r="9992" spans="1:27"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s="3">
        <v>2</v>
      </c>
      <c r="T9992" s="4">
        <v>0</v>
      </c>
      <c r="U9992" s="3">
        <v>15.6332</v>
      </c>
      <c r="V9992" s="2">
        <f>salestable[[#This Row],[Sales]] * (1 - salestable[[#This Row],[Discount]])</f>
        <v>91.96</v>
      </c>
      <c r="W9992" s="2">
        <f>salestable[[#This Row],[Sales]] * salestable[[#This Row],[Discount]]</f>
        <v>0</v>
      </c>
      <c r="X9992">
        <f>YEAR(salestable[[#This Row],[Order Date]])</f>
        <v>2017</v>
      </c>
      <c r="Y9992" t="str">
        <f>TEXT(salestable[[#This Row],[Order Date]],"MMMM")</f>
        <v>February</v>
      </c>
      <c r="Z9992" t="str">
        <f>"Q"&amp;ROUNDUP(MONTH(salestable[[#This Row],[Order Date]])/3,0)</f>
        <v>Q1</v>
      </c>
      <c r="AA9992" t="str">
        <f>TEXT(salestable[[#This Row],[Order Date]], "ddd")</f>
        <v>Sun</v>
      </c>
    </row>
    <row r="9993" spans="1:27"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s="3">
        <v>2</v>
      </c>
      <c r="T9993" s="4">
        <v>0.2</v>
      </c>
      <c r="U9993" s="3">
        <v>19.3932</v>
      </c>
      <c r="V9993" s="2">
        <f>salestable[[#This Row],[Sales]] * (1 - salestable[[#This Row],[Discount]])</f>
        <v>206.86080000000004</v>
      </c>
      <c r="W9993" s="2">
        <f>salestable[[#This Row],[Sales]] * salestable[[#This Row],[Discount]]</f>
        <v>51.71520000000001</v>
      </c>
      <c r="X9993">
        <f>YEAR(salestable[[#This Row],[Order Date]])</f>
        <v>2017</v>
      </c>
      <c r="Y9993" t="str">
        <f>TEXT(salestable[[#This Row],[Order Date]],"MMMM")</f>
        <v>February</v>
      </c>
      <c r="Z9993" t="str">
        <f>"Q"&amp;ROUNDUP(MONTH(salestable[[#This Row],[Order Date]])/3,0)</f>
        <v>Q1</v>
      </c>
      <c r="AA9993" t="str">
        <f>TEXT(salestable[[#This Row],[Order Date]], "ddd")</f>
        <v>Sun</v>
      </c>
    </row>
    <row r="9994" spans="1:27"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s="3">
        <v>4</v>
      </c>
      <c r="T9994" s="4">
        <v>0</v>
      </c>
      <c r="U9994" s="3">
        <v>13.32</v>
      </c>
      <c r="V9994" s="2">
        <f>salestable[[#This Row],[Sales]] * (1 - salestable[[#This Row],[Discount]])</f>
        <v>29.6</v>
      </c>
      <c r="W9994" s="2">
        <f>salestable[[#This Row],[Sales]] * salestable[[#This Row],[Discount]]</f>
        <v>0</v>
      </c>
      <c r="X9994">
        <f>YEAR(salestable[[#This Row],[Order Date]])</f>
        <v>2017</v>
      </c>
      <c r="Y9994" t="str">
        <f>TEXT(salestable[[#This Row],[Order Date]],"MMMM")</f>
        <v>February</v>
      </c>
      <c r="Z9994" t="str">
        <f>"Q"&amp;ROUNDUP(MONTH(salestable[[#This Row],[Order Date]])/3,0)</f>
        <v>Q1</v>
      </c>
      <c r="AA9994" t="str">
        <f>TEXT(salestable[[#This Row],[Order Date]], "ddd")</f>
        <v>Sun</v>
      </c>
    </row>
    <row r="9995" spans="1:27"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s="3">
        <v>2</v>
      </c>
      <c r="T9995" s="4">
        <v>0</v>
      </c>
      <c r="U9995" s="3">
        <v>72.947999999999993</v>
      </c>
      <c r="V9995" s="2">
        <f>salestable[[#This Row],[Sales]] * (1 - salestable[[#This Row],[Discount]])</f>
        <v>243.16</v>
      </c>
      <c r="W9995" s="2">
        <f>salestable[[#This Row],[Sales]] * salestable[[#This Row],[Discount]]</f>
        <v>0</v>
      </c>
      <c r="X9995">
        <f>YEAR(salestable[[#This Row],[Order Date]])</f>
        <v>2017</v>
      </c>
      <c r="Y9995" t="str">
        <f>TEXT(salestable[[#This Row],[Order Date]],"MMMM")</f>
        <v>May</v>
      </c>
      <c r="Z9995" t="str">
        <f>"Q"&amp;ROUNDUP(MONTH(salestable[[#This Row],[Order Date]])/3,0)</f>
        <v>Q2</v>
      </c>
      <c r="AA9995" t="str">
        <f>TEXT(salestable[[#This Row],[Order Date]], "ddd")</f>
        <v>Thu</v>
      </c>
    </row>
    <row r="10004" spans="16:16" x14ac:dyDescent="0.3">
      <c r="P10004" s="5"/>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C7922-31C4-4B79-B883-B52A02AE79B3}">
  <dimension ref="P1:P4"/>
  <sheetViews>
    <sheetView showGridLines="0" tabSelected="1" zoomScale="113" workbookViewId="0">
      <selection activeCell="P1" sqref="P1"/>
    </sheetView>
  </sheetViews>
  <sheetFormatPr defaultRowHeight="14.4" x14ac:dyDescent="0.3"/>
  <sheetData>
    <row r="1" spans="16:16" x14ac:dyDescent="0.3">
      <c r="P1" s="20"/>
    </row>
    <row r="4" spans="16:16" ht="13.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B08C-65B8-4E22-BDB3-5FA084DC3723}">
  <dimension ref="F6:G19"/>
  <sheetViews>
    <sheetView workbookViewId="0">
      <selection activeCell="I10" sqref="I10"/>
    </sheetView>
  </sheetViews>
  <sheetFormatPr defaultRowHeight="14.4" x14ac:dyDescent="0.3"/>
  <cols>
    <col min="6" max="6" width="15.44140625" bestFit="1" customWidth="1"/>
    <col min="7" max="7" width="11.6640625" customWidth="1"/>
  </cols>
  <sheetData>
    <row r="6" spans="6:7" x14ac:dyDescent="0.3">
      <c r="F6" t="s">
        <v>11004</v>
      </c>
      <c r="G6" t="s">
        <v>10972</v>
      </c>
    </row>
    <row r="7" spans="6:7" x14ac:dyDescent="0.3">
      <c r="F7" s="23" t="s">
        <v>11007</v>
      </c>
      <c r="G7" s="24">
        <v>45</v>
      </c>
    </row>
    <row r="8" spans="6:7" x14ac:dyDescent="0.3">
      <c r="F8" s="23" t="s">
        <v>11006</v>
      </c>
      <c r="G8" s="24">
        <v>107</v>
      </c>
    </row>
    <row r="9" spans="6:7" x14ac:dyDescent="0.3">
      <c r="F9" s="23" t="s">
        <v>11005</v>
      </c>
      <c r="G9" s="24">
        <v>45</v>
      </c>
    </row>
    <row r="10" spans="6:7" x14ac:dyDescent="0.3">
      <c r="F10" s="23" t="s">
        <v>11005</v>
      </c>
      <c r="G10" s="24">
        <v>34</v>
      </c>
    </row>
    <row r="11" spans="6:7" x14ac:dyDescent="0.3">
      <c r="F11" s="21" t="s">
        <v>11005</v>
      </c>
      <c r="G11" s="22">
        <v>30</v>
      </c>
    </row>
    <row r="12" spans="6:7" x14ac:dyDescent="0.3">
      <c r="F12" s="21" t="s">
        <v>11005</v>
      </c>
      <c r="G12" s="22">
        <v>25</v>
      </c>
    </row>
    <row r="13" spans="6:7" x14ac:dyDescent="0.3">
      <c r="F13" s="23" t="s">
        <v>11005</v>
      </c>
      <c r="G13" s="24">
        <v>25</v>
      </c>
    </row>
    <row r="14" spans="6:7" x14ac:dyDescent="0.3">
      <c r="F14" s="21" t="s">
        <v>11005</v>
      </c>
      <c r="G14" s="22">
        <v>24</v>
      </c>
    </row>
    <row r="15" spans="6:7" x14ac:dyDescent="0.3">
      <c r="F15" s="21" t="s">
        <v>11005</v>
      </c>
      <c r="G15" s="22">
        <v>23</v>
      </c>
    </row>
    <row r="16" spans="6:7" x14ac:dyDescent="0.3">
      <c r="F16" s="21" t="s">
        <v>11005</v>
      </c>
      <c r="G16" s="22">
        <v>21</v>
      </c>
    </row>
    <row r="17" spans="6:7" x14ac:dyDescent="0.3">
      <c r="F17" s="21" t="s">
        <v>11005</v>
      </c>
      <c r="G17" s="22">
        <v>13</v>
      </c>
    </row>
    <row r="18" spans="6:7" x14ac:dyDescent="0.3">
      <c r="F18" s="21" t="s">
        <v>11005</v>
      </c>
      <c r="G18" s="22">
        <v>12</v>
      </c>
    </row>
    <row r="19" spans="6:7" x14ac:dyDescent="0.3">
      <c r="F19" s="25" t="s">
        <v>11005</v>
      </c>
      <c r="G19" s="26">
        <v>7</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1" r:id="rId3" name="Button 1">
              <controlPr defaultSize="0" print="0" autoFill="0" autoPict="0" macro="[0]!SORTQUANTITY">
                <anchor moveWithCells="1">
                  <from>
                    <xdr:col>9</xdr:col>
                    <xdr:colOff>7620</xdr:colOff>
                    <xdr:row>5</xdr:row>
                    <xdr:rowOff>167640</xdr:rowOff>
                  </from>
                  <to>
                    <xdr:col>11</xdr:col>
                    <xdr:colOff>594360</xdr:colOff>
                    <xdr:row>8</xdr:row>
                    <xdr:rowOff>99060</xdr:rowOff>
                  </to>
                </anchor>
              </controlPr>
            </control>
          </mc:Choice>
        </mc:AlternateContent>
      </controls>
    </mc:Choice>
  </mc:AlternateContent>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186161-1A55-4029-8916-1589A2914B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P1</vt:lpstr>
      <vt:lpstr>Sheet2</vt:lpstr>
      <vt:lpstr>Sheet3</vt:lpstr>
      <vt:lpstr>Scenario Summary</vt:lpstr>
      <vt:lpstr>Sheet6</vt:lpstr>
      <vt:lpstr>Sheet8</vt:lpstr>
      <vt:lpstr>Superstores sales dataset</vt:lpstr>
      <vt:lpstr>DASHBOARD</vt:lpstr>
      <vt:lpstr>MACROS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kanchana M</dc:creator>
  <cp:lastModifiedBy>kanchana M</cp:lastModifiedBy>
  <dcterms:created xsi:type="dcterms:W3CDTF">2025-11-14T09:06:03Z</dcterms:created>
  <dcterms:modified xsi:type="dcterms:W3CDTF">2025-11-24T05:52:45Z</dcterms:modified>
</cp:coreProperties>
</file>